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harmateja\Downloads\"/>
    </mc:Choice>
  </mc:AlternateContent>
  <xr:revisionPtr revIDLastSave="0" documentId="13_ncr:1_{55079841-B858-4C9E-9C48-524503015F16}" xr6:coauthVersionLast="47" xr6:coauthVersionMax="47" xr10:uidLastSave="{00000000-0000-0000-0000-000000000000}"/>
  <bookViews>
    <workbookView xWindow="-120" yWindow="-120" windowWidth="20730" windowHeight="11040" activeTab="8" xr2:uid="{00000000-000D-0000-FFFF-FFFF00000000}"/>
  </bookViews>
  <sheets>
    <sheet name="IMDB_Movies" sheetId="1" r:id="rId1"/>
    <sheet name="A" sheetId="4" r:id="rId2"/>
    <sheet name="A1" sheetId="21" r:id="rId3"/>
    <sheet name="B" sheetId="6" r:id="rId4"/>
    <sheet name="C" sheetId="7" r:id="rId5"/>
    <sheet name="C1" sheetId="8" r:id="rId6"/>
    <sheet name="D" sheetId="13" r:id="rId7"/>
    <sheet name="D1" sheetId="14" r:id="rId8"/>
    <sheet name="E" sheetId="16" r:id="rId9"/>
  </sheets>
  <definedNames>
    <definedName name="_xlnm._FilterDatabase" localSheetId="1" hidden="1">A!$A$1:$W$3724</definedName>
    <definedName name="_xlnm._FilterDatabase" localSheetId="3" hidden="1">B!$A$1:$B$3724</definedName>
    <definedName name="_xlnm._FilterDatabase" localSheetId="4" hidden="1">'C'!$A$1:$C$3724</definedName>
    <definedName name="_xlnm._FilterDatabase" localSheetId="5" hidden="1">'C1'!$A$3:$H$38</definedName>
    <definedName name="_xlnm._FilterDatabase" localSheetId="6" hidden="1">D!$A$1:$B$3724</definedName>
    <definedName name="_xlnm._FilterDatabase" localSheetId="8" hidden="1">E!$A$1:$D$3724</definedName>
  </definedNames>
  <calcPr calcId="191029"/>
  <pivotCaches>
    <pivotCache cacheId="0" r:id="rId10"/>
    <pivotCache cacheId="1" r:id="rId11"/>
    <pivotCache cacheId="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21" l="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E16" i="14"/>
  <c r="E15" i="14"/>
  <c r="E10" i="14"/>
  <c r="E5" i="14"/>
  <c r="E4" i="14"/>
  <c r="G5" i="6"/>
  <c r="F5" i="6"/>
  <c r="E5" i="6"/>
  <c r="D3720" i="7"/>
  <c r="D3697" i="7"/>
  <c r="D3690" i="7"/>
  <c r="D3687" i="7"/>
  <c r="D3683" i="7"/>
  <c r="D3666" i="7"/>
  <c r="D3661" i="7"/>
  <c r="D3650" i="7"/>
  <c r="D3643" i="7"/>
  <c r="D3641" i="7"/>
  <c r="D3635" i="7"/>
  <c r="D3624" i="7"/>
  <c r="D3590" i="7"/>
  <c r="D23" i="7"/>
  <c r="D20" i="7"/>
  <c r="D18" i="7"/>
  <c r="D15" i="7"/>
  <c r="D7" i="7"/>
  <c r="D2" i="7"/>
  <c r="C3724" i="16"/>
  <c r="C3723" i="16"/>
  <c r="C3722" i="16"/>
  <c r="C3721" i="16"/>
  <c r="C3720" i="16"/>
  <c r="C3719" i="16"/>
  <c r="C3718" i="16"/>
  <c r="C3717" i="16"/>
  <c r="C3716" i="16"/>
  <c r="C3715" i="16"/>
  <c r="C3714" i="16"/>
  <c r="C3713" i="16"/>
  <c r="C3712" i="16"/>
  <c r="C3711" i="16"/>
  <c r="C3710" i="16"/>
  <c r="C3709" i="16"/>
  <c r="C3708" i="16"/>
  <c r="C3707" i="16"/>
  <c r="C3706" i="16"/>
  <c r="C3705" i="16"/>
  <c r="C3704" i="16"/>
  <c r="C3703" i="16"/>
  <c r="C3702" i="16"/>
  <c r="C3701" i="16"/>
  <c r="C3700" i="16"/>
  <c r="C3699" i="16"/>
  <c r="C3698" i="16"/>
  <c r="C3697" i="16"/>
  <c r="C3696" i="16"/>
  <c r="C3695" i="16"/>
  <c r="C3694" i="16"/>
  <c r="C3693" i="16"/>
  <c r="C3692" i="16"/>
  <c r="C3691" i="16"/>
  <c r="C3690" i="16"/>
  <c r="C3689" i="16"/>
  <c r="C3688" i="16"/>
  <c r="C3687" i="16"/>
  <c r="C3686" i="16"/>
  <c r="C3685" i="16"/>
  <c r="C3684" i="16"/>
  <c r="C3683" i="16"/>
  <c r="C3682" i="16"/>
  <c r="C3681" i="16"/>
  <c r="C3680" i="16"/>
  <c r="C3679" i="16"/>
  <c r="C3678" i="16"/>
  <c r="C3677" i="16"/>
  <c r="C3676" i="16"/>
  <c r="C3675" i="16"/>
  <c r="C3674" i="16"/>
  <c r="C3673" i="16"/>
  <c r="C3672" i="16"/>
  <c r="C3671" i="16"/>
  <c r="C3670" i="16"/>
  <c r="C3669" i="16"/>
  <c r="C3668" i="16"/>
  <c r="C3667" i="16"/>
  <c r="C3666" i="16"/>
  <c r="C3665" i="16"/>
  <c r="C3664" i="16"/>
  <c r="C3663" i="16"/>
  <c r="C3662" i="16"/>
  <c r="C3661" i="16"/>
  <c r="C3660" i="16"/>
  <c r="C3659" i="16"/>
  <c r="C3658" i="16"/>
  <c r="C3657" i="16"/>
  <c r="C3656" i="16"/>
  <c r="C3655" i="16"/>
  <c r="C3654" i="16"/>
  <c r="C3653" i="16"/>
  <c r="C3652" i="16"/>
  <c r="C3651" i="16"/>
  <c r="C3650" i="16"/>
  <c r="C3649" i="16"/>
  <c r="C3648" i="16"/>
  <c r="C3647" i="16"/>
  <c r="C3646" i="16"/>
  <c r="C3645" i="16"/>
  <c r="C3644" i="16"/>
  <c r="C3643" i="16"/>
  <c r="C3642" i="16"/>
  <c r="C3641" i="16"/>
  <c r="C3640" i="16"/>
  <c r="C3639" i="16"/>
  <c r="C3638" i="16"/>
  <c r="C3637" i="16"/>
  <c r="C3636" i="16"/>
  <c r="C3635" i="16"/>
  <c r="C3634" i="16"/>
  <c r="C3633" i="16"/>
  <c r="C3632" i="16"/>
  <c r="C3631" i="16"/>
  <c r="C3630" i="16"/>
  <c r="C3629" i="16"/>
  <c r="C3628" i="16"/>
  <c r="C3627" i="16"/>
  <c r="C3626" i="16"/>
  <c r="C3625" i="16"/>
  <c r="C3624" i="16"/>
  <c r="C3623" i="16"/>
  <c r="C3622" i="16"/>
  <c r="C3621" i="16"/>
  <c r="C3620" i="16"/>
  <c r="C3619" i="16"/>
  <c r="C3618" i="16"/>
  <c r="C3617" i="16"/>
  <c r="C3616" i="16"/>
  <c r="C3615" i="16"/>
  <c r="C3614" i="16"/>
  <c r="C3613" i="16"/>
  <c r="C3612" i="16"/>
  <c r="C3611" i="16"/>
  <c r="C3610" i="16"/>
  <c r="C3609" i="16"/>
  <c r="C3608" i="16"/>
  <c r="C3607" i="16"/>
  <c r="C3606" i="16"/>
  <c r="C3605" i="16"/>
  <c r="C3604" i="16"/>
  <c r="C3603" i="16"/>
  <c r="C3602" i="16"/>
  <c r="C3601" i="16"/>
  <c r="C3600" i="16"/>
  <c r="C3599" i="16"/>
  <c r="C3598" i="16"/>
  <c r="C3597" i="16"/>
  <c r="C3596" i="16"/>
  <c r="C3595" i="16"/>
  <c r="C3594" i="16"/>
  <c r="C3593" i="16"/>
  <c r="C3592" i="16"/>
  <c r="C3591" i="16"/>
  <c r="C3590" i="16"/>
  <c r="C3589" i="16"/>
  <c r="C3588" i="16"/>
  <c r="C3587" i="16"/>
  <c r="C3586" i="16"/>
  <c r="C3585" i="16"/>
  <c r="C3584" i="16"/>
  <c r="C3583" i="16"/>
  <c r="C3582" i="16"/>
  <c r="C3581" i="16"/>
  <c r="C3580" i="16"/>
  <c r="C3579" i="16"/>
  <c r="C3578" i="16"/>
  <c r="C3577" i="16"/>
  <c r="C3576" i="16"/>
  <c r="C3575" i="16"/>
  <c r="C3574" i="16"/>
  <c r="C3573" i="16"/>
  <c r="C3572" i="16"/>
  <c r="C3571" i="16"/>
  <c r="C3570" i="16"/>
  <c r="C3569" i="16"/>
  <c r="C3568" i="16"/>
  <c r="C3567" i="16"/>
  <c r="C3566" i="16"/>
  <c r="C3565" i="16"/>
  <c r="C3564" i="16"/>
  <c r="C3563" i="16"/>
  <c r="C3562" i="16"/>
  <c r="C3561" i="16"/>
  <c r="C3560" i="16"/>
  <c r="C3559" i="16"/>
  <c r="C3558" i="16"/>
  <c r="C3557" i="16"/>
  <c r="C3556" i="16"/>
  <c r="C3555" i="16"/>
  <c r="C3554" i="16"/>
  <c r="C3553" i="16"/>
  <c r="C3552" i="16"/>
  <c r="C3551" i="16"/>
  <c r="C3550" i="16"/>
  <c r="C3549" i="16"/>
  <c r="C3548" i="16"/>
  <c r="C3547" i="16"/>
  <c r="C3546" i="16"/>
  <c r="C3545" i="16"/>
  <c r="C3544" i="16"/>
  <c r="C3543" i="16"/>
  <c r="C3542" i="16"/>
  <c r="C3541" i="16"/>
  <c r="C3540" i="16"/>
  <c r="C3539" i="16"/>
  <c r="C3538" i="16"/>
  <c r="C3537" i="16"/>
  <c r="C3536" i="16"/>
  <c r="C3535" i="16"/>
  <c r="C3534" i="16"/>
  <c r="C3533" i="16"/>
  <c r="C3532" i="16"/>
  <c r="C3531" i="16"/>
  <c r="C3530" i="16"/>
  <c r="C3529" i="16"/>
  <c r="C3528" i="16"/>
  <c r="C3527" i="16"/>
  <c r="C3526" i="16"/>
  <c r="C3525" i="16"/>
  <c r="C3524" i="16"/>
  <c r="C3523" i="16"/>
  <c r="C3522" i="16"/>
  <c r="C3521" i="16"/>
  <c r="C3520" i="16"/>
  <c r="C3519" i="16"/>
  <c r="C3518" i="16"/>
  <c r="C3517" i="16"/>
  <c r="C3516" i="16"/>
  <c r="C3515" i="16"/>
  <c r="C3514" i="16"/>
  <c r="C3513" i="16"/>
  <c r="C3512" i="16"/>
  <c r="C3511" i="16"/>
  <c r="C3510" i="16"/>
  <c r="C3509" i="16"/>
  <c r="C3508" i="16"/>
  <c r="C3507" i="16"/>
  <c r="C3506" i="16"/>
  <c r="C3505" i="16"/>
  <c r="C3504" i="16"/>
  <c r="C3503" i="16"/>
  <c r="C3502" i="16"/>
  <c r="C3501" i="16"/>
  <c r="C3500" i="16"/>
  <c r="C3499" i="16"/>
  <c r="C3498" i="16"/>
  <c r="C3497" i="16"/>
  <c r="C3496" i="16"/>
  <c r="C3495" i="16"/>
  <c r="C3494" i="16"/>
  <c r="C3493" i="16"/>
  <c r="C3492" i="16"/>
  <c r="C3491" i="16"/>
  <c r="C3490" i="16"/>
  <c r="C3489" i="16"/>
  <c r="C3488" i="16"/>
  <c r="C3487" i="16"/>
  <c r="C3486" i="16"/>
  <c r="C3485" i="16"/>
  <c r="C3484" i="16"/>
  <c r="C3483" i="16"/>
  <c r="C3482" i="16"/>
  <c r="C3481" i="16"/>
  <c r="C3480" i="16"/>
  <c r="C3479" i="16"/>
  <c r="C3478" i="16"/>
  <c r="C3477" i="16"/>
  <c r="C3476" i="16"/>
  <c r="C3475" i="16"/>
  <c r="C3474" i="16"/>
  <c r="C3473" i="16"/>
  <c r="C3472" i="16"/>
  <c r="C3471" i="16"/>
  <c r="C3470" i="16"/>
  <c r="C3469" i="16"/>
  <c r="C3468" i="16"/>
  <c r="C3467" i="16"/>
  <c r="C3466" i="16"/>
  <c r="C3465" i="16"/>
  <c r="C3464" i="16"/>
  <c r="C3463" i="16"/>
  <c r="C3462" i="16"/>
  <c r="C3461" i="16"/>
  <c r="C3460" i="16"/>
  <c r="C3459" i="16"/>
  <c r="C3458" i="16"/>
  <c r="C3457" i="16"/>
  <c r="C3456" i="16"/>
  <c r="C3455" i="16"/>
  <c r="C3454" i="16"/>
  <c r="C3453" i="16"/>
  <c r="C3452" i="16"/>
  <c r="C3451" i="16"/>
  <c r="C3450" i="16"/>
  <c r="C3449" i="16"/>
  <c r="C3448" i="16"/>
  <c r="C3447" i="16"/>
  <c r="C3446" i="16"/>
  <c r="C3445" i="16"/>
  <c r="C3444" i="16"/>
  <c r="C3443" i="16"/>
  <c r="C3442" i="16"/>
  <c r="C3441" i="16"/>
  <c r="C3440" i="16"/>
  <c r="C3439" i="16"/>
  <c r="C3438" i="16"/>
  <c r="C3437" i="16"/>
  <c r="C3436" i="16"/>
  <c r="C3435" i="16"/>
  <c r="C3434" i="16"/>
  <c r="C3433" i="16"/>
  <c r="C3432" i="16"/>
  <c r="C3431" i="16"/>
  <c r="C3430" i="16"/>
  <c r="C3429" i="16"/>
  <c r="C3428" i="16"/>
  <c r="C3427" i="16"/>
  <c r="C3426" i="16"/>
  <c r="C3425" i="16"/>
  <c r="C3424" i="16"/>
  <c r="C3423" i="16"/>
  <c r="C3422" i="16"/>
  <c r="C3421" i="16"/>
  <c r="C3420" i="16"/>
  <c r="C3419" i="16"/>
  <c r="C3418" i="16"/>
  <c r="C3417" i="16"/>
  <c r="C3416" i="16"/>
  <c r="C3415" i="16"/>
  <c r="C3414" i="16"/>
  <c r="C3413" i="16"/>
  <c r="C3412" i="16"/>
  <c r="C3411" i="16"/>
  <c r="C3410" i="16"/>
  <c r="C3409" i="16"/>
  <c r="C3408" i="16"/>
  <c r="C3407" i="16"/>
  <c r="C3406" i="16"/>
  <c r="C3405" i="16"/>
  <c r="C3404" i="16"/>
  <c r="C3403" i="16"/>
  <c r="C3402" i="16"/>
  <c r="C3401" i="16"/>
  <c r="C3400" i="16"/>
  <c r="C3399" i="16"/>
  <c r="C3398" i="16"/>
  <c r="C3397" i="16"/>
  <c r="C3396" i="16"/>
  <c r="C3395" i="16"/>
  <c r="C3394" i="16"/>
  <c r="C3393" i="16"/>
  <c r="C3392" i="16"/>
  <c r="C3391" i="16"/>
  <c r="C3390" i="16"/>
  <c r="C3389" i="16"/>
  <c r="C3388" i="16"/>
  <c r="C3387" i="16"/>
  <c r="C3386" i="16"/>
  <c r="C3385" i="16"/>
  <c r="C3384" i="16"/>
  <c r="C3383" i="16"/>
  <c r="C3382" i="16"/>
  <c r="C3381" i="16"/>
  <c r="C3380" i="16"/>
  <c r="C3379" i="16"/>
  <c r="C3378" i="16"/>
  <c r="C3377" i="16"/>
  <c r="C3376" i="16"/>
  <c r="C3375" i="16"/>
  <c r="C3374" i="16"/>
  <c r="C3373" i="16"/>
  <c r="C3372" i="16"/>
  <c r="C3371" i="16"/>
  <c r="C3370" i="16"/>
  <c r="C3369" i="16"/>
  <c r="C3368" i="16"/>
  <c r="C3367" i="16"/>
  <c r="C3366" i="16"/>
  <c r="C3365" i="16"/>
  <c r="C3364" i="16"/>
  <c r="C3363" i="16"/>
  <c r="C3362" i="16"/>
  <c r="C3361" i="16"/>
  <c r="C3360" i="16"/>
  <c r="C3359" i="16"/>
  <c r="C3358" i="16"/>
  <c r="C3357" i="16"/>
  <c r="C3356" i="16"/>
  <c r="C3355" i="16"/>
  <c r="C3354" i="16"/>
  <c r="C3353" i="16"/>
  <c r="C3352" i="16"/>
  <c r="C3351" i="16"/>
  <c r="C3350" i="16"/>
  <c r="C3349" i="16"/>
  <c r="C3348" i="16"/>
  <c r="C3347" i="16"/>
  <c r="C3346" i="16"/>
  <c r="C3345" i="16"/>
  <c r="C3344" i="16"/>
  <c r="C3343" i="16"/>
  <c r="C3342" i="16"/>
  <c r="C3341" i="16"/>
  <c r="C3340" i="16"/>
  <c r="C3339" i="16"/>
  <c r="C3338" i="16"/>
  <c r="C3337" i="16"/>
  <c r="C3336" i="16"/>
  <c r="C3335" i="16"/>
  <c r="C3334" i="16"/>
  <c r="C3333" i="16"/>
  <c r="C3332" i="16"/>
  <c r="C3331" i="16"/>
  <c r="C3330" i="16"/>
  <c r="C3329" i="16"/>
  <c r="C3328" i="16"/>
  <c r="C3327" i="16"/>
  <c r="C3326" i="16"/>
  <c r="C3325" i="16"/>
  <c r="C3324" i="16"/>
  <c r="C3323" i="16"/>
  <c r="C3322" i="16"/>
  <c r="C3321" i="16"/>
  <c r="C3320" i="16"/>
  <c r="C3319" i="16"/>
  <c r="C3318" i="16"/>
  <c r="C3317" i="16"/>
  <c r="C3316" i="16"/>
  <c r="C3315" i="16"/>
  <c r="C3314" i="16"/>
  <c r="C3313" i="16"/>
  <c r="C3312" i="16"/>
  <c r="C3311" i="16"/>
  <c r="C3310" i="16"/>
  <c r="C3309" i="16"/>
  <c r="C3308" i="16"/>
  <c r="C3307" i="16"/>
  <c r="C3306" i="16"/>
  <c r="C3305" i="16"/>
  <c r="C3304" i="16"/>
  <c r="C3303" i="16"/>
  <c r="C3302" i="16"/>
  <c r="C3301" i="16"/>
  <c r="C3300" i="16"/>
  <c r="C3299" i="16"/>
  <c r="C3298" i="16"/>
  <c r="C3297" i="16"/>
  <c r="C3296" i="16"/>
  <c r="C3295" i="16"/>
  <c r="C3294" i="16"/>
  <c r="C3293" i="16"/>
  <c r="C3292" i="16"/>
  <c r="C3291" i="16"/>
  <c r="C3290" i="16"/>
  <c r="C3289" i="16"/>
  <c r="C3288" i="16"/>
  <c r="C3287" i="16"/>
  <c r="C3286" i="16"/>
  <c r="C3285" i="16"/>
  <c r="C3284" i="16"/>
  <c r="C3283" i="16"/>
  <c r="C3282" i="16"/>
  <c r="C3281" i="16"/>
  <c r="C3280" i="16"/>
  <c r="C3279" i="16"/>
  <c r="C3278" i="16"/>
  <c r="C3277" i="16"/>
  <c r="C3276" i="16"/>
  <c r="C3275" i="16"/>
  <c r="C3274" i="16"/>
  <c r="C3273" i="16"/>
  <c r="C3272" i="16"/>
  <c r="C3271" i="16"/>
  <c r="C3270" i="16"/>
  <c r="C3269" i="16"/>
  <c r="C3268" i="16"/>
  <c r="C3267" i="16"/>
  <c r="C3266" i="16"/>
  <c r="C3265" i="16"/>
  <c r="C3264" i="16"/>
  <c r="C3263" i="16"/>
  <c r="C3262" i="16"/>
  <c r="C3261" i="16"/>
  <c r="C3260" i="16"/>
  <c r="C3259" i="16"/>
  <c r="C3258" i="16"/>
  <c r="C3257" i="16"/>
  <c r="C3256" i="16"/>
  <c r="C3255" i="16"/>
  <c r="C3254" i="16"/>
  <c r="C3253" i="16"/>
  <c r="C3252" i="16"/>
  <c r="C3251" i="16"/>
  <c r="C3250" i="16"/>
  <c r="C3249" i="16"/>
  <c r="C3248" i="16"/>
  <c r="C3247" i="16"/>
  <c r="C3246" i="16"/>
  <c r="C3245" i="16"/>
  <c r="C3244" i="16"/>
  <c r="C3243" i="16"/>
  <c r="C3242" i="16"/>
  <c r="C3241" i="16"/>
  <c r="C3240" i="16"/>
  <c r="C3239" i="16"/>
  <c r="C3238" i="16"/>
  <c r="C3237" i="16"/>
  <c r="C3236" i="16"/>
  <c r="C3235" i="16"/>
  <c r="C3234" i="16"/>
  <c r="C3233" i="16"/>
  <c r="C3232" i="16"/>
  <c r="C3231" i="16"/>
  <c r="C3230" i="16"/>
  <c r="C3229" i="16"/>
  <c r="C3228" i="16"/>
  <c r="C3227" i="16"/>
  <c r="C3226" i="16"/>
  <c r="C3225" i="16"/>
  <c r="C3224" i="16"/>
  <c r="C3223" i="16"/>
  <c r="C3222" i="16"/>
  <c r="C3221" i="16"/>
  <c r="C3220" i="16"/>
  <c r="C3219" i="16"/>
  <c r="C3218" i="16"/>
  <c r="C3217" i="16"/>
  <c r="C3216" i="16"/>
  <c r="C3215" i="16"/>
  <c r="C3214" i="16"/>
  <c r="C3213" i="16"/>
  <c r="C3212" i="16"/>
  <c r="C3211" i="16"/>
  <c r="C3210" i="16"/>
  <c r="C3209" i="16"/>
  <c r="C3208" i="16"/>
  <c r="C3207" i="16"/>
  <c r="C3206" i="16"/>
  <c r="C3205" i="16"/>
  <c r="C3204" i="16"/>
  <c r="C3203" i="16"/>
  <c r="C3202" i="16"/>
  <c r="C3201" i="16"/>
  <c r="C3200" i="16"/>
  <c r="C3199" i="16"/>
  <c r="C3198" i="16"/>
  <c r="C3197" i="16"/>
  <c r="C3196" i="16"/>
  <c r="C3195" i="16"/>
  <c r="C3194" i="16"/>
  <c r="C3193" i="16"/>
  <c r="C3192" i="16"/>
  <c r="C3191" i="16"/>
  <c r="C3190" i="16"/>
  <c r="C3189" i="16"/>
  <c r="C3188" i="16"/>
  <c r="C3187" i="16"/>
  <c r="C3186" i="16"/>
  <c r="C3185" i="16"/>
  <c r="C3184" i="16"/>
  <c r="C3183" i="16"/>
  <c r="C3182" i="16"/>
  <c r="C3181" i="16"/>
  <c r="C3180" i="16"/>
  <c r="C3179" i="16"/>
  <c r="C3178" i="16"/>
  <c r="C3177" i="16"/>
  <c r="C3176" i="16"/>
  <c r="C3175" i="16"/>
  <c r="C3174" i="16"/>
  <c r="C3173" i="16"/>
  <c r="C3172" i="16"/>
  <c r="C3171" i="16"/>
  <c r="C3170" i="16"/>
  <c r="C3169" i="16"/>
  <c r="C3168" i="16"/>
  <c r="C3167" i="16"/>
  <c r="C3166" i="16"/>
  <c r="C3165" i="16"/>
  <c r="C3164" i="16"/>
  <c r="C3163" i="16"/>
  <c r="C3162" i="16"/>
  <c r="C3161" i="16"/>
  <c r="C3160" i="16"/>
  <c r="C3159" i="16"/>
  <c r="C3158" i="16"/>
  <c r="C3157" i="16"/>
  <c r="C3156" i="16"/>
  <c r="C3155" i="16"/>
  <c r="C3154" i="16"/>
  <c r="C3153" i="16"/>
  <c r="C3152" i="16"/>
  <c r="C3151" i="16"/>
  <c r="C3150" i="16"/>
  <c r="C3149" i="16"/>
  <c r="C3148" i="16"/>
  <c r="C3147" i="16"/>
  <c r="C3146" i="16"/>
  <c r="C3145" i="16"/>
  <c r="C3144" i="16"/>
  <c r="C3143" i="16"/>
  <c r="C3142" i="16"/>
  <c r="C3141" i="16"/>
  <c r="C3140" i="16"/>
  <c r="C3139" i="16"/>
  <c r="C3138" i="16"/>
  <c r="C3137" i="16"/>
  <c r="C3136" i="16"/>
  <c r="C3135" i="16"/>
  <c r="C3134" i="16"/>
  <c r="C3133" i="16"/>
  <c r="C3132" i="16"/>
  <c r="C3131" i="16"/>
  <c r="C3130" i="16"/>
  <c r="C3129" i="16"/>
  <c r="C3128" i="16"/>
  <c r="C3127" i="16"/>
  <c r="C3126" i="16"/>
  <c r="C3125" i="16"/>
  <c r="C3124" i="16"/>
  <c r="C3123" i="16"/>
  <c r="C3122" i="16"/>
  <c r="C3121" i="16"/>
  <c r="C3120" i="16"/>
  <c r="C3119" i="16"/>
  <c r="C3118" i="16"/>
  <c r="C3117" i="16"/>
  <c r="C3116" i="16"/>
  <c r="C3115" i="16"/>
  <c r="C3114" i="16"/>
  <c r="C3113" i="16"/>
  <c r="C3112" i="16"/>
  <c r="C3111" i="16"/>
  <c r="C3110" i="16"/>
  <c r="C3109" i="16"/>
  <c r="C3108" i="16"/>
  <c r="C3107" i="16"/>
  <c r="C3106" i="16"/>
  <c r="C3105" i="16"/>
  <c r="C3104" i="16"/>
  <c r="C3103" i="16"/>
  <c r="C3102" i="16"/>
  <c r="C3101" i="16"/>
  <c r="C3100" i="16"/>
  <c r="C3099" i="16"/>
  <c r="C3098" i="16"/>
  <c r="C3097" i="16"/>
  <c r="C3096" i="16"/>
  <c r="C3095" i="16"/>
  <c r="C3094" i="16"/>
  <c r="C3093" i="16"/>
  <c r="C3092" i="16"/>
  <c r="C3091" i="16"/>
  <c r="C3090" i="16"/>
  <c r="C3089" i="16"/>
  <c r="C3088" i="16"/>
  <c r="C3087" i="16"/>
  <c r="C3086" i="16"/>
  <c r="C3085" i="16"/>
  <c r="C3084" i="16"/>
  <c r="C3083" i="16"/>
  <c r="C3082" i="16"/>
  <c r="C3081" i="16"/>
  <c r="C3080" i="16"/>
  <c r="C3079" i="16"/>
  <c r="C3078" i="16"/>
  <c r="C3077" i="16"/>
  <c r="C3076" i="16"/>
  <c r="C3075" i="16"/>
  <c r="C3074" i="16"/>
  <c r="C3073" i="16"/>
  <c r="C3072" i="16"/>
  <c r="C3071" i="16"/>
  <c r="C3070" i="16"/>
  <c r="C3069" i="16"/>
  <c r="C3068" i="16"/>
  <c r="C3067" i="16"/>
  <c r="C3066" i="16"/>
  <c r="C3065" i="16"/>
  <c r="C3064" i="16"/>
  <c r="C3063" i="16"/>
  <c r="C3062" i="16"/>
  <c r="C3061" i="16"/>
  <c r="C3060" i="16"/>
  <c r="C3059" i="16"/>
  <c r="C3058" i="16"/>
  <c r="C3057" i="16"/>
  <c r="C3056" i="16"/>
  <c r="C3055" i="16"/>
  <c r="C3054" i="16"/>
  <c r="C3053" i="16"/>
  <c r="C3052" i="16"/>
  <c r="C3051" i="16"/>
  <c r="C3050" i="16"/>
  <c r="C3049" i="16"/>
  <c r="C3048" i="16"/>
  <c r="C3047" i="16"/>
  <c r="C3046" i="16"/>
  <c r="C3045" i="16"/>
  <c r="C3044" i="16"/>
  <c r="C3043" i="16"/>
  <c r="C3042" i="16"/>
  <c r="C3041" i="16"/>
  <c r="C3040" i="16"/>
  <c r="C3039" i="16"/>
  <c r="C3038" i="16"/>
  <c r="C3037" i="16"/>
  <c r="C3036" i="16"/>
  <c r="C3035" i="16"/>
  <c r="C3034" i="16"/>
  <c r="C3033" i="16"/>
  <c r="C3032" i="16"/>
  <c r="C3031" i="16"/>
  <c r="C3030" i="16"/>
  <c r="C3029" i="16"/>
  <c r="C3028" i="16"/>
  <c r="C3027" i="16"/>
  <c r="C3026" i="16"/>
  <c r="C3025" i="16"/>
  <c r="C3024" i="16"/>
  <c r="C3023" i="16"/>
  <c r="C3022" i="16"/>
  <c r="C3021" i="16"/>
  <c r="C3020" i="16"/>
  <c r="C3019" i="16"/>
  <c r="C3018" i="16"/>
  <c r="C3017" i="16"/>
  <c r="C3016" i="16"/>
  <c r="C3015" i="16"/>
  <c r="C3014" i="16"/>
  <c r="C3013" i="16"/>
  <c r="C3012" i="16"/>
  <c r="C3011" i="16"/>
  <c r="C3010" i="16"/>
  <c r="C3009" i="16"/>
  <c r="C3008" i="16"/>
  <c r="C3007" i="16"/>
  <c r="C3006" i="16"/>
  <c r="C3005" i="16"/>
  <c r="C3004" i="16"/>
  <c r="C3003" i="16"/>
  <c r="C3002" i="16"/>
  <c r="C3001" i="16"/>
  <c r="C3000" i="16"/>
  <c r="C2999" i="16"/>
  <c r="C2998" i="16"/>
  <c r="C2997" i="16"/>
  <c r="C2996" i="16"/>
  <c r="C2995" i="16"/>
  <c r="C2994" i="16"/>
  <c r="C2993" i="16"/>
  <c r="C2992" i="16"/>
  <c r="C2991" i="16"/>
  <c r="C2990" i="16"/>
  <c r="C2989" i="16"/>
  <c r="C2988" i="16"/>
  <c r="C2987" i="16"/>
  <c r="C2986" i="16"/>
  <c r="C2985" i="16"/>
  <c r="C2984" i="16"/>
  <c r="C2983" i="16"/>
  <c r="C2982" i="16"/>
  <c r="C2981" i="16"/>
  <c r="C2980" i="16"/>
  <c r="C2979" i="16"/>
  <c r="C2978" i="16"/>
  <c r="C2977" i="16"/>
  <c r="C2976" i="16"/>
  <c r="C2975" i="16"/>
  <c r="C2974" i="16"/>
  <c r="C2973" i="16"/>
  <c r="C2972" i="16"/>
  <c r="C2971" i="16"/>
  <c r="C2970" i="16"/>
  <c r="C2969" i="16"/>
  <c r="C2968" i="16"/>
  <c r="C2967" i="16"/>
  <c r="C2966" i="16"/>
  <c r="C2965" i="16"/>
  <c r="C2964" i="16"/>
  <c r="C2963" i="16"/>
  <c r="C2962" i="16"/>
  <c r="C2961" i="16"/>
  <c r="C2960" i="16"/>
  <c r="C2959" i="16"/>
  <c r="C2958" i="16"/>
  <c r="C2957" i="16"/>
  <c r="C2956" i="16"/>
  <c r="C2955" i="16"/>
  <c r="C2954" i="16"/>
  <c r="C2953" i="16"/>
  <c r="C2952" i="16"/>
  <c r="C2951" i="16"/>
  <c r="C2950" i="16"/>
  <c r="C2949" i="16"/>
  <c r="C2948" i="16"/>
  <c r="C2947" i="16"/>
  <c r="C2946" i="16"/>
  <c r="C2945" i="16"/>
  <c r="C2944" i="16"/>
  <c r="C2943" i="16"/>
  <c r="C2942" i="16"/>
  <c r="C2941" i="16"/>
  <c r="C2940" i="16"/>
  <c r="C2939" i="16"/>
  <c r="C2938" i="16"/>
  <c r="C2937" i="16"/>
  <c r="C2936" i="16"/>
  <c r="C2935" i="16"/>
  <c r="C2934" i="16"/>
  <c r="C2933" i="16"/>
  <c r="C2932" i="16"/>
  <c r="C2931" i="16"/>
  <c r="C2930" i="16"/>
  <c r="C2929" i="16"/>
  <c r="C2928" i="16"/>
  <c r="C2927" i="16"/>
  <c r="C2926" i="16"/>
  <c r="C2925" i="16"/>
  <c r="C2924" i="16"/>
  <c r="C2923" i="16"/>
  <c r="C2922" i="16"/>
  <c r="C2921" i="16"/>
  <c r="C2920" i="16"/>
  <c r="C2919" i="16"/>
  <c r="C2918" i="16"/>
  <c r="C2917" i="16"/>
  <c r="C2916" i="16"/>
  <c r="C2915" i="16"/>
  <c r="C2914" i="16"/>
  <c r="C2913" i="16"/>
  <c r="C2912" i="16"/>
  <c r="C2911" i="16"/>
  <c r="C2910" i="16"/>
  <c r="C2909" i="16"/>
  <c r="C2908" i="16"/>
  <c r="C2907" i="16"/>
  <c r="C2906" i="16"/>
  <c r="C2905" i="16"/>
  <c r="C2904" i="16"/>
  <c r="C2903" i="16"/>
  <c r="C2902" i="16"/>
  <c r="C2901" i="16"/>
  <c r="C2900" i="16"/>
  <c r="C2899" i="16"/>
  <c r="C2898" i="16"/>
  <c r="C2897" i="16"/>
  <c r="C2896" i="16"/>
  <c r="C2895" i="16"/>
  <c r="C2894" i="16"/>
  <c r="C2893" i="16"/>
  <c r="C2892" i="16"/>
  <c r="C2891" i="16"/>
  <c r="C2890" i="16"/>
  <c r="C2889" i="16"/>
  <c r="C2888" i="16"/>
  <c r="C2887" i="16"/>
  <c r="C2886" i="16"/>
  <c r="C2885" i="16"/>
  <c r="C2884" i="16"/>
  <c r="C2883" i="16"/>
  <c r="C2882" i="16"/>
  <c r="C2881" i="16"/>
  <c r="C2880" i="16"/>
  <c r="C2879" i="16"/>
  <c r="C2878" i="16"/>
  <c r="C2877" i="16"/>
  <c r="C2876" i="16"/>
  <c r="C2875" i="16"/>
  <c r="C2874" i="16"/>
  <c r="C2873" i="16"/>
  <c r="C2872" i="16"/>
  <c r="C2871" i="16"/>
  <c r="C2870" i="16"/>
  <c r="C2869" i="16"/>
  <c r="C2868" i="16"/>
  <c r="C2867" i="16"/>
  <c r="C2866" i="16"/>
  <c r="C2865" i="16"/>
  <c r="C2864" i="16"/>
  <c r="C2863" i="16"/>
  <c r="C2862" i="16"/>
  <c r="C2861" i="16"/>
  <c r="C2860" i="16"/>
  <c r="C2859" i="16"/>
  <c r="C2858" i="16"/>
  <c r="C2857" i="16"/>
  <c r="C2856" i="16"/>
  <c r="C2855" i="16"/>
  <c r="C2854" i="16"/>
  <c r="C2853" i="16"/>
  <c r="C2852" i="16"/>
  <c r="C2851" i="16"/>
  <c r="C2850" i="16"/>
  <c r="C2849" i="16"/>
  <c r="C2848" i="16"/>
  <c r="C2847" i="16"/>
  <c r="C2846" i="16"/>
  <c r="C2845" i="16"/>
  <c r="C2844" i="16"/>
  <c r="C2843" i="16"/>
  <c r="C2842" i="16"/>
  <c r="C2841" i="16"/>
  <c r="C2840" i="16"/>
  <c r="C2839" i="16"/>
  <c r="C2838" i="16"/>
  <c r="C2837" i="16"/>
  <c r="C2836" i="16"/>
  <c r="C2835" i="16"/>
  <c r="C2834" i="16"/>
  <c r="C2833" i="16"/>
  <c r="C2832" i="16"/>
  <c r="C2831" i="16"/>
  <c r="C2830" i="16"/>
  <c r="C2829" i="16"/>
  <c r="C2828" i="16"/>
  <c r="C2827" i="16"/>
  <c r="C2826" i="16"/>
  <c r="C2825" i="16"/>
  <c r="C2824" i="16"/>
  <c r="C2823" i="16"/>
  <c r="C2822" i="16"/>
  <c r="C2821" i="16"/>
  <c r="C2820" i="16"/>
  <c r="C2819" i="16"/>
  <c r="C2818" i="16"/>
  <c r="C2817" i="16"/>
  <c r="C2816" i="16"/>
  <c r="C2815" i="16"/>
  <c r="C2814" i="16"/>
  <c r="C2813" i="16"/>
  <c r="C2812" i="16"/>
  <c r="C2811" i="16"/>
  <c r="C2810" i="16"/>
  <c r="C2809" i="16"/>
  <c r="C2808" i="16"/>
  <c r="C2807" i="16"/>
  <c r="C2806" i="16"/>
  <c r="C2805" i="16"/>
  <c r="C2804" i="16"/>
  <c r="C2803" i="16"/>
  <c r="C2802" i="16"/>
  <c r="C2801" i="16"/>
  <c r="C2800" i="16"/>
  <c r="C2799" i="16"/>
  <c r="C2798" i="16"/>
  <c r="C2797" i="16"/>
  <c r="C2796" i="16"/>
  <c r="C2795" i="16"/>
  <c r="C2794" i="16"/>
  <c r="C2793" i="16"/>
  <c r="C2792" i="16"/>
  <c r="C2791" i="16"/>
  <c r="C2790" i="16"/>
  <c r="C2789" i="16"/>
  <c r="C2788" i="16"/>
  <c r="C2787" i="16"/>
  <c r="C2786" i="16"/>
  <c r="C2785" i="16"/>
  <c r="C2784" i="16"/>
  <c r="C2783" i="16"/>
  <c r="C2782" i="16"/>
  <c r="C2781" i="16"/>
  <c r="C2780" i="16"/>
  <c r="C2779" i="16"/>
  <c r="C2778" i="16"/>
  <c r="C2777" i="16"/>
  <c r="C2776" i="16"/>
  <c r="C2775" i="16"/>
  <c r="C2774" i="16"/>
  <c r="C2773" i="16"/>
  <c r="C2772" i="16"/>
  <c r="C2771" i="16"/>
  <c r="C2770" i="16"/>
  <c r="C2769" i="16"/>
  <c r="C2768" i="16"/>
  <c r="C2767" i="16"/>
  <c r="C2766" i="16"/>
  <c r="C2765" i="16"/>
  <c r="C2764" i="16"/>
  <c r="C2763" i="16"/>
  <c r="C2762" i="16"/>
  <c r="C2761" i="16"/>
  <c r="C2760" i="16"/>
  <c r="C2759" i="16"/>
  <c r="C2758" i="16"/>
  <c r="C2757" i="16"/>
  <c r="C2756" i="16"/>
  <c r="C2755" i="16"/>
  <c r="C2754" i="16"/>
  <c r="C2753" i="16"/>
  <c r="C2752" i="16"/>
  <c r="C2751" i="16"/>
  <c r="C2750" i="16"/>
  <c r="C2749" i="16"/>
  <c r="C2748" i="16"/>
  <c r="C2747" i="16"/>
  <c r="C2746" i="16"/>
  <c r="C2745" i="16"/>
  <c r="C2744" i="16"/>
  <c r="C2743" i="16"/>
  <c r="C2742" i="16"/>
  <c r="C2741" i="16"/>
  <c r="C2740" i="16"/>
  <c r="C2739" i="16"/>
  <c r="C2738" i="16"/>
  <c r="C2737" i="16"/>
  <c r="C2736" i="16"/>
  <c r="C2735" i="16"/>
  <c r="C2734" i="16"/>
  <c r="C2733" i="16"/>
  <c r="C2732" i="16"/>
  <c r="C2731" i="16"/>
  <c r="C2730" i="16"/>
  <c r="C2729" i="16"/>
  <c r="C2728" i="16"/>
  <c r="C2727" i="16"/>
  <c r="C2726" i="16"/>
  <c r="C2725" i="16"/>
  <c r="C2724" i="16"/>
  <c r="C2723" i="16"/>
  <c r="C2722" i="16"/>
  <c r="C2721" i="16"/>
  <c r="C2720" i="16"/>
  <c r="C2719" i="16"/>
  <c r="C2718" i="16"/>
  <c r="C2717" i="16"/>
  <c r="C2716" i="16"/>
  <c r="C2715" i="16"/>
  <c r="C2714" i="16"/>
  <c r="C2713" i="16"/>
  <c r="C2712" i="16"/>
  <c r="C2711" i="16"/>
  <c r="C2710" i="16"/>
  <c r="C2709" i="16"/>
  <c r="C2708" i="16"/>
  <c r="C2707" i="16"/>
  <c r="C2706" i="16"/>
  <c r="C2705" i="16"/>
  <c r="C2704" i="16"/>
  <c r="C2703" i="16"/>
  <c r="C2702" i="16"/>
  <c r="C2701" i="16"/>
  <c r="C2700" i="16"/>
  <c r="C2699" i="16"/>
  <c r="C2698" i="16"/>
  <c r="C2697" i="16"/>
  <c r="C2696" i="16"/>
  <c r="C2695" i="16"/>
  <c r="C2694" i="16"/>
  <c r="C2693" i="16"/>
  <c r="C2692" i="16"/>
  <c r="C2691" i="16"/>
  <c r="C2690" i="16"/>
  <c r="C2689" i="16"/>
  <c r="C2688" i="16"/>
  <c r="C2687" i="16"/>
  <c r="C2686" i="16"/>
  <c r="C2685" i="16"/>
  <c r="C2684" i="16"/>
  <c r="C2683" i="16"/>
  <c r="C2682" i="16"/>
  <c r="C2681" i="16"/>
  <c r="C2680" i="16"/>
  <c r="C2679" i="16"/>
  <c r="C2678" i="16"/>
  <c r="C2677" i="16"/>
  <c r="C2676" i="16"/>
  <c r="C2675" i="16"/>
  <c r="C2674" i="16"/>
  <c r="C2673" i="16"/>
  <c r="C2672" i="16"/>
  <c r="C2671" i="16"/>
  <c r="C2670" i="16"/>
  <c r="C2669" i="16"/>
  <c r="C2668" i="16"/>
  <c r="C2667" i="16"/>
  <c r="C2666" i="16"/>
  <c r="C2665" i="16"/>
  <c r="C2664" i="16"/>
  <c r="C2663" i="16"/>
  <c r="C2662" i="16"/>
  <c r="C2661" i="16"/>
  <c r="C2660" i="16"/>
  <c r="C2659" i="16"/>
  <c r="C2658" i="16"/>
  <c r="C2657" i="16"/>
  <c r="C2656" i="16"/>
  <c r="C2655" i="16"/>
  <c r="C2654" i="16"/>
  <c r="C2653" i="16"/>
  <c r="C2652" i="16"/>
  <c r="C2651" i="16"/>
  <c r="C2650" i="16"/>
  <c r="C2649" i="16"/>
  <c r="C2648" i="16"/>
  <c r="C2647" i="16"/>
  <c r="C2646" i="16"/>
  <c r="C2645" i="16"/>
  <c r="C2644" i="16"/>
  <c r="C2643" i="16"/>
  <c r="C2642" i="16"/>
  <c r="C2641" i="16"/>
  <c r="C2640" i="16"/>
  <c r="C2639" i="16"/>
  <c r="C2638" i="16"/>
  <c r="C2637" i="16"/>
  <c r="C2636" i="16"/>
  <c r="C2635" i="16"/>
  <c r="C2634" i="16"/>
  <c r="C2633" i="16"/>
  <c r="C2632" i="16"/>
  <c r="C2631" i="16"/>
  <c r="C2630" i="16"/>
  <c r="C2629" i="16"/>
  <c r="C2628" i="16"/>
  <c r="C2627" i="16"/>
  <c r="C2626" i="16"/>
  <c r="C2625" i="16"/>
  <c r="C2624" i="16"/>
  <c r="C2623" i="16"/>
  <c r="C2622" i="16"/>
  <c r="C2621" i="16"/>
  <c r="C2620" i="16"/>
  <c r="C2619" i="16"/>
  <c r="C2618" i="16"/>
  <c r="C2617" i="16"/>
  <c r="C2616" i="16"/>
  <c r="C2615" i="16"/>
  <c r="C2614" i="16"/>
  <c r="C2613" i="16"/>
  <c r="C2612" i="16"/>
  <c r="C2611" i="16"/>
  <c r="C2610" i="16"/>
  <c r="C2609" i="16"/>
  <c r="C2608" i="16"/>
  <c r="C2607" i="16"/>
  <c r="C2606" i="16"/>
  <c r="C2605" i="16"/>
  <c r="C2604" i="16"/>
  <c r="C2603" i="16"/>
  <c r="C2602" i="16"/>
  <c r="C2601" i="16"/>
  <c r="C2600" i="16"/>
  <c r="C2599" i="16"/>
  <c r="C2598" i="16"/>
  <c r="C2597" i="16"/>
  <c r="C2596" i="16"/>
  <c r="C2595" i="16"/>
  <c r="C2594" i="16"/>
  <c r="C2593" i="16"/>
  <c r="C2592" i="16"/>
  <c r="C2591" i="16"/>
  <c r="C2590" i="16"/>
  <c r="C2589" i="16"/>
  <c r="C2588" i="16"/>
  <c r="C2587" i="16"/>
  <c r="C2586" i="16"/>
  <c r="C2585" i="16"/>
  <c r="C2584" i="16"/>
  <c r="C2583" i="16"/>
  <c r="C2582" i="16"/>
  <c r="C2581" i="16"/>
  <c r="C2580" i="16"/>
  <c r="C2579" i="16"/>
  <c r="C2578" i="16"/>
  <c r="C2577" i="16"/>
  <c r="C2576" i="16"/>
  <c r="C2575" i="16"/>
  <c r="C2574" i="16"/>
  <c r="C2573" i="16"/>
  <c r="C2572" i="16"/>
  <c r="C2571" i="16"/>
  <c r="C2570" i="16"/>
  <c r="C2569" i="16"/>
  <c r="C2568" i="16"/>
  <c r="C2567" i="16"/>
  <c r="C2566" i="16"/>
  <c r="C2565" i="16"/>
  <c r="C2564" i="16"/>
  <c r="C2563" i="16"/>
  <c r="C2562" i="16"/>
  <c r="C2561" i="16"/>
  <c r="C2560" i="16"/>
  <c r="C2559" i="16"/>
  <c r="C2558" i="16"/>
  <c r="C2557" i="16"/>
  <c r="C2556" i="16"/>
  <c r="C2555" i="16"/>
  <c r="C2554" i="16"/>
  <c r="C2553" i="16"/>
  <c r="C2552" i="16"/>
  <c r="C2551" i="16"/>
  <c r="C2550" i="16"/>
  <c r="C2549" i="16"/>
  <c r="C2548" i="16"/>
  <c r="C2547" i="16"/>
  <c r="C2546" i="16"/>
  <c r="C2545" i="16"/>
  <c r="C2544" i="16"/>
  <c r="C2543" i="16"/>
  <c r="C2542" i="16"/>
  <c r="C2541" i="16"/>
  <c r="C2540" i="16"/>
  <c r="C2539" i="16"/>
  <c r="C2538" i="16"/>
  <c r="C2537" i="16"/>
  <c r="C2536" i="16"/>
  <c r="C2535" i="16"/>
  <c r="C2534" i="16"/>
  <c r="C2533" i="16"/>
  <c r="C2532" i="16"/>
  <c r="C2531" i="16"/>
  <c r="C2530" i="16"/>
  <c r="C2529" i="16"/>
  <c r="C2528" i="16"/>
  <c r="C2527" i="16"/>
  <c r="C2526" i="16"/>
  <c r="C2525" i="16"/>
  <c r="C2524" i="16"/>
  <c r="C2523" i="16"/>
  <c r="C2522" i="16"/>
  <c r="C2521" i="16"/>
  <c r="C2520" i="16"/>
  <c r="C2519" i="16"/>
  <c r="C2518" i="16"/>
  <c r="C2517" i="16"/>
  <c r="C2516" i="16"/>
  <c r="C2515" i="16"/>
  <c r="C2514" i="16"/>
  <c r="C2513" i="16"/>
  <c r="C2512" i="16"/>
  <c r="C2511" i="16"/>
  <c r="C2510" i="16"/>
  <c r="C2509" i="16"/>
  <c r="C2508" i="16"/>
  <c r="C2507" i="16"/>
  <c r="C2506" i="16"/>
  <c r="C2505" i="16"/>
  <c r="C2504" i="16"/>
  <c r="C2503" i="16"/>
  <c r="C2502" i="16"/>
  <c r="C2501" i="16"/>
  <c r="C2500" i="16"/>
  <c r="C2499" i="16"/>
  <c r="C2498" i="16"/>
  <c r="C2497" i="16"/>
  <c r="C2496" i="16"/>
  <c r="C2495" i="16"/>
  <c r="C2494" i="16"/>
  <c r="C2493" i="16"/>
  <c r="C2492" i="16"/>
  <c r="C2491" i="16"/>
  <c r="C2490" i="16"/>
  <c r="C2489" i="16"/>
  <c r="C2488" i="16"/>
  <c r="C2487" i="16"/>
  <c r="C2486" i="16"/>
  <c r="C2485" i="16"/>
  <c r="C2484" i="16"/>
  <c r="C2483" i="16"/>
  <c r="C2482" i="16"/>
  <c r="C2481" i="16"/>
  <c r="C2480" i="16"/>
  <c r="C2479" i="16"/>
  <c r="C2478" i="16"/>
  <c r="C2477" i="16"/>
  <c r="C2476" i="16"/>
  <c r="C2475" i="16"/>
  <c r="C2474" i="16"/>
  <c r="C2473" i="16"/>
  <c r="C2472" i="16"/>
  <c r="C2471" i="16"/>
  <c r="C2470" i="16"/>
  <c r="C2469" i="16"/>
  <c r="C2468" i="16"/>
  <c r="C2467" i="16"/>
  <c r="C2466" i="16"/>
  <c r="C2465" i="16"/>
  <c r="C2464" i="16"/>
  <c r="C2463" i="16"/>
  <c r="C2462" i="16"/>
  <c r="C2461" i="16"/>
  <c r="C2460" i="16"/>
  <c r="C2459" i="16"/>
  <c r="C2458" i="16"/>
  <c r="C2457" i="16"/>
  <c r="C2456" i="16"/>
  <c r="C2455" i="16"/>
  <c r="C2454" i="16"/>
  <c r="C2453" i="16"/>
  <c r="C2452" i="16"/>
  <c r="C2451" i="16"/>
  <c r="C2450" i="16"/>
  <c r="C2449" i="16"/>
  <c r="C2448" i="16"/>
  <c r="C2447" i="16"/>
  <c r="C2446" i="16"/>
  <c r="C2445" i="16"/>
  <c r="C2444" i="16"/>
  <c r="C2443" i="16"/>
  <c r="C2442" i="16"/>
  <c r="C2441" i="16"/>
  <c r="C2440" i="16"/>
  <c r="C2439" i="16"/>
  <c r="C2438" i="16"/>
  <c r="C2437" i="16"/>
  <c r="C2436" i="16"/>
  <c r="C2435" i="16"/>
  <c r="C2434" i="16"/>
  <c r="C2433" i="16"/>
  <c r="C2432" i="16"/>
  <c r="C2431" i="16"/>
  <c r="C2430" i="16"/>
  <c r="C2429" i="16"/>
  <c r="C2428" i="16"/>
  <c r="C2427" i="16"/>
  <c r="C2426" i="16"/>
  <c r="C2425" i="16"/>
  <c r="C2424" i="16"/>
  <c r="C2423" i="16"/>
  <c r="C2422" i="16"/>
  <c r="C2421" i="16"/>
  <c r="C2420" i="16"/>
  <c r="C2419" i="16"/>
  <c r="C2418" i="16"/>
  <c r="C2417" i="16"/>
  <c r="C2416" i="16"/>
  <c r="C2415" i="16"/>
  <c r="C2414" i="16"/>
  <c r="C2413" i="16"/>
  <c r="C2412" i="16"/>
  <c r="C2411" i="16"/>
  <c r="C2410" i="16"/>
  <c r="C2409" i="16"/>
  <c r="C2408" i="16"/>
  <c r="C2407" i="16"/>
  <c r="C2406" i="16"/>
  <c r="C2405" i="16"/>
  <c r="C2404" i="16"/>
  <c r="C2403" i="16"/>
  <c r="C2402" i="16"/>
  <c r="C2401" i="16"/>
  <c r="C2400" i="16"/>
  <c r="C2399" i="16"/>
  <c r="C2398" i="16"/>
  <c r="C2397" i="16"/>
  <c r="C2396" i="16"/>
  <c r="C2395" i="16"/>
  <c r="C2394" i="16"/>
  <c r="C2393" i="16"/>
  <c r="C2392" i="16"/>
  <c r="C2391" i="16"/>
  <c r="C2390" i="16"/>
  <c r="C2389" i="16"/>
  <c r="C2388" i="16"/>
  <c r="C2387" i="16"/>
  <c r="C2386" i="16"/>
  <c r="C2385" i="16"/>
  <c r="C2384" i="16"/>
  <c r="C2383" i="16"/>
  <c r="C2382" i="16"/>
  <c r="C2381" i="16"/>
  <c r="C2380" i="16"/>
  <c r="C2379" i="16"/>
  <c r="C2378" i="16"/>
  <c r="C2377" i="16"/>
  <c r="C2376" i="16"/>
  <c r="C2375" i="16"/>
  <c r="C2374" i="16"/>
  <c r="C2373" i="16"/>
  <c r="C2372" i="16"/>
  <c r="C2371" i="16"/>
  <c r="C2370" i="16"/>
  <c r="C2369" i="16"/>
  <c r="C2368" i="16"/>
  <c r="C2367" i="16"/>
  <c r="C2366" i="16"/>
  <c r="C2365" i="16"/>
  <c r="C2364" i="16"/>
  <c r="C2363" i="16"/>
  <c r="C2362" i="16"/>
  <c r="C2361" i="16"/>
  <c r="C2360" i="16"/>
  <c r="C2359" i="16"/>
  <c r="C2358" i="16"/>
  <c r="C2357" i="16"/>
  <c r="C2356" i="16"/>
  <c r="C2355" i="16"/>
  <c r="C2354" i="16"/>
  <c r="C2353" i="16"/>
  <c r="C2352" i="16"/>
  <c r="C2351" i="16"/>
  <c r="C2350" i="16"/>
  <c r="C2349" i="16"/>
  <c r="C2348" i="16"/>
  <c r="C2347" i="16"/>
  <c r="C2346" i="16"/>
  <c r="C2345" i="16"/>
  <c r="C2344" i="16"/>
  <c r="C2343" i="16"/>
  <c r="C2342" i="16"/>
  <c r="C2341" i="16"/>
  <c r="C2340" i="16"/>
  <c r="C2339" i="16"/>
  <c r="C2338" i="16"/>
  <c r="C2337" i="16"/>
  <c r="C2336" i="16"/>
  <c r="C2335" i="16"/>
  <c r="C2334" i="16"/>
  <c r="C2333" i="16"/>
  <c r="C2332" i="16"/>
  <c r="C2331" i="16"/>
  <c r="C2330" i="16"/>
  <c r="C2329" i="16"/>
  <c r="C2328" i="16"/>
  <c r="C2327" i="16"/>
  <c r="C2326" i="16"/>
  <c r="C2325" i="16"/>
  <c r="C2324" i="16"/>
  <c r="C2323" i="16"/>
  <c r="C2322" i="16"/>
  <c r="C2321" i="16"/>
  <c r="C2320" i="16"/>
  <c r="C2319" i="16"/>
  <c r="C2318" i="16"/>
  <c r="C2317" i="16"/>
  <c r="C2316" i="16"/>
  <c r="C2315" i="16"/>
  <c r="C2314" i="16"/>
  <c r="C2313" i="16"/>
  <c r="C2312" i="16"/>
  <c r="C2311" i="16"/>
  <c r="C2310" i="16"/>
  <c r="C2309" i="16"/>
  <c r="C2308" i="16"/>
  <c r="C2307" i="16"/>
  <c r="C2306" i="16"/>
  <c r="C2305" i="16"/>
  <c r="C2304" i="16"/>
  <c r="C2303" i="16"/>
  <c r="C2302" i="16"/>
  <c r="C2301" i="16"/>
  <c r="C2300" i="16"/>
  <c r="C2299" i="16"/>
  <c r="C2298" i="16"/>
  <c r="C2297" i="16"/>
  <c r="C2296" i="16"/>
  <c r="C2295" i="16"/>
  <c r="C2294" i="16"/>
  <c r="C2293" i="16"/>
  <c r="C2292" i="16"/>
  <c r="C2291" i="16"/>
  <c r="C2290" i="16"/>
  <c r="C2289" i="16"/>
  <c r="C2288" i="16"/>
  <c r="C2287" i="16"/>
  <c r="C2286" i="16"/>
  <c r="C2285" i="16"/>
  <c r="C2284" i="16"/>
  <c r="C2283" i="16"/>
  <c r="C2282" i="16"/>
  <c r="C2281" i="16"/>
  <c r="C2280" i="16"/>
  <c r="C2279" i="16"/>
  <c r="C2278" i="16"/>
  <c r="C2277" i="16"/>
  <c r="C2276" i="16"/>
  <c r="C2275" i="16"/>
  <c r="C2274" i="16"/>
  <c r="C2273" i="16"/>
  <c r="C2272" i="16"/>
  <c r="C2271" i="16"/>
  <c r="C2270" i="16"/>
  <c r="C2269" i="16"/>
  <c r="C2268" i="16"/>
  <c r="C2267" i="16"/>
  <c r="C2266" i="16"/>
  <c r="C2265" i="16"/>
  <c r="C2264" i="16"/>
  <c r="C2263" i="16"/>
  <c r="C2262" i="16"/>
  <c r="C2261" i="16"/>
  <c r="C2260" i="16"/>
  <c r="C2259" i="16"/>
  <c r="C2258" i="16"/>
  <c r="C2257" i="16"/>
  <c r="C2256" i="16"/>
  <c r="C2255" i="16"/>
  <c r="C2254" i="16"/>
  <c r="C2253" i="16"/>
  <c r="C2252" i="16"/>
  <c r="C2251" i="16"/>
  <c r="C2250" i="16"/>
  <c r="C2249" i="16"/>
  <c r="C2248" i="16"/>
  <c r="C2247" i="16"/>
  <c r="C2246" i="16"/>
  <c r="C2245" i="16"/>
  <c r="C2244" i="16"/>
  <c r="C2243" i="16"/>
  <c r="C2242" i="16"/>
  <c r="C2241" i="16"/>
  <c r="C2240" i="16"/>
  <c r="C2239" i="16"/>
  <c r="C2238" i="16"/>
  <c r="C2237" i="16"/>
  <c r="C2236" i="16"/>
  <c r="C2235" i="16"/>
  <c r="C2234" i="16"/>
  <c r="C2233" i="16"/>
  <c r="C2232" i="16"/>
  <c r="C2231" i="16"/>
  <c r="C2230" i="16"/>
  <c r="C2229" i="16"/>
  <c r="C2228" i="16"/>
  <c r="C2227" i="16"/>
  <c r="C2226" i="16"/>
  <c r="C2225" i="16"/>
  <c r="C2224" i="16"/>
  <c r="C2223" i="16"/>
  <c r="C2222" i="16"/>
  <c r="C2221" i="16"/>
  <c r="C2220" i="16"/>
  <c r="C2219" i="16"/>
  <c r="C2218" i="16"/>
  <c r="C2217" i="16"/>
  <c r="C2216" i="16"/>
  <c r="C2215" i="16"/>
  <c r="C2214" i="16"/>
  <c r="C2213" i="16"/>
  <c r="C2212" i="16"/>
  <c r="C2211" i="16"/>
  <c r="C2210" i="16"/>
  <c r="C2209" i="16"/>
  <c r="C2208" i="16"/>
  <c r="C2207" i="16"/>
  <c r="C2206" i="16"/>
  <c r="C2205" i="16"/>
  <c r="C2204" i="16"/>
  <c r="C2203" i="16"/>
  <c r="C2202" i="16"/>
  <c r="C2201" i="16"/>
  <c r="C2200" i="16"/>
  <c r="C2199" i="16"/>
  <c r="C2198" i="16"/>
  <c r="C2197" i="16"/>
  <c r="C2196" i="16"/>
  <c r="C2195" i="16"/>
  <c r="C2194" i="16"/>
  <c r="C2193" i="16"/>
  <c r="C2192" i="16"/>
  <c r="C2191" i="16"/>
  <c r="C2190" i="16"/>
  <c r="C2189" i="16"/>
  <c r="C2188" i="16"/>
  <c r="C2187" i="16"/>
  <c r="C2186" i="16"/>
  <c r="C2185" i="16"/>
  <c r="C2184" i="16"/>
  <c r="C2183" i="16"/>
  <c r="C2182" i="16"/>
  <c r="C2181" i="16"/>
  <c r="C2180" i="16"/>
  <c r="C2179" i="16"/>
  <c r="C2178" i="16"/>
  <c r="C2177" i="16"/>
  <c r="C2176" i="16"/>
  <c r="C2175" i="16"/>
  <c r="C2174" i="16"/>
  <c r="C2173" i="16"/>
  <c r="C2172" i="16"/>
  <c r="C2171" i="16"/>
  <c r="C2170" i="16"/>
  <c r="C2169" i="16"/>
  <c r="C2168" i="16"/>
  <c r="C2167" i="16"/>
  <c r="C2166" i="16"/>
  <c r="C2165" i="16"/>
  <c r="C2164" i="16"/>
  <c r="C2163" i="16"/>
  <c r="C2162" i="16"/>
  <c r="C2161" i="16"/>
  <c r="C2160" i="16"/>
  <c r="C2159" i="16"/>
  <c r="C2158" i="16"/>
  <c r="C2157" i="16"/>
  <c r="C2156" i="16"/>
  <c r="C2155" i="16"/>
  <c r="C2154" i="16"/>
  <c r="C2153" i="16"/>
  <c r="C2152" i="16"/>
  <c r="C2151" i="16"/>
  <c r="C2150" i="16"/>
  <c r="C2149" i="16"/>
  <c r="C2148" i="16"/>
  <c r="C2147" i="16"/>
  <c r="C2146" i="16"/>
  <c r="C2145" i="16"/>
  <c r="C2144" i="16"/>
  <c r="C2143" i="16"/>
  <c r="C2142" i="16"/>
  <c r="C2141" i="16"/>
  <c r="C2140" i="16"/>
  <c r="C2139" i="16"/>
  <c r="C2138" i="16"/>
  <c r="C2137" i="16"/>
  <c r="C2136" i="16"/>
  <c r="C2135" i="16"/>
  <c r="C2134" i="16"/>
  <c r="C2133" i="16"/>
  <c r="C2132" i="16"/>
  <c r="C2131" i="16"/>
  <c r="C2130" i="16"/>
  <c r="C2129" i="16"/>
  <c r="C2128" i="16"/>
  <c r="C2127" i="16"/>
  <c r="C2126" i="16"/>
  <c r="C2125" i="16"/>
  <c r="C2124" i="16"/>
  <c r="C2123" i="16"/>
  <c r="C2122" i="16"/>
  <c r="C2121" i="16"/>
  <c r="C2120" i="16"/>
  <c r="C2119" i="16"/>
  <c r="C2118" i="16"/>
  <c r="C2117" i="16"/>
  <c r="C2116" i="16"/>
  <c r="C2115" i="16"/>
  <c r="C2114" i="16"/>
  <c r="C2113" i="16"/>
  <c r="C2112" i="16"/>
  <c r="C2111" i="16"/>
  <c r="C2110" i="16"/>
  <c r="C2109" i="16"/>
  <c r="C2108" i="16"/>
  <c r="C2107" i="16"/>
  <c r="C2106" i="16"/>
  <c r="C2105" i="16"/>
  <c r="C2104" i="16"/>
  <c r="C2103" i="16"/>
  <c r="C2102" i="16"/>
  <c r="C2101" i="16"/>
  <c r="C2100" i="16"/>
  <c r="C2099" i="16"/>
  <c r="C2098" i="16"/>
  <c r="C2097" i="16"/>
  <c r="C2096" i="16"/>
  <c r="C2095" i="16"/>
  <c r="C2094" i="16"/>
  <c r="C2093" i="16"/>
  <c r="C2092" i="16"/>
  <c r="C2091" i="16"/>
  <c r="C2090" i="16"/>
  <c r="C2089" i="16"/>
  <c r="C2088" i="16"/>
  <c r="C2087" i="16"/>
  <c r="C2086" i="16"/>
  <c r="C2085" i="16"/>
  <c r="C2084" i="16"/>
  <c r="C2083" i="16"/>
  <c r="C2082" i="16"/>
  <c r="C2081" i="16"/>
  <c r="C2080" i="16"/>
  <c r="C2079" i="16"/>
  <c r="C2078" i="16"/>
  <c r="C2077" i="16"/>
  <c r="C2076" i="16"/>
  <c r="C2075" i="16"/>
  <c r="C2074" i="16"/>
  <c r="C2073" i="16"/>
  <c r="C2072" i="16"/>
  <c r="C2071" i="16"/>
  <c r="C2070" i="16"/>
  <c r="C2069" i="16"/>
  <c r="C2068" i="16"/>
  <c r="C2067" i="16"/>
  <c r="C2066" i="16"/>
  <c r="C2065" i="16"/>
  <c r="C2064" i="16"/>
  <c r="C2063" i="16"/>
  <c r="C2062" i="16"/>
  <c r="C2061" i="16"/>
  <c r="C2060" i="16"/>
  <c r="C2059" i="16"/>
  <c r="C2058" i="16"/>
  <c r="C2057" i="16"/>
  <c r="C2056" i="16"/>
  <c r="C2055" i="16"/>
  <c r="C2054" i="16"/>
  <c r="C2053" i="16"/>
  <c r="C2052" i="16"/>
  <c r="C2051" i="16"/>
  <c r="C2050" i="16"/>
  <c r="C2049" i="16"/>
  <c r="C2048" i="16"/>
  <c r="C2047" i="16"/>
  <c r="C2046" i="16"/>
  <c r="C2045" i="16"/>
  <c r="C2044" i="16"/>
  <c r="C2043" i="16"/>
  <c r="C2042" i="16"/>
  <c r="C2041" i="16"/>
  <c r="C2040" i="16"/>
  <c r="C2039" i="16"/>
  <c r="C2038" i="16"/>
  <c r="C2037" i="16"/>
  <c r="C2036" i="16"/>
  <c r="C2035" i="16"/>
  <c r="C2034" i="16"/>
  <c r="C2033" i="16"/>
  <c r="C2032" i="16"/>
  <c r="C2031" i="16"/>
  <c r="C2030" i="16"/>
  <c r="C2029" i="16"/>
  <c r="C2028" i="16"/>
  <c r="C2027" i="16"/>
  <c r="C2026" i="16"/>
  <c r="C2025" i="16"/>
  <c r="C2024" i="16"/>
  <c r="C2023" i="16"/>
  <c r="C2022" i="16"/>
  <c r="C2021" i="16"/>
  <c r="C2020" i="16"/>
  <c r="C2019" i="16"/>
  <c r="C2018" i="16"/>
  <c r="C2017" i="16"/>
  <c r="C2016" i="16"/>
  <c r="C2015" i="16"/>
  <c r="C2014" i="16"/>
  <c r="C2013" i="16"/>
  <c r="C2012" i="16"/>
  <c r="C2011" i="16"/>
  <c r="C2010" i="16"/>
  <c r="C2009" i="16"/>
  <c r="C2008" i="16"/>
  <c r="C2007" i="16"/>
  <c r="C2006" i="16"/>
  <c r="C2005" i="16"/>
  <c r="C2004" i="16"/>
  <c r="C2003" i="16"/>
  <c r="C2002" i="16"/>
  <c r="C2001" i="16"/>
  <c r="C2000" i="16"/>
  <c r="C1999" i="16"/>
  <c r="C1998" i="16"/>
  <c r="C1997" i="16"/>
  <c r="C1996" i="16"/>
  <c r="C1995" i="16"/>
  <c r="C1994" i="16"/>
  <c r="C1993" i="16"/>
  <c r="C1992" i="16"/>
  <c r="C1991" i="16"/>
  <c r="C1990" i="16"/>
  <c r="C1989" i="16"/>
  <c r="C1988" i="16"/>
  <c r="C1987" i="16"/>
  <c r="C1986" i="16"/>
  <c r="C1985" i="16"/>
  <c r="C1984" i="16"/>
  <c r="C1983" i="16"/>
  <c r="C1982" i="16"/>
  <c r="C1981" i="16"/>
  <c r="C1980" i="16"/>
  <c r="C1979" i="16"/>
  <c r="C1978" i="16"/>
  <c r="C1977" i="16"/>
  <c r="C1976" i="16"/>
  <c r="C1975" i="16"/>
  <c r="C1974" i="16"/>
  <c r="C1973" i="16"/>
  <c r="C1972" i="16"/>
  <c r="C1971" i="16"/>
  <c r="C1970" i="16"/>
  <c r="C1969" i="16"/>
  <c r="C1968" i="16"/>
  <c r="C1967" i="16"/>
  <c r="C1966" i="16"/>
  <c r="C1965" i="16"/>
  <c r="C1964" i="16"/>
  <c r="C1963" i="16"/>
  <c r="C1962" i="16"/>
  <c r="C1961" i="16"/>
  <c r="C1960" i="16"/>
  <c r="C1959" i="16"/>
  <c r="C1958" i="16"/>
  <c r="C1957" i="16"/>
  <c r="C1956" i="16"/>
  <c r="C1955" i="16"/>
  <c r="C1954" i="16"/>
  <c r="C1953" i="16"/>
  <c r="C1952" i="16"/>
  <c r="C1951" i="16"/>
  <c r="C1950" i="16"/>
  <c r="C1949" i="16"/>
  <c r="C1948" i="16"/>
  <c r="C1947" i="16"/>
  <c r="C1946" i="16"/>
  <c r="C1945" i="16"/>
  <c r="C1944" i="16"/>
  <c r="C1943" i="16"/>
  <c r="C1942" i="16"/>
  <c r="C1941" i="16"/>
  <c r="C1940" i="16"/>
  <c r="C1939" i="16"/>
  <c r="C1938" i="16"/>
  <c r="C1937" i="16"/>
  <c r="C1936" i="16"/>
  <c r="C1935" i="16"/>
  <c r="C1934" i="16"/>
  <c r="C1933" i="16"/>
  <c r="C1932" i="16"/>
  <c r="C1931" i="16"/>
  <c r="C1930" i="16"/>
  <c r="C1929" i="16"/>
  <c r="C1928" i="16"/>
  <c r="C1927" i="16"/>
  <c r="C1926" i="16"/>
  <c r="C1925" i="16"/>
  <c r="C1924" i="16"/>
  <c r="C1923" i="16"/>
  <c r="C1922" i="16"/>
  <c r="C1921" i="16"/>
  <c r="C1920" i="16"/>
  <c r="C1919" i="16"/>
  <c r="C1918" i="16"/>
  <c r="C1917" i="16"/>
  <c r="C1916" i="16"/>
  <c r="C1915" i="16"/>
  <c r="C1914" i="16"/>
  <c r="C1913" i="16"/>
  <c r="C1912" i="16"/>
  <c r="C1911" i="16"/>
  <c r="C1910" i="16"/>
  <c r="C1909" i="16"/>
  <c r="C1908" i="16"/>
  <c r="C1907" i="16"/>
  <c r="C1906" i="16"/>
  <c r="C1905" i="16"/>
  <c r="C1904" i="16"/>
  <c r="C1903" i="16"/>
  <c r="C1902" i="16"/>
  <c r="C1901" i="16"/>
  <c r="C1900" i="16"/>
  <c r="C1899" i="16"/>
  <c r="C1898" i="16"/>
  <c r="C1897" i="16"/>
  <c r="C1896" i="16"/>
  <c r="C1895" i="16"/>
  <c r="C1894" i="16"/>
  <c r="C1893" i="16"/>
  <c r="C1892" i="16"/>
  <c r="C1891" i="16"/>
  <c r="C1890" i="16"/>
  <c r="C1889" i="16"/>
  <c r="C1888" i="16"/>
  <c r="C1887" i="16"/>
  <c r="C1886" i="16"/>
  <c r="C1885" i="16"/>
  <c r="C1884" i="16"/>
  <c r="C1883" i="16"/>
  <c r="C1882" i="16"/>
  <c r="C1881" i="16"/>
  <c r="C1880" i="16"/>
  <c r="C1879" i="16"/>
  <c r="C1878" i="16"/>
  <c r="C1877" i="16"/>
  <c r="C1876" i="16"/>
  <c r="C1875" i="16"/>
  <c r="C1874" i="16"/>
  <c r="C1873" i="16"/>
  <c r="C1872" i="16"/>
  <c r="C1871" i="16"/>
  <c r="C1870" i="16"/>
  <c r="C1869" i="16"/>
  <c r="C1868" i="16"/>
  <c r="C1867" i="16"/>
  <c r="C1866" i="16"/>
  <c r="C1865" i="16"/>
  <c r="C1864" i="16"/>
  <c r="C1863" i="16"/>
  <c r="C1862" i="16"/>
  <c r="C1861" i="16"/>
  <c r="C1860" i="16"/>
  <c r="C1859" i="16"/>
  <c r="C1858" i="16"/>
  <c r="C1857" i="16"/>
  <c r="C1856" i="16"/>
  <c r="C1855" i="16"/>
  <c r="C1854" i="16"/>
  <c r="C1853" i="16"/>
  <c r="C1852" i="16"/>
  <c r="C1851" i="16"/>
  <c r="C1850" i="16"/>
  <c r="C1849" i="16"/>
  <c r="C1848" i="16"/>
  <c r="C1847" i="16"/>
  <c r="C1846" i="16"/>
  <c r="C1845" i="16"/>
  <c r="C1844" i="16"/>
  <c r="C1843" i="16"/>
  <c r="C1842" i="16"/>
  <c r="C1841" i="16"/>
  <c r="C1840" i="16"/>
  <c r="C1839" i="16"/>
  <c r="C1838" i="16"/>
  <c r="C1837" i="16"/>
  <c r="C1836" i="16"/>
  <c r="C1835" i="16"/>
  <c r="C1834" i="16"/>
  <c r="C1833" i="16"/>
  <c r="C1832" i="16"/>
  <c r="C1831" i="16"/>
  <c r="C1830" i="16"/>
  <c r="C1829" i="16"/>
  <c r="C1828" i="16"/>
  <c r="C1827" i="16"/>
  <c r="C1826" i="16"/>
  <c r="C1825" i="16"/>
  <c r="C1824" i="16"/>
  <c r="C1823" i="16"/>
  <c r="C1822" i="16"/>
  <c r="C1821" i="16"/>
  <c r="C1820" i="16"/>
  <c r="C1819" i="16"/>
  <c r="C1818" i="16"/>
  <c r="C1817" i="16"/>
  <c r="C1816" i="16"/>
  <c r="C1815" i="16"/>
  <c r="C1814" i="16"/>
  <c r="C1813" i="16"/>
  <c r="C1812" i="16"/>
  <c r="C1811" i="16"/>
  <c r="C1810" i="16"/>
  <c r="C1809" i="16"/>
  <c r="C1808" i="16"/>
  <c r="C1807" i="16"/>
  <c r="C1806" i="16"/>
  <c r="C1805" i="16"/>
  <c r="C1804" i="16"/>
  <c r="C1803" i="16"/>
  <c r="C1802" i="16"/>
  <c r="C1801" i="16"/>
  <c r="C1800" i="16"/>
  <c r="C1799" i="16"/>
  <c r="C1798" i="16"/>
  <c r="C1797" i="16"/>
  <c r="C1796" i="16"/>
  <c r="C1795" i="16"/>
  <c r="C1794" i="16"/>
  <c r="C1793" i="16"/>
  <c r="C1792" i="16"/>
  <c r="C1791" i="16"/>
  <c r="C1790" i="16"/>
  <c r="C1789" i="16"/>
  <c r="C1788" i="16"/>
  <c r="C1787" i="16"/>
  <c r="C1786" i="16"/>
  <c r="C1785" i="16"/>
  <c r="C1784" i="16"/>
  <c r="C1783" i="16"/>
  <c r="C1782" i="16"/>
  <c r="C1781" i="16"/>
  <c r="C1780" i="16"/>
  <c r="C1779" i="16"/>
  <c r="C1778" i="16"/>
  <c r="C1777" i="16"/>
  <c r="C1776" i="16"/>
  <c r="C1775" i="16"/>
  <c r="C1774" i="16"/>
  <c r="C1773" i="16"/>
  <c r="C1772" i="16"/>
  <c r="C1771" i="16"/>
  <c r="C1770" i="16"/>
  <c r="C1769" i="16"/>
  <c r="C1768" i="16"/>
  <c r="C1767" i="16"/>
  <c r="C1766" i="16"/>
  <c r="C1765" i="16"/>
  <c r="C1764" i="16"/>
  <c r="C1763" i="16"/>
  <c r="C1762" i="16"/>
  <c r="C1761" i="16"/>
  <c r="C1760" i="16"/>
  <c r="C1759" i="16"/>
  <c r="C1758" i="16"/>
  <c r="C1757" i="16"/>
  <c r="C1756" i="16"/>
  <c r="C1755" i="16"/>
  <c r="C1754" i="16"/>
  <c r="C1753" i="16"/>
  <c r="C1752" i="16"/>
  <c r="C1751" i="16"/>
  <c r="C1750" i="16"/>
  <c r="C1749" i="16"/>
  <c r="C1748" i="16"/>
  <c r="C1747" i="16"/>
  <c r="C1746" i="16"/>
  <c r="C1745" i="16"/>
  <c r="C1744" i="16"/>
  <c r="C1743" i="16"/>
  <c r="C1742" i="16"/>
  <c r="C1741" i="16"/>
  <c r="C1740" i="16"/>
  <c r="C1739" i="16"/>
  <c r="C1738" i="16"/>
  <c r="C1737" i="16"/>
  <c r="C1736" i="16"/>
  <c r="C1735" i="16"/>
  <c r="C1734" i="16"/>
  <c r="C1733" i="16"/>
  <c r="C1732" i="16"/>
  <c r="C1731" i="16"/>
  <c r="C1730" i="16"/>
  <c r="C1729" i="16"/>
  <c r="C1728" i="16"/>
  <c r="C1727" i="16"/>
  <c r="C1726" i="16"/>
  <c r="C1725" i="16"/>
  <c r="C1724" i="16"/>
  <c r="C1723" i="16"/>
  <c r="C1722" i="16"/>
  <c r="C1721" i="16"/>
  <c r="C1720" i="16"/>
  <c r="C1719" i="16"/>
  <c r="C1718" i="16"/>
  <c r="C1717" i="16"/>
  <c r="C1716" i="16"/>
  <c r="C1715" i="16"/>
  <c r="C1714" i="16"/>
  <c r="C1713" i="16"/>
  <c r="C1712" i="16"/>
  <c r="C1711" i="16"/>
  <c r="C1710" i="16"/>
  <c r="C1709" i="16"/>
  <c r="C1708" i="16"/>
  <c r="C1707" i="16"/>
  <c r="C1706" i="16"/>
  <c r="C1705" i="16"/>
  <c r="C1704" i="16"/>
  <c r="C1703" i="16"/>
  <c r="C1702" i="16"/>
  <c r="C1701" i="16"/>
  <c r="C1700" i="16"/>
  <c r="C1699" i="16"/>
  <c r="C1698" i="16"/>
  <c r="C1697" i="16"/>
  <c r="C1696" i="16"/>
  <c r="C1695" i="16"/>
  <c r="C1694" i="16"/>
  <c r="C1693" i="16"/>
  <c r="C1692" i="16"/>
  <c r="C1691" i="16"/>
  <c r="C1690" i="16"/>
  <c r="C1689" i="16"/>
  <c r="C1688" i="16"/>
  <c r="C1687" i="16"/>
  <c r="C1686" i="16"/>
  <c r="C1685" i="16"/>
  <c r="C1684" i="16"/>
  <c r="C1683" i="16"/>
  <c r="C1682" i="16"/>
  <c r="C1681" i="16"/>
  <c r="C1680" i="16"/>
  <c r="C1679" i="16"/>
  <c r="C1678" i="16"/>
  <c r="C1677" i="16"/>
  <c r="C1676" i="16"/>
  <c r="C1675" i="16"/>
  <c r="C1674" i="16"/>
  <c r="C1673" i="16"/>
  <c r="C1672" i="16"/>
  <c r="C1671" i="16"/>
  <c r="C1670" i="16"/>
  <c r="C1669" i="16"/>
  <c r="C1668" i="16"/>
  <c r="C1667" i="16"/>
  <c r="C1666" i="16"/>
  <c r="C1665" i="16"/>
  <c r="C1664" i="16"/>
  <c r="C1663" i="16"/>
  <c r="C1662" i="16"/>
  <c r="C1661" i="16"/>
  <c r="C1660" i="16"/>
  <c r="C1659" i="16"/>
  <c r="C1658" i="16"/>
  <c r="C1657" i="16"/>
  <c r="C1656" i="16"/>
  <c r="C1655" i="16"/>
  <c r="C1654" i="16"/>
  <c r="C1653" i="16"/>
  <c r="C1652" i="16"/>
  <c r="C1651" i="16"/>
  <c r="C1650" i="16"/>
  <c r="C1649" i="16"/>
  <c r="C1648" i="16"/>
  <c r="C1647" i="16"/>
  <c r="C1646" i="16"/>
  <c r="C1645" i="16"/>
  <c r="C1644" i="16"/>
  <c r="C1643" i="16"/>
  <c r="C1642" i="16"/>
  <c r="C1641" i="16"/>
  <c r="C1640" i="16"/>
  <c r="C1639" i="16"/>
  <c r="C1638" i="16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I4" i="16"/>
  <c r="C4" i="16"/>
  <c r="C3" i="16"/>
  <c r="C2" i="16"/>
  <c r="AW12" i="1"/>
  <c r="AV12" i="1"/>
  <c r="AU12" i="1"/>
  <c r="AT12" i="1"/>
  <c r="AS12" i="1"/>
  <c r="AR12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I8" i="16" l="1"/>
</calcChain>
</file>

<file path=xl/sharedStrings.xml><?xml version="1.0" encoding="utf-8"?>
<sst xmlns="http://schemas.openxmlformats.org/spreadsheetml/2006/main" count="80074" uniqueCount="17102">
  <si>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</si>
  <si>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</si>
  <si>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</si>
  <si>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</si>
  <si>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</si>
  <si>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</si>
  <si>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</si>
  <si>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</si>
  <si>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</si>
  <si>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C1</t>
  </si>
  <si>
    <t>C2</t>
  </si>
  <si>
    <t>C3</t>
  </si>
  <si>
    <t>C4</t>
  </si>
  <si>
    <t>C5</t>
  </si>
  <si>
    <t>C6</t>
  </si>
  <si>
    <t>C7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</si>
  <si>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</si>
  <si>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</si>
  <si>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</si>
  <si>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</si>
  <si>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</si>
  <si>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</si>
  <si>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</si>
  <si>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</si>
  <si>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</si>
  <si>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</si>
  <si>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</si>
  <si>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</si>
  <si>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</si>
  <si>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</si>
  <si>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</si>
  <si>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</si>
  <si>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</si>
  <si>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</si>
  <si>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</si>
  <si>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Frank Darabont</t>
  </si>
  <si>
    <t>Jeffrey DeMunn</t>
  </si>
  <si>
    <t>Crime</t>
  </si>
  <si>
    <t>Drama</t>
  </si>
  <si>
    <t>Morgan Freeman</t>
  </si>
  <si>
    <t>The Shawshank RedemptionÂ </t>
  </si>
  <si>
    <t>Bob Gunton</t>
  </si>
  <si>
    <t>escape from prison|first person narration|prison|prison cell search|wrongful imprisonment</t>
  </si>
  <si>
    <t>http://www.imdb.com/title/tt0111161/?ref_=fn_tt_tt_1</t>
  </si>
  <si>
    <t>English</t>
  </si>
  <si>
    <t>USA</t>
  </si>
  <si>
    <t>R</t>
  </si>
  <si>
    <t>Francis Ford Coppola</t>
  </si>
  <si>
    <t>Marlon Brando</t>
  </si>
  <si>
    <t>Al Pacino</t>
  </si>
  <si>
    <t>The GodfatherÂ </t>
  </si>
  <si>
    <t>Robert Duvall</t>
  </si>
  <si>
    <t>crime family|mafia|organized crime|patriarch|rise to power</t>
  </si>
  <si>
    <t>http://www.imdb.com/title/tt0068646/?ref_=fn_tt_tt_1</t>
  </si>
  <si>
    <t>Christopher Nolan</t>
  </si>
  <si>
    <t>Heath Ledger</t>
  </si>
  <si>
    <t>Action</t>
  </si>
  <si>
    <t>Thriller</t>
  </si>
  <si>
    <t>Christian Bale</t>
  </si>
  <si>
    <t>The Dark KnightÂ </t>
  </si>
  <si>
    <t>based on comic book|dc comics|psychopath|star died before release|urban setting</t>
  </si>
  <si>
    <t>http://www.imdb.com/title/tt0468569/?ref_=fn_tt_tt_1</t>
  </si>
  <si>
    <t>PG-13</t>
  </si>
  <si>
    <t>Robert De Niro</t>
  </si>
  <si>
    <t>The Godfather: Part IIÂ </t>
  </si>
  <si>
    <t>1950s|corrupt politician|lake tahoe nevada|melancholy|revenge</t>
  </si>
  <si>
    <t>http://www.imdb.com/title/tt0071562/?ref_=fn_tt_tt_1</t>
  </si>
  <si>
    <t>Peter Jackson</t>
  </si>
  <si>
    <t>Billy Boyd</t>
  </si>
  <si>
    <t>Adventure</t>
  </si>
  <si>
    <t>Fantasy</t>
  </si>
  <si>
    <t>Orlando Bloom</t>
  </si>
  <si>
    <t>The Lord of the Rings: The Return of the KingÂ </t>
  </si>
  <si>
    <t>Bernard Hill</t>
  </si>
  <si>
    <t>battle|epic|king|orc|ring</t>
  </si>
  <si>
    <t>http://www.imdb.com/title/tt0167260/?ref_=fn_tt_tt_1</t>
  </si>
  <si>
    <t xml:space="preserve"> Black and White</t>
  </si>
  <si>
    <t>Steven Spielberg</t>
  </si>
  <si>
    <t>Embeth Davidtz</t>
  </si>
  <si>
    <t>Biography</t>
  </si>
  <si>
    <t>History</t>
  </si>
  <si>
    <t>Liam Neeson</t>
  </si>
  <si>
    <t>Schindler's ListÂ </t>
  </si>
  <si>
    <t>Caroline Goodall</t>
  </si>
  <si>
    <t>german|german soldier|jew|jewish|nazi</t>
  </si>
  <si>
    <t>http://www.imdb.com/title/tt0108052/?ref_=fn_tt_tt_1</t>
  </si>
  <si>
    <t>Sci-Fi</t>
  </si>
  <si>
    <t>Romance</t>
  </si>
  <si>
    <t>Comedy</t>
  </si>
  <si>
    <t>Family</t>
  </si>
  <si>
    <t>Mystery</t>
  </si>
  <si>
    <t>Musical</t>
  </si>
  <si>
    <t>Western</t>
  </si>
  <si>
    <t>Documentary</t>
  </si>
  <si>
    <t>Horror</t>
  </si>
  <si>
    <t>Animation</t>
  </si>
  <si>
    <t>Quentin Tarantino</t>
  </si>
  <si>
    <t>Eric Stoltz</t>
  </si>
  <si>
    <t>Bruce Willis</t>
  </si>
  <si>
    <t>Pulp FictionÂ </t>
  </si>
  <si>
    <t>Phil LaMarr</t>
  </si>
  <si>
    <t>black comedy|cunnilingus|neo noir|nonlinear timeline|postmodern</t>
  </si>
  <si>
    <t>http://www.imdb.com/title/tt0110912/?ref_=fn_tt_tt_1</t>
  </si>
  <si>
    <t>Sergio Leone</t>
  </si>
  <si>
    <t>Luigi Pistilli</t>
  </si>
  <si>
    <t>Clint Eastwood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</si>
  <si>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</si>
  <si>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</si>
  <si>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</si>
  <si>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</si>
  <si>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Italian</t>
  </si>
  <si>
    <t>Italy</t>
  </si>
  <si>
    <t>Approved</t>
  </si>
  <si>
    <t>Tom Hardy</t>
  </si>
  <si>
    <t>Leonardo DiCaprio</t>
  </si>
  <si>
    <t>InceptionÂ </t>
  </si>
  <si>
    <t>Joseph Gordon-Levitt</t>
  </si>
  <si>
    <t>ambiguous ending|corporate espionage|dream|subconscious|thief</t>
  </si>
  <si>
    <t>http://www.imdb.com/title/tt1375666/?ref_=fn_tt_tt_1</t>
  </si>
  <si>
    <t>Christopher Lee</t>
  </si>
  <si>
    <t>The Lord of the Rings: The Fellowship of the RingÂ </t>
  </si>
  <si>
    <t>elf|hobbit|middle earth|quest|ring</t>
  </si>
  <si>
    <t>http://www.imdb.com/title/tt0120737/?ref_=fn_tt_tt_1</t>
  </si>
  <si>
    <t>New Zealand</t>
  </si>
  <si>
    <t>crime</t>
  </si>
  <si>
    <t>sport</t>
  </si>
  <si>
    <t>war</t>
  </si>
  <si>
    <t>film-noir</t>
  </si>
  <si>
    <t>Music</t>
  </si>
  <si>
    <t>David Fincher</t>
  </si>
  <si>
    <t>Meat Loaf</t>
  </si>
  <si>
    <t>Brad Pitt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</si>
  <si>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</si>
  <si>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</si>
  <si>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</si>
  <si>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</si>
  <si>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Robert Zemeckis</t>
  </si>
  <si>
    <t>Siobhan Fallon Hogan</t>
  </si>
  <si>
    <t>Tom Hanks</t>
  </si>
  <si>
    <t>Forrest GumpÂ </t>
  </si>
  <si>
    <t>Sam Anderson</t>
  </si>
  <si>
    <t>amputee|love|vietnam|vietnam war|war hero</t>
  </si>
  <si>
    <t>http://www.imdb.com/title/tt0109830/?ref_=fn_tt_tt_1</t>
  </si>
  <si>
    <t>Irvin Kershner</t>
  </si>
  <si>
    <t>Kenny Baker</t>
  </si>
  <si>
    <t>Harrison Ford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</si>
  <si>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</si>
  <si>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</si>
  <si>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</si>
  <si>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</si>
  <si>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PG</t>
  </si>
  <si>
    <t>The Lord of the Rings: The Two TowersÂ </t>
  </si>
  <si>
    <t>epic|evil wizard|middle earth|ring|wizard</t>
  </si>
  <si>
    <t>http://www.imdb.com/title/tt0167261/?ref_=fn_tt_tt_1</t>
  </si>
  <si>
    <t>Lana Wachowski</t>
  </si>
  <si>
    <t>Marcus Chong</t>
  </si>
  <si>
    <t>Keanu Reeves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</si>
  <si>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</si>
  <si>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</si>
  <si>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</si>
  <si>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</si>
  <si>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no of movies</t>
  </si>
  <si>
    <t>count</t>
  </si>
  <si>
    <t>Martin Scorsese</t>
  </si>
  <si>
    <t>Mike Starr</t>
  </si>
  <si>
    <t>GoodfellasÂ </t>
  </si>
  <si>
    <t>Paul Sorvino</t>
  </si>
  <si>
    <t>betrayal|gangster|mafia|organized crime|robbery</t>
  </si>
  <si>
    <t>http://www.imdb.com/title/tt0099685/?ref_=fn_tt_tt_1</t>
  </si>
  <si>
    <t>George Lucas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</si>
  <si>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</si>
  <si>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</si>
  <si>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</si>
  <si>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</si>
  <si>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Milos Forman</t>
  </si>
  <si>
    <t>Michael Berryman</t>
  </si>
  <si>
    <t>Scatman Crothers</t>
  </si>
  <si>
    <t>One Flew Over the Cuckoo's NestÂ </t>
  </si>
  <si>
    <t>Louise Fletcher</t>
  </si>
  <si>
    <t>1960s|escape|mental institution|nurse|sexuality</t>
  </si>
  <si>
    <t>http://www.imdb.com/title/tt0073486/?ref_=fn_tt_tt_1</t>
  </si>
  <si>
    <t>Fernando Meirelles</t>
  </si>
  <si>
    <t>Seu Jorge</t>
  </si>
  <si>
    <t>Alice Braga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</si>
  <si>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</si>
  <si>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</si>
  <si>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</si>
  <si>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</si>
  <si>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Portuguese</t>
  </si>
  <si>
    <t>Brazil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</si>
  <si>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</si>
  <si>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</si>
  <si>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</si>
  <si>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</si>
  <si>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</si>
  <si>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</si>
  <si>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</si>
  <si>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Japanese</t>
  </si>
  <si>
    <t>Japan</t>
  </si>
  <si>
    <t>Unrated</t>
  </si>
  <si>
    <t>Anne Hathaway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</si>
  <si>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</si>
  <si>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</si>
  <si>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</si>
  <si>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</si>
  <si>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</si>
  <si>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Vin Diesel</t>
  </si>
  <si>
    <t>War</t>
  </si>
  <si>
    <t>Saving Private RyanÂ </t>
  </si>
  <si>
    <t>Matt Damon</t>
  </si>
  <si>
    <t>army|invasion|killed in action|normandy|soldier</t>
  </si>
  <si>
    <t>http://www.imdb.com/title/tt0120815/?ref_=fn_tt_tt_1</t>
  </si>
  <si>
    <t>Se7enÂ </t>
  </si>
  <si>
    <t>Reg E. Cathey</t>
  </si>
  <si>
    <t>detective|police partner|serial killer|serial murder|seven deadly sins</t>
  </si>
  <si>
    <t>http://www.imdb.com/title/tt0114369/?ref_=fn_tt_tt_1</t>
  </si>
  <si>
    <t>Jonathan Demme</t>
  </si>
  <si>
    <t>Scott Glenn</t>
  </si>
  <si>
    <t>Anthony Hopkins</t>
  </si>
  <si>
    <t>The Silence of the LambsÂ </t>
  </si>
  <si>
    <t>Anthony Heald</t>
  </si>
  <si>
    <t>case file|fbi agent|psycho thriller|psychopath|serial killer</t>
  </si>
  <si>
    <t>http://www.imdb.com/title/tt0102926/?ref_=fn_tt_tt_1</t>
  </si>
  <si>
    <t>Hayao Miyazaki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</si>
  <si>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</si>
  <si>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</si>
  <si>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</si>
  <si>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</si>
  <si>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</si>
  <si>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</si>
  <si>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Tony Kaye</t>
  </si>
  <si>
    <t>Beverly D'Angelo</t>
  </si>
  <si>
    <t>Ethan Suplee</t>
  </si>
  <si>
    <t>American History XÂ </t>
  </si>
  <si>
    <t>Stacy Keach</t>
  </si>
  <si>
    <t>curb stomping|neo nazi|prison|son dislikes mother's boyfriend|white supremacist</t>
  </si>
  <si>
    <t>http://www.imdb.com/title/tt0120586/?ref_=fn_tt_tt_1</t>
  </si>
  <si>
    <t>Bryan Singer</t>
  </si>
  <si>
    <t>Chazz Palminteri</t>
  </si>
  <si>
    <t>Kevin Spacey</t>
  </si>
  <si>
    <t>The Usual SuspectsÂ </t>
  </si>
  <si>
    <t>Kevin Pollak</t>
  </si>
  <si>
    <t>criminal|dirty cop|flashback|limping|suspect</t>
  </si>
  <si>
    <t>http://www.imdb.com/title/tt0114814/?ref_=fn_tt_tt_1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</si>
  <si>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</si>
  <si>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</si>
  <si>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</si>
  <si>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</si>
  <si>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</si>
  <si>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</si>
  <si>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</si>
  <si>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G</t>
  </si>
  <si>
    <t>The Dark Knight RisesÂ </t>
  </si>
  <si>
    <t>deception|imprisonment|lawlessness|police officer|terrorist plot</t>
  </si>
  <si>
    <t>http://www.imdb.com/title/tt1345836/?ref_=fn_tt_tt_1</t>
  </si>
  <si>
    <t>Ridley Scott</t>
  </si>
  <si>
    <t>Connie Nielsen</t>
  </si>
  <si>
    <t>Djimon Hounsou</t>
  </si>
  <si>
    <t>GladiatorÂ </t>
  </si>
  <si>
    <t>Oliver Reed</t>
  </si>
  <si>
    <t>battlefield|blood|combat|gladiator|roman empire</t>
  </si>
  <si>
    <t>http://www.imdb.com/title/tt0172495/?ref_=fn_tt_tt_1</t>
  </si>
  <si>
    <t>James Cameron</t>
  </si>
  <si>
    <t>Jenette Goldstein</t>
  </si>
  <si>
    <t>Joe Morton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</si>
  <si>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</si>
  <si>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</si>
  <si>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</si>
  <si>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</si>
  <si>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Christoph Waltz</t>
  </si>
  <si>
    <t>Django UnchainedÂ </t>
  </si>
  <si>
    <t>Ato Essandoh</t>
  </si>
  <si>
    <t>dynamite|historically inaccurate|ku klux klan|n word|slavery</t>
  </si>
  <si>
    <t>http://www.imdb.com/title/tt1853728/?ref_=fn_tt_tt_1</t>
  </si>
  <si>
    <t>The DepartedÂ </t>
  </si>
  <si>
    <t>Ray Winstone</t>
  </si>
  <si>
    <t>boston|mole|police|undercover|undercover cop</t>
  </si>
  <si>
    <t>http://www.imdb.com/title/tt0407887/?ref_=fn_tt_tt_1</t>
  </si>
  <si>
    <t>Roger Allers</t>
  </si>
  <si>
    <t>Nathan Lane</t>
  </si>
  <si>
    <t>Matthew Broderick</t>
  </si>
  <si>
    <t>The Lion KingÂ </t>
  </si>
  <si>
    <t>Niketa Calame</t>
  </si>
  <si>
    <t>king|prince|scar|uncle|unnecessary guilt</t>
  </si>
  <si>
    <t>http://www.imdb.com/title/tt0110357/?ref_=fn_tt_tt_1</t>
  </si>
  <si>
    <t>The Green MileÂ </t>
  </si>
  <si>
    <t>Michael Jeter</t>
  </si>
  <si>
    <t>1930s|death row inmate|healing|prison guard|southern u.s.</t>
  </si>
  <si>
    <t>http://www.imdb.com/title/tt0120689/?ref_=fn_tt_tt_1</t>
  </si>
  <si>
    <t>Hugh Jackman</t>
  </si>
  <si>
    <t>The PrestigeÂ </t>
  </si>
  <si>
    <t>Scarlett Johansson</t>
  </si>
  <si>
    <t>illusion|magician|obsession|rivalry|secret</t>
  </si>
  <si>
    <t>http://www.imdb.com/title/tt0482571/?ref_=fn_tt_tt_1</t>
  </si>
  <si>
    <t>Roman Polanski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</si>
  <si>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</si>
  <si>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</si>
  <si>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</si>
  <si>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</si>
  <si>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</si>
  <si>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</si>
  <si>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France</t>
  </si>
  <si>
    <t>Apocalypse NowÂ </t>
  </si>
  <si>
    <t>army|green beret|insanity|jungle|vietnam</t>
  </si>
  <si>
    <t>http://www.imdb.com/title/tt0078788/?ref_=fn_tt_tt_1</t>
  </si>
  <si>
    <t>Karen Allen</t>
  </si>
  <si>
    <t>Raiders of the Lost ArkÂ </t>
  </si>
  <si>
    <t>William Hootkins</t>
  </si>
  <si>
    <t>archeological dig|archeologist|ark of the covenant|egypt|nazi</t>
  </si>
  <si>
    <t>http://www.imdb.com/title/tt0082971/?ref_=fn_tt_tt_1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</si>
  <si>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</si>
  <si>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</si>
  <si>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</si>
  <si>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</si>
  <si>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</si>
  <si>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</si>
  <si>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</si>
  <si>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Thomas F. Wilson</t>
  </si>
  <si>
    <t>Lea Thompson</t>
  </si>
  <si>
    <t>Back to the FutureÂ </t>
  </si>
  <si>
    <t>J.J. Cohen</t>
  </si>
  <si>
    <t>clock tower|delorean|future|time travel|time travel comedy</t>
  </si>
  <si>
    <t>http://www.imdb.com/title/tt0088763/?ref_=fn_tt_tt_1</t>
  </si>
  <si>
    <t>Yaphet Kotto</t>
  </si>
  <si>
    <t>Tom Skerritt</t>
  </si>
  <si>
    <t>AlienÂ </t>
  </si>
  <si>
    <t>Bolaji Badejo</t>
  </si>
  <si>
    <t>alien|creature|future|outer space|spaceship</t>
  </si>
  <si>
    <t>http://www.imdb.com/title/tt0078748/?ref_=fn_tt_tt_1</t>
  </si>
  <si>
    <t>UK</t>
  </si>
  <si>
    <t>Thomas Lennon</t>
  </si>
  <si>
    <t>Callum Rennie</t>
  </si>
  <si>
    <t>MementoÂ </t>
  </si>
  <si>
    <t>Jorja Fox</t>
  </si>
  <si>
    <t>flashback|memory|murder|short term memory|telephone</t>
  </si>
  <si>
    <t>http://www.imdb.com/title/tt0209144/?ref_=fn_tt_tt_1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</si>
  <si>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</si>
  <si>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</si>
  <si>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</si>
  <si>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</si>
  <si>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</si>
  <si>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</si>
  <si>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</si>
  <si>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</si>
  <si>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Damien Chazelle</t>
  </si>
  <si>
    <t>Melissa Benoist</t>
  </si>
  <si>
    <t>J.K. Simmons</t>
  </si>
  <si>
    <t>WhiplashÂ </t>
  </si>
  <si>
    <t>Chris Mulkey</t>
  </si>
  <si>
    <t>conservatory|drummer|emotional abuse|music school|obsession</t>
  </si>
  <si>
    <t>http://www.imdb.com/title/tt2582802/?ref_=fn_tt_tt_1</t>
  </si>
  <si>
    <t>Florian Henckel von Donnersmarck</t>
  </si>
  <si>
    <t>Ulrich MÃ¼he</t>
  </si>
  <si>
    <t>Sebastian Koch</t>
  </si>
  <si>
    <t>The Lives of OthersÂ </t>
  </si>
  <si>
    <t>Martina Gedeck</t>
  </si>
  <si>
    <t>east germany|police|secret police|stasi|writer</t>
  </si>
  <si>
    <t>http://www.imdb.com/title/tt0405094/?ref_=fn_tt_tt_1</t>
  </si>
  <si>
    <t>German</t>
  </si>
  <si>
    <t>Germany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</si>
  <si>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</si>
  <si>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</si>
  <si>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</si>
  <si>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</si>
  <si>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</si>
  <si>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</si>
  <si>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</si>
  <si>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Persian</t>
  </si>
  <si>
    <t>Iran</t>
  </si>
  <si>
    <t>Andrew Stanton</t>
  </si>
  <si>
    <t>Fred Willard</t>
  </si>
  <si>
    <t>John Ratzenberger</t>
  </si>
  <si>
    <t>WALLÂ·EÂ </t>
  </si>
  <si>
    <t>Jeff Garlin</t>
  </si>
  <si>
    <t>earth|obesity|plant|robot|soil</t>
  </si>
  <si>
    <t>http://www.imdb.com/title/tt0910970/?ref_=fn_tt_tt_1</t>
  </si>
  <si>
    <t>Mel Gibson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</si>
  <si>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</si>
  <si>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</si>
  <si>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</si>
  <si>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</si>
  <si>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</si>
  <si>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</si>
  <si>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Jean-Pierre Jeunet</t>
  </si>
  <si>
    <t>Jamel Debbouze</t>
  </si>
  <si>
    <t>Mathieu Kassovitz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</si>
  <si>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</si>
  <si>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</si>
  <si>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</si>
  <si>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</si>
  <si>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French</t>
  </si>
  <si>
    <t>Richard Marquand</t>
  </si>
  <si>
    <t>Ian McDiarmid</t>
  </si>
  <si>
    <t>Star Wars: Episode VI - Return of the JediÂ </t>
  </si>
  <si>
    <t>death star|emperor|empire|princess|rebel</t>
  </si>
  <si>
    <t>http://www.imdb.com/title/tt0086190/?ref_=fn_tt_tt_1</t>
  </si>
  <si>
    <t>Burt Young</t>
  </si>
  <si>
    <t>Once Upon a Time in AmericaÂ </t>
  </si>
  <si>
    <t>Treat Williams</t>
  </si>
  <si>
    <t>1920s|ambiguity|childhood friend|new york|speakeasy</t>
  </si>
  <si>
    <t>http://www.imdb.com/title/tt0087843/?ref_=fn_tt_tt_1</t>
  </si>
  <si>
    <t>Jada Pinkett Smith</t>
  </si>
  <si>
    <t>Minnie Driver</t>
  </si>
  <si>
    <t>Princess MononokeÂ </t>
  </si>
  <si>
    <t>Billy Crudup</t>
  </si>
  <si>
    <t>anime|cult film|forest|princess|studio ghibli</t>
  </si>
  <si>
    <t>http://www.imdb.com/title/tt0119698/?ref_=fn_tt_tt_1</t>
  </si>
  <si>
    <t>Carrie Henn</t>
  </si>
  <si>
    <t>Michael Biehn</t>
  </si>
  <si>
    <t>AliensÂ </t>
  </si>
  <si>
    <t>alien|human versus alien|monster|rescue mission|space marine</t>
  </si>
  <si>
    <t>http://www.imdb.com/title/tt0090605/?ref_=fn_tt_tt_1</t>
  </si>
  <si>
    <t>Sam Mendes</t>
  </si>
  <si>
    <t>Peter Gallagher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</si>
  <si>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</si>
  <si>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</si>
  <si>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</si>
  <si>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</si>
  <si>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David Lean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</si>
  <si>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</si>
  <si>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</si>
  <si>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</si>
  <si>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</si>
  <si>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</si>
  <si>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</si>
  <si>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Wolfgang Petersen</t>
  </si>
  <si>
    <t>Martin Semmelrogge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</si>
  <si>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</si>
  <si>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</si>
  <si>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</si>
  <si>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</si>
  <si>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</si>
  <si>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</si>
  <si>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Darren Aronofsky</t>
  </si>
  <si>
    <t>Mark Margolis</t>
  </si>
  <si>
    <t>Ellen Burstyn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</si>
  <si>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</si>
  <si>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</si>
  <si>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</si>
  <si>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</si>
  <si>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Chan-wook Park</t>
  </si>
  <si>
    <t>Ji-tae Yu</t>
  </si>
  <si>
    <t>Min-sik Choi</t>
  </si>
  <si>
    <t>OldboyÂ </t>
  </si>
  <si>
    <t>Hye-jeong Kang</t>
  </si>
  <si>
    <t>brother sister relationship|hypnosis|imprisonment|love|revenge</t>
  </si>
  <si>
    <t>http://www.imdb.com/title/tt0364569/?ref_=fn_tt_tt_1</t>
  </si>
  <si>
    <t>Korean</t>
  </si>
  <si>
    <t>South Korea</t>
  </si>
  <si>
    <t>Steve Buscemi</t>
  </si>
  <si>
    <t>Reservoir DogsÂ </t>
  </si>
  <si>
    <t>Chris Penn</t>
  </si>
  <si>
    <t>gang|heist|heist gone wrong|nonlinear timeline|robbery</t>
  </si>
  <si>
    <t>http://www.imdb.com/title/tt0105236/?ref_=fn_tt_tt_1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</si>
  <si>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</si>
  <si>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</si>
  <si>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</si>
  <si>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</si>
  <si>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</si>
  <si>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</si>
  <si>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</si>
  <si>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Lee Unkrich</t>
  </si>
  <si>
    <t>Toy Story 3Â </t>
  </si>
  <si>
    <t>Don Rickles</t>
  </si>
  <si>
    <t>college|day care|escape|teddy bear|toy</t>
  </si>
  <si>
    <t>http://www.imdb.com/title/tt0435761/?ref_=fn_tt_tt_1</t>
  </si>
  <si>
    <t>Pete Docter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</si>
  <si>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</si>
  <si>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</si>
  <si>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</si>
  <si>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</si>
  <si>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</si>
  <si>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Mindy Kaling</t>
  </si>
  <si>
    <t>Amy Poehler</t>
  </si>
  <si>
    <t>Inside OutÂ </t>
  </si>
  <si>
    <t>Phyllis Smith</t>
  </si>
  <si>
    <t>anger|joy|memory|running away|sadness</t>
  </si>
  <si>
    <t>http://www.imdb.com/title/tt2096673/?ref_=fn_tt_tt_1</t>
  </si>
  <si>
    <t>Batman BeginsÂ </t>
  </si>
  <si>
    <t>armored car|gangster|gotham|mixed martial arts|social decay</t>
  </si>
  <si>
    <t>http://www.imdb.com/title/tt0372784/?ref_=fn_tt_tt_1</t>
  </si>
  <si>
    <t>Michael Fassbender</t>
  </si>
  <si>
    <t>Inglourious BasterdsÂ </t>
  </si>
  <si>
    <t>france|german|nazis|revenge|scalping</t>
  </si>
  <si>
    <t>http://www.imdb.com/title/tt0361748/?ref_=fn_tt_tt_1</t>
  </si>
  <si>
    <t>Julian Glover</t>
  </si>
  <si>
    <t>Indiana Jones and the Last CrusadeÂ </t>
  </si>
  <si>
    <t>Alison Doody</t>
  </si>
  <si>
    <t>castle|diary|holy grail|map|nazi</t>
  </si>
  <si>
    <t>http://www.imdb.com/title/tt0097576/?ref_=fn_tt_tt_1</t>
  </si>
  <si>
    <t>Curtis Hanson</t>
  </si>
  <si>
    <t>Matt McCoy</t>
  </si>
  <si>
    <t>L.A. ConfidentialÂ </t>
  </si>
  <si>
    <t>Paul Guilfoyle</t>
  </si>
  <si>
    <t>1950s|call girl|corruption|murder|police detective</t>
  </si>
  <si>
    <t>http://www.imdb.com/title/tt0119488/?ref_=fn_tt_tt_1</t>
  </si>
  <si>
    <t>John Lasseter</t>
  </si>
  <si>
    <t>Toy StoryÂ </t>
  </si>
  <si>
    <t>Jim Varney</t>
  </si>
  <si>
    <t>claw crane|cowboy|jealousy|rivalry|toy</t>
  </si>
  <si>
    <t>http://www.imdb.com/title/tt0114709/?ref_=fn_tt_tt_1</t>
  </si>
  <si>
    <t>Brian De Palma</t>
  </si>
  <si>
    <t>F. Murray Abraham</t>
  </si>
  <si>
    <t>ScarfaceÂ </t>
  </si>
  <si>
    <t>Mary Elizabeth Mastrantonio</t>
  </si>
  <si>
    <t>assassination attempt|capitalism|cocaine|cuban american|cuban refugee</t>
  </si>
  <si>
    <t>http://www.imdb.com/title/tt0086250/?ref_=fn_tt_tt_1</t>
  </si>
  <si>
    <t>Michel Gondry</t>
  </si>
  <si>
    <t>Kirsten Dunst</t>
  </si>
  <si>
    <t>Kate Winslet</t>
  </si>
  <si>
    <t>Eternal Sunshine of the Spotless MindÂ </t>
  </si>
  <si>
    <t>Tom Wilkinson</t>
  </si>
  <si>
    <t>borderline personality disorder|loneliness|memory|playing against type|retrograde narrative</t>
  </si>
  <si>
    <t>http://www.imdb.com/title/tt0338013/?ref_=fn_tt_tt_1</t>
  </si>
  <si>
    <t>Jeffrey Jones</t>
  </si>
  <si>
    <t>AmadeusÂ </t>
  </si>
  <si>
    <t>Tom Hulce</t>
  </si>
  <si>
    <t>1800s|classical composer|composer|first person narration|opera</t>
  </si>
  <si>
    <t>http://www.imdb.com/title/tt0086879/?ref_=fn_tt_tt_1</t>
  </si>
  <si>
    <t>Cathy Moriarty</t>
  </si>
  <si>
    <t>Sport</t>
  </si>
  <si>
    <t>Raging BullÂ </t>
  </si>
  <si>
    <t>Frank Vincent</t>
  </si>
  <si>
    <t>boxing|domestic violence|hot temper|jealousy|rage</t>
  </si>
  <si>
    <t>http://www.imdb.com/title/tt0081398/?ref_=fn_tt_tt_1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</si>
  <si>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</si>
  <si>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</si>
  <si>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</si>
  <si>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</si>
  <si>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</si>
  <si>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</si>
  <si>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</si>
  <si>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Not Rated</t>
  </si>
  <si>
    <t>UnforgivenÂ </t>
  </si>
  <si>
    <t>Frances Fisher</t>
  </si>
  <si>
    <t>englishman|leaving flowers on a grave|one last job|reputation|visiting wife's grave</t>
  </si>
  <si>
    <t>http://www.imdb.com/title/tt0105695/?ref_=fn_tt_tt_1</t>
  </si>
  <si>
    <t>Oliver Hirschbiegel</t>
  </si>
  <si>
    <t>Bruno Ganz</t>
  </si>
  <si>
    <t>Thomas Kretschmann</t>
  </si>
  <si>
    <t>DownfallÂ </t>
  </si>
  <si>
    <t>Alexandra Maria Lara</t>
  </si>
  <si>
    <t>bunker|hitler|nazi|no exit|war ruins</t>
  </si>
  <si>
    <t>http://www.imdb.com/title/tt0363163/?ref_=fn_tt_tt_1</t>
  </si>
  <si>
    <t>Lenny Abrahamson</t>
  </si>
  <si>
    <t>Jacob Tremblay</t>
  </si>
  <si>
    <t>Joan Allen</t>
  </si>
  <si>
    <t>RoomÂ </t>
  </si>
  <si>
    <t>Cas Anvar</t>
  </si>
  <si>
    <t>based on novel|escape|imprisonment|kidnapping|mother son relationship</t>
  </si>
  <si>
    <t>http://www.imdb.com/title/tt3170832/?ref_=fn_tt_tt_1</t>
  </si>
  <si>
    <t>Ireland</t>
  </si>
  <si>
    <t>Guy Ritchie</t>
  </si>
  <si>
    <t>Jason Statham</t>
  </si>
  <si>
    <t>SnatchÂ </t>
  </si>
  <si>
    <t>Jason Flemyng</t>
  </si>
  <si>
    <t>boxer|boxing|diamond|fight|gypsy</t>
  </si>
  <si>
    <t>http://www.imdb.com/title/tt0208092/?ref_=fn_tt_tt_1</t>
  </si>
  <si>
    <t>Stanley Kubrick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</si>
  <si>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</si>
  <si>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</si>
  <si>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</si>
  <si>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</si>
  <si>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</si>
  <si>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</si>
  <si>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Gus Van Sant</t>
  </si>
  <si>
    <t>Robin Williams</t>
  </si>
  <si>
    <t>Good Will HuntingÂ </t>
  </si>
  <si>
    <t>friend|genius|janitor|loss of wife|professor</t>
  </si>
  <si>
    <t>http://www.imdb.com/title/tt0119217/?ref_=fn_tt_tt_1</t>
  </si>
  <si>
    <t>George Roy Hill</t>
  </si>
  <si>
    <t>Robert Shaw</t>
  </si>
  <si>
    <t>Eileen Brennan</t>
  </si>
  <si>
    <t>The StingÂ </t>
  </si>
  <si>
    <t>Ray Walston</t>
  </si>
  <si>
    <t>con|con man|courier|long con|murder</t>
  </si>
  <si>
    <t>http://www.imdb.com/title/tt0070735/?ref_=fn_tt_tt_1</t>
  </si>
  <si>
    <t>Thomas Vinterberg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</si>
  <si>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</si>
  <si>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</si>
  <si>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</si>
  <si>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</si>
  <si>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</si>
  <si>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</si>
  <si>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Danish</t>
  </si>
  <si>
    <t>Denmark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</si>
  <si>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</si>
  <si>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</si>
  <si>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</si>
  <si>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</si>
  <si>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</si>
  <si>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</si>
  <si>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</si>
  <si>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Steve James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</si>
  <si>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</si>
  <si>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</si>
  <si>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</si>
  <si>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</si>
  <si>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</si>
  <si>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</si>
  <si>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Terry Gilliam</t>
  </si>
  <si>
    <t>Michael Palin</t>
  </si>
  <si>
    <t>Eric Idle</t>
  </si>
  <si>
    <t>Monty Python and the Holy GrailÂ </t>
  </si>
  <si>
    <t>Terry Jones</t>
  </si>
  <si>
    <t>camelot|holy grail|king arthur|knight|lancelot</t>
  </si>
  <si>
    <t>http://www.imdb.com/title/tt0071853/?ref_=fn_tt_tt_1</t>
  </si>
  <si>
    <t>Anthony Russo</t>
  </si>
  <si>
    <t>Robert Downey Jr.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</si>
  <si>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</si>
  <si>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</si>
  <si>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</si>
  <si>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</si>
  <si>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</si>
  <si>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</si>
  <si>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</si>
  <si>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</si>
  <si>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</si>
  <si>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</si>
  <si>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</si>
  <si>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The Wolf of Wall StreetÂ </t>
  </si>
  <si>
    <t>Jon Favreau</t>
  </si>
  <si>
    <t>based on true story|fellatio|female rear nudity|sex in an airplane|stockbroker</t>
  </si>
  <si>
    <t>http://www.imdb.com/title/tt0993846/?ref_=fn_tt_tt_1</t>
  </si>
  <si>
    <t>Stephen Root</t>
  </si>
  <si>
    <t>Alexander Gould</t>
  </si>
  <si>
    <t>Finding NemoÂ </t>
  </si>
  <si>
    <t>Brad Garrett</t>
  </si>
  <si>
    <t>great barrier reef|protective father|separation from family|shark|short term memory loss</t>
  </si>
  <si>
    <t>http://www.imdb.com/title/tt0266543/?ref_=fn_tt_tt_1</t>
  </si>
  <si>
    <t>Ron Howard</t>
  </si>
  <si>
    <t>Austin Pendleton</t>
  </si>
  <si>
    <t>Adam Goldberg</t>
  </si>
  <si>
    <t>A Beautiful MindÂ </t>
  </si>
  <si>
    <t>Judd Hirsch</t>
  </si>
  <si>
    <t>conspiracy|cryptography|mathematician|mental illness|nobel prize</t>
  </si>
  <si>
    <t>http://www.imdb.com/title/tt0268978/?ref_=fn_tt_tt_1</t>
  </si>
  <si>
    <t>CasinoÂ </t>
  </si>
  <si>
    <t>car bomb|card cheat|cash|casino|gambling syndicate</t>
  </si>
  <si>
    <t>http://www.imdb.com/title/tt0112641/?ref_=fn_tt_tt_1</t>
  </si>
  <si>
    <t>James McTeigue</t>
  </si>
  <si>
    <t>Eddie Marsan</t>
  </si>
  <si>
    <t>Natalie Portman</t>
  </si>
  <si>
    <t>V for VendettaÂ </t>
  </si>
  <si>
    <t>Rupert Graves</t>
  </si>
  <si>
    <t>dystopia|freedom|government|revolution|terrorist</t>
  </si>
  <si>
    <t>http://www.imdb.com/title/tt0434409/?ref_=fn_tt_tt_1</t>
  </si>
  <si>
    <t>John Carpenter</t>
  </si>
  <si>
    <t>Richard Masur</t>
  </si>
  <si>
    <t>Wilford Brimley</t>
  </si>
  <si>
    <t>The ThingÂ </t>
  </si>
  <si>
    <t>David Clennon</t>
  </si>
  <si>
    <t>alien creature|alien life form|antarctica|isolation|paranoia</t>
  </si>
  <si>
    <t>http://www.imdb.com/title/tt0084787/?ref_=fn_tt_tt_1</t>
  </si>
  <si>
    <t>John McTiernan</t>
  </si>
  <si>
    <t>Alan Rickman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</si>
  <si>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</si>
  <si>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</si>
  <si>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</si>
  <si>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</si>
  <si>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Sean Young</t>
  </si>
  <si>
    <t>Blade RunnerÂ </t>
  </si>
  <si>
    <t>M. Emmet Walsh</t>
  </si>
  <si>
    <t>artificial intelligence|human android relationship|megacorporation|police detective|tech noir</t>
  </si>
  <si>
    <t>http://www.imdb.com/title/tt0083658/?ref_=fn_tt_tt_1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</si>
  <si>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</si>
  <si>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</si>
  <si>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</si>
  <si>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</si>
  <si>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</si>
  <si>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Gavin O'Connor</t>
  </si>
  <si>
    <t>Frank Grillo</t>
  </si>
  <si>
    <t>WarriorÂ </t>
  </si>
  <si>
    <t>Kevin Dunn</t>
  </si>
  <si>
    <t>alcoholic|mixed martial arts|return home|tournament|underdog</t>
  </si>
  <si>
    <t>http://www.imdb.com/title/tt1291584/?ref_=fn_tt_tt_1</t>
  </si>
  <si>
    <t>Blythe Danner</t>
  </si>
  <si>
    <t>Howl's Moving CastleÂ </t>
  </si>
  <si>
    <t>Jean Simmons</t>
  </si>
  <si>
    <t>anime|castle|demon|steampunk|witch</t>
  </si>
  <si>
    <t>http://www.imdb.com/title/tt0347149/?ref_=fn_tt_tt_1</t>
  </si>
  <si>
    <t>Sean Penn</t>
  </si>
  <si>
    <t>William Hurt</t>
  </si>
  <si>
    <t>Kristen Stewart</t>
  </si>
  <si>
    <t>Into the WildÂ </t>
  </si>
  <si>
    <t>Hal Holbrook</t>
  </si>
  <si>
    <t>alaska|based on true story|male nudity|self discovery|wilderness</t>
  </si>
  <si>
    <t>http://www.imdb.com/title/tt0758758/?ref_=fn_tt_tt_1</t>
  </si>
  <si>
    <t>Guillermo del Toro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</si>
  <si>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</si>
  <si>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</si>
  <si>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</si>
  <si>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</si>
  <si>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</si>
  <si>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</si>
  <si>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Spanish</t>
  </si>
  <si>
    <t>Spain</t>
  </si>
  <si>
    <t>Joel Coen</t>
  </si>
  <si>
    <t>Jeff Bridges</t>
  </si>
  <si>
    <t>Philip Seymour Hoffman</t>
  </si>
  <si>
    <t>The Big LebowskiÂ </t>
  </si>
  <si>
    <t>death|drug|nihilism|rug|white russian</t>
  </si>
  <si>
    <t>http://www.imdb.com/title/tt0118715/?ref_=fn_tt_tt_1</t>
  </si>
  <si>
    <t>Denis Villeneuve</t>
  </si>
  <si>
    <t>MÃ©lissa DÃ©sormeaux-Poulin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</si>
  <si>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</si>
  <si>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</si>
  <si>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</si>
  <si>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</si>
  <si>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</si>
  <si>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Canada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</si>
  <si>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</si>
  <si>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</si>
  <si>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</si>
  <si>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</si>
  <si>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</si>
  <si>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</si>
  <si>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</si>
  <si>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</si>
  <si>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</si>
  <si>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</si>
  <si>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</si>
  <si>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</si>
  <si>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</si>
  <si>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</si>
  <si>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</si>
  <si>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Danny Boyle</t>
  </si>
  <si>
    <t>Shirley Henderson</t>
  </si>
  <si>
    <t>Kelly Macdonald</t>
  </si>
  <si>
    <t>TrainspottingÂ </t>
  </si>
  <si>
    <t>Ewen Bremner</t>
  </si>
  <si>
    <t>drug culture|drugs|filthy toilet|heroin addict|heroin withdrawal</t>
  </si>
  <si>
    <t>http://www.imdb.com/title/tt0117951/?ref_=fn_tt_tt_1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</si>
  <si>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</si>
  <si>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</si>
  <si>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</si>
  <si>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</si>
  <si>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</si>
  <si>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Lock, Stock and Two Smoking BarrelsÂ </t>
  </si>
  <si>
    <t>Dexter Fletcher</t>
  </si>
  <si>
    <t>antique|cockney accent|hatchet|money|shotgun</t>
  </si>
  <si>
    <t>http://www.imdb.com/title/tt0120735/?ref_=fn_tt_tt_1</t>
  </si>
  <si>
    <t>Joshua Oppenheimer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</si>
  <si>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</si>
  <si>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</si>
  <si>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</si>
  <si>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</si>
  <si>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</si>
  <si>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</si>
  <si>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</si>
  <si>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Elia Kazan</t>
  </si>
  <si>
    <t>Karl Malden</t>
  </si>
  <si>
    <t>On the WaterfrontÂ </t>
  </si>
  <si>
    <t>Rod Steiger</t>
  </si>
  <si>
    <t>death|dock|longshoreman|murder|union</t>
  </si>
  <si>
    <t>http://www.imdb.com/title/tt0047296/?ref_=fn_tt_tt_1</t>
  </si>
  <si>
    <t>Joss Whedon</t>
  </si>
  <si>
    <t>Chris Hemsworth</t>
  </si>
  <si>
    <t>The AvengersÂ </t>
  </si>
  <si>
    <t>alien invasion|assassin|battle|iron man|soldier</t>
  </si>
  <si>
    <t>http://www.imdb.com/title/tt0848228/?ref_=fn_tt_tt_1</t>
  </si>
  <si>
    <t>James Gunn</t>
  </si>
  <si>
    <t>Bradley Cooper</t>
  </si>
  <si>
    <t>Guardians of the GalaxyÂ </t>
  </si>
  <si>
    <t>bounty hunter|outer space|raccoon|talking animal|tree</t>
  </si>
  <si>
    <t>http://www.imdb.com/title/tt2015381/?ref_=fn_tt_tt_1</t>
  </si>
  <si>
    <t>George Miller</t>
  </si>
  <si>
    <t>Charlize Theron</t>
  </si>
  <si>
    <t>Mad Max: Fury RoadÂ </t>
  </si>
  <si>
    <t>ZoÃ« Kravitz</t>
  </si>
  <si>
    <t>australia|desert|escape|on the run|post apocalypse</t>
  </si>
  <si>
    <t>http://www.imdb.com/title/tt1392190/?ref_=fn_tt_tt_1</t>
  </si>
  <si>
    <t>Australia</t>
  </si>
  <si>
    <t>Alejandro G. IÃ±Ã¡rritu</t>
  </si>
  <si>
    <t>The RevenantÂ </t>
  </si>
  <si>
    <t>Lukas Haas</t>
  </si>
  <si>
    <t>bear attack|cauterizing a wound|native american|revenge|survival</t>
  </si>
  <si>
    <t>http://www.imdb.com/title/tt1663202/?ref_=fn_tt_tt_1</t>
  </si>
  <si>
    <t>Paul Greengrass</t>
  </si>
  <si>
    <t>Edgar RamÃ­rez</t>
  </si>
  <si>
    <t>The Bourne UltimatumÂ </t>
  </si>
  <si>
    <t>Albert Finney</t>
  </si>
  <si>
    <t>action hero|cia|dark past|flashback|memory</t>
  </si>
  <si>
    <t>http://www.imdb.com/title/tt0440963/?ref_=fn_tt_tt_1</t>
  </si>
  <si>
    <t>Gore Verbinski</t>
  </si>
  <si>
    <t>Johnny Depp</t>
  </si>
  <si>
    <t>Pirates of the Caribbean: The Curse of the Black PearlÂ </t>
  </si>
  <si>
    <t>Jack Davenport</t>
  </si>
  <si>
    <t>caribbean|curse|governor|pirate|undead</t>
  </si>
  <si>
    <t>http://www.imdb.com/title/tt0325980/?ref_=fn_tt_tt_1</t>
  </si>
  <si>
    <t>Monsters, Inc.Â </t>
  </si>
  <si>
    <t>James Coburn</t>
  </si>
  <si>
    <t>friend|little girl|monster|rival|scream</t>
  </si>
  <si>
    <t>http://www.imdb.com/title/tt0198781/?ref_=fn_tt_tt_1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</si>
  <si>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</si>
  <si>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</si>
  <si>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</si>
  <si>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</si>
  <si>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</si>
  <si>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</si>
  <si>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</si>
  <si>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</si>
  <si>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</si>
  <si>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</si>
  <si>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Ariana Richards</t>
  </si>
  <si>
    <t>Wayne Knight</t>
  </si>
  <si>
    <t>Jurassic ParkÂ </t>
  </si>
  <si>
    <t>Bob Peck</t>
  </si>
  <si>
    <t>dinosaur|jurassic park|survival|theme park|tyrannosaurus rex</t>
  </si>
  <si>
    <t>http://www.imdb.com/title/tt0107290/?ref_=fn_tt_tt_1</t>
  </si>
  <si>
    <t>Sela Ward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</si>
  <si>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</si>
  <si>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</si>
  <si>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</si>
  <si>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</si>
  <si>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</si>
  <si>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Peter Weir</t>
  </si>
  <si>
    <t>Noah Emmerich</t>
  </si>
  <si>
    <t>Natascha McElhone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</si>
  <si>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</si>
  <si>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</si>
  <si>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</si>
  <si>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</si>
  <si>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Tim Miller</t>
  </si>
  <si>
    <t>Ed Skrein</t>
  </si>
  <si>
    <t>Ryan Reynolds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</si>
  <si>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</si>
  <si>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</si>
  <si>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</si>
  <si>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</si>
  <si>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Vivica A. Fox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</si>
  <si>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</si>
  <si>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</si>
  <si>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</si>
  <si>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</si>
  <si>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</si>
  <si>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Jake Gyllenhaal</t>
  </si>
  <si>
    <t>PrisonersÂ </t>
  </si>
  <si>
    <t>Dylan Minnette</t>
  </si>
  <si>
    <t>child abduction|detective|investigation|police|sex offender</t>
  </si>
  <si>
    <t>http://www.imdb.com/title/tt1392214/?ref_=fn_tt_tt_1</t>
  </si>
  <si>
    <t>M. Night Shyamalan</t>
  </si>
  <si>
    <t>Haley Joel Osment</t>
  </si>
  <si>
    <t>The Sixth SenseÂ </t>
  </si>
  <si>
    <t>Olivia Williams</t>
  </si>
  <si>
    <t>able to see the dead|ghost|plot twist|psychic|surprise ending</t>
  </si>
  <si>
    <t>http://www.imdb.com/title/tt0167404/?ref_=fn_tt_tt_1</t>
  </si>
  <si>
    <t>Frank Miller</t>
  </si>
  <si>
    <t>Powers Boothe</t>
  </si>
  <si>
    <t>Rosario Dawson</t>
  </si>
  <si>
    <t>Sin CityÂ </t>
  </si>
  <si>
    <t>Jason Douglas</t>
  </si>
  <si>
    <t>anthology|corruption|hearing characters thoughts|neo noir|night</t>
  </si>
  <si>
    <t>http://www.imdb.com/title/tt0401792/?ref_=fn_tt_tt_1</t>
  </si>
  <si>
    <t>Olivia Wilde</t>
  </si>
  <si>
    <t>RushÂ </t>
  </si>
  <si>
    <t>1970s|female rear nudity|formula 1|rivalry|sex with a nurse</t>
  </si>
  <si>
    <t>http://www.imdb.com/title/tt1979320/?ref_=fn_tt_tt_1</t>
  </si>
  <si>
    <t>Wes Anderson</t>
  </si>
  <si>
    <t>Bill Murray</t>
  </si>
  <si>
    <t>The Grand Budapest HotelÂ </t>
  </si>
  <si>
    <t>first person narration|hotel|lobby boy|mentor protege relationship|painting</t>
  </si>
  <si>
    <t>http://www.imdb.com/title/tt2278388/?ref_=fn_tt_tt_1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</si>
  <si>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</si>
  <si>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</si>
  <si>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</si>
  <si>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</si>
  <si>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Tate Taylor</t>
  </si>
  <si>
    <t>Bryce Dallas Howard</t>
  </si>
  <si>
    <t>Emma Stone</t>
  </si>
  <si>
    <t>The HelpÂ </t>
  </si>
  <si>
    <t>Mike Vogel</t>
  </si>
  <si>
    <t>black servant|chocolate pie|jackson mississippi|maid|writing a novel</t>
  </si>
  <si>
    <t>http://www.imdb.com/title/tt1454029/?ref_=fn_tt_tt_1</t>
  </si>
  <si>
    <t>Ethan Coen</t>
  </si>
  <si>
    <t>No Country for Old MenÂ </t>
  </si>
  <si>
    <t>Barry Corbin</t>
  </si>
  <si>
    <t>coin toss|desert|sheriff|texas|tracking device</t>
  </si>
  <si>
    <t>http://www.imdb.com/title/tt0477348/?ref_=fn_tt_tt_1</t>
  </si>
  <si>
    <t>Paul Thomas Anderson</t>
  </si>
  <si>
    <t>Paul F. Tompkins</t>
  </si>
  <si>
    <t>Jim Meskimen</t>
  </si>
  <si>
    <t>There Will Be BloodÂ </t>
  </si>
  <si>
    <t>Kevin Breznahan</t>
  </si>
  <si>
    <t>alcoholic|alcoholism|money|oil|turn of the century</t>
  </si>
  <si>
    <t>http://www.imdb.com/title/tt0469494/?ref_=fn_tt_tt_1</t>
  </si>
  <si>
    <t>Steve McQueen</t>
  </si>
  <si>
    <t>Scoot McNairy</t>
  </si>
  <si>
    <t>QuvenzhanÃ© Wallis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</si>
  <si>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</si>
  <si>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</si>
  <si>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</si>
  <si>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</si>
  <si>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Tom McCarthy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</si>
  <si>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</si>
  <si>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</si>
  <si>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</si>
  <si>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</si>
  <si>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</si>
  <si>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Terry George</t>
  </si>
  <si>
    <t>Sophie Okonedo</t>
  </si>
  <si>
    <t>Don Cheadle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</si>
  <si>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</si>
  <si>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</si>
  <si>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</si>
  <si>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</si>
  <si>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Morten Tyldum</t>
  </si>
  <si>
    <t>Rory Kinnear</t>
  </si>
  <si>
    <t>Benedict Cumberbatch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</si>
  <si>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</si>
  <si>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</si>
  <si>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</si>
  <si>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</si>
  <si>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Rob Reiner</t>
  </si>
  <si>
    <t>Carol Kane</t>
  </si>
  <si>
    <t>Robin Wright</t>
  </si>
  <si>
    <t>The Princess BrideÂ </t>
  </si>
  <si>
    <t>AndrÃ© the Giant</t>
  </si>
  <si>
    <t>fairy tale|giant|pirate|princess|true love</t>
  </si>
  <si>
    <t>http://www.imdb.com/title/tt0093779/?ref_=fn_tt_tt_1</t>
  </si>
  <si>
    <t>Harold Ramis</t>
  </si>
  <si>
    <t>Chris Elliott</t>
  </si>
  <si>
    <t>Groundhog DayÂ </t>
  </si>
  <si>
    <t>Willie Garson</t>
  </si>
  <si>
    <t>cult film|existentialism|groundhog day|time loop|trapped in a time loop</t>
  </si>
  <si>
    <t>http://www.imdb.com/title/tt0107048/?ref_=fn_tt_tt_1</t>
  </si>
  <si>
    <t>Alejandro AmenÃ¡bar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</si>
  <si>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</si>
  <si>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</si>
  <si>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</si>
  <si>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</si>
  <si>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</si>
  <si>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</si>
  <si>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Je-kyu Kang</t>
  </si>
  <si>
    <t>Bin Won</t>
  </si>
  <si>
    <t>Tae Guk Gi: The Brotherhood of WarÂ </t>
  </si>
  <si>
    <t>Dong-gun Jang</t>
  </si>
  <si>
    <t>1950s|archeologist|korea|korean war|soldier</t>
  </si>
  <si>
    <t>http://www.imdb.com/title/tt0386064/?ref_=fn_tt_tt_1</t>
  </si>
  <si>
    <t>Frances Lee McCain</t>
  </si>
  <si>
    <t>Marshall Bell</t>
  </si>
  <si>
    <t>Stand by MeÂ </t>
  </si>
  <si>
    <t>Casey Siemaszko</t>
  </si>
  <si>
    <t>friendship|summertime|treehouse|walking on train tracks|woods</t>
  </si>
  <si>
    <t>http://www.imdb.com/title/tt0092005/?ref_=fn_tt_tt_1</t>
  </si>
  <si>
    <t>Katsuhiro Ã”tomo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</si>
  <si>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</si>
  <si>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</si>
  <si>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</si>
  <si>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</si>
  <si>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</si>
  <si>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</si>
  <si>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JosÃ© Padilha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</si>
  <si>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</si>
  <si>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</si>
  <si>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</si>
  <si>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</si>
  <si>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</si>
  <si>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</si>
  <si>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Brian Thompson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</si>
  <si>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</si>
  <si>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</si>
  <si>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</si>
  <si>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</si>
  <si>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Oliver Stone</t>
  </si>
  <si>
    <t>Tom Berenger</t>
  </si>
  <si>
    <t>PlatoonÂ </t>
  </si>
  <si>
    <t>Kevin Dillon</t>
  </si>
  <si>
    <t>1960s|famous score|hero|vietnam|vietnam war</t>
  </si>
  <si>
    <t>http://www.imdb.com/title/tt0091763/?ref_=fn_tt_tt_1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</si>
  <si>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</si>
  <si>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</si>
  <si>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</si>
  <si>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</si>
  <si>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</si>
  <si>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</si>
  <si>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M</t>
  </si>
  <si>
    <t>Richard Kelly</t>
  </si>
  <si>
    <t>Mary McDonnell</t>
  </si>
  <si>
    <t>Donnie DarkoÂ </t>
  </si>
  <si>
    <t>James Duval</t>
  </si>
  <si>
    <t>1980s|death|insanity|parallel universe|time travel</t>
  </si>
  <si>
    <t>http://www.imdb.com/title/tt0246578/?ref_=fn_tt_tt_1</t>
  </si>
  <si>
    <t>Woody Allen</t>
  </si>
  <si>
    <t>Annie HallÂ </t>
  </si>
  <si>
    <t>Shelley Duvall</t>
  </si>
  <si>
    <t>breaking the fourth wall|comedian|jewish|neurosis|singer</t>
  </si>
  <si>
    <t>http://www.imdb.com/title/tt0075686/?ref_=fn_tt_tt_1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</si>
  <si>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</si>
  <si>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</si>
  <si>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</si>
  <si>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</si>
  <si>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</si>
  <si>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</si>
  <si>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Passed</t>
  </si>
  <si>
    <t>Richard Linklater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</si>
  <si>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</si>
  <si>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</si>
  <si>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</si>
  <si>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</si>
  <si>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</si>
  <si>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</si>
  <si>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</si>
  <si>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</si>
  <si>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</si>
  <si>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</si>
  <si>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</si>
  <si>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</si>
  <si>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</si>
  <si>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</si>
  <si>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</si>
  <si>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</si>
  <si>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</si>
  <si>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</si>
  <si>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</si>
  <si>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Mexico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</si>
  <si>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</si>
  <si>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</si>
  <si>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</si>
  <si>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</si>
  <si>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</si>
  <si>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</si>
  <si>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</si>
  <si>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Paprika Steen</t>
  </si>
  <si>
    <t>Ulrich Thomsen</t>
  </si>
  <si>
    <t>The CelebrationÂ </t>
  </si>
  <si>
    <t>Trine Dyrholm</t>
  </si>
  <si>
    <t>dogme 95|family secret|haunted by the past|secret|speech</t>
  </si>
  <si>
    <t>http://www.imdb.com/title/tt0154420/?ref_=fn_tt_tt_1</t>
  </si>
  <si>
    <t>John G. Avildsen</t>
  </si>
  <si>
    <t>Burgess Meredith</t>
  </si>
  <si>
    <t>Sylvester Stallone</t>
  </si>
  <si>
    <t>RockyÂ </t>
  </si>
  <si>
    <t>Carl Weathers</t>
  </si>
  <si>
    <t>boxer|hometown hero|philadelphia pennsylvania|protective male|training</t>
  </si>
  <si>
    <t>http://www.imdb.com/title/tt0075148/?ref_=fn_tt_tt_1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</si>
  <si>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</si>
  <si>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</si>
  <si>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</si>
  <si>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</si>
  <si>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</si>
  <si>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</si>
  <si>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</si>
  <si>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Peter Dinklage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</si>
  <si>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</si>
  <si>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</si>
  <si>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</si>
  <si>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</si>
  <si>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Brad Bird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</si>
  <si>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</si>
  <si>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</si>
  <si>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</si>
  <si>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</si>
  <si>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</si>
  <si>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J.J. Abrams</t>
  </si>
  <si>
    <t>Leonard Nimoy</t>
  </si>
  <si>
    <t>Star TrekÂ </t>
  </si>
  <si>
    <t>Bruce Greenwood</t>
  </si>
  <si>
    <t>box office hit|future|lifted by the throat|star trek|vulcan</t>
  </si>
  <si>
    <t>http://www.imdb.com/title/tt0796366/?ref_=fn_tt_tt_1</t>
  </si>
  <si>
    <t>Ang Lee</t>
  </si>
  <si>
    <t>Rafe Spall</t>
  </si>
  <si>
    <t>Suraj Sharma</t>
  </si>
  <si>
    <t>Life of PiÂ </t>
  </si>
  <si>
    <t>Tabu</t>
  </si>
  <si>
    <t>animal|faith|india|journey|tiger</t>
  </si>
  <si>
    <t>http://www.imdb.com/title/tt0454876/?ref_=fn_tt_tt_1</t>
  </si>
  <si>
    <t>Martin Campbell</t>
  </si>
  <si>
    <t>Tobias Menzies</t>
  </si>
  <si>
    <t>Eva Green</t>
  </si>
  <si>
    <t>Casino RoyaleÂ </t>
  </si>
  <si>
    <t>Ivana Milicevic</t>
  </si>
  <si>
    <t>casino|espionage|free running|james bond|terrorist</t>
  </si>
  <si>
    <t>http://www.imdb.com/title/tt0381061/?ref_=fn_tt_tt_1</t>
  </si>
  <si>
    <t>Edward Zwick</t>
  </si>
  <si>
    <t>Blood DiamondÂ </t>
  </si>
  <si>
    <t>Stephen Collins</t>
  </si>
  <si>
    <t>diamond|elephant|fisherman|rebel|sierra leone</t>
  </si>
  <si>
    <t>http://www.imdb.com/title/tt0450259/?ref_=fn_tt_tt_1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</si>
  <si>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</si>
  <si>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</si>
  <si>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</si>
  <si>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</si>
  <si>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</si>
  <si>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</si>
  <si>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</si>
  <si>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</si>
  <si>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</si>
  <si>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</si>
  <si>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</si>
  <si>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</si>
  <si>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Tim Burton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</si>
  <si>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</si>
  <si>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</si>
  <si>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</si>
  <si>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</si>
  <si>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Gabriele Muccino</t>
  </si>
  <si>
    <t>Kurt Fuller</t>
  </si>
  <si>
    <t>Will Smith</t>
  </si>
  <si>
    <t>The Pursuit of HappynessÂ </t>
  </si>
  <si>
    <t>James Karen</t>
  </si>
  <si>
    <t>bus|intern|internship|salesman|stockbroker</t>
  </si>
  <si>
    <t>http://www.imdb.com/title/tt0454921/?ref_=fn_tt_tt_1</t>
  </si>
  <si>
    <t>Michael Parks</t>
  </si>
  <si>
    <t>Kill Bill: Vol. 2Â </t>
  </si>
  <si>
    <t>Michael Bowen</t>
  </si>
  <si>
    <t>assassin|assassination|bride|death|vengeance</t>
  </si>
  <si>
    <t>http://www.imdb.com/title/tt0378194/?ref_=fn_tt_tt_1</t>
  </si>
  <si>
    <t>Catch Me If You CanÂ </t>
  </si>
  <si>
    <t>Jennifer Garner</t>
  </si>
  <si>
    <t>attorney|cat and mouse|fbi|pan am|pilot</t>
  </si>
  <si>
    <t>http://www.imdb.com/title/tt0264464/?ref_=fn_tt_tt_1</t>
  </si>
  <si>
    <t>Harry Connick Jr.</t>
  </si>
  <si>
    <t>The Iron GiantÂ </t>
  </si>
  <si>
    <t>boy|friend|government agent|maine|robot</t>
  </si>
  <si>
    <t>http://www.imdb.com/title/tt0129167/?ref_=fn_tt_tt_1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</si>
  <si>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</si>
  <si>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</si>
  <si>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</si>
  <si>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</si>
  <si>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</si>
  <si>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</si>
  <si>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Sean Maher</t>
  </si>
  <si>
    <t>Adam Baldwin</t>
  </si>
  <si>
    <t>SerenityÂ </t>
  </si>
  <si>
    <t>Michael Hitchcock</t>
  </si>
  <si>
    <t>alliance|cannibalism|future|operative|planet</t>
  </si>
  <si>
    <t>http://www.imdb.com/title/tt0379786/?ref_=fn_tt_tt_1</t>
  </si>
  <si>
    <t>Neil Flynn</t>
  </si>
  <si>
    <t>Patton Oswalt</t>
  </si>
  <si>
    <t>MagnoliaÂ </t>
  </si>
  <si>
    <t>abusive father|coincidence|fictional game show|fictional quiz show|multiple storyline</t>
  </si>
  <si>
    <t>http://www.imdb.com/title/tt0175880/?ref_=fn_tt_tt_1</t>
  </si>
  <si>
    <t>Taylor Hackford</t>
  </si>
  <si>
    <t>Jesse Borrego</t>
  </si>
  <si>
    <t>Blood In, Blood OutÂ </t>
  </si>
  <si>
    <t>Raymond Cruz</t>
  </si>
  <si>
    <t>1970s|1980s|barrio|gang war|mexican</t>
  </si>
  <si>
    <t>http://www.imdb.com/title/tt0106469/?ref_=fn_tt_tt_1</t>
  </si>
  <si>
    <t>Neill Blomkamp</t>
  </si>
  <si>
    <t>Jed Brophy</t>
  </si>
  <si>
    <t>Sharlto Copley</t>
  </si>
  <si>
    <t>District 9Â </t>
  </si>
  <si>
    <t>Jason Cope</t>
  </si>
  <si>
    <t>alien|ghetto|prawn|refugee|refugee camp</t>
  </si>
  <si>
    <t>http://www.imdb.com/title/tt1136608/?ref_=fn_tt_tt_1</t>
  </si>
  <si>
    <t>South Africa</t>
  </si>
  <si>
    <t>Spencer Treat Clark</t>
  </si>
  <si>
    <t>John Doman</t>
  </si>
  <si>
    <t>Mystic RiverÂ </t>
  </si>
  <si>
    <t>Tom Guiry</t>
  </si>
  <si>
    <t>ballistics|detective|friend|gun|sexual abuse</t>
  </si>
  <si>
    <t>http://www.imdb.com/title/tt0327056/?ref_=fn_tt_tt_1</t>
  </si>
  <si>
    <t>Ron Clements</t>
  </si>
  <si>
    <t>Frank Welker</t>
  </si>
  <si>
    <t>AladdinÂ </t>
  </si>
  <si>
    <t>Scott Weinger</t>
  </si>
  <si>
    <t>arab|genie|magic|princess|reference to a thousand and one nights</t>
  </si>
  <si>
    <t>http://www.imdb.com/title/tt0103639/?ref_=fn_tt_tt_1</t>
  </si>
  <si>
    <t>Barry Levinson</t>
  </si>
  <si>
    <t>Valeria Golino</t>
  </si>
  <si>
    <t>Tom Cruise</t>
  </si>
  <si>
    <t>Rain ManÂ </t>
  </si>
  <si>
    <t>Beth Grant</t>
  </si>
  <si>
    <t>buick|convertible|last will and testament|savant|travel</t>
  </si>
  <si>
    <t>http://www.imdb.com/title/tt0095953/?ref_=fn_tt_tt_1</t>
  </si>
  <si>
    <t>Spike Jonze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</si>
  <si>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</si>
  <si>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</si>
  <si>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</si>
  <si>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</si>
  <si>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</si>
  <si>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Kevin Costner</t>
  </si>
  <si>
    <t>Michael Spears</t>
  </si>
  <si>
    <t>Dances with WolvesÂ </t>
  </si>
  <si>
    <t>Maury Chaykin</t>
  </si>
  <si>
    <t>friendship|frontier|honor|outpost|soldier</t>
  </si>
  <si>
    <t>http://www.imdb.com/title/tt0099348/?ref_=fn_tt_tt_1</t>
  </si>
  <si>
    <t>Josh Charles</t>
  </si>
  <si>
    <t>Dead Poets SocietyÂ </t>
  </si>
  <si>
    <t>Kurtwood Smith</t>
  </si>
  <si>
    <t>education|english teacher|poet|professor|student</t>
  </si>
  <si>
    <t>http://www.imdb.com/title/tt0097165/?ref_=fn_tt_tt_1</t>
  </si>
  <si>
    <t>Michel Hazanavicius</t>
  </si>
  <si>
    <t>Ed Lauter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</si>
  <si>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</si>
  <si>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</si>
  <si>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</si>
  <si>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</si>
  <si>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Tom Hooper</t>
  </si>
  <si>
    <t>Jennifer Ehle</t>
  </si>
  <si>
    <t>Colin Firth</t>
  </si>
  <si>
    <t>The King's SpeechÂ </t>
  </si>
  <si>
    <t>Derek Jacobi</t>
  </si>
  <si>
    <t>king|king george vi|speech|speech therapist|throne</t>
  </si>
  <si>
    <t>http://www.imdb.com/title/tt1504320/?ref_=fn_tt_tt_1</t>
  </si>
  <si>
    <t>Bob Hoskins</t>
  </si>
  <si>
    <t>BrazilÂ </t>
  </si>
  <si>
    <t>Jim Broadbent</t>
  </si>
  <si>
    <t>black comedy|bureaucracy|dream|terrorist|wrongful arrest</t>
  </si>
  <si>
    <t>http://www.imdb.com/title/tt0088846/?ref_=fn_tt_tt_1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</si>
  <si>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</si>
  <si>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</si>
  <si>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</si>
  <si>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</si>
  <si>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</si>
  <si>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</si>
  <si>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</si>
  <si>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David Lynch</t>
  </si>
  <si>
    <t>Robert Forster</t>
  </si>
  <si>
    <t>Naomi Watts</t>
  </si>
  <si>
    <t>Mulholland DriveÂ </t>
  </si>
  <si>
    <t>Laura Harring</t>
  </si>
  <si>
    <t>amnesia|car accident|female protagonist|lesbian sex|loss of memory</t>
  </si>
  <si>
    <t>http://www.imdb.com/title/tt0166924/?ref_=fn_tt_tt_1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</si>
  <si>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</si>
  <si>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</si>
  <si>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</si>
  <si>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</si>
  <si>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</si>
  <si>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</si>
  <si>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Mila Kunis</t>
  </si>
  <si>
    <t>Black SwanÂ </t>
  </si>
  <si>
    <t>ballerina|ballet|fear|female protagonist|madness</t>
  </si>
  <si>
    <t>http://www.imdb.com/title/tt0947798/?ref_=fn_tt_tt_1</t>
  </si>
  <si>
    <t>Stephen Chbosky</t>
  </si>
  <si>
    <t>Ezra Miller</t>
  </si>
  <si>
    <t>Logan Lerman</t>
  </si>
  <si>
    <t>The Perks of Being a WallflowerÂ </t>
  </si>
  <si>
    <t>Kate Walsh</t>
  </si>
  <si>
    <t>coming of age|depression|gay|high school|mental illness</t>
  </si>
  <si>
    <t>http://www.imdb.com/title/tt1659337/?ref_=fn_tt_tt_1</t>
  </si>
  <si>
    <t>Tony Scott</t>
  </si>
  <si>
    <t>Gary Oldman</t>
  </si>
  <si>
    <t>True RomanceÂ </t>
  </si>
  <si>
    <t>Michael Rapaport</t>
  </si>
  <si>
    <t>aspiring actor|cocaine|drugs|pimp|suitcase full of money</t>
  </si>
  <si>
    <t>http://www.imdb.com/title/tt0108399/?ref_=fn_tt_tt_1</t>
  </si>
  <si>
    <t>Lars von Trier</t>
  </si>
  <si>
    <t>Udo Kier</t>
  </si>
  <si>
    <t>Catherine Deneuve</t>
  </si>
  <si>
    <t>Dancer in the DarkÂ </t>
  </si>
  <si>
    <t>BjÃ¶rk</t>
  </si>
  <si>
    <t>ends with quotation|execution|factory|women's prison|year 1964</t>
  </si>
  <si>
    <t>http://www.imdb.com/title/tt0168629/?ref_=fn_tt_tt_1</t>
  </si>
  <si>
    <t>William Friedkin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</si>
  <si>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</si>
  <si>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</si>
  <si>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</si>
  <si>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</si>
  <si>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</si>
  <si>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Roy Scheider</t>
  </si>
  <si>
    <t>JawsÂ </t>
  </si>
  <si>
    <t>Murray Hamilton</t>
  </si>
  <si>
    <t>beach|blockbuster|fishing|great white shark|shark</t>
  </si>
  <si>
    <t>http://www.imdb.com/title/tt0073195/?ref_=fn_tt_tt_1</t>
  </si>
  <si>
    <t>Klaus Kinski</t>
  </si>
  <si>
    <t>Julie Christie</t>
  </si>
  <si>
    <t>Doctor ZhivagoÂ </t>
  </si>
  <si>
    <t>Geraldine Chaplin</t>
  </si>
  <si>
    <t>bolshevik|poet|poetry|russia|russian revolution</t>
  </si>
  <si>
    <t>http://www.imdb.com/title/tt0059113/?ref_=fn_tt_tt_1</t>
  </si>
  <si>
    <t>Richard Farnsworth</t>
  </si>
  <si>
    <t>Sissy Spacek</t>
  </si>
  <si>
    <t>The Straight StoryÂ </t>
  </si>
  <si>
    <t>Everett McGill</t>
  </si>
  <si>
    <t>cane|iowa|lawn mower|tractor|wisconsin</t>
  </si>
  <si>
    <t>http://www.imdb.com/title/tt0166896/?ref_=fn_tt_tt_1</t>
  </si>
  <si>
    <t>Norman Jewison</t>
  </si>
  <si>
    <t>Paul Michael Glaser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</si>
  <si>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</si>
  <si>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</si>
  <si>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</si>
  <si>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</si>
  <si>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</si>
  <si>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Michael Moore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</si>
  <si>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</si>
  <si>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</si>
  <si>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</si>
  <si>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</si>
  <si>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</si>
  <si>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Karan Johar</t>
  </si>
  <si>
    <t>Jimmy Shergill</t>
  </si>
  <si>
    <t>Shah Rukh Khan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</si>
  <si>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</si>
  <si>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</si>
  <si>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</si>
  <si>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</si>
  <si>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Hindi</t>
  </si>
  <si>
    <t>India</t>
  </si>
  <si>
    <t>Robert Wise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</si>
  <si>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</si>
  <si>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</si>
  <si>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</si>
  <si>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</si>
  <si>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</si>
  <si>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</si>
  <si>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Vincent Paronnaud</t>
  </si>
  <si>
    <t>Gena Rowlands</t>
  </si>
  <si>
    <t>PersepolisÂ </t>
  </si>
  <si>
    <t>Danielle Darrieux</t>
  </si>
  <si>
    <t>dream|girl|iran|islamic revolution|revolution</t>
  </si>
  <si>
    <t>http://www.imdb.com/title/tt0808417/?ref_=fn_tt_tt_1</t>
  </si>
  <si>
    <t>Jean-Marc VallÃ©e</t>
  </si>
  <si>
    <t>Dallas Buyers ClubÂ </t>
  </si>
  <si>
    <t>Denis O'Hare</t>
  </si>
  <si>
    <t>drugs|fda|gay community|hiv|homophobia</t>
  </si>
  <si>
    <t>http://www.imdb.com/title/tt0790636/?ref_=fn_tt_tt_1</t>
  </si>
  <si>
    <t>Edgar Wright</t>
  </si>
  <si>
    <t>Dylan Moran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</si>
  <si>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</si>
  <si>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</si>
  <si>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</si>
  <si>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</si>
  <si>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Billy Bob Thornton</t>
  </si>
  <si>
    <t>Dwight Yoakam</t>
  </si>
  <si>
    <t>Sling BladeÂ </t>
  </si>
  <si>
    <t>J.T. Walsh</t>
  </si>
  <si>
    <t>friend|mental institution|murder|repair shop|small town</t>
  </si>
  <si>
    <t>http://www.imdb.com/title/tt0117666/?ref_=fn_tt_tt_1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</si>
  <si>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</si>
  <si>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</si>
  <si>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</si>
  <si>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</si>
  <si>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</si>
  <si>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</si>
  <si>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Dick Clark</t>
  </si>
  <si>
    <t>Bowling for ColumbineÂ </t>
  </si>
  <si>
    <t>bank|columbine|columbine high school killings|firearm|school shooting</t>
  </si>
  <si>
    <t>http://www.imdb.com/title/tt0310793/?ref_=fn_tt_tt_1</t>
  </si>
  <si>
    <t>Walter Salles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</si>
  <si>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</si>
  <si>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</si>
  <si>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</si>
  <si>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</si>
  <si>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</si>
  <si>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</si>
  <si>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Mel Brooks</t>
  </si>
  <si>
    <t>Peter Boyle</t>
  </si>
  <si>
    <t>Madeline Kahn</t>
  </si>
  <si>
    <t>Young FrankensteinÂ </t>
  </si>
  <si>
    <t>Teri Garr</t>
  </si>
  <si>
    <t>assistant|castle|experiment|frankenstein's monster|scientist</t>
  </si>
  <si>
    <t>http://www.imdb.com/title/tt0072431/?ref_=fn_tt_tt_1</t>
  </si>
  <si>
    <t>Albert Delpy</t>
  </si>
  <si>
    <t>Vernon Dobtcheff</t>
  </si>
  <si>
    <t>Before SunsetÂ </t>
  </si>
  <si>
    <t>Marie Pillet</t>
  </si>
  <si>
    <t>book|bookstore|love|simultaneity|train</t>
  </si>
  <si>
    <t>http://www.imdb.com/title/tt0381681/?ref_=fn_tt_tt_1</t>
  </si>
  <si>
    <t>Ari Folman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</si>
  <si>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</si>
  <si>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</si>
  <si>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</si>
  <si>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</si>
  <si>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</si>
  <si>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</si>
  <si>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</si>
  <si>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</si>
  <si>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</si>
  <si>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</si>
  <si>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</si>
  <si>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</si>
  <si>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</si>
  <si>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</si>
  <si>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</si>
  <si>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</si>
  <si>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</si>
  <si>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</si>
  <si>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Adam Brown</t>
  </si>
  <si>
    <t>Aidan Turner</t>
  </si>
  <si>
    <t>The Hobbit: The Desolation of SmaugÂ </t>
  </si>
  <si>
    <t>James Nesbitt</t>
  </si>
  <si>
    <t>dwarf|elf|lake town|mountain|sword and sorcery</t>
  </si>
  <si>
    <t>http://www.imdb.com/title/tt1170358/?ref_=fn_tt_tt_1</t>
  </si>
  <si>
    <t>Iron ManÂ </t>
  </si>
  <si>
    <t>afghanistan|billionaire|inventor|playboy|u.s. air force</t>
  </si>
  <si>
    <t>http://www.imdb.com/title/tt0371746/?ref_=fn_tt_tt_1</t>
  </si>
  <si>
    <t>Doug Liman</t>
  </si>
  <si>
    <t>Lara Pulver</t>
  </si>
  <si>
    <t>Edge of TomorrowÂ </t>
  </si>
  <si>
    <t>Noah Taylor</t>
  </si>
  <si>
    <t>alien|combat|dying repeatedly|end of the world|time loop</t>
  </si>
  <si>
    <t>http://www.imdb.com/title/tt1631867/?ref_=fn_tt_tt_1</t>
  </si>
  <si>
    <t>Don Hall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</si>
  <si>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</si>
  <si>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</si>
  <si>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</si>
  <si>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</si>
  <si>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</si>
  <si>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</si>
  <si>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</si>
  <si>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</si>
  <si>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</si>
  <si>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Toy Story 2Â </t>
  </si>
  <si>
    <t>collector|dog|friend|rescue|toy</t>
  </si>
  <si>
    <t>http://www.imdb.com/title/tt0120363/?ref_=fn_tt_tt_1</t>
  </si>
  <si>
    <t>Alfonso CuarÃ³n</t>
  </si>
  <si>
    <t>Danny Huston</t>
  </si>
  <si>
    <t>Charlie Hunnam</t>
  </si>
  <si>
    <t>Children of MenÂ </t>
  </si>
  <si>
    <t>Rita Davies</t>
  </si>
  <si>
    <t>chaos|england|long take|survival|violence</t>
  </si>
  <si>
    <t>http://www.imdb.com/title/tt0206634/?ref_=fn_tt_tt_1</t>
  </si>
  <si>
    <t>Michael Mann</t>
  </si>
  <si>
    <t>Rip Torn</t>
  </si>
  <si>
    <t>The InsiderÂ </t>
  </si>
  <si>
    <t>Debi Mazar</t>
  </si>
  <si>
    <t>cbs|cbs news|research|tobacco|whistleblower</t>
  </si>
  <si>
    <t>http://www.imdb.com/title/tt0140352/?ref_=fn_tt_tt_1</t>
  </si>
  <si>
    <t>Jennifer Jason Leigh</t>
  </si>
  <si>
    <t>Craig Stark</t>
  </si>
  <si>
    <t>The Hateful EightÂ </t>
  </si>
  <si>
    <t>ZoÃ« Bell</t>
  </si>
  <si>
    <t>blizzard|blood vomiting|bounty hunter|murder|shot in the crotch</t>
  </si>
  <si>
    <t>http://www.imdb.com/title/tt3460252/?ref_=fn_tt_tt_1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</si>
  <si>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</si>
  <si>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</si>
  <si>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</si>
  <si>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</si>
  <si>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</si>
  <si>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Cameron Crowe</t>
  </si>
  <si>
    <t>Zooey Deschanel</t>
  </si>
  <si>
    <t>Almost FamousÂ </t>
  </si>
  <si>
    <t>Michael Angarano</t>
  </si>
  <si>
    <t>band|magazine|rolling stone magazine|smoking marijuana|tour</t>
  </si>
  <si>
    <t>http://www.imdb.com/title/tt0181875/?ref_=fn_tt_tt_1</t>
  </si>
  <si>
    <t>Captain PhillipsÂ </t>
  </si>
  <si>
    <t>Michael Chernus</t>
  </si>
  <si>
    <t>hijacking|hostage|leader|ship|somalia</t>
  </si>
  <si>
    <t>http://www.imdb.com/title/tt1535109/?ref_=fn_tt_tt_1</t>
  </si>
  <si>
    <t>Andrew Adamson</t>
  </si>
  <si>
    <t>Chris Miller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</si>
  <si>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</si>
  <si>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</si>
  <si>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</si>
  <si>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</si>
  <si>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</si>
  <si>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Yimou Zhang</t>
  </si>
  <si>
    <t>Tony Chiu Wai Leung</t>
  </si>
  <si>
    <t>Jet Li</t>
  </si>
  <si>
    <t>HeroÂ </t>
  </si>
  <si>
    <t>Maggie Cheung</t>
  </si>
  <si>
    <t>china|flying|king|palace|sword</t>
  </si>
  <si>
    <t>http://www.imdb.com/title/tt0299977/?ref_=fn_tt_tt_1</t>
  </si>
  <si>
    <t>Mandarin</t>
  </si>
  <si>
    <t>China</t>
  </si>
  <si>
    <t>Nick Cassavetes</t>
  </si>
  <si>
    <t>Kevin Connolly</t>
  </si>
  <si>
    <t>Ryan Gosling</t>
  </si>
  <si>
    <t>The NotebookÂ </t>
  </si>
  <si>
    <t>class differences|letter|nursing home|second chance|summer love</t>
  </si>
  <si>
    <t>http://www.imdb.com/title/tt0332280/?ref_=fn_tt_tt_1</t>
  </si>
  <si>
    <t>Denzel Washington</t>
  </si>
  <si>
    <t>GloryÂ </t>
  </si>
  <si>
    <t>army|black soldier|military uniform|prejudice|u.s. civil war</t>
  </si>
  <si>
    <t>http://www.imdb.com/title/tt0097441/?ref_=fn_tt_tt_1</t>
  </si>
  <si>
    <t>James Mangold</t>
  </si>
  <si>
    <t>Dallas Roberts</t>
  </si>
  <si>
    <t>Sandra Ellis Lafferty</t>
  </si>
  <si>
    <t>Walk the LineÂ </t>
  </si>
  <si>
    <t>Tyler Hilton</t>
  </si>
  <si>
    <t>1960s|accident|concert|guitar|prison</t>
  </si>
  <si>
    <t>http://www.imdb.com/title/tt0358273/?ref_=fn_tt_tt_1</t>
  </si>
  <si>
    <t>F. Gary Gray</t>
  </si>
  <si>
    <t>Neil Brown Jr.</t>
  </si>
  <si>
    <t>Aldis Hodge</t>
  </si>
  <si>
    <t>Straight Outta ComptonÂ </t>
  </si>
  <si>
    <t>R. Marcos Taylor</t>
  </si>
  <si>
    <t>concert|gangsta rap|hip hop|nwa|rap music</t>
  </si>
  <si>
    <t>http://www.imdb.com/title/tt1398426/?ref_=fn_tt_tt_1</t>
  </si>
  <si>
    <t>John Landis</t>
  </si>
  <si>
    <t>Aretha Franklin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</si>
  <si>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</si>
  <si>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</si>
  <si>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</si>
  <si>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</si>
  <si>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</si>
  <si>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Philip Kaufman</t>
  </si>
  <si>
    <t>Dennis Quaid</t>
  </si>
  <si>
    <t>The Right StuffÂ </t>
  </si>
  <si>
    <t>Sam Shepard</t>
  </si>
  <si>
    <t>astronaut|sound barrier|space program|u.s. air force|u.s. space program</t>
  </si>
  <si>
    <t>http://www.imdb.com/title/tt0086197/?ref_=fn_tt_tt_1</t>
  </si>
  <si>
    <t>Pierre Morel</t>
  </si>
  <si>
    <t>Holly Valance</t>
  </si>
  <si>
    <t>TakenÂ </t>
  </si>
  <si>
    <t>Xander Berkeley</t>
  </si>
  <si>
    <t>agent|cia|france|rescue|teenage abduction</t>
  </si>
  <si>
    <t>http://www.imdb.com/title/tt0936501/?ref_=fn_tt_tt_1</t>
  </si>
  <si>
    <t>Billy Drago</t>
  </si>
  <si>
    <t>The UntouchablesÂ </t>
  </si>
  <si>
    <t>Charles Martin Smith</t>
  </si>
  <si>
    <t>corrupt judge|tax evasion|tough cop|white suit|year 1930</t>
  </si>
  <si>
    <t>http://www.imdb.com/title/tt0094226/?ref_=fn_tt_tt_1</t>
  </si>
  <si>
    <t>Roger Donaldson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</si>
  <si>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</si>
  <si>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</si>
  <si>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</si>
  <si>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</si>
  <si>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</si>
  <si>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Dianne Wiest</t>
  </si>
  <si>
    <t>Edward ScissorhandsÂ </t>
  </si>
  <si>
    <t>Conchata Ferrell</t>
  </si>
  <si>
    <t>creation|inventor|magical realism|scissors|suburb</t>
  </si>
  <si>
    <t>http://www.imdb.com/title/tt0099487/?ref_=fn_tt_tt_1</t>
  </si>
  <si>
    <t>Ed WoodÂ </t>
  </si>
  <si>
    <t>Martin Landau</t>
  </si>
  <si>
    <t>1950s|director|friend|friendship|transvestism</t>
  </si>
  <si>
    <t>http://www.imdb.com/title/tt0109707/?ref_=fn_tt_tt_1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</si>
  <si>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</si>
  <si>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</si>
  <si>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</si>
  <si>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</si>
  <si>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</si>
  <si>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</si>
  <si>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</si>
  <si>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Donald Pleasence</t>
  </si>
  <si>
    <t>Jamie Lee Curtis</t>
  </si>
  <si>
    <t>HalloweenÂ </t>
  </si>
  <si>
    <t>P.J. Soles</t>
  </si>
  <si>
    <t>halloween|masked killer|michael myers|slasher|trick or treat</t>
  </si>
  <si>
    <t>http://www.imdb.com/title/tt0077651/?ref_=fn_tt_tt_1</t>
  </si>
  <si>
    <t>Joe Cornish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</si>
  <si>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</si>
  <si>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</si>
  <si>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</si>
  <si>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</si>
  <si>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</si>
  <si>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</si>
  <si>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</si>
  <si>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</si>
  <si>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</si>
  <si>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</si>
  <si>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</si>
  <si>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</si>
  <si>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James Ivory</t>
  </si>
  <si>
    <t>Peter Vaughan</t>
  </si>
  <si>
    <t>The Remains of the DayÂ </t>
  </si>
  <si>
    <t>Ben Chaplin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</si>
  <si>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</si>
  <si>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</si>
  <si>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</si>
  <si>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</si>
  <si>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</si>
  <si>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</si>
  <si>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</si>
  <si>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</si>
  <si>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</si>
  <si>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</si>
  <si>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</si>
  <si>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</si>
  <si>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</si>
  <si>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StÃ©phane Aubier</t>
  </si>
  <si>
    <t>Megan Mullally</t>
  </si>
  <si>
    <t>Ernest &amp; CelestineÂ </t>
  </si>
  <si>
    <t>Lambert Wilson</t>
  </si>
  <si>
    <t>bear|dentist|friendship|mouse|prejudice</t>
  </si>
  <si>
    <t>http://www.imdb.com/title/tt1816518/?ref_=fn_tt_tt_1</t>
  </si>
  <si>
    <t>David O. Russell</t>
  </si>
  <si>
    <t>Jack McGee</t>
  </si>
  <si>
    <t>The FighterÂ </t>
  </si>
  <si>
    <t>Melissa McMeekin</t>
  </si>
  <si>
    <t>boxer|boxing|boxing match|crack cocaine|lowell massachusetts</t>
  </si>
  <si>
    <t>http://www.imdb.com/title/tt0964517/?ref_=fn_tt_tt_1</t>
  </si>
  <si>
    <t>Dee Wallace</t>
  </si>
  <si>
    <t>Henry Thomas</t>
  </si>
  <si>
    <t>E.T. the Extra-TerrestrialÂ </t>
  </si>
  <si>
    <t>Peter Coyote</t>
  </si>
  <si>
    <t>bicyclist|boy|doll|star wars reference|voice impersonation</t>
  </si>
  <si>
    <t>http://www.imdb.com/title/tt0083866/?ref_=fn_tt_tt_1</t>
  </si>
  <si>
    <t>Paul Haggis</t>
  </si>
  <si>
    <t>Loretta Devine</t>
  </si>
  <si>
    <t>CrashÂ </t>
  </si>
  <si>
    <t>Jennifer Esposito</t>
  </si>
  <si>
    <t>race relations|racism|racist|social problem|stereotype</t>
  </si>
  <si>
    <t>http://www.imdb.com/title/tt0375679/?ref_=fn_tt_tt_1</t>
  </si>
  <si>
    <t>Michael Haneke</t>
  </si>
  <si>
    <t>Emmanuelle Riva</t>
  </si>
  <si>
    <t>Isabelle Huppert</t>
  </si>
  <si>
    <t>AmourÂ </t>
  </si>
  <si>
    <t>Jean-Louis Trintignant</t>
  </si>
  <si>
    <t>aging|daughter|old couple|old love|stroke</t>
  </si>
  <si>
    <t>http://www.imdb.com/title/tt1602620/?ref_=fn_tt_tt_1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</si>
  <si>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</si>
  <si>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</si>
  <si>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</si>
  <si>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</si>
  <si>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</si>
  <si>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</si>
  <si>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Jonathan Dayton</t>
  </si>
  <si>
    <t>Steven Christopher Parker</t>
  </si>
  <si>
    <t>Steve Carell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</si>
  <si>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</si>
  <si>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</si>
  <si>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</si>
  <si>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</si>
  <si>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</si>
  <si>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</si>
  <si>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</si>
  <si>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</si>
  <si>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</si>
  <si>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</si>
  <si>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</si>
  <si>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</si>
  <si>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</si>
  <si>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</si>
  <si>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</si>
  <si>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</si>
  <si>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Spike Lee</t>
  </si>
  <si>
    <t>John Savage</t>
  </si>
  <si>
    <t>Ruby Dee</t>
  </si>
  <si>
    <t>Do the Right ThingÂ </t>
  </si>
  <si>
    <t>Danny Aiello</t>
  </si>
  <si>
    <t>black militant|frustration|pizza|pizza parlor|pizzeria</t>
  </si>
  <si>
    <t>http://www.imdb.com/title/tt0097216/?ref_=fn_tt_tt_1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</si>
  <si>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</si>
  <si>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</si>
  <si>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</si>
  <si>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</si>
  <si>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</si>
  <si>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</si>
  <si>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</si>
  <si>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</si>
  <si>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</si>
  <si>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</si>
  <si>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</si>
  <si>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</si>
  <si>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</si>
  <si>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</si>
  <si>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</si>
  <si>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</si>
  <si>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</si>
  <si>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</si>
  <si>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</si>
  <si>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</si>
  <si>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</si>
  <si>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</si>
  <si>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</si>
  <si>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</si>
  <si>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</si>
  <si>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</si>
  <si>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</si>
  <si>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</si>
  <si>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</si>
  <si>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</si>
  <si>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</si>
  <si>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</si>
  <si>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</si>
  <si>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John Carney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</si>
  <si>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</si>
  <si>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</si>
  <si>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</si>
  <si>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</si>
  <si>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</si>
  <si>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</si>
  <si>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Nathan Greno</t>
  </si>
  <si>
    <t>Donna Murphy</t>
  </si>
  <si>
    <t>TangledÂ </t>
  </si>
  <si>
    <t>M.C. Gainey</t>
  </si>
  <si>
    <t>17th century|based on fairy tale|disney|flower|tower</t>
  </si>
  <si>
    <t>http://www.imdb.com/title/tt0398286/?ref_=fn_tt_tt_1</t>
  </si>
  <si>
    <t>Helen McCrory</t>
  </si>
  <si>
    <t>SkyfallÂ </t>
  </si>
  <si>
    <t>brawl|childhood home|computer cracker|intelligence agency|terrorist cell</t>
  </si>
  <si>
    <t>http://www.imdb.com/title/tt1074638/?ref_=fn_tt_tt_1</t>
  </si>
  <si>
    <t>Star Trek Into DarknessÂ </t>
  </si>
  <si>
    <t>Noel Clarke</t>
  </si>
  <si>
    <t>admiral|captain|manhunt|mission|space</t>
  </si>
  <si>
    <t>http://www.imdb.com/title/tt1408101/?ref_=fn_tt_tt_1</t>
  </si>
  <si>
    <t>The Jungle BookÂ </t>
  </si>
  <si>
    <t>Garry Shandling</t>
  </si>
  <si>
    <t>fire|jungle|remake|tiger|wolf</t>
  </si>
  <si>
    <t>http://www.imdb.com/title/tt3040964/?ref_=fn_tt_tt_1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</si>
  <si>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</si>
  <si>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</si>
  <si>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</si>
  <si>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</si>
  <si>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Rich Moore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</si>
  <si>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</si>
  <si>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</si>
  <si>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</si>
  <si>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</si>
  <si>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</si>
  <si>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</si>
  <si>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</si>
  <si>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</si>
  <si>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</si>
  <si>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</si>
  <si>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</si>
  <si>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</si>
  <si>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Oliver Platt</t>
  </si>
  <si>
    <t>cia|cia agent|mutant|nuclear war|professor</t>
  </si>
  <si>
    <t>http://www.imdb.com/title/tt1270798/?ref_=fn_tt_tt_1</t>
  </si>
  <si>
    <t>Daniel Radcliffe</t>
  </si>
  <si>
    <t>Harry Potter and the Prisoner of AzkabanÂ </t>
  </si>
  <si>
    <t>Rupert Grint</t>
  </si>
  <si>
    <t>magic|muggle|serial killer|traitor|wizard</t>
  </si>
  <si>
    <t>http://www.imdb.com/title/tt0304141/?ref_=fn_tt_tt_1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</si>
  <si>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</si>
  <si>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</si>
  <si>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</si>
  <si>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</si>
  <si>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</si>
  <si>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</si>
  <si>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American GangsterÂ </t>
  </si>
  <si>
    <t>RZA</t>
  </si>
  <si>
    <t>death|heroin|popcorn|smuggling|vietnam</t>
  </si>
  <si>
    <t>http://www.imdb.com/title/tt0765429/?ref_=fn_tt_tt_1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</si>
  <si>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</si>
  <si>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</si>
  <si>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</si>
  <si>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</si>
  <si>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</si>
  <si>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The Bourne SupremacyÂ </t>
  </si>
  <si>
    <t>Oksana Akinshina</t>
  </si>
  <si>
    <t>assassin|car chase|cia|hidden truth|one against many</t>
  </si>
  <si>
    <t>http://www.imdb.com/title/tt0372183/?ref_=fn_tt_tt_1</t>
  </si>
  <si>
    <t>Steven Soderbergh</t>
  </si>
  <si>
    <t>Bernie Mac</t>
  </si>
  <si>
    <t>Ocean's ElevenÂ </t>
  </si>
  <si>
    <t>Elliott Gould</t>
  </si>
  <si>
    <t>card dealer|casino|criminal mastermind|recruiting|ulcer</t>
  </si>
  <si>
    <t>http://www.imdb.com/title/tt0240772/?ref_=fn_tt_tt_1</t>
  </si>
  <si>
    <t>Jacques Perrin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</si>
  <si>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</si>
  <si>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</si>
  <si>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</si>
  <si>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</si>
  <si>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</si>
  <si>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Mark Osborne</t>
  </si>
  <si>
    <t>James Franco</t>
  </si>
  <si>
    <t>The Little PrinceÂ </t>
  </si>
  <si>
    <t>aviator|based on book|girl|little girl|the little prince</t>
  </si>
  <si>
    <t>http://www.imdb.com/title/tt1754656/?ref_=fn_tt_tt_1</t>
  </si>
  <si>
    <t>Phil Lord</t>
  </si>
  <si>
    <t>Will Ferrell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</si>
  <si>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</si>
  <si>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</si>
  <si>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</si>
  <si>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</si>
  <si>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Michael Kelly</t>
  </si>
  <si>
    <t>Angelina Jolie Pitt</t>
  </si>
  <si>
    <t>ChangelingÂ </t>
  </si>
  <si>
    <t>Colm Feore</t>
  </si>
  <si>
    <t>execution by hanging|los angeles police department|miscarriage of justice|missing child|wrongful conviction</t>
  </si>
  <si>
    <t>http://www.imdb.com/title/tt0824747/?ref_=fn_tt_tt_1</t>
  </si>
  <si>
    <t>Armin Mueller-Stahl</t>
  </si>
  <si>
    <t>Deborah Kara Unger</t>
  </si>
  <si>
    <t>The GameÂ </t>
  </si>
  <si>
    <t>Charles Martinet</t>
  </si>
  <si>
    <t>birthday|falling through a glass roof|game|hitchcockian|suicide</t>
  </si>
  <si>
    <t>http://www.imdb.com/title/tt0119174/?ref_=fn_tt_tt_1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</si>
  <si>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</si>
  <si>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</si>
  <si>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</si>
  <si>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</si>
  <si>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Andrew Davis</t>
  </si>
  <si>
    <t>Daniel Roebuck</t>
  </si>
  <si>
    <t>The FugitiveÂ </t>
  </si>
  <si>
    <t>hospital|on the run|one armed man|surgeon|u.s. marshal</t>
  </si>
  <si>
    <t>http://www.imdb.com/title/tt0106977/?ref_=fn_tt_tt_1</t>
  </si>
  <si>
    <t>Jeffrey Weissman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</si>
  <si>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</si>
  <si>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</si>
  <si>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</si>
  <si>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James Wan</t>
  </si>
  <si>
    <t>Frances O'Connor</t>
  </si>
  <si>
    <t>Javier Botet</t>
  </si>
  <si>
    <t>The Conjuring 2Â </t>
  </si>
  <si>
    <t>Robin Atkin Downes</t>
  </si>
  <si>
    <t>based on supposedly true story|house|paranormal investigating|psychic|second part</t>
  </si>
  <si>
    <t>http://www.imdb.com/title/tt3065204/?ref_=fn_tt_tt_1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</si>
  <si>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</si>
  <si>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</si>
  <si>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</si>
  <si>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</si>
  <si>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</si>
  <si>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</si>
  <si>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</si>
  <si>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</si>
  <si>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</si>
  <si>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</si>
  <si>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</si>
  <si>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</si>
  <si>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Meryl Streep</t>
  </si>
  <si>
    <t>Fantastic Mr. FoxÂ </t>
  </si>
  <si>
    <t>cider|farm|farmer|fox|tale</t>
  </si>
  <si>
    <t>http://www.imdb.com/title/tt0432283/?ref_=fn_tt_tt_1</t>
  </si>
  <si>
    <t>Andrew Niccol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</si>
  <si>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</si>
  <si>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</si>
  <si>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</si>
  <si>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</si>
  <si>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</si>
  <si>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Todd Phillips</t>
  </si>
  <si>
    <t>Rob Riggle</t>
  </si>
  <si>
    <t>The HangoverÂ </t>
  </si>
  <si>
    <t>Mike Epps</t>
  </si>
  <si>
    <t>drunkenness|female nudity|hangover|hedonism|morning after</t>
  </si>
  <si>
    <t>http://www.imdb.com/title/tt1119646/?ref_=fn_tt_tt_1</t>
  </si>
  <si>
    <t>Mike Newell</t>
  </si>
  <si>
    <t>Donnie BrascoÂ </t>
  </si>
  <si>
    <t>Anne Heche</t>
  </si>
  <si>
    <t>fbi|mafia|money|racial slur|singer</t>
  </si>
  <si>
    <t>http://www.imdb.com/title/tt0119008/?ref_=fn_tt_tt_1</t>
  </si>
  <si>
    <t>Boaz Yakin</t>
  </si>
  <si>
    <t>Remember the TitansÂ </t>
  </si>
  <si>
    <t>american football|based on true story|head coach|high school|school</t>
  </si>
  <si>
    <t>http://www.imdb.com/title/tt0210945/?ref_=fn_tt_tt_1</t>
  </si>
  <si>
    <t>Joe Wright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</si>
  <si>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</si>
  <si>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</si>
  <si>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</si>
  <si>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</si>
  <si>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</si>
  <si>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Adam McKay</t>
  </si>
  <si>
    <t>The Big ShortÂ </t>
  </si>
  <si>
    <t>Charlie Talbert</t>
  </si>
  <si>
    <t>bank|banking|finance|fraud|mortgage</t>
  </si>
  <si>
    <t>http://www.imdb.com/title/tt1596363/?ref_=fn_tt_tt_1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</si>
  <si>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</si>
  <si>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</si>
  <si>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</si>
  <si>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</si>
  <si>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</si>
  <si>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Paul McGuigan</t>
  </si>
  <si>
    <t>Lucky Number SlevinÂ </t>
  </si>
  <si>
    <t>Dorian Missick</t>
  </si>
  <si>
    <t>coroner|death|gay son|love|mistaken identity</t>
  </si>
  <si>
    <t>http://www.imdb.com/title/tt0425210/?ref_=fn_tt_tt_1</t>
  </si>
  <si>
    <t>Tim Blake Nelson</t>
  </si>
  <si>
    <t>O Brother, Where Art Thou?Â </t>
  </si>
  <si>
    <t>Daniel von Bargen</t>
  </si>
  <si>
    <t>baby|bank|blind prophet|convict|sirens</t>
  </si>
  <si>
    <t>http://www.imdb.com/title/tt0190590/?ref_=fn_tt_tt_1</t>
  </si>
  <si>
    <t>George P. Cosmatos</t>
  </si>
  <si>
    <t>Dana Delany</t>
  </si>
  <si>
    <t>TombstoneÂ </t>
  </si>
  <si>
    <t>cigar smoking|cowboy|duel|outlaw|tombstone arizona</t>
  </si>
  <si>
    <t>http://www.imdb.com/title/tt0108358/?ref_=fn_tt_tt_1</t>
  </si>
  <si>
    <t>Marc Forster</t>
  </si>
  <si>
    <t>Finding NeverlandÂ </t>
  </si>
  <si>
    <t>boy|inspiration|reference to peter pan|stage play|widow</t>
  </si>
  <si>
    <t>http://www.imdb.com/title/tt0308644/?ref_=fn_tt_tt_1</t>
  </si>
  <si>
    <t>Bernardo Bertolucci</t>
  </si>
  <si>
    <t>Joan Chen</t>
  </si>
  <si>
    <t>Cary-Hiroyuki Tagawa</t>
  </si>
  <si>
    <t>The Last EmperorÂ </t>
  </si>
  <si>
    <t>Victor Wong</t>
  </si>
  <si>
    <t>abdication|china|emperor|forbidden city|republic</t>
  </si>
  <si>
    <t>http://www.imdb.com/title/tt0093389/?ref_=fn_tt_tt_1</t>
  </si>
  <si>
    <t>Giuseppe Tornatore</t>
  </si>
  <si>
    <t>Sean Buchanan</t>
  </si>
  <si>
    <t>Jim Sturgess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</si>
  <si>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</si>
  <si>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</si>
  <si>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</si>
  <si>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</si>
  <si>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Paul Verhoeven</t>
  </si>
  <si>
    <t>Michiel Huisman</t>
  </si>
  <si>
    <t>Black BookÂ </t>
  </si>
  <si>
    <t>Christian Berkel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</si>
  <si>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</si>
  <si>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</si>
  <si>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</si>
  <si>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</si>
  <si>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</si>
  <si>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Dany Boon</t>
  </si>
  <si>
    <t>Gary Lewis</t>
  </si>
  <si>
    <t>Joyeux NoelÂ </t>
  </si>
  <si>
    <t>Ian Richardson</t>
  </si>
  <si>
    <t>christmas|no man's land|soldier|trench|world war one</t>
  </si>
  <si>
    <t>http://www.imdb.com/title/tt0424205/?ref_=fn_tt_tt_1</t>
  </si>
  <si>
    <t>Trey Parker</t>
  </si>
  <si>
    <t>South Park: Bigger Longer &amp; UncutÂ </t>
  </si>
  <si>
    <t>boy|canada|hell|misunderstanding|refrence to liza minnelli</t>
  </si>
  <si>
    <t>http://www.imdb.com/title/tt0158983/?ref_=fn_tt_tt_1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</si>
  <si>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</si>
  <si>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</si>
  <si>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</si>
  <si>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Stephen Chow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</si>
  <si>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</si>
  <si>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</si>
  <si>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</si>
  <si>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</si>
  <si>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</si>
  <si>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</si>
  <si>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Cantonese</t>
  </si>
  <si>
    <t>Hong Kong</t>
  </si>
  <si>
    <t>Bill Duke</t>
  </si>
  <si>
    <t>Shane Black</t>
  </si>
  <si>
    <t>PredatorÂ </t>
  </si>
  <si>
    <t>box office hit|commando|death of friend|jungle|severed arm</t>
  </si>
  <si>
    <t>http://www.imdb.com/title/tt0093773/?ref_=fn_tt_tt_1</t>
  </si>
  <si>
    <t>Birdman or (The Unexpected Virtue of Ignorance)Â </t>
  </si>
  <si>
    <t>Merritt Wever</t>
  </si>
  <si>
    <t>actor|artist|broadway play|replacement|stage</t>
  </si>
  <si>
    <t>http://www.imdb.com/title/tt2562232/?ref_=fn_tt_tt_1</t>
  </si>
  <si>
    <t>Kenneth Branagh</t>
  </si>
  <si>
    <t>Brian Blessed</t>
  </si>
  <si>
    <t>HamletÂ </t>
  </si>
  <si>
    <t>Richard Briers</t>
  </si>
  <si>
    <t>classic literature|denmark|funeral|madness|prince</t>
  </si>
  <si>
    <t>http://www.imdb.com/title/tt0116477/?ref_=fn_tt_tt_1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</si>
  <si>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</si>
  <si>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</si>
  <si>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</si>
  <si>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</si>
  <si>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</si>
  <si>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</si>
  <si>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Sidney Lumet</t>
  </si>
  <si>
    <t>James Mason</t>
  </si>
  <si>
    <t>Charlotte Rampling</t>
  </si>
  <si>
    <t>The VerdictÂ </t>
  </si>
  <si>
    <t>Jack Warden</t>
  </si>
  <si>
    <t>archdiocese|court|hospital|lawyer|malpractice</t>
  </si>
  <si>
    <t>http://www.imdb.com/title/tt0084855/?ref_=fn_tt_tt_1</t>
  </si>
  <si>
    <t>Moonrise KingdomÂ </t>
  </si>
  <si>
    <t>Bob Balaban</t>
  </si>
  <si>
    <t>1960s|boy scouts|boy scouts camp|coming of age|young love</t>
  </si>
  <si>
    <t>http://www.imdb.com/title/tt1748122/?ref_=fn_tt_tt_1</t>
  </si>
  <si>
    <t>Rae Dawn Chong</t>
  </si>
  <si>
    <t>Oprah Winfrey</t>
  </si>
  <si>
    <t>The Color PurpleÂ </t>
  </si>
  <si>
    <t>Dana Ivey</t>
  </si>
  <si>
    <t>book strap|girl|racial discrimination|racial tension|stereotype</t>
  </si>
  <si>
    <t>http://www.imdb.com/title/tt0088939/?ref_=fn_tt_tt_1</t>
  </si>
  <si>
    <t>Nicolas Winding Refn</t>
  </si>
  <si>
    <t>Albert Brooks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</si>
  <si>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</si>
  <si>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</si>
  <si>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</si>
  <si>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</si>
  <si>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Orson Bean</t>
  </si>
  <si>
    <t>Being John MalkovichÂ </t>
  </si>
  <si>
    <t>Mary Kay Place</t>
  </si>
  <si>
    <t>body swap|magical realism|portal|puppeteer|surrealism</t>
  </si>
  <si>
    <t>http://www.imdb.com/title/tt0120601/?ref_=fn_tt_tt_1</t>
  </si>
  <si>
    <t>James Foley</t>
  </si>
  <si>
    <t>Glengarry Glen RossÂ </t>
  </si>
  <si>
    <t>Jude Ciccolella</t>
  </si>
  <si>
    <t>office|pressure|real estate|robbery|sales</t>
  </si>
  <si>
    <t>http://www.imdb.com/title/tt0104348/?ref_=fn_tt_tt_1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</si>
  <si>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</si>
  <si>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</si>
  <si>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</si>
  <si>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</si>
  <si>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</si>
  <si>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</si>
  <si>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</si>
  <si>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Josh Boone</t>
  </si>
  <si>
    <t>Sam Trammell</t>
  </si>
  <si>
    <t>Shailene Woodley</t>
  </si>
  <si>
    <t>The Fault in Our StarsÂ </t>
  </si>
  <si>
    <t>Nat Wolff</t>
  </si>
  <si>
    <t>cancer|falling in love|friendship|novel|teenager</t>
  </si>
  <si>
    <t>http://www.imdb.com/title/tt2582846/?ref_=fn_tt_tt_1</t>
  </si>
  <si>
    <t>Alexander Payne</t>
  </si>
  <si>
    <t>Bruce Dern</t>
  </si>
  <si>
    <t>Devin Ratray</t>
  </si>
  <si>
    <t>NebraskaÂ </t>
  </si>
  <si>
    <t>Will Forte</t>
  </si>
  <si>
    <t>aging|billings montana|lincoln nebraska|nebraska|pickup truck</t>
  </si>
  <si>
    <t>http://www.imdb.com/title/tt1821549/?ref_=fn_tt_tt_1</t>
  </si>
  <si>
    <t>Richard Curtis</t>
  </si>
  <si>
    <t>Tom Hollander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</si>
  <si>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</si>
  <si>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</si>
  <si>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</si>
  <si>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</si>
  <si>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</si>
  <si>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Lasse HallstrÃ¶m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</si>
  <si>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</si>
  <si>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</si>
  <si>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</si>
  <si>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</si>
  <si>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Mike Judge</t>
  </si>
  <si>
    <t>Gary Cole</t>
  </si>
  <si>
    <t>Office SpaceÂ </t>
  </si>
  <si>
    <t>Diedrich Bader</t>
  </si>
  <si>
    <t>boss|computer|downsizing|neighbor|office</t>
  </si>
  <si>
    <t>http://www.imdb.com/title/tt0151804/?ref_=fn_tt_tt_1</t>
  </si>
  <si>
    <t>John Singleton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</si>
  <si>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</si>
  <si>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</si>
  <si>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</si>
  <si>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</si>
  <si>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</si>
  <si>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</si>
  <si>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Robert Stevenson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</si>
  <si>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</si>
  <si>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</si>
  <si>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</si>
  <si>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</si>
  <si>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</si>
  <si>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</si>
  <si>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Robert Redford</t>
  </si>
  <si>
    <t>Elizabeth McGovern</t>
  </si>
  <si>
    <t>Ordinary PeopleÂ </t>
  </si>
  <si>
    <t>choir|death|friend|suicide|therapy</t>
  </si>
  <si>
    <t>http://www.imdb.com/title/tt0081283/?ref_=fn_tt_tt_1</t>
  </si>
  <si>
    <t>John Cameron Mitchell</t>
  </si>
  <si>
    <t>Miriam Shor</t>
  </si>
  <si>
    <t>Hedwig and the Angry InchÂ </t>
  </si>
  <si>
    <t>Andrea Martin</t>
  </si>
  <si>
    <t>band|rock band|sex change|song|transsexual</t>
  </si>
  <si>
    <t>http://www.imdb.com/title/tt0248845/?ref_=fn_tt_tt_1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</si>
  <si>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</si>
  <si>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</si>
  <si>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</si>
  <si>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</si>
  <si>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</si>
  <si>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</si>
  <si>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</si>
  <si>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Sofia Coppola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</si>
  <si>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</si>
  <si>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</si>
  <si>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</si>
  <si>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</si>
  <si>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</si>
  <si>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</si>
  <si>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</si>
  <si>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</si>
  <si>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</si>
  <si>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</si>
  <si>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</si>
  <si>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Sam Raimi</t>
  </si>
  <si>
    <t>Dan Hicks</t>
  </si>
  <si>
    <t>Ted Raimi</t>
  </si>
  <si>
    <t>Evil Dead IIÂ </t>
  </si>
  <si>
    <t>Kassie Wesley DePaiva</t>
  </si>
  <si>
    <t>cabin|cabin in the woods|demon|evil dead|woods</t>
  </si>
  <si>
    <t>http://www.imdb.com/title/tt0092991/?ref_=fn_tt_tt_1</t>
  </si>
  <si>
    <t>X</t>
  </si>
  <si>
    <t>Guy Hamilton</t>
  </si>
  <si>
    <t>Gert FrÃ¶be</t>
  </si>
  <si>
    <t>Honor Blackman</t>
  </si>
  <si>
    <t>GoldfingerÂ </t>
  </si>
  <si>
    <t>Lois Maxwell</t>
  </si>
  <si>
    <t>bikini|covered in melted gold|fort knox|gold|pilot</t>
  </si>
  <si>
    <t>http://www.imdb.com/title/tt0058150/?ref_=fn_tt_tt_1</t>
  </si>
  <si>
    <t>David Huddleston</t>
  </si>
  <si>
    <t>Blazing SaddlesÂ </t>
  </si>
  <si>
    <t>Harvey Korman</t>
  </si>
  <si>
    <t>railroad|reference to douglas fairbanks|reference to jesse owens|reference to randolph scott|year 1874</t>
  </si>
  <si>
    <t>http://www.imdb.com/title/tt0071230/?ref_=fn_tt_tt_1</t>
  </si>
  <si>
    <t>Denholm Elliott</t>
  </si>
  <si>
    <t>MauriceÂ </t>
  </si>
  <si>
    <t>Simon Callow</t>
  </si>
  <si>
    <t>homosexuality|love|male full frontal nudity|male rear nudity|one word title</t>
  </si>
  <si>
    <t>http://www.imdb.com/title/tt0093512/?ref_=fn_tt_tt_1</t>
  </si>
  <si>
    <t>Sylvain Chomet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</si>
  <si>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</si>
  <si>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</si>
  <si>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</si>
  <si>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</si>
  <si>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</si>
  <si>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</si>
  <si>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Ralph Ziman</t>
  </si>
  <si>
    <t>Kenneth Nkosi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</si>
  <si>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</si>
  <si>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</si>
  <si>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</si>
  <si>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</si>
  <si>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</si>
  <si>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James Marsh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</si>
  <si>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</si>
  <si>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</si>
  <si>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</si>
  <si>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</si>
  <si>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</si>
  <si>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</si>
  <si>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Tom Tykwer</t>
  </si>
  <si>
    <t>Ludger Pistor</t>
  </si>
  <si>
    <t>Moritz Bleibtreu</t>
  </si>
  <si>
    <t>Run Lola RunÂ </t>
  </si>
  <si>
    <t>Armin Rohde</t>
  </si>
  <si>
    <t>bechdel test failed|money|multiple outcomes|repeated event|subway</t>
  </si>
  <si>
    <t>http://www.imdb.com/title/tt0130827/?ref_=fn_tt_tt_1</t>
  </si>
  <si>
    <t>Ritesh Batra</t>
  </si>
  <si>
    <t>Nimrat Kaur</t>
  </si>
  <si>
    <t>Nawazuddin Siddiqui</t>
  </si>
  <si>
    <t>The LunchboxÂ </t>
  </si>
  <si>
    <t>Lillete Dubey</t>
  </si>
  <si>
    <t>delivery|delivery to wrong address|lunchbox|open ended|unconventional romance</t>
  </si>
  <si>
    <t>http://www.imdb.com/title/tt2350496/?ref_=fn_tt_tt_1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</si>
  <si>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</si>
  <si>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</si>
  <si>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</si>
  <si>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</si>
  <si>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</si>
  <si>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</si>
  <si>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</si>
  <si>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</si>
  <si>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</si>
  <si>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</si>
  <si>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</si>
  <si>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</si>
  <si>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</si>
  <si>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</si>
  <si>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Kevin Smith</t>
  </si>
  <si>
    <t>Brian O'Halloran</t>
  </si>
  <si>
    <t>Jason Mewes</t>
  </si>
  <si>
    <t>ClerksÂ </t>
  </si>
  <si>
    <t>Jeff Anderson</t>
  </si>
  <si>
    <t>clerk|friend|hockey|video|video store</t>
  </si>
  <si>
    <t>http://www.imdb.com/title/tt0109445/?ref_=fn_tt_tt_1</t>
  </si>
  <si>
    <t>TitanicÂ </t>
  </si>
  <si>
    <t>Gloria Stuart</t>
  </si>
  <si>
    <t>artist|love|ship|titanic|wet</t>
  </si>
  <si>
    <t>http://www.imdb.com/title/tt0120338/?ref_=fn_tt_tt_1</t>
  </si>
  <si>
    <t>Tony Goldwyn</t>
  </si>
  <si>
    <t>The Last SamuraiÂ </t>
  </si>
  <si>
    <t>Chad Lindberg</t>
  </si>
  <si>
    <t>captain|emperor|honor|japan|samurai</t>
  </si>
  <si>
    <t>http://www.imdb.com/title/tt0325710/?ref_=fn_tt_tt_1</t>
  </si>
  <si>
    <t>Zack Snyder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</si>
  <si>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</si>
  <si>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</si>
  <si>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</si>
  <si>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</si>
  <si>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</si>
  <si>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Minority ReportÂ </t>
  </si>
  <si>
    <t>Jessica Capshaw</t>
  </si>
  <si>
    <t>future|murder|neo noir|washington d.c.|year 2054</t>
  </si>
  <si>
    <t>http://www.imdb.com/title/tt0181689/?ref_=fn_tt_tt_1</t>
  </si>
  <si>
    <t>Ioan Gruffudd</t>
  </si>
  <si>
    <t>Black Hawk DownÂ </t>
  </si>
  <si>
    <t>army|helicopter|somali|somalia|warlord</t>
  </si>
  <si>
    <t>http://www.imdb.com/title/tt0265086/?ref_=fn_tt_tt_1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</si>
  <si>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</si>
  <si>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</si>
  <si>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</si>
  <si>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</si>
  <si>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</si>
  <si>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</si>
  <si>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</si>
  <si>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</si>
  <si>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</si>
  <si>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</si>
  <si>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</si>
  <si>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</si>
  <si>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</si>
  <si>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</si>
  <si>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Road to PerditionÂ </t>
  </si>
  <si>
    <t>Liam Aiken</t>
  </si>
  <si>
    <t>1930s|blood|gun|on the run|revenge</t>
  </si>
  <si>
    <t>http://www.imdb.com/title/tt0257044/?ref_=fn_tt_tt_1</t>
  </si>
  <si>
    <t>David Kelly</t>
  </si>
  <si>
    <t>Henry Cavill</t>
  </si>
  <si>
    <t>StardustÂ </t>
  </si>
  <si>
    <t>Nathaniel Parker</t>
  </si>
  <si>
    <t>king|magic|one word title|pirate|village</t>
  </si>
  <si>
    <t>http://www.imdb.com/title/tt0486655/?ref_=fn_tt_tt_1</t>
  </si>
  <si>
    <t>Pierre Coffin</t>
  </si>
  <si>
    <t>Miranda Cosgrove</t>
  </si>
  <si>
    <t>Despicable MeÂ </t>
  </si>
  <si>
    <t>girl|minion|moon|pyramid|white picket fence</t>
  </si>
  <si>
    <t>http://www.imdb.com/title/tt1323594/?ref_=fn_tt_tt_1</t>
  </si>
  <si>
    <t>300Â </t>
  </si>
  <si>
    <t>Vincent Regan</t>
  </si>
  <si>
    <t>battle|epic|greece|spartan|warrior</t>
  </si>
  <si>
    <t>http://www.imdb.com/title/tt0416449/?ref_=fn_tt_tt_1</t>
  </si>
  <si>
    <t>Henry Selick</t>
  </si>
  <si>
    <t>Dawn French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</si>
  <si>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</si>
  <si>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</si>
  <si>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</si>
  <si>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</si>
  <si>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</si>
  <si>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Radha Mitchell</t>
  </si>
  <si>
    <t>Man on FireÂ </t>
  </si>
  <si>
    <t>Giancarlo Giannini</t>
  </si>
  <si>
    <t>bodyguard|journalist|kidnapping|mexico|police corruption</t>
  </si>
  <si>
    <t>http://www.imdb.com/title/tt0328107/?ref_=fn_tt_tt_1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</si>
  <si>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</si>
  <si>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</si>
  <si>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</si>
  <si>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</si>
  <si>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</si>
  <si>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</si>
  <si>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</si>
  <si>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</si>
  <si>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</si>
  <si>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</si>
  <si>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James L. Brooks</t>
  </si>
  <si>
    <t>Yeardley Smith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</si>
  <si>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</si>
  <si>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</si>
  <si>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</si>
  <si>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</si>
  <si>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</si>
  <si>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David Cronenberg</t>
  </si>
  <si>
    <t>Viggo Mortensen</t>
  </si>
  <si>
    <t>Eastern PromisesÂ </t>
  </si>
  <si>
    <t>Raza Jaffrey</t>
  </si>
  <si>
    <t>male pubic hair|pubic hair|russian|sex scene|turkish bath</t>
  </si>
  <si>
    <t>http://www.imdb.com/title/tt0765443/?ref_=fn_tt_tt_1</t>
  </si>
  <si>
    <t>Antoine Fuqua</t>
  </si>
  <si>
    <t>Snoop Dogg</t>
  </si>
  <si>
    <t>Training DayÂ </t>
  </si>
  <si>
    <t>lapd|narc|narcotics|title spoken by character|training</t>
  </si>
  <si>
    <t>http://www.imdb.com/title/tt0139654/?ref_=fn_tt_tt_1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</si>
  <si>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</si>
  <si>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</si>
  <si>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</si>
  <si>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</si>
  <si>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Ben Affleck</t>
  </si>
  <si>
    <t>Clea DuVall</t>
  </si>
  <si>
    <t>ArgoÂ </t>
  </si>
  <si>
    <t>Tate Donovan</t>
  </si>
  <si>
    <t>1970s|cia|f word|u.s. embassy|year 1979</t>
  </si>
  <si>
    <t>http://www.imdb.com/title/tt1024648/?ref_=fn_tt_tt_1</t>
  </si>
  <si>
    <t>Dustin Fitzsimons</t>
  </si>
  <si>
    <t>Andrew Garfield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</si>
  <si>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</si>
  <si>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</si>
  <si>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</si>
  <si>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</si>
  <si>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Curtis Armstrong</t>
  </si>
  <si>
    <t>Bokeem Woodbine</t>
  </si>
  <si>
    <t>RayÂ </t>
  </si>
  <si>
    <t>Harry Lennix</t>
  </si>
  <si>
    <t>1950s|1960s|racism|rhythm and blues|singer</t>
  </si>
  <si>
    <t>http://www.imdb.com/title/tt0350258/?ref_=fn_tt_tt_1</t>
  </si>
  <si>
    <t>Kevin Reynolds</t>
  </si>
  <si>
    <t>James Frain</t>
  </si>
  <si>
    <t>The Count of Monte CristoÂ </t>
  </si>
  <si>
    <t>Michael Wincott</t>
  </si>
  <si>
    <t>count|escape|island|revenge|sailor</t>
  </si>
  <si>
    <t>http://www.imdb.com/title/tt0245844/?ref_=fn_tt_tt_1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</si>
  <si>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</si>
  <si>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</si>
  <si>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</si>
  <si>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</si>
  <si>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</si>
  <si>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</si>
  <si>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John Lee Hancock</t>
  </si>
  <si>
    <t>Quinton Aaron</t>
  </si>
  <si>
    <t>Catherine Dyer</t>
  </si>
  <si>
    <t>The Blind SideÂ </t>
  </si>
  <si>
    <t>Kim Dickens</t>
  </si>
  <si>
    <t>american football|based on true story|football star|high school football|left tackle</t>
  </si>
  <si>
    <t>http://www.imdb.com/title/tt0878804/?ref_=fn_tt_tt_1</t>
  </si>
  <si>
    <t>True GritÂ </t>
  </si>
  <si>
    <t>Bruce Green</t>
  </si>
  <si>
    <t>arkansas|murder|sheriff|texas ranger|u.s. marshal</t>
  </si>
  <si>
    <t>http://www.imdb.com/title/tt1403865/?ref_=fn_tt_tt_1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</si>
  <si>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</si>
  <si>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</si>
  <si>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</si>
  <si>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</si>
  <si>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</si>
  <si>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</si>
  <si>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</si>
  <si>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</si>
  <si>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</si>
  <si>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</si>
  <si>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</si>
  <si>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</si>
  <si>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</si>
  <si>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</si>
  <si>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</si>
  <si>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Clint Howard</t>
  </si>
  <si>
    <t>Toby Jones</t>
  </si>
  <si>
    <t>Frost/NixonÂ </t>
  </si>
  <si>
    <t>american president|political drama|scandal|u.s. president|washington post the newspaper</t>
  </si>
  <si>
    <t>http://www.imdb.com/title/tt0870111/?ref_=fn_tt_tt_1</t>
  </si>
  <si>
    <t>Deborah Twiss</t>
  </si>
  <si>
    <t>Kick-AssÂ </t>
  </si>
  <si>
    <t>Michael Rispoli</t>
  </si>
  <si>
    <t>comic book|female killer|hit in the crotch|narrated by character|reference to batman</t>
  </si>
  <si>
    <t>http://www.imdb.com/title/tt1250777/?ref_=fn_tt_tt_1</t>
  </si>
  <si>
    <t>Alex Proyas</t>
  </si>
  <si>
    <t>Rufus Sewell</t>
  </si>
  <si>
    <t>Dark CityÂ </t>
  </si>
  <si>
    <t>Bruce Spence</t>
  </si>
  <si>
    <t>memory|murder|neo noir|retrofuturism|tech noir</t>
  </si>
  <si>
    <t>http://www.imdb.com/title/tt0118929/?ref_=fn_tt_tt_1</t>
  </si>
  <si>
    <t>Ron Maxwell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</si>
  <si>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</si>
  <si>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</si>
  <si>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</si>
  <si>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</si>
  <si>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</si>
  <si>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Stephen Frears</t>
  </si>
  <si>
    <t>Peter Capaldi</t>
  </si>
  <si>
    <t>Dangerous LiaisonsÂ </t>
  </si>
  <si>
    <t>Swoosie Kurtz</t>
  </si>
  <si>
    <t>catholic|corruption|emotional abuse|france|seduction</t>
  </si>
  <si>
    <t>http://www.imdb.com/title/tt0094947/?ref_=fn_tt_tt_1</t>
  </si>
  <si>
    <t>Ruben Fleischer</t>
  </si>
  <si>
    <t>ZombielandÂ </t>
  </si>
  <si>
    <t>Derek Graf</t>
  </si>
  <si>
    <t>amusement park|on the road|zombie|zombie apocalypse|zombie spoof</t>
  </si>
  <si>
    <t>http://www.imdb.com/title/tt1156398/?ref_=fn_tt_tt_1</t>
  </si>
  <si>
    <t>Close Encounters of the Third KindÂ </t>
  </si>
  <si>
    <t>Melinda Dillon</t>
  </si>
  <si>
    <t>alien|close encounter of the third kind|mothership|ufo|vision</t>
  </si>
  <si>
    <t>http://www.imdb.com/title/tt0075860/?ref_=fn_tt_tt_1</t>
  </si>
  <si>
    <t>21 GramsÂ </t>
  </si>
  <si>
    <t>accident|faith|love|mathematician|nonlinear timeline</t>
  </si>
  <si>
    <t>http://www.imdb.com/title/tt0315733/?ref_=fn_tt_tt_1</t>
  </si>
  <si>
    <t>Nicolas Cage</t>
  </si>
  <si>
    <t>Adaptation.Â </t>
  </si>
  <si>
    <t>Roger Willie</t>
  </si>
  <si>
    <t>book|orchid|screenwriter|thief|twin</t>
  </si>
  <si>
    <t>http://www.imdb.com/title/tt0268126/?ref_=fn_tt_tt_1</t>
  </si>
  <si>
    <t>Fear and Loathing in Las VegasÂ </t>
  </si>
  <si>
    <t>Ellen Barkin</t>
  </si>
  <si>
    <t>american dream|convertible|drugs|journalist|lawyer</t>
  </si>
  <si>
    <t>http://www.imdb.com/title/tt0120669/?ref_=fn_tt_tt_1</t>
  </si>
  <si>
    <t>Sense and SensibilityÂ </t>
  </si>
  <si>
    <t>1810s|female protagonist|horseback riding|inheritance|three word title</t>
  </si>
  <si>
    <t>http://www.imdb.com/title/tt0114388/?ref_=fn_tt_tt_1</t>
  </si>
  <si>
    <t>PhiladelphiaÂ </t>
  </si>
  <si>
    <t>Jason Robards</t>
  </si>
  <si>
    <t>aids|city name in title|gay|homophobia|lawyer</t>
  </si>
  <si>
    <t>http://www.imdb.com/title/tt0107818/?ref_=fn_tt_tt_1</t>
  </si>
  <si>
    <t>David Ayer</t>
  </si>
  <si>
    <t>Anna Kendrick</t>
  </si>
  <si>
    <t>End of WatchÂ </t>
  </si>
  <si>
    <t>lapd|police|police officer|south central los angeles|street gang</t>
  </si>
  <si>
    <t>http://www.imdb.com/title/tt1855199/?ref_=fn_tt_tt_1</t>
  </si>
  <si>
    <t>Emily Watson</t>
  </si>
  <si>
    <t>Eddie Redmayne</t>
  </si>
  <si>
    <t>The Theory of EverythingÂ </t>
  </si>
  <si>
    <t>Simon McBurney</t>
  </si>
  <si>
    <t>based on memoir|cambridge university|husband wife relationship|lou gehrig's disease|physicist</t>
  </si>
  <si>
    <t>http://www.imdb.com/title/tt2980516/?ref_=fn_tt_tt_1</t>
  </si>
  <si>
    <t>Mark Gatiss</t>
  </si>
  <si>
    <t>Match PointÂ </t>
  </si>
  <si>
    <t>Penelope Wilton</t>
  </si>
  <si>
    <t>extramarital affair|infidelity|irony of fate|surprise ending|tennis</t>
  </si>
  <si>
    <t>http://www.imdb.com/title/tt0416320/?ref_=fn_tt_tt_1</t>
  </si>
  <si>
    <t>Rebecca De Mornay</t>
  </si>
  <si>
    <t>Madeline Carroll</t>
  </si>
  <si>
    <t>FlippedÂ </t>
  </si>
  <si>
    <t>Aidan Quinn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</si>
  <si>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</si>
  <si>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</si>
  <si>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</si>
  <si>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</si>
  <si>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</si>
  <si>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Eric Bress</t>
  </si>
  <si>
    <t>The Butterfly EffectÂ </t>
  </si>
  <si>
    <t>Cameron Bright</t>
  </si>
  <si>
    <t>blackout|child pornography|memory|surprise ending|time travel</t>
  </si>
  <si>
    <t>http://www.imdb.com/title/tt0289879/?ref_=fn_tt_tt_1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</si>
  <si>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</si>
  <si>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</si>
  <si>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</si>
  <si>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</si>
  <si>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</si>
  <si>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</si>
  <si>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</si>
  <si>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Nicholas Meyer</t>
  </si>
  <si>
    <t>Kirstie Alley</t>
  </si>
  <si>
    <t>Star Trek II: The Wrath of KhanÂ </t>
  </si>
  <si>
    <t>Nichelle Nichols</t>
  </si>
  <si>
    <t>jamming communications|planet|space station|taunt|trap</t>
  </si>
  <si>
    <t>http://www.imdb.com/title/tt0084726/?ref_=fn_tt_tt_1</t>
  </si>
  <si>
    <t>Brian Henson</t>
  </si>
  <si>
    <t>Jerry Nelson</t>
  </si>
  <si>
    <t>Steven Mackintosh</t>
  </si>
  <si>
    <t>The Muppet Christmas CarolÂ </t>
  </si>
  <si>
    <t>Steve Whitmire</t>
  </si>
  <si>
    <t>christmas|christmas eve|miser|muppet|scrooge</t>
  </si>
  <si>
    <t>http://www.imdb.com/title/tt0104940/?ref_=fn_tt_tt_1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</si>
  <si>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</si>
  <si>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</si>
  <si>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</si>
  <si>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</si>
  <si>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</si>
  <si>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</si>
  <si>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</si>
  <si>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</si>
  <si>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</si>
  <si>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</si>
  <si>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</si>
  <si>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</si>
  <si>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</si>
  <si>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</si>
  <si>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Philip Saville</t>
  </si>
  <si>
    <t>Alan Van Sprang</t>
  </si>
  <si>
    <t>Henry Ian Cusick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</si>
  <si>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</si>
  <si>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</si>
  <si>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</si>
  <si>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</si>
  <si>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Mike Leigh</t>
  </si>
  <si>
    <t>Sally Hawkins</t>
  </si>
  <si>
    <t>Vera DrakeÂ </t>
  </si>
  <si>
    <t>Imelda Staunton</t>
  </si>
  <si>
    <t>1950s|miscarriage|neighbor|pregnancy|tailor</t>
  </si>
  <si>
    <t>http://www.imdb.com/title/tt0383694/?ref_=fn_tt_tt_1</t>
  </si>
  <si>
    <t>RushmoreÂ </t>
  </si>
  <si>
    <t>coming of age|friendship|private school|student|teacher</t>
  </si>
  <si>
    <t>http://www.imdb.com/title/tt0128445/?ref_=fn_tt_tt_1</t>
  </si>
  <si>
    <t>FranÃ§ois Girard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</si>
  <si>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</si>
  <si>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</si>
  <si>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</si>
  <si>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</si>
  <si>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</si>
  <si>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</si>
  <si>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</si>
  <si>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</si>
  <si>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</si>
  <si>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</si>
  <si>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Jonathan Levine</t>
  </si>
  <si>
    <t>50/50Â </t>
  </si>
  <si>
    <t>best friend|cancer|survival rate|therapist|vomiting</t>
  </si>
  <si>
    <t>http://www.imdb.com/title/tt1306980/?ref_=fn_tt_tt_1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</si>
  <si>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</si>
  <si>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</si>
  <si>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</si>
  <si>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</si>
  <si>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</si>
  <si>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</si>
  <si>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</si>
  <si>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Marc Webb</t>
  </si>
  <si>
    <t>ChloÃ« Grace Moretz</t>
  </si>
  <si>
    <t>500 Days of SummerÂ </t>
  </si>
  <si>
    <t>friend|greeting card|office|summer|true love</t>
  </si>
  <si>
    <t>http://www.imdb.com/title/tt1022603/?ref_=fn_tt_tt_1</t>
  </si>
  <si>
    <t>Dazed and ConfusedÂ </t>
  </si>
  <si>
    <t>Cole Hauser</t>
  </si>
  <si>
    <t>football|hazing|high school|last day of school|pledge</t>
  </si>
  <si>
    <t>http://www.imdb.com/title/tt0106677/?ref_=fn_tt_tt_1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</si>
  <si>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</si>
  <si>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</si>
  <si>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</si>
  <si>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</si>
  <si>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</si>
  <si>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</si>
  <si>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</si>
  <si>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Anton Corbijn</t>
  </si>
  <si>
    <t>Samantha Morton</t>
  </si>
  <si>
    <t>Sam Riley</t>
  </si>
  <si>
    <t>ControlÂ </t>
  </si>
  <si>
    <t>band|employment agency|singer|stage fright|suicide</t>
  </si>
  <si>
    <t>http://www.imdb.com/title/tt0421082/?ref_=fn_tt_tt_1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</si>
  <si>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</si>
  <si>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</si>
  <si>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</si>
  <si>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</si>
  <si>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</si>
  <si>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</si>
  <si>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Kevin Macdonald</t>
  </si>
  <si>
    <t>David Oyelowo</t>
  </si>
  <si>
    <t>The Last King of ScotlandÂ </t>
  </si>
  <si>
    <t>Abby Mukiibi Nkaaga</t>
  </si>
  <si>
    <t>1970s|assassination|doctor|scottish|ugandan</t>
  </si>
  <si>
    <t>http://www.imdb.com/title/tt0455590/?ref_=fn_tt_tt_1</t>
  </si>
  <si>
    <t>Scott Hicks</t>
  </si>
  <si>
    <t>ShineÂ </t>
  </si>
  <si>
    <t>Nicholas Bell</t>
  </si>
  <si>
    <t>abuse|australia|concert|pianist|piano</t>
  </si>
  <si>
    <t>http://www.imdb.com/title/tt0117631/?ref_=fn_tt_tt_1</t>
  </si>
  <si>
    <t>Stephen Daldry</t>
  </si>
  <si>
    <t>Julie Walters</t>
  </si>
  <si>
    <t>Billy ElliotÂ </t>
  </si>
  <si>
    <t>Jamie Draven</t>
  </si>
  <si>
    <t>audition|ballet|boxing|miner|miners strike</t>
  </si>
  <si>
    <t>http://www.imdb.com/title/tt0249462/?ref_=fn_tt_tt_1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</si>
  <si>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</si>
  <si>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</si>
  <si>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</si>
  <si>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</si>
  <si>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</si>
  <si>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</si>
  <si>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</si>
  <si>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</si>
  <si>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</si>
  <si>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</si>
  <si>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</si>
  <si>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</si>
  <si>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Atom Egoyan</t>
  </si>
  <si>
    <t>Sarah Polley</t>
  </si>
  <si>
    <t>The Sweet HereafterÂ </t>
  </si>
  <si>
    <t>Simon Baker</t>
  </si>
  <si>
    <t>anger|bus|child|lawyer|school</t>
  </si>
  <si>
    <t>http://www.imdb.com/title/tt0120255/?ref_=fn_tt_tt_1</t>
  </si>
  <si>
    <t>Brad Anderson</t>
  </si>
  <si>
    <t>The MachinistÂ </t>
  </si>
  <si>
    <t>alienation|conscience|insomnia|paranoia|urban gothic</t>
  </si>
  <si>
    <t>http://www.imdb.com/title/tt0361862/?ref_=fn_tt_tt_1</t>
  </si>
  <si>
    <t>25th HourÂ </t>
  </si>
  <si>
    <t>Aaron Stanford</t>
  </si>
  <si>
    <t>bar|dream|drug dealing|nightclub|widower</t>
  </si>
  <si>
    <t>http://www.imdb.com/title/tt0307901/?ref_=fn_tt_tt_1</t>
  </si>
  <si>
    <t>Yeong-ae Lee</t>
  </si>
  <si>
    <t>Lady VengeanceÂ </t>
  </si>
  <si>
    <t>cake|christian|lesbian sex|oral sex|pregnant schoolgirl</t>
  </si>
  <si>
    <t>http://www.imdb.com/title/tt0451094/?ref_=fn_tt_tt_1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</si>
  <si>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</si>
  <si>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</si>
  <si>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</si>
  <si>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</si>
  <si>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</si>
  <si>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</si>
  <si>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</si>
  <si>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Larry Charles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</si>
  <si>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</si>
  <si>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</si>
  <si>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</si>
  <si>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</si>
  <si>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</si>
  <si>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</si>
  <si>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Shane Meadows</t>
  </si>
  <si>
    <t>Joseph Gilgun</t>
  </si>
  <si>
    <t>Stephen Graham</t>
  </si>
  <si>
    <t>This Is EnglandÂ </t>
  </si>
  <si>
    <t>Jack O'Connell</t>
  </si>
  <si>
    <t>england|racism|racist|skinhead|violence</t>
  </si>
  <si>
    <t>http://www.imdb.com/title/tt0480025/?ref_=fn_tt_tt_1</t>
  </si>
  <si>
    <t>Orson Welles</t>
  </si>
  <si>
    <t>Everett Sloane</t>
  </si>
  <si>
    <t>Film-Noir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</si>
  <si>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</si>
  <si>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</si>
  <si>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</si>
  <si>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</si>
  <si>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</si>
  <si>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</si>
  <si>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</si>
  <si>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</si>
  <si>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</si>
  <si>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</si>
  <si>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</si>
  <si>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</si>
  <si>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Monica Potter</t>
  </si>
  <si>
    <t>Michael Emerson</t>
  </si>
  <si>
    <t>SawÂ </t>
  </si>
  <si>
    <t>Shawnee Smith</t>
  </si>
  <si>
    <t>chained|flashback|killer|serial killer|surprise ending</t>
  </si>
  <si>
    <t>http://www.imdb.com/title/tt0387564/?ref_=fn_tt_tt_1</t>
  </si>
  <si>
    <t>Kenneth Lonergan</t>
  </si>
  <si>
    <t>Rory Culkin</t>
  </si>
  <si>
    <t>You Can Count on MeÂ </t>
  </si>
  <si>
    <t>Gaby Hoffmann</t>
  </si>
  <si>
    <t>bank|car accident|cheating husband|new york|single mother</t>
  </si>
  <si>
    <t>http://www.imdb.com/title/tt0203230/?ref_=fn_tt_tt_1</t>
  </si>
  <si>
    <t>Chris Paine</t>
  </si>
  <si>
    <t>Phyllis Diller</t>
  </si>
  <si>
    <t>Ed Begley Jr.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</si>
  <si>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</si>
  <si>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</si>
  <si>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</si>
  <si>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</si>
  <si>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Alex Gibney</t>
  </si>
  <si>
    <t>George W. Bush</t>
  </si>
  <si>
    <t>Taxi to the Dark SideÂ </t>
  </si>
  <si>
    <t>Greg D'Agostino</t>
  </si>
  <si>
    <t>afghanistan|detainee|guantanamo bay|taxi|torture</t>
  </si>
  <si>
    <t>http://www.imdb.com/title/tt0854678/?ref_=fn_tt_tt_1</t>
  </si>
  <si>
    <t>Richard Lester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</si>
  <si>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</si>
  <si>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</si>
  <si>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</si>
  <si>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</si>
  <si>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</si>
  <si>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</si>
  <si>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The Station AgentÂ </t>
  </si>
  <si>
    <t>Paula GarcÃ©s</t>
  </si>
  <si>
    <t>abandoned|depot|dwarf|newfoundland new jersey|train</t>
  </si>
  <si>
    <t>http://www.imdb.com/title/tt0340377/?ref_=fn_tt_tt_1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</si>
  <si>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</si>
  <si>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</si>
  <si>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</si>
  <si>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</si>
  <si>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</si>
  <si>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</si>
  <si>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</si>
  <si>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</si>
  <si>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</si>
  <si>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</si>
  <si>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</si>
  <si>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</si>
  <si>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</si>
  <si>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</si>
  <si>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</si>
  <si>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</si>
  <si>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</si>
  <si>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</si>
  <si>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Andrew Haigh</t>
  </si>
  <si>
    <t>Chris New</t>
  </si>
  <si>
    <t>Tom Cullen</t>
  </si>
  <si>
    <t>WeekendÂ </t>
  </si>
  <si>
    <t>Vauxhall Jermaine</t>
  </si>
  <si>
    <t>coming out|fellatio|male in bathtub|male nudity|nudity</t>
  </si>
  <si>
    <t>http://www.imdb.com/title/tt1714210/?ref_=fn_tt_tt_1</t>
  </si>
  <si>
    <t>Matt Reeves</t>
  </si>
  <si>
    <t>Judy Greer</t>
  </si>
  <si>
    <t>Dawn of the Planet of the ApesÂ </t>
  </si>
  <si>
    <t>Kodi Smit-McPhee</t>
  </si>
  <si>
    <t>ape|dam|leader|post apocalypse|sequel</t>
  </si>
  <si>
    <t>http://www.imdb.com/title/tt2103281/?ref_=fn_tt_tt_1</t>
  </si>
  <si>
    <t>Robert Pattinson</t>
  </si>
  <si>
    <t>Harry Potter and the Goblet of FireÂ </t>
  </si>
  <si>
    <t>fire|goblet|magic|tournament|wizard</t>
  </si>
  <si>
    <t>http://www.imdb.com/title/tt0330373/?ref_=fn_tt_tt_1</t>
  </si>
  <si>
    <t>Chris Buck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</si>
  <si>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</si>
  <si>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</si>
  <si>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</si>
  <si>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</si>
  <si>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</si>
  <si>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</si>
  <si>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Kung Fu PandaÂ </t>
  </si>
  <si>
    <t>Dan Fogler</t>
  </si>
  <si>
    <t>kung fu|kung fu master|master|panda|snow leopard</t>
  </si>
  <si>
    <t>http://www.imdb.com/title/tt0441773/?ref_=fn_tt_tt_1</t>
  </si>
  <si>
    <t>Francis Lawrence</t>
  </si>
  <si>
    <t>Josh Hutcherson</t>
  </si>
  <si>
    <t>The Hunger Games: Catching FireÂ </t>
  </si>
  <si>
    <t>president|snow|television|tour|uprising</t>
  </si>
  <si>
    <t>http://www.imdb.com/title/tt1951264/?ref_=fn_tt_tt_1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</si>
  <si>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</si>
  <si>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</si>
  <si>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</si>
  <si>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</si>
  <si>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</si>
  <si>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</si>
  <si>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</si>
  <si>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</si>
  <si>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</si>
  <si>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Rupert Wyatt</t>
  </si>
  <si>
    <t>Rise of the Planet of the ApesÂ </t>
  </si>
  <si>
    <t>Tyler Labine</t>
  </si>
  <si>
    <t>alzheimer's disease|ape|chimpanzee|fire|when animals attack</t>
  </si>
  <si>
    <t>http://www.imdb.com/title/tt1318514/?ref_=fn_tt_tt_1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</si>
  <si>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</si>
  <si>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</si>
  <si>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</si>
  <si>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</si>
  <si>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</si>
  <si>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</si>
  <si>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</si>
  <si>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</si>
  <si>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Jean-Jacques Annaud</t>
  </si>
  <si>
    <t>Gabriel Thomson</t>
  </si>
  <si>
    <t>Enemy at the GatesÂ </t>
  </si>
  <si>
    <t>Clemens Schick</t>
  </si>
  <si>
    <t>battle|german|russian|sniper|stalingrad</t>
  </si>
  <si>
    <t>http://www.imdb.com/title/tt0215750/?ref_=fn_tt_tt_1</t>
  </si>
  <si>
    <t>FuryÂ </t>
  </si>
  <si>
    <t>Jim Parrack</t>
  </si>
  <si>
    <t>battle|battlefield|brutality|combat|tank</t>
  </si>
  <si>
    <t>http://www.imdb.com/title/tt2713180/?ref_=fn_tt_tt_1</t>
  </si>
  <si>
    <t>Ayelet Zurer</t>
  </si>
  <si>
    <t>MunichÂ </t>
  </si>
  <si>
    <t>Mathieu Amalric</t>
  </si>
  <si>
    <t>arab|black september|israel|jew|munich olympics</t>
  </si>
  <si>
    <t>http://www.imdb.com/title/tt0408306/?ref_=fn_tt_tt_1</t>
  </si>
  <si>
    <t>Todd Graff</t>
  </si>
  <si>
    <t>The AbyssÂ </t>
  </si>
  <si>
    <t>alien|estranged couple|ocean|submarine|underwater</t>
  </si>
  <si>
    <t>http://www.imdb.com/title/tt0096754/?ref_=fn_tt_tt_1</t>
  </si>
  <si>
    <t>Chris Wedge</t>
  </si>
  <si>
    <t>Ice AgeÂ </t>
  </si>
  <si>
    <t>Denis Leary</t>
  </si>
  <si>
    <t>baby|ice|ice age|sleeping|sloth</t>
  </si>
  <si>
    <t>http://www.imdb.com/title/tt0268380/?ref_=fn_tt_tt_1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</si>
  <si>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</si>
  <si>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</si>
  <si>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</si>
  <si>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</si>
  <si>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</si>
  <si>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Les MisÃ©rablesÂ </t>
  </si>
  <si>
    <t>barricade|innkeeper|parole|rebellion|student</t>
  </si>
  <si>
    <t>http://www.imdb.com/title/tt1707386/?ref_=fn_tt_tt_1</t>
  </si>
  <si>
    <t>CollateralÂ </t>
  </si>
  <si>
    <t>city by night|contract killer|driving at night|los angeles california|taxi</t>
  </si>
  <si>
    <t>http://www.imdb.com/title/tt0369339/?ref_=fn_tt_tt_1</t>
  </si>
  <si>
    <t>Joe Mantegna</t>
  </si>
  <si>
    <t>The Godfather: Part IIIÂ </t>
  </si>
  <si>
    <t>Bridget Fonda</t>
  </si>
  <si>
    <t>1970s|family relationships|mob hit|opera|repeating history</t>
  </si>
  <si>
    <t>http://www.imdb.com/title/tt0099674/?ref_=fn_tt_tt_1</t>
  </si>
  <si>
    <t>Baz Luhrmann</t>
  </si>
  <si>
    <t>Kylie Minogue</t>
  </si>
  <si>
    <t>Moulin Rouge!Â </t>
  </si>
  <si>
    <t>Richard Roxburgh</t>
  </si>
  <si>
    <t>death of main character|eiffel tower paris|jealousy|tragedy|two suitors</t>
  </si>
  <si>
    <t>http://www.imdb.com/title/tt0203009/?ref_=fn_tt_tt_1</t>
  </si>
  <si>
    <t>Robert Rodriguez</t>
  </si>
  <si>
    <t>GrindhouseÂ </t>
  </si>
  <si>
    <t>anthropophagus|blood and gore|double feature|real twins playing twins|zombie</t>
  </si>
  <si>
    <t>http://www.imdb.com/title/tt0462322/?ref_=fn_tt_tt_1</t>
  </si>
  <si>
    <t>Terrence Malick</t>
  </si>
  <si>
    <t>Miranda Otto</t>
  </si>
  <si>
    <t>Nick Stahl</t>
  </si>
  <si>
    <t>The Thin Red LineÂ </t>
  </si>
  <si>
    <t>Dash Mihok</t>
  </si>
  <si>
    <t>battle|hill|jungle|multiple perspectives|tropical island</t>
  </si>
  <si>
    <t>http://www.imdb.com/title/tt0120863/?ref_=fn_tt_tt_1</t>
  </si>
  <si>
    <t>Neil Jordan</t>
  </si>
  <si>
    <t>Interview with the Vampire: The Vampire ChroniclesÂ </t>
  </si>
  <si>
    <t>betrayal|dangerous friend|gothic|monster as victim|vampire</t>
  </si>
  <si>
    <t>http://www.imdb.com/title/tt0110148/?ref_=fn_tt_tt_1</t>
  </si>
  <si>
    <t>James Ransone</t>
  </si>
  <si>
    <t>Inside ManÂ </t>
  </si>
  <si>
    <t>Peter Gerety</t>
  </si>
  <si>
    <t>bank|detective|negotiation|police|robber</t>
  </si>
  <si>
    <t>http://www.imdb.com/title/tt0454848/?ref_=fn_tt_tt_1</t>
  </si>
  <si>
    <t>Bennett Miller</t>
  </si>
  <si>
    <t>MoneyballÂ </t>
  </si>
  <si>
    <t>baseball|meeting|statistics|strategy|voice over</t>
  </si>
  <si>
    <t>http://www.imdb.com/title/tt1210166/?ref_=fn_tt_tt_1</t>
  </si>
  <si>
    <t>Jacob Vargas</t>
  </si>
  <si>
    <t>Michael O'Neill</t>
  </si>
  <si>
    <t>TrafficÂ </t>
  </si>
  <si>
    <t>James Lew</t>
  </si>
  <si>
    <t>cocaine|drug smuggling|interlinked stories|judge|mexico</t>
  </si>
  <si>
    <t>http://www.imdb.com/title/tt0181865/?ref_=fn_tt_tt_1</t>
  </si>
  <si>
    <t>Jonathan Frakes</t>
  </si>
  <si>
    <t>Alfre Woodard</t>
  </si>
  <si>
    <t>LeVar Burton</t>
  </si>
  <si>
    <t>Star Trek: First ContactÂ </t>
  </si>
  <si>
    <t>21st century|borg|borg sphere|captain|sphere</t>
  </si>
  <si>
    <t>http://www.imdb.com/title/tt0117731/?ref_=fn_tt_tt_1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</si>
  <si>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</si>
  <si>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</si>
  <si>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</si>
  <si>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</si>
  <si>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</si>
  <si>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Peter Berg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</si>
  <si>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</si>
  <si>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</si>
  <si>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</si>
  <si>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</si>
  <si>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</si>
  <si>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</si>
  <si>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Mark Rylance</t>
  </si>
  <si>
    <t>Bridge of SpiesÂ </t>
  </si>
  <si>
    <t>Amy Ryan</t>
  </si>
  <si>
    <t>cia|cold war|lawyer|negotiation|spy</t>
  </si>
  <si>
    <t>http://www.imdb.com/title/tt3682448/?ref_=fn_tt_tt_1</t>
  </si>
  <si>
    <t>J.A. Bayona</t>
  </si>
  <si>
    <t>The ImpossibleÂ </t>
  </si>
  <si>
    <t>Oaklee Pendergast</t>
  </si>
  <si>
    <t>christmas|resort|thailand|tourist|tsunami</t>
  </si>
  <si>
    <t>http://www.imdb.com/title/tt1649419/?ref_=fn_tt_tt_1</t>
  </si>
  <si>
    <t>Bai Ling</t>
  </si>
  <si>
    <t>The CrowÂ </t>
  </si>
  <si>
    <t>David Patrick Kelly</t>
  </si>
  <si>
    <t>back from the dead|crime boss|crow|gothic|vigilante</t>
  </si>
  <si>
    <t>http://www.imdb.com/title/tt0109506/?ref_=fn_tt_tt_1</t>
  </si>
  <si>
    <t>Vincent Pastore</t>
  </si>
  <si>
    <t>The HurricaneÂ </t>
  </si>
  <si>
    <t>african american|book|boxer|boxing|murder</t>
  </si>
  <si>
    <t>http://www.imdb.com/title/tt0174856/?ref_=fn_tt_tt_1</t>
  </si>
  <si>
    <t>Jon Hamm</t>
  </si>
  <si>
    <t>Jeremy Renner</t>
  </si>
  <si>
    <t>The TownÂ </t>
  </si>
  <si>
    <t>Owen Burke</t>
  </si>
  <si>
    <t>bank manager|bank robbery|criminal gang|heist|prison</t>
  </si>
  <si>
    <t>http://www.imdb.com/title/tt0840361/?ref_=fn_tt_tt_1</t>
  </si>
  <si>
    <t>Jack Palance</t>
  </si>
  <si>
    <t>Michael Gough</t>
  </si>
  <si>
    <t>BatmanÂ </t>
  </si>
  <si>
    <t>city|dc comics|gotham|pantyhose|police</t>
  </si>
  <si>
    <t>http://www.imdb.com/title/tt0096895/?ref_=fn_tt_tt_1</t>
  </si>
  <si>
    <t>Demi Moore</t>
  </si>
  <si>
    <t>A Few Good MenÂ </t>
  </si>
  <si>
    <t>cuba|guantanamo|lance corporal|lawyer|murder</t>
  </si>
  <si>
    <t>http://www.imdb.com/title/tt0104257/?ref_=fn_tt_tt_1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</si>
  <si>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</si>
  <si>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</si>
  <si>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</si>
  <si>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</si>
  <si>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</si>
  <si>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The Hunt for Red OctoberÂ </t>
  </si>
  <si>
    <t>Courtney B. Vance</t>
  </si>
  <si>
    <t>analyst|defection|navy|soviet submarine|submarine</t>
  </si>
  <si>
    <t>http://www.imdb.com/title/tt0099810/?ref_=fn_tt_tt_1</t>
  </si>
  <si>
    <t>Ted Demme</t>
  </si>
  <si>
    <t>BlowÂ </t>
  </si>
  <si>
    <t>Jordi MollÃ </t>
  </si>
  <si>
    <t>1960s|1970s|california|cocaine|wealth</t>
  </si>
  <si>
    <t>http://www.imdb.com/title/tt0221027/?ref_=fn_tt_tt_1</t>
  </si>
  <si>
    <t>Bernardo Saracino</t>
  </si>
  <si>
    <t>Edgar Arreola</t>
  </si>
  <si>
    <t>SicarioÂ </t>
  </si>
  <si>
    <t>Daniel Kaluuya</t>
  </si>
  <si>
    <t>critically acclaimed|drug cartel|juarez mexico|u.s. mexico border|war on drugs</t>
  </si>
  <si>
    <t>http://www.imdb.com/title/tt3397884/?ref_=fn_tt_tt_1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</si>
  <si>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</si>
  <si>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</si>
  <si>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</si>
  <si>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</si>
  <si>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</si>
  <si>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</si>
  <si>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</si>
  <si>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</si>
  <si>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</si>
  <si>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</si>
  <si>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Martin Brest</t>
  </si>
  <si>
    <t>Midnight RunÂ </t>
  </si>
  <si>
    <t>Philip Baker Hall</t>
  </si>
  <si>
    <t>accountant|bounty hunter|fbi|mafia|mob</t>
  </si>
  <si>
    <t>http://www.imdb.com/title/tt0095631/?ref_=fn_tt_tt_1</t>
  </si>
  <si>
    <t>Amrish Puri</t>
  </si>
  <si>
    <t>Indiana Jones and the Temple of DoomÂ </t>
  </si>
  <si>
    <t>Kate Capshaw</t>
  </si>
  <si>
    <t>children|studio logo segues into film|temple|village|white dinner jacket</t>
  </si>
  <si>
    <t>http://www.imdb.com/title/tt0087469/?ref_=fn_tt_tt_1</t>
  </si>
  <si>
    <t>Anjelica Huston</t>
  </si>
  <si>
    <t>The Royal TenenbaumsÂ </t>
  </si>
  <si>
    <t>Seymour Cassel</t>
  </si>
  <si>
    <t>brother brother relationship|family relationships|father daughter relationship|genius|thrown through a window</t>
  </si>
  <si>
    <t>http://www.imdb.com/title/tt0265666/?ref_=fn_tt_tt_1</t>
  </si>
  <si>
    <t>Stephen Dillane</t>
  </si>
  <si>
    <t>The HoursÂ </t>
  </si>
  <si>
    <t>Miranda Richardson</t>
  </si>
  <si>
    <t>housewife|lesbian|novel|party|reading</t>
  </si>
  <si>
    <t>http://www.imdb.com/title/tt0274558/?ref_=fn_tt_tt_1</t>
  </si>
  <si>
    <t>David Hyde Pierce</t>
  </si>
  <si>
    <t>The Fisher KingÂ </t>
  </si>
  <si>
    <t>Harry Shearer</t>
  </si>
  <si>
    <t>friendship|holy grail|massacre|redemption|video store</t>
  </si>
  <si>
    <t>http://www.imdb.com/title/tt0101889/?ref_=fn_tt_tt_1</t>
  </si>
  <si>
    <t>Jessie Nelson</t>
  </si>
  <si>
    <t>I Am SamÂ </t>
  </si>
  <si>
    <t>Richard Schiff</t>
  </si>
  <si>
    <t>child custody|custody battle|disability|mentally impaired man|single father</t>
  </si>
  <si>
    <t>http://www.imdb.com/title/tt0277027/?ref_=fn_tt_tt_1</t>
  </si>
  <si>
    <t>Thea Sharrock</t>
  </si>
  <si>
    <t>Emilia Clarke</t>
  </si>
  <si>
    <t>Sam Claflin</t>
  </si>
  <si>
    <t>Me Before YouÂ </t>
  </si>
  <si>
    <t>Brendan Coyle</t>
  </si>
  <si>
    <t>accident|caretaker|economic hardship|quadriplegic|wheelchair</t>
  </si>
  <si>
    <t>http://www.imdb.com/title/tt2674426/?ref_=fn_tt_tt_1</t>
  </si>
  <si>
    <t>MilkÂ </t>
  </si>
  <si>
    <t>Lucas Grabeel</t>
  </si>
  <si>
    <t>california|gay|gay activist|gay pickup|gay rights</t>
  </si>
  <si>
    <t>http://www.imdb.com/title/tt1013753/?ref_=fn_tt_tt_1</t>
  </si>
  <si>
    <t>Lili Taylor</t>
  </si>
  <si>
    <t>Drake Bell</t>
  </si>
  <si>
    <t>High FidelityÂ </t>
  </si>
  <si>
    <t>Lisa Bonet</t>
  </si>
  <si>
    <t>employer employee relationship|record store|store|thirty something|vinyl</t>
  </si>
  <si>
    <t>http://www.imdb.com/title/tt0146882/?ref_=fn_tt_tt_1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</si>
  <si>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</si>
  <si>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</si>
  <si>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</si>
  <si>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</si>
  <si>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</si>
  <si>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</si>
  <si>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</si>
  <si>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</si>
  <si>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</si>
  <si>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</si>
  <si>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</si>
  <si>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</si>
  <si>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</si>
  <si>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</si>
  <si>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</si>
  <si>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</si>
  <si>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</si>
  <si>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</si>
  <si>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</si>
  <si>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127 HoursÂ </t>
  </si>
  <si>
    <t>Kate Burton</t>
  </si>
  <si>
    <t>alone|aron ralston|based on autobiography|canyon|survival</t>
  </si>
  <si>
    <t>http://www.imdb.com/title/tt1542344/?ref_=fn_tt_tt_1</t>
  </si>
  <si>
    <t>Greg Mottola</t>
  </si>
  <si>
    <t>SuperbadÂ </t>
  </si>
  <si>
    <t>Kevin Corrigan</t>
  </si>
  <si>
    <t>black comedy|bromance|party|school|teen comedy</t>
  </si>
  <si>
    <t>http://www.imdb.com/title/tt0829482/?ref_=fn_tt_tt_1</t>
  </si>
  <si>
    <t>Elaine Cassidy</t>
  </si>
  <si>
    <t>Fionnula Flanagan</t>
  </si>
  <si>
    <t>The OthersÂ </t>
  </si>
  <si>
    <t>Eric Sykes</t>
  </si>
  <si>
    <t>curtain|haunting|mansion|mute|xeroderma pigmentosum</t>
  </si>
  <si>
    <t>http://www.imdb.com/title/tt0230600/?ref_=fn_tt_tt_1</t>
  </si>
  <si>
    <t>Neil Burger</t>
  </si>
  <si>
    <t>The IllusionistÂ </t>
  </si>
  <si>
    <t>Jake Wood</t>
  </si>
  <si>
    <t>duchess|illusionist|magician|prince|supernatural power</t>
  </si>
  <si>
    <t>http://www.imdb.com/title/tt0443543/?ref_=fn_tt_tt_1</t>
  </si>
  <si>
    <t>Vadim Perelman</t>
  </si>
  <si>
    <t>House of Sand and FogÂ </t>
  </si>
  <si>
    <t>Ron Eldard</t>
  </si>
  <si>
    <t>auction|home|house|iranian|marriage</t>
  </si>
  <si>
    <t>http://www.imdb.com/title/tt0315983/?ref_=fn_tt_tt_1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</si>
  <si>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</si>
  <si>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</si>
  <si>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</si>
  <si>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</si>
  <si>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</si>
  <si>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</si>
  <si>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Don Pardo</t>
  </si>
  <si>
    <t>Radio DaysÂ </t>
  </si>
  <si>
    <t>Julie Kavner</t>
  </si>
  <si>
    <t>beach|cigarette girl|radio|woman holding a baby|working class</t>
  </si>
  <si>
    <t>http://www.imdb.com/title/tt0093818/?ref_=fn_tt_tt_1</t>
  </si>
  <si>
    <t>Jurnee Smollett-Bell</t>
  </si>
  <si>
    <t>The Great DebatersÂ </t>
  </si>
  <si>
    <t>John Heard</t>
  </si>
  <si>
    <t>college|debate|student|texas|wiley college</t>
  </si>
  <si>
    <t>http://www.imdb.com/title/tt0427309/?ref_=fn_tt_tt_1</t>
  </si>
  <si>
    <t>Kathryn Bigelow</t>
  </si>
  <si>
    <t>Christian Camargo</t>
  </si>
  <si>
    <t>The Hurt LockerÂ </t>
  </si>
  <si>
    <t>Brian Geraghty</t>
  </si>
  <si>
    <t>army|bomb|dangerous job|death|iraq</t>
  </si>
  <si>
    <t>http://www.imdb.com/title/tt0887912/?ref_=fn_tt_tt_1</t>
  </si>
  <si>
    <t>Corbin Bernsen</t>
  </si>
  <si>
    <t>Kiss Kiss Bang BangÂ </t>
  </si>
  <si>
    <t>Larry Miller</t>
  </si>
  <si>
    <t>actor|detective sergeant|hotel|nightclub|thief</t>
  </si>
  <si>
    <t>http://www.imdb.com/title/tt0373469/?ref_=fn_tt_tt_1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</si>
  <si>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</si>
  <si>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</si>
  <si>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</si>
  <si>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</si>
  <si>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</si>
  <si>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Mare Winningham</t>
  </si>
  <si>
    <t>Steve Coogan</t>
  </si>
  <si>
    <t>PhilomenaÂ </t>
  </si>
  <si>
    <t>Peter Hermann</t>
  </si>
  <si>
    <t>catholic|convent|gay love|gay relationship|irish adoption board</t>
  </si>
  <si>
    <t>http://www.imdb.com/title/tt2431286/?ref_=fn_tt_tt_1</t>
  </si>
  <si>
    <t>Andy Lau</t>
  </si>
  <si>
    <t>Takeshi Kaneshiro</t>
  </si>
  <si>
    <t>House of Flying DaggersÂ </t>
  </si>
  <si>
    <t>Zhengyong Zhang</t>
  </si>
  <si>
    <t>flying|flying dagger|government|police|secret</t>
  </si>
  <si>
    <t>http://www.imdb.com/title/tt0385004/?ref_=fn_tt_tt_1</t>
  </si>
  <si>
    <t>Tim Robbins</t>
  </si>
  <si>
    <t>Celia Weston</t>
  </si>
  <si>
    <t>Lois Smith</t>
  </si>
  <si>
    <t>Dead Man WalkingÂ </t>
  </si>
  <si>
    <t>Robert Prosky</t>
  </si>
  <si>
    <t>death|execution|nun|solitary confinement|visit</t>
  </si>
  <si>
    <t>http://www.imdb.com/title/tt0112818/?ref_=fn_tt_tt_1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</si>
  <si>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</si>
  <si>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</si>
  <si>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</si>
  <si>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</si>
  <si>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Stanley Kramer</t>
  </si>
  <si>
    <t>Sid Caesar</t>
  </si>
  <si>
    <t>Jonathan Winters</t>
  </si>
  <si>
    <t>It's a Mad, Mad, Mad, Mad WorldÂ </t>
  </si>
  <si>
    <t>Spencer Tracy</t>
  </si>
  <si>
    <t>california|desert|dying words|money|race</t>
  </si>
  <si>
    <t>http://www.imdb.com/title/tt0057193/?ref_=fn_tt_tt_1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</si>
  <si>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</si>
  <si>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</si>
  <si>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</si>
  <si>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</si>
  <si>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</si>
  <si>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</si>
  <si>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</si>
  <si>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</si>
  <si>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</si>
  <si>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</si>
  <si>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</si>
  <si>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</si>
  <si>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Don Siegel</t>
  </si>
  <si>
    <t>Escape from AlcatrazÂ </t>
  </si>
  <si>
    <t>Fred Ward</t>
  </si>
  <si>
    <t>alcatraz|escape|inmate|island|prison</t>
  </si>
  <si>
    <t>http://www.imdb.com/title/tt0079116/?ref_=fn_tt_tt_1</t>
  </si>
  <si>
    <t>Mary Harron</t>
  </si>
  <si>
    <t>Justin Theroux</t>
  </si>
  <si>
    <t>American PsychoÂ </t>
  </si>
  <si>
    <t>Samantha Mathis</t>
  </si>
  <si>
    <t>1980s|business card|male rear nudity|materialism|narcissism</t>
  </si>
  <si>
    <t>http://www.imdb.com/title/tt0144084/?ref_=fn_tt_tt_1</t>
  </si>
  <si>
    <t>Jason Reitman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</si>
  <si>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</si>
  <si>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</si>
  <si>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</si>
  <si>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</si>
  <si>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Jane Campion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</si>
  <si>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</si>
  <si>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</si>
  <si>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</si>
  <si>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</si>
  <si>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</si>
  <si>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</si>
  <si>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</si>
  <si>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</si>
  <si>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</si>
  <si>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</si>
  <si>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</si>
  <si>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</si>
  <si>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</si>
  <si>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</si>
  <si>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</si>
  <si>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</si>
  <si>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</si>
  <si>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</si>
  <si>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</si>
  <si>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</si>
  <si>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</si>
  <si>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Jerome Robbins</t>
  </si>
  <si>
    <t>George Chakiris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</si>
  <si>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</si>
  <si>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</si>
  <si>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</si>
  <si>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</si>
  <si>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</si>
  <si>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</si>
  <si>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</si>
  <si>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</si>
  <si>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</si>
  <si>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</si>
  <si>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</si>
  <si>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</si>
  <si>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</si>
  <si>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</si>
  <si>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</si>
  <si>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Campbell Scott</t>
  </si>
  <si>
    <t>Saint RalphÂ </t>
  </si>
  <si>
    <t>Gordon Pinsent</t>
  </si>
  <si>
    <t>boston marathon|coma|marathon|miracles|running</t>
  </si>
  <si>
    <t>http://www.imdb.com/title/tt0384488/?ref_=fn_tt_tt_1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</si>
  <si>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</si>
  <si>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</si>
  <si>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</si>
  <si>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</si>
  <si>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</si>
  <si>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</si>
  <si>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John Sayles</t>
  </si>
  <si>
    <t>Clifton James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</si>
  <si>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</si>
  <si>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</si>
  <si>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</si>
  <si>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</si>
  <si>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Niki Caro</t>
  </si>
  <si>
    <t>Rawiri Paratene</t>
  </si>
  <si>
    <t>Keisha Castle-Hughes</t>
  </si>
  <si>
    <t>Whale RiderÂ </t>
  </si>
  <si>
    <t>Tammy Davis</t>
  </si>
  <si>
    <t>girl|maori|new zealand|tradition|whale</t>
  </si>
  <si>
    <t>http://www.imdb.com/title/tt0298228/?ref_=fn_tt_tt_1</t>
  </si>
  <si>
    <t>Mike Figgis</t>
  </si>
  <si>
    <t>Leaving Las VegasÂ </t>
  </si>
  <si>
    <t>Julian Sands</t>
  </si>
  <si>
    <t>alcoholic|bar|love|prostitute|sex</t>
  </si>
  <si>
    <t>http://www.imdb.com/title/tt0113627/?ref_=fn_tt_tt_1</t>
  </si>
  <si>
    <t>Christopher Guest</t>
  </si>
  <si>
    <t>Catherine O'Hara</t>
  </si>
  <si>
    <t>Waiting for GuffmanÂ </t>
  </si>
  <si>
    <t>amateur theater|dentist|missouri|small town|travel agent</t>
  </si>
  <si>
    <t>http://www.imdb.com/title/tt0118111/?ref_=fn_tt_tt_1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</si>
  <si>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</si>
  <si>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</si>
  <si>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</si>
  <si>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</si>
  <si>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</si>
  <si>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</si>
  <si>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Animal HouseÂ </t>
  </si>
  <si>
    <t>Tim Matheson</t>
  </si>
  <si>
    <t>academic probation|camera shot of feet|fraternity|school expulsion|smashing a guitar</t>
  </si>
  <si>
    <t>http://www.imdb.com/title/tt0077975/?ref_=fn_tt_tt_1</t>
  </si>
  <si>
    <t>Zach Braff</t>
  </si>
  <si>
    <t>Michael Weston</t>
  </si>
  <si>
    <t>Armando Riesco</t>
  </si>
  <si>
    <t>Garden StateÂ </t>
  </si>
  <si>
    <t>Jill Flint</t>
  </si>
  <si>
    <t>actor|doctor|drugs|home|pain</t>
  </si>
  <si>
    <t>http://www.imdb.com/title/tt0333766/?ref_=fn_tt_tt_1</t>
  </si>
  <si>
    <t>Isabel Coixet</t>
  </si>
  <si>
    <t>Julian Richings</t>
  </si>
  <si>
    <t>My Life Without MeÂ </t>
  </si>
  <si>
    <t>Amanda Plummer</t>
  </si>
  <si>
    <t>cancer|death|doctor|drinking|love</t>
  </si>
  <si>
    <t>http://www.imdb.com/title/tt0314412/?ref_=fn_tt_tt_1</t>
  </si>
  <si>
    <t>Joshua Tickell</t>
  </si>
  <si>
    <t>Sheryl Crow</t>
  </si>
  <si>
    <t>Larry David</t>
  </si>
  <si>
    <t>FuelÂ </t>
  </si>
  <si>
    <t>alternative energy|energy|fuel|green|oil</t>
  </si>
  <si>
    <t>http://www.imdb.com/title/tt1294164/?ref_=fn_tt_tt_1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</si>
  <si>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</si>
  <si>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</si>
  <si>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</si>
  <si>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</si>
  <si>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</si>
  <si>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</si>
  <si>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</si>
  <si>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</si>
  <si>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</si>
  <si>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</si>
  <si>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</si>
  <si>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</si>
  <si>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</si>
  <si>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Anita Mui</t>
  </si>
  <si>
    <t>The Legend of Drunken MasterÂ </t>
  </si>
  <si>
    <t>Ho-Sung Pak</t>
  </si>
  <si>
    <t>battle|fight|fighting|martial artist|snake</t>
  </si>
  <si>
    <t>http://www.imdb.com/title/tt0111512/?ref_=fn_tt_tt_1</t>
  </si>
  <si>
    <t>Kimberly Peirce</t>
  </si>
  <si>
    <t>Brendan Sexton III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</si>
  <si>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</si>
  <si>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</si>
  <si>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</si>
  <si>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</si>
  <si>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</si>
  <si>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</si>
  <si>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</si>
  <si>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</si>
  <si>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</si>
  <si>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</si>
  <si>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</si>
  <si>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</si>
  <si>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</si>
  <si>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Anthony Powell</t>
  </si>
  <si>
    <t>Tom Hamann</t>
  </si>
  <si>
    <t>Josh Swanson</t>
  </si>
  <si>
    <t>Antarctica: A Year on IceÂ </t>
  </si>
  <si>
    <t>antarctica</t>
  </si>
  <si>
    <t>http://www.imdb.com/title/tt2361700/?ref_=fn_tt_tt_1</t>
  </si>
  <si>
    <t>Barry W. Blaustein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</si>
  <si>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</si>
  <si>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</si>
  <si>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</si>
  <si>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</si>
  <si>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</si>
  <si>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</si>
  <si>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</si>
  <si>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</si>
  <si>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</si>
  <si>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</si>
  <si>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</si>
  <si>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</si>
  <si>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</si>
  <si>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</si>
  <si>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</si>
  <si>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</si>
  <si>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David Yates</t>
  </si>
  <si>
    <t>Harry Potter and the Half-Blood PrinceÂ </t>
  </si>
  <si>
    <t>blood|book|love|potion|professor</t>
  </si>
  <si>
    <t>http://www.imdb.com/title/tt0417741/?ref_=fn_tt_tt_1</t>
  </si>
  <si>
    <t>The Hobbit: The Battle of the Five ArmiesÂ </t>
  </si>
  <si>
    <t>army|elf|hobbit|middle earth|orc</t>
  </si>
  <si>
    <t>http://www.imdb.com/title/tt2310332/?ref_=fn_tt_tt_1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</si>
  <si>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</si>
  <si>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</si>
  <si>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</si>
  <si>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</si>
  <si>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</si>
  <si>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</si>
  <si>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</si>
  <si>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HugoÂ </t>
  </si>
  <si>
    <t>automaton|mechanical|railway station|steampunk|train</t>
  </si>
  <si>
    <t>http://www.imdb.com/title/tt0970179/?ref_=fn_tt_tt_1</t>
  </si>
  <si>
    <t>Harry Potter and the Order of the PhoenixÂ </t>
  </si>
  <si>
    <t>Fiona Shaw</t>
  </si>
  <si>
    <t>battle|magic|school|teacher|wizard</t>
  </si>
  <si>
    <t>http://www.imdb.com/title/tt0373889/?ref_=fn_tt_tt_1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</si>
  <si>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</si>
  <si>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</si>
  <si>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</si>
  <si>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</si>
  <si>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</si>
  <si>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Bruce Davison</t>
  </si>
  <si>
    <t>X-Men 2Â </t>
  </si>
  <si>
    <t>mutant|prison|professor|school|x men</t>
  </si>
  <si>
    <t>http://www.imdb.com/title/tt0290334/?ref_=fn_tt_tt_1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</si>
  <si>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</si>
  <si>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</si>
  <si>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</si>
  <si>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</si>
  <si>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Rachel Ticotin</t>
  </si>
  <si>
    <t>Ronny Cox</t>
  </si>
  <si>
    <t>Total RecallÂ </t>
  </si>
  <si>
    <t>ambiguous ending|false memory|implanted memory|memory|space colony</t>
  </si>
  <si>
    <t>http://www.imdb.com/title/tt0100802/?ref_=fn_tt_tt_1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</si>
  <si>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</si>
  <si>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</si>
  <si>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</si>
  <si>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</si>
  <si>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</si>
  <si>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Cloud AtlasÂ </t>
  </si>
  <si>
    <t>composer|future|letter|nonlinear timeline|nursing home</t>
  </si>
  <si>
    <t>http://www.imdb.com/title/tt1371111/?ref_=fn_tt_tt_1</t>
  </si>
  <si>
    <t>Gangs of New YorkÂ </t>
  </si>
  <si>
    <t>butcher|civil war|gangster|new york city|revenge</t>
  </si>
  <si>
    <t>http://www.imdb.com/title/tt0217505/?ref_=fn_tt_tt_1</t>
  </si>
  <si>
    <t>Tony Bancroft</t>
  </si>
  <si>
    <t>Harvey Fierstein</t>
  </si>
  <si>
    <t>Ming-Na Wen</t>
  </si>
  <si>
    <t>MulanÂ </t>
  </si>
  <si>
    <t>June Foray</t>
  </si>
  <si>
    <t>based on poem|based on true story|china|one word title|the huns</t>
  </si>
  <si>
    <t>http://www.imdb.com/title/tt0120762/?ref_=fn_tt_tt_1</t>
  </si>
  <si>
    <t>Kieran Culkin</t>
  </si>
  <si>
    <t>Scott Pilgrim vs. the WorldÂ </t>
  </si>
  <si>
    <t>Ellen Wong</t>
  </si>
  <si>
    <t>band|dating|high school|hipster|rock band</t>
  </si>
  <si>
    <t>http://www.imdb.com/title/tt0446029/?ref_=fn_tt_tt_1</t>
  </si>
  <si>
    <t>Despicable Me 2Â </t>
  </si>
  <si>
    <t>dating|minion|overprotective father|undercover spy|woman agent</t>
  </si>
  <si>
    <t>http://www.imdb.com/title/tt1690953/?ref_=fn_tt_tt_1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</si>
  <si>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</si>
  <si>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</si>
  <si>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</si>
  <si>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</si>
  <si>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</si>
  <si>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</si>
  <si>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The Devil's AdvocateÂ </t>
  </si>
  <si>
    <t>deal with the devil|lawyer|money|reality|supernatural power</t>
  </si>
  <si>
    <t>http://www.imdb.com/title/tt0118971/?ref_=fn_tt_tt_1</t>
  </si>
  <si>
    <t>Alan Parker</t>
  </si>
  <si>
    <t>The Life of David GaleÂ </t>
  </si>
  <si>
    <t>Matt Craven</t>
  </si>
  <si>
    <t>activist|death|death row|murder|texas</t>
  </si>
  <si>
    <t>http://www.imdb.com/title/tt0289992/?ref_=fn_tt_tt_1</t>
  </si>
  <si>
    <t>SleepersÂ </t>
  </si>
  <si>
    <t>boy|guard|kicked in the crotch|prank|sexual abuse</t>
  </si>
  <si>
    <t>http://www.imdb.com/title/tt0117665/?ref_=fn_tt_tt_1</t>
  </si>
  <si>
    <t>Norman Ferguson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</si>
  <si>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</si>
  <si>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</si>
  <si>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</si>
  <si>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</si>
  <si>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</si>
  <si>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</si>
  <si>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Bram Stoker's DraculaÂ </t>
  </si>
  <si>
    <t>dracula|horror movie remake|maze|monster sex|vampire</t>
  </si>
  <si>
    <t>http://www.imdb.com/title/tt0103874/?ref_=fn_tt_tt_1</t>
  </si>
  <si>
    <t>Brian Helgeland</t>
  </si>
  <si>
    <t>Christopher Meloni</t>
  </si>
  <si>
    <t>42Â </t>
  </si>
  <si>
    <t>Nicole Beharie</t>
  </si>
  <si>
    <t>baseball|baseball player|brooklyn dodgers|major league baseball|racism</t>
  </si>
  <si>
    <t>http://www.imdb.com/title/tt0453562/?ref_=fn_tt_tt_1</t>
  </si>
  <si>
    <t>Wes Craven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</si>
  <si>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</si>
  <si>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</si>
  <si>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</si>
  <si>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</si>
  <si>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</si>
  <si>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Ruth Wilson</t>
  </si>
  <si>
    <t>Saving Mr. BanksÂ </t>
  </si>
  <si>
    <t>B.J. Novak</t>
  </si>
  <si>
    <t>author|disney|loss of father|reference to walt disney|suppression of emotion</t>
  </si>
  <si>
    <t>http://www.imdb.com/title/tt2140373/?ref_=fn_tt_tt_1</t>
  </si>
  <si>
    <t>Source CodeÂ </t>
  </si>
  <si>
    <t>Russell Peters</t>
  </si>
  <si>
    <t>bomber|time|time loop|train|trapped in a time loop</t>
  </si>
  <si>
    <t>http://www.imdb.com/title/tt0945513/?ref_=fn_tt_tt_1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</si>
  <si>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</si>
  <si>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</si>
  <si>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</si>
  <si>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</si>
  <si>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Legends of the FallÂ </t>
  </si>
  <si>
    <t>epic|heart|killing an animal|passion|usa</t>
  </si>
  <si>
    <t>http://www.imdb.com/title/tt0110322/?ref_=fn_tt_tt_1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</si>
  <si>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</si>
  <si>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</si>
  <si>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</si>
  <si>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</si>
  <si>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</si>
  <si>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</si>
  <si>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50 Cent</t>
  </si>
  <si>
    <t>SouthpawÂ </t>
  </si>
  <si>
    <t>Oona Laurence</t>
  </si>
  <si>
    <t>boxer|boxing training|death of wife|male in shower|rage</t>
  </si>
  <si>
    <t>http://www.imdb.com/title/tt1798684/?ref_=fn_tt_tt_1</t>
  </si>
  <si>
    <t>Andrew Dominik</t>
  </si>
  <si>
    <t>The Assassination of Jesse James by the Coward Robert FordÂ </t>
  </si>
  <si>
    <t>long title|outlaw|robbery|train|train robbery</t>
  </si>
  <si>
    <t>http://www.imdb.com/title/tt0443680/?ref_=fn_tt_tt_1</t>
  </si>
  <si>
    <t>Richard Attenborough</t>
  </si>
  <si>
    <t>Kevin McNally</t>
  </si>
  <si>
    <t>Cry FreedomÂ </t>
  </si>
  <si>
    <t>activist|editor|journalist|newspaper|south africa</t>
  </si>
  <si>
    <t>http://www.imdb.com/title/tt0092804/?ref_=fn_tt_tt_1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</si>
  <si>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</si>
  <si>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</si>
  <si>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</si>
  <si>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</si>
  <si>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</si>
  <si>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Open RangeÂ </t>
  </si>
  <si>
    <t>boss|cattle|cowboy|rancher|violence</t>
  </si>
  <si>
    <t>http://www.imdb.com/title/tt0316356/?ref_=fn_tt_tt_1</t>
  </si>
  <si>
    <t>Archie Panjabi</t>
  </si>
  <si>
    <t>The Constant GardenerÂ </t>
  </si>
  <si>
    <t>Donald Sumpter</t>
  </si>
  <si>
    <t>death|diplomat|doctor|kenya|murder</t>
  </si>
  <si>
    <t>http://www.imdb.com/title/tt0387131/?ref_=fn_tt_tt_1</t>
  </si>
  <si>
    <t>Kirsten Sheridan</t>
  </si>
  <si>
    <t>Aaron Staton</t>
  </si>
  <si>
    <t>August RushÂ </t>
  </si>
  <si>
    <t>Marian Seldes</t>
  </si>
  <si>
    <t>baby|cellist|genius|prodigy|rhapsody</t>
  </si>
  <si>
    <t>http://www.imdb.com/title/tt0426931/?ref_=fn_tt_tt_1</t>
  </si>
  <si>
    <t>Shekhar Kapur</t>
  </si>
  <si>
    <t>John Gielgud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</si>
  <si>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</si>
  <si>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</si>
  <si>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</si>
  <si>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</si>
  <si>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</si>
  <si>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</si>
  <si>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</si>
  <si>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</si>
  <si>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</si>
  <si>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</si>
  <si>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</si>
  <si>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</si>
  <si>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Taron Egerton</t>
  </si>
  <si>
    <t>Eddie the EagleÂ </t>
  </si>
  <si>
    <t>Tim McInnerny</t>
  </si>
  <si>
    <t>1988 winter olympics|coach|ski jumper|winter|winter olympics</t>
  </si>
  <si>
    <t>http://www.imdb.com/title/tt1083452/?ref_=fn_tt_tt_1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</si>
  <si>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</si>
  <si>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</si>
  <si>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</si>
  <si>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</si>
  <si>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Richard LaGravenese</t>
  </si>
  <si>
    <t>Hunter Parrish</t>
  </si>
  <si>
    <t>Freedom WritersÂ </t>
  </si>
  <si>
    <t>gang violence|high school|journal|marriage|teacher</t>
  </si>
  <si>
    <t>http://www.imdb.com/title/tt0463998/?ref_=fn_tt_tt_1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</si>
  <si>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</si>
  <si>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</si>
  <si>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</si>
  <si>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</si>
  <si>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</si>
  <si>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</si>
  <si>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</si>
  <si>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</si>
  <si>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</si>
  <si>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</si>
  <si>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</si>
  <si>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</si>
  <si>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</si>
  <si>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John Patrick Shanley</t>
  </si>
  <si>
    <t>DoubtÂ </t>
  </si>
  <si>
    <t>Carrie Preston</t>
  </si>
  <si>
    <t>boy|catholic|nun|priest|student</t>
  </si>
  <si>
    <t>http://www.imdb.com/title/tt0918927/?ref_=fn_tt_tt_1</t>
  </si>
  <si>
    <t>Mike Binder</t>
  </si>
  <si>
    <t>Adam Sandler</t>
  </si>
  <si>
    <t>Reign Over MeÂ </t>
  </si>
  <si>
    <t>John de Lancie</t>
  </si>
  <si>
    <t>college|depression|grief|mental breakdown|post september 11 2001</t>
  </si>
  <si>
    <t>http://www.imdb.com/title/tt0490204/?ref_=fn_tt_tt_1</t>
  </si>
  <si>
    <t>Bullets Over BroadwayÂ </t>
  </si>
  <si>
    <t>actress|bodyguard|new york city|play|playwright</t>
  </si>
  <si>
    <t>http://www.imdb.com/title/tt0109348/?ref_=fn_tt_tt_1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</si>
  <si>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</si>
  <si>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</si>
  <si>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</si>
  <si>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</si>
  <si>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Kurt Wimmer</t>
  </si>
  <si>
    <t>EquilibriumÂ </t>
  </si>
  <si>
    <t>Sean Pertwee</t>
  </si>
  <si>
    <t>cleric|dystopia|fascist|law|neo noir</t>
  </si>
  <si>
    <t>http://www.imdb.com/title/tt0238380/?ref_=fn_tt_tt_1</t>
  </si>
  <si>
    <t>John Curran</t>
  </si>
  <si>
    <t>The Painted VeilÂ </t>
  </si>
  <si>
    <t>Alan David</t>
  </si>
  <si>
    <t>china|cholera|epidemic|love|marriage</t>
  </si>
  <si>
    <t>http://www.imdb.com/title/tt0446755/?ref_=fn_tt_tt_1</t>
  </si>
  <si>
    <t>Irwin Winkler</t>
  </si>
  <si>
    <t>Ian Somerhalder</t>
  </si>
  <si>
    <t>Life as a HouseÂ </t>
  </si>
  <si>
    <t>Kristin Scott Thomas</t>
  </si>
  <si>
    <t>cancer|construction|house|house construction|neighbor</t>
  </si>
  <si>
    <t>http://www.imdb.com/title/tt0264796/?ref_=fn_tt_tt_1</t>
  </si>
  <si>
    <t>The Ice StormÂ </t>
  </si>
  <si>
    <t>Henry Czerny</t>
  </si>
  <si>
    <t>ice|ice storm|storm|thanksgiving|virgin</t>
  </si>
  <si>
    <t>http://www.imdb.com/title/tt0119349/?ref_=fn_tt_tt_1</t>
  </si>
  <si>
    <t>Patrick Gallagher</t>
  </si>
  <si>
    <t>Virginia Madsen</t>
  </si>
  <si>
    <t>SidewaysÂ </t>
  </si>
  <si>
    <t>actor|california|teacher|wine|writer</t>
  </si>
  <si>
    <t>http://www.imdb.com/title/tt0375063/?ref_=fn_tt_tt_1</t>
  </si>
  <si>
    <t>A Simple PlanÂ </t>
  </si>
  <si>
    <t>Chelcie Ross</t>
  </si>
  <si>
    <t>bag of money|found money|minnesota|screenplay adapted by author|snow</t>
  </si>
  <si>
    <t>http://www.imdb.com/title/tt0120324/?ref_=fn_tt_tt_1</t>
  </si>
  <si>
    <t>Macaulay Culkin</t>
  </si>
  <si>
    <t>Home AloneÂ </t>
  </si>
  <si>
    <t>airport|child protagonist|child swearing|christmas|home alone</t>
  </si>
  <si>
    <t>http://www.imdb.com/title/tt0099785/?ref_=fn_tt_tt_1</t>
  </si>
  <si>
    <t>BeetlejuiceÂ </t>
  </si>
  <si>
    <t>Glenn Shadix</t>
  </si>
  <si>
    <t>attic|ghost|surrealism|teenage girl|yuppie</t>
  </si>
  <si>
    <t>http://www.imdb.com/title/tt0094721/?ref_=fn_tt_tt_1</t>
  </si>
  <si>
    <t>Tommy Lee Jones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</si>
  <si>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</si>
  <si>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</si>
  <si>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</si>
  <si>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</si>
  <si>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</si>
  <si>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</si>
  <si>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</si>
  <si>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</si>
  <si>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</si>
  <si>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</si>
  <si>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Sid Haig</t>
  </si>
  <si>
    <t>Jackie BrownÂ </t>
  </si>
  <si>
    <t>arms dealer|atf|bail|money|multiple perspectives</t>
  </si>
  <si>
    <t>http://www.imdb.com/title/tt0119396/?ref_=fn_tt_tt_1</t>
  </si>
  <si>
    <t>Kar-Wai Wong</t>
  </si>
  <si>
    <t>Li Gong</t>
  </si>
  <si>
    <t>2046Â </t>
  </si>
  <si>
    <t>number in title|train|woman slaps a man|woman slaps man|written by director</t>
  </si>
  <si>
    <t>http://www.imdb.com/title/tt0212712/?ref_=fn_tt_tt_1</t>
  </si>
  <si>
    <t>Marco Kreuzpaintner</t>
  </si>
  <si>
    <t>Kate del Castillo</t>
  </si>
  <si>
    <t>Zack Ward</t>
  </si>
  <si>
    <t>TradeÂ </t>
  </si>
  <si>
    <t>Alicja Bachleda</t>
  </si>
  <si>
    <t>friend|girl|mexico city|new jersey|sex</t>
  </si>
  <si>
    <t>http://www.imdb.com/title/tt0399095/?ref_=fn_tt_tt_1</t>
  </si>
  <si>
    <t>Jonathan Lynn</t>
  </si>
  <si>
    <t>Fred Gwynne</t>
  </si>
  <si>
    <t>My Cousin VinnyÂ </t>
  </si>
  <si>
    <t>Lane Smith</t>
  </si>
  <si>
    <t>alabama|jail|judicial system|lawyer|trial</t>
  </si>
  <si>
    <t>http://www.imdb.com/title/tt0104952/?ref_=fn_tt_tt_1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</si>
  <si>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</si>
  <si>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</si>
  <si>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</si>
  <si>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</si>
  <si>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</si>
  <si>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</si>
  <si>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Carol Reed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</si>
  <si>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</si>
  <si>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</si>
  <si>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</si>
  <si>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</si>
  <si>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</si>
  <si>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Richard Loncraine</t>
  </si>
  <si>
    <t>Richard IIIÂ </t>
  </si>
  <si>
    <t>1930s|abuse of power|england|king|murder</t>
  </si>
  <si>
    <t>http://www.imdb.com/title/tt0114279/?ref_=fn_tt_tt_1</t>
  </si>
  <si>
    <t>Tobe Hooper</t>
  </si>
  <si>
    <t>Edwin Neal</t>
  </si>
  <si>
    <t>Gunnar Hansen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</si>
  <si>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</si>
  <si>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</si>
  <si>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</si>
  <si>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</si>
  <si>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JunoÂ </t>
  </si>
  <si>
    <t>Rainn Wilson</t>
  </si>
  <si>
    <t>adoption|baby|friend|pregnancy|school</t>
  </si>
  <si>
    <t>http://www.imdb.com/title/tt0467406/?ref_=fn_tt_tt_1</t>
  </si>
  <si>
    <t>George Clooney</t>
  </si>
  <si>
    <t>Good Night, and Good Luck.Â </t>
  </si>
  <si>
    <t>Alex Borstein</t>
  </si>
  <si>
    <t>cbs|expose|fear|paranoia|reporter</t>
  </si>
  <si>
    <t>http://www.imdb.com/title/tt0433383/?ref_=fn_tt_tt_1</t>
  </si>
  <si>
    <t>Phillip Noyce</t>
  </si>
  <si>
    <t>David Gulpilil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</si>
  <si>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</si>
  <si>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</si>
  <si>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</si>
  <si>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</si>
  <si>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</si>
  <si>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Aboriginal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</si>
  <si>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</si>
  <si>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</si>
  <si>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</si>
  <si>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</si>
  <si>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</si>
  <si>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</si>
  <si>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</si>
  <si>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</si>
  <si>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</si>
  <si>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</si>
  <si>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</si>
  <si>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John Michael Higgins</t>
  </si>
  <si>
    <t>Best in ShowÂ </t>
  </si>
  <si>
    <t>Michael McKean</t>
  </si>
  <si>
    <t>dog show|gay|gay character|gay couple|gay interest</t>
  </si>
  <si>
    <t>http://www.imdb.com/title/tt0218839/?ref_=fn_tt_tt_1</t>
  </si>
  <si>
    <t>Richard Glatzer</t>
  </si>
  <si>
    <t>Still AliceÂ </t>
  </si>
  <si>
    <t>Seth Gilliam</t>
  </si>
  <si>
    <t>alzheimer's disease|bechdel test passed|linguistics professor|new york city|reference to angels in america the play</t>
  </si>
  <si>
    <t>http://www.imdb.com/title/tt3316960/?ref_=fn_tt_tt_1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</si>
  <si>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</si>
  <si>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</si>
  <si>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</si>
  <si>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</si>
  <si>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Albert Hughes</t>
  </si>
  <si>
    <t>Larenz Tate</t>
  </si>
  <si>
    <t>Menace II SocietyÂ </t>
  </si>
  <si>
    <t>Khandi Alexander</t>
  </si>
  <si>
    <t>1990s|escape|graduation|hustler|street</t>
  </si>
  <si>
    <t>http://www.imdb.com/title/tt0107554/?ref_=fn_tt_tt_1</t>
  </si>
  <si>
    <t>Bill Condon</t>
  </si>
  <si>
    <t>Lynn Redgrave</t>
  </si>
  <si>
    <t>Brendan Fraser</t>
  </si>
  <si>
    <t>Gods and MonstersÂ </t>
  </si>
  <si>
    <t>Kevin J. O'Connor</t>
  </si>
  <si>
    <t>friendship|gardener|gay interest|homosexual|memory</t>
  </si>
  <si>
    <t>http://www.imdb.com/title/tt0120684/?ref_=fn_tt_tt_1</t>
  </si>
  <si>
    <t>Joshua Marston</t>
  </si>
  <si>
    <t>Wilson Guerrero</t>
  </si>
  <si>
    <t>Catalina Sandino Moreno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</si>
  <si>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</si>
  <si>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</si>
  <si>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</si>
  <si>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</si>
  <si>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</si>
  <si>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Terence Young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</si>
  <si>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</si>
  <si>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</si>
  <si>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</si>
  <si>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</si>
  <si>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In the BedroomÂ </t>
  </si>
  <si>
    <t>doctor|maine|only son|school choir|summer</t>
  </si>
  <si>
    <t>http://www.imdb.com/title/tt0247425/?ref_=fn_tt_tt_1</t>
  </si>
  <si>
    <t>Vincent Gallo</t>
  </si>
  <si>
    <t>Buffalo '66Â </t>
  </si>
  <si>
    <t>Jan-Michael Vincent</t>
  </si>
  <si>
    <t>shower|stripper|tap dancing|underwear|undressing</t>
  </si>
  <si>
    <t>http://www.imdb.com/title/tt0118789/?ref_=fn_tt_tt_1</t>
  </si>
  <si>
    <t>Melonie Diaz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</si>
  <si>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</si>
  <si>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</si>
  <si>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</si>
  <si>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</si>
  <si>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</si>
  <si>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Todd Solondz</t>
  </si>
  <si>
    <t>Ken Leung</t>
  </si>
  <si>
    <t>Heather Matarazzo</t>
  </si>
  <si>
    <t>Welcome to the DollhouseÂ </t>
  </si>
  <si>
    <t>Christina Vidal</t>
  </si>
  <si>
    <t>bully|first crush|school|social outcast|taunting</t>
  </si>
  <si>
    <t>http://www.imdb.com/title/tt0114906/?ref_=fn_tt_tt_1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</si>
  <si>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</si>
  <si>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</si>
  <si>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</si>
  <si>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</si>
  <si>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</si>
  <si>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</si>
  <si>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</si>
  <si>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</si>
  <si>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</si>
  <si>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</si>
  <si>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</si>
  <si>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</si>
  <si>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</si>
  <si>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</si>
  <si>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</si>
  <si>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</si>
  <si>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</si>
  <si>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</si>
  <si>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</si>
  <si>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</si>
  <si>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</si>
  <si>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</si>
  <si>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</si>
  <si>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</si>
  <si>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</si>
  <si>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</si>
  <si>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</si>
  <si>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</si>
  <si>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David Gordon Green</t>
  </si>
  <si>
    <t>Eddie Rouse</t>
  </si>
  <si>
    <t>Paul Schneider</t>
  </si>
  <si>
    <t>George WashingtonÂ </t>
  </si>
  <si>
    <t>Damian Jewan Lee</t>
  </si>
  <si>
    <t>cover up|north carolina|redemption|small town|teenager</t>
  </si>
  <si>
    <t>http://www.imdb.com/title/tt0262432/?ref_=fn_tt_tt_1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</si>
  <si>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</si>
  <si>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</si>
  <si>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</si>
  <si>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</si>
  <si>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</si>
  <si>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</si>
  <si>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</si>
  <si>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Christopher McQuarrie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</si>
  <si>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</si>
  <si>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</si>
  <si>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</si>
  <si>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</si>
  <si>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</si>
  <si>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</si>
  <si>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</si>
  <si>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</si>
  <si>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</si>
  <si>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</si>
  <si>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</si>
  <si>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</si>
  <si>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</si>
  <si>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</si>
  <si>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</si>
  <si>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</si>
  <si>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</si>
  <si>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</si>
  <si>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</si>
  <si>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Mackenzie Crook</t>
  </si>
  <si>
    <t>The Adventures of TintinÂ </t>
  </si>
  <si>
    <t>Tony Curran</t>
  </si>
  <si>
    <t>captain|morocco|ship|tintin|treasure</t>
  </si>
  <si>
    <t>http://www.imdb.com/title/tt0983193/?ref_=fn_tt_tt_1</t>
  </si>
  <si>
    <t>Harry Potter and the Chamber of SecretsÂ </t>
  </si>
  <si>
    <t>Emma Watson</t>
  </si>
  <si>
    <t>bildungsroman|flying broom|invisibility cloak|monster|wizardry</t>
  </si>
  <si>
    <t>http://www.imdb.com/title/tt0295297/?ref_=fn_tt_tt_1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</si>
  <si>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</si>
  <si>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</si>
  <si>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</si>
  <si>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</si>
  <si>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Tyler Mane</t>
  </si>
  <si>
    <t>X-MenÂ </t>
  </si>
  <si>
    <t>first part|mutant|professor|superhero|superhero team</t>
  </si>
  <si>
    <t>http://www.imdb.com/title/tt0120903/?ref_=fn_tt_tt_1</t>
  </si>
  <si>
    <t>Michael Bay</t>
  </si>
  <si>
    <t>The RockÂ </t>
  </si>
  <si>
    <t>alcatraz|fbi|general|hostage|rocket</t>
  </si>
  <si>
    <t>http://www.imdb.com/title/tt0117500/?ref_=fn_tt_tt_1</t>
  </si>
  <si>
    <t>David Silverman</t>
  </si>
  <si>
    <t>The Simpsons MovieÂ </t>
  </si>
  <si>
    <t>Marcia Wallace</t>
  </si>
  <si>
    <t>alaska|dome|lake|pig|the simpsons</t>
  </si>
  <si>
    <t>http://www.imdb.com/title/tt0462538/?ref_=fn_tt_tt_1</t>
  </si>
  <si>
    <t>LincolnÂ </t>
  </si>
  <si>
    <t>cultural conflict|politics|president|slavery|u.s. president</t>
  </si>
  <si>
    <t>http://www.imdb.com/title/tt0443272/?ref_=fn_tt_tt_1</t>
  </si>
  <si>
    <t>InvictusÂ </t>
  </si>
  <si>
    <t>Leleti Khumalo</t>
  </si>
  <si>
    <t>apartheid|nation|nelson mandela|president|rugby</t>
  </si>
  <si>
    <t>http://www.imdb.com/title/tt1057500/?ref_=fn_tt_tt_1</t>
  </si>
  <si>
    <t>Joel Schumacher</t>
  </si>
  <si>
    <t>The Phantom of the OperaÂ </t>
  </si>
  <si>
    <t>based on stage musical based on novel|disfigurement|mask|opera|singer</t>
  </si>
  <si>
    <t>http://www.imdb.com/title/tt0293508/?ref_=fn_tt_tt_1</t>
  </si>
  <si>
    <t>Leslie Bibb</t>
  </si>
  <si>
    <t>Law Abiding CitizenÂ </t>
  </si>
  <si>
    <t>attorney|deal|district attorney|investigation|justice</t>
  </si>
  <si>
    <t>http://www.imdb.com/title/tt1197624/?ref_=fn_tt_tt_1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</si>
  <si>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</si>
  <si>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</si>
  <si>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</si>
  <si>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</si>
  <si>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</si>
  <si>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</si>
  <si>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</si>
  <si>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</si>
  <si>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</si>
  <si>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</si>
  <si>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</si>
  <si>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Glenn Ficarra</t>
  </si>
  <si>
    <t>Crazy, Stupid, Love.Â </t>
  </si>
  <si>
    <t>bar|divorce|friend|girl|male objectification</t>
  </si>
  <si>
    <t>http://www.imdb.com/title/tt1570728/?ref_=fn_tt_tt_1</t>
  </si>
  <si>
    <t>James Badge Dale</t>
  </si>
  <si>
    <t>Toby Stephens</t>
  </si>
  <si>
    <t>13 HoursÂ </t>
  </si>
  <si>
    <t>David Costabile</t>
  </si>
  <si>
    <t>based on true story|cia agent|libya|mercenary|u.s. ambassador</t>
  </si>
  <si>
    <t>http://www.imdb.com/title/tt4172430/?ref_=fn_tt_tt_1</t>
  </si>
  <si>
    <t>David Dobkin</t>
  </si>
  <si>
    <t>The JudgeÂ </t>
  </si>
  <si>
    <t>Leighton Meester</t>
  </si>
  <si>
    <t>courtroom|dysfunctional family|indiana|lawyer|trial</t>
  </si>
  <si>
    <t>http://www.imdb.com/title/tt1872194/?ref_=fn_tt_tt_1</t>
  </si>
  <si>
    <t>Iain Softley</t>
  </si>
  <si>
    <t>K-PAXÂ </t>
  </si>
  <si>
    <t>extraterrestrial|hospital|patient|planet|science</t>
  </si>
  <si>
    <t>http://www.imdb.com/title/tt0272152/?ref_=fn_tt_tt_1</t>
  </si>
  <si>
    <t>Noel Gugliemi</t>
  </si>
  <si>
    <t>The Bucket ListÂ </t>
  </si>
  <si>
    <t>Sean Hayes</t>
  </si>
  <si>
    <t>billionaire|friend|hospital|list|mechanic</t>
  </si>
  <si>
    <t>http://www.imdb.com/title/tt0825232/?ref_=fn_tt_tt_1</t>
  </si>
  <si>
    <t>Julie Taymor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</si>
  <si>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</si>
  <si>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</si>
  <si>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</si>
  <si>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</si>
  <si>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</si>
  <si>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A Time to KillÂ </t>
  </si>
  <si>
    <t>african american|court|law|mississippi|trial</t>
  </si>
  <si>
    <t>http://www.imdb.com/title/tt0117913/?ref_=fn_tt_tt_1</t>
  </si>
  <si>
    <t>Back to the Future Part IIIÂ </t>
  </si>
  <si>
    <t>band|dog|letter|time machine|tombstone</t>
  </si>
  <si>
    <t>http://www.imdb.com/title/tt0099088/?ref_=fn_tt_tt_1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</si>
  <si>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</si>
  <si>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</si>
  <si>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</si>
  <si>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</si>
  <si>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John Woo</t>
  </si>
  <si>
    <t>Red CliffÂ </t>
  </si>
  <si>
    <t>Wei Zhao</t>
  </si>
  <si>
    <t>alliance|battle|china|chinese|strategy</t>
  </si>
  <si>
    <t>http://www.imdb.com/title/tt0425637/?ref_=fn_tt_tt_1</t>
  </si>
  <si>
    <t>Anthony Minghella</t>
  </si>
  <si>
    <t>The English PatientÂ </t>
  </si>
  <si>
    <t>church|english|flashback|nurse|patient</t>
  </si>
  <si>
    <t>http://www.imdb.com/title/tt0116209/?ref_=fn_tt_tt_1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</si>
  <si>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</si>
  <si>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</si>
  <si>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</si>
  <si>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</si>
  <si>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</si>
  <si>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</si>
  <si>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</si>
  <si>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</si>
  <si>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</si>
  <si>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</si>
  <si>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</si>
  <si>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</si>
  <si>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</si>
  <si>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</si>
  <si>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</si>
  <si>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</si>
  <si>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</si>
  <si>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</si>
  <si>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</si>
  <si>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</si>
  <si>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</si>
  <si>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</si>
  <si>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</si>
  <si>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Corpse BrideÂ </t>
  </si>
  <si>
    <t>Joanna Lumley</t>
  </si>
  <si>
    <t>arranged marriage|bride|corpse|groom|woods</t>
  </si>
  <si>
    <t>http://www.imdb.com/title/tt0121164/?ref_=fn_tt_tt_1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</si>
  <si>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</si>
  <si>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</si>
  <si>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</si>
  <si>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</si>
  <si>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</si>
  <si>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Kevin Zegers</t>
  </si>
  <si>
    <t>Ty Burrell</t>
  </si>
  <si>
    <t>Dawn of the DeadÂ </t>
  </si>
  <si>
    <t>Mekhi Phifer</t>
  </si>
  <si>
    <t>mall|mayhem|nurse|rear entry sex|survival horror</t>
  </si>
  <si>
    <t>http://www.imdb.com/title/tt0363547/?ref_=fn_tt_tt_1</t>
  </si>
  <si>
    <t>Sofia Vassilieva</t>
  </si>
  <si>
    <t>Jason Patric</t>
  </si>
  <si>
    <t>My Sister's KeeperÂ </t>
  </si>
  <si>
    <t>Jeffrey Markle</t>
  </si>
  <si>
    <t>hospital|leukemia|oncology|sick child|terminal illness</t>
  </si>
  <si>
    <t>http://www.imdb.com/title/tt1078588/?ref_=fn_tt_tt_1</t>
  </si>
  <si>
    <t>Judy Davis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</si>
  <si>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</si>
  <si>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</si>
  <si>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</si>
  <si>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</si>
  <si>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</si>
  <si>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</si>
  <si>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</si>
  <si>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</si>
  <si>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</si>
  <si>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</si>
  <si>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</si>
  <si>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</si>
  <si>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</si>
  <si>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</si>
  <si>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</si>
  <si>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</si>
  <si>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</si>
  <si>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</si>
  <si>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ShadowlandsÂ </t>
  </si>
  <si>
    <t>Julian Fellowes</t>
  </si>
  <si>
    <t>author|book|england|friend|oxford</t>
  </si>
  <si>
    <t>http://www.imdb.com/title/tt0108101/?ref_=fn_tt_tt_1</t>
  </si>
  <si>
    <t>Frank Oz</t>
  </si>
  <si>
    <t>Death at a FuneralÂ </t>
  </si>
  <si>
    <t>end credits roll call|four word title|funeral|secret|uncle</t>
  </si>
  <si>
    <t>http://www.imdb.com/title/tt0795368/?ref_=fn_tt_tt_1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</si>
  <si>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</si>
  <si>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</si>
  <si>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</si>
  <si>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</si>
  <si>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Topsy-TurvyÂ </t>
  </si>
  <si>
    <t>19th century|exhibition|gilbert and sullivan|gilbert and sullivan's princess ida|japanese</t>
  </si>
  <si>
    <t>http://www.imdb.com/title/tt0151568/?ref_=fn_tt_tt_1</t>
  </si>
  <si>
    <t>John Hillcoat</t>
  </si>
  <si>
    <t>The PropositionÂ </t>
  </si>
  <si>
    <t>aborigine|foreboding|gang|hideout|outlaw</t>
  </si>
  <si>
    <t>http://www.imdb.com/title/tt0421238/?ref_=fn_tt_tt_1</t>
  </si>
  <si>
    <t>Uli Edel</t>
  </si>
  <si>
    <t>The Baader Meinhof ComplexÂ </t>
  </si>
  <si>
    <t>bonn germany|failed kidnapping|handcuffs|projectile|terrorist</t>
  </si>
  <si>
    <t>http://www.imdb.com/title/tt0765432/?ref_=fn_tt_tt_1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</si>
  <si>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</si>
  <si>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</si>
  <si>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</si>
  <si>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</si>
  <si>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</si>
  <si>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</si>
  <si>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Wayne Kramer</t>
  </si>
  <si>
    <t>Paul Walker</t>
  </si>
  <si>
    <t>Running ScaredÂ </t>
  </si>
  <si>
    <t>adult child friendship|corrupt cop|fistfight|gangster|thug</t>
  </si>
  <si>
    <t>http://www.imdb.com/title/tt0404390/?ref_=fn_tt_tt_1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</si>
  <si>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</si>
  <si>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</si>
  <si>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</si>
  <si>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</si>
  <si>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Sydney Pollack</t>
  </si>
  <si>
    <t>TootsieÂ </t>
  </si>
  <si>
    <t>actor|actress|friend|love|reputation</t>
  </si>
  <si>
    <t>http://www.imdb.com/title/tt0084805/?ref_=fn_tt_tt_1</t>
  </si>
  <si>
    <t>Randy Quaid</t>
  </si>
  <si>
    <t>National Lampoon's VacationÂ </t>
  </si>
  <si>
    <t>Jane Krakowski</t>
  </si>
  <si>
    <t>amusement park|dog|family vacation|national lampoon series|vacation</t>
  </si>
  <si>
    <t>http://www.imdb.com/title/tt0085995/?ref_=fn_tt_tt_1</t>
  </si>
  <si>
    <t>George Armitage</t>
  </si>
  <si>
    <t>Michael Cudlitz</t>
  </si>
  <si>
    <t>Grosse Pointe BlankÂ </t>
  </si>
  <si>
    <t>Mitchell Ryan</t>
  </si>
  <si>
    <t>assassin|high school|high school reunion|reunion|suburb</t>
  </si>
  <si>
    <t>http://www.imdb.com/title/tt0119229/?ref_=fn_tt_tt_1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</si>
  <si>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</si>
  <si>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</si>
  <si>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</si>
  <si>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</si>
  <si>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</si>
  <si>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Todd Haynes</t>
  </si>
  <si>
    <t>Far from HeavenÂ </t>
  </si>
  <si>
    <t>Michael Gaston</t>
  </si>
  <si>
    <t>african american|catastrophe|family relationships|farewell scene|therapy</t>
  </si>
  <si>
    <t>http://www.imdb.com/title/tt0297884/?ref_=fn_tt_tt_1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</si>
  <si>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</si>
  <si>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</si>
  <si>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</si>
  <si>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</si>
  <si>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</si>
  <si>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Craig Gillespie</t>
  </si>
  <si>
    <t>Kelli Garner</t>
  </si>
  <si>
    <t>Lars and the Real GirlÂ </t>
  </si>
  <si>
    <t>in love with an inanimate object|internet|introvert|psychologist|sex doll</t>
  </si>
  <si>
    <t>http://www.imdb.com/title/tt0805564/?ref_=fn_tt_tt_1</t>
  </si>
  <si>
    <t>WitnessÂ </t>
  </si>
  <si>
    <t>amish|love|murder|police|train</t>
  </si>
  <si>
    <t>http://www.imdb.com/title/tt0090329/?ref_=fn_tt_tt_1</t>
  </si>
  <si>
    <t>Roger Rees</t>
  </si>
  <si>
    <t>Salma Hayek</t>
  </si>
  <si>
    <t>FridaÂ </t>
  </si>
  <si>
    <t>art|bisexual|marriage|pain|revolutionary</t>
  </si>
  <si>
    <t>http://www.imdb.com/title/tt0120679/?ref_=fn_tt_tt_1</t>
  </si>
  <si>
    <t>John Dahl</t>
  </si>
  <si>
    <t>RoundersÂ </t>
  </si>
  <si>
    <t>breasts|cult film|loan shark|poker|reference to christy turlington</t>
  </si>
  <si>
    <t>http://www.imdb.com/title/tt0128442/?ref_=fn_tt_tt_1</t>
  </si>
  <si>
    <t>Adam Shankman</t>
  </si>
  <si>
    <t>Lauren German</t>
  </si>
  <si>
    <t>A Walk to RememberÂ </t>
  </si>
  <si>
    <t>Paz de la Huerta</t>
  </si>
  <si>
    <t>community service|love|punishment|school|student</t>
  </si>
  <si>
    <t>http://www.imdb.com/title/tt0281358/?ref_=fn_tt_tt_1</t>
  </si>
  <si>
    <t>Max Casella</t>
  </si>
  <si>
    <t>Justin Timberlake</t>
  </si>
  <si>
    <t>Inside Llewyn DavisÂ </t>
  </si>
  <si>
    <t>Alex Karpovsky</t>
  </si>
  <si>
    <t>1960s|car hitting an animal|folk singer|friend|singer</t>
  </si>
  <si>
    <t>http://www.imdb.com/title/tt2042568/?ref_=fn_tt_tt_1</t>
  </si>
  <si>
    <t>DogmaÂ </t>
  </si>
  <si>
    <t>George Carlin</t>
  </si>
  <si>
    <t>abortion|abortion clinic|angel|church|clinic</t>
  </si>
  <si>
    <t>http://www.imdb.com/title/tt0120655/?ref_=fn_tt_tt_1</t>
  </si>
  <si>
    <t>Jeff Nichols</t>
  </si>
  <si>
    <t>Tye Sheridan</t>
  </si>
  <si>
    <t>MudÂ </t>
  </si>
  <si>
    <t>14 year old|boat|bounty hunter|boy|river</t>
  </si>
  <si>
    <t>http://www.imdb.com/title/tt1935179/?ref_=fn_tt_tt_1</t>
  </si>
  <si>
    <t>Theodore Witcher</t>
  </si>
  <si>
    <t>Nia Long</t>
  </si>
  <si>
    <t>Leonard Roberts</t>
  </si>
  <si>
    <t>Love JonesÂ </t>
  </si>
  <si>
    <t>african american|cult film|ex boyfriend|middle class|sex</t>
  </si>
  <si>
    <t>http://www.imdb.com/title/tt0119572/?ref_=fn_tt_tt_1</t>
  </si>
  <si>
    <t>Dirty Pretty ThingsÂ </t>
  </si>
  <si>
    <t>hotel|immigrant|nigerian|surgery|underwear</t>
  </si>
  <si>
    <t>http://www.imdb.com/title/tt0301199/?ref_=fn_tt_tt_1</t>
  </si>
  <si>
    <t>Much Ado About NothingÂ </t>
  </si>
  <si>
    <t>16th century|bachelor|dishonor|masquerade party|wedding</t>
  </si>
  <si>
    <t>http://www.imdb.com/title/tt0107616/?ref_=fn_tt_tt_1</t>
  </si>
  <si>
    <t>Karen Pittman</t>
  </si>
  <si>
    <t>James Corden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</si>
  <si>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</si>
  <si>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</si>
  <si>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</si>
  <si>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</si>
  <si>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Bruce Beresford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</si>
  <si>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</si>
  <si>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</si>
  <si>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</si>
  <si>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</si>
  <si>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</si>
  <si>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</si>
  <si>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</si>
  <si>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</si>
  <si>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</si>
  <si>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</si>
  <si>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Layer CakeÂ </t>
  </si>
  <si>
    <t>Jamie Foreman</t>
  </si>
  <si>
    <t>cake|cocaine|drugs|pills|serbian</t>
  </si>
  <si>
    <t>http://www.imdb.com/title/tt0375912/?ref_=fn_tt_tt_1</t>
  </si>
  <si>
    <t>Rodney Dangerfield</t>
  </si>
  <si>
    <t>CaddyshackÂ </t>
  </si>
  <si>
    <t>Brian Doyle-Murray</t>
  </si>
  <si>
    <t>caddy|country club|golf course|gopher|nudity</t>
  </si>
  <si>
    <t>http://www.imdb.com/title/tt0080487/?ref_=fn_tt_tt_1</t>
  </si>
  <si>
    <t>Raymond De Felitta</t>
  </si>
  <si>
    <t>Curtiss Cook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</si>
  <si>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</si>
  <si>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</si>
  <si>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</si>
  <si>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</si>
  <si>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Terry Zwigoff</t>
  </si>
  <si>
    <t>Ghost WorldÂ </t>
  </si>
  <si>
    <t>T.J. Thyne</t>
  </si>
  <si>
    <t>art class|diner|friend|graduation|high school</t>
  </si>
  <si>
    <t>http://www.imdb.com/title/tt0162346/?ref_=fn_tt_tt_1</t>
  </si>
  <si>
    <t>Clerks IIÂ </t>
  </si>
  <si>
    <t>fast food|fast food restaurant|new jersey|quick stop|restaurant</t>
  </si>
  <si>
    <t>http://www.imdb.com/title/tt0424345/?ref_=fn_tt_tt_1</t>
  </si>
  <si>
    <t>Nat Faxon</t>
  </si>
  <si>
    <t>Liam James</t>
  </si>
  <si>
    <t>The Way Way BackÂ </t>
  </si>
  <si>
    <t>Jim Rash</t>
  </si>
  <si>
    <t>awkward boy|shy kid|summer|vacation|water park</t>
  </si>
  <si>
    <t>http://www.imdb.com/title/tt1727388/?ref_=fn_tt_tt_1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</si>
  <si>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</si>
  <si>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</si>
  <si>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</si>
  <si>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</si>
  <si>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JirÃ­ Menzel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</si>
  <si>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</si>
  <si>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</si>
  <si>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</si>
  <si>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</si>
  <si>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</si>
  <si>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</si>
  <si>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</si>
  <si>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</si>
  <si>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Shea Whigham</t>
  </si>
  <si>
    <t>Katy Mixon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</si>
  <si>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</si>
  <si>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</si>
  <si>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</si>
  <si>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</si>
  <si>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</si>
  <si>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</si>
  <si>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</si>
  <si>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</si>
  <si>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</si>
  <si>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Alejandro Monteverde</t>
  </si>
  <si>
    <t>Ramon Rodriguez</t>
  </si>
  <si>
    <t>BellaÂ </t>
  </si>
  <si>
    <t>Eduardo VerÃ¡stegui</t>
  </si>
  <si>
    <t>inter cultural|latino|restaurant|soccer|train</t>
  </si>
  <si>
    <t>http://www.imdb.com/title/tt0482463/?ref_=fn_tt_tt_1</t>
  </si>
  <si>
    <t>Kirk Jones</t>
  </si>
  <si>
    <t>Waking Ned DevineÂ </t>
  </si>
  <si>
    <t>dead body|death|lottery|small town|village</t>
  </si>
  <si>
    <t>http://www.imdb.com/title/tt0166396/?ref_=fn_tt_tt_1</t>
  </si>
  <si>
    <t>A Room with a ViewÂ </t>
  </si>
  <si>
    <t>male nudity|male pubic hair|nude bathing|piano|pubic hair</t>
  </si>
  <si>
    <t>http://www.imdb.com/title/tt0091867/?ref_=fn_tt_tt_1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</si>
  <si>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</si>
  <si>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</si>
  <si>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</si>
  <si>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</si>
  <si>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</si>
  <si>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Craig Brewer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</si>
  <si>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</si>
  <si>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</si>
  <si>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</si>
  <si>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</si>
  <si>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</si>
  <si>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</si>
  <si>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Miranda July</t>
  </si>
  <si>
    <t>Brad William Henke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</si>
  <si>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</si>
  <si>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</si>
  <si>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</si>
  <si>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</si>
  <si>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Noah Baumbach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</si>
  <si>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</si>
  <si>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</si>
  <si>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</si>
  <si>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</si>
  <si>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</si>
  <si>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</si>
  <si>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</si>
  <si>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</si>
  <si>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</si>
  <si>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</si>
  <si>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</si>
  <si>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</si>
  <si>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</si>
  <si>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</si>
  <si>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Mira Nair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</si>
  <si>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</si>
  <si>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</si>
  <si>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</si>
  <si>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</si>
  <si>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</si>
  <si>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Derek Cianfrance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</si>
  <si>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</si>
  <si>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</si>
  <si>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</si>
  <si>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</si>
  <si>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Felicity Huffman</t>
  </si>
  <si>
    <t>TransamericaÂ </t>
  </si>
  <si>
    <t>Paul Borghese</t>
  </si>
  <si>
    <t>bail|male full frontal nudity|sex change|stepfather|transsexual</t>
  </si>
  <si>
    <t>http://www.imdb.com/title/tt0407265/?ref_=fn_tt_tt_1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</si>
  <si>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</si>
  <si>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</si>
  <si>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</si>
  <si>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</si>
  <si>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</si>
  <si>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</si>
  <si>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Goran Dukic</t>
  </si>
  <si>
    <t>Wristcutters: A Love StoryÂ </t>
  </si>
  <si>
    <t>Chase Ellison</t>
  </si>
  <si>
    <t>afterlife|camping|death|hitchhiker|suicide</t>
  </si>
  <si>
    <t>http://www.imdb.com/title/tt0477139/?ref_=fn_tt_tt_1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</si>
  <si>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</si>
  <si>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</si>
  <si>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</si>
  <si>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</si>
  <si>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</si>
  <si>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</si>
  <si>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</si>
  <si>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</si>
  <si>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</si>
  <si>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</si>
  <si>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</si>
  <si>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</si>
  <si>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</si>
  <si>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</si>
  <si>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</si>
  <si>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</si>
  <si>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</si>
  <si>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</si>
  <si>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</si>
  <si>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</si>
  <si>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Pirates of the Caribbean: Dead Man's ChestÂ </t>
  </si>
  <si>
    <t>box office hit|giant squid|heart|liar's dice|monster</t>
  </si>
  <si>
    <t>http://www.imdb.com/title/tt0383574/?ref_=fn_tt_tt_1</t>
  </si>
  <si>
    <t>Spider-Man 2Â </t>
  </si>
  <si>
    <t>death|doctor|scientist|super villain|tentacle</t>
  </si>
  <si>
    <t>http://www.imdb.com/title/tt0316654/?ref_=fn_tt_tt_1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</si>
  <si>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</si>
  <si>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</si>
  <si>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</si>
  <si>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</si>
  <si>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</si>
  <si>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</si>
  <si>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</si>
  <si>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</si>
  <si>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</si>
  <si>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X-Men: ApocalypseÂ </t>
  </si>
  <si>
    <t>mutant|superhero|superhero team|x men|year 1983</t>
  </si>
  <si>
    <t>http://www.imdb.com/title/tt3385516/?ref_=fn_tt_tt_1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</si>
  <si>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</si>
  <si>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</si>
  <si>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</si>
  <si>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</si>
  <si>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</si>
  <si>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</si>
  <si>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</si>
  <si>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</si>
  <si>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</si>
  <si>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</si>
  <si>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</si>
  <si>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</si>
  <si>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</si>
  <si>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</si>
  <si>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</si>
  <si>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</si>
  <si>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Spider-ManÂ </t>
  </si>
  <si>
    <t>evil|goblin|spider|spider man|superhero</t>
  </si>
  <si>
    <t>http://www.imdb.com/title/tt0145487/?ref_=fn_tt_tt_1</t>
  </si>
  <si>
    <t>Tom McGrath</t>
  </si>
  <si>
    <t>MegamindÂ </t>
  </si>
  <si>
    <t>battle|city|planet|prison|superhero</t>
  </si>
  <si>
    <t>http://www.imdb.com/title/tt1001526/?ref_=fn_tt_tt_1</t>
  </si>
  <si>
    <t>Fast FiveÂ </t>
  </si>
  <si>
    <t>Dwayne Johnson</t>
  </si>
  <si>
    <t>drug lord|drugs|federal agent|heist|police</t>
  </si>
  <si>
    <t>http://www.imdb.com/title/tt1596343/?ref_=fn_tt_tt_1</t>
  </si>
  <si>
    <t>Kirk De Micco</t>
  </si>
  <si>
    <t>The CroodsÂ </t>
  </si>
  <si>
    <t>cave|caveman|journey|strict father|survival</t>
  </si>
  <si>
    <t>http://www.imdb.com/title/tt0481499/?ref_=fn_tt_tt_1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</si>
  <si>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</si>
  <si>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</si>
  <si>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</si>
  <si>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</si>
  <si>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</si>
  <si>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</si>
  <si>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</si>
  <si>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David Mamet</t>
  </si>
  <si>
    <t>Ben Gazzara</t>
  </si>
  <si>
    <t>The Spanish PrisonerÂ </t>
  </si>
  <si>
    <t>brother sister relationship|extradition|fbi|japanese tourist|secret</t>
  </si>
  <si>
    <t>http://www.imdb.com/title/tt0120176/?ref_=fn_tt_tt_1</t>
  </si>
  <si>
    <t>Barry Sonnenfeld</t>
  </si>
  <si>
    <t>Men in BlackÂ </t>
  </si>
  <si>
    <t>Linda Fiorentino</t>
  </si>
  <si>
    <t>alien|box office hit|flying saucer|laser gun|wisecrack humor</t>
  </si>
  <si>
    <t>http://www.imdb.com/title/tt0119654/?ref_=fn_tt_tt_1</t>
  </si>
  <si>
    <t>Ben Stiller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</si>
  <si>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</si>
  <si>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</si>
  <si>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</si>
  <si>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</si>
  <si>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</si>
  <si>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Gary Ross</t>
  </si>
  <si>
    <t>SeabiscuitÂ </t>
  </si>
  <si>
    <t>horse|horse racing|jockey|limp|seabiscuit</t>
  </si>
  <si>
    <t>http://www.imdb.com/title/tt0329575/?ref_=fn_tt_tt_1</t>
  </si>
  <si>
    <t>Jake Busey</t>
  </si>
  <si>
    <t>Enemy of the StateÂ </t>
  </si>
  <si>
    <t>congressman|lawyer|nsa|on the run|surveillance</t>
  </si>
  <si>
    <t>http://www.imdb.com/title/tt0120660/?ref_=fn_tt_tt_1</t>
  </si>
  <si>
    <t>Rob Marshall</t>
  </si>
  <si>
    <t>Mako</t>
  </si>
  <si>
    <t>Memoirs of a GeishaÂ </t>
  </si>
  <si>
    <t>Karl Yune</t>
  </si>
  <si>
    <t>coming of age|geisha|japan|jealousy|love</t>
  </si>
  <si>
    <t>http://www.imdb.com/title/tt0397535/?ref_=fn_tt_tt_1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</si>
  <si>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</si>
  <si>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</si>
  <si>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</si>
  <si>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</si>
  <si>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Face/OffÂ </t>
  </si>
  <si>
    <t>death of child|face|face transplant|prison|terrorist</t>
  </si>
  <si>
    <t>http://www.imdb.com/title/tt0119094/?ref_=fn_tt_tt_1</t>
  </si>
  <si>
    <t>James Algar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</si>
  <si>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</si>
  <si>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</si>
  <si>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</si>
  <si>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</si>
  <si>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</si>
  <si>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</si>
  <si>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</si>
  <si>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</si>
  <si>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</si>
  <si>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</si>
  <si>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</si>
  <si>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Louis Leterrier</t>
  </si>
  <si>
    <t>Common</t>
  </si>
  <si>
    <t>Now You See MeÂ </t>
  </si>
  <si>
    <t>bank|fbi|heist|interpol|magician</t>
  </si>
  <si>
    <t>http://www.imdb.com/title/tt1670345/?ref_=fn_tt_tt_1</t>
  </si>
  <si>
    <t>Chi McBride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</si>
  <si>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</si>
  <si>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</si>
  <si>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</si>
  <si>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</si>
  <si>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The Man from U.N.C.L.E.Â </t>
  </si>
  <si>
    <t>box office flop|cia agent|criminal organization|kgb agent|nuclear bomb</t>
  </si>
  <si>
    <t>http://www.imdb.com/title/tt1638355/?ref_=fn_tt_tt_1</t>
  </si>
  <si>
    <t>Vinessa Shaw</t>
  </si>
  <si>
    <t>Eyes Wide ShutÂ </t>
  </si>
  <si>
    <t>doctor|orgy|party|pianist|sexual fantasy</t>
  </si>
  <si>
    <t>http://www.imdb.com/title/tt0120663/?ref_=fn_tt_tt_1</t>
  </si>
  <si>
    <t>Kenny Ortega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</si>
  <si>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</si>
  <si>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</si>
  <si>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</si>
  <si>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</si>
  <si>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</si>
  <si>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</si>
  <si>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American SniperÂ </t>
  </si>
  <si>
    <t>Keir O'Donnell</t>
  </si>
  <si>
    <t>assassin|death of child|iraq|sniper|sniper rifle</t>
  </si>
  <si>
    <t>http://www.imdb.com/title/tt2179136/?ref_=fn_tt_tt_1</t>
  </si>
  <si>
    <t>Richard Donner</t>
  </si>
  <si>
    <t>Margot Kidder</t>
  </si>
  <si>
    <t>SupermanÂ </t>
  </si>
  <si>
    <t>Ned Beatty</t>
  </si>
  <si>
    <t>1970s|clark kent|planet|superhero|year 1978</t>
  </si>
  <si>
    <t>http://www.imdb.com/title/tt0078346/?ref_=fn_tt_tt_1</t>
  </si>
  <si>
    <t>Crimson TideÂ </t>
  </si>
  <si>
    <t>Ricky Schroder</t>
  </si>
  <si>
    <t>alabama|mutiny|order|radio|submarine</t>
  </si>
  <si>
    <t>http://www.imdb.com/title/tt0112740/?ref_=fn_tt_tt_1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</si>
  <si>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</si>
  <si>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</si>
  <si>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</si>
  <si>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</si>
  <si>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</si>
  <si>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Kelly Preston</t>
  </si>
  <si>
    <t>Jerry MaguireÂ </t>
  </si>
  <si>
    <t>Bonnie Hunt</t>
  </si>
  <si>
    <t>agent|career|client|fiance|sports agent</t>
  </si>
  <si>
    <t>http://www.imdb.com/title/tt0116695/?ref_=fn_tt_tt_1</t>
  </si>
  <si>
    <t>Julia Roberts</t>
  </si>
  <si>
    <t>Erin BrockovichÂ </t>
  </si>
  <si>
    <t>contamination|corporate crime|environmental issue|female protagonist|working single mother</t>
  </si>
  <si>
    <t>http://www.imdb.com/title/tt0195685/?ref_=fn_tt_tt_1</t>
  </si>
  <si>
    <t>Jorge R. GutiÃ©rrez</t>
  </si>
  <si>
    <t>Hector Elizondo</t>
  </si>
  <si>
    <t>Channing Tatum</t>
  </si>
  <si>
    <t>The Book of LifeÂ </t>
  </si>
  <si>
    <t>Ana de la Reguera</t>
  </si>
  <si>
    <t>afterlife|bullfight|bullfighting|love triangle|mexico</t>
  </si>
  <si>
    <t>http://www.imdb.com/title/tt2262227/?ref_=fn_tt_tt_1</t>
  </si>
  <si>
    <t>The NegotiatorÂ </t>
  </si>
  <si>
    <t>hostage|innocence|murder|negotiator|police</t>
  </si>
  <si>
    <t>http://www.imdb.com/title/tt0120768/?ref_=fn_tt_tt_1</t>
  </si>
  <si>
    <t>The Life Aquatic with Steve ZissouÂ </t>
  </si>
  <si>
    <t>Matthew Gray Gubler</t>
  </si>
  <si>
    <t>expedition|oceanographer|sea|shark|team</t>
  </si>
  <si>
    <t>http://www.imdb.com/title/tt0362270/?ref_=fn_tt_tt_1</t>
  </si>
  <si>
    <t>Dean Parisot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</si>
  <si>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</si>
  <si>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</si>
  <si>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</si>
  <si>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</si>
  <si>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</si>
  <si>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</si>
  <si>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</si>
  <si>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</si>
  <si>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</si>
  <si>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</si>
  <si>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</si>
  <si>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</si>
  <si>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</si>
  <si>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</si>
  <si>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American HustleÂ </t>
  </si>
  <si>
    <t>based on true story|con artist|drunk wife|fbi investigation|scam</t>
  </si>
  <si>
    <t>http://www.imdb.com/title/tt1800241/?ref_=fn_tt_tt_1</t>
  </si>
  <si>
    <t>The Talented Mr. RipleyÂ </t>
  </si>
  <si>
    <t>1950s|italy|mistaken identity|nudity|sociopath</t>
  </si>
  <si>
    <t>http://www.imdb.com/title/tt0134119/?ref_=fn_tt_tt_1</t>
  </si>
  <si>
    <t>Frank Marshall</t>
  </si>
  <si>
    <t>Eight BelowÂ </t>
  </si>
  <si>
    <t>Wendy Crewson</t>
  </si>
  <si>
    <t>antarctica|dog|siberian husky|sled dog|survival</t>
  </si>
  <si>
    <t>http://www.imdb.com/title/tt0397313/?ref_=fn_tt_tt_1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</si>
  <si>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</si>
  <si>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</si>
  <si>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</si>
  <si>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</si>
  <si>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</si>
  <si>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SunshineÂ </t>
  </si>
  <si>
    <t>Troy Garity</t>
  </si>
  <si>
    <t>astronaut|earth|future|icarus|sun</t>
  </si>
  <si>
    <t>http://www.imdb.com/title/tt0448134/?ref_=fn_tt_tt_1</t>
  </si>
  <si>
    <t>Bill Cobbs</t>
  </si>
  <si>
    <t>The Hudsucker ProxyÂ </t>
  </si>
  <si>
    <t>John Mahoney</t>
  </si>
  <si>
    <t>art deco|board of directors|industry|mail|stock</t>
  </si>
  <si>
    <t>http://www.imdb.com/title/tt0110074/?ref_=fn_tt_tt_1</t>
  </si>
  <si>
    <t>Lee Daniels</t>
  </si>
  <si>
    <t>Gabourey Sidibe</t>
  </si>
  <si>
    <t>Mo'Nique</t>
  </si>
  <si>
    <t>PreciousÂ </t>
  </si>
  <si>
    <t>Mariah Carey</t>
  </si>
  <si>
    <t>abuse|african american lesbian|lesbian|lesbian couple|school</t>
  </si>
  <si>
    <t>http://www.imdb.com/title/tt0929632/?ref_=fn_tt_tt_1</t>
  </si>
  <si>
    <t>Gary Fleder</t>
  </si>
  <si>
    <t>The ExpressÂ </t>
  </si>
  <si>
    <t>Charles S. Dutton</t>
  </si>
  <si>
    <t>african american|coach|football movie|nonlinear timeline|syracuse university</t>
  </si>
  <si>
    <t>http://www.imdb.com/title/tt0469903/?ref_=fn_tt_tt_1</t>
  </si>
  <si>
    <t>Robert Mitchum</t>
  </si>
  <si>
    <t>Cape FearÂ </t>
  </si>
  <si>
    <t>Joe Don Baker</t>
  </si>
  <si>
    <t>lawyer|neo noir|prison|rapist|southern gothic</t>
  </si>
  <si>
    <t>http://www.imdb.com/title/tt0101540/?ref_=fn_tt_tt_1</t>
  </si>
  <si>
    <t>Mike Nichols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</si>
  <si>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</si>
  <si>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</si>
  <si>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</si>
  <si>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</si>
  <si>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The Young VictoriaÂ </t>
  </si>
  <si>
    <t>19th century|courtship|female protagonist|princess|queen of england</t>
  </si>
  <si>
    <t>http://www.imdb.com/title/tt0962736/?ref_=fn_tt_tt_1</t>
  </si>
  <si>
    <t>The FountainÂ </t>
  </si>
  <si>
    <t>eternity|love|mayan|tree|tree of life</t>
  </si>
  <si>
    <t>http://www.imdb.com/title/tt0414993/?ref_=fn_tt_tt_1</t>
  </si>
  <si>
    <t>Stephen Herek</t>
  </si>
  <si>
    <t>Olympia Dukakis</t>
  </si>
  <si>
    <t>Alicia Witt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</si>
  <si>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</si>
  <si>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</si>
  <si>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</si>
  <si>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</si>
  <si>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FlightÂ </t>
  </si>
  <si>
    <t>Nadine Velazquez</t>
  </si>
  <si>
    <t>airline|flight|flight attendant|lawyer|pilot</t>
  </si>
  <si>
    <t>http://www.imdb.com/title/tt1907668/?ref_=fn_tt_tt_1</t>
  </si>
  <si>
    <t>Gregory Hoblit</t>
  </si>
  <si>
    <t>Andre Braugher</t>
  </si>
  <si>
    <t>FrequencyÂ </t>
  </si>
  <si>
    <t>altering history|alternate history|amateur radio|ham radio|paranormal phenomena</t>
  </si>
  <si>
    <t>http://www.imdb.com/title/tt0186151/?ref_=fn_tt_tt_1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</si>
  <si>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</si>
  <si>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</si>
  <si>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</si>
  <si>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</si>
  <si>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</si>
  <si>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</si>
  <si>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North CountryÂ </t>
  </si>
  <si>
    <t>based on true story|innocence|lawsuit|mine|sexual harassment</t>
  </si>
  <si>
    <t>http://www.imdb.com/title/tt0395972/?ref_=fn_tt_tt_1</t>
  </si>
  <si>
    <t>IdentityÂ </t>
  </si>
  <si>
    <t>dissociative identity disorder|motel room key|murder|storm|stranded</t>
  </si>
  <si>
    <t>http://www.imdb.com/title/tt0309698/?ref_=fn_tt_tt_1</t>
  </si>
  <si>
    <t>Leslie Caron</t>
  </si>
  <si>
    <t>Lena Olin</t>
  </si>
  <si>
    <t>ChocolatÂ </t>
  </si>
  <si>
    <t>Hugh O'Conor</t>
  </si>
  <si>
    <t>chocolate|chocolate shop|food|france|village</t>
  </si>
  <si>
    <t>http://www.imdb.com/title/tt0241303/?ref_=fn_tt_tt_1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</si>
  <si>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</si>
  <si>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</si>
  <si>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</si>
  <si>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</si>
  <si>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Punch-Drunk LoveÂ </t>
  </si>
  <si>
    <t>Don McManus</t>
  </si>
  <si>
    <t>harmonium|love|phone sex|pudding|sister</t>
  </si>
  <si>
    <t>http://www.imdb.com/title/tt0272338/?ref_=fn_tt_tt_1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</si>
  <si>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</si>
  <si>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</si>
  <si>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</si>
  <si>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</si>
  <si>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</si>
  <si>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Big Trouble in Little ChinaÂ </t>
  </si>
  <si>
    <t>Peter Kwong</t>
  </si>
  <si>
    <t>1980s|airport|cb radio|truck|truck driver</t>
  </si>
  <si>
    <t>http://www.imdb.com/title/tt0090728/?ref_=fn_tt_tt_1</t>
  </si>
  <si>
    <t>The RoadÂ </t>
  </si>
  <si>
    <t>apocalypse|boy|food|pistol|survival</t>
  </si>
  <si>
    <t>http://www.imdb.com/title/tt0898367/?ref_=fn_tt_tt_1</t>
  </si>
  <si>
    <t>Star Trek IV: The Voyage HomeÂ </t>
  </si>
  <si>
    <t>Walter Koenig</t>
  </si>
  <si>
    <t>alien probe|humpback whales|probe|time travel|whale</t>
  </si>
  <si>
    <t>http://www.imdb.com/title/tt0092007/?ref_=fn_tt_tt_1</t>
  </si>
  <si>
    <t>Girl, InterruptedÂ </t>
  </si>
  <si>
    <t>Vanessa Redgrave</t>
  </si>
  <si>
    <t>1960s|father daughter incest|mental hospital|suicide|suicide attempt</t>
  </si>
  <si>
    <t>http://www.imdb.com/title/tt0172493/?ref_=fn_tt_tt_1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</si>
  <si>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</si>
  <si>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</si>
  <si>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</si>
  <si>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</si>
  <si>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</si>
  <si>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</si>
  <si>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Laurent Tirard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</si>
  <si>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</si>
  <si>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</si>
  <si>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</si>
  <si>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</si>
  <si>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</si>
  <si>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</si>
  <si>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Tony Gilroy</t>
  </si>
  <si>
    <t>Michael ClaytonÂ </t>
  </si>
  <si>
    <t>attorney|debt|fixer|law|law firm</t>
  </si>
  <si>
    <t>http://www.imdb.com/title/tt0465538/?ref_=fn_tt_tt_1</t>
  </si>
  <si>
    <t>Nick Krause</t>
  </si>
  <si>
    <t>The DescendantsÂ </t>
  </si>
  <si>
    <t>Beau Bridges</t>
  </si>
  <si>
    <t>boating accident|daughters|father daughter relationship|hospital|marriage</t>
  </si>
  <si>
    <t>http://www.imdb.com/title/tt1033575/?ref_=fn_tt_tt_1</t>
  </si>
  <si>
    <t>Saffron Burrows</t>
  </si>
  <si>
    <t>The Bank JobÂ </t>
  </si>
  <si>
    <t>Daniel Mays</t>
  </si>
  <si>
    <t>chase|heist|london england|mobster|safe deposit</t>
  </si>
  <si>
    <t>http://www.imdb.com/title/tt0200465/?ref_=fn_tt_tt_1</t>
  </si>
  <si>
    <t>From Dusk Till DawnÂ </t>
  </si>
  <si>
    <t>Cheech Marin</t>
  </si>
  <si>
    <t>brother|human versus vampire|rapist|stripper|vampire</t>
  </si>
  <si>
    <t>http://www.imdb.com/title/tt0116367/?ref_=fn_tt_tt_1</t>
  </si>
  <si>
    <t>Penny Marshall</t>
  </si>
  <si>
    <t>Jon Lovitz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</si>
  <si>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</si>
  <si>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</si>
  <si>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</si>
  <si>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</si>
  <si>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</si>
  <si>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</si>
  <si>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</si>
  <si>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</si>
  <si>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</si>
  <si>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Robert Altman</t>
  </si>
  <si>
    <t>Gosford ParkÂ </t>
  </si>
  <si>
    <t>country house|murder|producer|servant|shooting party</t>
  </si>
  <si>
    <t>http://www.imdb.com/title/tt0280707/?ref_=fn_tt_tt_1</t>
  </si>
  <si>
    <t>Charlie Tahan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</si>
  <si>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</si>
  <si>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</si>
  <si>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</si>
  <si>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</si>
  <si>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Sergey Bodrov</t>
  </si>
  <si>
    <t>Khulan Chuluun</t>
  </si>
  <si>
    <t>Tadanobu Asano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</si>
  <si>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</si>
  <si>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</si>
  <si>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</si>
  <si>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</si>
  <si>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</si>
  <si>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Russia</t>
  </si>
  <si>
    <t>RocknRollaÂ </t>
  </si>
  <si>
    <t>accountant|finger gun|homosexual|killed in an elevator|painting</t>
  </si>
  <si>
    <t>http://www.imdb.com/title/tt1032755/?ref_=fn_tt_tt_1</t>
  </si>
  <si>
    <t>Peter Farrelly</t>
  </si>
  <si>
    <t>Lauren Holly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</si>
  <si>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</si>
  <si>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</si>
  <si>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</si>
  <si>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Gaspar NoÃ©</t>
  </si>
  <si>
    <t>Emily Alyn Lind</t>
  </si>
  <si>
    <t>Enter the VoidÂ </t>
  </si>
  <si>
    <t>Olly Alexander</t>
  </si>
  <si>
    <t>drug deal|drugs|explicit sex|love|stripper</t>
  </si>
  <si>
    <t>http://www.imdb.com/title/tt1191111/?ref_=fn_tt_tt_1</t>
  </si>
  <si>
    <t>Judge Reinhold</t>
  </si>
  <si>
    <t>Beverly Hills CopÂ </t>
  </si>
  <si>
    <t>James Russo</t>
  </si>
  <si>
    <t>drug dealer|drugs|murder|police brutality|police shootout</t>
  </si>
  <si>
    <t>http://www.imdb.com/title/tt0086960/?ref_=fn_tt_tt_1</t>
  </si>
  <si>
    <t>Sylvia Syms</t>
  </si>
  <si>
    <t>The QueenÂ </t>
  </si>
  <si>
    <t>Alex Jennings</t>
  </si>
  <si>
    <t>monarchy|prime minister|princess diana|queen|speech</t>
  </si>
  <si>
    <t>http://www.imdb.com/title/tt0436697/?ref_=fn_tt_tt_1</t>
  </si>
  <si>
    <t>Gillian Armstrong</t>
  </si>
  <si>
    <t>Little WomenÂ </t>
  </si>
  <si>
    <t>civil war|female protagonist|post civil war|reference to friedrich schiller|u.s. civil war</t>
  </si>
  <si>
    <t>http://www.imdb.com/title/tt0110367/?ref_=fn_tt_tt_1</t>
  </si>
  <si>
    <t>Ben Mendelsohn</t>
  </si>
  <si>
    <t>The Place Beyond the PinesÂ </t>
  </si>
  <si>
    <t>Angelo Anthony Pizza</t>
  </si>
  <si>
    <t>bank|carnival|motorcycle|police|rookie cop</t>
  </si>
  <si>
    <t>http://www.imdb.com/title/tt1817273/?ref_=fn_tt_tt_1</t>
  </si>
  <si>
    <t>Costa-Gavras</t>
  </si>
  <si>
    <t>Amen.Â </t>
  </si>
  <si>
    <t>jesuit|jew|pope|priest|ss</t>
  </si>
  <si>
    <t>http://www.imdb.com/title/tt0280653/?ref_=fn_tt_tt_1</t>
  </si>
  <si>
    <t>Good Morning, VietnamÂ </t>
  </si>
  <si>
    <t>disc jockey|friendship|radio|vietnam|vietnamese</t>
  </si>
  <si>
    <t>http://www.imdb.com/title/tt0093105/?ref_=fn_tt_tt_1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</si>
  <si>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</si>
  <si>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</si>
  <si>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</si>
  <si>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</si>
  <si>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Olivier Assayas</t>
  </si>
  <si>
    <t>Paris, je t'aimeÂ </t>
  </si>
  <si>
    <t>baby|divorce|oscar wilde|pigalle|tourist</t>
  </si>
  <si>
    <t>http://www.imdb.com/title/tt0401711/?ref_=fn_tt_tt_1</t>
  </si>
  <si>
    <t>Patrice Leconte</t>
  </si>
  <si>
    <t>Daniel Auteuil</t>
  </si>
  <si>
    <t>Emir Kusturica</t>
  </si>
  <si>
    <t>The Widow of Saint-PierreÂ </t>
  </si>
  <si>
    <t>Yves Jacques</t>
  </si>
  <si>
    <t>archipelago|guillotine|island|prison|redemption</t>
  </si>
  <si>
    <t>http://www.imdb.com/title/tt0191636/?ref_=fn_tt_tt_1</t>
  </si>
  <si>
    <t>Antwone FisherÂ </t>
  </si>
  <si>
    <t>Derek Luke</t>
  </si>
  <si>
    <t>black american|extortion|navy|psychiatrist|sailor</t>
  </si>
  <si>
    <t>http://www.imdb.com/title/tt0168786/?ref_=fn_tt_tt_1</t>
  </si>
  <si>
    <t>Don Bluth</t>
  </si>
  <si>
    <t>Gabriel Damon</t>
  </si>
  <si>
    <t>Judith Barsi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</si>
  <si>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</si>
  <si>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</si>
  <si>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</si>
  <si>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</si>
  <si>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Carroll Ballard</t>
  </si>
  <si>
    <t>Hope Davis</t>
  </si>
  <si>
    <t>Eamonn Walker</t>
  </si>
  <si>
    <t>DumaÂ </t>
  </si>
  <si>
    <t>africa|bed|boy|cheetah|south africa</t>
  </si>
  <si>
    <t>http://www.imdb.com/title/tt0361715/?ref_=fn_tt_tt_1</t>
  </si>
  <si>
    <t>Gina Prince-Bythewood</t>
  </si>
  <si>
    <t>Alicia Keys</t>
  </si>
  <si>
    <t>Nate Parker</t>
  </si>
  <si>
    <t>The Secret Life of BeesÂ </t>
  </si>
  <si>
    <t>Jennifer Hudson</t>
  </si>
  <si>
    <t>beekeeping|insect in title|racism|sister|south carolina</t>
  </si>
  <si>
    <t>http://www.imdb.com/title/tt0416212/?ref_=fn_tt_tt_1</t>
  </si>
  <si>
    <t>Bill Paxton</t>
  </si>
  <si>
    <t>FrailtyÂ </t>
  </si>
  <si>
    <t>Matt O'Leary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</si>
  <si>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</si>
  <si>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</si>
  <si>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</si>
  <si>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</si>
  <si>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</si>
  <si>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</si>
  <si>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John Madden</t>
  </si>
  <si>
    <t>The Best Exotic Marigold HotelÂ </t>
  </si>
  <si>
    <t>Celia Imrie</t>
  </si>
  <si>
    <t>hotel|india|marigold|retiree|retirement</t>
  </si>
  <si>
    <t>http://www.imdb.com/title/tt1412386/?ref_=fn_tt_tt_1</t>
  </si>
  <si>
    <t>Werner Herzog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</si>
  <si>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</si>
  <si>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</si>
  <si>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</si>
  <si>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</si>
  <si>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</si>
  <si>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Victor Salva</t>
  </si>
  <si>
    <t>Tim DeKay</t>
  </si>
  <si>
    <t>Scott Mechlowicz</t>
  </si>
  <si>
    <t>Peaceful WarriorÂ </t>
  </si>
  <si>
    <t>Agnes Bruckner</t>
  </si>
  <si>
    <t>college|college athlete|comeback|gymnast|olympics</t>
  </si>
  <si>
    <t>http://www.imdb.com/title/tt0438315/?ref_=fn_tt_tt_1</t>
  </si>
  <si>
    <t>Karen Mok</t>
  </si>
  <si>
    <t>Shaolin SoccerÂ </t>
  </si>
  <si>
    <t>Kwok-Kwan Chan</t>
  </si>
  <si>
    <t>cult film|kung fu|martial arts|shaolin|soccer</t>
  </si>
  <si>
    <t>http://www.imdb.com/title/tt0286112/?ref_=fn_tt_tt_1</t>
  </si>
  <si>
    <t>Dan Harris</t>
  </si>
  <si>
    <t>Ryan Donowho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</si>
  <si>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</si>
  <si>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</si>
  <si>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</si>
  <si>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</si>
  <si>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</si>
  <si>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Jee-woon Kim</t>
  </si>
  <si>
    <t>Woo-sung Jung</t>
  </si>
  <si>
    <t>Kang-ho Song</t>
  </si>
  <si>
    <t>The Good, the Bad, the WeirdÂ </t>
  </si>
  <si>
    <t>Dal-su Oh</t>
  </si>
  <si>
    <t>bounty hunter|manchuria|map|train|treasure</t>
  </si>
  <si>
    <t>http://www.imdb.com/title/tt0901487/?ref_=fn_tt_tt_1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</si>
  <si>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</si>
  <si>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</si>
  <si>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</si>
  <si>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</si>
  <si>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</si>
  <si>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</si>
  <si>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Scott Cooper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</si>
  <si>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</si>
  <si>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</si>
  <si>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</si>
  <si>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</si>
  <si>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Chris Klein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</si>
  <si>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</si>
  <si>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</si>
  <si>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</si>
  <si>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</si>
  <si>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Duke Johnson</t>
  </si>
  <si>
    <t>Tom Noonan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</si>
  <si>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</si>
  <si>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</si>
  <si>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</si>
  <si>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</si>
  <si>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</si>
  <si>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</si>
  <si>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</si>
  <si>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Lone Scherfig</t>
  </si>
  <si>
    <t>An EducationÂ </t>
  </si>
  <si>
    <t>Ellie Kendrick</t>
  </si>
  <si>
    <t>1960s|age difference|france|loss of virginity|oxford</t>
  </si>
  <si>
    <t>http://www.imdb.com/title/tt1174732/?ref_=fn_tt_tt_1</t>
  </si>
  <si>
    <t>Rick Famuyiwa</t>
  </si>
  <si>
    <t>Rick Fox</t>
  </si>
  <si>
    <t>Kimberly Elise</t>
  </si>
  <si>
    <t>DopeÂ </t>
  </si>
  <si>
    <t>Kiersey Clemons</t>
  </si>
  <si>
    <t>african american|geek|hip hop|party|tomboy</t>
  </si>
  <si>
    <t>http://www.imdb.com/title/tt3850214/?ref_=fn_tt_tt_1</t>
  </si>
  <si>
    <t>Pale RiderÂ </t>
  </si>
  <si>
    <t>Sydney Penny</t>
  </si>
  <si>
    <t>gold|miner|preacher|prospector|sheriff</t>
  </si>
  <si>
    <t>http://www.imdb.com/title/tt0089767/?ref_=fn_tt_tt_1</t>
  </si>
  <si>
    <t>Jay Mohr</t>
  </si>
  <si>
    <t>GoÂ </t>
  </si>
  <si>
    <t>Scott Wolf</t>
  </si>
  <si>
    <t>drug deal|drugs|sex|sex on stairs|strip club</t>
  </si>
  <si>
    <t>http://www.imdb.com/title/tt0139239/?ref_=fn_tt_tt_1</t>
  </si>
  <si>
    <t>ShameÂ </t>
  </si>
  <si>
    <t>female frontal nudity|female nudity|male nudity|sex addict|sex addiction</t>
  </si>
  <si>
    <t>http://www.imdb.com/title/tt1723811/?ref_=fn_tt_tt_1</t>
  </si>
  <si>
    <t>NC-17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</si>
  <si>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</si>
  <si>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</si>
  <si>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</si>
  <si>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</si>
  <si>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</si>
  <si>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CÃ©dric Klapisch</t>
  </si>
  <si>
    <t>CÃ©cile De France</t>
  </si>
  <si>
    <t>L'auberge espagnoleÂ </t>
  </si>
  <si>
    <t>Iddo Goldberg</t>
  </si>
  <si>
    <t>apartment|erasmus|language|student|trip</t>
  </si>
  <si>
    <t>http://www.imdb.com/title/tt0283900/?ref_=fn_tt_tt_1</t>
  </si>
  <si>
    <t>Dan Trachtenberg</t>
  </si>
  <si>
    <t>John Gallagher Jr.</t>
  </si>
  <si>
    <t>10 Cloverfield LaneÂ </t>
  </si>
  <si>
    <t>Sumalee Montano</t>
  </si>
  <si>
    <t>alien|bunker|car crash|kidnapping|minimal cast</t>
  </si>
  <si>
    <t>http://www.imdb.com/title/tt1179933/?ref_=fn_tt_tt_1</t>
  </si>
  <si>
    <t>Patty Jenkins</t>
  </si>
  <si>
    <t>MonsterÂ </t>
  </si>
  <si>
    <t>Pruitt Taylor Vince</t>
  </si>
  <si>
    <t>beach|female criminal|hooker|lesbian|prostitute</t>
  </si>
  <si>
    <t>http://www.imdb.com/title/tt0340855/?ref_=fn_tt_tt_1</t>
  </si>
  <si>
    <t>Kasi Lemmons</t>
  </si>
  <si>
    <t>Lynn Whitfield</t>
  </si>
  <si>
    <t>Eve's BayouÂ </t>
  </si>
  <si>
    <t>Diahann Carroll</t>
  </si>
  <si>
    <t>doctor|louisiana|secret|title directed by female|witchcraft</t>
  </si>
  <si>
    <t>http://www.imdb.com/title/tt0119080/?ref_=fn_tt_tt_1</t>
  </si>
  <si>
    <t>Nicholas Fackler</t>
  </si>
  <si>
    <t>Lovely, StillÂ </t>
  </si>
  <si>
    <t>christmas|fable|old man</t>
  </si>
  <si>
    <t>http://www.imdb.com/title/tt1150947/?ref_=fn_tt_tt_1</t>
  </si>
  <si>
    <t>Johnnie To</t>
  </si>
  <si>
    <t>Anthony Chau-Sang Wong</t>
  </si>
  <si>
    <t>Simon Yam</t>
  </si>
  <si>
    <t>ExiledÂ </t>
  </si>
  <si>
    <t>Josie Ho</t>
  </si>
  <si>
    <t>baby|friendship|macau|practical joke|selfie</t>
  </si>
  <si>
    <t>http://www.imdb.com/title/tt0796212/?ref_=fn_tt_tt_1</t>
  </si>
  <si>
    <t>The Crying GameÂ </t>
  </si>
  <si>
    <t>Stephen Rea</t>
  </si>
  <si>
    <t>androgynous|full frontal male nudity|irish republican army|psychological drama|tragic love</t>
  </si>
  <si>
    <t>http://www.imdb.com/title/tt0104036/?ref_=fn_tt_tt_1</t>
  </si>
  <si>
    <t>Peter Jason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</si>
  <si>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</si>
  <si>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</si>
  <si>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</si>
  <si>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</si>
  <si>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</si>
  <si>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Zach Grenier</t>
  </si>
  <si>
    <t>Talk RadioÂ </t>
  </si>
  <si>
    <t>Bill Johnson</t>
  </si>
  <si>
    <t>listener|neo nazi|radio|radio station|radio talk show</t>
  </si>
  <si>
    <t>http://www.imdb.com/title/tt0096219/?ref_=fn_tt_tt_1</t>
  </si>
  <si>
    <t>John Witherspoon</t>
  </si>
  <si>
    <t>FridayÂ </t>
  </si>
  <si>
    <t>Tony Cox</t>
  </si>
  <si>
    <t>bully|drug dealer|first part|neighbor|neighborhood</t>
  </si>
  <si>
    <t>http://www.imdb.com/title/tt0113118/?ref_=fn_tt_tt_1</t>
  </si>
  <si>
    <t>Gavin Hood</t>
  </si>
  <si>
    <t>Nambitha Mpumlwana</t>
  </si>
  <si>
    <t>Terry Pheto</t>
  </si>
  <si>
    <t>TsotsiÂ </t>
  </si>
  <si>
    <t>baby|bathing a baby|criminal|slum|vomiting</t>
  </si>
  <si>
    <t>http://www.imdb.com/title/tt0468565/?ref_=fn_tt_tt_1</t>
  </si>
  <si>
    <t>Zulu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</si>
  <si>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</si>
  <si>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</si>
  <si>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</si>
  <si>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</si>
  <si>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</si>
  <si>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</si>
  <si>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</si>
  <si>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</si>
  <si>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</si>
  <si>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</si>
  <si>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</si>
  <si>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</si>
  <si>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</si>
  <si>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</si>
  <si>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</si>
  <si>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</si>
  <si>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</si>
  <si>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</si>
  <si>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</si>
  <si>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</si>
  <si>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</si>
  <si>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</si>
  <si>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Michael Polish</t>
  </si>
  <si>
    <t>William Katt</t>
  </si>
  <si>
    <t>Sasha Alexander</t>
  </si>
  <si>
    <t>Twin Falls IdahoÂ </t>
  </si>
  <si>
    <t>Jon Gries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</si>
  <si>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</si>
  <si>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</si>
  <si>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</si>
  <si>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</si>
  <si>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Trevor Morgan</t>
  </si>
  <si>
    <t>boat|bully|dare|friend|river</t>
  </si>
  <si>
    <t>http://www.imdb.com/title/tt0377091/?ref_=fn_tt_tt_1</t>
  </si>
  <si>
    <t>Chasing AmyÂ </t>
  </si>
  <si>
    <t>Joey Lauren Adams</t>
  </si>
  <si>
    <t>comic book|friendship|gay|lesbian|secret</t>
  </si>
  <si>
    <t>http://www.imdb.com/title/tt0118842/?ref_=fn_tt_tt_1</t>
  </si>
  <si>
    <t>Vincenzo Natali</t>
  </si>
  <si>
    <t>David Hewlett</t>
  </si>
  <si>
    <t>CubeÂ </t>
  </si>
  <si>
    <t>Nicole de Boer</t>
  </si>
  <si>
    <t>escape|labyrinth|maze|red light|trap</t>
  </si>
  <si>
    <t>http://www.imdb.com/title/tt0123755/?ref_=fn_tt_tt_1</t>
  </si>
  <si>
    <t>Morgan Spurlock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</si>
  <si>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</si>
  <si>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</si>
  <si>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</si>
  <si>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</si>
  <si>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</si>
  <si>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</si>
  <si>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Neil LaBute</t>
  </si>
  <si>
    <t>Matt Malloy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</si>
  <si>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</si>
  <si>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</si>
  <si>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</si>
  <si>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</si>
  <si>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</si>
  <si>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</si>
  <si>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</si>
  <si>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</si>
  <si>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</si>
  <si>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</si>
  <si>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</si>
  <si>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</si>
  <si>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Iron Man 3Â </t>
  </si>
  <si>
    <t>armor|explosion|human bomb|missile attack|terrorist</t>
  </si>
  <si>
    <t>http://www.imdb.com/title/tt1300854/?ref_=fn_tt_tt_1</t>
  </si>
  <si>
    <t>Furious 7Â </t>
  </si>
  <si>
    <t>car falling off a cliff|hospital|revenge|star died before release|terrorist</t>
  </si>
  <si>
    <t>http://www.imdb.com/title/tt2820852/?ref_=fn_tt_tt_1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</si>
  <si>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</si>
  <si>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</si>
  <si>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</si>
  <si>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</si>
  <si>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I Am LegendÂ </t>
  </si>
  <si>
    <t>Willow Smith</t>
  </si>
  <si>
    <t>new york city|pandemic|post apocalypse|survivalist|virus</t>
  </si>
  <si>
    <t>http://www.imdb.com/title/tt0480249/?ref_=fn_tt_tt_1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</si>
  <si>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</si>
  <si>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</si>
  <si>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</si>
  <si>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</si>
  <si>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</si>
  <si>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</si>
  <si>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TroyÂ </t>
  </si>
  <si>
    <t>greek|mythology|prince|trojan|troy</t>
  </si>
  <si>
    <t>http://www.imdb.com/title/tt0332452/?ref_=fn_tt_tt_1</t>
  </si>
  <si>
    <t>Alessandro Carloni</t>
  </si>
  <si>
    <t>Kung Fu Panda 3Â </t>
  </si>
  <si>
    <t>china|kung fu|panda|pig|village</t>
  </si>
  <si>
    <t>http://www.imdb.com/title/tt2267968/?ref_=fn_tt_tt_1</t>
  </si>
  <si>
    <t>RangoÂ </t>
  </si>
  <si>
    <t>chameleon|lizard|sheriff|water|western town</t>
  </si>
  <si>
    <t>http://www.imdb.com/title/tt1192628/?ref_=fn_tt_tt_1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</si>
  <si>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</si>
  <si>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</si>
  <si>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</si>
  <si>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</si>
  <si>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</si>
  <si>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</si>
  <si>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</si>
  <si>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</si>
  <si>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</si>
  <si>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</si>
  <si>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Tia Carrere</t>
  </si>
  <si>
    <t>True LiesÂ </t>
  </si>
  <si>
    <t>Tom Arnold</t>
  </si>
  <si>
    <t>espionage|secret agent|secret mission|spy|spy film</t>
  </si>
  <si>
    <t>http://www.imdb.com/title/tt0111503/?ref_=fn_tt_tt_1</t>
  </si>
  <si>
    <t>Patrick Muldoon</t>
  </si>
  <si>
    <t>Starship TroopersÂ </t>
  </si>
  <si>
    <t>alien|federation|future|military|planet</t>
  </si>
  <si>
    <t>http://www.imdb.com/title/tt0120201/?ref_=fn_tt_tt_1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</si>
  <si>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</si>
  <si>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</si>
  <si>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</si>
  <si>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</si>
  <si>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</si>
  <si>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</si>
  <si>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</si>
  <si>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</si>
  <si>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</si>
  <si>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</si>
  <si>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</si>
  <si>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</si>
  <si>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Cold MountainÂ </t>
  </si>
  <si>
    <t>civil war|mountain|soldier|well|wounded soldier</t>
  </si>
  <si>
    <t>http://www.imdb.com/title/tt0159365/?ref_=fn_tt_tt_1</t>
  </si>
  <si>
    <t>Brett Ratner</t>
  </si>
  <si>
    <t>Red DragonÂ </t>
  </si>
  <si>
    <t>criminal profile|fbi agent|madman|tabloid reporter|tragic villain</t>
  </si>
  <si>
    <t>http://www.imdb.com/title/tt0289765/?ref_=fn_tt_tt_1</t>
  </si>
  <si>
    <t>UnbreakableÂ </t>
  </si>
  <si>
    <t>child with gun|comic book|invulnerability|superhero|train crash</t>
  </si>
  <si>
    <t>http://www.imdb.com/title/tt0217869/?ref_=fn_tt_tt_1</t>
  </si>
  <si>
    <t>Rupert Everett</t>
  </si>
  <si>
    <t>Shrek 2Â </t>
  </si>
  <si>
    <t>Conrad Vernon</t>
  </si>
  <si>
    <t>drag queen|physical appearance|princess|queen|sequel</t>
  </si>
  <si>
    <t>http://www.imdb.com/title/tt0298148/?ref_=fn_tt_tt_1</t>
  </si>
  <si>
    <t>CarsÂ </t>
  </si>
  <si>
    <t>car|desert|route 66|tow truck|truck</t>
  </si>
  <si>
    <t>http://www.imdb.com/title/tt0317219/?ref_=fn_tt_tt_1</t>
  </si>
  <si>
    <t>Jeremy Irvine</t>
  </si>
  <si>
    <t>War HorseÂ </t>
  </si>
  <si>
    <t>barbed wire|british|cavalry|horse|world war one</t>
  </si>
  <si>
    <t>http://www.imdb.com/title/tt1568911/?ref_=fn_tt_tt_1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</si>
  <si>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</si>
  <si>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</si>
  <si>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</si>
  <si>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</si>
  <si>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</si>
  <si>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</si>
  <si>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</si>
  <si>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</si>
  <si>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</si>
  <si>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</si>
  <si>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</si>
  <si>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Izabella Scorupco</t>
  </si>
  <si>
    <t>GoldenEyeÂ </t>
  </si>
  <si>
    <t>TchÃ©ky Karyo</t>
  </si>
  <si>
    <t>agent|cossack|official james bond series|russia|russian</t>
  </si>
  <si>
    <t>http://www.imdb.com/title/tt0113189/?ref_=fn_tt_tt_1</t>
  </si>
  <si>
    <t>ShooterÂ </t>
  </si>
  <si>
    <t>Louis Ferreira</t>
  </si>
  <si>
    <t>colonel|ethiopia|marksman|on the run|rangefinder</t>
  </si>
  <si>
    <t>http://www.imdb.com/title/tt0822854/?ref_=fn_tt_tt_1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</si>
  <si>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</si>
  <si>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</si>
  <si>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</si>
  <si>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</si>
  <si>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Paul King</t>
  </si>
  <si>
    <t>Matt Lucas</t>
  </si>
  <si>
    <t>PaddingtonÂ </t>
  </si>
  <si>
    <t>bear|ear wax cleaning|fake newsreel|paddington station london|taxidermist</t>
  </si>
  <si>
    <t>http://www.imdb.com/title/tt1109624/?ref_=fn_tt_tt_1</t>
  </si>
  <si>
    <t>Maura Tierney</t>
  </si>
  <si>
    <t>InsomniaÂ </t>
  </si>
  <si>
    <t>Crystal Lowe</t>
  </si>
  <si>
    <t>detective|insomnia|murder|partner|police</t>
  </si>
  <si>
    <t>http://www.imdb.com/title/tt0278504/?ref_=fn_tt_tt_1</t>
  </si>
  <si>
    <t>Thomas Carter</t>
  </si>
  <si>
    <t>Rick Gonzalez</t>
  </si>
  <si>
    <t>Coach CarterÂ </t>
  </si>
  <si>
    <t>Robert Ri'chard</t>
  </si>
  <si>
    <t>basketball|basketball coach|coach|contract|high school</t>
  </si>
  <si>
    <t>http://www.imdb.com/title/tt0393162/?ref_=fn_tt_tt_1</t>
  </si>
  <si>
    <t>A Bug's LifeÂ </t>
  </si>
  <si>
    <t>ant|circus|grasshopper|misunderstanding|overhearing</t>
  </si>
  <si>
    <t>http://www.imdb.com/title/tt0120623/?ref_=fn_tt_tt_1</t>
  </si>
  <si>
    <t>Jim Belushi</t>
  </si>
  <si>
    <t>The Ghost WriterÂ </t>
  </si>
  <si>
    <t>Timothy Hutton</t>
  </si>
  <si>
    <t>british prime minister|death|island|memoir|writer</t>
  </si>
  <si>
    <t>http://www.imdb.com/title/tt1139328/?ref_=fn_tt_tt_1</t>
  </si>
  <si>
    <t>Dax Flame</t>
  </si>
  <si>
    <t>21 Jump StreetÂ </t>
  </si>
  <si>
    <t>narcotics|parody|police|remake|undercover cop</t>
  </si>
  <si>
    <t>http://www.imdb.com/title/tt1232829/?ref_=fn_tt_tt_1</t>
  </si>
  <si>
    <t>Omar Sy</t>
  </si>
  <si>
    <t>MicmacsÂ </t>
  </si>
  <si>
    <t>bullet|contortionist|gag humor|human cannonball|revenge</t>
  </si>
  <si>
    <t>http://www.imdb.com/title/tt1149361/?ref_=fn_tt_tt_1</t>
  </si>
  <si>
    <t>William Zabka</t>
  </si>
  <si>
    <t>Martin Kove</t>
  </si>
  <si>
    <t>The Karate KidÂ </t>
  </si>
  <si>
    <t>William Bassett</t>
  </si>
  <si>
    <t>apartment|bully|fight|karate|master</t>
  </si>
  <si>
    <t>http://www.imdb.com/title/tt0087538/?ref_=fn_tt_tt_1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</si>
  <si>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</si>
  <si>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</si>
  <si>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</si>
  <si>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</si>
  <si>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</si>
  <si>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Nancy Meyers</t>
  </si>
  <si>
    <t>The InternÂ </t>
  </si>
  <si>
    <t>Rene Russo</t>
  </si>
  <si>
    <t>reference to ben affleck|reference to brad pitt|reference to george clooney|reference to jack nicholson|website</t>
  </si>
  <si>
    <t>http://www.imdb.com/title/tt2361509/?ref_=fn_tt_tt_1</t>
  </si>
  <si>
    <t>AmistadÂ </t>
  </si>
  <si>
    <t>courtroom|mutiny|ship|slave ship|slave trade</t>
  </si>
  <si>
    <t>http://www.imdb.com/title/tt0118607/?ref_=fn_tt_tt_1</t>
  </si>
  <si>
    <t>The DoorsÂ </t>
  </si>
  <si>
    <t>death|paris france|rock band|singer|the doors</t>
  </si>
  <si>
    <t>http://www.imdb.com/title/tt0101761/?ref_=fn_tt_tt_1</t>
  </si>
  <si>
    <t>Mimi Leder</t>
  </si>
  <si>
    <t>Pay It ForwardÂ </t>
  </si>
  <si>
    <t>Angie Dickinson</t>
  </si>
  <si>
    <t>alcoholism|boy|good deed|protective male|teacher</t>
  </si>
  <si>
    <t>http://www.imdb.com/title/tt0223897/?ref_=fn_tt_tt_1</t>
  </si>
  <si>
    <t>Wilson Yip</t>
  </si>
  <si>
    <t>Lynn Hung</t>
  </si>
  <si>
    <t>Mike Tyson</t>
  </si>
  <si>
    <t>Ip Man 3Â </t>
  </si>
  <si>
    <t>1950s|cancer|hong kong|martial arts school|wing chun</t>
  </si>
  <si>
    <t>http://www.imdb.com/title/tt2888046/?ref_=fn_tt_tt_1</t>
  </si>
  <si>
    <t>Randall Wallace</t>
  </si>
  <si>
    <t>SecretariatÂ </t>
  </si>
  <si>
    <t>Dylan Walsh</t>
  </si>
  <si>
    <t>eccentric|horse racing|newspaper clipping|stallion|triple crown</t>
  </si>
  <si>
    <t>http://www.imdb.com/title/tt1028576/?ref_=fn_tt_tt_1</t>
  </si>
  <si>
    <t>Richard E. Grant</t>
  </si>
  <si>
    <t>The Age of InnocenceÂ </t>
  </si>
  <si>
    <t>Stuart Wilson</t>
  </si>
  <si>
    <t>19th century|countess|lawyer|love|new york</t>
  </si>
  <si>
    <t>http://www.imdb.com/title/tt0106226/?ref_=fn_tt_tt_1</t>
  </si>
  <si>
    <t>George Tillman Jr.</t>
  </si>
  <si>
    <t>Men of HonorÂ </t>
  </si>
  <si>
    <t>african american|amputee|navy|racial discrimination|racism</t>
  </si>
  <si>
    <t>http://www.imdb.com/title/tt0203019/?ref_=fn_tt_tt_1</t>
  </si>
  <si>
    <t>Out of AfricaÂ </t>
  </si>
  <si>
    <t>Michael Kitchen</t>
  </si>
  <si>
    <t>africa|hunter|love|marriage|plantation</t>
  </si>
  <si>
    <t>http://www.imdb.com/title/tt0089755/?ref_=fn_tt_tt_1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</si>
  <si>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</si>
  <si>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</si>
  <si>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</si>
  <si>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</si>
  <si>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</si>
  <si>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Jan de Bont</t>
  </si>
  <si>
    <t>Alan Ruck</t>
  </si>
  <si>
    <t>SpeedÂ </t>
  </si>
  <si>
    <t>bomb|bus|elevator|explosive|rescue</t>
  </si>
  <si>
    <t>http://www.imdb.com/title/tt0111257/?ref_=fn_tt_tt_1</t>
  </si>
  <si>
    <t>Alex Pettyfer</t>
  </si>
  <si>
    <t>Lee Daniels' The ButlerÂ </t>
  </si>
  <si>
    <t>butler|civil rights|hotel|president|white house</t>
  </si>
  <si>
    <t>http://www.imdb.com/title/tt1327773/?ref_=fn_tt_tt_1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</si>
  <si>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</si>
  <si>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</si>
  <si>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</si>
  <si>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</si>
  <si>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</si>
  <si>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Nicholas Stoller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</si>
  <si>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</si>
  <si>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</si>
  <si>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</si>
  <si>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</si>
  <si>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</si>
  <si>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</si>
  <si>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</si>
  <si>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</si>
  <si>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Star Trek VI: The Undiscovered CountryÂ </t>
  </si>
  <si>
    <t>captain|explosion|klingon|moon|peace</t>
  </si>
  <si>
    <t>http://www.imdb.com/title/tt0102975/?ref_=fn_tt_tt_1</t>
  </si>
  <si>
    <t>Martin Clunes</t>
  </si>
  <si>
    <t>Shakespeare in LoveÂ </t>
  </si>
  <si>
    <t>actor|audition|muse|playwright|theater</t>
  </si>
  <si>
    <t>http://www.imdb.com/title/tt0138097/?ref_=fn_tt_tt_1</t>
  </si>
  <si>
    <t>Lawrence Kasdan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</si>
  <si>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</si>
  <si>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</si>
  <si>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</si>
  <si>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</si>
  <si>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</si>
  <si>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Gabor Csupo</t>
  </si>
  <si>
    <t>Bridge to TerabithiaÂ </t>
  </si>
  <si>
    <t>Bailee Madison</t>
  </si>
  <si>
    <t>bully|friend|imagination|reality|troll</t>
  </si>
  <si>
    <t>http://www.imdb.com/title/tt0398808/?ref_=fn_tt_tt_1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</si>
  <si>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</si>
  <si>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</si>
  <si>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</si>
  <si>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</si>
  <si>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Robert Towne</t>
  </si>
  <si>
    <t>Billy Burke</t>
  </si>
  <si>
    <t>Without LimitsÂ </t>
  </si>
  <si>
    <t>car crash|coach|death|oregon|university of oregon</t>
  </si>
  <si>
    <t>http://www.imdb.com/title/tt0119934/?ref_=fn_tt_tt_1</t>
  </si>
  <si>
    <t>Rocky BalboaÂ </t>
  </si>
  <si>
    <t>boxing|fight|heavyweight champion|restaurant|retired boxer</t>
  </si>
  <si>
    <t>http://www.imdb.com/title/tt0479143/?ref_=fn_tt_tt_1</t>
  </si>
  <si>
    <t>Leah Remini</t>
  </si>
  <si>
    <t>Old SchoolÂ </t>
  </si>
  <si>
    <t>Patrick Fischler</t>
  </si>
  <si>
    <t>college|fraternity|friend|house|party</t>
  </si>
  <si>
    <t>http://www.imdb.com/title/tt0302886/?ref_=fn_tt_tt_1</t>
  </si>
  <si>
    <t>Richard Williams</t>
  </si>
  <si>
    <t>Kenneth Williams</t>
  </si>
  <si>
    <t>The Princess and the CobblerÂ </t>
  </si>
  <si>
    <t>Clive Revill</t>
  </si>
  <si>
    <t>cobbler|desert|gold|princess|thief</t>
  </si>
  <si>
    <t>http://www.imdb.com/title/tt0112389/?ref_=fn_tt_tt_1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</si>
  <si>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</si>
  <si>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</si>
  <si>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</si>
  <si>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</si>
  <si>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</si>
  <si>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Mark Pellington</t>
  </si>
  <si>
    <t>Arlington RoadÂ </t>
  </si>
  <si>
    <t>death|fbi|fbi agent|neighbor|professor</t>
  </si>
  <si>
    <t>http://www.imdb.com/title/tt0137363/?ref_=fn_tt_tt_1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</si>
  <si>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</si>
  <si>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</si>
  <si>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</si>
  <si>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</si>
  <si>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Let Me InÂ </t>
  </si>
  <si>
    <t>blood|boy|night|school|vampire</t>
  </si>
  <si>
    <t>http://www.imdb.com/title/tt1228987/?ref_=fn_tt_tt_1</t>
  </si>
  <si>
    <t>Everybody's FineÂ </t>
  </si>
  <si>
    <t>bus trip|parental love|retirement|surprise visit|train ride</t>
  </si>
  <si>
    <t>http://www.imdb.com/title/tt0780511/?ref_=fn_tt_tt_1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</si>
  <si>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</si>
  <si>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</si>
  <si>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</si>
  <si>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</si>
  <si>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</si>
  <si>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</si>
  <si>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W. Earl Brown</t>
  </si>
  <si>
    <t>David Arquette</t>
  </si>
  <si>
    <t>ScreamÂ </t>
  </si>
  <si>
    <t>Roger Jackson</t>
  </si>
  <si>
    <t>mask|mystery killer|slasher|teenage girl|telephone</t>
  </si>
  <si>
    <t>http://www.imdb.com/title/tt0117571/?ref_=fn_tt_tt_1</t>
  </si>
  <si>
    <t>Steve JobsÂ </t>
  </si>
  <si>
    <t>Michael Stuhlbarg</t>
  </si>
  <si>
    <t>apple computer|box office flop|computer|dialogue driven|father daughter relationship</t>
  </si>
  <si>
    <t>http://www.imdb.com/title/tt2080374/?ref_=fn_tt_tt_1</t>
  </si>
  <si>
    <t>D.J. Caruso</t>
  </si>
  <si>
    <t>The Salton SeaÂ </t>
  </si>
  <si>
    <t>Anthony LaPaglia</t>
  </si>
  <si>
    <t>male in shower|murder|neighbor neighbor relationship|remote control car|sex scene</t>
  </si>
  <si>
    <t>http://www.imdb.com/title/tt0235737/?ref_=fn_tt_tt_1</t>
  </si>
  <si>
    <t>Jason Moore</t>
  </si>
  <si>
    <t>Hana Mae Lee</t>
  </si>
  <si>
    <t>Pitch PerfectÂ </t>
  </si>
  <si>
    <t>Ben Platt</t>
  </si>
  <si>
    <t>a cappella|competition|dj|female protagonist|lesbian</t>
  </si>
  <si>
    <t>http://www.imdb.com/title/tt1981677/?ref_=fn_tt_tt_1</t>
  </si>
  <si>
    <t>Vicky Cristina BarcelonaÂ </t>
  </si>
  <si>
    <t>Christopher Evan Welch</t>
  </si>
  <si>
    <t>art|artist|painter|sex|summer</t>
  </si>
  <si>
    <t>http://www.imdb.com/title/tt0497465/?ref_=fn_tt_tt_1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</si>
  <si>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</si>
  <si>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</si>
  <si>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</si>
  <si>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</si>
  <si>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</si>
  <si>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</si>
  <si>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</si>
  <si>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</si>
  <si>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</si>
  <si>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</si>
  <si>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Russell Mulcahy</t>
  </si>
  <si>
    <t>Jon Polito</t>
  </si>
  <si>
    <t>Christopher Lambert</t>
  </si>
  <si>
    <t>HighlanderÂ </t>
  </si>
  <si>
    <t>combat|head cut off|immortal|scotland|swordsman</t>
  </si>
  <si>
    <t>http://www.imdb.com/title/tt0091203/?ref_=fn_tt_tt_1</t>
  </si>
  <si>
    <t>Susanne Bier</t>
  </si>
  <si>
    <t>Omar Benson Miller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</si>
  <si>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</si>
  <si>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</si>
  <si>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</si>
  <si>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</si>
  <si>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Sanaa Lathan</t>
  </si>
  <si>
    <t>Love &amp; BasketballÂ </t>
  </si>
  <si>
    <t>Omar Epps</t>
  </si>
  <si>
    <t>basketball movie|female basketball player|high school|nba|title directed by female</t>
  </si>
  <si>
    <t>http://www.imdb.com/title/tt0199725/?ref_=fn_tt_tt_1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</si>
  <si>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</si>
  <si>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</si>
  <si>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</si>
  <si>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</si>
  <si>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Mark Romanek</t>
  </si>
  <si>
    <t>Charlie Rowe</t>
  </si>
  <si>
    <t>Never Let Me GoÂ </t>
  </si>
  <si>
    <t>boarding school|childhood|love|love triangle|organ donation</t>
  </si>
  <si>
    <t>http://www.imdb.com/title/tt1334260/?ref_=fn_tt_tt_1</t>
  </si>
  <si>
    <t>David Belle</t>
  </si>
  <si>
    <t>District B13Â </t>
  </si>
  <si>
    <t>Dany Verissimo-Petit</t>
  </si>
  <si>
    <t>bomb|gang|police|sister|undercover cop</t>
  </si>
  <si>
    <t>http://www.imdb.com/title/tt0414852/?ref_=fn_tt_tt_1</t>
  </si>
  <si>
    <t>Born on the Fourth of JulyÂ </t>
  </si>
  <si>
    <t>Stephen Baldwin</t>
  </si>
  <si>
    <t>desert|drunkenness|religious mother|strict mother|vietnam war</t>
  </si>
  <si>
    <t>http://www.imdb.com/title/tt0096969/?ref_=fn_tt_tt_1</t>
  </si>
  <si>
    <t>Abbie Cornish</t>
  </si>
  <si>
    <t>Seven PsychopathsÂ </t>
  </si>
  <si>
    <t>dognapping|gangster|misfiring gun|screenwriter|shih tzu</t>
  </si>
  <si>
    <t>http://www.imdb.com/title/tt1931533/?ref_=fn_tt_tt_1</t>
  </si>
  <si>
    <t>Gil Junger</t>
  </si>
  <si>
    <t>10 Things I Hate About YouÂ </t>
  </si>
  <si>
    <t>Andrew Keegan</t>
  </si>
  <si>
    <t>dating|protective father|school|shrew|teen movie</t>
  </si>
  <si>
    <t>http://www.imdb.com/title/tt0147800/?ref_=fn_tt_tt_1</t>
  </si>
  <si>
    <t>Alexa Davalos</t>
  </si>
  <si>
    <t>The MistÂ </t>
  </si>
  <si>
    <t>desperation|fog|giant insect|survival|survival horror</t>
  </si>
  <si>
    <t>http://www.imdb.com/title/tt0884328/?ref_=fn_tt_tt_1</t>
  </si>
  <si>
    <t>Takeshi Kitano</t>
  </si>
  <si>
    <t>Tatyana Ali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</si>
  <si>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</si>
  <si>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</si>
  <si>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</si>
  <si>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</si>
  <si>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Joe Dante</t>
  </si>
  <si>
    <t>Harry Carey Jr.</t>
  </si>
  <si>
    <t>Phoebe Cates</t>
  </si>
  <si>
    <t>GremlinsÂ </t>
  </si>
  <si>
    <t>Zach Galligan</t>
  </si>
  <si>
    <t>bright light|midnight|pet|small town|water</t>
  </si>
  <si>
    <t>http://www.imdb.com/title/tt0087363/?ref_=fn_tt_tt_1</t>
  </si>
  <si>
    <t>David S. Ward</t>
  </si>
  <si>
    <t>Major LeagueÂ </t>
  </si>
  <si>
    <t>cleveland indians|league|manager|owner|team</t>
  </si>
  <si>
    <t>http://www.imdb.com/title/tt0097815/?ref_=fn_tt_tt_1</t>
  </si>
  <si>
    <t>William Smith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</si>
  <si>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</si>
  <si>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</si>
  <si>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</si>
  <si>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</si>
  <si>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Chris Weitz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</si>
  <si>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</si>
  <si>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</si>
  <si>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</si>
  <si>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</si>
  <si>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</si>
  <si>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</si>
  <si>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Douglas McGrath</t>
  </si>
  <si>
    <t>Nicholas NicklebyÂ </t>
  </si>
  <si>
    <t>boy|boys' school|death|friend|orphan</t>
  </si>
  <si>
    <t>http://www.imdb.com/title/tt0309912/?ref_=fn_tt_tt_1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</si>
  <si>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</si>
  <si>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</si>
  <si>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</si>
  <si>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</si>
  <si>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Anna Boden</t>
  </si>
  <si>
    <t>It's Kind of a Funny StoryÂ </t>
  </si>
  <si>
    <t>Jim Gaffigan</t>
  </si>
  <si>
    <t>based on novel|depression|psychiatric ward|suicide attempt|therapy</t>
  </si>
  <si>
    <t>http://www.imdb.com/title/tt0804497/?ref_=fn_tt_tt_1</t>
  </si>
  <si>
    <t>Nigel Cole</t>
  </si>
  <si>
    <t>Robbie Kay</t>
  </si>
  <si>
    <t>Made in DagenhamÂ </t>
  </si>
  <si>
    <t>equal pay|machinist|minister|protest|sex</t>
  </si>
  <si>
    <t>http://www.imdb.com/title/tt1371155/?ref_=fn_tt_tt_1</t>
  </si>
  <si>
    <t>Joe Carnahan</t>
  </si>
  <si>
    <t>NarcÂ </t>
  </si>
  <si>
    <t>blood splatter|cover up|murder|police shootout|undercover</t>
  </si>
  <si>
    <t>http://www.imdb.com/title/tt0272207/?ref_=fn_tt_tt_1</t>
  </si>
  <si>
    <t>Daniel Barber</t>
  </si>
  <si>
    <t>Harry BrownÂ </t>
  </si>
  <si>
    <t>bayonet|death|police|self defense|widower</t>
  </si>
  <si>
    <t>http://www.imdb.com/title/tt1289406/?ref_=fn_tt_tt_1</t>
  </si>
  <si>
    <t>DesperadoÂ </t>
  </si>
  <si>
    <t>crushed by a car|female frontal nudity|female nudity|female rear nudity|one against many</t>
  </si>
  <si>
    <t>http://www.imdb.com/title/tt0112851/?ref_=fn_tt_tt_1</t>
  </si>
  <si>
    <t>Neil Marshall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</si>
  <si>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</si>
  <si>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</si>
  <si>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</si>
  <si>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</si>
  <si>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</si>
  <si>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</si>
  <si>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Rodrigo GarcÃ­a</t>
  </si>
  <si>
    <t>Jimmy Smits</t>
  </si>
  <si>
    <t>Mother and ChildÂ </t>
  </si>
  <si>
    <t>Carla Gallo</t>
  </si>
  <si>
    <t>adoption|baby|girl|lawyer|sex</t>
  </si>
  <si>
    <t>http://www.imdb.com/title/tt1121977/?ref_=fn_tt_tt_1</t>
  </si>
  <si>
    <t>Oren Moverman</t>
  </si>
  <si>
    <t>Yaya DaCosta</t>
  </si>
  <si>
    <t>The MessengerÂ </t>
  </si>
  <si>
    <t>captain|casualty notification|casualty notification team|sergeant|staff sergeant</t>
  </si>
  <si>
    <t>http://www.imdb.com/title/tt0790712/?ref_=fn_tt_tt_1</t>
  </si>
  <si>
    <t>MallratsÂ </t>
  </si>
  <si>
    <t>comic|ex girlfriend|jay and silent bob|mall|teenager</t>
  </si>
  <si>
    <t>http://www.imdb.com/title/tt0113749/?ref_=fn_tt_tt_1</t>
  </si>
  <si>
    <t>Randal Kleiser</t>
  </si>
  <si>
    <t>Stockard Channing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</si>
  <si>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</si>
  <si>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</si>
  <si>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</si>
  <si>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</si>
  <si>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Adrienne Barbeau</t>
  </si>
  <si>
    <t>Escape from New YorkÂ </t>
  </si>
  <si>
    <t>Tom Atkins</t>
  </si>
  <si>
    <t>1990s|police|prison|rescue|year 1997</t>
  </si>
  <si>
    <t>http://www.imdb.com/title/tt0082340/?ref_=fn_tt_tt_1</t>
  </si>
  <si>
    <t>Kathleen Turner</t>
  </si>
  <si>
    <t>The Virgin SuicidesÂ </t>
  </si>
  <si>
    <t>catholic|five sisters|isolation|school|suicide</t>
  </si>
  <si>
    <t>http://www.imdb.com/title/tt0159097/?ref_=fn_tt_tt_1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</si>
  <si>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</si>
  <si>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</si>
  <si>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</si>
  <si>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</si>
  <si>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Hugh Hudson</t>
  </si>
  <si>
    <t>Ben Cross</t>
  </si>
  <si>
    <t>Alice Krige</t>
  </si>
  <si>
    <t>Chariots of FireÂ </t>
  </si>
  <si>
    <t>athlete|jew|missionary|olympic games|race</t>
  </si>
  <si>
    <t>http://www.imdb.com/title/tt0082158/?ref_=fn_tt_tt_1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</si>
  <si>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</si>
  <si>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</si>
  <si>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</si>
  <si>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</si>
  <si>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</si>
  <si>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</si>
  <si>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</si>
  <si>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</si>
  <si>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</si>
  <si>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</si>
  <si>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</si>
  <si>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</si>
  <si>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</si>
  <si>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Steve Guttenberg</t>
  </si>
  <si>
    <t>DinerÂ </t>
  </si>
  <si>
    <t>baltimore colts|diner|marriage|salesman|wedding</t>
  </si>
  <si>
    <t>http://www.imdb.com/title/tt0083833/?ref_=fn_tt_tt_1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</si>
  <si>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</si>
  <si>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</si>
  <si>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</si>
  <si>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</si>
  <si>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</si>
  <si>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</si>
  <si>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</si>
  <si>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</si>
  <si>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</si>
  <si>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</si>
  <si>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</si>
  <si>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</si>
  <si>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Carlos Saura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</si>
  <si>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</si>
  <si>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</si>
  <si>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</si>
  <si>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</si>
  <si>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</si>
  <si>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</si>
  <si>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Peter Cattaneo</t>
  </si>
  <si>
    <t>Mark Addy</t>
  </si>
  <si>
    <t>The Full MontyÂ </t>
  </si>
  <si>
    <t>Lesley Sharp</t>
  </si>
  <si>
    <t>dole|male stripper|northern england|steel worker|unemployment</t>
  </si>
  <si>
    <t>http://www.imdb.com/title/tt0119164/?ref_=fn_tt_tt_1</t>
  </si>
  <si>
    <t>Mike Mills</t>
  </si>
  <si>
    <t>Lou Taylor Pucci</t>
  </si>
  <si>
    <t>BeginnersÂ </t>
  </si>
  <si>
    <t>Mary Page Keller</t>
  </si>
  <si>
    <t>actress|cancer|death|french|gay relationship</t>
  </si>
  <si>
    <t>http://www.imdb.com/title/tt1532503/?ref_=fn_tt_tt_1</t>
  </si>
  <si>
    <t>Dave Chappelle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</si>
  <si>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</si>
  <si>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</si>
  <si>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</si>
  <si>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</si>
  <si>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</si>
  <si>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</si>
  <si>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</si>
  <si>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</si>
  <si>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</si>
  <si>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</si>
  <si>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Chris Eyre</t>
  </si>
  <si>
    <t>Irene Bedard</t>
  </si>
  <si>
    <t>Michael Greyeyes</t>
  </si>
  <si>
    <t>Smoke SignalsÂ </t>
  </si>
  <si>
    <t>Gary Farmer</t>
  </si>
  <si>
    <t>family abandonment|fire|loss of father|native american protagonist|native american reservation</t>
  </si>
  <si>
    <t>http://www.imdb.com/title/tt0120321/?ref_=fn_tt_tt_1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</si>
  <si>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</si>
  <si>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</si>
  <si>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</si>
  <si>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</si>
  <si>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</si>
  <si>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</si>
  <si>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Jamal Hill</t>
  </si>
  <si>
    <t>Adam Ratcliffe</t>
  </si>
  <si>
    <t>Logan Browning</t>
  </si>
  <si>
    <t>Brotherly LoveÂ </t>
  </si>
  <si>
    <t>Faizon Love</t>
  </si>
  <si>
    <t>basketball|burglary|police|robbery|teenage girl</t>
  </si>
  <si>
    <t>http://www.imdb.com/title/tt3262990/?ref_=fn_tt_tt_1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</si>
  <si>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</si>
  <si>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</si>
  <si>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</si>
  <si>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</si>
  <si>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</si>
  <si>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</si>
  <si>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</si>
  <si>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</si>
  <si>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</si>
  <si>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</si>
  <si>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</si>
  <si>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</si>
  <si>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</si>
  <si>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Mia Kirshner</t>
  </si>
  <si>
    <t>ExoticaÂ </t>
  </si>
  <si>
    <t>bird|cult film|egg|nightclub|toronto</t>
  </si>
  <si>
    <t>http://www.imdb.com/title/tt0109759/?ref_=fn_tt_tt_1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</si>
  <si>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</si>
  <si>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</si>
  <si>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</si>
  <si>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</si>
  <si>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</si>
  <si>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</si>
  <si>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Trees LoungeÂ </t>
  </si>
  <si>
    <t>alcoholic drink|bar|drink|drinking|drunk</t>
  </si>
  <si>
    <t>http://www.imdb.com/title/tt0117958/?ref_=fn_tt_tt_1</t>
  </si>
  <si>
    <t>Laura San Giacomo</t>
  </si>
  <si>
    <t>Sex, Lies, and VideotapeÂ </t>
  </si>
  <si>
    <t>Steven Brill</t>
  </si>
  <si>
    <t>affair|interview|marriage|sex|videotape</t>
  </si>
  <si>
    <t>http://www.imdb.com/title/tt0098724/?ref_=fn_tt_tt_1</t>
  </si>
  <si>
    <t>Ben Lewin</t>
  </si>
  <si>
    <t>Adam Arkin</t>
  </si>
  <si>
    <t>The SessionsÂ </t>
  </si>
  <si>
    <t>Rhea Perlman</t>
  </si>
  <si>
    <t>falling in love|iron lung|priest|sex surrogate|therapist</t>
  </si>
  <si>
    <t>http://www.imdb.com/title/tt1866249/?ref_=fn_tt_tt_1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</si>
  <si>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</si>
  <si>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</si>
  <si>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</si>
  <si>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</si>
  <si>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</si>
  <si>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</si>
  <si>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</si>
  <si>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Marc Levin</t>
  </si>
  <si>
    <t>Saul Williams</t>
  </si>
  <si>
    <t>Sonja Sohn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</si>
  <si>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</si>
  <si>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</si>
  <si>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</si>
  <si>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</si>
  <si>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</si>
  <si>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</si>
  <si>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</si>
  <si>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</si>
  <si>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</si>
  <si>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</si>
  <si>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C. Jay Cox</t>
  </si>
  <si>
    <t>Rob McElhenney</t>
  </si>
  <si>
    <t>Latter DaysÂ </t>
  </si>
  <si>
    <t>Jacqueline Bisset</t>
  </si>
  <si>
    <t>christian|male frontal nudity|mormon|mormon missionary|nudity</t>
  </si>
  <si>
    <t>http://www.imdb.com/title/tt0345551/?ref_=fn_tt_tt_1</t>
  </si>
  <si>
    <t>Victor Nunez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</si>
  <si>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</si>
  <si>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</si>
  <si>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</si>
  <si>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</si>
  <si>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</si>
  <si>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Peter Sollett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</si>
  <si>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</si>
  <si>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</si>
  <si>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</si>
  <si>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</si>
  <si>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</si>
  <si>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Michael Cuesta</t>
  </si>
  <si>
    <t>Bruce Altman</t>
  </si>
  <si>
    <t>Adam LeFevre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</si>
  <si>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</si>
  <si>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</si>
  <si>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</si>
  <si>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</si>
  <si>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</si>
  <si>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</si>
  <si>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</si>
  <si>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</si>
  <si>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</si>
  <si>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</si>
  <si>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Jonathan Caouette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</si>
  <si>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</si>
  <si>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</si>
  <si>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</si>
  <si>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</si>
  <si>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</si>
  <si>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</si>
  <si>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</si>
  <si>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</si>
  <si>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</si>
  <si>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</si>
  <si>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</si>
  <si>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Pirates of the Caribbean: At World's EndÂ </t>
  </si>
  <si>
    <t>goddess|marriage ceremony|marriage proposal|pirate|singapore</t>
  </si>
  <si>
    <t>http://www.imdb.com/title/tt0449088/?ref_=fn_tt_tt_1</t>
  </si>
  <si>
    <t>TransformersÂ </t>
  </si>
  <si>
    <t>alien contact|autobot|decepticon|robot vs. robot|teenage hero</t>
  </si>
  <si>
    <t>http://www.imdb.com/title/tt0418279/?ref_=fn_tt_tt_1</t>
  </si>
  <si>
    <t>Alan Taylor</t>
  </si>
  <si>
    <t>Thor: The Dark WorldÂ </t>
  </si>
  <si>
    <t>arrest|portal|thor|warrior|weapon</t>
  </si>
  <si>
    <t>http://www.imdb.com/title/tt1981115/?ref_=fn_tt_tt_1</t>
  </si>
  <si>
    <t>Riz Ahmed</t>
  </si>
  <si>
    <t>Jason BourneÂ </t>
  </si>
  <si>
    <t>black ops|chase|cia|cia agent|repeated scene</t>
  </si>
  <si>
    <t>http://www.imdb.com/title/tt4196776/?ref_=fn_tt_tt_1</t>
  </si>
  <si>
    <t>Roland Emmerich</t>
  </si>
  <si>
    <t>The PatriotÂ </t>
  </si>
  <si>
    <t>american revolution|british|french|hero|standoff</t>
  </si>
  <si>
    <t>http://www.imdb.com/title/tt0187393/?ref_=fn_tt_tt_1</t>
  </si>
  <si>
    <t>Shawn Levy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</si>
  <si>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</si>
  <si>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</si>
  <si>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</si>
  <si>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</si>
  <si>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</si>
  <si>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I, RobotÂ </t>
  </si>
  <si>
    <t>humanoid robot|man versus machine|prosthetic limb|robot as pathos|robot vs. robot</t>
  </si>
  <si>
    <t>http://www.imdb.com/title/tt0343818/?ref_=fn_tt_tt_1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</si>
  <si>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</si>
  <si>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</si>
  <si>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</si>
  <si>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</si>
  <si>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</si>
  <si>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Martin Short</t>
  </si>
  <si>
    <t>Treasure PlanetÂ </t>
  </si>
  <si>
    <t>alien|cyborg|pirate|planet|treasure</t>
  </si>
  <si>
    <t>http://www.imdb.com/title/tt0133240/?ref_=fn_tt_tt_1</t>
  </si>
  <si>
    <t>ValkyrieÂ </t>
  </si>
  <si>
    <t>american actor playing foreigner|assassination|conspiracy|military|nazis</t>
  </si>
  <si>
    <t>http://www.imdb.com/title/tt0985699/?ref_=fn_tt_tt_1</t>
  </si>
  <si>
    <t>A.I. Artificial IntelligenceÂ </t>
  </si>
  <si>
    <t>Kevin Sussman</t>
  </si>
  <si>
    <t>affection|boy|fairy|future|robot</t>
  </si>
  <si>
    <t>http://www.imdb.com/title/tt0212720/?ref_=fn_tt_tt_1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</si>
  <si>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</si>
  <si>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</si>
  <si>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</si>
  <si>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</si>
  <si>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</si>
  <si>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</si>
  <si>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</si>
  <si>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</si>
  <si>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</si>
  <si>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</si>
  <si>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</si>
  <si>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</si>
  <si>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</si>
  <si>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</si>
  <si>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</si>
  <si>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Meet Joe BlackÂ </t>
  </si>
  <si>
    <t>Jake Weber</t>
  </si>
  <si>
    <t>birthday|death|death personified|fear of death|wealth</t>
  </si>
  <si>
    <t>http://www.imdb.com/title/tt0119643/?ref_=fn_tt_tt_1</t>
  </si>
  <si>
    <t>Pete Travis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</si>
  <si>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</si>
  <si>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</si>
  <si>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</si>
  <si>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</si>
  <si>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</si>
  <si>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Mission: ImpossibleÂ </t>
  </si>
  <si>
    <t>disguise|mission|spy|stealing|traitor</t>
  </si>
  <si>
    <t>http://www.imdb.com/title/tt0117060/?ref_=fn_tt_tt_1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</si>
  <si>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</si>
  <si>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</si>
  <si>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</si>
  <si>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</si>
  <si>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The KingdomÂ </t>
  </si>
  <si>
    <t>Tim McGraw</t>
  </si>
  <si>
    <t>al qaeda|bomb making|fbi|saudi arabia|stabbed in the crotch</t>
  </si>
  <si>
    <t>http://www.imdb.com/title/tt0431197/?ref_=fn_tt_tt_1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</si>
  <si>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</si>
  <si>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</si>
  <si>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</si>
  <si>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</si>
  <si>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</si>
  <si>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</si>
  <si>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</si>
  <si>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</si>
  <si>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</si>
  <si>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</si>
  <si>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Renny Harlin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</si>
  <si>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</si>
  <si>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</si>
  <si>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</si>
  <si>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</si>
  <si>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</si>
  <si>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Marc Blucas</t>
  </si>
  <si>
    <t>We Were SoldiersÂ </t>
  </si>
  <si>
    <t>air cavalry|battle|major|soldier|vietnamese</t>
  </si>
  <si>
    <t>http://www.imdb.com/title/tt0277434/?ref_=fn_tt_tt_1</t>
  </si>
  <si>
    <t>Body of LiesÂ </t>
  </si>
  <si>
    <t>cia|jordan|middle east|spy|terrorist</t>
  </si>
  <si>
    <t>http://www.imdb.com/title/tt0758774/?ref_=fn_tt_tt_1</t>
  </si>
  <si>
    <t>McG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</si>
  <si>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</si>
  <si>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</si>
  <si>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</si>
  <si>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</si>
  <si>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Baltasar KormÃ¡kur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</si>
  <si>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</si>
  <si>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</si>
  <si>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</si>
  <si>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</si>
  <si>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</si>
  <si>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Frankel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</si>
  <si>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</si>
  <si>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</si>
  <si>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</si>
  <si>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</si>
  <si>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</si>
  <si>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Robert Schwentke</t>
  </si>
  <si>
    <t>REDÂ </t>
  </si>
  <si>
    <t>Jaqueline Fleming</t>
  </si>
  <si>
    <t>cia|female assassin|interrogation|office cubicle|spy</t>
  </si>
  <si>
    <t>http://www.imdb.com/title/tt1245526/?ref_=fn_tt_tt_1</t>
  </si>
  <si>
    <t>Kelsey Grammer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</si>
  <si>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</si>
  <si>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</si>
  <si>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</si>
  <si>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</si>
  <si>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Chris Bauer</t>
  </si>
  <si>
    <t>Flags of Our FathersÂ </t>
  </si>
  <si>
    <t>imperial japan|japan|japanese army|japanese soldier|world war two</t>
  </si>
  <si>
    <t>http://www.imdb.com/title/tt0418689/?ref_=fn_tt_tt_1</t>
  </si>
  <si>
    <t>George Nolfi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</si>
  <si>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</si>
  <si>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</si>
  <si>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</si>
  <si>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</si>
  <si>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AJ Michalka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</si>
  <si>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</si>
  <si>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</si>
  <si>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</si>
  <si>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</si>
  <si>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</si>
  <si>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Craig Roberts</t>
  </si>
  <si>
    <t>22 Jump StreetÂ </t>
  </si>
  <si>
    <t>Amber Stevens West</t>
  </si>
  <si>
    <t>college|drugs|hidden camera|tattoo|undercover</t>
  </si>
  <si>
    <t>http://www.imdb.com/title/tt2294449/?ref_=fn_tt_tt_1</t>
  </si>
  <si>
    <t>PaybackÂ </t>
  </si>
  <si>
    <t>William Devane</t>
  </si>
  <si>
    <t>anti hero|criminal|greed|prostitute|tough guy</t>
  </si>
  <si>
    <t>http://www.imdb.com/title/tt0120784/?ref_=fn_tt_tt_1</t>
  </si>
  <si>
    <t>Jamie Kennedy</t>
  </si>
  <si>
    <t>Three KingsÂ </t>
  </si>
  <si>
    <t>Mykelti Williamson</t>
  </si>
  <si>
    <t>gold|gulf war|iraq|kuwait|map</t>
  </si>
  <si>
    <t>http://www.imdb.com/title/tt0120188/?ref_=fn_tt_tt_1</t>
  </si>
  <si>
    <t>James Bobin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</si>
  <si>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</si>
  <si>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</si>
  <si>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</si>
  <si>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</si>
  <si>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Stephen Norrington</t>
  </si>
  <si>
    <t>Traci Lords</t>
  </si>
  <si>
    <t>BladeÂ </t>
  </si>
  <si>
    <t>1990s|blade|blood|vampire|vampire hunter</t>
  </si>
  <si>
    <t>http://www.imdb.com/title/tt0120611/?ref_=fn_tt_tt_1</t>
  </si>
  <si>
    <t>NixonÂ </t>
  </si>
  <si>
    <t>courtship|election|paranoia|president|quaker</t>
  </si>
  <si>
    <t>http://www.imdb.com/title/tt0113987/?ref_=fn_tt_tt_1</t>
  </si>
  <si>
    <t>John Hamburg</t>
  </si>
  <si>
    <t>I Love You, ManÂ </t>
  </si>
  <si>
    <t>Jane Curtin</t>
  </si>
  <si>
    <t>bromance|friend|gay brother|homosexual subtext|wedding</t>
  </si>
  <si>
    <t>http://www.imdb.com/title/tt1155056/?ref_=fn_tt_tt_1</t>
  </si>
  <si>
    <t>Dean Stockwell</t>
  </si>
  <si>
    <t>The RainmakerÂ </t>
  </si>
  <si>
    <t>courtroom|domestic violence|insurance company|lawyer|underdog</t>
  </si>
  <si>
    <t>http://www.imdb.com/title/tt0119978/?ref_=fn_tt_tt_1</t>
  </si>
  <si>
    <t>Peter Ho-Sun Chan</t>
  </si>
  <si>
    <t>The WarlordsÂ </t>
  </si>
  <si>
    <t>assassination|blood brother|dynasty|general|stabbing a woman</t>
  </si>
  <si>
    <t>http://www.imdb.com/title/tt0913968/?ref_=fn_tt_tt_1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</si>
  <si>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</si>
  <si>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</si>
  <si>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</si>
  <si>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</si>
  <si>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</si>
  <si>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</si>
  <si>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</si>
  <si>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</si>
  <si>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</si>
  <si>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</si>
  <si>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</si>
  <si>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</si>
  <si>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</si>
  <si>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</si>
  <si>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</si>
  <si>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</si>
  <si>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</si>
  <si>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</si>
  <si>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</si>
  <si>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</si>
  <si>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</si>
  <si>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</si>
  <si>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</si>
  <si>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</si>
  <si>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</si>
  <si>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</si>
  <si>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</si>
  <si>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</si>
  <si>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</si>
  <si>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</si>
  <si>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</si>
  <si>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</si>
  <si>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</si>
  <si>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Young and Prodigious T.S. SpivetÂ </t>
  </si>
  <si>
    <t>3 dimensional|cartographer|punctuation in title|smithsonian|train</t>
  </si>
  <si>
    <t>http://www.imdb.com/title/tt1981107/?ref_=fn_tt_tt_1</t>
  </si>
  <si>
    <t>P.S. I Love YouÂ </t>
  </si>
  <si>
    <t>Nellie McKay</t>
  </si>
  <si>
    <t>birthday|friendship|hairy chest|letter|widow</t>
  </si>
  <si>
    <t>http://www.imdb.com/title/tt0431308/?ref_=fn_tt_tt_1</t>
  </si>
  <si>
    <t>Shane Acker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</si>
  <si>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</si>
  <si>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</si>
  <si>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</si>
  <si>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</si>
  <si>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</si>
  <si>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</si>
  <si>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</si>
  <si>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</si>
  <si>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</si>
  <si>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</si>
  <si>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</si>
  <si>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</si>
  <si>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</si>
  <si>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</si>
  <si>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</si>
  <si>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</si>
  <si>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</si>
  <si>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</si>
  <si>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</si>
  <si>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</si>
  <si>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</si>
  <si>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</si>
  <si>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</si>
  <si>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</si>
  <si>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</si>
  <si>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Judd Apatow</t>
  </si>
  <si>
    <t>Romany Malco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</si>
  <si>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</si>
  <si>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</si>
  <si>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</si>
  <si>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</si>
  <si>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Jim Sheridan</t>
  </si>
  <si>
    <t>BrothersÂ </t>
  </si>
  <si>
    <t>afghanistan|death of soldier|presumed dead|prisoner|war trauma</t>
  </si>
  <si>
    <t>http://www.imdb.com/title/tt0765010/?ref_=fn_tt_tt_1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</si>
  <si>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</si>
  <si>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</si>
  <si>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</si>
  <si>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</si>
  <si>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</si>
  <si>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</si>
  <si>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</si>
  <si>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Catherine Hardwicke</t>
  </si>
  <si>
    <t>Lords of DogtownÂ </t>
  </si>
  <si>
    <t>1970s|skateboarder|skateboarding|surf|swimming pool</t>
  </si>
  <si>
    <t>http://www.imdb.com/title/tt0355702/?ref_=fn_tt_tt_1</t>
  </si>
  <si>
    <t>Michael CollinsÂ </t>
  </si>
  <si>
    <t>ireland|irish|irish civil war|irish free state|sinn fein</t>
  </si>
  <si>
    <t>http://www.imdb.com/title/tt0117039/?ref_=fn_tt_tt_1</t>
  </si>
  <si>
    <t>Guillaume Canet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</si>
  <si>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</si>
  <si>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</si>
  <si>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</si>
  <si>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</si>
  <si>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</si>
  <si>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</si>
  <si>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The Ides of MarchÂ </t>
  </si>
  <si>
    <t>governor|intern|manager|ohio|politics</t>
  </si>
  <si>
    <t>http://www.imdb.com/title/tt1124035/?ref_=fn_tt_tt_1</t>
  </si>
  <si>
    <t>David Twohy</t>
  </si>
  <si>
    <t>Pitch BlackÂ </t>
  </si>
  <si>
    <t>captain|darkness|eclipse|space|survival</t>
  </si>
  <si>
    <t>http://www.imdb.com/title/tt0134847/?ref_=fn_tt_tt_1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</si>
  <si>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</si>
  <si>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</si>
  <si>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</si>
  <si>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</si>
  <si>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</si>
  <si>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</si>
  <si>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</si>
  <si>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Ryan Corr</t>
  </si>
  <si>
    <t>Cem Yilmaz</t>
  </si>
  <si>
    <t>The Water DivinerÂ </t>
  </si>
  <si>
    <t>australian|battle|battle of gallipoli|gallipoli|world war one</t>
  </si>
  <si>
    <t>http://www.imdb.com/title/tt3007512/?ref_=fn_tt_tt_1</t>
  </si>
  <si>
    <t>Bobby Farrelly</t>
  </si>
  <si>
    <t>There's Something About MaryÂ </t>
  </si>
  <si>
    <t>Richard Tyson</t>
  </si>
  <si>
    <t>accident|curtain call|dream girl|high school|prom</t>
  </si>
  <si>
    <t>http://www.imdb.com/title/tt0129387/?ref_=fn_tt_tt_1</t>
  </si>
  <si>
    <t>Away We GoÂ </t>
  </si>
  <si>
    <t>Carmen Ejogo</t>
  </si>
  <si>
    <t>baby|children|friend|love|road trip</t>
  </si>
  <si>
    <t>http://www.imdb.com/title/tt1176740/?ref_=fn_tt_tt_1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</si>
  <si>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</si>
  <si>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</si>
  <si>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</si>
  <si>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</si>
  <si>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Jeff Tremaine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</si>
  <si>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</si>
  <si>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</si>
  <si>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</si>
  <si>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</si>
  <si>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</si>
  <si>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</si>
  <si>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</si>
  <si>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</si>
  <si>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</si>
  <si>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</si>
  <si>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</si>
  <si>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</si>
  <si>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</si>
  <si>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</si>
  <si>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</si>
  <si>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Tzi Ma</t>
  </si>
  <si>
    <t>The Quiet AmericanÂ </t>
  </si>
  <si>
    <t>Holmes Osborne</t>
  </si>
  <si>
    <t>american|french|saigon|vietnam|vietnamese</t>
  </si>
  <si>
    <t>http://www.imdb.com/title/tt0258068/?ref_=fn_tt_tt_1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</si>
  <si>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</si>
  <si>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</si>
  <si>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</si>
  <si>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</si>
  <si>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A Scanner DarklyÂ </t>
  </si>
  <si>
    <t>Rory Cochrane</t>
  </si>
  <si>
    <t>detective|drugs|substance d|undercover|undercover cop</t>
  </si>
  <si>
    <t>http://www.imdb.com/title/tt0405296/?ref_=fn_tt_tt_1</t>
  </si>
  <si>
    <t>Roger Spottiswoode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</si>
  <si>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</si>
  <si>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</si>
  <si>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</si>
  <si>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</si>
  <si>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</si>
  <si>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Lee Tamahori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</si>
  <si>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</si>
  <si>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</si>
  <si>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</si>
  <si>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</si>
  <si>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</si>
  <si>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Bad SantaÂ </t>
  </si>
  <si>
    <t>bartender|christmas|christmas eve|department store|drink</t>
  </si>
  <si>
    <t>http://www.imdb.com/title/tt0307987/?ref_=fn_tt_tt_1</t>
  </si>
  <si>
    <t>Sean McNamara</t>
  </si>
  <si>
    <t>Chris Brochu</t>
  </si>
  <si>
    <t>Soul SurferÂ </t>
  </si>
  <si>
    <t>christian|christian film|shark|surfer|surfing</t>
  </si>
  <si>
    <t>http://www.imdb.com/title/tt1596346/?ref_=fn_tt_tt_1</t>
  </si>
  <si>
    <t>IstvÃ¡n SzabÃ³</t>
  </si>
  <si>
    <t>Shaun Evans</t>
  </si>
  <si>
    <t>Miriam Margolyes</t>
  </si>
  <si>
    <t>Being JuliaÂ </t>
  </si>
  <si>
    <t>Juliet Stevenson</t>
  </si>
  <si>
    <t>diva|marriage|open marriage|revenge|social climber</t>
  </si>
  <si>
    <t>http://www.imdb.com/title/tt0340012/?ref_=fn_tt_tt_1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</si>
  <si>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</si>
  <si>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</si>
  <si>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</si>
  <si>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</si>
  <si>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</si>
  <si>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</si>
  <si>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</si>
  <si>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</si>
  <si>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</si>
  <si>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</si>
  <si>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Wag the DogÂ </t>
  </si>
  <si>
    <t>death|election|hollywood|president|scandal</t>
  </si>
  <si>
    <t>http://www.imdb.com/title/tt0120885/?ref_=fn_tt_tt_1</t>
  </si>
  <si>
    <t>Kevin Rankin</t>
  </si>
  <si>
    <t>WildÂ </t>
  </si>
  <si>
    <t>female protagonist|grief|hiking|loss of mother|mother daughter relationship</t>
  </si>
  <si>
    <t>http://www.imdb.com/title/tt2305051/?ref_=fn_tt_tt_1</t>
  </si>
  <si>
    <t>Lewis Gilbert</t>
  </si>
  <si>
    <t>Desmond Llewelyn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</si>
  <si>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</si>
  <si>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</si>
  <si>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</si>
  <si>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</si>
  <si>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</si>
  <si>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Find Me GuiltyÂ </t>
  </si>
  <si>
    <t>Alex Rocco</t>
  </si>
  <si>
    <t>court|drugs|judge|mafia|mobster</t>
  </si>
  <si>
    <t>http://www.imdb.com/title/tt0419749/?ref_=fn_tt_tt_1</t>
  </si>
  <si>
    <t>Isabella Rossellini</t>
  </si>
  <si>
    <t>InfamousÂ </t>
  </si>
  <si>
    <t>blood|book|cold calculation|murder|writer</t>
  </si>
  <si>
    <t>http://www.imdb.com/title/tt0420609/?ref_=fn_tt_tt_1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</si>
  <si>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</si>
  <si>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</si>
  <si>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</si>
  <si>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</si>
  <si>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</si>
  <si>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Josh Trank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</si>
  <si>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</si>
  <si>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</si>
  <si>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</si>
  <si>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</si>
  <si>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James Gray</t>
  </si>
  <si>
    <t>Two LoversÂ </t>
  </si>
  <si>
    <t>Samantha Ivers</t>
  </si>
  <si>
    <t>jewish|love|married man|neighbor|photograph</t>
  </si>
  <si>
    <t>http://www.imdb.com/title/tt1103275/?ref_=fn_tt_tt_1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</si>
  <si>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</si>
  <si>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</si>
  <si>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</si>
  <si>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</si>
  <si>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</si>
  <si>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</si>
  <si>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</si>
  <si>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</si>
  <si>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</si>
  <si>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</si>
  <si>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</si>
  <si>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</si>
  <si>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</si>
  <si>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</si>
  <si>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</si>
  <si>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</si>
  <si>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</si>
  <si>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</si>
  <si>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</si>
  <si>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John Enos III</t>
  </si>
  <si>
    <t>Phone BoothÂ </t>
  </si>
  <si>
    <t>Richard T. Jones</t>
  </si>
  <si>
    <t>phone booth|publicist|single set production|sniper|sniper rifle</t>
  </si>
  <si>
    <t>http://www.imdb.com/title/tt0183649/?ref_=fn_tt_tt_1</t>
  </si>
  <si>
    <t>KinseyÂ </t>
  </si>
  <si>
    <t>Dylan Baker</t>
  </si>
  <si>
    <t>professor|research|sex|sexuality|student</t>
  </si>
  <si>
    <t>http://www.imdb.com/title/tt0362269/?ref_=fn_tt_tt_1</t>
  </si>
  <si>
    <t>Ron Underwood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</si>
  <si>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</si>
  <si>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</si>
  <si>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</si>
  <si>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</si>
  <si>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</si>
  <si>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Joel Edgerton</t>
  </si>
  <si>
    <t>Allison Tolman</t>
  </si>
  <si>
    <t>Busy Philipps</t>
  </si>
  <si>
    <t>The GiftÂ </t>
  </si>
  <si>
    <t>Wendell Pierce</t>
  </si>
  <si>
    <t>compulsive liar|fired from a job|gift|rape|substance abuse</t>
  </si>
  <si>
    <t>http://www.imdb.com/title/tt4178092/?ref_=fn_tt_tt_1</t>
  </si>
  <si>
    <t>Lesley Ann Warren</t>
  </si>
  <si>
    <t>Peter Fonda</t>
  </si>
  <si>
    <t>The LimeyÂ </t>
  </si>
  <si>
    <t>William Lucking</t>
  </si>
  <si>
    <t>daughter|englishman|ex con|revenge|young woman</t>
  </si>
  <si>
    <t>http://www.imdb.com/title/tt0165854/?ref_=fn_tt_tt_1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</si>
  <si>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</si>
  <si>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</si>
  <si>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</si>
  <si>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</si>
  <si>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Alexander SkarsgÃ¥rd</t>
  </si>
  <si>
    <t>MelancholiaÂ </t>
  </si>
  <si>
    <t>art director|breasts|depression|outdoor sex|riding a horse</t>
  </si>
  <si>
    <t>http://www.imdb.com/title/tt1527186/?ref_=fn_tt_tt_1</t>
  </si>
  <si>
    <t>Danny Leiner</t>
  </si>
  <si>
    <t>Ethan Embry</t>
  </si>
  <si>
    <t>Harold &amp; Kumar Go to White CastleÂ </t>
  </si>
  <si>
    <t>marijuana|police|road trip|stoner|white castle</t>
  </si>
  <si>
    <t>http://www.imdb.com/title/tt0366551/?ref_=fn_tt_tt_1</t>
  </si>
  <si>
    <t>LimboÂ </t>
  </si>
  <si>
    <t>Vanessa Martinez</t>
  </si>
  <si>
    <t>alaska|island|motorboat|singer|wilderness</t>
  </si>
  <si>
    <t>http://www.imdb.com/title/tt0164085/?ref_=fn_tt_tt_1</t>
  </si>
  <si>
    <t>Nicole Holofcener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</si>
  <si>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</si>
  <si>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</si>
  <si>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</si>
  <si>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</si>
  <si>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</si>
  <si>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</si>
  <si>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Will Gluck</t>
  </si>
  <si>
    <t>Dan Byrd</t>
  </si>
  <si>
    <t>Easy AÂ </t>
  </si>
  <si>
    <t>Fred Armisen</t>
  </si>
  <si>
    <t>gay|gay interest|high school|school|student</t>
  </si>
  <si>
    <t>http://www.imdb.com/title/tt1282140/?ref_=fn_tt_tt_1</t>
  </si>
  <si>
    <t>FranÃ§ois Ozon</t>
  </si>
  <si>
    <t>8 WomenÂ </t>
  </si>
  <si>
    <t>Emmanuelle BÃ©art</t>
  </si>
  <si>
    <t>cook|industrialist|secret|snowstorm|suspect</t>
  </si>
  <si>
    <t>http://www.imdb.com/title/tt0283832/?ref_=fn_tt_tt_1</t>
  </si>
  <si>
    <t>Aaron Schneider</t>
  </si>
  <si>
    <t>Get LowÂ </t>
  </si>
  <si>
    <t>funeral|funeral home|hermit|party|secret</t>
  </si>
  <si>
    <t>http://www.imdb.com/title/tt1194263/?ref_=fn_tt_tt_1</t>
  </si>
  <si>
    <t>Spencer Susser</t>
  </si>
  <si>
    <t>HesherÂ </t>
  </si>
  <si>
    <t>bully|car|car accident|fire|vomiting</t>
  </si>
  <si>
    <t>http://www.imdb.com/title/tt1403177/?ref_=fn_tt_tt_1</t>
  </si>
  <si>
    <t>David Margulies</t>
  </si>
  <si>
    <t>Dressed to KillÂ </t>
  </si>
  <si>
    <t>Nancy Allen</t>
  </si>
  <si>
    <t>apartment|elevator|murder|psychiatrist|sunglasses</t>
  </si>
  <si>
    <t>http://www.imdb.com/title/tt0080661/?ref_=fn_tt_tt_1</t>
  </si>
  <si>
    <t>Brian Klugman</t>
  </si>
  <si>
    <t>The WordsÂ </t>
  </si>
  <si>
    <t>american in paris|book|love|novel|writer</t>
  </si>
  <si>
    <t>http://www.imdb.com/title/tt1840417/?ref_=fn_tt_tt_1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</si>
  <si>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</si>
  <si>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</si>
  <si>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</si>
  <si>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</si>
  <si>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</si>
  <si>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</si>
  <si>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</si>
  <si>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</si>
  <si>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</si>
  <si>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</si>
  <si>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</si>
  <si>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</si>
  <si>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</si>
  <si>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</si>
  <si>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Thai</t>
  </si>
  <si>
    <t>Thailand</t>
  </si>
  <si>
    <t>IrisÂ </t>
  </si>
  <si>
    <t>alzheimer's disease|book|love|novelist|writer</t>
  </si>
  <si>
    <t>http://www.imdb.com/title/tt0280778/?ref_=fn_tt_tt_1</t>
  </si>
  <si>
    <t>Jeremy Saulnier</t>
  </si>
  <si>
    <t>Mark Webber</t>
  </si>
  <si>
    <t>Alia Shawkat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</si>
  <si>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</si>
  <si>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</si>
  <si>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</si>
  <si>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</si>
  <si>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</si>
  <si>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Andrew Wilson</t>
  </si>
  <si>
    <t>Bottle RocketÂ </t>
  </si>
  <si>
    <t>Lumi Cavazos</t>
  </si>
  <si>
    <t>caper|escapade|motel|robbery|texas</t>
  </si>
  <si>
    <t>http://www.imdb.com/title/tt0115734/?ref_=fn_tt_tt_1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</si>
  <si>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</si>
  <si>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</si>
  <si>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</si>
  <si>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</si>
  <si>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</si>
  <si>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</si>
  <si>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</si>
  <si>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</si>
  <si>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Lisa Cholodenko</t>
  </si>
  <si>
    <t>Mia Wasikowska</t>
  </si>
  <si>
    <t>The Kids Are All RightÂ </t>
  </si>
  <si>
    <t>biological father|college|motorcycle|sperm|sperm donor</t>
  </si>
  <si>
    <t>http://www.imdb.com/title/tt0842926/?ref_=fn_tt_tt_1</t>
  </si>
  <si>
    <t>Steven Shainberg</t>
  </si>
  <si>
    <t>SecretaryÂ </t>
  </si>
  <si>
    <t>bdsm|employer employee relationship|hospital|mental hospital|secretary</t>
  </si>
  <si>
    <t>http://www.imdb.com/title/tt0274812/?ref_=fn_tt_tt_1</t>
  </si>
  <si>
    <t>Vincente Minnelli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</si>
  <si>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</si>
  <si>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</si>
  <si>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</si>
  <si>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</si>
  <si>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</si>
  <si>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</si>
  <si>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J.C. Chandor</t>
  </si>
  <si>
    <t>Margin CallÂ </t>
  </si>
  <si>
    <t>Ashley Williams</t>
  </si>
  <si>
    <t>capital management|financial crisis|financial disaster|investment fraud|management</t>
  </si>
  <si>
    <t>http://www.imdb.com/title/tt1615147/?ref_=fn_tt_tt_1</t>
  </si>
  <si>
    <t>Justin Kerrigan</t>
  </si>
  <si>
    <t>John Simm</t>
  </si>
  <si>
    <t>Danny Dyer</t>
  </si>
  <si>
    <t>Human TrafficÂ </t>
  </si>
  <si>
    <t>friday|friend|hip hop|techno rave|weekend</t>
  </si>
  <si>
    <t>http://www.imdb.com/title/tt0188674/?ref_=fn_tt_tt_1</t>
  </si>
  <si>
    <t>Jill Sprecher</t>
  </si>
  <si>
    <t>Thirteen Conversations About One ThingÂ </t>
  </si>
  <si>
    <t>Amy Irving</t>
  </si>
  <si>
    <t>attorney|happiness|house cleaner|physics|professor</t>
  </si>
  <si>
    <t>http://www.imdb.com/title/tt0268690/?ref_=fn_tt_tt_1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</si>
  <si>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</si>
  <si>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</si>
  <si>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</si>
  <si>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</si>
  <si>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</si>
  <si>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My Own Private IdahoÂ </t>
  </si>
  <si>
    <t>Flea</t>
  </si>
  <si>
    <t>friend|hustler|italy|narcolepsy|traveling</t>
  </si>
  <si>
    <t>http://www.imdb.com/title/tt0102494/?ref_=fn_tt_tt_1</t>
  </si>
  <si>
    <t>Jake Schreier</t>
  </si>
  <si>
    <t>Joshua Ormond</t>
  </si>
  <si>
    <t>Frank Langella</t>
  </si>
  <si>
    <t>Robot &amp; FrankÂ </t>
  </si>
  <si>
    <t>Ana Gasteyer</t>
  </si>
  <si>
    <t>burglary|dementia|near future|robot|thief</t>
  </si>
  <si>
    <t>http://www.imdb.com/title/tt1990314/?ref_=fn_tt_tt_1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</si>
  <si>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</si>
  <si>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</si>
  <si>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</si>
  <si>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</si>
  <si>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</si>
  <si>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</si>
  <si>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</si>
  <si>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</si>
  <si>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</si>
  <si>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</si>
  <si>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</si>
  <si>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</si>
  <si>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Tim Hunter</t>
  </si>
  <si>
    <t>River's EdgeÂ </t>
  </si>
  <si>
    <t>Ione Skye</t>
  </si>
  <si>
    <t>death|friend|high school|murder|police</t>
  </si>
  <si>
    <t>http://www.imdb.com/title/tt0091860/?ref_=fn_tt_tt_1</t>
  </si>
  <si>
    <t>Adrienne Shelly</t>
  </si>
  <si>
    <t>Cheryl Hines</t>
  </si>
  <si>
    <t>Lew Temple</t>
  </si>
  <si>
    <t>WaitressÂ </t>
  </si>
  <si>
    <t>Eddie Jemison</t>
  </si>
  <si>
    <t>domestic violence|pregnancy|unhappy marriage|unwanted pregnancy|waitress</t>
  </si>
  <si>
    <t>http://www.imdb.com/title/tt0473308/?ref_=fn_tt_tt_1</t>
  </si>
  <si>
    <t>Jay Chandrasekhar</t>
  </si>
  <si>
    <t>Geoffrey Arend</t>
  </si>
  <si>
    <t>Super TroopersÂ </t>
  </si>
  <si>
    <t>drugs|highway|police|state trooper|vermont</t>
  </si>
  <si>
    <t>http://www.imdb.com/title/tt0247745/?ref_=fn_tt_tt_1</t>
  </si>
  <si>
    <t>David Slade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</si>
  <si>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</si>
  <si>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</si>
  <si>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</si>
  <si>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</si>
  <si>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</si>
  <si>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</si>
  <si>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Brian Baugh</t>
  </si>
  <si>
    <t>Sean Michael Afable</t>
  </si>
  <si>
    <t>Randy Wayne</t>
  </si>
  <si>
    <t>To Save a LifeÂ </t>
  </si>
  <si>
    <t>D. David Morin</t>
  </si>
  <si>
    <t>basketball|beer pong|childhood friend|christian|suicide</t>
  </si>
  <si>
    <t>http://www.imdb.com/title/tt1270286/?ref_=fn_tt_tt_1</t>
  </si>
  <si>
    <t>Hans Canosa</t>
  </si>
  <si>
    <t>Conversations with Other WomenÂ </t>
  </si>
  <si>
    <t>Nora Zehetner</t>
  </si>
  <si>
    <t>female frontal nudity|filming a wedding|lingerie slip|memory|wedding</t>
  </si>
  <si>
    <t>http://www.imdb.com/title/tt0435623/?ref_=fn_tt_tt_1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</si>
  <si>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</si>
  <si>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</si>
  <si>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</si>
  <si>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</si>
  <si>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</si>
  <si>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</si>
  <si>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</si>
  <si>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</si>
  <si>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</si>
  <si>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</si>
  <si>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</si>
  <si>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Peter Hedges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</si>
  <si>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</si>
  <si>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</si>
  <si>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</si>
  <si>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</si>
  <si>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</si>
  <si>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John Robinson</t>
  </si>
  <si>
    <t>Wendy and LucyÂ </t>
  </si>
  <si>
    <t>Will Oldham</t>
  </si>
  <si>
    <t>car|dog|flip phone|rape threat|vulnerable</t>
  </si>
  <si>
    <t>http://www.imdb.com/title/tt1152850/?ref_=fn_tt_tt_1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</si>
  <si>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</si>
  <si>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</si>
  <si>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</si>
  <si>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</si>
  <si>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</si>
  <si>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The Amazing Spider-ManÂ </t>
  </si>
  <si>
    <t>Chris Zylka</t>
  </si>
  <si>
    <t>lizard|outcast|spider|spider man|teenager</t>
  </si>
  <si>
    <t>http://www.imdb.com/title/tt0948470/?ref_=fn_tt_tt_1</t>
  </si>
  <si>
    <t>Colin Trevorrow</t>
  </si>
  <si>
    <t>Jurassic WorldÂ </t>
  </si>
  <si>
    <t>dinosaur|disaster film|experiment gone wrong|jurassic park|velociraptor</t>
  </si>
  <si>
    <t>http://www.imdb.com/title/tt0369610/?ref_=fn_tt_tt_1</t>
  </si>
  <si>
    <t>World War ZÂ </t>
  </si>
  <si>
    <t>Mireille Enos</t>
  </si>
  <si>
    <t>chaos|disease|infection|pandemic|zombie</t>
  </si>
  <si>
    <t>http://www.imdb.com/title/tt0816711/?ref_=fn_tt_tt_1</t>
  </si>
  <si>
    <t>Clifton Collins Jr.</t>
  </si>
  <si>
    <t>Pacific RimÂ </t>
  </si>
  <si>
    <t>Larry Joe Campbell</t>
  </si>
  <si>
    <t>giant monster|kaiju|pilot|portal|robot</t>
  </si>
  <si>
    <t>http://www.imdb.com/title/tt1663662/?ref_=fn_tt_tt_1</t>
  </si>
  <si>
    <t>Iron Man 2Â </t>
  </si>
  <si>
    <t>hammer|military|monaco|revenge|tony stark</t>
  </si>
  <si>
    <t>http://www.imdb.com/title/tt1228705/?ref_=fn_tt_tt_1</t>
  </si>
  <si>
    <t>Robert Stromberg</t>
  </si>
  <si>
    <t>MaleficentÂ </t>
  </si>
  <si>
    <t>curse|dark fantasy|fairy|king|kingdom</t>
  </si>
  <si>
    <t>http://www.imdb.com/title/tt1587310/?ref_=fn_tt_tt_1</t>
  </si>
  <si>
    <t>ThorÂ </t>
  </si>
  <si>
    <t>battle|marvel cinematic universe|scientist|thor|throne</t>
  </si>
  <si>
    <t>http://www.imdb.com/title/tt0800369/?ref_=fn_tt_tt_1</t>
  </si>
  <si>
    <t>PrometheusÂ </t>
  </si>
  <si>
    <t>cave painting|medical scanner|planet|pregnant with an alien fetus|suspended animation</t>
  </si>
  <si>
    <t>http://www.imdb.com/title/tt1446714/?ref_=fn_tt_tt_1</t>
  </si>
  <si>
    <t>Joseph Kosinski</t>
  </si>
  <si>
    <t>OblivionÂ </t>
  </si>
  <si>
    <t>cabin in the woods|drone|flying through a thunderstorm|post apocalypse|sex in a pool</t>
  </si>
  <si>
    <t>http://www.imdb.com/title/tt1483013/?ref_=fn_tt_tt_1</t>
  </si>
  <si>
    <t>Public EnemiesÂ </t>
  </si>
  <si>
    <t>1930s|bank|celebrity criminal|fbi|public enemy number one</t>
  </si>
  <si>
    <t>http://www.imdb.com/title/tt1152836/?ref_=fn_tt_tt_1</t>
  </si>
  <si>
    <t>Legend of the Guardians: The Owls of Ga'HooleÂ </t>
  </si>
  <si>
    <t>barn owl|escape|owl|ruler|soldier</t>
  </si>
  <si>
    <t>http://www.imdb.com/title/tt1219342/?ref_=fn_tt_tt_1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</si>
  <si>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</si>
  <si>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</si>
  <si>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</si>
  <si>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</si>
  <si>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</si>
  <si>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CinderellaÂ </t>
  </si>
  <si>
    <t>Lily James</t>
  </si>
  <si>
    <t>dress|duke|fairy godmother|fairy tale|pumpkin</t>
  </si>
  <si>
    <t>http://www.imdb.com/title/tt1661199/?ref_=fn_tt_tt_1</t>
  </si>
  <si>
    <t>Bobb'e J. Thompson</t>
  </si>
  <si>
    <t>Cloudy with a Chance of MeatballsÂ </t>
  </si>
  <si>
    <t>Al Roker</t>
  </si>
  <si>
    <t>food|giant food|mayor|sardine|weather</t>
  </si>
  <si>
    <t>http://www.imdb.com/title/tt0844471/?ref_=fn_tt_tt_1</t>
  </si>
  <si>
    <t>Carlos Saldanha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</si>
  <si>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</si>
  <si>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</si>
  <si>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</si>
  <si>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</si>
  <si>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</si>
  <si>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</si>
  <si>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</si>
  <si>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</si>
  <si>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</si>
  <si>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Spy GameÂ </t>
  </si>
  <si>
    <t>Catherine McCormack</t>
  </si>
  <si>
    <t>china|cia|cold war|friendship|retirement</t>
  </si>
  <si>
    <t>http://www.imdb.com/title/tt0266987/?ref_=fn_tt_tt_1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</si>
  <si>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</si>
  <si>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</si>
  <si>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</si>
  <si>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</si>
  <si>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</si>
  <si>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IvÃ¡n KamarÃ¡s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</si>
  <si>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</si>
  <si>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</si>
  <si>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</si>
  <si>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</si>
  <si>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</si>
  <si>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Vincent Schiavelli</t>
  </si>
  <si>
    <t>Batman ReturnsÂ </t>
  </si>
  <si>
    <t>Andrew Bryniarski</t>
  </si>
  <si>
    <t>box office hit|dc comics|gotham|mayor|penguin</t>
  </si>
  <si>
    <t>http://www.imdb.com/title/tt0103776/?ref_=fn_tt_tt_1</t>
  </si>
  <si>
    <t>Kelly Asbury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</si>
  <si>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</si>
  <si>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</si>
  <si>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</si>
  <si>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</si>
  <si>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</si>
  <si>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</si>
  <si>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</si>
  <si>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</si>
  <si>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</si>
  <si>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</si>
  <si>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</si>
  <si>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Seven Years in TibetÂ </t>
  </si>
  <si>
    <t>austria|dalai lama|himalaya|mountain|tibet</t>
  </si>
  <si>
    <t>http://www.imdb.com/title/tt0120102/?ref_=fn_tt_tt_1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</si>
  <si>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</si>
  <si>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</si>
  <si>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</si>
  <si>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</si>
  <si>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</si>
  <si>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Brenda Chapman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</si>
  <si>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</si>
  <si>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</si>
  <si>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</si>
  <si>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</si>
  <si>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</si>
  <si>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The Italian JobÂ </t>
  </si>
  <si>
    <t>Jimmy Shubert</t>
  </si>
  <si>
    <t>gold|heist|revenge|traffic jam|venice italy</t>
  </si>
  <si>
    <t>http://www.imdb.com/title/tt0317740/?ref_=fn_tt_tt_1</t>
  </si>
  <si>
    <t>Jack ReacherÂ </t>
  </si>
  <si>
    <t>coma|mysterious villain|police chase|shooting range|sniper</t>
  </si>
  <si>
    <t>http://www.imdb.com/title/tt0790724/?ref_=fn_tt_tt_1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</si>
  <si>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</si>
  <si>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</si>
  <si>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</si>
  <si>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</si>
  <si>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</si>
  <si>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Jay Roach</t>
  </si>
  <si>
    <t>Meet the ParentsÂ </t>
  </si>
  <si>
    <t>Teri Polo</t>
  </si>
  <si>
    <t>cat|cia|jewish|male nurse|nurse</t>
  </si>
  <si>
    <t>http://www.imdb.com/title/tt0212338/?ref_=fn_tt_tt_1</t>
  </si>
  <si>
    <t>Black MassÂ </t>
  </si>
  <si>
    <t>based on true story|boston massachusetts|fbi agent|gangster|true crime</t>
  </si>
  <si>
    <t>http://www.imdb.com/title/tt1355683/?ref_=fn_tt_tt_1</t>
  </si>
  <si>
    <t>TedÂ </t>
  </si>
  <si>
    <t>2010s|car accident|sex scene|teddy bear|testicle</t>
  </si>
  <si>
    <t>http://www.imdb.com/title/tt1637725/?ref_=fn_tt_tt_1</t>
  </si>
  <si>
    <t>Jaume Collet-Serra</t>
  </si>
  <si>
    <t>Non-StopÂ </t>
  </si>
  <si>
    <t>air marshal|death|passenger|terrorist|transatlantic flight</t>
  </si>
  <si>
    <t>http://www.imdb.com/title/tt2024469/?ref_=fn_tt_tt_1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</si>
  <si>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</si>
  <si>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</si>
  <si>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</si>
  <si>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</si>
  <si>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</si>
  <si>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</si>
  <si>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</si>
  <si>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</si>
  <si>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</si>
  <si>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</si>
  <si>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</si>
  <si>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</si>
  <si>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</si>
  <si>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</si>
  <si>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UnleashedÂ </t>
  </si>
  <si>
    <t>collar|dog|fight|fighting|piano</t>
  </si>
  <si>
    <t>http://www.imdb.com/title/tt0342258/?ref_=fn_tt_tt_1</t>
  </si>
  <si>
    <t>Roger Michell</t>
  </si>
  <si>
    <t>Clarke Peters</t>
  </si>
  <si>
    <t>Notting HillÂ </t>
  </si>
  <si>
    <t>actress|bookstore|friend|kiss|love</t>
  </si>
  <si>
    <t>http://www.imdb.com/title/tt0125439/?ref_=fn_tt_tt_1</t>
  </si>
  <si>
    <t>Peter Lord</t>
  </si>
  <si>
    <t>Chicken RunÂ </t>
  </si>
  <si>
    <t>Julia Sawalha</t>
  </si>
  <si>
    <t>chicken|escape|farm|freedom|rooster</t>
  </si>
  <si>
    <t>http://www.imdb.com/title/tt0120630/?ref_=fn_tt_tt_1</t>
  </si>
  <si>
    <t>Joseph L. Mankiewicz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</si>
  <si>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</si>
  <si>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</si>
  <si>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</si>
  <si>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</si>
  <si>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</si>
  <si>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8 MileÂ </t>
  </si>
  <si>
    <t>Evan Jones</t>
  </si>
  <si>
    <t>competition|contest|friend|self expression|white rapper</t>
  </si>
  <si>
    <t>http://www.imdb.com/title/tt0298203/?ref_=fn_tt_tt_1</t>
  </si>
  <si>
    <t>Nora Ephron</t>
  </si>
  <si>
    <t>Mary Lynn Rajskub</t>
  </si>
  <si>
    <t>Julie &amp; JuliaÂ </t>
  </si>
  <si>
    <t>Vanessa Ferlito</t>
  </si>
  <si>
    <t>american|blog|book|cook|cooking</t>
  </si>
  <si>
    <t>http://www.imdb.com/title/tt1135503/?ref_=fn_tt_tt_1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</si>
  <si>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</si>
  <si>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</si>
  <si>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</si>
  <si>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</si>
  <si>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</si>
  <si>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</si>
  <si>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</si>
  <si>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</si>
  <si>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</si>
  <si>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</si>
  <si>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</si>
  <si>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Joon-ho Bong</t>
  </si>
  <si>
    <t>SnowpiercerÂ </t>
  </si>
  <si>
    <t>closed ecological system|perpetual winter|population control|revolt|train</t>
  </si>
  <si>
    <t>http://www.imdb.com/title/tt1706620/?ref_=fn_tt_tt_1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</si>
  <si>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</si>
  <si>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</si>
  <si>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</si>
  <si>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</si>
  <si>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Burn After ReadingÂ </t>
  </si>
  <si>
    <t>cia|divorce|embassy|gym|memoir</t>
  </si>
  <si>
    <t>http://www.imdb.com/title/tt0887883/?ref_=fn_tt_tt_1</t>
  </si>
  <si>
    <t>John QÂ </t>
  </si>
  <si>
    <t>health care|heart transplant|hospital|hostage|insurance</t>
  </si>
  <si>
    <t>http://www.imdb.com/title/tt0251160/?ref_=fn_tt_tt_1</t>
  </si>
  <si>
    <t>Rawson Marshall Thurber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</si>
  <si>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</si>
  <si>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</si>
  <si>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</si>
  <si>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</si>
  <si>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</si>
  <si>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ScroogedÂ </t>
  </si>
  <si>
    <t>christmas|compassion|executive|ghost|redemption</t>
  </si>
  <si>
    <t>http://www.imdb.com/title/tt0096061/?ref_=fn_tt_tt_1</t>
  </si>
  <si>
    <t>Stephen Hillenburg</t>
  </si>
  <si>
    <t>Bill Fagerbakke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</si>
  <si>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</si>
  <si>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</si>
  <si>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</si>
  <si>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</si>
  <si>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Drew Goddard</t>
  </si>
  <si>
    <t>Bradley Whitford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</si>
  <si>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</si>
  <si>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</si>
  <si>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</si>
  <si>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</si>
  <si>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Carl Franklin</t>
  </si>
  <si>
    <t>One True ThingÂ </t>
  </si>
  <si>
    <t>Tom Everett Scott</t>
  </si>
  <si>
    <t>cancer|job|love|new york|professor</t>
  </si>
  <si>
    <t>http://www.imdb.com/title/tt0120776/?ref_=fn_tt_tt_1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</si>
  <si>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</si>
  <si>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</si>
  <si>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</si>
  <si>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</si>
  <si>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</si>
  <si>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</si>
  <si>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</si>
  <si>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</si>
  <si>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</si>
  <si>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</si>
  <si>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</si>
  <si>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Chris Noonan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</si>
  <si>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</si>
  <si>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</si>
  <si>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</si>
  <si>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</si>
  <si>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</si>
  <si>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</si>
  <si>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</si>
  <si>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</si>
  <si>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</si>
  <si>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</si>
  <si>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</si>
  <si>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Martin Starr</t>
  </si>
  <si>
    <t>Knocked UpÂ </t>
  </si>
  <si>
    <t>Charlyne Yi</t>
  </si>
  <si>
    <t>one night stand|pregnancy|slacker|unplanned pregnancy|website</t>
  </si>
  <si>
    <t>http://www.imdb.com/title/tt0478311/?ref_=fn_tt_tt_1</t>
  </si>
  <si>
    <t>Pineapple ExpressÂ </t>
  </si>
  <si>
    <t>Rosie Perez</t>
  </si>
  <si>
    <t>murder|paranoia|process server|roach|stoner</t>
  </si>
  <si>
    <t>http://www.imdb.com/title/tt0910936/?ref_=fn_tt_tt_1</t>
  </si>
  <si>
    <t>Andy Tennant</t>
  </si>
  <si>
    <t>Dougray Scott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</si>
  <si>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</si>
  <si>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</si>
  <si>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</si>
  <si>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</si>
  <si>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</si>
  <si>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</si>
  <si>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</si>
  <si>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</si>
  <si>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</si>
  <si>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</si>
  <si>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</si>
  <si>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</si>
  <si>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</si>
  <si>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</si>
  <si>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</si>
  <si>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</si>
  <si>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</si>
  <si>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The ConspiratorÂ </t>
  </si>
  <si>
    <t>john wilkes booth|lawyer|lincoln assassination|trial|truth</t>
  </si>
  <si>
    <t>http://www.imdb.com/title/tt0968264/?ref_=fn_tt_tt_1</t>
  </si>
  <si>
    <t>Jerry Zucker</t>
  </si>
  <si>
    <t>GhostÂ </t>
  </si>
  <si>
    <t>Phil Leeds</t>
  </si>
  <si>
    <t>death|film blanc|invisibility|love|unrequited love</t>
  </si>
  <si>
    <t>http://www.imdb.com/title/tt0099653/?ref_=fn_tt_tt_1</t>
  </si>
  <si>
    <t>Jay Hernandez</t>
  </si>
  <si>
    <t>The RookieÂ </t>
  </si>
  <si>
    <t>Angus T. Jones</t>
  </si>
  <si>
    <t>baseball|coach|high school|pitching|texas</t>
  </si>
  <si>
    <t>http://www.imdb.com/title/tt0265662/?ref_=fn_tt_tt_1</t>
  </si>
  <si>
    <t>Kevin Grevioux</t>
  </si>
  <si>
    <t>Sophia Myles</t>
  </si>
  <si>
    <t>UnderworldÂ </t>
  </si>
  <si>
    <t>Shane Brolly</t>
  </si>
  <si>
    <t>blood|death|hybrid|vampire|werewolf</t>
  </si>
  <si>
    <t>http://www.imdb.com/title/tt0320691/?ref_=fn_tt_tt_1</t>
  </si>
  <si>
    <t>Penelope Spheeris</t>
  </si>
  <si>
    <t>Lara Flynn Boyle</t>
  </si>
  <si>
    <t>Wayne's WorldÂ </t>
  </si>
  <si>
    <t>basement|lead actor's first film|long hair|public access|title directed by female</t>
  </si>
  <si>
    <t>http://www.imdb.com/title/tt0105793/?ref_=fn_tt_tt_1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</si>
  <si>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</si>
  <si>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</si>
  <si>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</si>
  <si>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</si>
  <si>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</si>
  <si>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</si>
  <si>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</si>
  <si>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</si>
  <si>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</si>
  <si>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</si>
  <si>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</si>
  <si>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</si>
  <si>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</si>
  <si>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</si>
  <si>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</si>
  <si>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</si>
  <si>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</si>
  <si>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</si>
  <si>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</si>
  <si>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</si>
  <si>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</si>
  <si>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</si>
  <si>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</si>
  <si>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</si>
  <si>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</si>
  <si>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The BountyÂ </t>
  </si>
  <si>
    <t>Laurence Olivier</t>
  </si>
  <si>
    <t>lieutenant|lifeboat|mutiny|sailing ship|ship</t>
  </si>
  <si>
    <t>http://www.imdb.com/title/tt0086993/?ref_=fn_tt_tt_1</t>
  </si>
  <si>
    <t>Austin Powers: International Man of MysteryÂ </t>
  </si>
  <si>
    <t>Robert Wagner</t>
  </si>
  <si>
    <t>cartoon on tv|reference to frankenstein|reference to jimi hendrix|scene during end credits|surrealism</t>
  </si>
  <si>
    <t>http://www.imdb.com/title/tt0118655/?ref_=fn_tt_tt_1</t>
  </si>
  <si>
    <t>Mark Waters</t>
  </si>
  <si>
    <t>Tina Fey</t>
  </si>
  <si>
    <t>Mean GirlsÂ </t>
  </si>
  <si>
    <t>bully|clique|high school|high school girl|secret</t>
  </si>
  <si>
    <t>http://www.imdb.com/title/tt0377092/?ref_=fn_tt_tt_1</t>
  </si>
  <si>
    <t>Michael Hoffman</t>
  </si>
  <si>
    <t>Kerry Condon</t>
  </si>
  <si>
    <t>David Masterson</t>
  </si>
  <si>
    <t>The Last StationÂ </t>
  </si>
  <si>
    <t>Anne-Marie Duff</t>
  </si>
  <si>
    <t>countess|leo tolstoy|russian|wealth|writing</t>
  </si>
  <si>
    <t>http://www.imdb.com/title/tt0824758/?ref_=fn_tt_tt_1</t>
  </si>
  <si>
    <t>Josef Rusnak</t>
  </si>
  <si>
    <t>Craig Bierko</t>
  </si>
  <si>
    <t>The Thirteenth FloorÂ </t>
  </si>
  <si>
    <t>amnesia|barricade|letter|time|virtual reality</t>
  </si>
  <si>
    <t>http://www.imdb.com/title/tt0139809/?ref_=fn_tt_tt_1</t>
  </si>
  <si>
    <t>Spencer Wilding</t>
  </si>
  <si>
    <t>TranceÂ </t>
  </si>
  <si>
    <t>Tuppence Middleton</t>
  </si>
  <si>
    <t>amnesia|criminal|heist|hypnotherapy|lost painting</t>
  </si>
  <si>
    <t>http://www.imdb.com/title/tt1924429/?ref_=fn_tt_tt_1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</si>
  <si>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</si>
  <si>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</si>
  <si>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</si>
  <si>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</si>
  <si>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One DayÂ </t>
  </si>
  <si>
    <t>23 year time span|accidental death|best friend|loss of loved one|male female friendship</t>
  </si>
  <si>
    <t>http://www.imdb.com/title/tt1563738/?ref_=fn_tt_tt_1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</si>
  <si>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</si>
  <si>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</si>
  <si>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</si>
  <si>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</si>
  <si>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Emilio Estevez</t>
  </si>
  <si>
    <t>Nick Cannon</t>
  </si>
  <si>
    <t>BobbyÂ </t>
  </si>
  <si>
    <t>campaign|chess|friend|hotel|senator</t>
  </si>
  <si>
    <t>http://www.imdb.com/title/tt0308055/?ref_=fn_tt_tt_1</t>
  </si>
  <si>
    <t>Katherine LaNasa</t>
  </si>
  <si>
    <t>The Lucky OnesÂ </t>
  </si>
  <si>
    <t>Mark L. Young</t>
  </si>
  <si>
    <t>college tuition|guitar|road trip|soldier|stranded</t>
  </si>
  <si>
    <t>http://www.imdb.com/title/tt0981072/?ref_=fn_tt_tt_1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</si>
  <si>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</si>
  <si>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</si>
  <si>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</si>
  <si>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</si>
  <si>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Paul Weitz</t>
  </si>
  <si>
    <t>Shannon Elizabeth</t>
  </si>
  <si>
    <t>Alyson Hannigan</t>
  </si>
  <si>
    <t>American PieÂ </t>
  </si>
  <si>
    <t>Natasha Lyonne</t>
  </si>
  <si>
    <t>1990s|first love|milf|prom|virginity</t>
  </si>
  <si>
    <t>http://www.imdb.com/title/tt0163651/?ref_=fn_tt_tt_1</t>
  </si>
  <si>
    <t>Time BanditsÂ </t>
  </si>
  <si>
    <t>cult director|dwarf|robin hood|satire|treasure</t>
  </si>
  <si>
    <t>http://www.imdb.com/title/tt0081633/?ref_=fn_tt_tt_1</t>
  </si>
  <si>
    <t>David Koepp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</si>
  <si>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</si>
  <si>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</si>
  <si>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</si>
  <si>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</si>
  <si>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</si>
  <si>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Mark Neveldine</t>
  </si>
  <si>
    <t>Edi Gathegi</t>
  </si>
  <si>
    <t>CrankÂ </t>
  </si>
  <si>
    <t>Jose Pablo Cantillo</t>
  </si>
  <si>
    <t>assassin|cult film|doctor|heart|poison</t>
  </si>
  <si>
    <t>http://www.imdb.com/title/tt0479884/?ref_=fn_tt_tt_1</t>
  </si>
  <si>
    <t>Darnell Martin</t>
  </si>
  <si>
    <t>Veronika Dash</t>
  </si>
  <si>
    <t>Cedric the Entertainer</t>
  </si>
  <si>
    <t>Cadillac RecordsÂ </t>
  </si>
  <si>
    <t>Tammy Blanchard</t>
  </si>
  <si>
    <t>1950s|jazz|jazz music|sex|title directed by female</t>
  </si>
  <si>
    <t>http://www.imdb.com/title/tt1042877/?ref_=fn_tt_tt_1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</si>
  <si>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</si>
  <si>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</si>
  <si>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</si>
  <si>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</si>
  <si>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</si>
  <si>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Doona Bae</t>
  </si>
  <si>
    <t>The HostÂ </t>
  </si>
  <si>
    <t>Ah-sung Ko</t>
  </si>
  <si>
    <t>daughter|han river|monster|river|seoul</t>
  </si>
  <si>
    <t>http://www.imdb.com/title/tt0468492/?ref_=fn_tt_tt_1</t>
  </si>
  <si>
    <t>Jon Poll</t>
  </si>
  <si>
    <t>Megan Park</t>
  </si>
  <si>
    <t>Charlie BartlettÂ </t>
  </si>
  <si>
    <t>drugs|high school|prescription drugs|private school|student</t>
  </si>
  <si>
    <t>http://www.imdb.com/title/tt0423977/?ref_=fn_tt_tt_1</t>
  </si>
  <si>
    <t>The Color of MoneyÂ </t>
  </si>
  <si>
    <t>hustler|losing|pool|pool player|tournament</t>
  </si>
  <si>
    <t>http://www.imdb.com/title/tt0090863/?ref_=fn_tt_tt_1</t>
  </si>
  <si>
    <t>Dennis Dugan</t>
  </si>
  <si>
    <t>Kevin Nealon</t>
  </si>
  <si>
    <t>Happy GilmoreÂ </t>
  </si>
  <si>
    <t>Frances Bay</t>
  </si>
  <si>
    <t>golf|golf ball|golfer|grandmother's house|tournament</t>
  </si>
  <si>
    <t>http://www.imdb.com/title/tt0116483/?ref_=fn_tt_tt_1</t>
  </si>
  <si>
    <t>My Week with MarilynÂ </t>
  </si>
  <si>
    <t>actress|assistant director|blonde bombshell|movie star|wardrobe</t>
  </si>
  <si>
    <t>http://www.imdb.com/title/tt1655420/?ref_=fn_tt_tt_1</t>
  </si>
  <si>
    <t>Jim Hanon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</si>
  <si>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</si>
  <si>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</si>
  <si>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</si>
  <si>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</si>
  <si>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</si>
  <si>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Big EyesÂ </t>
  </si>
  <si>
    <t>1950s|abusive husband|artist|painting|secret</t>
  </si>
  <si>
    <t>http://www.imdb.com/title/tt1126590/?ref_=fn_tt_tt_1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</si>
  <si>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</si>
  <si>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</si>
  <si>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</si>
  <si>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</si>
  <si>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</si>
  <si>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</si>
  <si>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</si>
  <si>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</si>
  <si>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</si>
  <si>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</si>
  <si>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</si>
  <si>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Rod Lurie</t>
  </si>
  <si>
    <t>The ContenderÂ </t>
  </si>
  <si>
    <t>William Petersen</t>
  </si>
  <si>
    <t>bridge|governor|political thriller|president|vice president</t>
  </si>
  <si>
    <t>http://www.imdb.com/title/tt0208874/?ref_=fn_tt_tt_1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</si>
  <si>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</si>
  <si>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</si>
  <si>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</si>
  <si>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</si>
  <si>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</si>
  <si>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Burr Steers</t>
  </si>
  <si>
    <t>Igby Goes DownÂ </t>
  </si>
  <si>
    <t>Bill Irwin</t>
  </si>
  <si>
    <t>boy|mistress|money|schizophrenic|school</t>
  </si>
  <si>
    <t>http://www.imdb.com/title/tt0280760/?ref_=fn_tt_tt_1</t>
  </si>
  <si>
    <t>Bright StarÂ </t>
  </si>
  <si>
    <t>Samuel Roukin</t>
  </si>
  <si>
    <t>19th century|friend|john keats|passion|poet</t>
  </si>
  <si>
    <t>http://www.imdb.com/title/tt0810784/?ref_=fn_tt_tt_1</t>
  </si>
  <si>
    <t>Bella Heathcote</t>
  </si>
  <si>
    <t>The Neon DemonÂ </t>
  </si>
  <si>
    <t>Charles Baker</t>
  </si>
  <si>
    <t>beauty|cannibalism|fashion|lesbian|model</t>
  </si>
  <si>
    <t>http://www.imdb.com/title/tt1974419/?ref_=fn_tt_tt_1</t>
  </si>
  <si>
    <t>Jay Russell</t>
  </si>
  <si>
    <t>Frankie Muniz</t>
  </si>
  <si>
    <t>My Dog SkipÂ </t>
  </si>
  <si>
    <t>Cody Linley</t>
  </si>
  <si>
    <t>1940s|dog|mississippi|puppy|veteran</t>
  </si>
  <si>
    <t>http://www.imdb.com/title/tt0156812/?ref_=fn_tt_tt_1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</si>
  <si>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</si>
  <si>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</si>
  <si>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</si>
  <si>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</si>
  <si>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</si>
  <si>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Jean-Marie PoirÃ©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</si>
  <si>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</si>
  <si>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</si>
  <si>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</si>
  <si>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</si>
  <si>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</si>
  <si>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Arie Posin</t>
  </si>
  <si>
    <t>The ChumscrubberÂ </t>
  </si>
  <si>
    <t>chumscrubber|death|friend|pills|school</t>
  </si>
  <si>
    <t>http://www.imdb.com/title/tt0406650/?ref_=fn_tt_tt_1</t>
  </si>
  <si>
    <t>Ed Harris</t>
  </si>
  <si>
    <t>Bud Cort</t>
  </si>
  <si>
    <t>PollockÂ </t>
  </si>
  <si>
    <t>Amy Madigan</t>
  </si>
  <si>
    <t>1940s|artist|drinking|life magazine|painter</t>
  </si>
  <si>
    <t>http://www.imdb.com/title/tt0183659/?ref_=fn_tt_tt_1</t>
  </si>
  <si>
    <t>Aaron Yoo</t>
  </si>
  <si>
    <t>Mary-Kate Olsen</t>
  </si>
  <si>
    <t>The WacknessÂ </t>
  </si>
  <si>
    <t>Method Man</t>
  </si>
  <si>
    <t>ice cream|marijuana|new york city|summer|therapy</t>
  </si>
  <si>
    <t>http://www.imdb.com/title/tt1082886/?ref_=fn_tt_tt_1</t>
  </si>
  <si>
    <t>Jay Levey</t>
  </si>
  <si>
    <t>Gedde Watanabe</t>
  </si>
  <si>
    <t>Fran Drescher</t>
  </si>
  <si>
    <t>UHFÂ </t>
  </si>
  <si>
    <t>Michael Richards</t>
  </si>
  <si>
    <t>gambling|imagination|television|television station|tv show</t>
  </si>
  <si>
    <t>http://www.imdb.com/title/tt0098546/?ref_=fn_tt_tt_1</t>
  </si>
  <si>
    <t>Jake Kasdan</t>
  </si>
  <si>
    <t>Zero EffectÂ </t>
  </si>
  <si>
    <t>Angela Featherstone</t>
  </si>
  <si>
    <t>blackmail|client|private detective|private investigator|tycoon</t>
  </si>
  <si>
    <t>http://www.imdb.com/title/tt0120906/?ref_=fn_tt_tt_1</t>
  </si>
  <si>
    <t>Paz Vega</t>
  </si>
  <si>
    <t>Kill the MessengerÂ </t>
  </si>
  <si>
    <t>Robert Pralgo</t>
  </si>
  <si>
    <t>based on true story|cia|cocaine|journalist|smear campaign</t>
  </si>
  <si>
    <t>http://www.imdb.com/title/tt1216491/?ref_=fn_tt_tt_1</t>
  </si>
  <si>
    <t>Jon Tenney</t>
  </si>
  <si>
    <t>Rabbit HoleÂ </t>
  </si>
  <si>
    <t>car|comic book|comic book artist|iphone|memory</t>
  </si>
  <si>
    <t>http://www.imdb.com/title/tt0935075/?ref_=fn_tt_tt_1</t>
  </si>
  <si>
    <t>Estella Warren</t>
  </si>
  <si>
    <t>The CoolerÂ </t>
  </si>
  <si>
    <t>Shawn Hatosy</t>
  </si>
  <si>
    <t>female pubic hair|girl in panties|leg spreading|public nudity|sex in bed</t>
  </si>
  <si>
    <t>http://www.imdb.com/title/tt0318374/?ref_=fn_tt_tt_1</t>
  </si>
  <si>
    <t>Mars Callahan</t>
  </si>
  <si>
    <t>Poolhall JunkiesÂ </t>
  </si>
  <si>
    <t>Ernie Reyes Jr.</t>
  </si>
  <si>
    <t>beating|hustler|jail|money|revenge</t>
  </si>
  <si>
    <t>http://www.imdb.com/title/tt0273982/?ref_=fn_tt_tt_1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</si>
  <si>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</si>
  <si>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</si>
  <si>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</si>
  <si>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</si>
  <si>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</si>
  <si>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</si>
  <si>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George Sidney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</si>
  <si>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</si>
  <si>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</si>
  <si>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</si>
  <si>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</si>
  <si>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</si>
  <si>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</si>
  <si>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AndrÃ© Ã˜vredal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</si>
  <si>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</si>
  <si>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</si>
  <si>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</si>
  <si>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</si>
  <si>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</si>
  <si>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</si>
  <si>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Patricia Cardoso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</si>
  <si>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</si>
  <si>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</si>
  <si>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</si>
  <si>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</si>
  <si>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Alison Maclean</t>
  </si>
  <si>
    <t>Jesus' SonÂ </t>
  </si>
  <si>
    <t>hospital|love|mennonite|shower|song</t>
  </si>
  <si>
    <t>http://www.imdb.com/title/tt0186253/?ref_=fn_tt_tt_1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</si>
  <si>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</si>
  <si>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</si>
  <si>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</si>
  <si>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</si>
  <si>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</si>
  <si>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</si>
  <si>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Harsh TimesÂ </t>
  </si>
  <si>
    <t>blood splatter|friend|lapd|mexican|violence</t>
  </si>
  <si>
    <t>http://www.imdb.com/title/tt0433387/?ref_=fn_tt_tt_1</t>
  </si>
  <si>
    <t>David Duchovny</t>
  </si>
  <si>
    <t>House of DÂ </t>
  </si>
  <si>
    <t>artist|butchery|catholic|catholic school|friend</t>
  </si>
  <si>
    <t>http://www.imdb.com/title/tt0372334/?ref_=fn_tt_tt_1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</si>
  <si>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</si>
  <si>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</si>
  <si>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</si>
  <si>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</si>
  <si>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</si>
  <si>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</si>
  <si>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</si>
  <si>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</si>
  <si>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</si>
  <si>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</si>
  <si>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</si>
  <si>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</si>
  <si>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Greg Berlanti</t>
  </si>
  <si>
    <t>The Broken Hearts Club: A Romantic ComedyÂ </t>
  </si>
  <si>
    <t>Mary McCormack</t>
  </si>
  <si>
    <t>friend|gay|lesbian|photographer|restaurant</t>
  </si>
  <si>
    <t>http://www.imdb.com/title/tt0222850/?ref_=fn_tt_tt_1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</si>
  <si>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</si>
  <si>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</si>
  <si>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</si>
  <si>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</si>
  <si>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Mark Duplass</t>
  </si>
  <si>
    <t>Safety Not GuaranteedÂ </t>
  </si>
  <si>
    <t>classified ad|intern|magazine|time machine|time travel</t>
  </si>
  <si>
    <t>http://www.imdb.com/title/tt1862079/?ref_=fn_tt_tt_1</t>
  </si>
  <si>
    <t>Bill Plympton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</si>
  <si>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</si>
  <si>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</si>
  <si>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</si>
  <si>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</si>
  <si>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</si>
  <si>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</si>
  <si>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Jon Shear</t>
  </si>
  <si>
    <t>Dan Futterman</t>
  </si>
  <si>
    <t>UrbaniaÂ </t>
  </si>
  <si>
    <t>Matt Keeslar</t>
  </si>
  <si>
    <t>hot dog bun|needle|new york|rat|tourist</t>
  </si>
  <si>
    <t>http://www.imdb.com/title/tt0182508/?ref_=fn_tt_tt_1</t>
  </si>
  <si>
    <t>Mike Cahill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</si>
  <si>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</si>
  <si>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</si>
  <si>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</si>
  <si>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</si>
  <si>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</si>
  <si>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</si>
  <si>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Robert Townsend</t>
  </si>
  <si>
    <t>Keenen Ivory Wayans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</si>
  <si>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</si>
  <si>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</si>
  <si>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</si>
  <si>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</si>
  <si>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</si>
  <si>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</si>
  <si>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</si>
  <si>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</si>
  <si>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</si>
  <si>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</si>
  <si>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</si>
  <si>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</si>
  <si>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</si>
  <si>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</si>
  <si>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</si>
  <si>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</si>
  <si>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Lauren Cohan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</si>
  <si>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</si>
  <si>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</si>
  <si>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</si>
  <si>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</si>
  <si>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</si>
  <si>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</si>
  <si>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</si>
  <si>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</si>
  <si>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</si>
  <si>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</si>
  <si>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</si>
  <si>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</si>
  <si>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</si>
  <si>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Byron Howard</t>
  </si>
  <si>
    <t>BoltÂ </t>
  </si>
  <si>
    <t>James Lipton</t>
  </si>
  <si>
    <t>cat|dog|hamster|new york city|superpower</t>
  </si>
  <si>
    <t>http://www.imdb.com/title/tt0397892/?ref_=fn_tt_tt_1</t>
  </si>
  <si>
    <t>Mission: Impossible IIIÂ </t>
  </si>
  <si>
    <t>arms dealer|fictional government agency|mission|rescue|vatican</t>
  </si>
  <si>
    <t>http://www.imdb.com/title/tt0317919/?ref_=fn_tt_tt_1</t>
  </si>
  <si>
    <t>Rob Minkoff</t>
  </si>
  <si>
    <t>Zach Callison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</si>
  <si>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</si>
  <si>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</si>
  <si>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</si>
  <si>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</si>
  <si>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Eric Darnell</t>
  </si>
  <si>
    <t>Madagascar 3: Europe's Most WantedÂ </t>
  </si>
  <si>
    <t>animal|circus|island name in title|lemur|penguin</t>
  </si>
  <si>
    <t>http://www.imdb.com/title/tt1277953/?ref_=fn_tt_tt_1</t>
  </si>
  <si>
    <t>Joe Johnston</t>
  </si>
  <si>
    <t>Captain America: The First AvengerÂ </t>
  </si>
  <si>
    <t>arctic|captain america|scientist|tesseract|war bond</t>
  </si>
  <si>
    <t>http://www.imdb.com/title/tt0458339/?ref_=fn_tt_tt_1</t>
  </si>
  <si>
    <t>The IslandÂ </t>
  </si>
  <si>
    <t>clone|environment|escape|island|lottery</t>
  </si>
  <si>
    <t>http://www.imdb.com/title/tt0399201/?ref_=fn_tt_tt_1</t>
  </si>
  <si>
    <t>Gary Trousdale</t>
  </si>
  <si>
    <t>Jason Alexander</t>
  </si>
  <si>
    <t>The Hunchback of Notre DameÂ </t>
  </si>
  <si>
    <t>15th century|cathedral|gypsy|paris|victor hugo</t>
  </si>
  <si>
    <t>http://www.imdb.com/title/tt0116583/?ref_=fn_tt_tt_1</t>
  </si>
  <si>
    <t>Jon Turteltaub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</si>
  <si>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</si>
  <si>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</si>
  <si>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</si>
  <si>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</si>
  <si>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</si>
  <si>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</si>
  <si>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</si>
  <si>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</si>
  <si>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</si>
  <si>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Bibo Bergeron</t>
  </si>
  <si>
    <t>The Road to El DoradoÂ </t>
  </si>
  <si>
    <t>Elton John</t>
  </si>
  <si>
    <t>adventurer|el dorado|gold|high priest|implied sex</t>
  </si>
  <si>
    <t>http://www.imdb.com/title/tt0138749/?ref_=fn_tt_tt_1</t>
  </si>
  <si>
    <t>Jon M. Chu</t>
  </si>
  <si>
    <t>Now You See Me 2Â </t>
  </si>
  <si>
    <t>card trick|london england|magician|rain machine|rooftop</t>
  </si>
  <si>
    <t>http://www.imdb.com/title/tt3110958/?ref_=fn_tt_tt_1</t>
  </si>
  <si>
    <t>John Milius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</si>
  <si>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</si>
  <si>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</si>
  <si>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</si>
  <si>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</si>
  <si>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The HolidayÂ </t>
  </si>
  <si>
    <t>Sarah Parish</t>
  </si>
  <si>
    <t>book|composer|house|love|self esteem</t>
  </si>
  <si>
    <t>http://www.imdb.com/title/tt0457939/?ref_=fn_tt_tt_1</t>
  </si>
  <si>
    <t>Ocean's ThirteenÂ </t>
  </si>
  <si>
    <t>casino|heist|manmade earthquake|revenge|tunnel boring machine</t>
  </si>
  <si>
    <t>http://www.imdb.com/title/tt0496806/?ref_=fn_tt_tt_1</t>
  </si>
  <si>
    <t>The Book of EliÂ </t>
  </si>
  <si>
    <t>blind|book|long take|post apocalypse|water</t>
  </si>
  <si>
    <t>http://www.imdb.com/title/tt1037705/?ref_=fn_tt_tt_1</t>
  </si>
  <si>
    <t>Independence DayÂ </t>
  </si>
  <si>
    <t>alien|area 51|military|spacecraft|spaceship</t>
  </si>
  <si>
    <t>http://www.imdb.com/title/tt0116629/?ref_=fn_tt_tt_1</t>
  </si>
  <si>
    <t>MadagascarÂ </t>
  </si>
  <si>
    <t>Andy Richter</t>
  </si>
  <si>
    <t>escape|jungle|lemur|madagascar|zoo</t>
  </si>
  <si>
    <t>http://www.imdb.com/title/tt0351283/?ref_=fn_tt_tt_1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</si>
  <si>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</si>
  <si>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</si>
  <si>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</si>
  <si>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</si>
  <si>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</si>
  <si>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The MajesticÂ </t>
  </si>
  <si>
    <t>amnesia|california|communist|small town|writer</t>
  </si>
  <si>
    <t>http://www.imdb.com/title/tt0268995/?ref_=fn_tt_tt_1</t>
  </si>
  <si>
    <t>Vanilla SkyÂ </t>
  </si>
  <si>
    <t>death|dream|love|lynchian|reality</t>
  </si>
  <si>
    <t>http://www.imdb.com/title/tt0259711/?ref_=fn_tt_tt_1</t>
  </si>
  <si>
    <t>Step BrothersÂ </t>
  </si>
  <si>
    <t>Andrea Savage</t>
  </si>
  <si>
    <t>dream|friendship|karaoke|love|slacker</t>
  </si>
  <si>
    <t>http://www.imdb.com/title/tt0838283/?ref_=fn_tt_tt_1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</si>
  <si>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</si>
  <si>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</si>
  <si>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</si>
  <si>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</si>
  <si>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</si>
  <si>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</si>
  <si>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</si>
  <si>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</si>
  <si>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</si>
  <si>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</si>
  <si>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</si>
  <si>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</si>
  <si>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</si>
  <si>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</si>
  <si>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Elizabeth: The Golden AgeÂ </t>
  </si>
  <si>
    <t>court|intrigue|queen|spain|virgin</t>
  </si>
  <si>
    <t>http://www.imdb.com/title/tt0414055/?ref_=fn_tt_tt_1</t>
  </si>
  <si>
    <t>Robin Hood: Prince of ThievesÂ </t>
  </si>
  <si>
    <t>balladeer|crusades|england|king|modern minstrel</t>
  </si>
  <si>
    <t>http://www.imdb.com/title/tt0102798/?ref_=fn_tt_tt_1</t>
  </si>
  <si>
    <t>ChappieÂ </t>
  </si>
  <si>
    <t>artificial intelligence|consciousness|future|mind uploading|robot</t>
  </si>
  <si>
    <t>http://www.imdb.com/title/tt1823672/?ref_=fn_tt_tt_1</t>
  </si>
  <si>
    <t>Polly Walker</t>
  </si>
  <si>
    <t>Patriot GamesÂ </t>
  </si>
  <si>
    <t>Patrick Bergin</t>
  </si>
  <si>
    <t>analyst|cia|ira|terrorist|terrorist attack</t>
  </si>
  <si>
    <t>http://www.imdb.com/title/tt0105112/?ref_=fn_tt_tt_1</t>
  </si>
  <si>
    <t>A Knight's TaleÂ </t>
  </si>
  <si>
    <t>chaucer|jousting|knight|medieval times|tournament</t>
  </si>
  <si>
    <t>http://www.imdb.com/title/tt0183790/?ref_=fn_tt_tt_1</t>
  </si>
  <si>
    <t>UnknownÂ </t>
  </si>
  <si>
    <t>agriculture|airport|amnesia|nurse|scientist</t>
  </si>
  <si>
    <t>http://www.imdb.com/title/tt1401152/?ref_=fn_tt_tt_1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</si>
  <si>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</si>
  <si>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</si>
  <si>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</si>
  <si>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</si>
  <si>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</si>
  <si>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</si>
  <si>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</si>
  <si>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</si>
  <si>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</si>
  <si>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</si>
  <si>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</si>
  <si>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Sarah Roemer</t>
  </si>
  <si>
    <t>DisturbiaÂ </t>
  </si>
  <si>
    <t>binoculars|electronic tag|house arrest|neighbor|watching someone</t>
  </si>
  <si>
    <t>http://www.imdb.com/title/tt0486822/?ref_=fn_tt_tt_1</t>
  </si>
  <si>
    <t>Richard Shepard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</si>
  <si>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</si>
  <si>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</si>
  <si>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</si>
  <si>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</si>
  <si>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</si>
  <si>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</si>
  <si>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Water for ElephantsÂ </t>
  </si>
  <si>
    <t>circus|circus vargas|elephant|fear|train</t>
  </si>
  <si>
    <t>http://www.imdb.com/title/tt1067583/?ref_=fn_tt_tt_1</t>
  </si>
  <si>
    <t>Michael Roark</t>
  </si>
  <si>
    <t>Dolphin TaleÂ </t>
  </si>
  <si>
    <t>boy|dolphin|prosthetics|tail|trap</t>
  </si>
  <si>
    <t>http://www.imdb.com/title/tt1564349/?ref_=fn_tt_tt_1</t>
  </si>
  <si>
    <t>Jonathan Mostow</t>
  </si>
  <si>
    <t>BreakdownÂ </t>
  </si>
  <si>
    <t>car breakdown|diner|jeep|paranoia|violence</t>
  </si>
  <si>
    <t>http://www.imdb.com/title/tt0118771/?ref_=fn_tt_tt_1</t>
  </si>
  <si>
    <t>Seth Gordon</t>
  </si>
  <si>
    <t>Lindsay Sloane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</si>
  <si>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</si>
  <si>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</si>
  <si>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</si>
  <si>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</si>
  <si>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Michael Tollin</t>
  </si>
  <si>
    <t>Riley Smith</t>
  </si>
  <si>
    <t>RadioÂ </t>
  </si>
  <si>
    <t>Debra Winger</t>
  </si>
  <si>
    <t>coach|football|football coach|high school|radio</t>
  </si>
  <si>
    <t>http://www.imdb.com/title/tt0316465/?ref_=fn_tt_tt_1</t>
  </si>
  <si>
    <t>A Good YearÂ </t>
  </si>
  <si>
    <t>Richard Coyle</t>
  </si>
  <si>
    <t>based on novel|inheritance|provence|uncle|wine</t>
  </si>
  <si>
    <t>http://www.imdb.com/title/tt0401445/?ref_=fn_tt_tt_1</t>
  </si>
  <si>
    <t>Thomas Ian Nicholas</t>
  </si>
  <si>
    <t>Radio FlyerÂ </t>
  </si>
  <si>
    <t>father son relationship|physical abuse|radio flyer|stepfather|stepfather stepson relationship</t>
  </si>
  <si>
    <t>http://www.imdb.com/title/tt0105211/?ref_=fn_tt_tt_1</t>
  </si>
  <si>
    <t>ElfÂ </t>
  </si>
  <si>
    <t>baby|christmas spirit|elf|new york city|north pole</t>
  </si>
  <si>
    <t>http://www.imdb.com/title/tt0319343/?ref_=fn_tt_tt_1</t>
  </si>
  <si>
    <t>John Gatins</t>
  </si>
  <si>
    <t>Freddy RodrÃ­guez</t>
  </si>
  <si>
    <t>Ken Howard</t>
  </si>
  <si>
    <t>Dreamer: Inspired by a True StoryÂ </t>
  </si>
  <si>
    <t>colon in title|horse|kentucky|overalls|six word title</t>
  </si>
  <si>
    <t>http://www.imdb.com/title/tt0418647/?ref_=fn_tt_tt_1</t>
  </si>
  <si>
    <t>George Kennedy</t>
  </si>
  <si>
    <t>Cats Don't DanceÂ </t>
  </si>
  <si>
    <t>animal|cat|child star|hollywood|star</t>
  </si>
  <si>
    <t>http://www.imdb.com/title/tt0118829/?ref_=fn_tt_tt_1</t>
  </si>
  <si>
    <t>Cradle Will RockÂ </t>
  </si>
  <si>
    <t>1930s|depression|play|theatre|union</t>
  </si>
  <si>
    <t>http://www.imdb.com/title/tt0150216/?ref_=fn_tt_tt_1</t>
  </si>
  <si>
    <t>Mika Boorem</t>
  </si>
  <si>
    <t>Hearts in AtlantisÂ </t>
  </si>
  <si>
    <t>based on multiple works|bully|kiss|memory|mysterious stranger</t>
  </si>
  <si>
    <t>http://www.imdb.com/title/tt0252501/?ref_=fn_tt_tt_1</t>
  </si>
  <si>
    <t>Get ShortyÂ </t>
  </si>
  <si>
    <t>debt|loan shark|mobster|movie business|producer</t>
  </si>
  <si>
    <t>http://www.imdb.com/title/tt0113161/?ref_=fn_tt_tt_1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</si>
  <si>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</si>
  <si>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</si>
  <si>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</si>
  <si>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</si>
  <si>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</si>
  <si>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</si>
  <si>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Tony Nappo</t>
  </si>
  <si>
    <t>Four BrothersÂ </t>
  </si>
  <si>
    <t>bare butt|corrupt police|four brothers|funeral|murder</t>
  </si>
  <si>
    <t>http://www.imdb.com/title/tt0430105/?ref_=fn_tt_tt_1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</si>
  <si>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</si>
  <si>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</si>
  <si>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</si>
  <si>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</si>
  <si>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Phil Joanou</t>
  </si>
  <si>
    <t>Gridiron GangÂ </t>
  </si>
  <si>
    <t>alliterative title|football|football coach|football practice|football team</t>
  </si>
  <si>
    <t>http://www.imdb.com/title/tt0421206/?ref_=fn_tt_tt_1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</si>
  <si>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</si>
  <si>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</si>
  <si>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</si>
  <si>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</si>
  <si>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</si>
  <si>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</si>
  <si>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MumfordÂ </t>
  </si>
  <si>
    <t>college|drugs|patient|psychologist|secret</t>
  </si>
  <si>
    <t>http://www.imdb.com/title/tt0140397/?ref_=fn_tt_tt_1</t>
  </si>
  <si>
    <t>David Wain</t>
  </si>
  <si>
    <t>Ken Marino</t>
  </si>
  <si>
    <t>Role ModelsÂ </t>
  </si>
  <si>
    <t>absent father|big brother|community service|live action role playing|peter pan syndrome</t>
  </si>
  <si>
    <t>http://www.imdb.com/title/tt0430922/?ref_=fn_tt_tt_1</t>
  </si>
  <si>
    <t>Peter Chelsom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</si>
  <si>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</si>
  <si>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</si>
  <si>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</si>
  <si>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</si>
  <si>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</si>
  <si>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</si>
  <si>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Michael Caton-Jones</t>
  </si>
  <si>
    <t>Rob RoyÂ </t>
  </si>
  <si>
    <t>18th century|highlands|scotland|sexual cruelty|sword fight</t>
  </si>
  <si>
    <t>http://www.imdb.com/title/tt0114287/?ref_=fn_tt_tt_1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</si>
  <si>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</si>
  <si>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</si>
  <si>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</si>
  <si>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</si>
  <si>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</si>
  <si>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AnonymousÂ </t>
  </si>
  <si>
    <t>earl of oxford|play|queen|rebellion|shakespeare play</t>
  </si>
  <si>
    <t>http://www.imdb.com/title/tt1521197/?ref_=fn_tt_tt_1</t>
  </si>
  <si>
    <t>Saul Dibb</t>
  </si>
  <si>
    <t>The DuchessÂ </t>
  </si>
  <si>
    <t>duchess|duke|heir|infidelity|marriage</t>
  </si>
  <si>
    <t>http://www.imdb.com/title/tt0864761/?ref_=fn_tt_tt_1</t>
  </si>
  <si>
    <t>Mara Wilson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</si>
  <si>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</si>
  <si>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</si>
  <si>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</si>
  <si>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</si>
  <si>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KingpinÂ </t>
  </si>
  <si>
    <t>amish|bowling|on the road|rubber hand|tournament</t>
  </si>
  <si>
    <t>http://www.imdb.com/title/tt0116778/?ref_=fn_tt_tt_1</t>
  </si>
  <si>
    <t>He Got GameÂ </t>
  </si>
  <si>
    <t>basketball|basketball player|female nudity|porn actor in mainstream movie|prison</t>
  </si>
  <si>
    <t>http://www.imdb.com/title/tt0124718/?ref_=fn_tt_tt_1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</si>
  <si>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</si>
  <si>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</si>
  <si>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</si>
  <si>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</si>
  <si>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</si>
  <si>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</si>
  <si>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Return to MeÂ </t>
  </si>
  <si>
    <t>heart|italian restaurant|restaurant|transplant|waitress</t>
  </si>
  <si>
    <t>http://www.imdb.com/title/tt0122459/?ref_=fn_tt_tt_1</t>
  </si>
  <si>
    <t>Jay and Silent Bob Strike BackÂ </t>
  </si>
  <si>
    <t>internet|jay and silent bob|new jersey|orangutan|police</t>
  </si>
  <si>
    <t>http://www.imdb.com/title/tt0261392/?ref_=fn_tt_tt_1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</si>
  <si>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</si>
  <si>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</si>
  <si>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</si>
  <si>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</si>
  <si>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</si>
  <si>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Mark Steven Johnson</t>
  </si>
  <si>
    <t>Jan Hooks</t>
  </si>
  <si>
    <t>Simon BirchÂ </t>
  </si>
  <si>
    <t>boy|christmas|christmas pageant|friendship|illegitimate son</t>
  </si>
  <si>
    <t>http://www.imdb.com/title/tt0124879/?ref_=fn_tt_tt_1</t>
  </si>
  <si>
    <t>Maximilian Schell</t>
  </si>
  <si>
    <t>Zachary Gordon</t>
  </si>
  <si>
    <t>The Brothers BloomÂ </t>
  </si>
  <si>
    <t>con man|eccentric|heiress|love|revenge</t>
  </si>
  <si>
    <t>http://www.imdb.com/title/tt0844286/?ref_=fn_tt_tt_1</t>
  </si>
  <si>
    <t>Jean-Paul Rappeneau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</si>
  <si>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</si>
  <si>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</si>
  <si>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</si>
  <si>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</si>
  <si>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</si>
  <si>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SteamboyÂ </t>
  </si>
  <si>
    <t>Rosalind Ayres</t>
  </si>
  <si>
    <t>19th century|ball|boy|inventor|steam</t>
  </si>
  <si>
    <t>http://www.imdb.com/title/tt0348121/?ref_=fn_tt_tt_1</t>
  </si>
  <si>
    <t>Chuck Russell</t>
  </si>
  <si>
    <t>Amy Yasbeck</t>
  </si>
  <si>
    <t>Peter Greene</t>
  </si>
  <si>
    <t>The MaskÂ </t>
  </si>
  <si>
    <t>bank|bank clerk|gangster|loki|mask</t>
  </si>
  <si>
    <t>http://www.imdb.com/title/tt0110475/?ref_=fn_tt_tt_1</t>
  </si>
  <si>
    <t>Labor DayÂ </t>
  </si>
  <si>
    <t>Brooke Smith</t>
  </si>
  <si>
    <t>baseball|baseball practice|escaped convict|neighbor|tied to a chair</t>
  </si>
  <si>
    <t>http://www.imdb.com/title/tt1967545/?ref_=fn_tt_tt_1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</si>
  <si>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</si>
  <si>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</si>
  <si>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</si>
  <si>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</si>
  <si>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</si>
  <si>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</si>
  <si>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</si>
  <si>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</si>
  <si>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</si>
  <si>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</si>
  <si>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Cop LandÂ </t>
  </si>
  <si>
    <t>corruption|faked death|falling off a roof|internal affairs|nypd</t>
  </si>
  <si>
    <t>http://www.imdb.com/title/tt0118887/?ref_=fn_tt_tt_1</t>
  </si>
  <si>
    <t>Drew Barrymore</t>
  </si>
  <si>
    <t>Jimmy Fallon</t>
  </si>
  <si>
    <t>Whip ItÂ </t>
  </si>
  <si>
    <t>beauty pageant|friend|pageant|roller derby|texas</t>
  </si>
  <si>
    <t>http://www.imdb.com/title/tt1172233/?ref_=fn_tt_tt_1</t>
  </si>
  <si>
    <t>Oliver Parker</t>
  </si>
  <si>
    <t>The Importance of Being EarnestÂ </t>
  </si>
  <si>
    <t>comedy of manners|false identity|farce|love|period drama</t>
  </si>
  <si>
    <t>http://www.imdb.com/title/tt0278500/?ref_=fn_tt_tt_1</t>
  </si>
  <si>
    <t>Gregor Jordan</t>
  </si>
  <si>
    <t>Buffalo SoldiersÂ </t>
  </si>
  <si>
    <t>Leon</t>
  </si>
  <si>
    <t>berlin wall|germany|murder|soldier|specialist</t>
  </si>
  <si>
    <t>http://www.imdb.com/title/tt0252299/?ref_=fn_tt_tt_1</t>
  </si>
  <si>
    <t>Adrian Lyne</t>
  </si>
  <si>
    <t>Fatal AttractionÂ </t>
  </si>
  <si>
    <t>Anne Archer</t>
  </si>
  <si>
    <t>borderline personality disorder|killing a pet|madame butterfly|new york|new york city</t>
  </si>
  <si>
    <t>http://www.imdb.com/title/tt0093010/?ref_=fn_tt_tt_1</t>
  </si>
  <si>
    <t>Garry Marshall</t>
  </si>
  <si>
    <t>Pretty WomanÂ </t>
  </si>
  <si>
    <t>businessman|falling in love with a prostitute|hotel|prostitute|rich man poor woman</t>
  </si>
  <si>
    <t>http://www.imdb.com/title/tt0100405/?ref_=fn_tt_tt_1</t>
  </si>
  <si>
    <t>Doug E. Doug</t>
  </si>
  <si>
    <t>Cool RunningsÂ </t>
  </si>
  <si>
    <t>Malik Yoba</t>
  </si>
  <si>
    <t>bobsled|coach|jamaica|olympic games|olympics</t>
  </si>
  <si>
    <t>http://www.imdb.com/title/tt0106611/?ref_=fn_tt_tt_1</t>
  </si>
  <si>
    <t>Franco Zeffirelli</t>
  </si>
  <si>
    <t>Joan Plowright</t>
  </si>
  <si>
    <t>Lily Tomlin</t>
  </si>
  <si>
    <t>Tea with MussoliniÂ </t>
  </si>
  <si>
    <t>Paolo Seganti</t>
  </si>
  <si>
    <t>ambassador|american|art|english|italy</t>
  </si>
  <si>
    <t>http://www.imdb.com/title/tt0120857/?ref_=fn_tt_tt_1</t>
  </si>
  <si>
    <t>CrooklynÂ </t>
  </si>
  <si>
    <t>Isaiah Washington</t>
  </si>
  <si>
    <t>argument|birthday|bully|coming of age|semi autobiographical</t>
  </si>
  <si>
    <t>http://www.imdb.com/title/tt0109504/?ref_=fn_tt_tt_1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</si>
  <si>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</si>
  <si>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</si>
  <si>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</si>
  <si>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</si>
  <si>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</si>
  <si>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Tom Shadyac</t>
  </si>
  <si>
    <t>Ace Ventura: Pet DetectiveÂ </t>
  </si>
  <si>
    <t>detective|dolphin|mascot|nudity|stupidity</t>
  </si>
  <si>
    <t>http://www.imdb.com/title/tt0109040/?ref_=fn_tt_tt_1</t>
  </si>
  <si>
    <t>Erika Christensen</t>
  </si>
  <si>
    <t>The Upside of AngerÂ </t>
  </si>
  <si>
    <t>anger|baseball|drinking|radio|secretary</t>
  </si>
  <si>
    <t>http://www.imdb.com/title/tt0365885/?ref_=fn_tt_tt_1</t>
  </si>
  <si>
    <t>Roger Kumble</t>
  </si>
  <si>
    <t>Sean Patrick Thomas</t>
  </si>
  <si>
    <t>Sarah Michelle Gellar</t>
  </si>
  <si>
    <t>Cruel IntentionsÂ </t>
  </si>
  <si>
    <t>Eric Mabius</t>
  </si>
  <si>
    <t>bet|revenge|seduction|virgin|wager</t>
  </si>
  <si>
    <t>http://www.imdb.com/title/tt0139134/?ref_=fn_tt_tt_1</t>
  </si>
  <si>
    <t>An Ideal HusbandÂ </t>
  </si>
  <si>
    <t>Jeremy Northam</t>
  </si>
  <si>
    <t>bachelor|blackmail|character says i love you|flirting|social satire</t>
  </si>
  <si>
    <t>http://www.imdb.com/title/tt0122541/?ref_=fn_tt_tt_1</t>
  </si>
  <si>
    <t>Ivan Reitman</t>
  </si>
  <si>
    <t>StripesÂ </t>
  </si>
  <si>
    <t>army|boot camp|breasts|graduation|rescue</t>
  </si>
  <si>
    <t>http://www.imdb.com/title/tt0083131/?ref_=fn_tt_tt_1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</si>
  <si>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</si>
  <si>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</si>
  <si>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</si>
  <si>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</si>
  <si>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Michael Schultz</t>
  </si>
  <si>
    <t>Vanity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</si>
  <si>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</si>
  <si>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</si>
  <si>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</si>
  <si>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</si>
  <si>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Ariel Vromen</t>
  </si>
  <si>
    <t>The IcemanÂ </t>
  </si>
  <si>
    <t>Robert Davi</t>
  </si>
  <si>
    <t>based on true story|contract killer|crime family|murder of a girl|serial murderer</t>
  </si>
  <si>
    <t>http://www.imdb.com/title/tt1491044/?ref_=fn_tt_tt_1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</si>
  <si>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</si>
  <si>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</si>
  <si>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</si>
  <si>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</si>
  <si>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</si>
  <si>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</si>
  <si>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</si>
  <si>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</si>
  <si>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</si>
  <si>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</si>
  <si>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Mark Rydell</t>
  </si>
  <si>
    <t>Frederic Forrest</t>
  </si>
  <si>
    <t>David Keith</t>
  </si>
  <si>
    <t>The RoseÂ </t>
  </si>
  <si>
    <t>Alan Bates</t>
  </si>
  <si>
    <t>awol|demand|driver|drugs|roses</t>
  </si>
  <si>
    <t>http://www.imdb.com/title/tt0079826/?ref_=fn_tt_tt_1</t>
  </si>
  <si>
    <t>E. Elias Merhige</t>
  </si>
  <si>
    <t>Eddie Izzard</t>
  </si>
  <si>
    <t>Shadow of the VampireÂ </t>
  </si>
  <si>
    <t>actor|breasts|film actress|nosferatu|vampire</t>
  </si>
  <si>
    <t>http://www.imdb.com/title/tt0189998/?ref_=fn_tt_tt_1</t>
  </si>
  <si>
    <t>Anand Tucker</t>
  </si>
  <si>
    <t>When Did You Last See Your Father?Â </t>
  </si>
  <si>
    <t>Gina McKee</t>
  </si>
  <si>
    <t>cancer|children|death|terminal cancer|time</t>
  </si>
  <si>
    <t>http://www.imdb.com/title/tt0829098/?ref_=fn_tt_tt_1</t>
  </si>
  <si>
    <t>Wild TargetÂ </t>
  </si>
  <si>
    <t>Geoff Bell</t>
  </si>
  <si>
    <t>apprentice|assassin|hitman|kleptomaniac|thief</t>
  </si>
  <si>
    <t>http://www.imdb.com/title/tt1235189/?ref_=fn_tt_tt_1</t>
  </si>
  <si>
    <t>Ol Parker</t>
  </si>
  <si>
    <t>Ben Miles</t>
  </si>
  <si>
    <t>Imagine Me &amp; YouÂ </t>
  </si>
  <si>
    <t>Darren Boyd</t>
  </si>
  <si>
    <t>florist|friend|friendship|lesbian|love</t>
  </si>
  <si>
    <t>http://www.imdb.com/title/tt0421994/?ref_=fn_tt_tt_1</t>
  </si>
  <si>
    <t>Vanessa Williams</t>
  </si>
  <si>
    <t>Soul FoodÂ </t>
  </si>
  <si>
    <t>1990s|family relationships|food in title|sister|unity</t>
  </si>
  <si>
    <t>http://www.imdb.com/title/tt0120169/?ref_=fn_tt_tt_1</t>
  </si>
  <si>
    <t>Rob Zombie</t>
  </si>
  <si>
    <t>Ken Foree</t>
  </si>
  <si>
    <t>The Devil's RejectsÂ </t>
  </si>
  <si>
    <t>escape|police|road trip|sheriff|texas</t>
  </si>
  <si>
    <t>http://www.imdb.com/title/tt0395584/?ref_=fn_tt_tt_1</t>
  </si>
  <si>
    <t>Wah-WahÂ </t>
  </si>
  <si>
    <t>alcoholic|alcoholic father|stepmother|swaziland|unfaithful wife</t>
  </si>
  <si>
    <t>http://www.imdb.com/title/tt0419256/?ref_=fn_tt_tt_1</t>
  </si>
  <si>
    <t>Zal Batmanglij</t>
  </si>
  <si>
    <t>The EastÂ </t>
  </si>
  <si>
    <t>Jason Ritter</t>
  </si>
  <si>
    <t>anarchist|corporation|greedy institution|vomiting|watching television</t>
  </si>
  <si>
    <t>http://www.imdb.com/title/tt1869716/?ref_=fn_tt_tt_1</t>
  </si>
  <si>
    <t>Tamala Jones</t>
  </si>
  <si>
    <t>The WoodÂ </t>
  </si>
  <si>
    <t>flashback|friendship|public nudity|shower|wedding</t>
  </si>
  <si>
    <t>http://www.imdb.com/title/tt0161100/?ref_=fn_tt_tt_1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</si>
  <si>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</si>
  <si>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</si>
  <si>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</si>
  <si>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</si>
  <si>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</si>
  <si>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</si>
  <si>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Edie Falco</t>
  </si>
  <si>
    <t>Miguel Ferrer</t>
  </si>
  <si>
    <t>Sunshine StateÂ </t>
  </si>
  <si>
    <t>african american|business|coastline|florida|real estate</t>
  </si>
  <si>
    <t>http://www.imdb.com/title/tt0286179/?ref_=fn_tt_tt_1</t>
  </si>
  <si>
    <t>David F. Sandberg</t>
  </si>
  <si>
    <t>Amiah Miller</t>
  </si>
  <si>
    <t>Lights OutÂ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</si>
  <si>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</si>
  <si>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</si>
  <si>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</si>
  <si>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Christine Jeffs</t>
  </si>
  <si>
    <t>Sunshine CleaningÂ </t>
  </si>
  <si>
    <t>Paul Dooley</t>
  </si>
  <si>
    <t>business|crime scene cleanup|private school|school|sister sister relationship</t>
  </si>
  <si>
    <t>http://www.imdb.com/title/tt0862846/?ref_=fn_tt_tt_1</t>
  </si>
  <si>
    <t>Brian Dannelly</t>
  </si>
  <si>
    <t>Saved!Â </t>
  </si>
  <si>
    <t>Eva Amurri Martino</t>
  </si>
  <si>
    <t>christian|jewish|pastor|school|virginity</t>
  </si>
  <si>
    <t>http://www.imdb.com/title/tt0332375/?ref_=fn_tt_tt_1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</si>
  <si>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</si>
  <si>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</si>
  <si>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</si>
  <si>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</si>
  <si>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</si>
  <si>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</si>
  <si>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</si>
  <si>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</si>
  <si>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</si>
  <si>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</si>
  <si>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</si>
  <si>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</si>
  <si>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</si>
  <si>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</si>
  <si>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</si>
  <si>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</si>
  <si>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Nicholas Hytner</t>
  </si>
  <si>
    <t>Russell Tovey</t>
  </si>
  <si>
    <t>The History BoysÂ </t>
  </si>
  <si>
    <t>gay|headmaster|oxford|school|teacher</t>
  </si>
  <si>
    <t>http://www.imdb.com/title/tt0464049/?ref_=fn_tt_tt_1</t>
  </si>
  <si>
    <t>Damien O'Donnell</t>
  </si>
  <si>
    <t>Jimi Mistry</t>
  </si>
  <si>
    <t>East Is EastÂ </t>
  </si>
  <si>
    <t>Om Puri</t>
  </si>
  <si>
    <t>england|marriage|muslim|pakistani|salford</t>
  </si>
  <si>
    <t>http://www.imdb.com/title/tt0166175/?ref_=fn_tt_tt_1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</si>
  <si>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</si>
  <si>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</si>
  <si>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</si>
  <si>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</si>
  <si>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</si>
  <si>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That Thing You Do!Â </t>
  </si>
  <si>
    <t>band|drummer|jazz|pennsylvania|song</t>
  </si>
  <si>
    <t>http://www.imdb.com/title/tt0117887/?ref_=fn_tt_tt_1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</si>
  <si>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</si>
  <si>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</si>
  <si>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</si>
  <si>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</si>
  <si>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</si>
  <si>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</si>
  <si>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</si>
  <si>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</si>
  <si>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</si>
  <si>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</si>
  <si>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</si>
  <si>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</si>
  <si>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Sally Potter</t>
  </si>
  <si>
    <t>YesÂ </t>
  </si>
  <si>
    <t>beach|lebanese|loss|muslim|restaurant</t>
  </si>
  <si>
    <t>http://www.imdb.com/title/tt0381717/?ref_=fn_tt_tt_1</t>
  </si>
  <si>
    <t>All the Real GirlsÂ </t>
  </si>
  <si>
    <t>best friend|lake|love|small town|womanizer</t>
  </si>
  <si>
    <t>http://www.imdb.com/title/tt0299458/?ref_=fn_tt_tt_1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</si>
  <si>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</si>
  <si>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</si>
  <si>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</si>
  <si>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</si>
  <si>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</si>
  <si>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</si>
  <si>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Matt Maiellaro</t>
  </si>
  <si>
    <t>Aqua Teen Hunger Force Colon Movie Film for TheatersÂ </t>
  </si>
  <si>
    <t>Chris Kattan</t>
  </si>
  <si>
    <t>based on cult tv series|critically acclaimed|exercise machine|midnight movie|robot</t>
  </si>
  <si>
    <t>http://www.imdb.com/title/tt0455326/?ref_=fn_tt_tt_1</t>
  </si>
  <si>
    <t>Jared Hess</t>
  </si>
  <si>
    <t>Jon Heder</t>
  </si>
  <si>
    <t>Napoleon DynamiteÂ </t>
  </si>
  <si>
    <t>class president|family relationships|friend|high school|jock</t>
  </si>
  <si>
    <t>http://www.imdb.com/title/tt0374900/?ref_=fn_tt_tt_1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</si>
  <si>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</si>
  <si>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</si>
  <si>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</si>
  <si>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</si>
  <si>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</si>
  <si>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</si>
  <si>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</si>
  <si>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</si>
  <si>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</si>
  <si>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</si>
  <si>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</si>
  <si>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</si>
  <si>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</si>
  <si>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</si>
  <si>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</si>
  <si>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</si>
  <si>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BÃ©atrice Dalle</t>
  </si>
  <si>
    <t>CleanÂ </t>
  </si>
  <si>
    <t>Don McKellar</t>
  </si>
  <si>
    <t>jail|junkie|money|motel|singer</t>
  </si>
  <si>
    <t>http://www.imdb.com/title/tt0388838/?ref_=fn_tt_tt_1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</si>
  <si>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</si>
  <si>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</si>
  <si>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</si>
  <si>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</si>
  <si>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</si>
  <si>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</si>
  <si>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SpectreÂ </t>
  </si>
  <si>
    <t>Stephanie Sigman</t>
  </si>
  <si>
    <t>bomb|espionage|sequel|spy|terrorist</t>
  </si>
  <si>
    <t>http://www.imdb.com/title/tt2379713/?ref_=fn_tt_tt_1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</si>
  <si>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</si>
  <si>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</si>
  <si>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</si>
  <si>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</si>
  <si>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</si>
  <si>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</si>
  <si>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</si>
  <si>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</si>
  <si>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TRON: LegacyÂ </t>
  </si>
  <si>
    <t>arcade|bridge|disappearance|escape|warrior</t>
  </si>
  <si>
    <t>http://www.imdb.com/title/tt1104001/?ref_=fn_tt_tt_1</t>
  </si>
  <si>
    <t>A Christmas CarolÂ </t>
  </si>
  <si>
    <t>charles dickens|christmas|christmas eve|ghost|scrooge</t>
  </si>
  <si>
    <t>http://www.imdb.com/title/tt1067106/?ref_=fn_tt_tt_1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</si>
  <si>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</si>
  <si>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</si>
  <si>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</si>
  <si>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</si>
  <si>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The BFGÂ </t>
  </si>
  <si>
    <t>cannibal|evil brother|giant|london england|queen</t>
  </si>
  <si>
    <t>http://www.imdb.com/title/tt3691740/?ref_=fn_tt_tt_1</t>
  </si>
  <si>
    <t>AliÂ </t>
  </si>
  <si>
    <t>african american protagonist|african americans|boxing gym|gym|rumble in the jungle</t>
  </si>
  <si>
    <t>http://www.imdb.com/title/tt0248667/?ref_=fn_tt_tt_1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</si>
  <si>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</si>
  <si>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</si>
  <si>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</si>
  <si>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</si>
  <si>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Ash Brannon</t>
  </si>
  <si>
    <t>Surf's UpÂ </t>
  </si>
  <si>
    <t>chicken|competition|island|penguin|surfing</t>
  </si>
  <si>
    <t>http://www.imdb.com/title/tt0423294/?ref_=fn_tt_tt_1</t>
  </si>
  <si>
    <t>UnstoppableÂ </t>
  </si>
  <si>
    <t>freight train|race against time|runaway train|train|train engineer</t>
  </si>
  <si>
    <t>http://www.imdb.com/title/tt0477080/?ref_=fn_tt_tt_1</t>
  </si>
  <si>
    <t>Atlantis: The Lost EmpireÂ </t>
  </si>
  <si>
    <t>Cree Summer</t>
  </si>
  <si>
    <t>atlantis|crew|expedition|journal|museum</t>
  </si>
  <si>
    <t>http://www.imdb.com/title/tt0230011/?ref_=fn_tt_tt_1</t>
  </si>
  <si>
    <t>Bicentennial ManÂ </t>
  </si>
  <si>
    <t>23rd century|android|artificial intelligence|dual role|robot</t>
  </si>
  <si>
    <t>http://www.imdb.com/title/tt0182789/?ref_=fn_tt_tt_1</t>
  </si>
  <si>
    <t>Daniel Espinosa</t>
  </si>
  <si>
    <t>Safe HouseÂ </t>
  </si>
  <si>
    <t>cia|cia agent|consulate|on the run|safe house</t>
  </si>
  <si>
    <t>http://www.imdb.com/title/tt1599348/?ref_=fn_tt_tt_1</t>
  </si>
  <si>
    <t>Tim Johnson</t>
  </si>
  <si>
    <t>Over the HedgeÂ </t>
  </si>
  <si>
    <t>bear|food|forest|raccoon|turtle</t>
  </si>
  <si>
    <t>http://www.imdb.com/title/tt0327084/?ref_=fn_tt_tt_1</t>
  </si>
  <si>
    <t>Simon West</t>
  </si>
  <si>
    <t>Con AirÂ </t>
  </si>
  <si>
    <t>army rangers|convict|criminal|escape|prison</t>
  </si>
  <si>
    <t>http://www.imdb.com/title/tt0118880/?ref_=fn_tt_tt_1</t>
  </si>
  <si>
    <t>Yarrow Cheney</t>
  </si>
  <si>
    <t>Eric Stonestreet</t>
  </si>
  <si>
    <t>The Secret Life of PetsÂ </t>
  </si>
  <si>
    <t>animal control|lost animal|mongrel|pet|terrier</t>
  </si>
  <si>
    <t>http://www.imdb.com/title/tt2709768/?ref_=fn_tt_tt_1</t>
  </si>
  <si>
    <t>Peter Segal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</si>
  <si>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</si>
  <si>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</si>
  <si>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</si>
  <si>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</si>
  <si>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</si>
  <si>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The ScoreÂ </t>
  </si>
  <si>
    <t>partner|running|scepter|surveillance|thief</t>
  </si>
  <si>
    <t>http://www.imdb.com/title/tt0227445/?ref_=fn_tt_tt_1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</si>
  <si>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</si>
  <si>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</si>
  <si>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</si>
  <si>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</si>
  <si>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Any Given SundayÂ </t>
  </si>
  <si>
    <t>LL Cool J</t>
  </si>
  <si>
    <t>breasts|coach|football|in medias res|vomiting</t>
  </si>
  <si>
    <t>http://www.imdb.com/title/tt0146838/?ref_=fn_tt_tt_1</t>
  </si>
  <si>
    <t>James Babson</t>
  </si>
  <si>
    <t>HellboyÂ </t>
  </si>
  <si>
    <t>assassin|demon|hero|nazi|superhero</t>
  </si>
  <si>
    <t>http://www.imdb.com/title/tt0167190/?ref_=fn_tt_tt_1</t>
  </si>
  <si>
    <t>Graham Annable</t>
  </si>
  <si>
    <t>Dee Bradley Baker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</si>
  <si>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</si>
  <si>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</si>
  <si>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</si>
  <si>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</si>
  <si>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</si>
  <si>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Stephen Hopkins</t>
  </si>
  <si>
    <t>The Ghost and the DarknessÂ </t>
  </si>
  <si>
    <t>bridge|engineer|hunter|lion|railway</t>
  </si>
  <si>
    <t>http://www.imdb.com/title/tt0116409/?ref_=fn_tt_tt_1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</si>
  <si>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</si>
  <si>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</si>
  <si>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</si>
  <si>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</si>
  <si>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Yes ManÂ </t>
  </si>
  <si>
    <t>Danny Masterson</t>
  </si>
  <si>
    <t>best friend|dvd|girlfriend|loan|self help</t>
  </si>
  <si>
    <t>http://www.imdb.com/title/tt1068680/?ref_=fn_tt_tt_1</t>
  </si>
  <si>
    <t>Fair GameÂ </t>
  </si>
  <si>
    <t>bush administration|cia|interview|iraq|new york times</t>
  </si>
  <si>
    <t>http://www.imdb.com/title/tt0977855/?ref_=fn_tt_tt_1</t>
  </si>
  <si>
    <t>Panic RoomÂ </t>
  </si>
  <si>
    <t>Mel Rodriguez</t>
  </si>
  <si>
    <t>brownstone|burglar|money|panic|panic room</t>
  </si>
  <si>
    <t>http://www.imdb.com/title/tt0258000/?ref_=fn_tt_tt_1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</si>
  <si>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</si>
  <si>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</si>
  <si>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</si>
  <si>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</si>
  <si>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</si>
  <si>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</si>
  <si>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</si>
  <si>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</si>
  <si>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From HellÂ </t>
  </si>
  <si>
    <t>freemason|jack the ripper|opium|prostitute|victorian era</t>
  </si>
  <si>
    <t>http://www.imdb.com/title/tt0120681/?ref_=fn_tt_tt_1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</si>
  <si>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</si>
  <si>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</si>
  <si>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</si>
  <si>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</si>
  <si>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</si>
  <si>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</si>
  <si>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</si>
  <si>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</si>
  <si>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</si>
  <si>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</si>
  <si>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Michael Cimino</t>
  </si>
  <si>
    <t>Sam Waterston</t>
  </si>
  <si>
    <t>Heaven's GateÂ 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</si>
  <si>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</si>
  <si>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</si>
  <si>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</si>
  <si>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</si>
  <si>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</si>
  <si>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The FirmÂ </t>
  </si>
  <si>
    <t>bar|fbi|law|law firm|lawyer</t>
  </si>
  <si>
    <t>http://www.imdb.com/title/tt0106918/?ref_=fn_tt_tt_1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</si>
  <si>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</si>
  <si>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</si>
  <si>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</si>
  <si>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</si>
  <si>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</si>
  <si>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Christian Alvart</t>
  </si>
  <si>
    <t>Norman Reedus</t>
  </si>
  <si>
    <t>PandorumÂ </t>
  </si>
  <si>
    <t>future|mission|space|spaceship|survival</t>
  </si>
  <si>
    <t>http://www.imdb.com/title/tt1188729/?ref_=fn_tt_tt_1</t>
  </si>
  <si>
    <t>Reeve Carney</t>
  </si>
  <si>
    <t>Rick Yune</t>
  </si>
  <si>
    <t>Snow Falling on CedarsÂ </t>
  </si>
  <si>
    <t>fisherman|japanese|love|trial|washington state</t>
  </si>
  <si>
    <t>http://www.imdb.com/title/tt0120834/?ref_=fn_tt_tt_1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</si>
  <si>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</si>
  <si>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</si>
  <si>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</si>
  <si>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</si>
  <si>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Luketic</t>
  </si>
  <si>
    <t>21Â </t>
  </si>
  <si>
    <t>based on true story|blackjack|card counting|gambling|massachusetts institute of technology</t>
  </si>
  <si>
    <t>http://www.imdb.com/title/tt0478087/?ref_=fn_tt_tt_1</t>
  </si>
  <si>
    <t>Hiam Abbass</t>
  </si>
  <si>
    <t>The Nativity StoryÂ </t>
  </si>
  <si>
    <t>angel|bethlehem|journey|nazareth|virgin</t>
  </si>
  <si>
    <t>http://www.imdb.com/title/tt0762121/?ref_=fn_tt_tt_1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</si>
  <si>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</si>
  <si>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</si>
  <si>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</si>
  <si>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</si>
  <si>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</si>
  <si>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</si>
  <si>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</si>
  <si>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</si>
  <si>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</si>
  <si>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</si>
  <si>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Wes Ball</t>
  </si>
  <si>
    <t>Aml Ameen</t>
  </si>
  <si>
    <t>Ki Hong Lee</t>
  </si>
  <si>
    <t>The Maze RunnerÂ </t>
  </si>
  <si>
    <t>Jacob Latimore</t>
  </si>
  <si>
    <t>based on novel|concrete wall|maze|open ended|teenage boy</t>
  </si>
  <si>
    <t>http://www.imdb.com/title/tt1790864/?ref_=fn_tt_tt_1</t>
  </si>
  <si>
    <t>Danny Cannon</t>
  </si>
  <si>
    <t>Kuno Becker</t>
  </si>
  <si>
    <t>Goal! The Dream BeginsÂ </t>
  </si>
  <si>
    <t>barrio|border|newcastle united|party|soccer</t>
  </si>
  <si>
    <t>http://www.imdb.com/title/tt0380389/?ref_=fn_tt_tt_1</t>
  </si>
  <si>
    <t>Paul Feig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</si>
  <si>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</si>
  <si>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</si>
  <si>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</si>
  <si>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</si>
  <si>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</si>
  <si>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Marc Anthony</t>
  </si>
  <si>
    <t>Bringing Out the DeadÂ </t>
  </si>
  <si>
    <t>ambulance|ghost|hell|paramedic|rescue</t>
  </si>
  <si>
    <t>http://www.imdb.com/title/tt0163988/?ref_=fn_tt_tt_1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</si>
  <si>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</si>
  <si>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</si>
  <si>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</si>
  <si>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</si>
  <si>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</si>
  <si>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</si>
  <si>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Raul Julia</t>
  </si>
  <si>
    <t>The Addams FamilyÂ </t>
  </si>
  <si>
    <t>Carel Struycken</t>
  </si>
  <si>
    <t>accountant|loan shark|macabre|uncle|uncle fester</t>
  </si>
  <si>
    <t>http://www.imdb.com/title/tt0101272/?ref_=fn_tt_tt_1</t>
  </si>
  <si>
    <t>Christine Cavanaugh</t>
  </si>
  <si>
    <t>BabeÂ </t>
  </si>
  <si>
    <t>Roscoe Lee Browne</t>
  </si>
  <si>
    <t>dog|farmer|pig|sheep|sheepdog</t>
  </si>
  <si>
    <t>http://www.imdb.com/title/tt0112431/?ref_=fn_tt_tt_1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</si>
  <si>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</si>
  <si>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</si>
  <si>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</si>
  <si>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</si>
  <si>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</si>
  <si>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</si>
  <si>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Warren Beatty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</si>
  <si>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</si>
  <si>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</si>
  <si>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</si>
  <si>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</si>
  <si>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</si>
  <si>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Lily Cole</t>
  </si>
  <si>
    <t>The Imaginarium of Doctor ParnassusÂ </t>
  </si>
  <si>
    <t>birthday|bridge|midget|rescue|sideshow</t>
  </si>
  <si>
    <t>http://www.imdb.com/title/tt1054606/?ref_=fn_tt_tt_1</t>
  </si>
  <si>
    <t>Machine Gun PreacherÂ </t>
  </si>
  <si>
    <t>Kathy Baker</t>
  </si>
  <si>
    <t>africa|biker|church|orphanage|preacher</t>
  </si>
  <si>
    <t>http://www.imdb.com/title/tt1586752/?ref_=fn_tt_tt_1</t>
  </si>
  <si>
    <t>John Glen</t>
  </si>
  <si>
    <t>For Your Eyes OnlyÂ </t>
  </si>
  <si>
    <t>agent|british|ice skater|ship|spy</t>
  </si>
  <si>
    <t>http://www.imdb.com/title/tt0082398/?ref_=fn_tt_tt_1</t>
  </si>
  <si>
    <t>RenditionÂ </t>
  </si>
  <si>
    <t>american|bare chested male bondage|cia|detention|interrogation</t>
  </si>
  <si>
    <t>http://www.imdb.com/title/tt0804522/?ref_=fn_tt_tt_1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</si>
  <si>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</si>
  <si>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</si>
  <si>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</si>
  <si>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</si>
  <si>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Elizabeth Berkley</t>
  </si>
  <si>
    <t>The Curse of the Jade ScorpionÂ </t>
  </si>
  <si>
    <t>efficiency expert|insurance investigator|magician|scorpion|thief</t>
  </si>
  <si>
    <t>http://www.imdb.com/title/tt0256524/?ref_=fn_tt_tt_1</t>
  </si>
  <si>
    <t>The GreyÂ </t>
  </si>
  <si>
    <t>alaska|leadership|snow|survival|wilderness</t>
  </si>
  <si>
    <t>http://www.imdb.com/title/tt1601913/?ref_=fn_tt_tt_1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</si>
  <si>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</si>
  <si>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</si>
  <si>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</si>
  <si>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</si>
  <si>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Luke Greenfield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</si>
  <si>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</si>
  <si>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</si>
  <si>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</si>
  <si>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</si>
  <si>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</si>
  <si>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</si>
  <si>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</si>
  <si>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</si>
  <si>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</si>
  <si>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</si>
  <si>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Aidan McArdle</t>
  </si>
  <si>
    <t>Zoe Kazan</t>
  </si>
  <si>
    <t>Me and Orson WellesÂ </t>
  </si>
  <si>
    <t>James Tupper</t>
  </si>
  <si>
    <t>high school|mercury theatre|opening night|school|theatre</t>
  </si>
  <si>
    <t>http://www.imdb.com/title/tt1175506/?ref_=fn_tt_tt_1</t>
  </si>
  <si>
    <t>Bad BoysÂ </t>
  </si>
  <si>
    <t>Theresa Randle</t>
  </si>
  <si>
    <t>drugs|heroin|murder|police|witness</t>
  </si>
  <si>
    <t>http://www.imdb.com/title/tt0112442/?ref_=fn_tt_tt_1</t>
  </si>
  <si>
    <t>David Zucker</t>
  </si>
  <si>
    <t>Priscilla Presley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</si>
  <si>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</si>
  <si>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</si>
  <si>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</si>
  <si>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</si>
  <si>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Mikael HÃ¥fstrÃ¶m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</si>
  <si>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</si>
  <si>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</si>
  <si>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</si>
  <si>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</si>
  <si>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</si>
  <si>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</si>
  <si>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</si>
  <si>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</si>
  <si>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</si>
  <si>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</si>
  <si>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</si>
  <si>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</si>
  <si>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</si>
  <si>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</si>
  <si>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</si>
  <si>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eXistenZÂ </t>
  </si>
  <si>
    <t>assassin|game|game designer|pod|virtual reality</t>
  </si>
  <si>
    <t>http://www.imdb.com/title/tt0120907/?ref_=fn_tt_tt_1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</si>
  <si>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</si>
  <si>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</si>
  <si>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</si>
  <si>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</si>
  <si>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Street KingsÂ </t>
  </si>
  <si>
    <t>captain|lapd|murder|undercover cop|violence</t>
  </si>
  <si>
    <t>http://www.imdb.com/title/tt0421073/?ref_=fn_tt_tt_1</t>
  </si>
  <si>
    <t>Simon Wincer</t>
  </si>
  <si>
    <t>Tom Selleck</t>
  </si>
  <si>
    <t>Quigley Down UnderÂ </t>
  </si>
  <si>
    <t>aborigine|australian|australian aborigine|australian outback|rancher</t>
  </si>
  <si>
    <t>http://www.imdb.com/title/tt0102744/?ref_=fn_tt_tt_1</t>
  </si>
  <si>
    <t>To Die ForÂ </t>
  </si>
  <si>
    <t>Holland Taylor</t>
  </si>
  <si>
    <t>career|fame|murder|new hampshire|television</t>
  </si>
  <si>
    <t>http://www.imdb.com/title/tt0114681/?ref_=fn_tt_tt_1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</si>
  <si>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</si>
  <si>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</si>
  <si>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</si>
  <si>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</si>
  <si>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Aisha Tyler</t>
  </si>
  <si>
    <t>Death SentenceÂ </t>
  </si>
  <si>
    <t>blood|death|gang|murder|revenge</t>
  </si>
  <si>
    <t>http://www.imdb.com/title/tt0804461/?ref_=fn_tt_tt_1</t>
  </si>
  <si>
    <t>Harold Becker</t>
  </si>
  <si>
    <t>Sea of LoveÂ </t>
  </si>
  <si>
    <t>detective|love|single|suspect|title from song</t>
  </si>
  <si>
    <t>http://www.imdb.com/title/tt0098273/?ref_=fn_tt_tt_1</t>
  </si>
  <si>
    <t>The FogÂ </t>
  </si>
  <si>
    <t>california|fog|leper|lighthouse|ship</t>
  </si>
  <si>
    <t>http://www.imdb.com/title/tt0080749/?ref_=fn_tt_tt_1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</si>
  <si>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</si>
  <si>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</si>
  <si>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</si>
  <si>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</si>
  <si>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</si>
  <si>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</si>
  <si>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Howard Zieff</t>
  </si>
  <si>
    <t>My GirlÂ </t>
  </si>
  <si>
    <t>Griffin Dunne</t>
  </si>
  <si>
    <t>best friend|funeral|girl|overalls|summer</t>
  </si>
  <si>
    <t>http://www.imdb.com/title/tt0102492/?ref_=fn_tt_tt_1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</si>
  <si>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</si>
  <si>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</si>
  <si>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</si>
  <si>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</si>
  <si>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</si>
  <si>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</si>
  <si>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</si>
  <si>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</si>
  <si>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</si>
  <si>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</si>
  <si>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</si>
  <si>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</si>
  <si>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</si>
  <si>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</si>
  <si>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</si>
  <si>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</si>
  <si>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</si>
  <si>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</si>
  <si>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</si>
  <si>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</si>
  <si>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</si>
  <si>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Romeo + JulietÂ </t>
  </si>
  <si>
    <t>hawaiian shirt|love|shakespeare adaptation|shakespeare play|star crossed lovers</t>
  </si>
  <si>
    <t>http://www.imdb.com/title/tt0117509/?ref_=fn_tt_tt_1</t>
  </si>
  <si>
    <t>Mr. TurnerÂ </t>
  </si>
  <si>
    <t>Karl Johnson</t>
  </si>
  <si>
    <t>prism|rented room|scrofula|sketching|sunrise</t>
  </si>
  <si>
    <t>http://www.imdb.com/title/tt2473794/?ref_=fn_tt_tt_1</t>
  </si>
  <si>
    <t>Amy Heckerling</t>
  </si>
  <si>
    <t>Dan Hedaya</t>
  </si>
  <si>
    <t>Donald Faison</t>
  </si>
  <si>
    <t>CluelessÂ </t>
  </si>
  <si>
    <t>Elisa Donovan</t>
  </si>
  <si>
    <t>female protagonist|high school|makeover|matchmaker|popularity</t>
  </si>
  <si>
    <t>http://www.imdb.com/title/tt0112697/?ref_=fn_tt_tt_1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</si>
  <si>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</si>
  <si>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</si>
  <si>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</si>
  <si>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</si>
  <si>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</si>
  <si>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</si>
  <si>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</si>
  <si>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</si>
  <si>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</si>
  <si>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</si>
  <si>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Brett Cullen</t>
  </si>
  <si>
    <t>Ã“scar Jaenada</t>
  </si>
  <si>
    <t>The ShallowsÂ </t>
  </si>
  <si>
    <t>Sedona Legge</t>
  </si>
  <si>
    <t>beach|island|mexico|prey|trapped</t>
  </si>
  <si>
    <t>http://www.imdb.com/title/tt4052882/?ref_=fn_tt_tt_1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</si>
  <si>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</si>
  <si>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</si>
  <si>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</si>
  <si>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</si>
  <si>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Beavis and Butt-Head Do AmericaÂ </t>
  </si>
  <si>
    <t>beavis and butt head|fbi|score|television|television set</t>
  </si>
  <si>
    <t>http://www.imdb.com/title/tt0115641/?ref_=fn_tt_tt_1</t>
  </si>
  <si>
    <t>One Hour PhotoÂ </t>
  </si>
  <si>
    <t>insanity|photo lab|photo shop|photography|voyeur</t>
  </si>
  <si>
    <t>http://www.imdb.com/title/tt0265459/?ref_=fn_tt_tt_1</t>
  </si>
  <si>
    <t>Alden Ehrenreich</t>
  </si>
  <si>
    <t>StokerÂ </t>
  </si>
  <si>
    <t>Harmony Korine</t>
  </si>
  <si>
    <t>death|hitchcockian|psychopath|sociopath|vomiting</t>
  </si>
  <si>
    <t>http://www.imdb.com/title/tt1682180/?ref_=fn_tt_tt_1</t>
  </si>
  <si>
    <t>OndineÂ </t>
  </si>
  <si>
    <t>celtic mythology|cottage|fisherman|irish|selkie</t>
  </si>
  <si>
    <t>http://www.imdb.com/title/tt1235796/?ref_=fn_tt_tt_1</t>
  </si>
  <si>
    <t>R.J. Cutler</t>
  </si>
  <si>
    <t>If I StayÂ </t>
  </si>
  <si>
    <t>car accident|coma|out of body experience|reference to the exploited|teenage girl</t>
  </si>
  <si>
    <t>http://www.imdb.com/title/tt1355630/?ref_=fn_tt_tt_1</t>
  </si>
  <si>
    <t>Dustin Hoffman</t>
  </si>
  <si>
    <t>Sheridan Smith</t>
  </si>
  <si>
    <t>Luke Newberry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</si>
  <si>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</si>
  <si>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</si>
  <si>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</si>
  <si>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</si>
  <si>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</si>
  <si>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</si>
  <si>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</si>
  <si>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</si>
  <si>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</si>
  <si>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</si>
  <si>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</si>
  <si>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A Prairie Home CompanionÂ </t>
  </si>
  <si>
    <t>backstage|country music|cowboy|radio|singing</t>
  </si>
  <si>
    <t>http://www.imdb.com/title/tt0420087/?ref_=fn_tt_tt_1</t>
  </si>
  <si>
    <t>The MatadorÂ </t>
  </si>
  <si>
    <t>bar|hitman|luck|mexico|mexico city</t>
  </si>
  <si>
    <t>http://www.imdb.com/title/tt0365485/?ref_=fn_tt_tt_1</t>
  </si>
  <si>
    <t>John Neville</t>
  </si>
  <si>
    <t>SpiderÂ </t>
  </si>
  <si>
    <t>halfway house|key|reality|schizophrenia|spider</t>
  </si>
  <si>
    <t>http://www.imdb.com/title/tt0278731/?ref_=fn_tt_tt_1</t>
  </si>
  <si>
    <t>Set It OffÂ </t>
  </si>
  <si>
    <t>bank|black comedy|main characters killed off|money|robbery</t>
  </si>
  <si>
    <t>http://www.imdb.com/title/tt0117603/?ref_=fn_tt_tt_1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</si>
  <si>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</si>
  <si>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</si>
  <si>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</si>
  <si>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</si>
  <si>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</si>
  <si>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</si>
  <si>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</si>
  <si>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</si>
  <si>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</si>
  <si>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</si>
  <si>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</si>
  <si>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</si>
  <si>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</si>
  <si>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</si>
  <si>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</si>
  <si>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</si>
  <si>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</si>
  <si>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Geoffrey Holder</t>
  </si>
  <si>
    <t>Live and Let DieÂ </t>
  </si>
  <si>
    <t>british|cards|heroin|murder|tarot card</t>
  </si>
  <si>
    <t>http://www.imdb.com/title/tt0070328/?ref_=fn_tt_tt_1</t>
  </si>
  <si>
    <t>Michael Anderson</t>
  </si>
  <si>
    <t>Jenny Agutter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</si>
  <si>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</si>
  <si>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</si>
  <si>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</si>
  <si>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</si>
  <si>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</si>
  <si>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</si>
  <si>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</si>
  <si>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</si>
  <si>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</si>
  <si>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</si>
  <si>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</si>
  <si>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</si>
  <si>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</si>
  <si>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Randy Couture</t>
  </si>
  <si>
    <t>RedbeltÂ </t>
  </si>
  <si>
    <t>bar|debt|fight|instructor|jujitsu</t>
  </si>
  <si>
    <t>http://www.imdb.com/title/tt1012804/?ref_=fn_tt_tt_1</t>
  </si>
  <si>
    <t>Luis Valdez</t>
  </si>
  <si>
    <t>Rosanna DeSoto</t>
  </si>
  <si>
    <t>Esai Morales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</si>
  <si>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</si>
  <si>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</si>
  <si>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</si>
  <si>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</si>
  <si>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Michael Mayer</t>
  </si>
  <si>
    <t>A Home at the End of the WorldÂ </t>
  </si>
  <si>
    <t>hand job|hugging|long hair|new york city|two men one woman</t>
  </si>
  <si>
    <t>http://www.imdb.com/title/tt0359423/?ref_=fn_tt_tt_1</t>
  </si>
  <si>
    <t>Peter Howitt</t>
  </si>
  <si>
    <t>Jeanne Tripplehorn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</si>
  <si>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</si>
  <si>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</si>
  <si>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</si>
  <si>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</si>
  <si>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</si>
  <si>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</si>
  <si>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</si>
  <si>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</si>
  <si>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</si>
  <si>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</si>
  <si>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</si>
  <si>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</si>
  <si>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</si>
  <si>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</si>
  <si>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John Erick Dowdle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</si>
  <si>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</si>
  <si>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</si>
  <si>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</si>
  <si>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</si>
  <si>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</si>
  <si>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</si>
  <si>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Randall Miller</t>
  </si>
  <si>
    <t>Bottle ShockÂ </t>
  </si>
  <si>
    <t>Greg Collins</t>
  </si>
  <si>
    <t>airport|california|flat tire|overalls|wine</t>
  </si>
  <si>
    <t>http://www.imdb.com/title/tt0914797/?ref_=fn_tt_tt_1</t>
  </si>
  <si>
    <t>Paul Schrader</t>
  </si>
  <si>
    <t>Light SleeperÂ </t>
  </si>
  <si>
    <t>bare breasts|drugs|existentialism|new york city|redemption</t>
  </si>
  <si>
    <t>http://www.imdb.com/title/tt0102307/?ref_=fn_tt_tt_1</t>
  </si>
  <si>
    <t>Michael Winterbottom</t>
  </si>
  <si>
    <t>Tristram Shandy: A Cock and Bull StoryÂ </t>
  </si>
  <si>
    <t>actor playing himself|battle|boots|penis|womb</t>
  </si>
  <si>
    <t>http://www.imdb.com/title/tt0423409/?ref_=fn_tt_tt_1</t>
  </si>
  <si>
    <t>Jonas Ã…kerlund</t>
  </si>
  <si>
    <t>Nicholas Gonzalez</t>
  </si>
  <si>
    <t>SpunÂ </t>
  </si>
  <si>
    <t>Debbie Harry</t>
  </si>
  <si>
    <t>male nudity|meth|meth lab|nudity|speed freak</t>
  </si>
  <si>
    <t>http://www.imdb.com/title/tt0283003/?ref_=fn_tt_tt_1</t>
  </si>
  <si>
    <t>Sam Peckinpah</t>
  </si>
  <si>
    <t>Slim Pickens</t>
  </si>
  <si>
    <t>Major DundeeÂ </t>
  </si>
  <si>
    <t>Warren Oates</t>
  </si>
  <si>
    <t>apache|apache indian|confederate|mexico|scout</t>
  </si>
  <si>
    <t>http://www.imdb.com/title/tt0059418/?ref_=fn_tt_tt_1</t>
  </si>
  <si>
    <t>Peter Stebbings</t>
  </si>
  <si>
    <t>DefendorÂ </t>
  </si>
  <si>
    <t>Charlotte Sullivan</t>
  </si>
  <si>
    <t>gun running|organized crime|pimp|superhero|vigilante</t>
  </si>
  <si>
    <t>http://www.imdb.com/title/tt1303828/?ref_=fn_tt_tt_1</t>
  </si>
  <si>
    <t>Robert Eggers</t>
  </si>
  <si>
    <t>Kate Dickie</t>
  </si>
  <si>
    <t>The WitchÂ </t>
  </si>
  <si>
    <t>Ralph Ineson</t>
  </si>
  <si>
    <t>black magic|goat|isolation|naked woman|witch</t>
  </si>
  <si>
    <t>http://www.imdb.com/title/tt4263482/?ref_=fn_tt_tt_1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</si>
  <si>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</si>
  <si>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</si>
  <si>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</si>
  <si>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</si>
  <si>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</si>
  <si>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</si>
  <si>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</si>
  <si>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Scott Derrickson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</si>
  <si>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</si>
  <si>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</si>
  <si>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</si>
  <si>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</si>
  <si>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</si>
  <si>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Alexandre Aja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</si>
  <si>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</si>
  <si>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</si>
  <si>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</si>
  <si>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</si>
  <si>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</si>
  <si>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Linda Cardellini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</si>
  <si>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</si>
  <si>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</si>
  <si>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</si>
  <si>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</si>
  <si>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</si>
  <si>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</si>
  <si>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</si>
  <si>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</si>
  <si>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</si>
  <si>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</si>
  <si>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</si>
  <si>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Fenton Bailey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</si>
  <si>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</si>
  <si>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</si>
  <si>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</si>
  <si>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</si>
  <si>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</si>
  <si>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Carlos Carrera</t>
  </si>
  <si>
    <t>Ana Claudia TalancÃ³n</t>
  </si>
  <si>
    <t>DamiÃ¡n AlcÃ¡zar</t>
  </si>
  <si>
    <t>El crimen del padre AmaroÂ </t>
  </si>
  <si>
    <t>church|love|mexico|politics|priest</t>
  </si>
  <si>
    <t>http://www.imdb.com/title/tt0313196/?ref_=fn_tt_tt_1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</si>
  <si>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</si>
  <si>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</si>
  <si>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</si>
  <si>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</si>
  <si>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</si>
  <si>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</si>
  <si>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Newt Arnold</t>
  </si>
  <si>
    <t>Donald Gibb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</si>
  <si>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</si>
  <si>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</si>
  <si>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</si>
  <si>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</si>
  <si>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</si>
  <si>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InsidiousÂ </t>
  </si>
  <si>
    <t>Philip Friedman</t>
  </si>
  <si>
    <t>baby|boy|coma|demon|house</t>
  </si>
  <si>
    <t>http://www.imdb.com/title/tt1591095/?ref_=fn_tt_tt_1</t>
  </si>
  <si>
    <t>Rob McKittrick</t>
  </si>
  <si>
    <t>Dane Cook</t>
  </si>
  <si>
    <t>Waiting...Â </t>
  </si>
  <si>
    <t>Vanessa Lengies</t>
  </si>
  <si>
    <t>cook|dishwasher|flashing|male frontal nudity|waiter</t>
  </si>
  <si>
    <t>http://www.imdb.com/title/tt0348333/?ref_=fn_tt_tt_1</t>
  </si>
  <si>
    <t>Walking and TalkingÂ </t>
  </si>
  <si>
    <t>briefs|cancer|cat|cult film|friend</t>
  </si>
  <si>
    <t>http://www.imdb.com/title/tt0118113/?ref_=fn_tt_tt_1</t>
  </si>
  <si>
    <t>Nick Tomnay</t>
  </si>
  <si>
    <t>Clayne Crawford</t>
  </si>
  <si>
    <t>The Perfect HostÂ </t>
  </si>
  <si>
    <t>arm tattoo|bank robbery|cauterizing a wound|dancing on a table|dinner party</t>
  </si>
  <si>
    <t>http://www.imdb.com/title/tt1334553/?ref_=fn_tt_tt_1</t>
  </si>
  <si>
    <t>Joseph Dorman</t>
  </si>
  <si>
    <t>Peter Riegert</t>
  </si>
  <si>
    <t>Rachel Dratch</t>
  </si>
  <si>
    <t>Sholem Aleichem: Laughing in the DarknessÂ </t>
  </si>
  <si>
    <t>Jason Kravits</t>
  </si>
  <si>
    <t>jewish identity</t>
  </si>
  <si>
    <t>http://www.imdb.com/title/tt1976608/?ref_=fn_tt_tt_1</t>
  </si>
  <si>
    <t>E.L. Katz</t>
  </si>
  <si>
    <t>Cheap ThrillsÂ </t>
  </si>
  <si>
    <t>Elissa Dowling</t>
  </si>
  <si>
    <t>cocaine|extramarital affair|sex|shooting|violence</t>
  </si>
  <si>
    <t>http://www.imdb.com/title/tt2389182/?ref_=fn_tt_tt_1</t>
  </si>
  <si>
    <t>Quantum of SolaceÂ </t>
  </si>
  <si>
    <t>action hero|attempted rape|bond girl|official james bond series|revenge</t>
  </si>
  <si>
    <t>http://www.imdb.com/title/tt0830515/?ref_=fn_tt_tt_1</t>
  </si>
  <si>
    <t>Pirates of the Caribbean: On Stranger TidesÂ </t>
  </si>
  <si>
    <t>blackbeard|captain|pirate|revenge|soldier</t>
  </si>
  <si>
    <t>http://www.imdb.com/title/tt1298650/?ref_=fn_tt_tt_1</t>
  </si>
  <si>
    <t>Robin HoodÂ </t>
  </si>
  <si>
    <t>Scott Grimes</t>
  </si>
  <si>
    <t>1190s|archer|england|king of england|robin hood</t>
  </si>
  <si>
    <t>http://www.imdb.com/title/tt0955308/?ref_=fn_tt_tt_1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</si>
  <si>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</si>
  <si>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</si>
  <si>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</si>
  <si>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Rob Cohen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</si>
  <si>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</si>
  <si>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</si>
  <si>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</si>
  <si>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</si>
  <si>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Charlie and the Chocolate FactoryÂ </t>
  </si>
  <si>
    <t>chocolate|diminution|miniaturization|physical flexability|ticket</t>
  </si>
  <si>
    <t>http://www.imdb.com/title/tt0367594/?ref_=fn_tt_tt_1</t>
  </si>
  <si>
    <t>Madagascar: Escape 2 AfricaÂ </t>
  </si>
  <si>
    <t>africa|madagascar|new york city|sequel|zoo</t>
  </si>
  <si>
    <t>http://www.imdb.com/title/tt0479952/?ref_=fn_tt_tt_1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</si>
  <si>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</si>
  <si>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</si>
  <si>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</si>
  <si>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</si>
  <si>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</si>
  <si>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</si>
  <si>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</si>
  <si>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</si>
  <si>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</si>
  <si>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</si>
  <si>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Angels &amp; DemonsÂ </t>
  </si>
  <si>
    <t>conclave|illuminati|murder|reference to bernini|reference to raphael</t>
  </si>
  <si>
    <t>http://www.imdb.com/title/tt0808151/?ref_=fn_tt_tt_1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</si>
  <si>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</si>
  <si>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</si>
  <si>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</si>
  <si>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</si>
  <si>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</si>
  <si>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</si>
  <si>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</si>
  <si>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</si>
  <si>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</si>
  <si>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</si>
  <si>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</si>
  <si>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</si>
  <si>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</si>
  <si>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</si>
  <si>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</si>
  <si>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</si>
  <si>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</si>
  <si>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</si>
  <si>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</si>
  <si>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</si>
  <si>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</si>
  <si>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</si>
  <si>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</si>
  <si>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Bourne LegacyÂ </t>
  </si>
  <si>
    <t>assassin|cia|drone|pill|wolf</t>
  </si>
  <si>
    <t>http://www.imdb.com/title/tt1194173/?ref_=fn_tt_tt_1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</si>
  <si>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</si>
  <si>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</si>
  <si>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</si>
  <si>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</si>
  <si>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</si>
  <si>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</si>
  <si>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</si>
  <si>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</si>
  <si>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</si>
  <si>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</si>
  <si>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</si>
  <si>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</si>
  <si>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</si>
  <si>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</si>
  <si>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</si>
  <si>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</si>
  <si>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</si>
  <si>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</si>
  <si>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</si>
  <si>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</si>
  <si>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</si>
  <si>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The Expendables 2Â </t>
  </si>
  <si>
    <t>church|hostage|mine|plutonium|revenge</t>
  </si>
  <si>
    <t>http://www.imdb.com/title/tt1764651/?ref_=fn_tt_tt_1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</si>
  <si>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</si>
  <si>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</si>
  <si>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</si>
  <si>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</si>
  <si>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</si>
  <si>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Michael Imperioli</t>
  </si>
  <si>
    <t>The Lovely BonesÂ </t>
  </si>
  <si>
    <t>1970s|afterlife|heaven|pedophile|rape</t>
  </si>
  <si>
    <t>http://www.imdb.com/title/tt0380510/?ref_=fn_tt_tt_1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</si>
  <si>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</si>
  <si>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</si>
  <si>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</si>
  <si>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</si>
  <si>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Theo James</t>
  </si>
  <si>
    <t>DivergentÂ </t>
  </si>
  <si>
    <t>army|brother sister relationship|dystopia|father son relationship|narrated by character</t>
  </si>
  <si>
    <t>http://www.imdb.com/title/tt1840309/?ref_=fn_tt_tt_1</t>
  </si>
  <si>
    <t>The RundownÂ </t>
  </si>
  <si>
    <t>amazon|bounty hunter|fight|hunter|jungle</t>
  </si>
  <si>
    <t>http://www.imdb.com/title/tt0327850/?ref_=fn_tt_tt_1</t>
  </si>
  <si>
    <t>Bruce AlmightyÂ </t>
  </si>
  <si>
    <t>Lisa Ann Walter</t>
  </si>
  <si>
    <t>answer to prayer|breast expansion|pleading with god|supernatural power|walking on water</t>
  </si>
  <si>
    <t>http://www.imdb.com/title/tt0315327/?ref_=fn_tt_tt_1</t>
  </si>
  <si>
    <t>RED 2Â </t>
  </si>
  <si>
    <t>Garrick Hagon</t>
  </si>
  <si>
    <t>cia|cia agent|rescue|russian|team</t>
  </si>
  <si>
    <t>http://www.imdb.com/title/tt1821694/?ref_=fn_tt_tt_1</t>
  </si>
  <si>
    <t>Something's Gotta GiveÂ </t>
  </si>
  <si>
    <t>beach|dating|doctor|heart attack|weekend</t>
  </si>
  <si>
    <t>http://www.imdb.com/title/tt0337741/?ref_=fn_tt_tt_1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</si>
  <si>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</si>
  <si>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</si>
  <si>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</si>
  <si>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</si>
  <si>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</si>
  <si>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Hotel Transylvania 2Â </t>
  </si>
  <si>
    <t>california|dracula|hotel|transylvania|vampire</t>
  </si>
  <si>
    <t>http://www.imdb.com/title/tt2510894/?ref_=fn_tt_tt_1</t>
  </si>
  <si>
    <t>HidalgoÂ </t>
  </si>
  <si>
    <t>arab|cowboy|horse|race|sheik</t>
  </si>
  <si>
    <t>http://www.imdb.com/title/tt0317648/?ref_=fn_tt_tt_1</t>
  </si>
  <si>
    <t>Timur Bekmambetov</t>
  </si>
  <si>
    <t>WantedÂ </t>
  </si>
  <si>
    <t>assassin|bobble head doll|femme fatale|rejuvenation|strong female lead</t>
  </si>
  <si>
    <t>http://www.imdb.com/title/tt0493464/?ref_=fn_tt_tt_1</t>
  </si>
  <si>
    <t>Elijah Kelley</t>
  </si>
  <si>
    <t>Jerry Stiller</t>
  </si>
  <si>
    <t>HairsprayÂ </t>
  </si>
  <si>
    <t>audition|best friend|dance|friend|tv dance show</t>
  </si>
  <si>
    <t>http://www.imdb.com/title/tt0427327/?ref_=fn_tt_tt_1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</si>
  <si>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</si>
  <si>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</si>
  <si>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</si>
  <si>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</si>
  <si>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</si>
  <si>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SignsÂ </t>
  </si>
  <si>
    <t>Cherry Jones</t>
  </si>
  <si>
    <t>crop circle|faith|farm|glass of water|loss of faith</t>
  </si>
  <si>
    <t>http://www.imdb.com/title/tt0286106/?ref_=fn_tt_tt_1</t>
  </si>
  <si>
    <t>HookÂ </t>
  </si>
  <si>
    <t>1990s|caught in a net|children|duel|hero</t>
  </si>
  <si>
    <t>http://www.imdb.com/title/tt0102057/?ref_=fn_tt_tt_1</t>
  </si>
  <si>
    <t>Escape PlanÂ </t>
  </si>
  <si>
    <t>Matt Gerald</t>
  </si>
  <si>
    <t>cia agent|escape|muslim|prison|ship</t>
  </si>
  <si>
    <t>http://www.imdb.com/title/tt1211956/?ref_=fn_tt_tt_1</t>
  </si>
  <si>
    <t>Tony Amendola</t>
  </si>
  <si>
    <t>The Mask of ZorroÂ </t>
  </si>
  <si>
    <t>19th century|california|revenge|training|zorro</t>
  </si>
  <si>
    <t>http://www.imdb.com/title/tt0120746/?ref_=fn_tt_tt_1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</si>
  <si>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</si>
  <si>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</si>
  <si>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</si>
  <si>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</si>
  <si>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</si>
  <si>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</si>
  <si>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</si>
  <si>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</si>
  <si>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</si>
  <si>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2 GunsÂ </t>
  </si>
  <si>
    <t>close up of breasts|female nudity|fugitive|money|undercover</t>
  </si>
  <si>
    <t>http://www.imdb.com/title/tt1272878/?ref_=fn_tt_tt_1</t>
  </si>
  <si>
    <t>The Family ManÂ </t>
  </si>
  <si>
    <t>Amber Valletta</t>
  </si>
  <si>
    <t>bowling|christmas|parallel universe|salesman|unfaithfulness</t>
  </si>
  <si>
    <t>http://www.imdb.com/title/tt0218967/?ref_=fn_tt_tt_1</t>
  </si>
  <si>
    <t>Brandon Molale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</si>
  <si>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</si>
  <si>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</si>
  <si>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</si>
  <si>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</si>
  <si>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The SoloistÂ </t>
  </si>
  <si>
    <t>Rachael Harris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</si>
  <si>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</si>
  <si>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</si>
  <si>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</si>
  <si>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</si>
  <si>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</si>
  <si>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Patrick Gilmore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</si>
  <si>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</si>
  <si>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</si>
  <si>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</si>
  <si>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</si>
  <si>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</si>
  <si>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Paul W.S. Anderson</t>
  </si>
  <si>
    <t>Event HorizonÂ </t>
  </si>
  <si>
    <t>solar system|space|spaceship|starship|year 2047</t>
  </si>
  <si>
    <t>http://www.imdb.com/title/tt0119081/?ref_=fn_tt_tt_1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</si>
  <si>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</si>
  <si>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</si>
  <si>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</si>
  <si>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</si>
  <si>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</si>
  <si>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Just Like HeavenÂ </t>
  </si>
  <si>
    <t>apartment|architect|coma|doctor|spirit</t>
  </si>
  <si>
    <t>http://www.imdb.com/title/tt0425123/?ref_=fn_tt_tt_1</t>
  </si>
  <si>
    <t>Brad Silberling</t>
  </si>
  <si>
    <t>City of AngelsÂ </t>
  </si>
  <si>
    <t>angel|doctor|fall|heart surgeon|hospital</t>
  </si>
  <si>
    <t>http://www.imdb.com/title/tt0120632/?ref_=fn_tt_tt_1</t>
  </si>
  <si>
    <t>The Pirates! Band of MisfitsÂ </t>
  </si>
  <si>
    <t>charles darwin|cutlass|pirate|queen victoria|scientist</t>
  </si>
  <si>
    <t>http://www.imdb.com/title/tt1430626/?ref_=fn_tt_tt_1</t>
  </si>
  <si>
    <t>Blade IIÂ </t>
  </si>
  <si>
    <t>blade the character|cult film|mutation|vampire|warrior</t>
  </si>
  <si>
    <t>http://www.imdb.com/title/tt0187738/?ref_=fn_tt_tt_1</t>
  </si>
  <si>
    <t>Patch AdamsÂ </t>
  </si>
  <si>
    <t>doctor|hospital|mental institution|nurse|student</t>
  </si>
  <si>
    <t>http://www.imdb.com/title/tt0129290/?ref_=fn_tt_tt_1</t>
  </si>
  <si>
    <t>StepmomÂ </t>
  </si>
  <si>
    <t>attorney|cancer|custody|fashion photographer|photographer</t>
  </si>
  <si>
    <t>http://www.imdb.com/title/tt0120686/?ref_=fn_tt_tt_1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</si>
  <si>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</si>
  <si>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</si>
  <si>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</si>
  <si>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</si>
  <si>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</si>
  <si>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</si>
  <si>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Absolute PowerÂ </t>
  </si>
  <si>
    <t>death|death of wife|murder|thief|violence</t>
  </si>
  <si>
    <t>http://www.imdb.com/title/tt0118548/?ref_=fn_tt_tt_1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</si>
  <si>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</si>
  <si>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</si>
  <si>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</si>
  <si>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</si>
  <si>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</si>
  <si>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</si>
  <si>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</si>
  <si>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</si>
  <si>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</si>
  <si>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</si>
  <si>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</si>
  <si>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</si>
  <si>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</si>
  <si>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</si>
  <si>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The ClientÂ </t>
  </si>
  <si>
    <t>Brad Renfro</t>
  </si>
  <si>
    <t>boy|brother|lawyer|mafia|senator</t>
  </si>
  <si>
    <t>http://www.imdb.com/title/tt0109446/?ref_=fn_tt_tt_1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</si>
  <si>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</si>
  <si>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</si>
  <si>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</si>
  <si>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</si>
  <si>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The Living DaylightsÂ </t>
  </si>
  <si>
    <t>british agent|defection|escape|kgb|soviet general</t>
  </si>
  <si>
    <t>http://www.imdb.com/title/tt0093428/?ref_=fn_tt_tt_1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</si>
  <si>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</si>
  <si>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</si>
  <si>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</si>
  <si>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</si>
  <si>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</si>
  <si>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</si>
  <si>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</si>
  <si>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The Ninth GateÂ </t>
  </si>
  <si>
    <t>bare butt|gnosticism|lucifer|rare book|sex</t>
  </si>
  <si>
    <t>http://www.imdb.com/title/tt0142688/?ref_=fn_tt_tt_1</t>
  </si>
  <si>
    <t>Alexa PenaVega</t>
  </si>
  <si>
    <t>Ghosts of MississippiÂ </t>
  </si>
  <si>
    <t>activist|assassin|civil rights|trial|widow</t>
  </si>
  <si>
    <t>http://www.imdb.com/title/tt0116410/?ref_=fn_tt_tt_1</t>
  </si>
  <si>
    <t>Nick Chinlund</t>
  </si>
  <si>
    <t>Lethal Weapon 3Â </t>
  </si>
  <si>
    <t>gangster|gun|internal affairs|police|police officer</t>
  </si>
  <si>
    <t>http://www.imdb.com/title/tt0104714/?ref_=fn_tt_tt_1</t>
  </si>
  <si>
    <t>Jaymes Butler</t>
  </si>
  <si>
    <t>Resident EvilÂ </t>
  </si>
  <si>
    <t>Colin Salmon</t>
  </si>
  <si>
    <t>amnesia|quarantine|special forces|virus|zombie</t>
  </si>
  <si>
    <t>http://www.imdb.com/title/tt0120804/?ref_=fn_tt_tt_1</t>
  </si>
  <si>
    <t>Matt Bomer</t>
  </si>
  <si>
    <t>In TimeÂ </t>
  </si>
  <si>
    <t>currency|future|murder|on the run|time</t>
  </si>
  <si>
    <t>http://www.imdb.com/title/tt1637688/?ref_=fn_tt_tt_1</t>
  </si>
  <si>
    <t>Tim Meadows</t>
  </si>
  <si>
    <t>Walk Hard: The Dewey Cox StoryÂ </t>
  </si>
  <si>
    <t>drugs|elvis|musician|singer|the beatles</t>
  </si>
  <si>
    <t>http://www.imdb.com/title/tt0841046/?ref_=fn_tt_tt_1</t>
  </si>
  <si>
    <t>The Tree of LifeÂ </t>
  </si>
  <si>
    <t>1950s|children|ice cube|texas|waco texas</t>
  </si>
  <si>
    <t>http://www.imdb.com/title/tt0478304/?ref_=fn_tt_tt_1</t>
  </si>
  <si>
    <t>Evan Goldberg</t>
  </si>
  <si>
    <t>This Is the EndÂ </t>
  </si>
  <si>
    <t>apocalypse|celebrity|ensemble cast|party|rapture</t>
  </si>
  <si>
    <t>http://www.imdb.com/title/tt1245492/?ref_=fn_tt_tt_1</t>
  </si>
  <si>
    <t>Dodgeball: A True Underdog StoryÂ </t>
  </si>
  <si>
    <t>dodgeball|gym|las vegas|pirate|ups</t>
  </si>
  <si>
    <t>http://www.imdb.com/title/tt0364725/?ref_=fn_tt_tt_1</t>
  </si>
  <si>
    <t>Analyze ThisÂ </t>
  </si>
  <si>
    <t>Molly Shannon</t>
  </si>
  <si>
    <t>analyst|mafia|patient|psychiatrist|wedding</t>
  </si>
  <si>
    <t>http://www.imdb.com/title/tt0122933/?ref_=fn_tt_tt_1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</si>
  <si>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</si>
  <si>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</si>
  <si>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</si>
  <si>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</si>
  <si>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</si>
  <si>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Love &amp; Other DrugsÂ </t>
  </si>
  <si>
    <t>female nudity|male objectification|pfizer|viagra|zoloft</t>
  </si>
  <si>
    <t>http://www.imdb.com/title/tt0758752/?ref_=fn_tt_tt_1</t>
  </si>
  <si>
    <t>Pride and GloryÂ </t>
  </si>
  <si>
    <t>brother in law|corruption|drug dealer|drugs|police</t>
  </si>
  <si>
    <t>http://www.imdb.com/title/tt0482572/?ref_=fn_tt_tt_1</t>
  </si>
  <si>
    <t>The New WorldÂ </t>
  </si>
  <si>
    <t>captain|fort|love|native american|trade</t>
  </si>
  <si>
    <t>http://www.imdb.com/title/tt0402399/?ref_=fn_tt_tt_1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</si>
  <si>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</si>
  <si>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</si>
  <si>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</si>
  <si>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</si>
  <si>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</si>
  <si>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</si>
  <si>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</si>
  <si>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</si>
  <si>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</si>
  <si>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</si>
  <si>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</si>
  <si>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</si>
  <si>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</si>
  <si>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</si>
  <si>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</si>
  <si>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Mystery, AlaskaÂ </t>
  </si>
  <si>
    <t>alaska|male nudity|nudity|sex|small town</t>
  </si>
  <si>
    <t>http://www.imdb.com/title/tt0134618/?ref_=fn_tt_tt_1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</si>
  <si>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</si>
  <si>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</si>
  <si>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</si>
  <si>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</si>
  <si>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Gerald McRaney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</si>
  <si>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</si>
  <si>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</si>
  <si>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</si>
  <si>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</si>
  <si>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</si>
  <si>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</si>
  <si>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</si>
  <si>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</si>
  <si>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Steve Oedekerk</t>
  </si>
  <si>
    <t>Nothing to LoseÂ </t>
  </si>
  <si>
    <t>Rebecca Gayheart</t>
  </si>
  <si>
    <t>boss|ghetto|money|robber|robbery</t>
  </si>
  <si>
    <t>http://www.imdb.com/title/tt0119807/?ref_=fn_tt_tt_1</t>
  </si>
  <si>
    <t>The HoaxÂ </t>
  </si>
  <si>
    <t>James Biberi</t>
  </si>
  <si>
    <t>book|fabrication|fake|hoax|manuscript</t>
  </si>
  <si>
    <t>http://www.imdb.com/title/tt0462338/?ref_=fn_tt_tt_1</t>
  </si>
  <si>
    <t>Bad Lieutenant: Port of Call New OrleansÂ </t>
  </si>
  <si>
    <t>drugs|flood|hallucination|lieutenant|murder investigation</t>
  </si>
  <si>
    <t>http://www.imdb.com/title/tt1095217/?ref_=fn_tt_tt_1</t>
  </si>
  <si>
    <t>Matthew Perry</t>
  </si>
  <si>
    <t>The Whole Nine YardsÂ </t>
  </si>
  <si>
    <t>Natasha Henstridge</t>
  </si>
  <si>
    <t>adultery|black humor|dentist|hitman|sex in bed</t>
  </si>
  <si>
    <t>http://www.imdb.com/title/tt0190138/?ref_=fn_tt_tt_1</t>
  </si>
  <si>
    <t>Beyond the SeaÂ </t>
  </si>
  <si>
    <t>bobby darin|career|love|marriage|sandra dee</t>
  </si>
  <si>
    <t>http://www.imdb.com/title/tt0363473/?ref_=fn_tt_tt_1</t>
  </si>
  <si>
    <t>James Wong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</si>
  <si>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</si>
  <si>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</si>
  <si>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</si>
  <si>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</si>
  <si>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</si>
  <si>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</si>
  <si>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</si>
  <si>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</si>
  <si>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</si>
  <si>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Anne Fontaine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</si>
  <si>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</si>
  <si>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</si>
  <si>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</si>
  <si>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</si>
  <si>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</si>
  <si>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</si>
  <si>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I Heart HuckabeesÂ </t>
  </si>
  <si>
    <t>coincidence|cult film|overalls|suburb|vomiting</t>
  </si>
  <si>
    <t>http://www.imdb.com/title/tt0356721/?ref_=fn_tt_tt_1</t>
  </si>
  <si>
    <t>Moonlight MileÂ </t>
  </si>
  <si>
    <t>Bob Clendenin</t>
  </si>
  <si>
    <t>1970s|death|district attorney|fiancee|watching television</t>
  </si>
  <si>
    <t>http://www.imdb.com/title/tt0179098/?ref_=fn_tt_tt_1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</si>
  <si>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</si>
  <si>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</si>
  <si>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</si>
  <si>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</si>
  <si>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Gregory Nava</t>
  </si>
  <si>
    <t>Jon Seda</t>
  </si>
  <si>
    <t>SelenaÂ </t>
  </si>
  <si>
    <t>latin music|marriage|on tour|singer|tejano</t>
  </si>
  <si>
    <t>http://www.imdb.com/title/tt0120094/?ref_=fn_tt_tt_1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</si>
  <si>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</si>
  <si>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</si>
  <si>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</si>
  <si>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</si>
  <si>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</si>
  <si>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</si>
  <si>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</si>
  <si>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</si>
  <si>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</si>
  <si>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</si>
  <si>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</si>
  <si>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</si>
  <si>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</si>
  <si>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</si>
  <si>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</si>
  <si>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</si>
  <si>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Audrey Wells</t>
  </si>
  <si>
    <t>Raoul Bova</t>
  </si>
  <si>
    <t>Under the Tuscan SunÂ </t>
  </si>
  <si>
    <t>Mario Monicelli</t>
  </si>
  <si>
    <t>author|book|vacation|villa|writer</t>
  </si>
  <si>
    <t>http://www.imdb.com/title/tt0328589/?ref_=fn_tt_tt_1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</si>
  <si>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</si>
  <si>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</si>
  <si>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</si>
  <si>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</si>
  <si>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</si>
  <si>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</si>
  <si>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</si>
  <si>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</si>
  <si>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</si>
  <si>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</si>
  <si>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</si>
  <si>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</si>
  <si>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</si>
  <si>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</si>
  <si>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</si>
  <si>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</si>
  <si>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</si>
  <si>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</si>
  <si>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</si>
  <si>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</si>
  <si>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Christian Volckman</t>
  </si>
  <si>
    <t>Romola Garai</t>
  </si>
  <si>
    <t>RenaissanceÂ </t>
  </si>
  <si>
    <t>Kevork Malikyan</t>
  </si>
  <si>
    <t>future|kidnapping|missing file|paris france|year 2054</t>
  </si>
  <si>
    <t>http://www.imdb.com/title/tt0386741/?ref_=fn_tt_tt_1</t>
  </si>
  <si>
    <t>Malcolm D. Lee</t>
  </si>
  <si>
    <t>The Best Man HolidayÂ </t>
  </si>
  <si>
    <t>Eddie Cibrian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</si>
  <si>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</si>
  <si>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</si>
  <si>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</si>
  <si>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</si>
  <si>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</si>
  <si>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Brooklyn's FinestÂ </t>
  </si>
  <si>
    <t>catholic|corrupt cop|new york city|police detective|police officer killed</t>
  </si>
  <si>
    <t>http://www.imdb.com/title/tt1210042/?ref_=fn_tt_tt_1</t>
  </si>
  <si>
    <t>Natasha Richardson</t>
  </si>
  <si>
    <t>The White CountessÂ </t>
  </si>
  <si>
    <t>countess|diplomat|japanese|russian|shanghai</t>
  </si>
  <si>
    <t>http://www.imdb.com/title/tt0384686/?ref_=fn_tt_tt_1</t>
  </si>
  <si>
    <t>Matthew Daddario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</si>
  <si>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</si>
  <si>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</si>
  <si>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</si>
  <si>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</si>
  <si>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</si>
  <si>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</si>
  <si>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</si>
  <si>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</si>
  <si>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</si>
  <si>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</si>
  <si>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</si>
  <si>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</si>
  <si>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Tuck EverlastingÂ </t>
  </si>
  <si>
    <t>Jonathan Jackson</t>
  </si>
  <si>
    <t>fountain of youth|immortality|secret|woods|young man</t>
  </si>
  <si>
    <t>http://www.imdb.com/title/tt0283084/?ref_=fn_tt_tt_1</t>
  </si>
  <si>
    <t>Brian Van Holt</t>
  </si>
  <si>
    <t>Louis Lombardi</t>
  </si>
  <si>
    <t>ConfidenceÂ </t>
  </si>
  <si>
    <t>con|grifter|lap dance|organized crime|shot in the forehead</t>
  </si>
  <si>
    <t>http://www.imdb.com/title/tt0310910/?ref_=fn_tt_tt_1</t>
  </si>
  <si>
    <t>A Mighty HeartÂ </t>
  </si>
  <si>
    <t>fbi|journalist|missing|pakistan|reporter</t>
  </si>
  <si>
    <t>http://www.imdb.com/title/tt0829459/?ref_=fn_tt_tt_1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</si>
  <si>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</si>
  <si>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</si>
  <si>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</si>
  <si>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</si>
  <si>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</si>
  <si>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Klaus Maria Brandauer</t>
  </si>
  <si>
    <t>White FangÂ </t>
  </si>
  <si>
    <t>Susan Hogan</t>
  </si>
  <si>
    <t>alaska|dog|friendship|gold|yukon</t>
  </si>
  <si>
    <t>http://www.imdb.com/title/tt0103247/?ref_=fn_tt_tt_1</t>
  </si>
  <si>
    <t>Catch a FireÂ </t>
  </si>
  <si>
    <t>Bonnie Henna</t>
  </si>
  <si>
    <t>attack|coach|colonel|jail|oil refinery</t>
  </si>
  <si>
    <t>http://www.imdb.com/title/tt0437232/?ref_=fn_tt_tt_1</t>
  </si>
  <si>
    <t>John Waters</t>
  </si>
  <si>
    <t>Serial MomÂ </t>
  </si>
  <si>
    <t>dentist|housewife|howie scream|murder|perfection</t>
  </si>
  <si>
    <t>http://www.imdb.com/title/tt0111127/?ref_=fn_tt_tt_1</t>
  </si>
  <si>
    <t>Tara Platt</t>
  </si>
  <si>
    <t>The CallÂ </t>
  </si>
  <si>
    <t>Roma Maffia</t>
  </si>
  <si>
    <t>911 operator|calling 911|die hard scenario|head held underwater|white villain</t>
  </si>
  <si>
    <t>http://www.imdb.com/title/tt1911644/?ref_=fn_tt_tt_1</t>
  </si>
  <si>
    <t>Oscar and LucindaÂ </t>
  </si>
  <si>
    <t>Clive Russell</t>
  </si>
  <si>
    <t>australia|church|glass|inheritance|wager</t>
  </si>
  <si>
    <t>http://www.imdb.com/title/tt0119843/?ref_=fn_tt_tt_1</t>
  </si>
  <si>
    <t>Ethan Maniquis</t>
  </si>
  <si>
    <t>Don Johnson</t>
  </si>
  <si>
    <t>MacheteÂ </t>
  </si>
  <si>
    <t>machete|mexican|mexico|priest|texas</t>
  </si>
  <si>
    <t>http://www.imdb.com/title/tt0985694/?ref_=fn_tt_tt_1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</si>
  <si>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</si>
  <si>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</si>
  <si>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</si>
  <si>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</si>
  <si>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</si>
  <si>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</si>
  <si>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</si>
  <si>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</si>
  <si>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</si>
  <si>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</si>
  <si>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Alexis Dziena</t>
  </si>
  <si>
    <t>Ari Graynor</t>
  </si>
  <si>
    <t>Nick and Norah's Infinite PlaylistÂ </t>
  </si>
  <si>
    <t>band|gay|gay friend|love|night</t>
  </si>
  <si>
    <t>http://www.imdb.com/title/tt0981227/?ref_=fn_tt_tt_1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</si>
  <si>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</si>
  <si>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</si>
  <si>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</si>
  <si>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</si>
  <si>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Lorene Scafaria</t>
  </si>
  <si>
    <t>Mark Moses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</si>
  <si>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</si>
  <si>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</si>
  <si>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</si>
  <si>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</si>
  <si>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Jason Bateman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</si>
  <si>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</si>
  <si>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</si>
  <si>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</si>
  <si>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</si>
  <si>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</si>
  <si>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</si>
  <si>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</si>
  <si>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</si>
  <si>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</si>
  <si>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</si>
  <si>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</si>
  <si>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</si>
  <si>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</si>
  <si>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</si>
  <si>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</si>
  <si>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</si>
  <si>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</si>
  <si>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</si>
  <si>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Andy Garcia</t>
  </si>
  <si>
    <t>Victor Rivers</t>
  </si>
  <si>
    <t>Danny Pino</t>
  </si>
  <si>
    <t>The Lost CityÂ </t>
  </si>
  <si>
    <t>Enrique Murciano</t>
  </si>
  <si>
    <t>1950s|cuba|cuban flag|fidel castro|havana cuba</t>
  </si>
  <si>
    <t>http://www.imdb.com/title/tt0343996/?ref_=fn_tt_tt_1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</si>
  <si>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</si>
  <si>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</si>
  <si>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</si>
  <si>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</si>
  <si>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</si>
  <si>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</si>
  <si>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</si>
  <si>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</si>
  <si>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</si>
  <si>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</si>
  <si>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Darren Lynn Bousman</t>
  </si>
  <si>
    <t>Paris Hilton</t>
  </si>
  <si>
    <t>Repo! The Genetic OperaÂ </t>
  </si>
  <si>
    <t>future|murder|opera|repossession|surgery</t>
  </si>
  <si>
    <t>http://www.imdb.com/title/tt0963194/?ref_=fn_tt_tt_1</t>
  </si>
  <si>
    <t>Tamra Davis</t>
  </si>
  <si>
    <t>Harland Williams</t>
  </si>
  <si>
    <t>Half BakedÂ </t>
  </si>
  <si>
    <t>Clarence Williams III</t>
  </si>
  <si>
    <t>bail|diabetic|friend|jail|pharmaceutical lab</t>
  </si>
  <si>
    <t>http://www.imdb.com/title/tt0120693/?ref_=fn_tt_tt_1</t>
  </si>
  <si>
    <t>Stanley Tong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</si>
  <si>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</si>
  <si>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</si>
  <si>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</si>
  <si>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</si>
  <si>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</si>
  <si>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Michael McElhatton</t>
  </si>
  <si>
    <t>Albert NobbsÂ </t>
  </si>
  <si>
    <t>Mark Williams</t>
  </si>
  <si>
    <t>19th century|hotel|painter|waiter|woman pretending to be a man</t>
  </si>
  <si>
    <t>http://www.imdb.com/title/tt1602098/?ref_=fn_tt_tt_1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</si>
  <si>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</si>
  <si>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</si>
  <si>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</si>
  <si>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</si>
  <si>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</si>
  <si>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</si>
  <si>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</si>
  <si>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</si>
  <si>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</si>
  <si>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</si>
  <si>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Wish I Was HereÂ </t>
  </si>
  <si>
    <t>actor|dream sequence|genius recluse|jew|religion</t>
  </si>
  <si>
    <t>http://www.imdb.com/title/tt2870708/?ref_=fn_tt_tt_1</t>
  </si>
  <si>
    <t>Sheldon Lettich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</si>
  <si>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</si>
  <si>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</si>
  <si>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</si>
  <si>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</si>
  <si>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</si>
  <si>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Shana Feste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</si>
  <si>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</si>
  <si>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</si>
  <si>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</si>
  <si>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</si>
  <si>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Gurinder Chadha</t>
  </si>
  <si>
    <t>Parminder Nagra</t>
  </si>
  <si>
    <t>Bend It Like BeckhamÂ </t>
  </si>
  <si>
    <t>Anupam Kher</t>
  </si>
  <si>
    <t>hinduism|marriage engagement|soccer|team|tradition</t>
  </si>
  <si>
    <t>http://www.imdb.com/title/tt0286499/?ref_=fn_tt_tt_1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</si>
  <si>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</si>
  <si>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</si>
  <si>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</si>
  <si>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</si>
  <si>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</si>
  <si>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</si>
  <si>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</si>
  <si>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</si>
  <si>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</si>
  <si>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</si>
  <si>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</si>
  <si>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Hugh Wilson</t>
  </si>
  <si>
    <t>Bubba Smith</t>
  </si>
  <si>
    <t>Police AcademyÂ </t>
  </si>
  <si>
    <t>misfit|police|police academy|police cadet|police officer</t>
  </si>
  <si>
    <t>http://www.imdb.com/title/tt0087928/?ref_=fn_tt_tt_1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</si>
  <si>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</si>
  <si>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</si>
  <si>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</si>
  <si>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</si>
  <si>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</si>
  <si>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</si>
  <si>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</si>
  <si>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ScoopÂ </t>
  </si>
  <si>
    <t>english garden|fake drowning|fake parent|musical instrument|poker the card game</t>
  </si>
  <si>
    <t>http://www.imdb.com/title/tt0457513/?ref_=fn_tt_tt_1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</si>
  <si>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</si>
  <si>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</si>
  <si>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</si>
  <si>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</si>
  <si>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</si>
  <si>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</si>
  <si>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</si>
  <si>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</si>
  <si>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</si>
  <si>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</si>
  <si>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</si>
  <si>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</si>
  <si>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</si>
  <si>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</si>
  <si>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</si>
  <si>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</si>
  <si>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</si>
  <si>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</si>
  <si>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</si>
  <si>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Lance Mungia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</si>
  <si>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</si>
  <si>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</si>
  <si>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</si>
  <si>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</si>
  <si>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</si>
  <si>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</si>
  <si>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</si>
  <si>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</si>
  <si>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</si>
  <si>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</si>
  <si>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</si>
  <si>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Charles Herman-Wurmfeld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</si>
  <si>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</si>
  <si>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</si>
  <si>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</si>
  <si>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</si>
  <si>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</si>
  <si>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</si>
  <si>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Rebecca Miller</t>
  </si>
  <si>
    <t>Susanna Thompson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</si>
  <si>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</si>
  <si>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</si>
  <si>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</si>
  <si>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</si>
  <si>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</si>
  <si>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</si>
  <si>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</si>
  <si>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</si>
  <si>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</si>
  <si>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</si>
  <si>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</si>
  <si>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Jimmy Bennett</t>
  </si>
  <si>
    <t>TruckerÂ </t>
  </si>
  <si>
    <t>cancer|cigarette smoking|hospital|one night stand|trucker</t>
  </si>
  <si>
    <t>http://www.imdb.com/title/tt1087527/?ref_=fn_tt_tt_1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</si>
  <si>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</si>
  <si>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</si>
  <si>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</si>
  <si>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</si>
  <si>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</si>
  <si>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</si>
  <si>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Callie Thorne</t>
  </si>
  <si>
    <t>Next Stop WonderlandÂ </t>
  </si>
  <si>
    <t>love|marine biologist|nurse|personal ad|plumber</t>
  </si>
  <si>
    <t>http://www.imdb.com/title/tt0119778/?ref_=fn_tt_tt_1</t>
  </si>
  <si>
    <t>Karen Moncrieff</t>
  </si>
  <si>
    <t>Blue CarÂ </t>
  </si>
  <si>
    <t>A.J. Buckley</t>
  </si>
  <si>
    <t>contest|poetry|refusing to eat|starving oneself|teenage girl</t>
  </si>
  <si>
    <t>http://www.imdb.com/title/tt0290145/?ref_=fn_tt_tt_1</t>
  </si>
  <si>
    <t>Janet McTeer</t>
  </si>
  <si>
    <t>Kimberly J. Brown</t>
  </si>
  <si>
    <t>TumbleweedsÂ </t>
  </si>
  <si>
    <t>boss|fight|reference to william shakespeare|white trash|written and directed by cast member</t>
  </si>
  <si>
    <t>http://www.imdb.com/title/tt0161023/?ref_=fn_tt_tt_1</t>
  </si>
  <si>
    <t>Daniel London</t>
  </si>
  <si>
    <t>Old JoyÂ </t>
  </si>
  <si>
    <t>cell phone|male frontal nudity|oregon|sexual ambiguity|title directed by female</t>
  </si>
  <si>
    <t>http://www.imdb.com/title/tt0468526/?ref_=fn_tt_tt_1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</si>
  <si>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</si>
  <si>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</si>
  <si>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</si>
  <si>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</si>
  <si>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</si>
  <si>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</si>
  <si>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</si>
  <si>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</si>
  <si>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</si>
  <si>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</si>
  <si>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</si>
  <si>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</si>
  <si>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</si>
  <si>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EugÃ¨ne LouriÃ©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</si>
  <si>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</si>
  <si>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</si>
  <si>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</si>
  <si>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</si>
  <si>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</si>
  <si>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</si>
  <si>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</si>
  <si>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</si>
  <si>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</si>
  <si>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</si>
  <si>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</si>
  <si>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Daryl Sabara</t>
  </si>
  <si>
    <t>John CarterÂ </t>
  </si>
  <si>
    <t>alien|american civil war|male nipple|mars|princess</t>
  </si>
  <si>
    <t>http://www.imdb.com/title/tt0401729/?ref_=fn_tt_tt_1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</si>
  <si>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</si>
  <si>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</si>
  <si>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</si>
  <si>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</si>
  <si>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Terminator SalvationÂ </t>
  </si>
  <si>
    <t>death row|future|machine|rescue|skynet</t>
  </si>
  <si>
    <t>http://www.imdb.com/title/tt0438488/?ref_=fn_tt_tt_1</t>
  </si>
  <si>
    <t>Prince of Persia: The Sands of TimeÂ </t>
  </si>
  <si>
    <t>Reece Ritchie</t>
  </si>
  <si>
    <t>alamut|dagger|king|persia|princess</t>
  </si>
  <si>
    <t>http://www.imdb.com/title/tt0473075/?ref_=fn_tt_tt_1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</si>
  <si>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</si>
  <si>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</si>
  <si>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</si>
  <si>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</si>
  <si>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</si>
  <si>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</si>
  <si>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</si>
  <si>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</si>
  <si>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</si>
  <si>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The Hunger Games: Mockingjay - Part 2Â </t>
  </si>
  <si>
    <t>death of sister|dystopia|execution|rebellion|revolution</t>
  </si>
  <si>
    <t>http://www.imdb.com/title/tt1951266/?ref_=fn_tt_tt_1</t>
  </si>
  <si>
    <t>Terminator GenisysÂ </t>
  </si>
  <si>
    <t>Matt Smith</t>
  </si>
  <si>
    <t>alternate timeline|cyborg|future|robot|time machine</t>
  </si>
  <si>
    <t>http://www.imdb.com/title/tt1340138/?ref_=fn_tt_tt_1</t>
  </si>
  <si>
    <t>ArmageddonÂ </t>
  </si>
  <si>
    <t>Will Patton</t>
  </si>
  <si>
    <t>asteroid|astronaut|bomb|meteorite|outer space</t>
  </si>
  <si>
    <t>http://www.imdb.com/title/tt0120591/?ref_=fn_tt_tt_1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</si>
  <si>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</si>
  <si>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</si>
  <si>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</si>
  <si>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</si>
  <si>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Henry Rollins</t>
  </si>
  <si>
    <t>Bad Boys IIÂ </t>
  </si>
  <si>
    <t>cuba|dea|drugs|money|undercover</t>
  </si>
  <si>
    <t>http://www.imdb.com/title/tt0172156/?ref_=fn_tt_tt_1</t>
  </si>
  <si>
    <t>Bryan Brown</t>
  </si>
  <si>
    <t>AustraliaÂ </t>
  </si>
  <si>
    <t>Eddie Baroo</t>
  </si>
  <si>
    <t>australia|cattle|darwin|drover|japanese</t>
  </si>
  <si>
    <t>http://www.imdb.com/title/tt0455824/?ref_=fn_tt_tt_1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</si>
  <si>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</si>
  <si>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</si>
  <si>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</si>
  <si>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</si>
  <si>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Vladimir Kulich</t>
  </si>
  <si>
    <t>The 13th WarriorÂ </t>
  </si>
  <si>
    <t>arab|battle|combat|viking|warrior</t>
  </si>
  <si>
    <t>http://www.imdb.com/title/tt0120657/?ref_=fn_tt_tt_1</t>
  </si>
  <si>
    <t>ElysiumÂ </t>
  </si>
  <si>
    <t>christ figure|class differences|messiah|saviour|social commentary</t>
  </si>
  <si>
    <t>http://www.imdb.com/title/tt1535108/?ref_=fn_tt_tt_1</t>
  </si>
  <si>
    <t>Ice Age: Continental DriftÂ </t>
  </si>
  <si>
    <t>Drake</t>
  </si>
  <si>
    <t>acorn|herd|iceberg|ocean|pirate</t>
  </si>
  <si>
    <t>http://www.imdb.com/title/tt1667889/?ref_=fn_tt_tt_1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</si>
  <si>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</si>
  <si>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</si>
  <si>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</si>
  <si>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</si>
  <si>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</si>
  <si>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</si>
  <si>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</si>
  <si>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</si>
  <si>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</si>
  <si>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</si>
  <si>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What Lies BeneathÂ </t>
  </si>
  <si>
    <t>ghost|haunted house|research|secret|vermont</t>
  </si>
  <si>
    <t>http://www.imdb.com/title/tt0161081/?ref_=fn_tt_tt_1</t>
  </si>
  <si>
    <t>It's ComplicatedÂ </t>
  </si>
  <si>
    <t>affair|divorce|graduation|vomiting|watching television</t>
  </si>
  <si>
    <t>http://www.imdb.com/title/tt1230414/?ref_=fn_tt_tt_1</t>
  </si>
  <si>
    <t>Eagle EyeÂ </t>
  </si>
  <si>
    <t>Cameron Boyce</t>
  </si>
  <si>
    <t>audio surveillance|death|pentagon|technology|twin brother</t>
  </si>
  <si>
    <t>http://www.imdb.com/title/tt1059786/?ref_=fn_tt_tt_1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</si>
  <si>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</si>
  <si>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</si>
  <si>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</si>
  <si>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Tears of the SunÂ </t>
  </si>
  <si>
    <t>dictator|doctor|jungle|rebel|refugee</t>
  </si>
  <si>
    <t>http://www.imdb.com/title/tt0314353/?ref_=fn_tt_tt_1</t>
  </si>
  <si>
    <t>Gil Kenan</t>
  </si>
  <si>
    <t>Monster HouseÂ </t>
  </si>
  <si>
    <t>babysitter|halloween|house|neighbor|suburb</t>
  </si>
  <si>
    <t>http://www.imdb.com/title/tt0385880/?ref_=fn_tt_tt_1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</si>
  <si>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</si>
  <si>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</si>
  <si>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</si>
  <si>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</si>
  <si>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</si>
  <si>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</si>
  <si>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</si>
  <si>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</si>
  <si>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</si>
  <si>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</si>
  <si>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Titan A.E.Â </t>
  </si>
  <si>
    <t>alien|captain|escape|pilot|scientist</t>
  </si>
  <si>
    <t>http://www.imdb.com/title/tt0120913/?ref_=fn_tt_tt_1</t>
  </si>
  <si>
    <t>Talladega Nights: The Ballad of Ricky BobbyÂ </t>
  </si>
  <si>
    <t>car racing|french|friend|nascar|racing</t>
  </si>
  <si>
    <t>http://www.imdb.com/title/tt0415306/?ref_=fn_tt_tt_1</t>
  </si>
  <si>
    <t>RansomÂ </t>
  </si>
  <si>
    <t>bounty|fbi|millionaire|money|ransom</t>
  </si>
  <si>
    <t>http://www.imdb.com/title/tt0117438/?ref_=fn_tt_tt_1</t>
  </si>
  <si>
    <t>Due DateÂ </t>
  </si>
  <si>
    <t>Matt Walsh</t>
  </si>
  <si>
    <t>actor|aspiring actor|birth|misadventure|suitcase</t>
  </si>
  <si>
    <t>http://www.imdb.com/title/tt1231583/?ref_=fn_tt_tt_1</t>
  </si>
  <si>
    <t>FocusÂ </t>
  </si>
  <si>
    <t>con artist|con man|deception|rivalry|seduction</t>
  </si>
  <si>
    <t>http://www.imdb.com/title/tt2381941/?ref_=fn_tt_tt_1</t>
  </si>
  <si>
    <t>Wyatt EarpÂ </t>
  </si>
  <si>
    <t>historically inaccurate|name calling|penis slur|vomiting|wyatt earp</t>
  </si>
  <si>
    <t>http://www.imdb.com/title/tt0111756/?ref_=fn_tt_tt_1</t>
  </si>
  <si>
    <t>U-571Â </t>
  </si>
  <si>
    <t>battle|historically inaccurate|submarine movie|u boat|world war two</t>
  </si>
  <si>
    <t>http://www.imdb.com/title/tt0141926/?ref_=fn_tt_tt_1</t>
  </si>
  <si>
    <t>AntzÂ </t>
  </si>
  <si>
    <t>Anne Bancroft</t>
  </si>
  <si>
    <t>ant|friend|princess|soldier|worker</t>
  </si>
  <si>
    <t>http://www.imdb.com/title/tt0120587/?ref_=fn_tt_tt_1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</si>
  <si>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</si>
  <si>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</si>
  <si>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</si>
  <si>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</si>
  <si>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</si>
  <si>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JoyÂ </t>
  </si>
  <si>
    <t>based on real person|female inventor|mop|sales pitch|woman holding a shotgun</t>
  </si>
  <si>
    <t>http://www.imdb.com/title/tt2446980/?ref_=fn_tt_tt_1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</si>
  <si>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</si>
  <si>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</si>
  <si>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</si>
  <si>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</si>
  <si>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Tony Bill</t>
  </si>
  <si>
    <t>FlyboysÂ </t>
  </si>
  <si>
    <t>Philip Winchester</t>
  </si>
  <si>
    <t>american|france|military|pilot|training</t>
  </si>
  <si>
    <t>http://www.imdb.com/title/tt0454824/?ref_=fn_tt_tt_1</t>
  </si>
  <si>
    <t>Mike Gabriel</t>
  </si>
  <si>
    <t>PocahontasÂ </t>
  </si>
  <si>
    <t>actor playing multiple roles|love|one word title|unsubtitled foreign language|virginia</t>
  </si>
  <si>
    <t>http://www.imdb.com/title/tt0114148/?ref_=fn_tt_tt_1</t>
  </si>
  <si>
    <t>HitchÂ </t>
  </si>
  <si>
    <t>advice|friendship|gossip|newspaper|quitting a job</t>
  </si>
  <si>
    <t>http://www.imdb.com/title/tt0386588/?ref_=fn_tt_tt_1</t>
  </si>
  <si>
    <t>Tom Dey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</si>
  <si>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</si>
  <si>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</si>
  <si>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</si>
  <si>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</si>
  <si>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</si>
  <si>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</si>
  <si>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</si>
  <si>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</si>
  <si>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</si>
  <si>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Central IntelligenceÂ </t>
  </si>
  <si>
    <t>accountant|blooper|espionage|facebook|high school reunion</t>
  </si>
  <si>
    <t>http://www.imdb.com/title/tt1489889/?ref_=fn_tt_tt_1</t>
  </si>
  <si>
    <t>OutbreakÂ </t>
  </si>
  <si>
    <t>disease|epidemic|monkey|quarantine|virus</t>
  </si>
  <si>
    <t>http://www.imdb.com/title/tt0114069/?ref_=fn_tt_tt_1</t>
  </si>
  <si>
    <t>Matthew O'Callaghan</t>
  </si>
  <si>
    <t>Curious GeorgeÂ </t>
  </si>
  <si>
    <t>hat|monkey|museum|shrine|yellow</t>
  </si>
  <si>
    <t>http://www.imdb.com/title/tt0381971/?ref_=fn_tt_tt_1</t>
  </si>
  <si>
    <t>Christophe Gans</t>
  </si>
  <si>
    <t>Silent HillÂ </t>
  </si>
  <si>
    <t>gothic|police|police officer|silent hill|sleepwalking</t>
  </si>
  <si>
    <t>http://www.imdb.com/title/tt0384537/?ref_=fn_tt_tt_1</t>
  </si>
  <si>
    <t>The BeachÂ </t>
  </si>
  <si>
    <t>Peter Youngblood Hills</t>
  </si>
  <si>
    <t>love|map|paradise|thailand|travel</t>
  </si>
  <si>
    <t>http://www.imdb.com/title/tt0163978/?ref_=fn_tt_tt_1</t>
  </si>
  <si>
    <t>Run All NightÂ </t>
  </si>
  <si>
    <t>death|drug dealer|limousine|limousine driver|one night</t>
  </si>
  <si>
    <t>http://www.imdb.com/title/tt2199571/?ref_=fn_tt_tt_1</t>
  </si>
  <si>
    <t>Courage Under FireÂ </t>
  </si>
  <si>
    <t>bravery|honor|medal of honor|military life|unreliable flashback</t>
  </si>
  <si>
    <t>http://www.imdb.com/title/tt0115956/?ref_=fn_tt_tt_1</t>
  </si>
  <si>
    <t>DuneÂ </t>
  </si>
  <si>
    <t>desert planet|dune|giant worm|space travel|spice</t>
  </si>
  <si>
    <t>http://www.imdb.com/title/tt0087182/?ref_=fn_tt_tt_1</t>
  </si>
  <si>
    <t>David Zayas</t>
  </si>
  <si>
    <t>16 BlocksÂ </t>
  </si>
  <si>
    <t>Sasha Roiz</t>
  </si>
  <si>
    <t>alcoholic|courthouse|detective|jail|witness</t>
  </si>
  <si>
    <t>http://www.imdb.com/title/tt0450232/?ref_=fn_tt_tt_1</t>
  </si>
  <si>
    <t>The MechanicÂ </t>
  </si>
  <si>
    <t>Mini Anden</t>
  </si>
  <si>
    <t>apprentice|disobeying orders|gas station|hitman|nightclub</t>
  </si>
  <si>
    <t>http://www.imdb.com/title/tt0472399/?ref_=fn_tt_tt_1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</si>
  <si>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</si>
  <si>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</si>
  <si>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</si>
  <si>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</si>
  <si>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Talisa Soto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</si>
  <si>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</si>
  <si>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</si>
  <si>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</si>
  <si>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</si>
  <si>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</si>
  <si>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</si>
  <si>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</si>
  <si>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</si>
  <si>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</si>
  <si>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</si>
  <si>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</si>
  <si>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</si>
  <si>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</si>
  <si>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</si>
  <si>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</si>
  <si>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Vantage PointÂ </t>
  </si>
  <si>
    <t>explosion|multiple perspectives|president|secret service|shooting</t>
  </si>
  <si>
    <t>http://www.imdb.com/title/tt0443274/?ref_=fn_tt_tt_1</t>
  </si>
  <si>
    <t>Secret WindowÂ </t>
  </si>
  <si>
    <t>adultery|extramarital affair|infidelity|unfaithfulness|writer</t>
  </si>
  <si>
    <t>http://www.imdb.com/title/tt0363988/?ref_=fn_tt_tt_1</t>
  </si>
  <si>
    <t>Odeya Rush</t>
  </si>
  <si>
    <t>The Odd Life of Timothy GreenÂ </t>
  </si>
  <si>
    <t>dodgeball|portrait|soccer|soccer game|young love</t>
  </si>
  <si>
    <t>http://www.imdb.com/title/tt1462769/?ref_=fn_tt_tt_1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</si>
  <si>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</si>
  <si>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</si>
  <si>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</si>
  <si>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</si>
  <si>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</si>
  <si>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</si>
  <si>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</si>
  <si>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</si>
  <si>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Muse Watson</t>
  </si>
  <si>
    <t>Austin Powers: The Spy Who Shagged MeÂ </t>
  </si>
  <si>
    <t>penis joke|phallic image|sexy agent|spy|volcano hideout</t>
  </si>
  <si>
    <t>http://www.imdb.com/title/tt0145660/?ref_=fn_tt_tt_1</t>
  </si>
  <si>
    <t>Friends with BenefitsÂ </t>
  </si>
  <si>
    <t>Masi Oka</t>
  </si>
  <si>
    <t>blow job|female rear nudity|girl in panties|male objectification|no panties</t>
  </si>
  <si>
    <t>http://www.imdb.com/title/tt1632708/?ref_=fn_tt_tt_1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</si>
  <si>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</si>
  <si>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</si>
  <si>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</si>
  <si>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</si>
  <si>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</si>
  <si>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</si>
  <si>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</si>
  <si>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</si>
  <si>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</si>
  <si>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Blast from the PastÂ </t>
  </si>
  <si>
    <t>Douglas Smith</t>
  </si>
  <si>
    <t>1960s|bomb shelter|cuban missile crisis|food|naive man</t>
  </si>
  <si>
    <t>http://www.imdb.com/title/tt0124298/?ref_=fn_tt_tt_1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</si>
  <si>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</si>
  <si>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</si>
  <si>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</si>
  <si>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</si>
  <si>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Danny DeVito</t>
  </si>
  <si>
    <t>Frank Whaley</t>
  </si>
  <si>
    <t>HoffaÂ </t>
  </si>
  <si>
    <t>labor|labor union|leader|mafia|union</t>
  </si>
  <si>
    <t>http://www.imdb.com/title/tt0104427/?ref_=fn_tt_tt_1</t>
  </si>
  <si>
    <t>Barbra Streisand</t>
  </si>
  <si>
    <t>The Prince of TidesÂ </t>
  </si>
  <si>
    <t>new york|psychiatrist|shrimper|south carolina|twins</t>
  </si>
  <si>
    <t>http://www.imdb.com/title/tt0102713/?ref_=fn_tt_tt_1</t>
  </si>
  <si>
    <t>Ken Takakura</t>
  </si>
  <si>
    <t>Black RainÂ </t>
  </si>
  <si>
    <t>counterfeit|detective|japan|police chase|yakuza</t>
  </si>
  <si>
    <t>http://www.imdb.com/title/tt0096933/?ref_=fn_tt_tt_1</t>
  </si>
  <si>
    <t>Drag Me to HellÂ </t>
  </si>
  <si>
    <t>Reggie Lee</t>
  </si>
  <si>
    <t>evil|fight|hell|psychic|psychologist</t>
  </si>
  <si>
    <t>http://www.imdb.com/title/tt1127180/?ref_=fn_tt_tt_1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</si>
  <si>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</si>
  <si>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</si>
  <si>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</si>
  <si>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</si>
  <si>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</si>
  <si>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</si>
  <si>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</si>
  <si>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</si>
  <si>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</si>
  <si>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</si>
  <si>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SaÃ¯d Taghmaoui</t>
  </si>
  <si>
    <t>The Good ThiefÂ </t>
  </si>
  <si>
    <t>casino|french riviera|gambler|heist|partner</t>
  </si>
  <si>
    <t>http://www.imdb.com/title/tt0281820/?ref_=fn_tt_tt_1</t>
  </si>
  <si>
    <t>Last VegasÂ </t>
  </si>
  <si>
    <t>bachelor party|bloody mary the drink|bouncer|brooklyn new york city|vegas</t>
  </si>
  <si>
    <t>http://www.imdb.com/title/tt1204975/?ref_=fn_tt_tt_1</t>
  </si>
  <si>
    <t>ZoolanderÂ </t>
  </si>
  <si>
    <t>fashion|malaysia|male model|reporter|rival</t>
  </si>
  <si>
    <t>http://www.imdb.com/title/tt0196229/?ref_=fn_tt_tt_1</t>
  </si>
  <si>
    <t>Jeff Wadlow</t>
  </si>
  <si>
    <t>Kick-Ass 2Â </t>
  </si>
  <si>
    <t>Augustus Prew</t>
  </si>
  <si>
    <t>hit in the crotch|kicked in the crotch|punched in the crotch|sparring|superhero</t>
  </si>
  <si>
    <t>http://www.imdb.com/title/tt1650554/?ref_=fn_tt_tt_1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</si>
  <si>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</si>
  <si>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</si>
  <si>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</si>
  <si>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</si>
  <si>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</si>
  <si>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</si>
  <si>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Kiss the GirlsÂ </t>
  </si>
  <si>
    <t>detective|kidnapping|punching a heavy bag|serial killer|tied to a tree</t>
  </si>
  <si>
    <t>http://www.imdb.com/title/tt0119468/?ref_=fn_tt_tt_1</t>
  </si>
  <si>
    <t>FlatlinersÂ </t>
  </si>
  <si>
    <t>childhood trauma|death|medical student|memory|near death experience</t>
  </si>
  <si>
    <t>http://www.imdb.com/title/tt0099582/?ref_=fn_tt_tt_1</t>
  </si>
  <si>
    <t>Nanny McPheeÂ </t>
  </si>
  <si>
    <t>father|governess|magic|nanny|widower</t>
  </si>
  <si>
    <t>http://www.imdb.com/title/tt0396752/?ref_=fn_tt_tt_1</t>
  </si>
  <si>
    <t>Ken Kwapis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</si>
  <si>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</si>
  <si>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</si>
  <si>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</si>
  <si>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</si>
  <si>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</si>
  <si>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Max Ryan</t>
  </si>
  <si>
    <t>action hero|chinese|forced prostitution|one man army|title spoken by character</t>
  </si>
  <si>
    <t>http://www.imdb.com/title/tt0271027/?ref_=fn_tt_tt_1</t>
  </si>
  <si>
    <t>Tyrone Giordano</t>
  </si>
  <si>
    <t>Aimee Garcia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</si>
  <si>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</si>
  <si>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</si>
  <si>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</si>
  <si>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</si>
  <si>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</si>
  <si>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</si>
  <si>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</si>
  <si>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</si>
  <si>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</si>
  <si>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</si>
  <si>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</si>
  <si>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</si>
  <si>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</si>
  <si>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</si>
  <si>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</si>
  <si>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</si>
  <si>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</si>
  <si>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</si>
  <si>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</si>
  <si>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</si>
  <si>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</si>
  <si>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</si>
  <si>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</si>
  <si>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DerailedÂ </t>
  </si>
  <si>
    <t>Xzibit</t>
  </si>
  <si>
    <t>drink|hotel|police|staged rape|thief</t>
  </si>
  <si>
    <t>http://www.imdb.com/title/tt0398017/?ref_=fn_tt_tt_1</t>
  </si>
  <si>
    <t>Mira Sorvino</t>
  </si>
  <si>
    <t>Summer of SamÂ </t>
  </si>
  <si>
    <t>distrust|fear|murder|neighborhood|new york city</t>
  </si>
  <si>
    <t>http://www.imdb.com/title/tt0162677/?ref_=fn_tt_tt_1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</si>
  <si>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</si>
  <si>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</si>
  <si>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</si>
  <si>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</si>
  <si>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Home Alone 2: Lost in New YorkÂ </t>
  </si>
  <si>
    <t>airport|christmas|florida|new york city|toy store</t>
  </si>
  <si>
    <t>http://www.imdb.com/title/tt0104431/?ref_=fn_tt_tt_1</t>
  </si>
  <si>
    <t>This Is Where I Leave YouÂ </t>
  </si>
  <si>
    <t>Jane Fonda</t>
  </si>
  <si>
    <t>brother sister relationship|childhood home|man child|sibling|vomiting</t>
  </si>
  <si>
    <t>http://www.imdb.com/title/tt1371150/?ref_=fn_tt_tt_1</t>
  </si>
  <si>
    <t>Jon Amiel</t>
  </si>
  <si>
    <t>William McNamara</t>
  </si>
  <si>
    <t>CopycatÂ </t>
  </si>
  <si>
    <t>agoraphobia|copycat murder|detective|psychologist|serial killer</t>
  </si>
  <si>
    <t>http://www.imdb.com/title/tt0112722/?ref_=fn_tt_tt_1</t>
  </si>
  <si>
    <t>Home for the HolidaysÂ </t>
  </si>
  <si>
    <t>dinner|gay interest|gay sibling|homosexual|thanksgiving</t>
  </si>
  <si>
    <t>http://www.imdb.com/title/tt0113321/?ref_=fn_tt_tt_1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</si>
  <si>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</si>
  <si>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</si>
  <si>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</si>
  <si>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</si>
  <si>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</si>
  <si>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</si>
  <si>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</si>
  <si>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</si>
  <si>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</si>
  <si>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The Weather ManÂ </t>
  </si>
  <si>
    <t>corndog|failure|funeral in the rain|new york city|weatherman</t>
  </si>
  <si>
    <t>http://www.imdb.com/title/tt0384680/?ref_=fn_tt_tt_1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</si>
  <si>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</si>
  <si>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</si>
  <si>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</si>
  <si>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</si>
  <si>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</si>
  <si>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</si>
  <si>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</si>
  <si>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</si>
  <si>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</si>
  <si>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</si>
  <si>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</si>
  <si>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Debra Messing</t>
  </si>
  <si>
    <t>Hollywood EndingÂ </t>
  </si>
  <si>
    <t>blind|director|psychosomatic blindness|self deprecating|studio</t>
  </si>
  <si>
    <t>http://www.imdb.com/title/tt0278823/?ref_=fn_tt_tt_1</t>
  </si>
  <si>
    <t>Dagmara Dominczyk</t>
  </si>
  <si>
    <t>The ImmigrantÂ </t>
  </si>
  <si>
    <t>Angela Sarafyan</t>
  </si>
  <si>
    <t>immigrant|immigration|magician|money|prostitution</t>
  </si>
  <si>
    <t>http://www.imdb.com/title/tt1951181/?ref_=fn_tt_tt_1</t>
  </si>
  <si>
    <t>The HomesmanÂ </t>
  </si>
  <si>
    <t>abusive marriage|pastor|prison wagon|roast pig|suicide by hanging</t>
  </si>
  <si>
    <t>http://www.imdb.com/title/tt2398231/?ref_=fn_tt_tt_1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</si>
  <si>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</si>
  <si>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</si>
  <si>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</si>
  <si>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</si>
  <si>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</si>
  <si>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</si>
  <si>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</si>
  <si>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</si>
  <si>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</si>
  <si>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</si>
  <si>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</si>
  <si>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</si>
  <si>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</si>
  <si>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</si>
  <si>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</si>
  <si>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</si>
  <si>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</si>
  <si>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</si>
  <si>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</si>
  <si>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</si>
  <si>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</si>
  <si>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</si>
  <si>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</si>
  <si>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Ron Shelton</t>
  </si>
  <si>
    <t>Dark BlueÂ </t>
  </si>
  <si>
    <t>Michael Michele</t>
  </si>
  <si>
    <t>corrupt|criminal|investigation|lapd|police</t>
  </si>
  <si>
    <t>http://www.imdb.com/title/tt0279331/?ref_=fn_tt_tt_1</t>
  </si>
  <si>
    <t>Promised LandÂ </t>
  </si>
  <si>
    <t>corporate greed|corporation|natural gas|salesman|small town</t>
  </si>
  <si>
    <t>http://www.imdb.com/title/tt2091473/?ref_=fn_tt_tt_1</t>
  </si>
  <si>
    <t>Mike Nawrocki</t>
  </si>
  <si>
    <t>Phil Vischer</t>
  </si>
  <si>
    <t>Jonah: A VeggieTales MovieÂ </t>
  </si>
  <si>
    <t>Shelby Vischer</t>
  </si>
  <si>
    <t>anthropomorphism|pirate|pirate ship|tomato|whale</t>
  </si>
  <si>
    <t>http://www.imdb.com/title/tt0298388/?ref_=fn_tt_tt_1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</si>
  <si>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</si>
  <si>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</si>
  <si>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</si>
  <si>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</si>
  <si>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Luke Treadaway</t>
  </si>
  <si>
    <t>John Boyega</t>
  </si>
  <si>
    <t>Attack the BlockÂ </t>
  </si>
  <si>
    <t>Jodie Whittaker</t>
  </si>
  <si>
    <t>alien|alien invasion|apartment|creature|gang</t>
  </si>
  <si>
    <t>http://www.imdb.com/title/tt1478964/?ref_=fn_tt_tt_1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</si>
  <si>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</si>
  <si>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</si>
  <si>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</si>
  <si>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</si>
  <si>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</si>
  <si>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</si>
  <si>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Abel Ferrara</t>
  </si>
  <si>
    <t>The FuneralÂ </t>
  </si>
  <si>
    <t>1930s|madness|murder|new york city|violence</t>
  </si>
  <si>
    <t>http://www.imdb.com/title/tt0116378/?ref_=fn_tt_tt_1</t>
  </si>
  <si>
    <t>Tim Story</t>
  </si>
  <si>
    <t>Chris Brown</t>
  </si>
  <si>
    <t>Think Like a ManÂ </t>
  </si>
  <si>
    <t>Regina Hall</t>
  </si>
  <si>
    <t>advice|black romance|hip hop|reading a book|sex scene</t>
  </si>
  <si>
    <t>http://www.imdb.com/title/tt1621045/?ref_=fn_tt_tt_1</t>
  </si>
  <si>
    <t>Eric Winter</t>
  </si>
  <si>
    <t>Danneel Ackles</t>
  </si>
  <si>
    <t>Harold &amp; Kumar Escape from Guantanamo BayÂ </t>
  </si>
  <si>
    <t>bong|escape|ex girlfriend|guantanamo bay|texas</t>
  </si>
  <si>
    <t>http://www.imdb.com/title/tt0481536/?ref_=fn_tt_tt_1</t>
  </si>
  <si>
    <t>YentlÂ </t>
  </si>
  <si>
    <t>Steven Hill</t>
  </si>
  <si>
    <t>love|study|talmud|wedding|yeshiva</t>
  </si>
  <si>
    <t>http://www.imdb.com/title/tt0086619/?ref_=fn_tt_tt_1</t>
  </si>
  <si>
    <t>Living Out LoudÂ </t>
  </si>
  <si>
    <t>brooklyn bridge|divorce|female protagonist|female star appears nude|lingerie slip</t>
  </si>
  <si>
    <t>http://www.imdb.com/title/tt0120722/?ref_=fn_tt_tt_1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</si>
  <si>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</si>
  <si>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</si>
  <si>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</si>
  <si>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</si>
  <si>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Mary Lambert</t>
  </si>
  <si>
    <t>Pet SemataryÂ </t>
  </si>
  <si>
    <t>Denise Crosby</t>
  </si>
  <si>
    <t>cat|cemetery|maine|secret|woods</t>
  </si>
  <si>
    <t>http://www.imdb.com/title/tt0098084/?ref_=fn_tt_tt_1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</si>
  <si>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</si>
  <si>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</si>
  <si>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</si>
  <si>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</si>
  <si>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</si>
  <si>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</si>
  <si>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</si>
  <si>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</si>
  <si>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</si>
  <si>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</si>
  <si>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Gillian Jacobs</t>
  </si>
  <si>
    <t>Black or WhiteÂ </t>
  </si>
  <si>
    <t>Jillian Estell</t>
  </si>
  <si>
    <t>color in title</t>
  </si>
  <si>
    <t>http://www.imdb.com/title/tt2883434/?ref_=fn_tt_tt_1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</si>
  <si>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</si>
  <si>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</si>
  <si>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</si>
  <si>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</si>
  <si>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</si>
  <si>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</si>
  <si>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</si>
  <si>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</si>
  <si>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</si>
  <si>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</si>
  <si>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</si>
  <si>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</si>
  <si>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</si>
  <si>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</si>
  <si>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</si>
  <si>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Floria Sigismondi</t>
  </si>
  <si>
    <t>Scout Taylor-Compton</t>
  </si>
  <si>
    <t>The RunawaysÂ </t>
  </si>
  <si>
    <t>Johnny Lewis</t>
  </si>
  <si>
    <t>band|box office flop|critically bashed|historically inaccurate|revisionist history</t>
  </si>
  <si>
    <t>http://www.imdb.com/title/tt1017451/?ref_=fn_tt_tt_1</t>
  </si>
  <si>
    <t>Chatrichalerm Yukol</t>
  </si>
  <si>
    <t>Chatchai Plengpanich</t>
  </si>
  <si>
    <t>Sarunyu Wongkrachang</t>
  </si>
  <si>
    <t>The Legend of SuriyothaiÂ </t>
  </si>
  <si>
    <t>Mai Charoenpura</t>
  </si>
  <si>
    <t>16th century|burmese|invasion|queen|thailand</t>
  </si>
  <si>
    <t>http://www.imdb.com/title/tt0290879/?ref_=fn_tt_tt_1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</si>
  <si>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</si>
  <si>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</si>
  <si>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</si>
  <si>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</si>
  <si>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</si>
  <si>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</si>
  <si>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</si>
  <si>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</si>
  <si>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</si>
  <si>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</si>
  <si>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</si>
  <si>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Chris Owen</t>
  </si>
  <si>
    <t>Dear WendyÂ </t>
  </si>
  <si>
    <t>gang|gun|loner|love|outcast</t>
  </si>
  <si>
    <t>http://www.imdb.com/title/tt0342272/?ref_=fn_tt_tt_1</t>
  </si>
  <si>
    <t>Auto FocusÂ </t>
  </si>
  <si>
    <t>friendship|photography|radio|sex addict|video</t>
  </si>
  <si>
    <t>http://www.imdb.com/title/tt0298744/?ref_=fn_tt_tt_1</t>
  </si>
  <si>
    <t>Sterling Van Wagenen</t>
  </si>
  <si>
    <t>Eric Johnson</t>
  </si>
  <si>
    <t>Emily Podleski</t>
  </si>
  <si>
    <t>The Work and the Glory II: American ZionÂ </t>
  </si>
  <si>
    <t>Brenda Strong</t>
  </si>
  <si>
    <t>estrangement|missouri|mormon|mormon church|mormon temple</t>
  </si>
  <si>
    <t>http://www.imdb.com/title/tt0457530/?ref_=fn_tt_tt_1</t>
  </si>
  <si>
    <t>Jaume BalaguerÃ³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</si>
  <si>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</si>
  <si>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</si>
  <si>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</si>
  <si>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</si>
  <si>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</si>
  <si>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</si>
  <si>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</si>
  <si>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</si>
  <si>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</si>
  <si>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</si>
  <si>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</si>
  <si>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</si>
  <si>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</si>
  <si>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</si>
  <si>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</si>
  <si>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Insidious: Chapter 2Â </t>
  </si>
  <si>
    <t>Leigh Whannell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</si>
  <si>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</si>
  <si>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</si>
  <si>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</si>
  <si>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</si>
  <si>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</si>
  <si>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Jackass: The MovieÂ </t>
  </si>
  <si>
    <t>alligator|golf|japan|panda|stunt</t>
  </si>
  <si>
    <t>http://www.imdb.com/title/tt0322802/?ref_=fn_tt_tt_1</t>
  </si>
  <si>
    <t>Heather Langenkamp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</si>
  <si>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</si>
  <si>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</si>
  <si>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</si>
  <si>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</si>
  <si>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</si>
  <si>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Joel Zwick</t>
  </si>
  <si>
    <t>Louis Mandylor</t>
  </si>
  <si>
    <t>Nia Vardalos</t>
  </si>
  <si>
    <t>My Big Fat Greek WeddingÂ </t>
  </si>
  <si>
    <t>Lainie Kazan</t>
  </si>
  <si>
    <t>baptism|greek|greek restaurant|prejudice|travel agency</t>
  </si>
  <si>
    <t>http://www.imdb.com/title/tt0259446/?ref_=fn_tt_tt_1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</si>
  <si>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</si>
  <si>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</si>
  <si>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</si>
  <si>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</si>
  <si>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</si>
  <si>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ThumbsuckerÂ </t>
  </si>
  <si>
    <t>Nancy O'Dell</t>
  </si>
  <si>
    <t>attention deficit disorder|debate|drugs|psychologist|school</t>
  </si>
  <si>
    <t>http://www.imdb.com/title/tt0318761/?ref_=fn_tt_tt_1</t>
  </si>
  <si>
    <t>Stefan Schwartz</t>
  </si>
  <si>
    <t>Peter McNamara</t>
  </si>
  <si>
    <t>Shooting FishÂ </t>
  </si>
  <si>
    <t>con artist|money|orphan|scam|secretary</t>
  </si>
  <si>
    <t>http://www.imdb.com/title/tt0120122/?ref_=fn_tt_tt_1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</si>
  <si>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</si>
  <si>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</si>
  <si>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</si>
  <si>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</si>
  <si>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George Gallo</t>
  </si>
  <si>
    <t>Joe Howard</t>
  </si>
  <si>
    <t>Eddie Griffin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</si>
  <si>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</si>
  <si>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</si>
  <si>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</si>
  <si>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</si>
  <si>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</si>
  <si>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</si>
  <si>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</si>
  <si>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</si>
  <si>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</si>
  <si>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</si>
  <si>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</si>
  <si>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</si>
  <si>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</si>
  <si>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Zak Penn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</si>
  <si>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</si>
  <si>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</si>
  <si>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</si>
  <si>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</si>
  <si>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</si>
  <si>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</si>
  <si>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</si>
  <si>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</si>
  <si>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</si>
  <si>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Robert Picardo</t>
  </si>
  <si>
    <t>Patrick Macnee</t>
  </si>
  <si>
    <t>The HowlingÂ </t>
  </si>
  <si>
    <t>1980s|forest|lycanthrope|shapeshifting|werewolf transformation</t>
  </si>
  <si>
    <t>http://www.imdb.com/title/tt0082533/?ref_=fn_tt_tt_1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</si>
  <si>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</si>
  <si>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</si>
  <si>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</si>
  <si>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</si>
  <si>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</si>
  <si>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</si>
  <si>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Scott Ziehl</t>
  </si>
  <si>
    <t>Jason London</t>
  </si>
  <si>
    <t>Broken VesselsÂ </t>
  </si>
  <si>
    <t>Brent David Fraser</t>
  </si>
  <si>
    <t>independent film|katana sword|los angeles storm drain</t>
  </si>
  <si>
    <t>http://www.imdb.com/title/tt0149964/?ref_=fn_tt_tt_1</t>
  </si>
  <si>
    <t>Lonesome JimÂ </t>
  </si>
  <si>
    <t>bail|coma|dart board|indiana|ladder factory</t>
  </si>
  <si>
    <t>http://www.imdb.com/title/tt0385056/?ref_=fn_tt_tt_1</t>
  </si>
  <si>
    <t>Gregory Widen</t>
  </si>
  <si>
    <t>The ProphecyÂ </t>
  </si>
  <si>
    <t>angel|corpse|girl|heaven|soul</t>
  </si>
  <si>
    <t>http://www.imdb.com/title/tt0114194/?ref_=fn_tt_tt_1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</si>
  <si>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</si>
  <si>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</si>
  <si>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</si>
  <si>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</si>
  <si>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</si>
  <si>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</si>
  <si>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</si>
  <si>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Miguel Arteta</t>
  </si>
  <si>
    <t>Chuck &amp; BuckÂ </t>
  </si>
  <si>
    <t>best friend|bisexuality|friend|gay kiss|sexuality</t>
  </si>
  <si>
    <t>http://www.imdb.com/title/tt0200530/?ref_=fn_tt_tt_1</t>
  </si>
  <si>
    <t>Edward Burns</t>
  </si>
  <si>
    <t>Michael McGlone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</si>
  <si>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</si>
  <si>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</si>
  <si>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</si>
  <si>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</si>
  <si>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</si>
  <si>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Jon Gunn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</si>
  <si>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</si>
  <si>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</si>
  <si>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</si>
  <si>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</si>
  <si>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</si>
  <si>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The Lone RangerÂ </t>
  </si>
  <si>
    <t>horse|outlaw|texas|texas ranger|train</t>
  </si>
  <si>
    <t>http://www.imdb.com/title/tt1210819/?ref_=fn_tt_tt_1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</si>
  <si>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</si>
  <si>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</si>
  <si>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</si>
  <si>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Rob Letterman</t>
  </si>
  <si>
    <t>Monsters vs. AliensÂ </t>
  </si>
  <si>
    <t>Stephen Colbert</t>
  </si>
  <si>
    <t>alien|alien invasion|alien space craft|giant|giantess</t>
  </si>
  <si>
    <t>http://www.imdb.com/title/tt0892782/?ref_=fn_tt_tt_1</t>
  </si>
  <si>
    <t>TomorrowlandÂ </t>
  </si>
  <si>
    <t>Thomas Robinson</t>
  </si>
  <si>
    <t>boy genius|futuristic city|inventor|teenage girl|time travel</t>
  </si>
  <si>
    <t>http://www.imdb.com/title/tt1964418/?ref_=fn_tt_tt_1</t>
  </si>
  <si>
    <t>David Soren</t>
  </si>
  <si>
    <t>TurboÂ </t>
  </si>
  <si>
    <t>Ben Schwartz</t>
  </si>
  <si>
    <t>accident|freak accident|race|snail|underdog</t>
  </si>
  <si>
    <t>http://www.imdb.com/title/tt1860353/?ref_=fn_tt_tt_1</t>
  </si>
  <si>
    <t>War of the WorldsÂ </t>
  </si>
  <si>
    <t>alien|fight|storm|survival|tripod</t>
  </si>
  <si>
    <t>http://www.imdb.com/title/tt0407304/?ref_=fn_tt_tt_1</t>
  </si>
  <si>
    <t>Eric Leighton</t>
  </si>
  <si>
    <t>D.B. Sweeney</t>
  </si>
  <si>
    <t>DinosaurÂ </t>
  </si>
  <si>
    <t>Della Reese</t>
  </si>
  <si>
    <t>egg|iguanodon|lemur|meteor|nesting grounds</t>
  </si>
  <si>
    <t>http://www.imdb.com/title/tt0130623/?ref_=fn_tt_tt_1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</si>
  <si>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</si>
  <si>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</si>
  <si>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</si>
  <si>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</si>
  <si>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</si>
  <si>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</si>
  <si>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</si>
  <si>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</si>
  <si>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</si>
  <si>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</si>
  <si>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Dominic Sena</t>
  </si>
  <si>
    <t>Gone in Sixty SecondsÂ </t>
  </si>
  <si>
    <t>auto theft|brother|car|theft|thief</t>
  </si>
  <si>
    <t>http://www.imdb.com/title/tt0187078/?ref_=fn_tt_tt_1</t>
  </si>
  <si>
    <t>Happy FeetÂ </t>
  </si>
  <si>
    <t>Elizabeth Daily</t>
  </si>
  <si>
    <t>dance|emperor penguin|friend|penguin|song</t>
  </si>
  <si>
    <t>http://www.imdb.com/title/tt0366548/?ref_=fn_tt_tt_1</t>
  </si>
  <si>
    <t>The ExpendablesÂ </t>
  </si>
  <si>
    <t>action hero|assassination attempt|explosion|machine gun|rescue mission</t>
  </si>
  <si>
    <t>http://www.imdb.com/title/tt1320253/?ref_=fn_tt_tt_1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</si>
  <si>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</si>
  <si>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</si>
  <si>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</si>
  <si>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</si>
  <si>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Get SmartÂ </t>
  </si>
  <si>
    <t>airplane|misunderstanding|obese woman|overweight woman|spy</t>
  </si>
  <si>
    <t>http://www.imdb.com/title/tt0425061/?ref_=fn_tt_tt_1</t>
  </si>
  <si>
    <t>SwordfishÂ </t>
  </si>
  <si>
    <t>computer|secret agent|terrorism|told in flashback|wearing a sound wire</t>
  </si>
  <si>
    <t>http://www.imdb.com/title/tt0244244/?ref_=fn_tt_tt_1</t>
  </si>
  <si>
    <t>Cody Cameron</t>
  </si>
  <si>
    <t>Cloudy with a Chance of Meatballs 2Â </t>
  </si>
  <si>
    <t>Melissa Sturm</t>
  </si>
  <si>
    <t>food|inventor|island|orangutan|scientist</t>
  </si>
  <si>
    <t>http://www.imdb.com/title/tt1985966/?ref_=fn_tt_tt_1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</si>
  <si>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</si>
  <si>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</si>
  <si>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</si>
  <si>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</si>
  <si>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DreamgirlsÂ </t>
  </si>
  <si>
    <t>1960s|fire|pop chart|singer|trio</t>
  </si>
  <si>
    <t>http://www.imdb.com/title/tt0443489/?ref_=fn_tt_tt_1</t>
  </si>
  <si>
    <t>SpanglishÂ </t>
  </si>
  <si>
    <t>Sarah Steele</t>
  </si>
  <si>
    <t>chef|college|housekeeper|letter|mexico</t>
  </si>
  <si>
    <t>http://www.imdb.com/title/tt0371246/?ref_=fn_tt_tt_1</t>
  </si>
  <si>
    <t>The VillageÂ </t>
  </si>
  <si>
    <t>creature|pact|plot twist|village|woods</t>
  </si>
  <si>
    <t>http://www.imdb.com/title/tt0368447/?ref_=fn_tt_tt_1</t>
  </si>
  <si>
    <t>Olympus Has FallenÂ </t>
  </si>
  <si>
    <t>political thriller|politics|president|speaker of the house|u.s. president</t>
  </si>
  <si>
    <t>http://www.imdb.com/title/tt2302755/?ref_=fn_tt_tt_1</t>
  </si>
  <si>
    <t>Gary McKendry</t>
  </si>
  <si>
    <t>Killer EliteÂ </t>
  </si>
  <si>
    <t>australia|death|mentor|revenge|secret society</t>
  </si>
  <si>
    <t>http://www.imdb.com/title/tt1448755/?ref_=fn_tt_tt_1</t>
  </si>
  <si>
    <t>Scott Waugh</t>
  </si>
  <si>
    <t>Rami Malek</t>
  </si>
  <si>
    <t>Need for SpeedÂ </t>
  </si>
  <si>
    <t>cross country|custom car|illegal street racing|police officer crushed|street racing</t>
  </si>
  <si>
    <t>http://www.imdb.com/title/tt2369135/?ref_=fn_tt_tt_1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</si>
  <si>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</si>
  <si>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</si>
  <si>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</si>
  <si>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</si>
  <si>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</si>
  <si>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</si>
  <si>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</si>
  <si>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</si>
  <si>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</si>
  <si>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</si>
  <si>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</si>
  <si>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Ladder 49Â </t>
  </si>
  <si>
    <t>Jacinda Barrett</t>
  </si>
  <si>
    <t>death of husband|fire|firefighter|funeral|main character dies</t>
  </si>
  <si>
    <t>http://www.imdb.com/title/tt0349710/?ref_=fn_tt_tt_1</t>
  </si>
  <si>
    <t>Steven Zaillian</t>
  </si>
  <si>
    <t>A Civil ActionÂ </t>
  </si>
  <si>
    <t>1980s|law firm|lawsuit|lawyer|toxic waste</t>
  </si>
  <si>
    <t>http://www.imdb.com/title/tt0120633/?ref_=fn_tt_tt_1</t>
  </si>
  <si>
    <t>Beyond BordersÂ </t>
  </si>
  <si>
    <t>africa|american|border|doctor|well</t>
  </si>
  <si>
    <t>http://www.imdb.com/title/tt0294357/?ref_=fn_tt_tt_1</t>
  </si>
  <si>
    <t>InstinctÂ </t>
  </si>
  <si>
    <t>John Ashton</t>
  </si>
  <si>
    <t>africa|anthropologist|murder|poacher|psychiatrist</t>
  </si>
  <si>
    <t>http://www.imdb.com/title/tt0128278/?ref_=fn_tt_tt_1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</si>
  <si>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</si>
  <si>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</si>
  <si>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</si>
  <si>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</si>
  <si>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</si>
  <si>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</si>
  <si>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</si>
  <si>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</si>
  <si>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</si>
  <si>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</si>
  <si>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Howard Deutch</t>
  </si>
  <si>
    <t>The ReplacementsÂ </t>
  </si>
  <si>
    <t>coach|football player|misfits|strike|sumo wrestler</t>
  </si>
  <si>
    <t>http://www.imdb.com/title/tt0191397/?ref_=fn_tt_tt_1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</si>
  <si>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</si>
  <si>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</si>
  <si>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</si>
  <si>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</si>
  <si>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</si>
  <si>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</si>
  <si>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</si>
  <si>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</si>
  <si>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HereafterÂ </t>
  </si>
  <si>
    <t>death|france|near death experience|tsunami|twin brother</t>
  </si>
  <si>
    <t>http://www.imdb.com/title/tt1212419/?ref_=fn_tt_tt_1</t>
  </si>
  <si>
    <t>BasicÂ </t>
  </si>
  <si>
    <t>Tim Daly</t>
  </si>
  <si>
    <t>2000s|army|military crime|necklace yanked off|panama</t>
  </si>
  <si>
    <t>http://www.imdb.com/title/tt0264395/?ref_=fn_tt_tt_1</t>
  </si>
  <si>
    <t>The InternationalÂ </t>
  </si>
  <si>
    <t>bank|chase|district attorney|interpol|murder</t>
  </si>
  <si>
    <t>http://www.imdb.com/title/tt0963178/?ref_=fn_tt_tt_1</t>
  </si>
  <si>
    <t>The Cotton ClubÂ </t>
  </si>
  <si>
    <t>brothers hugging|jazz|jealousy|nudity|parole violation</t>
  </si>
  <si>
    <t>http://www.imdb.com/title/tt0087089/?ref_=fn_tt_tt_1</t>
  </si>
  <si>
    <t>Alan J. Pakula</t>
  </si>
  <si>
    <t>The Pelican BriefÂ </t>
  </si>
  <si>
    <t>college professor|fbi|president|professor|supreme court</t>
  </si>
  <si>
    <t>http://www.imdb.com/title/tt0107798/?ref_=fn_tt_tt_1</t>
  </si>
  <si>
    <t>Changing LanesÂ </t>
  </si>
  <si>
    <t>car accident|feud|lawyer|revenge|road rage</t>
  </si>
  <si>
    <t>http://www.imdb.com/title/tt0264472/?ref_=fn_tt_tt_1</t>
  </si>
  <si>
    <t>Frank Coraci</t>
  </si>
  <si>
    <t>Bella Thorne</t>
  </si>
  <si>
    <t>BlendedÂ </t>
  </si>
  <si>
    <t>Joel McHale</t>
  </si>
  <si>
    <t>blind date|children|date|daughter|son</t>
  </si>
  <si>
    <t>http://www.imdb.com/title/tt1086772/?ref_=fn_tt_tt_1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</si>
  <si>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</si>
  <si>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</si>
  <si>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</si>
  <si>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</si>
  <si>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</si>
  <si>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</si>
  <si>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Richard Burgi</t>
  </si>
  <si>
    <t>CellularÂ </t>
  </si>
  <si>
    <t>Will Beinbrink</t>
  </si>
  <si>
    <t>cell phone|distress signal|family in danger|police|stealing a car</t>
  </si>
  <si>
    <t>http://www.imdb.com/title/tt0337921/?ref_=fn_tt_tt_1</t>
  </si>
  <si>
    <t>Big TroubleÂ </t>
  </si>
  <si>
    <t>airport|fbi agent|person in a car trunk|suitcase|suitcase bomb</t>
  </si>
  <si>
    <t>http://www.imdb.com/title/tt0246464/?ref_=fn_tt_tt_1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</si>
  <si>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</si>
  <si>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</si>
  <si>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</si>
  <si>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</si>
  <si>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</si>
  <si>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</si>
  <si>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</si>
  <si>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</si>
  <si>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The Mirror Has Two FacesÂ </t>
  </si>
  <si>
    <t>Mimi Rogers</t>
  </si>
  <si>
    <t>columbia university|lecture|marriage|professor|sex</t>
  </si>
  <si>
    <t>http://www.imdb.com/title/tt0117057/?ref_=fn_tt_tt_1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</si>
  <si>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</si>
  <si>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</si>
  <si>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</si>
  <si>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</si>
  <si>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</si>
  <si>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</si>
  <si>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</si>
  <si>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</si>
  <si>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</si>
  <si>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8MMÂ </t>
  </si>
  <si>
    <t>investigation|obsession|private eye|private investigator|snuff film</t>
  </si>
  <si>
    <t>http://www.imdb.com/title/tt0134273/?ref_=fn_tt_tt_1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</si>
  <si>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</si>
  <si>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</si>
  <si>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</si>
  <si>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</si>
  <si>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</si>
  <si>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</si>
  <si>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</si>
  <si>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</si>
  <si>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</si>
  <si>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</si>
  <si>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</si>
  <si>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The Ugly TruthÂ </t>
  </si>
  <si>
    <t>call in|chick flick|date|hot air balloon|show producer</t>
  </si>
  <si>
    <t>http://www.imdb.com/title/tt1142988/?ref_=fn_tt_tt_1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</si>
  <si>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</si>
  <si>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</si>
  <si>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</si>
  <si>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</si>
  <si>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</si>
  <si>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City of EmberÂ </t>
  </si>
  <si>
    <t>Harry Treadaway</t>
  </si>
  <si>
    <t>box|food|mayor|pipeworks|scientist</t>
  </si>
  <si>
    <t>http://www.imdb.com/title/tt0970411/?ref_=fn_tt_tt_1</t>
  </si>
  <si>
    <t>Premium RushÂ </t>
  </si>
  <si>
    <t>chase|courier|delivery|envelope|police</t>
  </si>
  <si>
    <t>http://www.imdb.com/title/tt1547234/?ref_=fn_tt_tt_1</t>
  </si>
  <si>
    <t>Lucy Gordon</t>
  </si>
  <si>
    <t>The Four FeathersÂ </t>
  </si>
  <si>
    <t>male nudity|naked dead man|nudity|sex|whipping</t>
  </si>
  <si>
    <t>http://www.imdb.com/title/tt0240510/?ref_=fn_tt_tt_1</t>
  </si>
  <si>
    <t>Scott Speer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</si>
  <si>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</si>
  <si>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</si>
  <si>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</si>
  <si>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</si>
  <si>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</si>
  <si>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Jonathan Hensleigh</t>
  </si>
  <si>
    <t>Marco St. John</t>
  </si>
  <si>
    <t>The PunisherÂ </t>
  </si>
  <si>
    <t>death|family reunion|fbi|fbi agent|vigilante</t>
  </si>
  <si>
    <t>http://www.imdb.com/title/tt0330793/?ref_=fn_tt_tt_1</t>
  </si>
  <si>
    <t>SafeÂ </t>
  </si>
  <si>
    <t>Robert John Burke</t>
  </si>
  <si>
    <t>bodyguard|gang war|russian|russian mafia|triad</t>
  </si>
  <si>
    <t>http://www.imdb.com/title/tt1656190/?ref_=fn_tt_tt_1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</si>
  <si>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</si>
  <si>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</si>
  <si>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</si>
  <si>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</si>
  <si>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Gary Winick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</si>
  <si>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</si>
  <si>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</si>
  <si>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</si>
  <si>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</si>
  <si>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</si>
  <si>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</si>
  <si>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</si>
  <si>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</si>
  <si>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</si>
  <si>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Elizabeth Banks</t>
  </si>
  <si>
    <t>Birgitte Hjort SÃ¸rensen</t>
  </si>
  <si>
    <t>Pitch Perfect 2Â </t>
  </si>
  <si>
    <t>2010s|a cappella|box office hit|second part|sequel</t>
  </si>
  <si>
    <t>http://www.imdb.com/title/tt2848292/?ref_=fn_tt_tt_1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</si>
  <si>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</si>
  <si>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</si>
  <si>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</si>
  <si>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</si>
  <si>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</si>
  <si>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</si>
  <si>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</si>
  <si>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</si>
  <si>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</si>
  <si>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</si>
  <si>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</si>
  <si>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</si>
  <si>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</si>
  <si>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</si>
  <si>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</si>
  <si>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</si>
  <si>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</si>
  <si>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</si>
  <si>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</si>
  <si>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</si>
  <si>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</si>
  <si>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</si>
  <si>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</si>
  <si>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</si>
  <si>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</si>
  <si>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Tarsem Singh</t>
  </si>
  <si>
    <t>Self/lessÂ </t>
  </si>
  <si>
    <t>cancer|elderly man|funeral|medical|transhumanism</t>
  </si>
  <si>
    <t>http://www.imdb.com/title/tt2140379/?ref_=fn_tt_tt_1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</si>
  <si>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</si>
  <si>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</si>
  <si>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</si>
  <si>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</si>
  <si>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David O'Hara</t>
  </si>
  <si>
    <t>ContrabandÂ </t>
  </si>
  <si>
    <t>cocaine|contraband|drug lord|prison|smuggling</t>
  </si>
  <si>
    <t>http://www.imdb.com/title/tt1524137/?ref_=fn_tt_tt_1</t>
  </si>
  <si>
    <t>The GiverÂ </t>
  </si>
  <si>
    <t>black and white segues into color|color|community|dystopia|infanticide</t>
  </si>
  <si>
    <t>http://www.imdb.com/title/tt0435651/?ref_=fn_tt_tt_1</t>
  </si>
  <si>
    <t>Blood TiesÂ </t>
  </si>
  <si>
    <t>1970s|flashback|love|money|murder</t>
  </si>
  <si>
    <t>http://www.imdb.com/title/tt1747958/?ref_=fn_tt_tt_1</t>
  </si>
  <si>
    <t>Stop-LossÂ </t>
  </si>
  <si>
    <t>friendship|honor|iraq war|soldier|texas</t>
  </si>
  <si>
    <t>http://www.imdb.com/title/tt0489281/?ref_=fn_tt_tt_1</t>
  </si>
  <si>
    <t>Where the Truth LiesÂ </t>
  </si>
  <si>
    <t>Rachel Blanchard</t>
  </si>
  <si>
    <t>breasts|death|female rear nudity|lesbian cunnilingus|rear entry sex</t>
  </si>
  <si>
    <t>http://www.imdb.com/title/tt0373450/?ref_=fn_tt_tt_1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</si>
  <si>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</si>
  <si>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</si>
  <si>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</si>
  <si>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</si>
  <si>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</si>
  <si>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FasterÂ </t>
  </si>
  <si>
    <t>gun|prison|reference to god|reference to jesus christ|vengeance</t>
  </si>
  <si>
    <t>http://www.imdb.com/title/tt1433108/?ref_=fn_tt_tt_1</t>
  </si>
  <si>
    <t>The Informant!Â </t>
  </si>
  <si>
    <t>compulsive liar|fbi|informant|investigation|spy</t>
  </si>
  <si>
    <t>http://www.imdb.com/title/tt1130080/?ref_=fn_tt_tt_1</t>
  </si>
  <si>
    <t>HomefrontÂ </t>
  </si>
  <si>
    <t>biker|biker gang|dea|dea agent|fight</t>
  </si>
  <si>
    <t>http://www.imdb.com/title/tt2312718/?ref_=fn_tt_tt_1</t>
  </si>
  <si>
    <t>My Fellow AmericansÂ </t>
  </si>
  <si>
    <t>gay pride|highway travel|president|road movie|u.s. president</t>
  </si>
  <si>
    <t>http://www.imdb.com/title/tt0117119/?ref_=fn_tt_tt_1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</si>
  <si>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</si>
  <si>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</si>
  <si>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</si>
  <si>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</si>
  <si>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</si>
  <si>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</si>
  <si>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</si>
  <si>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</si>
  <si>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</si>
  <si>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</si>
  <si>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</si>
  <si>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</si>
  <si>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A Dangerous MethodÂ </t>
  </si>
  <si>
    <t>Sarah Gadon</t>
  </si>
  <si>
    <t>carl jung|patient|psychoanalysis|russian|sigmund freud</t>
  </si>
  <si>
    <t>http://www.imdb.com/title/tt1571222/?ref_=fn_tt_tt_1</t>
  </si>
  <si>
    <t>Breck Eisner</t>
  </si>
  <si>
    <t>Glenn Morshower</t>
  </si>
  <si>
    <t>The CraziesÂ </t>
  </si>
  <si>
    <t>John Aylward</t>
  </si>
  <si>
    <t>deputy|iowa|rural setting|sheriff|survival</t>
  </si>
  <si>
    <t>http://www.imdb.com/title/tt0455407/?ref_=fn_tt_tt_1</t>
  </si>
  <si>
    <t>Sean Anders</t>
  </si>
  <si>
    <t>Katrina Bowden</t>
  </si>
  <si>
    <t>Sex DriveÂ </t>
  </si>
  <si>
    <t>Alice Greczyn</t>
  </si>
  <si>
    <t>amish|friend|friendship|high school|virgin</t>
  </si>
  <si>
    <t>http://www.imdb.com/title/tt1135985/?ref_=fn_tt_tt_1</t>
  </si>
  <si>
    <t>Youth in RevoltÂ </t>
  </si>
  <si>
    <t>alter ego|boarding school|love|masturbation|teen movie</t>
  </si>
  <si>
    <t>http://www.imdb.com/title/tt0403702/?ref_=fn_tt_tt_1</t>
  </si>
  <si>
    <t>Cory Edwards</t>
  </si>
  <si>
    <t>Hoodwinked!Â </t>
  </si>
  <si>
    <t>animal|axe|red riding hood|wolf|woodsman</t>
  </si>
  <si>
    <t>http://www.imdb.com/title/tt0443536/?ref_=fn_tt_tt_1</t>
  </si>
  <si>
    <t>Let's Be CopsÂ </t>
  </si>
  <si>
    <t>friendship between men|impersonating a police officer|mobster|party|police officer</t>
  </si>
  <si>
    <t>http://www.imdb.com/title/tt1924435/?ref_=fn_tt_tt_1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</si>
  <si>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</si>
  <si>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</si>
  <si>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</si>
  <si>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</si>
  <si>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</si>
  <si>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</si>
  <si>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</si>
  <si>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</si>
  <si>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</si>
  <si>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</si>
  <si>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Road TripÂ </t>
  </si>
  <si>
    <t>Paulo Costanzo</t>
  </si>
  <si>
    <t>blonde|college|friend|highway travel|road trip</t>
  </si>
  <si>
    <t>http://www.imdb.com/title/tt0215129/?ref_=fn_tt_tt_1</t>
  </si>
  <si>
    <t>Gregg Henry</t>
  </si>
  <si>
    <t>Dustin Milligan</t>
  </si>
  <si>
    <t>SlitherÂ </t>
  </si>
  <si>
    <t>Tania Saulnier</t>
  </si>
  <si>
    <t>alien|b movie|sex|slug|small town</t>
  </si>
  <si>
    <t>http://www.imdb.com/title/tt0439815/?ref_=fn_tt_tt_1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</si>
  <si>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</si>
  <si>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</si>
  <si>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</si>
  <si>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</si>
  <si>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Peter Kassovitz</t>
  </si>
  <si>
    <t>Jakob the LiarÂ </t>
  </si>
  <si>
    <t>german|ghetto|hope|nazi|radio</t>
  </si>
  <si>
    <t>http://www.imdb.com/title/tt0120716/?ref_=fn_tt_tt_1</t>
  </si>
  <si>
    <t>Funny GamesÂ </t>
  </si>
  <si>
    <t>Brady Corbet</t>
  </si>
  <si>
    <t>breaking the fourth wall|looking at the camera|remake|serial killer|violence</t>
  </si>
  <si>
    <t>http://www.imdb.com/title/tt0808279/?ref_=fn_tt_tt_1</t>
  </si>
  <si>
    <t>A Perfect GetawayÂ </t>
  </si>
  <si>
    <t>Marley Shelton</t>
  </si>
  <si>
    <t>cliff|hawaii|island|newlywed|waterfall</t>
  </si>
  <si>
    <t>http://www.imdb.com/title/tt0971209/?ref_=fn_tt_tt_1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</si>
  <si>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</si>
  <si>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</si>
  <si>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</si>
  <si>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</si>
  <si>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</si>
  <si>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MargaretÂ </t>
  </si>
  <si>
    <t>accident|bus|loss of virginity|new york city|virginity</t>
  </si>
  <si>
    <t>http://www.imdb.com/title/tt0466893/?ref_=fn_tt_tt_1</t>
  </si>
  <si>
    <t>John Stockwell</t>
  </si>
  <si>
    <t>Crazy/BeautifulÂ </t>
  </si>
  <si>
    <t>Rolando Molina</t>
  </si>
  <si>
    <t>congressman|high school|latino|pacific palisades|school</t>
  </si>
  <si>
    <t>http://www.imdb.com/title/tt0250224/?ref_=fn_tt_tt_1</t>
  </si>
  <si>
    <t>The ClaimÂ </t>
  </si>
  <si>
    <t>gold|gold mine|miner|railroad|surveyor</t>
  </si>
  <si>
    <t>http://www.imdb.com/title/tt0218378/?ref_=fn_tt_tt_1</t>
  </si>
  <si>
    <t>Mike McCoy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</si>
  <si>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</si>
  <si>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</si>
  <si>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</si>
  <si>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</si>
  <si>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</si>
  <si>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</si>
  <si>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Alyson Stoner</t>
  </si>
  <si>
    <t>Step UpÂ </t>
  </si>
  <si>
    <t>Josh Henderson</t>
  </si>
  <si>
    <t>dance|dancer|school|showcase|student</t>
  </si>
  <si>
    <t>http://www.imdb.com/title/tt0462590/?ref_=fn_tt_tt_1</t>
  </si>
  <si>
    <t>Chris Rock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</si>
  <si>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</si>
  <si>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</si>
  <si>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</si>
  <si>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</si>
  <si>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</si>
  <si>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</si>
  <si>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</si>
  <si>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</si>
  <si>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</si>
  <si>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</si>
  <si>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</si>
  <si>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</si>
  <si>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</si>
  <si>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</si>
  <si>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</si>
  <si>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</si>
  <si>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</si>
  <si>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</si>
  <si>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</si>
  <si>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</si>
  <si>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</si>
  <si>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Kelly Lynch</t>
  </si>
  <si>
    <t>bikini|cult film|fired from the job|martial arts|violence</t>
  </si>
  <si>
    <t>http://www.imdb.com/title/tt0098206/?ref_=fn_tt_tt_1</t>
  </si>
  <si>
    <t>Harry Elfont</t>
  </si>
  <si>
    <t>Lauren Ambrose</t>
  </si>
  <si>
    <t>Can't Hardly WaitÂ </t>
  </si>
  <si>
    <t>Charlie Korsmo</t>
  </si>
  <si>
    <t>graduation|high school|letter|nerd|party</t>
  </si>
  <si>
    <t>http://www.imdb.com/title/tt0127723/?ref_=fn_tt_tt_1</t>
  </si>
  <si>
    <t>Nicholas Turturro</t>
  </si>
  <si>
    <t>Mo' Better BluesÂ </t>
  </si>
  <si>
    <t>Charlie Murphy</t>
  </si>
  <si>
    <t>comeback|friend|jazz|stage|trumpet</t>
  </si>
  <si>
    <t>http://www.imdb.com/title/tt0100168/?ref_=fn_tt_tt_1</t>
  </si>
  <si>
    <t>Michael Patrick Jann</t>
  </si>
  <si>
    <t>Drop Dead GorgeousÂ </t>
  </si>
  <si>
    <t>beauty pageant|blonde|cheerleader uniform|small town|upskirt</t>
  </si>
  <si>
    <t>http://www.imdb.com/title/tt0157503/?ref_=fn_tt_tt_1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</si>
  <si>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</si>
  <si>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</si>
  <si>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</si>
  <si>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</si>
  <si>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</si>
  <si>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Gillian White</t>
  </si>
  <si>
    <t>BamboozledÂ </t>
  </si>
  <si>
    <t>actor|minstrel show|protest|success|writer</t>
  </si>
  <si>
    <t>http://www.imdb.com/title/tt0215545/?ref_=fn_tt_tt_1</t>
  </si>
  <si>
    <t>Derrick Borte</t>
  </si>
  <si>
    <t>The JonesesÂ </t>
  </si>
  <si>
    <t>envy|fake family|gadget|materialism|unhappy marriage</t>
  </si>
  <si>
    <t>http://www.imdb.com/title/tt1285309/?ref_=fn_tt_tt_1</t>
  </si>
  <si>
    <t>Tom Holland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</si>
  <si>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</si>
  <si>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</si>
  <si>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</si>
  <si>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</si>
  <si>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</si>
  <si>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</si>
  <si>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James DeMonaco</t>
  </si>
  <si>
    <t>Zach Gilford</t>
  </si>
  <si>
    <t>The Purge: AnarchyÂ </t>
  </si>
  <si>
    <t>Roberta Valderrama</t>
  </si>
  <si>
    <t>held at gunpoint|machete|masked man|sequel|violence</t>
  </si>
  <si>
    <t>http://www.imdb.com/title/tt2975578/?ref_=fn_tt_tt_1</t>
  </si>
  <si>
    <t>Hart Bochner</t>
  </si>
  <si>
    <t>Matt Ross</t>
  </si>
  <si>
    <t>PCUÂ </t>
  </si>
  <si>
    <t>Chris Young</t>
  </si>
  <si>
    <t>college|high school senior|meat|protest|university</t>
  </si>
  <si>
    <t>http://www.imdb.com/title/tt0110759/?ref_=fn_tt_tt_1</t>
  </si>
  <si>
    <t>Peter Faiman</t>
  </si>
  <si>
    <t>Linda Kozlowski</t>
  </si>
  <si>
    <t>Paul Hogan</t>
  </si>
  <si>
    <t>Crocodile DundeeÂ </t>
  </si>
  <si>
    <t>australian outback|crocodile|female reporter|journalist|new york city</t>
  </si>
  <si>
    <t>http://www.imdb.com/title/tt0090555/?ref_=fn_tt_tt_1</t>
  </si>
  <si>
    <t>Joby Harold</t>
  </si>
  <si>
    <t>Fisher Stevens</t>
  </si>
  <si>
    <t>AwakeÂ </t>
  </si>
  <si>
    <t>anesthetic|anesthetic awareness|heart|heart surgery|surgery</t>
  </si>
  <si>
    <t>http://www.imdb.com/title/tt0211933/?ref_=fn_tt_tt_1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</si>
  <si>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</si>
  <si>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</si>
  <si>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</si>
  <si>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</si>
  <si>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</si>
  <si>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Boris Kodjoe</t>
  </si>
  <si>
    <t>Brown SugarÂ </t>
  </si>
  <si>
    <t>basketball|hip hop|rap music|record company|writer</t>
  </si>
  <si>
    <t>http://www.imdb.com/title/tt0297037/?ref_=fn_tt_tt_1</t>
  </si>
  <si>
    <t>The Good GirlÂ </t>
  </si>
  <si>
    <t>dysfunctional marriage|marijuana|small town|store|trying to conceive</t>
  </si>
  <si>
    <t>http://www.imdb.com/title/tt0279113/?ref_=fn_tt_tt_1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</si>
  <si>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</si>
  <si>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</si>
  <si>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</si>
  <si>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</si>
  <si>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</si>
  <si>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</si>
  <si>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</si>
  <si>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</si>
  <si>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</si>
  <si>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</si>
  <si>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</si>
  <si>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</si>
  <si>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</si>
  <si>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</si>
  <si>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</si>
  <si>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</si>
  <si>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</si>
  <si>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</si>
  <si>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</si>
  <si>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</si>
  <si>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FreeheldÂ </t>
  </si>
  <si>
    <t>Luke Grimes</t>
  </si>
  <si>
    <t>cancer|gay bar|lesbian kiss|partner|public hearing</t>
  </si>
  <si>
    <t>http://www.imdb.com/title/tt1658801/?ref_=fn_tt_tt_1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</si>
  <si>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</si>
  <si>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</si>
  <si>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</si>
  <si>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</si>
  <si>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</si>
  <si>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</si>
  <si>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</si>
  <si>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</si>
  <si>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</si>
  <si>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</si>
  <si>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</si>
  <si>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</si>
  <si>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Barry Skolnick</t>
  </si>
  <si>
    <t>Mean MachineÂ </t>
  </si>
  <si>
    <t>inmate|prison|prison guard|soccer|soccer star</t>
  </si>
  <si>
    <t>http://www.imdb.com/title/tt0291341/?ref_=fn_tt_tt_1</t>
  </si>
  <si>
    <t>Aleksey Chadov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</si>
  <si>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</si>
  <si>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</si>
  <si>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</si>
  <si>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</si>
  <si>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</si>
  <si>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</si>
  <si>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Aaron Hughes</t>
  </si>
  <si>
    <t>You Kill MeÂ </t>
  </si>
  <si>
    <t>alcoholic|buffalo new york|claim in title|embalming|mortuary</t>
  </si>
  <si>
    <t>http://www.imdb.com/title/tt0796375/?ref_=fn_tt_tt_1</t>
  </si>
  <si>
    <t>Jim Mickle</t>
  </si>
  <si>
    <t>Michael Cerveris</t>
  </si>
  <si>
    <t>Connor Paolo</t>
  </si>
  <si>
    <t>Stake LandÂ </t>
  </si>
  <si>
    <t>Nick Damici</t>
  </si>
  <si>
    <t>canada|post apocalypse|road movie|vampire|vampire hunter</t>
  </si>
  <si>
    <t>http://www.imdb.com/title/tt1464580/?ref_=fn_tt_tt_1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</si>
  <si>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</si>
  <si>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</si>
  <si>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</si>
  <si>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</si>
  <si>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Clark Gregg</t>
  </si>
  <si>
    <t>ChokeÂ </t>
  </si>
  <si>
    <t>Jonah Bobo</t>
  </si>
  <si>
    <t>choking|friend|hospital|restaurant|scam</t>
  </si>
  <si>
    <t>http://www.imdb.com/title/tt1024715/?ref_=fn_tt_tt_1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</si>
  <si>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</si>
  <si>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</si>
  <si>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</si>
  <si>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</si>
  <si>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</si>
  <si>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</si>
  <si>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</si>
  <si>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Susan Seidelman</t>
  </si>
  <si>
    <t>Dyan Cannon</t>
  </si>
  <si>
    <t>Boynton Beach ClubÂ </t>
  </si>
  <si>
    <t>Brenda Vaccaro</t>
  </si>
  <si>
    <t>title spoken by character</t>
  </si>
  <si>
    <t>http://www.imdb.com/title/tt0439478/?ref_=fn_tt_tt_1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</si>
  <si>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</si>
  <si>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</si>
  <si>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</si>
  <si>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</si>
  <si>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</si>
  <si>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</si>
  <si>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</si>
  <si>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</si>
  <si>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</si>
  <si>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</si>
  <si>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</si>
  <si>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Session 9Â </t>
  </si>
  <si>
    <t>abandoned asylum|abandoned hospital|asbestos|lobotomy|multiple personality</t>
  </si>
  <si>
    <t>http://www.imdb.com/title/tt0261983/?ref_=fn_tt_tt_1</t>
  </si>
  <si>
    <t>Pete Jones</t>
  </si>
  <si>
    <t>Stolen SummerÂ </t>
  </si>
  <si>
    <t>catholic|catholicism|rabbi|school|summer</t>
  </si>
  <si>
    <t>http://www.imdb.com/title/tt0286162/?ref_=fn_tt_tt_1</t>
  </si>
  <si>
    <t>Rich Cowan</t>
  </si>
  <si>
    <t>The BasketÂ </t>
  </si>
  <si>
    <t>basketball|german immigrant|opera|two word title|war orphan</t>
  </si>
  <si>
    <t>http://www.imdb.com/title/tt0190255/?ref_=fn_tt_tt_1</t>
  </si>
  <si>
    <t>DeterrenceÂ </t>
  </si>
  <si>
    <t>colorado|diner|iraq|nuclear missile|president</t>
  </si>
  <si>
    <t>http://www.imdb.com/title/tt0158583/?ref_=fn_tt_tt_1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</si>
  <si>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</si>
  <si>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</si>
  <si>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</si>
  <si>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</si>
  <si>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</si>
  <si>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Greg Harrison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</si>
  <si>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</si>
  <si>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</si>
  <si>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</si>
  <si>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</si>
  <si>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</si>
  <si>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</si>
  <si>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Morgan J. Freeman</t>
  </si>
  <si>
    <t>Hurricane StreetsÂ </t>
  </si>
  <si>
    <t>gang|new mexico|prison|smuggling|theft</t>
  </si>
  <si>
    <t>http://www.imdb.com/title/tt0119338/?ref_=fn_tt_tt_1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</si>
  <si>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</si>
  <si>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</si>
  <si>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</si>
  <si>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</si>
  <si>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</si>
  <si>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</si>
  <si>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</si>
  <si>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</si>
  <si>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</si>
  <si>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</si>
  <si>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Tim Holmes</t>
  </si>
  <si>
    <t>Oz the Great and PowerfulÂ </t>
  </si>
  <si>
    <t>circus|magic|magician|oz|witch</t>
  </si>
  <si>
    <t>http://www.imdb.com/title/tt1623205/?ref_=fn_tt_tt_1</t>
  </si>
  <si>
    <t>Mike Mitchell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</si>
  <si>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</si>
  <si>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</si>
  <si>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</si>
  <si>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</si>
  <si>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</si>
  <si>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</si>
  <si>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</si>
  <si>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</si>
  <si>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Alice Through the Looking GlassÂ </t>
  </si>
  <si>
    <t>clock|dark fantasy|mad hatter|queen|sequel</t>
  </si>
  <si>
    <t>http://www.imdb.com/title/tt2567026/?ref_=fn_tt_tt_1</t>
  </si>
  <si>
    <t>HancockÂ </t>
  </si>
  <si>
    <t>bully comeuppance|destruction|prison|superhero|tough girl</t>
  </si>
  <si>
    <t>http://www.imdb.com/title/tt0448157/?ref_=fn_tt_tt_1</t>
  </si>
  <si>
    <t>White House DownÂ </t>
  </si>
  <si>
    <t>black u.s. president|president|secret service|tour|white house</t>
  </si>
  <si>
    <t>http://www.imdb.com/title/tt2334879/?ref_=fn_tt_tt_1</t>
  </si>
  <si>
    <t>Hironobu Sakaguchi</t>
  </si>
  <si>
    <t>Final Fantasy: The Spirits WithinÂ </t>
  </si>
  <si>
    <t>general|military|scientist|soldier|year 2065</t>
  </si>
  <si>
    <t>http://www.imdb.com/title/tt0173840/?ref_=fn_tt_tt_1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</si>
  <si>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</si>
  <si>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</si>
  <si>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</si>
  <si>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</si>
  <si>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SaltÂ </t>
  </si>
  <si>
    <t>August Diehl</t>
  </si>
  <si>
    <t>cia|on the run|russian|russian spy|strong female lead</t>
  </si>
  <si>
    <t>http://www.imdb.com/title/tt0944835/?ref_=fn_tt_tt_1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</si>
  <si>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</si>
  <si>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</si>
  <si>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</si>
  <si>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</si>
  <si>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</si>
  <si>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The Day After TomorrowÂ </t>
  </si>
  <si>
    <t>climate|end of the world|global warming|natural disaster|weather</t>
  </si>
  <si>
    <t>http://www.imdb.com/title/tt0319262/?ref_=fn_tt_tt_1</t>
  </si>
  <si>
    <t>The Perfect StormÂ </t>
  </si>
  <si>
    <t>death|fish|fishing|sea|storm</t>
  </si>
  <si>
    <t>http://www.imdb.com/title/tt0177971/?ref_=fn_tt_tt_1</t>
  </si>
  <si>
    <t>Night at the MuseumÂ </t>
  </si>
  <si>
    <t>chaos|museum|museum of natural history|night watchman|watchman</t>
  </si>
  <si>
    <t>http://www.imdb.com/title/tt0477347/?ref_=fn_tt_tt_1</t>
  </si>
  <si>
    <t>Ocean's TwelveÂ </t>
  </si>
  <si>
    <t>father daughter relationship|heist|pretending to be pregnant|sequel|thief</t>
  </si>
  <si>
    <t>http://www.imdb.com/title/tt0349903/?ref_=fn_tt_tt_1</t>
  </si>
  <si>
    <t>The Taking of Pelham 1 2 3Â </t>
  </si>
  <si>
    <t>hijack|hostage|ransom|subway|train</t>
  </si>
  <si>
    <t>http://www.imdb.com/title/tt1111422/?ref_=fn_tt_tt_1</t>
  </si>
  <si>
    <t>George Harris</t>
  </si>
  <si>
    <t>The InterpreterÂ </t>
  </si>
  <si>
    <t>Michael Wright</t>
  </si>
  <si>
    <t>african|assassination|dialect|interpreter|threat</t>
  </si>
  <si>
    <t>http://www.imdb.com/title/tt0373926/?ref_=fn_tt_tt_1</t>
  </si>
  <si>
    <t>Air Force OneÂ </t>
  </si>
  <si>
    <t>ex soldier|hijacker|hostage|president|terrorist</t>
  </si>
  <si>
    <t>http://www.imdb.com/title/tt0118571/?ref_=fn_tt_tt_1</t>
  </si>
  <si>
    <t>Cameron Monaghan</t>
  </si>
  <si>
    <t>ClickÂ </t>
  </si>
  <si>
    <t>architect|frozen time|obese man|remote control|stopped time</t>
  </si>
  <si>
    <t>http://www.imdb.com/title/tt0389860/?ref_=fn_tt_tt_1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</si>
  <si>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</si>
  <si>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</si>
  <si>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</si>
  <si>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</si>
  <si>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</si>
  <si>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Just Go with ItÂ </t>
  </si>
  <si>
    <t>chick flick|hawaii|love|plastic surgeon|woman wearing a string bikini</t>
  </si>
  <si>
    <t>http://www.imdb.com/title/tt1564367/?ref_=fn_tt_tt_1</t>
  </si>
  <si>
    <t>Kyle Balda</t>
  </si>
  <si>
    <t>MinionsÂ </t>
  </si>
  <si>
    <t>antarctica|minion|queen|super villain|villain</t>
  </si>
  <si>
    <t>http://www.imdb.com/title/tt2293640/?ref_=fn_tt_tt_1</t>
  </si>
  <si>
    <t>Funny PeopleÂ </t>
  </si>
  <si>
    <t>Maude Apatow</t>
  </si>
  <si>
    <t>breasts|comedian|craigslist|infidelity|stand up comedian</t>
  </si>
  <si>
    <t>http://www.imdb.com/title/tt1201167/?ref_=fn_tt_tt_1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</si>
  <si>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</si>
  <si>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</si>
  <si>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</si>
  <si>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</si>
  <si>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MÃ¥ns MÃ¥rlind</t>
  </si>
  <si>
    <t>Underworld: AwakeningÂ </t>
  </si>
  <si>
    <t>Sandrine Holt</t>
  </si>
  <si>
    <t>battle|cryogenics|detective|scientist|vampire</t>
  </si>
  <si>
    <t>http://www.imdb.com/title/tt1496025/?ref_=fn_tt_tt_1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</si>
  <si>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</si>
  <si>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</si>
  <si>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</si>
  <si>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</si>
  <si>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Ted 2Â </t>
  </si>
  <si>
    <t>baby|f word|fight|lawyer|marriage</t>
  </si>
  <si>
    <t>http://www.imdb.com/title/tt2637276/?ref_=fn_tt_tt_1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</si>
  <si>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</si>
  <si>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</si>
  <si>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</si>
  <si>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</si>
  <si>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Space CowboysÂ </t>
  </si>
  <si>
    <t>nasa|old age|satellite|space|space shuttle</t>
  </si>
  <si>
    <t>http://www.imdb.com/title/tt0186566/?ref_=fn_tt_tt_1</t>
  </si>
  <si>
    <t>CliffhangerÂ </t>
  </si>
  <si>
    <t>Janine Turner</t>
  </si>
  <si>
    <t>money|mountain|rocky mountains|snow|suitcase</t>
  </si>
  <si>
    <t>http://www.imdb.com/title/tt0106582/?ref_=fn_tt_tt_1</t>
  </si>
  <si>
    <t>Mona Lisa SmileÂ </t>
  </si>
  <si>
    <t>art|college|school|student|wellesley college</t>
  </si>
  <si>
    <t>http://www.imdb.com/title/tt0304415/?ref_=fn_tt_tt_1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</si>
  <si>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</si>
  <si>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</si>
  <si>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</si>
  <si>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</si>
  <si>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</si>
  <si>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Death RaceÂ </t>
  </si>
  <si>
    <t>armored car|car|murder|prison|warden</t>
  </si>
  <si>
    <t>http://www.imdb.com/title/tt0452608/?ref_=fn_tt_tt_1</t>
  </si>
  <si>
    <t>The Scorch TrialsÂ </t>
  </si>
  <si>
    <t>Rosa Salazar</t>
  </si>
  <si>
    <t>desert|disease|escape|resistance|virus</t>
  </si>
  <si>
    <t>http://www.imdb.com/title/tt4046784/?ref_=fn_tt_tt_1</t>
  </si>
  <si>
    <t>Stuart Baird</t>
  </si>
  <si>
    <t>Star Trek: NemesisÂ </t>
  </si>
  <si>
    <t>earth|federation|romulan|slave|space</t>
  </si>
  <si>
    <t>http://www.imdb.com/title/tt0253754/?ref_=fn_tt_tt_1</t>
  </si>
  <si>
    <t>GoosebumpsÂ </t>
  </si>
  <si>
    <t>based on book|blob|ferris wheel|manuscript|monster</t>
  </si>
  <si>
    <t>http://www.imdb.com/title/tt1051904/?ref_=fn_tt_tt_1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</si>
  <si>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</si>
  <si>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</si>
  <si>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</si>
  <si>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</si>
  <si>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</si>
  <si>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</si>
  <si>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</si>
  <si>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</si>
  <si>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Death Becomes HerÂ </t>
  </si>
  <si>
    <t>plastic surgeon|rejuvenation|revenge|rival|rivalry</t>
  </si>
  <si>
    <t>http://www.imdb.com/title/tt0104070/?ref_=fn_tt_tt_1</t>
  </si>
  <si>
    <t>Executive DecisionÂ </t>
  </si>
  <si>
    <t>bomb|hostage|military|plane|terrorist</t>
  </si>
  <si>
    <t>http://www.imdb.com/title/tt0116253/?ref_=fn_tt_tt_1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</si>
  <si>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</si>
  <si>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</si>
  <si>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</si>
  <si>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</si>
  <si>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</si>
  <si>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Muppets Most WantedÂ </t>
  </si>
  <si>
    <t>Hugh Bonneville</t>
  </si>
  <si>
    <t>europe|frog|gulag|prison break|puppet</t>
  </si>
  <si>
    <t>http://www.imdb.com/title/tt2281587/?ref_=fn_tt_tt_1</t>
  </si>
  <si>
    <t>Steve Antin</t>
  </si>
  <si>
    <t>BurlesqueÂ </t>
  </si>
  <si>
    <t>David Walton</t>
  </si>
  <si>
    <t>burlesque|dancer|iowa|small town girl|stage</t>
  </si>
  <si>
    <t>http://www.imdb.com/title/tt1126591/?ref_=fn_tt_tt_1</t>
  </si>
  <si>
    <t>ElizabethtownÂ </t>
  </si>
  <si>
    <t>flight|flight attendant|kentucky|shoes|travel</t>
  </si>
  <si>
    <t>http://www.imdb.com/title/tt0368709/?ref_=fn_tt_tt_1</t>
  </si>
  <si>
    <t>The Change-UpÂ </t>
  </si>
  <si>
    <t>Mircea Monroe</t>
  </si>
  <si>
    <t>best friend|fountain|law firm|lawyer|sex</t>
  </si>
  <si>
    <t>http://www.imdb.com/title/tt1488555/?ref_=fn_tt_tt_1</t>
  </si>
  <si>
    <t>Donald Petrie</t>
  </si>
  <si>
    <t>How to Lose a Guy in 10 DaysÂ </t>
  </si>
  <si>
    <t>advertising executive|diamond|magazine|party|wager</t>
  </si>
  <si>
    <t>http://www.imdb.com/title/tt0251127/?ref_=fn_tt_tt_1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</si>
  <si>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</si>
  <si>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</si>
  <si>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</si>
  <si>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</si>
  <si>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</si>
  <si>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Blood WorkÂ </t>
  </si>
  <si>
    <t>Rick Hoffman</t>
  </si>
  <si>
    <t>boat|heart transplant|murder|serial killer|sister</t>
  </si>
  <si>
    <t>http://www.imdb.com/title/tt0309377/?ref_=fn_tt_tt_1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</si>
  <si>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</si>
  <si>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</si>
  <si>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</si>
  <si>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</si>
  <si>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</si>
  <si>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</si>
  <si>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Death to SmoochyÂ </t>
  </si>
  <si>
    <t>Danny Woodburn</t>
  </si>
  <si>
    <t>children|children's tv show|money|revenge|scandal</t>
  </si>
  <si>
    <t>http://www.imdb.com/title/tt0266452/?ref_=fn_tt_tt_1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</si>
  <si>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</si>
  <si>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</si>
  <si>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</si>
  <si>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</si>
  <si>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</si>
  <si>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</si>
  <si>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</si>
  <si>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</si>
  <si>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</si>
  <si>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</si>
  <si>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</si>
  <si>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</si>
  <si>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</si>
  <si>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</si>
  <si>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</si>
  <si>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</si>
  <si>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</si>
  <si>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</si>
  <si>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Wayne Wang</t>
  </si>
  <si>
    <t>Last HolidayÂ </t>
  </si>
  <si>
    <t>chef|congressman|cook|hotel|senator</t>
  </si>
  <si>
    <t>http://www.imdb.com/title/tt0408985/?ref_=fn_tt_tt_1</t>
  </si>
  <si>
    <t>Susan Stroman</t>
  </si>
  <si>
    <t>The ProducersÂ </t>
  </si>
  <si>
    <t>accountant|money|opening night|scheme|swedish</t>
  </si>
  <si>
    <t>http://www.imdb.com/title/tt0395251/?ref_=fn_tt_tt_1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</si>
  <si>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</si>
  <si>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</si>
  <si>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</si>
  <si>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</si>
  <si>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</si>
  <si>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</si>
  <si>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</si>
  <si>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</si>
  <si>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</si>
  <si>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</si>
  <si>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</si>
  <si>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</si>
  <si>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</si>
  <si>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</si>
  <si>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</si>
  <si>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LucyÂ </t>
  </si>
  <si>
    <t>brain capacity|drugs|fictional drug|one woman army|tough girl</t>
  </si>
  <si>
    <t>http://www.imdb.com/title/tt2872732/?ref_=fn_tt_tt_1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</si>
  <si>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</si>
  <si>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</si>
  <si>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</si>
  <si>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</si>
  <si>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</si>
  <si>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</si>
  <si>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17 AgainÂ </t>
  </si>
  <si>
    <t>adult as child|father son relationship|high school student|janitor|school</t>
  </si>
  <si>
    <t>http://www.imdb.com/title/tt0974661/?ref_=fn_tt_tt_1</t>
  </si>
  <si>
    <t>John Moore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</si>
  <si>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</si>
  <si>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</si>
  <si>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</si>
  <si>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</si>
  <si>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</si>
  <si>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NimrÃ³d Antal</t>
  </si>
  <si>
    <t>Topher Grace</t>
  </si>
  <si>
    <t>PredatorsÂ </t>
  </si>
  <si>
    <t>Derek Mears</t>
  </si>
  <si>
    <t>kicked in the face|martial arts|punched in the face|strong female character|woman punching a man</t>
  </si>
  <si>
    <t>http://www.imdb.com/title/tt1424381/?ref_=fn_tt_tt_1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</si>
  <si>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</si>
  <si>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</si>
  <si>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</si>
  <si>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</si>
  <si>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</si>
  <si>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Marie AntoinetteÂ </t>
  </si>
  <si>
    <t>austria|cake|france|queen|versailles</t>
  </si>
  <si>
    <t>http://www.imdb.com/title/tt0422720/?ref_=fn_tt_tt_1</t>
  </si>
  <si>
    <t>Grudge MatchÂ </t>
  </si>
  <si>
    <t>Oscar Gale</t>
  </si>
  <si>
    <t>broke|promoter|retirement|trainer|training</t>
  </si>
  <si>
    <t>http://www.imdb.com/title/tt1661382/?ref_=fn_tt_tt_1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</si>
  <si>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</si>
  <si>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</si>
  <si>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</si>
  <si>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</si>
  <si>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</si>
  <si>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</si>
  <si>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</si>
  <si>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</si>
  <si>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</si>
  <si>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</si>
  <si>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</si>
  <si>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Pink</t>
  </si>
  <si>
    <t>Collette Wolfe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</si>
  <si>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</si>
  <si>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</si>
  <si>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</si>
  <si>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</si>
  <si>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</si>
  <si>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</si>
  <si>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</si>
  <si>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Star Trek: The Motion PictureÂ </t>
  </si>
  <si>
    <t>alien|space|space station|spacecraft|warp speed</t>
  </si>
  <si>
    <t>http://www.imdb.com/title/tt0079945/?ref_=fn_tt_tt_1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</si>
  <si>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</si>
  <si>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</si>
  <si>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</si>
  <si>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</si>
  <si>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</si>
  <si>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Bille August</t>
  </si>
  <si>
    <t>Smilla's Sense of SnowÂ </t>
  </si>
  <si>
    <t>boy|greenland|neighbor|roof|snow</t>
  </si>
  <si>
    <t>http://www.imdb.com/title/tt0120152/?ref_=fn_tt_tt_1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</si>
  <si>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</si>
  <si>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</si>
  <si>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</si>
  <si>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</si>
  <si>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</si>
  <si>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The Number 23Â </t>
  </si>
  <si>
    <t>destiny|detective|imagination|murder|sex scene</t>
  </si>
  <si>
    <t>http://www.imdb.com/title/tt0481369/?ref_=fn_tt_tt_1</t>
  </si>
  <si>
    <t>Pat Hingle</t>
  </si>
  <si>
    <t>The Quick and the DeadÂ </t>
  </si>
  <si>
    <t>authority figure as villian|gun duel|saved from hanging|showdown|street shootout</t>
  </si>
  <si>
    <t>http://www.imdb.com/title/tt0114214/?ref_=fn_tt_tt_1</t>
  </si>
  <si>
    <t>Big DaddyÂ 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</si>
  <si>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</si>
  <si>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</si>
  <si>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</si>
  <si>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</si>
  <si>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</si>
  <si>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</si>
  <si>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Naked Gun 33 1/3: The Final InsultÂ </t>
  </si>
  <si>
    <t>retirement|spoof|terrorist|transsexual|undercover</t>
  </si>
  <si>
    <t>http://www.imdb.com/title/tt0110622/?ref_=fn_tt_tt_1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</si>
  <si>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</si>
  <si>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</si>
  <si>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</si>
  <si>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</si>
  <si>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</si>
  <si>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</si>
  <si>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</si>
  <si>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</si>
  <si>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</si>
  <si>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</si>
  <si>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</si>
  <si>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Edward Norton</t>
  </si>
  <si>
    <t>Keeping the FaithÂ </t>
  </si>
  <si>
    <t>celibacy|jewish|priest|rabbi|synagogue</t>
  </si>
  <si>
    <t>http://www.imdb.com/title/tt0171433/?ref_=fn_tt_tt_1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</si>
  <si>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</si>
  <si>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</si>
  <si>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</si>
  <si>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</si>
  <si>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</si>
  <si>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</si>
  <si>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</si>
  <si>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</si>
  <si>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</si>
  <si>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</si>
  <si>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</si>
  <si>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</si>
  <si>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</si>
  <si>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</si>
  <si>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</si>
  <si>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</si>
  <si>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W.Â </t>
  </si>
  <si>
    <t>bible|cabinet meeting|dog|drinking|family relationships</t>
  </si>
  <si>
    <t>http://www.imdb.com/title/tt1175491/?ref_=fn_tt_tt_1</t>
  </si>
  <si>
    <t>Andy Fickman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</si>
  <si>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</si>
  <si>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</si>
  <si>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</si>
  <si>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</si>
  <si>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</si>
  <si>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</si>
  <si>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</si>
  <si>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</si>
  <si>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</si>
  <si>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</si>
  <si>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</si>
  <si>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</si>
  <si>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</si>
  <si>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</si>
  <si>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</si>
  <si>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</si>
  <si>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John Pasquin</t>
  </si>
  <si>
    <t>Eric Lloyd</t>
  </si>
  <si>
    <t>The Santa ClauseÂ </t>
  </si>
  <si>
    <t>1990s|christmas|christmas eve|sleigh|surrealism</t>
  </si>
  <si>
    <t>http://www.imdb.com/title/tt0111070/?ref_=fn_tt_tt_1</t>
  </si>
  <si>
    <t>Ken Scott</t>
  </si>
  <si>
    <t>Bobby Moynihan</t>
  </si>
  <si>
    <t>Jack Reynor</t>
  </si>
  <si>
    <t>Delivery ManÂ </t>
  </si>
  <si>
    <t>children|identity|lawsuit|lawyer|sperm donor</t>
  </si>
  <si>
    <t>http://www.imdb.com/title/tt2387559/?ref_=fn_tt_tt_1</t>
  </si>
  <si>
    <t>Diary of a Wimpy Kid: Dog DaysÂ </t>
  </si>
  <si>
    <t>best friend|camping|country club|no opening credits|summer vacation</t>
  </si>
  <si>
    <t>http://www.imdb.com/title/tt2023453/?ref_=fn_tt_tt_1</t>
  </si>
  <si>
    <t>Hail, Caesar!Â </t>
  </si>
  <si>
    <t>50s|film within a film|hollywood|illegitimate pregnancy|twins</t>
  </si>
  <si>
    <t>http://www.imdb.com/title/tt0475290/?ref_=fn_tt_tt_1</t>
  </si>
  <si>
    <t>Beverly Hills Cop IIÂ </t>
  </si>
  <si>
    <t>detective|police|police chief|robbery|tall woman</t>
  </si>
  <si>
    <t>http://www.imdb.com/title/tt0092644/?ref_=fn_tt_tt_1</t>
  </si>
  <si>
    <t>Jim Field Smith</t>
  </si>
  <si>
    <t>Kim Shaw</t>
  </si>
  <si>
    <t>She's Out of My LeagueÂ </t>
  </si>
  <si>
    <t>Geoff Stults</t>
  </si>
  <si>
    <t>airport|airport security|confidence|iphone|love</t>
  </si>
  <si>
    <t>http://www.imdb.com/title/tt0815236/?ref_=fn_tt_tt_1</t>
  </si>
  <si>
    <t>Frank Nissen</t>
  </si>
  <si>
    <t>Kath Soucie</t>
  </si>
  <si>
    <t>Pooh's Heffalump MovieÂ </t>
  </si>
  <si>
    <t>creature|forest|mother son relationship|rabbit|winnie the pooh</t>
  </si>
  <si>
    <t>http://www.imdb.com/title/tt0407121/?ref_=fn_tt_tt_1</t>
  </si>
  <si>
    <t>Mia Farrow</t>
  </si>
  <si>
    <t>Be Kind RewindÂ </t>
  </si>
  <si>
    <t>friend|power plant|sabotage|store clerk|video store</t>
  </si>
  <si>
    <t>http://www.imdb.com/title/tt0799934/?ref_=fn_tt_tt_1</t>
  </si>
  <si>
    <t>Charlie Saxton</t>
  </si>
  <si>
    <t>Scott Porter</t>
  </si>
  <si>
    <t>BandslamÂ </t>
  </si>
  <si>
    <t>battle of the bands|high school|rock 'n' roll|school|teenager</t>
  </si>
  <si>
    <t>http://www.imdb.com/title/tt0976222/?ref_=fn_tt_tt_1</t>
  </si>
  <si>
    <t>The YardsÂ </t>
  </si>
  <si>
    <t>best friend|corruption|fall to death|female nudity|friend</t>
  </si>
  <si>
    <t>http://www.imdb.com/title/tt0138946/?ref_=fn_tt_tt_1</t>
  </si>
  <si>
    <t>Rapa NuiÂ </t>
  </si>
  <si>
    <t>easter island|location in title|statue|topless female nudity|two word title</t>
  </si>
  <si>
    <t>http://www.imdb.com/title/tt0110944/?ref_=fn_tt_tt_1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</si>
  <si>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</si>
  <si>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</si>
  <si>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</si>
  <si>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</si>
  <si>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</si>
  <si>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</si>
  <si>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</si>
  <si>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</si>
  <si>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</si>
  <si>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NeighborsÂ </t>
  </si>
  <si>
    <t>broken leg|friendship|jewish|topless female nudity|urination</t>
  </si>
  <si>
    <t>http://www.imdb.com/title/tt2004420/?ref_=fn_tt_tt_1</t>
  </si>
  <si>
    <t>Anything ElseÂ </t>
  </si>
  <si>
    <t>love at first sight|new york city|sex|teacher|writer</t>
  </si>
  <si>
    <t>http://www.imdb.com/title/tt0313792/?ref_=fn_tt_tt_1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</si>
  <si>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</si>
  <si>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</si>
  <si>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</si>
  <si>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</si>
  <si>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Noel Marshall</t>
  </si>
  <si>
    <t>Melanie Griffith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</si>
  <si>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</si>
  <si>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</si>
  <si>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</si>
  <si>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</si>
  <si>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</si>
  <si>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Brian Robbins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</si>
  <si>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</si>
  <si>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</si>
  <si>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</si>
  <si>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</si>
  <si>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</si>
  <si>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</si>
  <si>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</si>
  <si>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</si>
  <si>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</si>
  <si>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</si>
  <si>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</si>
  <si>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</si>
  <si>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</si>
  <si>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</si>
  <si>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The FacultyÂ </t>
  </si>
  <si>
    <t>alien|high school|ohio|photographer|water</t>
  </si>
  <si>
    <t>http://www.imdb.com/title/tt0133751/?ref_=fn_tt_tt_1</t>
  </si>
  <si>
    <t>Luke Benward</t>
  </si>
  <si>
    <t>Cicely Tyson</t>
  </si>
  <si>
    <t>Because of Winn-DixieÂ </t>
  </si>
  <si>
    <t>Eva Marie Saint</t>
  </si>
  <si>
    <t>10 year old|dog|florida|girl|supermarket</t>
  </si>
  <si>
    <t>http://www.imdb.com/title/tt0317132/?ref_=fn_tt_tt_1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</si>
  <si>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</si>
  <si>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</si>
  <si>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</si>
  <si>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</si>
  <si>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</si>
  <si>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New York StoriesÂ </t>
  </si>
  <si>
    <t>12 year old|artist|hotel|three word title|written and directed by cast member</t>
  </si>
  <si>
    <t>http://www.imdb.com/title/tt0097965/?ref_=fn_tt_tt_1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</si>
  <si>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</si>
  <si>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</si>
  <si>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</si>
  <si>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</si>
  <si>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</si>
  <si>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Phyllida Lloyd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</si>
  <si>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</si>
  <si>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</si>
  <si>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</si>
  <si>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</si>
  <si>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Bob Saget</t>
  </si>
  <si>
    <t>Dirty WorkÂ </t>
  </si>
  <si>
    <t>Traylor Howard</t>
  </si>
  <si>
    <t>cult film|gambling debt|job|off screen murder|revenge</t>
  </si>
  <si>
    <t>http://www.imdb.com/title/tt0120654/?ref_=fn_tt_tt_1</t>
  </si>
  <si>
    <t>Brian Koppelman</t>
  </si>
  <si>
    <t>Jenna Fischer</t>
  </si>
  <si>
    <t>Solitary ManÂ </t>
  </si>
  <si>
    <t>aging|hdtv|high definition television|love|marriage</t>
  </si>
  <si>
    <t>http://www.imdb.com/title/tt1294213/?ref_=fn_tt_tt_1</t>
  </si>
  <si>
    <t>Cara Delevingne</t>
  </si>
  <si>
    <t>Paper TownsÂ </t>
  </si>
  <si>
    <t>Meg Crosbie</t>
  </si>
  <si>
    <t>based on novel|female neighbor|friendship|travel|trip</t>
  </si>
  <si>
    <t>http://www.imdb.com/title/tt3622592/?ref_=fn_tt_tt_1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</si>
  <si>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</si>
  <si>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</si>
  <si>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</si>
  <si>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</si>
  <si>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</si>
  <si>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</si>
  <si>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</si>
  <si>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</si>
  <si>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</si>
  <si>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</si>
  <si>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</si>
  <si>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The Life Before Her EyesÂ </t>
  </si>
  <si>
    <t>best friend|nonlinear timeline|school shooting|self sacrifice|shooting</t>
  </si>
  <si>
    <t>http://www.imdb.com/title/tt0815178/?ref_=fn_tt_tt_1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</si>
  <si>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</si>
  <si>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</si>
  <si>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</si>
  <si>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</si>
  <si>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</si>
  <si>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</si>
  <si>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</si>
  <si>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Shaun Weiss</t>
  </si>
  <si>
    <t>The Mighty DucksÂ </t>
  </si>
  <si>
    <t>Elden Henson</t>
  </si>
  <si>
    <t>coach|hockey team|lawyer|respect|team</t>
  </si>
  <si>
    <t>http://www.imdb.com/title/tt0104868/?ref_=fn_tt_tt_1</t>
  </si>
  <si>
    <t>Andrew Fleming</t>
  </si>
  <si>
    <t>Hamlet 2Â </t>
  </si>
  <si>
    <t>gang banger|sequel|shakespeare's hamlet|student|time machine</t>
  </si>
  <si>
    <t>http://www.imdb.com/title/tt1104733/?ref_=fn_tt_tt_1</t>
  </si>
  <si>
    <t>New NightmareÂ </t>
  </si>
  <si>
    <t>Tracy Middendorf</t>
  </si>
  <si>
    <t>earthquake|elm street|freddy krueger|nightmare|sleep</t>
  </si>
  <si>
    <t>http://www.imdb.com/title/tt0111686/?ref_=fn_tt_tt_1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</si>
  <si>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</si>
  <si>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</si>
  <si>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</si>
  <si>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</si>
  <si>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</si>
  <si>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</si>
  <si>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</si>
  <si>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</si>
  <si>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</si>
  <si>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</si>
  <si>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</si>
  <si>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</si>
  <si>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</si>
  <si>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</si>
  <si>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</si>
  <si>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George Hickenlooper</t>
  </si>
  <si>
    <t>Factory GirlÂ </t>
  </si>
  <si>
    <t>andy warhol|female nudity|public nudity|singer|socialite</t>
  </si>
  <si>
    <t>http://www.imdb.com/title/tt0432402/?ref_=fn_tt_tt_1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</si>
  <si>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</si>
  <si>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</si>
  <si>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</si>
  <si>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</si>
  <si>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</si>
  <si>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</si>
  <si>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</si>
  <si>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Walt Becker</t>
  </si>
  <si>
    <t>Van Wilder: Party LiaisonÂ </t>
  </si>
  <si>
    <t>Erik Estrada</t>
  </si>
  <si>
    <t>college|love|party|reporter|tuition</t>
  </si>
  <si>
    <t>http://www.imdb.com/title/tt0283111/?ref_=fn_tt_tt_1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</si>
  <si>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</si>
  <si>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</si>
  <si>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</si>
  <si>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</si>
  <si>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</si>
  <si>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</si>
  <si>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</si>
  <si>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</si>
  <si>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</si>
  <si>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</si>
  <si>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</si>
  <si>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</si>
  <si>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</si>
  <si>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Adam Rapp</t>
  </si>
  <si>
    <t>Winter PassingÂ </t>
  </si>
  <si>
    <t>love|michigan|musician|novelist|student</t>
  </si>
  <si>
    <t>http://www.imdb.com/title/tt0380817/?ref_=fn_tt_tt_1</t>
  </si>
  <si>
    <t>NorthforkÂ </t>
  </si>
  <si>
    <t>boy|caretaker|dam|evacuation|orphanage</t>
  </si>
  <si>
    <t>http://www.imdb.com/title/tt0322659/?ref_=fn_tt_tt_1</t>
  </si>
  <si>
    <t>Ti West</t>
  </si>
  <si>
    <t>Greta Gerwig</t>
  </si>
  <si>
    <t>Lena Dunham</t>
  </si>
  <si>
    <t>The House of the DevilÂ </t>
  </si>
  <si>
    <t>cult film|eclipse|haunted house|lunar eclipse|secret</t>
  </si>
  <si>
    <t>http://www.imdb.com/title/tt1172994/?ref_=fn_tt_tt_1</t>
  </si>
  <si>
    <t>The QuietÂ </t>
  </si>
  <si>
    <t>deaf|death|dysfunctional family|godparent|secret</t>
  </si>
  <si>
    <t>http://www.imdb.com/title/tt0414951/?ref_=fn_tt_tt_1</t>
  </si>
  <si>
    <t>Ramaa Mosley</t>
  </si>
  <si>
    <t>The Brass TeapotÂ </t>
  </si>
  <si>
    <t>mini dress|mini skirt|money|voyeur|voyeurism</t>
  </si>
  <si>
    <t>http://www.imdb.com/title/tt1935902/?ref_=fn_tt_tt_1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</si>
  <si>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</si>
  <si>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</si>
  <si>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</si>
  <si>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</si>
  <si>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</si>
  <si>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</si>
  <si>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</si>
  <si>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</si>
  <si>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</si>
  <si>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</si>
  <si>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</si>
  <si>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</si>
  <si>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</si>
  <si>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</si>
  <si>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</si>
  <si>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</si>
  <si>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</si>
  <si>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</si>
  <si>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</si>
  <si>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</si>
  <si>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</si>
  <si>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</si>
  <si>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</si>
  <si>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</si>
  <si>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</si>
  <si>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Cars 2Â </t>
  </si>
  <si>
    <t>best friend|car race|conspiracy|gadget car|spy</t>
  </si>
  <si>
    <t>http://www.imdb.com/title/tt1216475/?ref_=fn_tt_tt_1</t>
  </si>
  <si>
    <t>Jack the Giant SlayerÂ </t>
  </si>
  <si>
    <t>Ralph Brown</t>
  </si>
  <si>
    <t>bean|giant|king|no opening credits|princess</t>
  </si>
  <si>
    <t>http://www.imdb.com/title/tt1351685/?ref_=fn_tt_tt_1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</si>
  <si>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</si>
  <si>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</si>
  <si>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</si>
  <si>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</si>
  <si>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Carl Rinsch</t>
  </si>
  <si>
    <t>47 RoninÂ </t>
  </si>
  <si>
    <t>Jin Akanishi</t>
  </si>
  <si>
    <t>box office flop|ronin|samurai|shogun|tournament</t>
  </si>
  <si>
    <t>http://www.imdb.com/title/tt1335975/?ref_=fn_tt_tt_1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</si>
  <si>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</si>
  <si>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</si>
  <si>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</si>
  <si>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</si>
  <si>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BeowulfÂ </t>
  </si>
  <si>
    <t>Sebastian RochÃ©</t>
  </si>
  <si>
    <t>creature|demon|king|reward|warrior</t>
  </si>
  <si>
    <t>http://www.imdb.com/title/tt0442933/?ref_=fn_tt_tt_1</t>
  </si>
  <si>
    <t>Knight and DayÂ </t>
  </si>
  <si>
    <t>chase|fbi|garage|spy|surveillance</t>
  </si>
  <si>
    <t>http://www.imdb.com/title/tt1013743/?ref_=fn_tt_tt_1</t>
  </si>
  <si>
    <t>InsurgentÂ </t>
  </si>
  <si>
    <t>action heroine|falling from height|mind control|trainhopping|truth serum</t>
  </si>
  <si>
    <t>http://www.imdb.com/title/tt2908446/?ref_=fn_tt_tt_1</t>
  </si>
  <si>
    <t>Stephen Sommers</t>
  </si>
  <si>
    <t>The Mummy ReturnsÂ </t>
  </si>
  <si>
    <t>Patricia Velasquez</t>
  </si>
  <si>
    <t>ancient egypt|bracelet|king|scorpion|son</t>
  </si>
  <si>
    <t>http://www.imdb.com/title/tt0209163/?ref_=fn_tt_tt_1</t>
  </si>
  <si>
    <t>Wally Pfister</t>
  </si>
  <si>
    <t>TranscendenceÂ </t>
  </si>
  <si>
    <t>artificial intelligence|consciousness|power outage|scientist|technology</t>
  </si>
  <si>
    <t>http://www.imdb.com/title/tt2209764/?ref_=fn_tt_tt_1</t>
  </si>
  <si>
    <t>TwisterÂ </t>
  </si>
  <si>
    <t>Jami Gertz</t>
  </si>
  <si>
    <t>device|disaster|divorce|storm|tornado</t>
  </si>
  <si>
    <t>http://www.imdb.com/title/tt0117998/?ref_=fn_tt_tt_1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</si>
  <si>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</si>
  <si>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</si>
  <si>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</si>
  <si>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</si>
  <si>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</si>
  <si>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Joe Pytka</t>
  </si>
  <si>
    <t>Space JamÂ </t>
  </si>
  <si>
    <t>Michael Jordan</t>
  </si>
  <si>
    <t>alien|basketball|basketball game|cult film|monstars</t>
  </si>
  <si>
    <t>http://www.imdb.com/title/tt0117705/?ref_=fn_tt_tt_1</t>
  </si>
  <si>
    <t>Mars Attacks!Â </t>
  </si>
  <si>
    <t>alien|general|martian|president|weapon</t>
  </si>
  <si>
    <t>http://www.imdb.com/title/tt0116996/?ref_=fn_tt_tt_1</t>
  </si>
  <si>
    <t>SurrogatesÂ </t>
  </si>
  <si>
    <t>android|fbi agent|future|murder|robot</t>
  </si>
  <si>
    <t>http://www.imdb.com/title/tt0986263/?ref_=fn_tt_tt_1</t>
  </si>
  <si>
    <t>Clay Kaytis</t>
  </si>
  <si>
    <t>The Angry Birds MovieÂ </t>
  </si>
  <si>
    <t>butt|downward duck|fish|kingfisher|pig</t>
  </si>
  <si>
    <t>http://www.imdb.com/title/tt1985949/?ref_=fn_tt_tt_1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</si>
  <si>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</si>
  <si>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</si>
  <si>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</si>
  <si>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</si>
  <si>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</si>
  <si>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</si>
  <si>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</si>
  <si>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</si>
  <si>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</si>
  <si>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</si>
  <si>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</si>
  <si>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</si>
  <si>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</si>
  <si>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Hart's WarÂ </t>
  </si>
  <si>
    <t>colonel|honor|lieutenant|pilot|racism</t>
  </si>
  <si>
    <t>http://www.imdb.com/title/tt0251114/?ref_=fn_tt_tt_1</t>
  </si>
  <si>
    <t>This Means WarÂ </t>
  </si>
  <si>
    <t>Warren Christie</t>
  </si>
  <si>
    <t>best friend|cia|cia agent|dating|undercover</t>
  </si>
  <si>
    <t>http://www.imdb.com/title/tt1596350/?ref_=fn_tt_tt_1</t>
  </si>
  <si>
    <t>Astro BoyÂ </t>
  </si>
  <si>
    <t>betrayal|futuristic|gladiator|robot|scientist</t>
  </si>
  <si>
    <t>http://www.imdb.com/title/tt0375568/?ref_=fn_tt_tt_1</t>
  </si>
  <si>
    <t>Josh Gordon</t>
  </si>
  <si>
    <t>Blades of GloryÂ </t>
  </si>
  <si>
    <t>competition|fight|ice|jock strap|nintendo game boy advance</t>
  </si>
  <si>
    <t>http://www.imdb.com/title/tt0445934/?ref_=fn_tt_tt_1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</si>
  <si>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</si>
  <si>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</si>
  <si>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</si>
  <si>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The General's DaughterÂ </t>
  </si>
  <si>
    <t>army cid|cover up|military|murder|woman in military</t>
  </si>
  <si>
    <t>http://www.imdb.com/title/tt0144214/?ref_=fn_tt_tt_1</t>
  </si>
  <si>
    <t>The JackalÂ 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</si>
  <si>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</si>
  <si>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</si>
  <si>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</si>
  <si>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</si>
  <si>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</si>
  <si>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Gary Dourdan</t>
  </si>
  <si>
    <t>Alien: ResurrectionÂ </t>
  </si>
  <si>
    <t>alien|blood|breeding|clone|scientist</t>
  </si>
  <si>
    <t>http://www.imdb.com/title/tt0118583/?ref_=fn_tt_tt_1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</si>
  <si>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</si>
  <si>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</si>
  <si>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</si>
  <si>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</si>
  <si>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</si>
  <si>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Jessica Szohr</t>
  </si>
  <si>
    <t>The InternshipÂ </t>
  </si>
  <si>
    <t>actor's picture shown in credits|animated credits|google|internship|still images in end credits</t>
  </si>
  <si>
    <t>http://www.imdb.com/title/tt2234155/?ref_=fn_tt_tt_1</t>
  </si>
  <si>
    <t>After the SunsetÂ </t>
  </si>
  <si>
    <t>diamond|fbi|fbi agent|island|thief</t>
  </si>
  <si>
    <t>http://www.imdb.com/title/tt0367479/?ref_=fn_tt_tt_1</t>
  </si>
  <si>
    <t>Jesse Dylan</t>
  </si>
  <si>
    <t>American WeddingÂ </t>
  </si>
  <si>
    <t>bachelor party|blow job|breasts|friend|wedding</t>
  </si>
  <si>
    <t>http://www.imdb.com/title/tt0328828/?ref_=fn_tt_tt_1</t>
  </si>
  <si>
    <t>Date NightÂ </t>
  </si>
  <si>
    <t>city|new york city|night|reservation|restaurant</t>
  </si>
  <si>
    <t>http://www.imdb.com/title/tt1279935/?ref_=fn_tt_tt_1</t>
  </si>
  <si>
    <t>Andrey Konchalovskiy</t>
  </si>
  <si>
    <t>Tango &amp; CashÂ </t>
  </si>
  <si>
    <t>Brion James</t>
  </si>
  <si>
    <t>1980s|80s action|escape|plea bargain|prison</t>
  </si>
  <si>
    <t>http://www.imdb.com/title/tt0098439/?ref_=fn_tt_tt_1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</si>
  <si>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</si>
  <si>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</si>
  <si>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</si>
  <si>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</si>
  <si>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</si>
  <si>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</si>
  <si>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</si>
  <si>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</si>
  <si>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</si>
  <si>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</si>
  <si>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</si>
  <si>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</si>
  <si>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Mamma Mia!Â </t>
  </si>
  <si>
    <t>bride|greece|island|mediterranean|wedding</t>
  </si>
  <si>
    <t>http://www.imdb.com/title/tt0795421/?ref_=fn_tt_tt_1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</si>
  <si>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</si>
  <si>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</si>
  <si>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</si>
  <si>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</si>
  <si>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</si>
  <si>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</si>
  <si>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</si>
  <si>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Gremlins 2: The New BatchÂ </t>
  </si>
  <si>
    <t>gremlin|horror host|hulk hogan|monster|skyscraper</t>
  </si>
  <si>
    <t>http://www.imdb.com/title/tt0099700/?ref_=fn_tt_tt_1</t>
  </si>
  <si>
    <t>AssassinsÂ </t>
  </si>
  <si>
    <t>Kelly Rowan</t>
  </si>
  <si>
    <t>assassin|floppy disk|modem|rival|russian</t>
  </si>
  <si>
    <t>http://www.imdb.com/title/tt0112401/?ref_=fn_tt_tt_1</t>
  </si>
  <si>
    <t>Gilbert Gottfried</t>
  </si>
  <si>
    <t>The Adventures of Ford FairlaneÂ </t>
  </si>
  <si>
    <t>detective|groupie|murder|music industry|rock n roll</t>
  </si>
  <si>
    <t>http://www.imdb.com/title/tt0098987/?ref_=fn_tt_tt_1</t>
  </si>
  <si>
    <t>P.J. Hogan</t>
  </si>
  <si>
    <t>Christopher Masterson</t>
  </si>
  <si>
    <t>My Best Friend's WeddingÂ </t>
  </si>
  <si>
    <t>best friend|chick flick|male female friendship|promise|wedding</t>
  </si>
  <si>
    <t>http://www.imdb.com/title/tt0119738/?ref_=fn_tt_tt_1</t>
  </si>
  <si>
    <t>Taken 2Â </t>
  </si>
  <si>
    <t>albanian|revenge|revenge motive|teenage daughter|vacation</t>
  </si>
  <si>
    <t>http://www.imdb.com/title/tt1397280/?ref_=fn_tt_tt_1</t>
  </si>
  <si>
    <t>Tin CupÂ </t>
  </si>
  <si>
    <t>driving range|golf|golfer|tournament|winnebago</t>
  </si>
  <si>
    <t>http://www.imdb.com/title/tt0117918/?ref_=fn_tt_tt_1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</si>
  <si>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</si>
  <si>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</si>
  <si>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</si>
  <si>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</si>
  <si>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The River WildÂ </t>
  </si>
  <si>
    <t>criminal|rafting|river|robber|white water rafting</t>
  </si>
  <si>
    <t>http://www.imdb.com/title/tt0110997/?ref_=fn_tt_tt_1</t>
  </si>
  <si>
    <t>Johnny English RebornÂ </t>
  </si>
  <si>
    <t>Togo Igawa</t>
  </si>
  <si>
    <t>assassin|chinese|conspiracy|gadget|premier</t>
  </si>
  <si>
    <t>http://www.imdb.com/title/tt1634122/?ref_=fn_tt_tt_1</t>
  </si>
  <si>
    <t>High CrimesÂ </t>
  </si>
  <si>
    <t>defense lawyer|lawyer|marine|murder|villager</t>
  </si>
  <si>
    <t>http://www.imdb.com/title/tt0257756/?ref_=fn_tt_tt_1</t>
  </si>
  <si>
    <t>Sngmoo Lee</t>
  </si>
  <si>
    <t>The Warrior's WayÂ </t>
  </si>
  <si>
    <t>bullet time|explosion|knife throwing|throwing a knife|violence</t>
  </si>
  <si>
    <t>http://www.imdb.com/title/tt1032751/?ref_=fn_tt_tt_1</t>
  </si>
  <si>
    <t>Horrible Bosses 2Â </t>
  </si>
  <si>
    <t>kidnapping|reference to franz beckenbauer|scene during end credits|second part|singing in a car</t>
  </si>
  <si>
    <t>http://www.imdb.com/title/tt2170439/?ref_=fn_tt_tt_1</t>
  </si>
  <si>
    <t>Ulu Grosbard</t>
  </si>
  <si>
    <t>The Deep End of the OceanÂ </t>
  </si>
  <si>
    <t>basketball|boy|italian|kidnapping a child|reunion</t>
  </si>
  <si>
    <t>http://www.imdb.com/title/tt0120646/?ref_=fn_tt_tt_1</t>
  </si>
  <si>
    <t>Les Mayfield</t>
  </si>
  <si>
    <t>Blue StreakÂ </t>
  </si>
  <si>
    <t>detective|diamond|jewel|police|thief</t>
  </si>
  <si>
    <t>http://www.imdb.com/title/tt0181316/?ref_=fn_tt_tt_1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</si>
  <si>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</si>
  <si>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</si>
  <si>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</si>
  <si>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</si>
  <si>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</si>
  <si>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In &amp; OutÂ </t>
  </si>
  <si>
    <t>academy award|gay|high school|reporter|teacher</t>
  </si>
  <si>
    <t>http://www.imdb.com/title/tt0119360/?ref_=fn_tt_tt_1</t>
  </si>
  <si>
    <t>The CellÂ </t>
  </si>
  <si>
    <t>James Gammon</t>
  </si>
  <si>
    <t>coma|fbi|race against time|serial killer|strong female lead</t>
  </si>
  <si>
    <t>http://www.imdb.com/title/tt0209958/?ref_=fn_tt_tt_1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</si>
  <si>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</si>
  <si>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</si>
  <si>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</si>
  <si>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</si>
  <si>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Tommy O'Haver</t>
  </si>
  <si>
    <t>Ella EnchantedÂ </t>
  </si>
  <si>
    <t>curse|fairy|obedience|prince|strong female character</t>
  </si>
  <si>
    <t>http://www.imdb.com/title/tt0327679/?ref_=fn_tt_tt_1</t>
  </si>
  <si>
    <t>WimbledonÂ </t>
  </si>
  <si>
    <t>Austin Nichols</t>
  </si>
  <si>
    <t>career|player|tennis|tennis player|wimbledon</t>
  </si>
  <si>
    <t>http://www.imdb.com/title/tt0360201/?ref_=fn_tt_tt_1</t>
  </si>
  <si>
    <t>Femme FataleÂ </t>
  </si>
  <si>
    <t>Rie Rasmussen</t>
  </si>
  <si>
    <t>ambassador|cannes|identity|suicide|thief</t>
  </si>
  <si>
    <t>http://www.imdb.com/title/tt0280665/?ref_=fn_tt_tt_1</t>
  </si>
  <si>
    <t>Transporter 2Â </t>
  </si>
  <si>
    <t>Matthew Modine</t>
  </si>
  <si>
    <t>driver|french|kidnapping|police|sequel</t>
  </si>
  <si>
    <t>http://www.imdb.com/title/tt0388482/?ref_=fn_tt_tt_1</t>
  </si>
  <si>
    <t>Miguel Sapochnik</t>
  </si>
  <si>
    <t>Repo MenÂ </t>
  </si>
  <si>
    <t>Yvette Nicole Brown</t>
  </si>
  <si>
    <t>artificial organ|best friend|enforcer|future|near future</t>
  </si>
  <si>
    <t>http://www.imdb.com/title/tt1053424/?ref_=fn_tt_tt_1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</si>
  <si>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</si>
  <si>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</si>
  <si>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</si>
  <si>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</si>
  <si>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CriminalÂ </t>
  </si>
  <si>
    <t>Doug Cockle</t>
  </si>
  <si>
    <t>cia|husband wife relationship|memory|tied up while barefoot|violence</t>
  </si>
  <si>
    <t>http://www.imdb.com/title/tt3014866/?ref_=fn_tt_tt_1</t>
  </si>
  <si>
    <t>Lois Chiles</t>
  </si>
  <si>
    <t>MoonrakerÂ </t>
  </si>
  <si>
    <t>astronaut|dog|official james bond series|space shuttle|space shuttle transported on a 747</t>
  </si>
  <si>
    <t>http://www.imdb.com/title/tt0079574/?ref_=fn_tt_tt_1</t>
  </si>
  <si>
    <t>ArachnophobiaÂ </t>
  </si>
  <si>
    <t>Brian McNamara</t>
  </si>
  <si>
    <t>arachnophobia|death|doctor|small town|spider</t>
  </si>
  <si>
    <t>http://www.imdb.com/title/tt0099052/?ref_=fn_tt_tt_1</t>
  </si>
  <si>
    <t>Ace Ventura: When Nature CallsÂ </t>
  </si>
  <si>
    <t>africa|bat|hawaiian shirt|pregnancy|pregnant</t>
  </si>
  <si>
    <t>http://www.imdb.com/title/tt0112281/?ref_=fn_tt_tt_1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</si>
  <si>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</si>
  <si>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</si>
  <si>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</si>
  <si>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</si>
  <si>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</si>
  <si>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</si>
  <si>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</si>
  <si>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</si>
  <si>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</si>
  <si>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</si>
  <si>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</si>
  <si>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</si>
  <si>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</si>
  <si>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</si>
  <si>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Along Came a SpiderÂ </t>
  </si>
  <si>
    <t>kidnapping|partner|ransom|school|secret service</t>
  </si>
  <si>
    <t>http://www.imdb.com/title/tt0164334/?ref_=fn_tt_tt_1</t>
  </si>
  <si>
    <t>Lily Rabe</t>
  </si>
  <si>
    <t>No ReservationsÂ </t>
  </si>
  <si>
    <t>chef|cooking|guardian|kitchen|restaurant</t>
  </si>
  <si>
    <t>http://www.imdb.com/title/tt0481141/?ref_=fn_tt_tt_1</t>
  </si>
  <si>
    <t>Ronny Yu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</si>
  <si>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</si>
  <si>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</si>
  <si>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</si>
  <si>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</si>
  <si>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</si>
  <si>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</si>
  <si>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</si>
  <si>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</si>
  <si>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</si>
  <si>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</si>
  <si>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</si>
  <si>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</si>
  <si>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Philip G. Atwell</t>
  </si>
  <si>
    <t>WarÂ </t>
  </si>
  <si>
    <t>assassin|betrayal|fbi|fbi agent|yakuza</t>
  </si>
  <si>
    <t>http://www.imdb.com/title/tt0499556/?ref_=fn_tt_tt_1</t>
  </si>
  <si>
    <t>Nurse BettyÂ </t>
  </si>
  <si>
    <t>Kathleen Wilhoite</t>
  </si>
  <si>
    <t>hospital|kansas city|obsession|salesman|soap opera</t>
  </si>
  <si>
    <t>http://www.imdb.com/title/tt0171580/?ref_=fn_tt_tt_1</t>
  </si>
  <si>
    <t>Rowan Joffe</t>
  </si>
  <si>
    <t>Ben Crompton</t>
  </si>
  <si>
    <t>Before I Go to SleepÂ </t>
  </si>
  <si>
    <t>amnesia|female nudity|infidelity|nudity|therapist</t>
  </si>
  <si>
    <t>http://www.imdb.com/title/tt1726592/?ref_=fn_tt_tt_1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</si>
  <si>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</si>
  <si>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</si>
  <si>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</si>
  <si>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</si>
  <si>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</si>
  <si>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</si>
  <si>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</si>
  <si>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</si>
  <si>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</si>
  <si>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Jun Falkenstein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</si>
  <si>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</si>
  <si>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</si>
  <si>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</si>
  <si>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</si>
  <si>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</si>
  <si>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</si>
  <si>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</si>
  <si>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</si>
  <si>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</si>
  <si>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</si>
  <si>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Jan Cornet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</si>
  <si>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</si>
  <si>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</si>
  <si>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</si>
  <si>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</si>
  <si>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</si>
  <si>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</si>
  <si>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</si>
  <si>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</si>
  <si>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</si>
  <si>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Endless LoveÂ </t>
  </si>
  <si>
    <t>Rhys Wakefield</t>
  </si>
  <si>
    <t>brother sister relationship|high school graduation|love|sparkler|unfaithful husband</t>
  </si>
  <si>
    <t>http://www.imdb.com/title/tt2318092/?ref_=fn_tt_tt_1</t>
  </si>
  <si>
    <t>Michael O. Sajbel</t>
  </si>
  <si>
    <t>Tiffany Dupont</t>
  </si>
  <si>
    <t>James Callis</t>
  </si>
  <si>
    <t>One Night with the KingÂ </t>
  </si>
  <si>
    <t>biblical|book of esther|esther|persia|treachery</t>
  </si>
  <si>
    <t>http://www.imdb.com/title/tt0430431/?ref_=fn_tt_tt_1</t>
  </si>
  <si>
    <t>Triple 9Â </t>
  </si>
  <si>
    <t>betrayal|corrupt cop|heist|murder of a police officer|police detective</t>
  </si>
  <si>
    <t>http://www.imdb.com/title/tt1712261/?ref_=fn_tt_tt_1</t>
  </si>
  <si>
    <t>Michael Lembeck</t>
  </si>
  <si>
    <t>Debbie Reynolds</t>
  </si>
  <si>
    <t>Connie and CarlaÂ </t>
  </si>
  <si>
    <t>box office flop|drag queen|gender disguise|mafia|witness</t>
  </si>
  <si>
    <t>http://www.imdb.com/title/tt0345074/?ref_=fn_tt_tt_1</t>
  </si>
  <si>
    <t>Michael Dowse</t>
  </si>
  <si>
    <t>Take Me Home TonightÂ </t>
  </si>
  <si>
    <t>friend|night|party|sex scene|sister</t>
  </si>
  <si>
    <t>http://www.imdb.com/title/tt0810922/?ref_=fn_tt_tt_1</t>
  </si>
  <si>
    <t>Kansas CityÂ </t>
  </si>
  <si>
    <t>1930s|election|female frontal nudity|kansas city|politician</t>
  </si>
  <si>
    <t>http://www.imdb.com/title/tt0116745/?ref_=fn_tt_tt_1</t>
  </si>
  <si>
    <t>Thomas Bezucha</t>
  </si>
  <si>
    <t>The Family StoneÂ </t>
  </si>
  <si>
    <t>christmas|cruelty|ring|secret|tension</t>
  </si>
  <si>
    <t>http://www.imdb.com/title/tt0356680/?ref_=fn_tt_tt_1</t>
  </si>
  <si>
    <t>Peggy Sue Got MarriedÂ </t>
  </si>
  <si>
    <t>alternate history|alternate timeline|divorce|high school|reunion</t>
  </si>
  <si>
    <t>http://www.imdb.com/title/tt0091738/?ref_=fn_tt_tt_1</t>
  </si>
  <si>
    <t>Xavier Gens</t>
  </si>
  <si>
    <t>HitmanÂ </t>
  </si>
  <si>
    <t>hitman|impersonation|see through dress|topless female nudity|woman on top</t>
  </si>
  <si>
    <t>http://www.imdb.com/title/tt0465494/?ref_=fn_tt_tt_1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</si>
  <si>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</si>
  <si>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</si>
  <si>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</si>
  <si>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</si>
  <si>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</si>
  <si>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Joe Nussbaum</t>
  </si>
  <si>
    <t>Matt Long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</si>
  <si>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</si>
  <si>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</si>
  <si>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</si>
  <si>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</si>
  <si>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</si>
  <si>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</si>
  <si>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</si>
  <si>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</si>
  <si>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</si>
  <si>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</si>
  <si>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</si>
  <si>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</si>
  <si>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</si>
  <si>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</si>
  <si>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You Will Meet a Tall Dark StrangerÂ </t>
  </si>
  <si>
    <t>call girl|charlatan|fortune teller|manuscript|writer</t>
  </si>
  <si>
    <t>http://www.imdb.com/title/tt1182350/?ref_=fn_tt_tt_1</t>
  </si>
  <si>
    <t>Antonio Banderas</t>
  </si>
  <si>
    <t>Elizabeth Perkins</t>
  </si>
  <si>
    <t>Crazy in AlabamaÂ </t>
  </si>
  <si>
    <t>abusive husband|alabama|boy|dream|sheriff</t>
  </si>
  <si>
    <t>http://www.imdb.com/title/tt0142201/?ref_=fn_tt_tt_1</t>
  </si>
  <si>
    <t>The Astronaut FarmerÂ </t>
  </si>
  <si>
    <t>bank|fbi|fuel|rocket|space travel</t>
  </si>
  <si>
    <t>http://www.imdb.com/title/tt0469263/?ref_=fn_tt_tt_1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</si>
  <si>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</si>
  <si>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</si>
  <si>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</si>
  <si>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</si>
  <si>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</si>
  <si>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Jason George</t>
  </si>
  <si>
    <t>BarbershopÂ </t>
  </si>
  <si>
    <t>barber|barbershop|blaxploitation|loan shark|theft</t>
  </si>
  <si>
    <t>http://www.imdb.com/title/tt0303714/?ref_=fn_tt_tt_1</t>
  </si>
  <si>
    <t>Young AdultÂ </t>
  </si>
  <si>
    <t>car damage|computer printer|female band|fingernail polish|narcissism</t>
  </si>
  <si>
    <t>http://www.imdb.com/title/tt1625346/?ref_=fn_tt_tt_1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</si>
  <si>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</si>
  <si>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</si>
  <si>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</si>
  <si>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</si>
  <si>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</si>
  <si>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</si>
  <si>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</si>
  <si>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</si>
  <si>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</si>
  <si>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</si>
  <si>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</si>
  <si>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</si>
  <si>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</si>
  <si>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</si>
  <si>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Brendan Malloy</t>
  </si>
  <si>
    <t>Lee Majors</t>
  </si>
  <si>
    <t>Out ColdÂ </t>
  </si>
  <si>
    <t>alaska|mountain|ski resort|snowboard|snowboarding</t>
  </si>
  <si>
    <t>http://www.imdb.com/title/tt0253798/?ref_=fn_tt_tt_1</t>
  </si>
  <si>
    <t>DevilÂ </t>
  </si>
  <si>
    <t>devil|elevator|hit and run|throat slitting|trapped in an elevator</t>
  </si>
  <si>
    <t>http://www.imdb.com/title/tt1314655/?ref_=fn_tt_tt_1</t>
  </si>
  <si>
    <t>Very Bad ThingsÂ </t>
  </si>
  <si>
    <t>bachelor party|breasts|friend|prostitute|wedding</t>
  </si>
  <si>
    <t>http://www.imdb.com/title/tt0124198/?ref_=fn_tt_tt_1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</si>
  <si>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</si>
  <si>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</si>
  <si>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</si>
  <si>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</si>
  <si>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</si>
  <si>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Stuart Gordon</t>
  </si>
  <si>
    <t>DulÃ© Hill</t>
  </si>
  <si>
    <t>EdmondÂ </t>
  </si>
  <si>
    <t>Jeffrey Combs</t>
  </si>
  <si>
    <t>bipolar disorder|sodomy|stabbing|street life|violence</t>
  </si>
  <si>
    <t>http://www.imdb.com/title/tt0443496/?ref_=fn_tt_tt_1</t>
  </si>
  <si>
    <t>Troy Duffy</t>
  </si>
  <si>
    <t>Julie Benz</t>
  </si>
  <si>
    <t>The Boondock Saints II: All Saints DayÂ </t>
  </si>
  <si>
    <t>final showdown|ireland|justice|priest|sheep</t>
  </si>
  <si>
    <t>http://www.imdb.com/title/tt1300851/?ref_=fn_tt_tt_1</t>
  </si>
  <si>
    <t>Code 46Â </t>
  </si>
  <si>
    <t>Natalie Mendoza</t>
  </si>
  <si>
    <t>genetics|i.d.|love|sphinx|totalitarian</t>
  </si>
  <si>
    <t>http://www.imdb.com/title/tt0345061/?ref_=fn_tt_tt_1</t>
  </si>
  <si>
    <t>Tim Guinee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</si>
  <si>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</si>
  <si>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</si>
  <si>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</si>
  <si>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</si>
  <si>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</si>
  <si>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</si>
  <si>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</si>
  <si>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</si>
  <si>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</si>
  <si>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</si>
  <si>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</si>
  <si>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</si>
  <si>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</si>
  <si>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</si>
  <si>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</si>
  <si>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</si>
  <si>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</si>
  <si>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</si>
  <si>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</si>
  <si>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</si>
  <si>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Rachel Perkins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</si>
  <si>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</si>
  <si>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</si>
  <si>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</si>
  <si>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</si>
  <si>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</si>
  <si>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</si>
  <si>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</si>
  <si>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</si>
  <si>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</si>
  <si>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Stefan Ruzowitzky</t>
  </si>
  <si>
    <t>DeadfallÂ </t>
  </si>
  <si>
    <t>police officer|police officer killed|police officer shot|sex scene</t>
  </si>
  <si>
    <t>http://www.imdb.com/title/tt1667310/?ref_=fn_tt_tt_1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</si>
  <si>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</si>
  <si>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</si>
  <si>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</si>
  <si>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</si>
  <si>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</si>
  <si>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</si>
  <si>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Party MonsterÂ </t>
  </si>
  <si>
    <t>Marilyn Manson</t>
  </si>
  <si>
    <t>drug dealer|drugs|gay|homosexual|party</t>
  </si>
  <si>
    <t>http://www.imdb.com/title/tt0320244/?ref_=fn_tt_tt_1</t>
  </si>
  <si>
    <t>Robert Lee King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</si>
  <si>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</si>
  <si>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</si>
  <si>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</si>
  <si>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</si>
  <si>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</si>
  <si>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Kevin Allen</t>
  </si>
  <si>
    <t>The Big TeaseÂ </t>
  </si>
  <si>
    <t>competition|fake documentary|hairdresser|nudity|reference to liberace</t>
  </si>
  <si>
    <t>http://www.imdb.com/title/tt0156639/?ref_=fn_tt_tt_1</t>
  </si>
  <si>
    <t>Anna Friel</t>
  </si>
  <si>
    <t>An Everlasting PieceÂ </t>
  </si>
  <si>
    <t>alopecia|belfast northern ireland|ireland|irish republican army|scalper</t>
  </si>
  <si>
    <t>http://www.imdb.com/title/tt0218182/?ref_=fn_tt_tt_1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</si>
  <si>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</si>
  <si>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</si>
  <si>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</si>
  <si>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</si>
  <si>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</si>
  <si>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</si>
  <si>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</si>
  <si>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</si>
  <si>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</si>
  <si>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</si>
  <si>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</si>
  <si>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</si>
  <si>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</si>
  <si>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</si>
  <si>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</si>
  <si>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</si>
  <si>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</si>
  <si>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</si>
  <si>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</si>
  <si>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</si>
  <si>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</si>
  <si>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</si>
  <si>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Ben Wheatley</t>
  </si>
  <si>
    <t>Kill ListÂ </t>
  </si>
  <si>
    <t>Neil Maskell</t>
  </si>
  <si>
    <t>female full frontal nudity|hitman|knee breaking|male full frontal nudity|sniper</t>
  </si>
  <si>
    <t>http://www.imdb.com/title/tt1788391/?ref_=fn_tt_tt_1</t>
  </si>
  <si>
    <t>Oren Peli</t>
  </si>
  <si>
    <t>Ashley Palmer</t>
  </si>
  <si>
    <t>Micah Sloat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</si>
  <si>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</si>
  <si>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</si>
  <si>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</si>
  <si>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</si>
  <si>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</si>
  <si>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</si>
  <si>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</si>
  <si>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</si>
  <si>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</si>
  <si>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</si>
  <si>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</si>
  <si>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Bebe Neuwirth</t>
  </si>
  <si>
    <t>TadpoleÂ </t>
  </si>
  <si>
    <t>Ron Rifkin</t>
  </si>
  <si>
    <t>best friend|boy|french|friend|love</t>
  </si>
  <si>
    <t>http://www.imdb.com/title/tt0271219/?ref_=fn_tt_tt_1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</si>
  <si>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</si>
  <si>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</si>
  <si>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</si>
  <si>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</si>
  <si>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Spider-Man 3Â </t>
  </si>
  <si>
    <t>sandman|spider man|symbiote|venom|villain</t>
  </si>
  <si>
    <t>http://www.imdb.com/title/tt0413300/?ref_=fn_tt_tt_1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</si>
  <si>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</si>
  <si>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</si>
  <si>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</si>
  <si>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Rush Hour 3Â </t>
  </si>
  <si>
    <t>NoÃ©mie Lenoir</t>
  </si>
  <si>
    <t>ambassador|assassination|chinese|french|triad</t>
  </si>
  <si>
    <t>http://www.imdb.com/title/tt0293564/?ref_=fn_tt_tt_1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</si>
  <si>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</si>
  <si>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</si>
  <si>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</si>
  <si>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</si>
  <si>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</si>
  <si>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</si>
  <si>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</si>
  <si>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</si>
  <si>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</si>
  <si>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</si>
  <si>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RoboCopÂ </t>
  </si>
  <si>
    <t>law enforcement|police|robocop|robot|technology</t>
  </si>
  <si>
    <t>http://www.imdb.com/title/tt1234721/?ref_=fn_tt_tt_1</t>
  </si>
  <si>
    <t>Noam Murro</t>
  </si>
  <si>
    <t>Sullivan Stapleton</t>
  </si>
  <si>
    <t>300: Rise of an EmpireÂ </t>
  </si>
  <si>
    <t>army|commander|female rear nudity|greek|navy</t>
  </si>
  <si>
    <t>http://www.imdb.com/title/tt1253863/?ref_=fn_tt_tt_1</t>
  </si>
  <si>
    <t>Thomas Middleditch</t>
  </si>
  <si>
    <t>The CampaignÂ </t>
  </si>
  <si>
    <t>campaigning|congressman|north carolina|title at the end|u.s. congressman</t>
  </si>
  <si>
    <t>http://www.imdb.com/title/tt1790886/?ref_=fn_tt_tt_1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</si>
  <si>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</si>
  <si>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</si>
  <si>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</si>
  <si>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</si>
  <si>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</si>
  <si>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</si>
  <si>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Tower HeistÂ </t>
  </si>
  <si>
    <t>apartment|fbi|fraud|heist|manager</t>
  </si>
  <si>
    <t>http://www.imdb.com/title/tt0471042/?ref_=fn_tt_tt_1</t>
  </si>
  <si>
    <t>Open SeasonÂ </t>
  </si>
  <si>
    <t>bear|deer|forest|grizzly bear|hunter</t>
  </si>
  <si>
    <t>http://www.imdb.com/title/tt0400717/?ref_=fn_tt_tt_1</t>
  </si>
  <si>
    <t>Last Action HeroÂ </t>
  </si>
  <si>
    <t>action hero|hero|magic|ticket|video store</t>
  </si>
  <si>
    <t>http://www.imdb.com/title/tt0107362/?ref_=fn_tt_tt_1</t>
  </si>
  <si>
    <t>WolfÂ </t>
  </si>
  <si>
    <t>blood|publisher|publishing house|werewolf|wolf</t>
  </si>
  <si>
    <t>http://www.imdb.com/title/tt0111742/?ref_=fn_tt_tt_1</t>
  </si>
  <si>
    <t>Brandy Norwood</t>
  </si>
  <si>
    <t>Osmosis JonesÂ </t>
  </si>
  <si>
    <t>blood|body|egg|virus|white blood cell</t>
  </si>
  <si>
    <t>http://www.imdb.com/title/tt0181739/?ref_=fn_tt_tt_1</t>
  </si>
  <si>
    <t>EntrapmentÂ </t>
  </si>
  <si>
    <t>art thief|insurance|mask|master thief|reference to iron maiden</t>
  </si>
  <si>
    <t>http://www.imdb.com/title/tt0137494/?ref_=fn_tt_tt_1</t>
  </si>
  <si>
    <t>Pamela Reed</t>
  </si>
  <si>
    <t>Proof of LifeÂ </t>
  </si>
  <si>
    <t>jungle|pipeline|prisoner|ransom|south america</t>
  </si>
  <si>
    <t>http://www.imdb.com/title/tt0228750/?ref_=fn_tt_tt_1</t>
  </si>
  <si>
    <t>Josh Zuckerman</t>
  </si>
  <si>
    <t>Austin Powers in GoldmemberÂ </t>
  </si>
  <si>
    <t>fem bot|prison|seductive fembot|spy|time travel</t>
  </si>
  <si>
    <t>http://www.imdb.com/title/tt0295178/?ref_=fn_tt_tt_1</t>
  </si>
  <si>
    <t>Nonso Anozie</t>
  </si>
  <si>
    <t>Jack Ryan: Shadow RecruitÂ </t>
  </si>
  <si>
    <t>Gemma Chan</t>
  </si>
  <si>
    <t>covert analyst|marine|russian|spy|stock market</t>
  </si>
  <si>
    <t>http://www.imdb.com/title/tt1205537/?ref_=fn_tt_tt_1</t>
  </si>
  <si>
    <t>Reign of FireÂ </t>
  </si>
  <si>
    <t>castle|dragon|fire breathing dragon|militia|survival</t>
  </si>
  <si>
    <t>http://www.imdb.com/title/tt0253556/?ref_=fn_tt_tt_1</t>
  </si>
  <si>
    <t>DuplicityÂ </t>
  </si>
  <si>
    <t>ceo|dubai|product|rivalry|spy</t>
  </si>
  <si>
    <t>http://www.imdb.com/title/tt1135487/?ref_=fn_tt_tt_1</t>
  </si>
  <si>
    <t>Akiva Goldsman</t>
  </si>
  <si>
    <t>Winter's TaleÂ </t>
  </si>
  <si>
    <t>black and white photograph|drawing with blood|falling through ice|playing piano|red haired woman</t>
  </si>
  <si>
    <t>http://www.imdb.com/title/tt1837709/?ref_=fn_tt_tt_1</t>
  </si>
  <si>
    <t>Kevin Bray</t>
  </si>
  <si>
    <t>Ashley Scott</t>
  </si>
  <si>
    <t>Walking TallÂ </t>
  </si>
  <si>
    <t>casino|football|sheriff|special forces|violence</t>
  </si>
  <si>
    <t>http://www.imdb.com/title/tt0351977/?ref_=fn_tt_tt_1</t>
  </si>
  <si>
    <t>FlightplanÂ </t>
  </si>
  <si>
    <t>Haley Ramm</t>
  </si>
  <si>
    <t>captain|flight|flight attendant|plane|search</t>
  </si>
  <si>
    <t>http://www.imdb.com/title/tt0408790/?ref_=fn_tt_tt_1</t>
  </si>
  <si>
    <t>All the King's MenÂ </t>
  </si>
  <si>
    <t>governor|journalist|louisiana|mistress|politician</t>
  </si>
  <si>
    <t>http://www.imdb.com/title/tt0405676/?ref_=fn_tt_tt_1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</si>
  <si>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</si>
  <si>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</si>
  <si>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</si>
  <si>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</si>
  <si>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</si>
  <si>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</si>
  <si>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</si>
  <si>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</si>
  <si>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</si>
  <si>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</si>
  <si>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</si>
  <si>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</si>
  <si>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</si>
  <si>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</si>
  <si>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</si>
  <si>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</si>
  <si>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</si>
  <si>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</si>
  <si>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</si>
  <si>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</si>
  <si>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</si>
  <si>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</si>
  <si>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</si>
  <si>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</si>
  <si>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Zoey Deutch</t>
  </si>
  <si>
    <t>Beautiful CreaturesÂ </t>
  </si>
  <si>
    <t>dream|escape|magic|magic spell|small town</t>
  </si>
  <si>
    <t>http://www.imdb.com/title/tt1559547/?ref_=fn_tt_tt_1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</si>
  <si>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</si>
  <si>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</si>
  <si>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</si>
  <si>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</si>
  <si>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</si>
  <si>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</si>
  <si>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The Big YearÂ </t>
  </si>
  <si>
    <t>JoBeth Williams</t>
  </si>
  <si>
    <t>alaska|birding|competition|migration|storm</t>
  </si>
  <si>
    <t>http://www.imdb.com/title/tt1053810/?ref_=fn_tt_tt_1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</si>
  <si>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</si>
  <si>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</si>
  <si>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</si>
  <si>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</si>
  <si>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</si>
  <si>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KaDee Strickland</t>
  </si>
  <si>
    <t>Fever PitchÂ </t>
  </si>
  <si>
    <t>baltimore orioles|boston red sox|promotion|ups|world series</t>
  </si>
  <si>
    <t>http://www.imdb.com/title/tt0332047/?ref_=fn_tt_tt_1</t>
  </si>
  <si>
    <t>Frederik Du Chau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</si>
  <si>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</si>
  <si>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</si>
  <si>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</si>
  <si>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</si>
  <si>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</si>
  <si>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beach|grandson|murder|new york city|police</t>
  </si>
  <si>
    <t>http://www.imdb.com/title/tt0269095/?ref_=fn_tt_tt_1</t>
  </si>
  <si>
    <t>City HallÂ </t>
  </si>
  <si>
    <t>drug dealer|mayor|new york city|probation|scandal</t>
  </si>
  <si>
    <t>http://www.imdb.com/title/tt0115907/?ref_=fn_tt_tt_1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</si>
  <si>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</si>
  <si>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</si>
  <si>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</si>
  <si>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</si>
  <si>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ImpostorÂ </t>
  </si>
  <si>
    <t>alien|android|bomb|future|weapon</t>
  </si>
  <si>
    <t>http://www.imdb.com/title/tt0160399/?ref_=fn_tt_tt_1</t>
  </si>
  <si>
    <t>HackersÂ </t>
  </si>
  <si>
    <t>Lorraine Bracco</t>
  </si>
  <si>
    <t>computer|computer virus|cyberpunk|fight the system|sexual fantasy</t>
  </si>
  <si>
    <t>http://www.imdb.com/title/tt0113243/?ref_=fn_tt_tt_1</t>
  </si>
  <si>
    <t>David Mirkin</t>
  </si>
  <si>
    <t>HeartbreakersÂ </t>
  </si>
  <si>
    <t>bank|infidelity|millionaire|money|scam</t>
  </si>
  <si>
    <t>http://www.imdb.com/title/tt0125022/?ref_=fn_tt_tt_1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</si>
  <si>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</si>
  <si>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</si>
  <si>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</si>
  <si>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</si>
  <si>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</si>
  <si>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</si>
  <si>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</si>
  <si>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</si>
  <si>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</si>
  <si>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Sky HighÂ </t>
  </si>
  <si>
    <t>Nicholas Braun</t>
  </si>
  <si>
    <t>coming of age|friend|high school|sidekick|superpower</t>
  </si>
  <si>
    <t>http://www.imdb.com/title/tt0405325/?ref_=fn_tt_tt_1</t>
  </si>
  <si>
    <t>This Is 40Â </t>
  </si>
  <si>
    <t>Mackenzie Aladjem</t>
  </si>
  <si>
    <t>40th birthday|aging|birthday|sex|viagra</t>
  </si>
  <si>
    <t>http://www.imdb.com/title/tt1758830/?ref_=fn_tt_tt_1</t>
  </si>
  <si>
    <t>The LadykillersÂ </t>
  </si>
  <si>
    <t>casino|irony of fate|landlady|professor|remake</t>
  </si>
  <si>
    <t>http://www.imdb.com/title/tt0335245/?ref_=fn_tt_tt_1</t>
  </si>
  <si>
    <t>MirrorsÂ </t>
  </si>
  <si>
    <t>estranged wife|evil|fire|medication|mirror</t>
  </si>
  <si>
    <t>http://www.imdb.com/title/tt0790686/?ref_=fn_tt_tt_1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</si>
  <si>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</si>
  <si>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</si>
  <si>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</si>
  <si>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</si>
  <si>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</si>
  <si>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</si>
  <si>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</si>
  <si>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</si>
  <si>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</si>
  <si>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Jersey GirlÂ </t>
  </si>
  <si>
    <t>baby|childbirth|death|karma|publicist</t>
  </si>
  <si>
    <t>http://www.imdb.com/title/tt0300051/?ref_=fn_tt_tt_1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</si>
  <si>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</si>
  <si>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</si>
  <si>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</si>
  <si>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</si>
  <si>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</si>
  <si>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</si>
  <si>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ParkerÂ </t>
  </si>
  <si>
    <t>action hero|disguise|hospital|real estate agent|thief</t>
  </si>
  <si>
    <t>http://www.imdb.com/title/tt1904996/?ref_=fn_tt_tt_1</t>
  </si>
  <si>
    <t>Lions for LambsÂ </t>
  </si>
  <si>
    <t>afghanistan|professor|reporter|student|university</t>
  </si>
  <si>
    <t>http://www.imdb.com/title/tt0891527/?ref_=fn_tt_tt_1</t>
  </si>
  <si>
    <t>Rupert Wainwright</t>
  </si>
  <si>
    <t>StigmataÂ </t>
  </si>
  <si>
    <t>Portia de Rossi</t>
  </si>
  <si>
    <t>catholic|priest|stigmata|vatican|wound</t>
  </si>
  <si>
    <t>http://www.imdb.com/title/tt0145531/?ref_=fn_tt_tt_1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</si>
  <si>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</si>
  <si>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</si>
  <si>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</si>
  <si>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</si>
  <si>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The Princess DiariesÂ 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</si>
  <si>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</si>
  <si>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</si>
  <si>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</si>
  <si>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</si>
  <si>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</si>
  <si>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Step Up 3DÂ </t>
  </si>
  <si>
    <t>Facundo Lombard</t>
  </si>
  <si>
    <t>dance|dance crew|dancer|mortgage|new york city</t>
  </si>
  <si>
    <t>http://www.imdb.com/title/tt1193631/?ref_=fn_tt_tt_1</t>
  </si>
  <si>
    <t>Olivia Munn</t>
  </si>
  <si>
    <t>Deliver Us from EvilÂ </t>
  </si>
  <si>
    <t>confession|demonic possession|exorcism|flickering light|priest</t>
  </si>
  <si>
    <t>http://www.imdb.com/title/tt2377322/?ref_=fn_tt_tt_1</t>
  </si>
  <si>
    <t>Jacki Weaver</t>
  </si>
  <si>
    <t>The Five-Year EngagementÂ </t>
  </si>
  <si>
    <t>David Paymer</t>
  </si>
  <si>
    <t>kissing while having sex|kitchen|reference to princess diana|wedding band|wedding ring</t>
  </si>
  <si>
    <t>http://www.imdb.com/title/tt1195478/?ref_=fn_tt_tt_1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</si>
  <si>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</si>
  <si>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</si>
  <si>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</si>
  <si>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</si>
  <si>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</si>
  <si>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</si>
  <si>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</si>
  <si>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</si>
  <si>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</si>
  <si>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</si>
  <si>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</si>
  <si>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</si>
  <si>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The StatementÂ </t>
  </si>
  <si>
    <t>eiffel tower|nazi|police|ritual|stew</t>
  </si>
  <si>
    <t>http://www.imdb.com/title/tt0340376/?ref_=fn_tt_tt_1</t>
  </si>
  <si>
    <t>Michael Landes</t>
  </si>
  <si>
    <t>Sarah Carter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</si>
  <si>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</si>
  <si>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</si>
  <si>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</si>
  <si>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</si>
  <si>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</si>
  <si>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</si>
  <si>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</si>
  <si>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</si>
  <si>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</si>
  <si>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</si>
  <si>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</si>
  <si>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</si>
  <si>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No Strings AttachedÂ </t>
  </si>
  <si>
    <t>ex girlfriend|funeral|hospital|male objectification|summer camp</t>
  </si>
  <si>
    <t>http://www.imdb.com/title/tt1411238/?ref_=fn_tt_tt_1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</si>
  <si>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</si>
  <si>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</si>
  <si>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</si>
  <si>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</si>
  <si>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</si>
  <si>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Grant Heslov</t>
  </si>
  <si>
    <t>The Men Who Stare at GoatsÂ </t>
  </si>
  <si>
    <t>first person narration|general|hampster|reference to loch ness monster|reporter</t>
  </si>
  <si>
    <t>http://www.imdb.com/title/tt1234548/?ref_=fn_tt_tt_1</t>
  </si>
  <si>
    <t>Tim Hill</t>
  </si>
  <si>
    <t>Muppets from SpaceÂ </t>
  </si>
  <si>
    <t>alien|breakfast|escape|rat|ufo</t>
  </si>
  <si>
    <t>http://www.imdb.com/title/tt0158811/?ref_=fn_tt_tt_1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</si>
  <si>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</si>
  <si>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</si>
  <si>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</si>
  <si>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</si>
  <si>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</si>
  <si>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</si>
  <si>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Roger Lloyd Pack</t>
  </si>
  <si>
    <t>Vanity FairÂ </t>
  </si>
  <si>
    <t>aristocrat|english|painter|painting|singer</t>
  </si>
  <si>
    <t>http://www.imdb.com/title/tt0241025/?ref_=fn_tt_tt_1</t>
  </si>
  <si>
    <t>The Game PlanÂ </t>
  </si>
  <si>
    <t>family relationships|football movie|publicist|sports team|tween girl</t>
  </si>
  <si>
    <t>http://www.imdb.com/title/tt0492956/?ref_=fn_tt_tt_1</t>
  </si>
  <si>
    <t>Blake Edwards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</si>
  <si>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</si>
  <si>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</si>
  <si>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</si>
  <si>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</si>
  <si>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</si>
  <si>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Peter Hewitt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</si>
  <si>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</si>
  <si>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</si>
  <si>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</si>
  <si>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</si>
  <si>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</si>
  <si>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</si>
  <si>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</si>
  <si>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Crank: High VoltageÂ </t>
  </si>
  <si>
    <t>artificial heart|heart|horse penis|prostitute|stripper</t>
  </si>
  <si>
    <t>http://www.imdb.com/title/tt1121931/?ref_=fn_tt_tt_1</t>
  </si>
  <si>
    <t>Glen Morgan</t>
  </si>
  <si>
    <t>Ty Olsson</t>
  </si>
  <si>
    <t>WillardÂ </t>
  </si>
  <si>
    <t>Jackie Burroughs</t>
  </si>
  <si>
    <t>at work|rat|revenge|vermin|work</t>
  </si>
  <si>
    <t>http://www.imdb.com/title/tt0310357/?ref_=fn_tt_tt_1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</si>
  <si>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</si>
  <si>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</si>
  <si>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</si>
  <si>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</si>
  <si>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</si>
  <si>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George A. Romero</t>
  </si>
  <si>
    <t>Shawn Roberts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</si>
  <si>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</si>
  <si>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</si>
  <si>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</si>
  <si>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</si>
  <si>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</si>
  <si>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</si>
  <si>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</si>
  <si>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</si>
  <si>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</si>
  <si>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Lance Hool</t>
  </si>
  <si>
    <t>One Man's HeroÂ </t>
  </si>
  <si>
    <t>american|battalion|catholic|mexican|sergeant</t>
  </si>
  <si>
    <t>http://www.imdb.com/title/tt0120775/?ref_=fn_tt_tt_1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</si>
  <si>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</si>
  <si>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</si>
  <si>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</si>
  <si>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</si>
  <si>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</si>
  <si>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</si>
  <si>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</si>
  <si>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</si>
  <si>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</si>
  <si>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</si>
  <si>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Vicente Amorim</t>
  </si>
  <si>
    <t>GoodÂ </t>
  </si>
  <si>
    <t>censorship|children|corpse|heil hitler|suffering</t>
  </si>
  <si>
    <t>http://www.imdb.com/title/tt0436364/?ref_=fn_tt_tt_1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</si>
  <si>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</si>
  <si>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</si>
  <si>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</si>
  <si>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</si>
  <si>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</si>
  <si>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</si>
  <si>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</si>
  <si>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</si>
  <si>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</si>
  <si>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</si>
  <si>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Michael Dougherty</t>
  </si>
  <si>
    <t>KrampusÂ </t>
  </si>
  <si>
    <t>christmas|german|holiday|krampus|santa claus</t>
  </si>
  <si>
    <t>http://www.imdb.com/title/tt3850590/?ref_=fn_tt_tt_1</t>
  </si>
  <si>
    <t>Christine Taylor</t>
  </si>
  <si>
    <t>The CraftÂ </t>
  </si>
  <si>
    <t>coven|occult|outcast|spell|witch</t>
  </si>
  <si>
    <t>http://www.imdb.com/title/tt0115963/?ref_=fn_tt_tt_1</t>
  </si>
  <si>
    <t>FlickaÂ </t>
  </si>
  <si>
    <t>father son relationship|horse|horse ranch|ranch|wild mustang</t>
  </si>
  <si>
    <t>http://www.imdb.com/title/tt0434215/?ref_=fn_tt_tt_1</t>
  </si>
  <si>
    <t>Killing Them SoftlyÂ </t>
  </si>
  <si>
    <t>exploding car|hit by a car|poker game|punched in the face|shot to death</t>
  </si>
  <si>
    <t>http://www.imdb.com/title/tt1764234/?ref_=fn_tt_tt_1</t>
  </si>
  <si>
    <t>Bryan Barber</t>
  </si>
  <si>
    <t>IdlewildÂ </t>
  </si>
  <si>
    <t>gangster|playing piano|song and dance|speakeasy|written and directed by cast member</t>
  </si>
  <si>
    <t>http://www.imdb.com/title/tt0417225/?ref_=fn_tt_tt_1</t>
  </si>
  <si>
    <t>The RockerÂ </t>
  </si>
  <si>
    <t>20 years later|drummer|hdtv|rock band|rock star</t>
  </si>
  <si>
    <t>http://www.imdb.com/title/tt1031969/?ref_=fn_tt_tt_1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</si>
  <si>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</si>
  <si>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</si>
  <si>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</si>
  <si>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</si>
  <si>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Tony Jaa</t>
  </si>
  <si>
    <t>Petchtai Wongkamlao</t>
  </si>
  <si>
    <t>Nirut Sirichanya</t>
  </si>
  <si>
    <t>Ong-bak 2Â </t>
  </si>
  <si>
    <t>cult film|elephant|jungle|martial arts|stylized violence</t>
  </si>
  <si>
    <t>http://www.imdb.com/title/tt0785035/?ref_=fn_tt_tt_1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</si>
  <si>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</si>
  <si>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</si>
  <si>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</si>
  <si>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</si>
  <si>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How HighÂ </t>
  </si>
  <si>
    <t>college|drugs|harvard|pot|smoke</t>
  </si>
  <si>
    <t>http://www.imdb.com/title/tt0278488/?ref_=fn_tt_tt_1</t>
  </si>
  <si>
    <t>Ryan Murphy</t>
  </si>
  <si>
    <t>Jill Clayburgh</t>
  </si>
  <si>
    <t>Running with ScissorsÂ </t>
  </si>
  <si>
    <t>alcoholic|fame|therapist|writer|writing</t>
  </si>
  <si>
    <t>http://www.imdb.com/title/tt0439289/?ref_=fn_tt_tt_1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</si>
  <si>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</si>
  <si>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</si>
  <si>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</si>
  <si>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OÂ </t>
  </si>
  <si>
    <t>basketball|basketball player|boarding school|love|shakespeare's othello</t>
  </si>
  <si>
    <t>http://www.imdb.com/title/tt0184791/?ref_=fn_tt_tt_1</t>
  </si>
  <si>
    <t>Saw IIIÂ </t>
  </si>
  <si>
    <t>brutality|female full frontal nudity|female nudity|torture|trap</t>
  </si>
  <si>
    <t>http://www.imdb.com/title/tt0489270/?ref_=fn_tt_tt_1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</si>
  <si>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</si>
  <si>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</si>
  <si>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</si>
  <si>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</si>
  <si>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</si>
  <si>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</si>
  <si>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</si>
  <si>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</si>
  <si>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</si>
  <si>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</si>
  <si>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Cecil B. DeMentedÂ </t>
  </si>
  <si>
    <t>actress|drive in|female protagonist|movie star|woman shot in the forehead</t>
  </si>
  <si>
    <t>http://www.imdb.com/title/tt0173716/?ref_=fn_tt_tt_1</t>
  </si>
  <si>
    <t>Mel Smith</t>
  </si>
  <si>
    <t>High Heels and Low LifesÂ </t>
  </si>
  <si>
    <t>attempted murder|blackmail|diver's watch|nurse|satire</t>
  </si>
  <si>
    <t>http://www.imdb.com/title/tt0253126/?ref_=fn_tt_tt_1</t>
  </si>
  <si>
    <t>Davis Guggenheim</t>
  </si>
  <si>
    <t>Emma Bell</t>
  </si>
  <si>
    <t>GracieÂ </t>
  </si>
  <si>
    <t>Carly Schroeder</t>
  </si>
  <si>
    <t>boy|girl|soccer|south orange new jersey|teenager</t>
  </si>
  <si>
    <t>http://www.imdb.com/title/tt0441007/?ref_=fn_tt_tt_1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</si>
  <si>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</si>
  <si>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</si>
  <si>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</si>
  <si>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</si>
  <si>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</si>
  <si>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</si>
  <si>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</si>
  <si>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</si>
  <si>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</si>
  <si>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</si>
  <si>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ExtractÂ </t>
  </si>
  <si>
    <t>freak accident|gigolo|hit in the crotch|nosy neighbor|on the job injury</t>
  </si>
  <si>
    <t>http://www.imdb.com/title/tt1225822/?ref_=fn_tt_tt_1</t>
  </si>
  <si>
    <t>Steve Miner</t>
  </si>
  <si>
    <t>WarlockÂ </t>
  </si>
  <si>
    <t>17th century|book|death|warlock|witch hunter</t>
  </si>
  <si>
    <t>http://www.imdb.com/title/tt0098622/?ref_=fn_tt_tt_1</t>
  </si>
  <si>
    <t>Indira Varma</t>
  </si>
  <si>
    <t>Bride &amp; PrejudiceÂ </t>
  </si>
  <si>
    <t>bollywood|india|jane austen|london england|travel</t>
  </si>
  <si>
    <t>http://www.imdb.com/title/tt0361411/?ref_=fn_tt_tt_1</t>
  </si>
  <si>
    <t>Tony Maylam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</si>
  <si>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</si>
  <si>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</si>
  <si>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</si>
  <si>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</si>
  <si>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</si>
  <si>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The Adventures of Huck FinnÂ </t>
  </si>
  <si>
    <t>boy|lesson|mississippi river|river|slave</t>
  </si>
  <si>
    <t>http://www.imdb.com/title/tt0106223/?ref_=fn_tt_tt_1</t>
  </si>
  <si>
    <t>Mystic PizzaÂ </t>
  </si>
  <si>
    <t>commitment|marriage|pizza|title appears in writing|woman wearing only a man's shirt</t>
  </si>
  <si>
    <t>http://www.imdb.com/title/tt0095690/?ref_=fn_tt_tt_1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</si>
  <si>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</si>
  <si>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</si>
  <si>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</si>
  <si>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</si>
  <si>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</si>
  <si>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</si>
  <si>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escape|prison|prison escape|sadism|solitary confinement</t>
  </si>
  <si>
    <t>http://www.imdb.com/title/tt0246134/?ref_=fn_tt_tt_1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</si>
  <si>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</si>
  <si>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</si>
  <si>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</si>
  <si>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</si>
  <si>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</si>
  <si>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</si>
  <si>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</si>
  <si>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</si>
  <si>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</si>
  <si>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</si>
  <si>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</si>
  <si>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</si>
  <si>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</si>
  <si>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</si>
  <si>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</si>
  <si>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</si>
  <si>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Bob Clark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</si>
  <si>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</si>
  <si>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</si>
  <si>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</si>
  <si>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</si>
  <si>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</si>
  <si>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</si>
  <si>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AdoreÂ </t>
  </si>
  <si>
    <t>beach|friend|friendship|happiness|neighbor</t>
  </si>
  <si>
    <t>http://www.imdb.com/title/tt2103267/?ref_=fn_tt_tt_1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</si>
  <si>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</si>
  <si>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</si>
  <si>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</si>
  <si>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</si>
  <si>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</si>
  <si>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</si>
  <si>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</si>
  <si>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</si>
  <si>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</si>
  <si>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</si>
  <si>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</si>
  <si>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</si>
  <si>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</si>
  <si>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</si>
  <si>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</si>
  <si>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</si>
  <si>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</si>
  <si>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</si>
  <si>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</si>
  <si>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</si>
  <si>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</si>
  <si>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</si>
  <si>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</si>
  <si>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</si>
  <si>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</si>
  <si>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</si>
  <si>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</si>
  <si>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</si>
  <si>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</si>
  <si>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</si>
  <si>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</si>
  <si>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</si>
  <si>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</si>
  <si>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</si>
  <si>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</si>
  <si>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</si>
  <si>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</si>
  <si>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</si>
  <si>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</si>
  <si>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Superman ReturnsÂ </t>
  </si>
  <si>
    <t>crystal|epic|lex luthor|lois lane|return to earth</t>
  </si>
  <si>
    <t>http://www.imdb.com/title/tt0348150/?ref_=fn_tt_tt_1</t>
  </si>
  <si>
    <t>The Golden CompassÂ </t>
  </si>
  <si>
    <t>children|epic|friend|girl|quest</t>
  </si>
  <si>
    <t>http://www.imdb.com/title/tt0385752/?ref_=fn_tt_tt_1</t>
  </si>
  <si>
    <t>Rick Aviles</t>
  </si>
  <si>
    <t>WaterworldÂ </t>
  </si>
  <si>
    <t>future|sail|sea|smoker|water</t>
  </si>
  <si>
    <t>http://www.imdb.com/title/tt0114898/?ref_=fn_tt_tt_1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</si>
  <si>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</si>
  <si>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</si>
  <si>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</si>
  <si>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</si>
  <si>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</si>
  <si>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</si>
  <si>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</si>
  <si>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</si>
  <si>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Shrek the ThirdÂ </t>
  </si>
  <si>
    <t>disney spoof|fairy tale|prince|princess|tough guy</t>
  </si>
  <si>
    <t>http://www.imdb.com/title/tt0413267/?ref_=fn_tt_tt_1</t>
  </si>
  <si>
    <t>Jaime King</t>
  </si>
  <si>
    <t>Pearl HarborÂ </t>
  </si>
  <si>
    <t>air raid|black smoke|japanese military|japanese navy|sunday</t>
  </si>
  <si>
    <t>http://www.imdb.com/title/tt0213149/?ref_=fn_tt_tt_1</t>
  </si>
  <si>
    <t>Die Another DayÂ </t>
  </si>
  <si>
    <t>catfight|clinic|colonel|diamond|patricide</t>
  </si>
  <si>
    <t>http://www.imdb.com/title/tt0246460/?ref_=fn_tt_tt_1</t>
  </si>
  <si>
    <t>Men in Black IIÂ </t>
  </si>
  <si>
    <t>alien|lingerie|lingerie model|m.i.b.|pug</t>
  </si>
  <si>
    <t>http://www.imdb.com/title/tt0120912/?ref_=fn_tt_tt_1</t>
  </si>
  <si>
    <t>Fun with Dick and JaneÂ </t>
  </si>
  <si>
    <t>David Herman</t>
  </si>
  <si>
    <t>animal abuse|ceo|heist|suburb|unemployment</t>
  </si>
  <si>
    <t>http://www.imdb.com/title/tt0369441/?ref_=fn_tt_tt_1</t>
  </si>
  <si>
    <t>MarÃ­a Valverde</t>
  </si>
  <si>
    <t>Exodus: Gods and KingsÂ </t>
  </si>
  <si>
    <t>egypt|exodus|moses|pharaoh|plague</t>
  </si>
  <si>
    <t>http://www.imdb.com/title/tt1528100/?ref_=fn_tt_tt_1</t>
  </si>
  <si>
    <t>Mission: Impossible IIÂ </t>
  </si>
  <si>
    <t>cure|mission|terrorist|thief|virus</t>
  </si>
  <si>
    <t>http://www.imdb.com/title/tt0120755/?ref_=fn_tt_tt_1</t>
  </si>
  <si>
    <t>Kick Gurry</t>
  </si>
  <si>
    <t>Speed RacerÂ </t>
  </si>
  <si>
    <t>Nicholas Elia</t>
  </si>
  <si>
    <t>based on anime|based on cartoon|gadget car|racer|speed</t>
  </si>
  <si>
    <t>http://www.imdb.com/title/tt0811080/?ref_=fn_tt_tt_1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</si>
  <si>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</si>
  <si>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</si>
  <si>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</si>
  <si>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</si>
  <si>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Brad Peyton</t>
  </si>
  <si>
    <t>San AndreasÂ </t>
  </si>
  <si>
    <t>disaster movie|earthquake|journey|natural disaster|san andreas fault</t>
  </si>
  <si>
    <t>http://www.imdb.com/title/tt2126355/?ref_=fn_tt_tt_1</t>
  </si>
  <si>
    <t>EraserÂ </t>
  </si>
  <si>
    <t>assassination attempt|corporate crime|rogue agent|witness|witness protection program</t>
  </si>
  <si>
    <t>http://www.imdb.com/title/tt0116213/?ref_=fn_tt_tt_1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</si>
  <si>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</si>
  <si>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</si>
  <si>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</si>
  <si>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</si>
  <si>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The Devil's OwnÂ </t>
  </si>
  <si>
    <t>friendship|murder|northern ireland|police officer|terrorist</t>
  </si>
  <si>
    <t>http://www.imdb.com/title/tt0118972/?ref_=fn_tt_tt_1</t>
  </si>
  <si>
    <t>JumperÂ </t>
  </si>
  <si>
    <t>bank|based on novel|ice|teleportation|vault</t>
  </si>
  <si>
    <t>http://www.imdb.com/title/tt0489099/?ref_=fn_tt_tt_1</t>
  </si>
  <si>
    <t>Deep ImpactÂ </t>
  </si>
  <si>
    <t>astronomer|comet|mission|president|secretary</t>
  </si>
  <si>
    <t>http://www.imdb.com/title/tt0120647/?ref_=fn_tt_tt_1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</si>
  <si>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</si>
  <si>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</si>
  <si>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</si>
  <si>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</si>
  <si>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</si>
  <si>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</si>
  <si>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</si>
  <si>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</si>
  <si>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</si>
  <si>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</si>
  <si>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Flight of the PhoenixÂ </t>
  </si>
  <si>
    <t>captain|desert|rescue|stranded|survivor</t>
  </si>
  <si>
    <t>http://www.imdb.com/title/tt0377062/?ref_=fn_tt_tt_1</t>
  </si>
  <si>
    <t>Sucker PunchÂ </t>
  </si>
  <si>
    <t>alternate reality|escape|girl gang|prostitution|samurai</t>
  </si>
  <si>
    <t>http://www.imdb.com/title/tt0978764/?ref_=fn_tt_tt_1</t>
  </si>
  <si>
    <t>The Monuments MenÂ </t>
  </si>
  <si>
    <t>art|art expert|nazi stolen art|soldier|world war two</t>
  </si>
  <si>
    <t>http://www.imdb.com/title/tt2177771/?ref_=fn_tt_tt_1</t>
  </si>
  <si>
    <t>Kerry Conran</t>
  </si>
  <si>
    <t>Sky Captain and the World of TomorrowÂ </t>
  </si>
  <si>
    <t>captain|pilot|reporter|robot|scientist</t>
  </si>
  <si>
    <t>http://www.imdb.com/title/tt0346156/?ref_=fn_tt_tt_1</t>
  </si>
  <si>
    <t>The KidÂ </t>
  </si>
  <si>
    <t>altering history|cartoon on tv|childhood|image consultant|one two combo</t>
  </si>
  <si>
    <t>http://www.imdb.com/title/tt0219854/?ref_=fn_tt_tt_1</t>
  </si>
  <si>
    <t>Zathura: A Space AdventureÂ </t>
  </si>
  <si>
    <t>2000s|coke|meeting future self|reference to spongebob squarepants|sony</t>
  </si>
  <si>
    <t>http://www.imdb.com/title/tt0406375/?ref_=fn_tt_tt_1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</si>
  <si>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</si>
  <si>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</si>
  <si>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</si>
  <si>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</si>
  <si>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</si>
  <si>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</si>
  <si>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</si>
  <si>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Marc Lawrence</t>
  </si>
  <si>
    <t>Two Weeks NoticeÂ </t>
  </si>
  <si>
    <t>developer|divorce|lawyer|love|new york city</t>
  </si>
  <si>
    <t>http://www.imdb.com/title/tt0313737/?ref_=fn_tt_tt_1</t>
  </si>
  <si>
    <t>Starsky &amp; HutchÂ </t>
  </si>
  <si>
    <t>Fred Williamson</t>
  </si>
  <si>
    <t>cocaine|cop|criminal|partner|police</t>
  </si>
  <si>
    <t>http://www.imdb.com/title/tt0335438/?ref_=fn_tt_tt_1</t>
  </si>
  <si>
    <t>Jon Avnet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</si>
  <si>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</si>
  <si>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</si>
  <si>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</si>
  <si>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</si>
  <si>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</si>
  <si>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</si>
  <si>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</si>
  <si>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Practical MagicÂ </t>
  </si>
  <si>
    <t>curse|death|island|love|magic</t>
  </si>
  <si>
    <t>http://www.imdb.com/title/tt0120791/?ref_=fn_tt_tt_1</t>
  </si>
  <si>
    <t>Clark Johnson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</si>
  <si>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</si>
  <si>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</si>
  <si>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</si>
  <si>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</si>
  <si>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</si>
  <si>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</si>
  <si>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</si>
  <si>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</si>
  <si>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</si>
  <si>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</si>
  <si>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Mercury RisingÂ </t>
  </si>
  <si>
    <t>autistic child|boy|child in danger|fbi|nsa</t>
  </si>
  <si>
    <t>http://www.imdb.com/title/tt0120749/?ref_=fn_tt_tt_1</t>
  </si>
  <si>
    <t>DragonflyÂ </t>
  </si>
  <si>
    <t>death|doctor|grave|patient|venezuela</t>
  </si>
  <si>
    <t>http://www.imdb.com/title/tt0259288/?ref_=fn_tt_tt_1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</si>
  <si>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</si>
  <si>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</si>
  <si>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</si>
  <si>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</si>
  <si>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book|escape|girl|overalls|villain</t>
  </si>
  <si>
    <t>http://www.imdb.com/title/tt0494238/?ref_=fn_tt_tt_1</t>
  </si>
  <si>
    <t>Daddy's HomeÂ </t>
  </si>
  <si>
    <t>biological father|dad|drinking|product placement|wilhelm scream</t>
  </si>
  <si>
    <t>http://www.imdb.com/title/tt1528854/?ref_=fn_tt_tt_1</t>
  </si>
  <si>
    <t>Hansel &amp; Gretel: Witch HuntersÂ </t>
  </si>
  <si>
    <t>Ingrid BolsÃ¸ Berdal</t>
  </si>
  <si>
    <t>bounty hunter|brother sister team|death of loved one|hansel and gretel|supernatural power</t>
  </si>
  <si>
    <t>http://www.imdb.com/title/tt1428538/?ref_=fn_tt_tt_1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</si>
  <si>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</si>
  <si>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</si>
  <si>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</si>
  <si>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</si>
  <si>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</si>
  <si>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Barbet Schroeder</t>
  </si>
  <si>
    <t>Murder by NumbersÂ </t>
  </si>
  <si>
    <t>disposing of a dead body|high school student|murder|sociopath|teenage boy</t>
  </si>
  <si>
    <t>http://www.imdb.com/title/tt0264935/?ref_=fn_tt_tt_1</t>
  </si>
  <si>
    <t>Dick TracyÂ </t>
  </si>
  <si>
    <t>crime boss|detective|dick tracy|gangster|orphan</t>
  </si>
  <si>
    <t>http://www.imdb.com/title/tt0099422/?ref_=fn_tt_tt_1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</si>
  <si>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</si>
  <si>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</si>
  <si>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</si>
  <si>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</si>
  <si>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</si>
  <si>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Herzfeld</t>
  </si>
  <si>
    <t>15 MinutesÂ </t>
  </si>
  <si>
    <t>criminal|detective|fire|homicide|media</t>
  </si>
  <si>
    <t>http://www.imdb.com/title/tt0179626/?ref_=fn_tt_tt_1</t>
  </si>
  <si>
    <t>The MexicanÂ </t>
  </si>
  <si>
    <t>curse|hostage|mexico|pistol|vomiting</t>
  </si>
  <si>
    <t>http://www.imdb.com/title/tt0236493/?ref_=fn_tt_tt_1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</si>
  <si>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</si>
  <si>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</si>
  <si>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</si>
  <si>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</si>
  <si>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</si>
  <si>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</si>
  <si>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A Million Ways to Die in the WestÂ </t>
  </si>
  <si>
    <t>dancing sheep|fetish|musical scene|racial humor|snake poison</t>
  </si>
  <si>
    <t>http://www.imdb.com/title/tt2557490/?ref_=fn_tt_tt_1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</si>
  <si>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</si>
  <si>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</si>
  <si>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</si>
  <si>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</si>
  <si>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</si>
  <si>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</si>
  <si>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</si>
  <si>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</si>
  <si>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</si>
  <si>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</si>
  <si>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</si>
  <si>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</si>
  <si>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</si>
  <si>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</si>
  <si>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</si>
  <si>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</si>
  <si>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</si>
  <si>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Jeff Kober</t>
  </si>
  <si>
    <t>A Man ApartÂ </t>
  </si>
  <si>
    <t>bust|dea|drug cartel|justice|tragic hero</t>
  </si>
  <si>
    <t>http://www.imdb.com/title/tt0266465/?ref_=fn_tt_tt_1</t>
  </si>
  <si>
    <t>Susanna White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</si>
  <si>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</si>
  <si>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</si>
  <si>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</si>
  <si>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</si>
  <si>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The Good GermanÂ </t>
  </si>
  <si>
    <t>american|driver|journalist|russian|secret</t>
  </si>
  <si>
    <t>http://www.imdb.com/title/tt0452624/?ref_=fn_tt_tt_1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</si>
  <si>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</si>
  <si>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</si>
  <si>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</si>
  <si>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</si>
  <si>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</si>
  <si>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</si>
  <si>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</si>
  <si>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</si>
  <si>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</si>
  <si>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</si>
  <si>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</si>
  <si>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</si>
  <si>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</si>
  <si>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</si>
  <si>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</si>
  <si>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</si>
  <si>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</si>
  <si>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</si>
  <si>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Luis Mandoki</t>
  </si>
  <si>
    <t>Message in a BottleÂ </t>
  </si>
  <si>
    <t>Raphael Sbarge</t>
  </si>
  <si>
    <t>beach|bottle|jogging|letter|love</t>
  </si>
  <si>
    <t>http://www.imdb.com/title/tt0139462/?ref_=fn_tt_tt_1</t>
  </si>
  <si>
    <t>Larry CrowneÂ </t>
  </si>
  <si>
    <t>bus stop|college|community college|scooter|speech class</t>
  </si>
  <si>
    <t>http://www.imdb.com/title/tt1583420/?ref_=fn_tt_tt_1</t>
  </si>
  <si>
    <t>The Replacement KillersÂ </t>
  </si>
  <si>
    <t>Patrick Kilpatrick</t>
  </si>
  <si>
    <t>forger|hitman|passport|police|replacement</t>
  </si>
  <si>
    <t>http://www.imdb.com/title/tt0120008/?ref_=fn_tt_tt_1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</si>
  <si>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</si>
  <si>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</si>
  <si>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</si>
  <si>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</si>
  <si>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</si>
  <si>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</si>
  <si>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</si>
  <si>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</si>
  <si>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</si>
  <si>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</si>
  <si>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</si>
  <si>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</si>
  <si>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</si>
  <si>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</si>
  <si>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</si>
  <si>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</si>
  <si>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</si>
  <si>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</si>
  <si>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</si>
  <si>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</si>
  <si>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</si>
  <si>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</si>
  <si>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</si>
  <si>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</si>
  <si>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</si>
  <si>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</si>
  <si>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</si>
  <si>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</si>
  <si>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Mick Jackson</t>
  </si>
  <si>
    <t>The BodyguardÂ </t>
  </si>
  <si>
    <t>DeVaughn Nixon</t>
  </si>
  <si>
    <t>bodyguard|manager|pop singer|secret service agent|singer</t>
  </si>
  <si>
    <t>http://www.imdb.com/title/tt0103855/?ref_=fn_tt_tt_1</t>
  </si>
  <si>
    <t>Parental GuidanceÂ </t>
  </si>
  <si>
    <t>chores|father figure|helicopter parents|in laws|punishment</t>
  </si>
  <si>
    <t>http://www.imdb.com/title/tt1047540/?ref_=fn_tt_tt_1</t>
  </si>
  <si>
    <t>Andrzej Bartkowiak</t>
  </si>
  <si>
    <t>Romeo Must DieÂ </t>
  </si>
  <si>
    <t>Aaliyah</t>
  </si>
  <si>
    <t>death|hong kong|kung fu|prison|waterfront</t>
  </si>
  <si>
    <t>http://www.imdb.com/title/tt0165929/?ref_=fn_tt_tt_1</t>
  </si>
  <si>
    <t>Heather Locklear</t>
  </si>
  <si>
    <t>Money TalksÂ </t>
  </si>
  <si>
    <t>blood splatter|fistfight|murder|police|prison bus</t>
  </si>
  <si>
    <t>http://www.imdb.com/title/tt0119695/?ref_=fn_tt_tt_1</t>
  </si>
  <si>
    <t>On the RoadÂ </t>
  </si>
  <si>
    <t>benzedrine|cactus|drugs|poem|year 1949</t>
  </si>
  <si>
    <t>http://www.imdb.com/title/tt0337692/?ref_=fn_tt_tt_1</t>
  </si>
  <si>
    <t>Scream 2Â </t>
  </si>
  <si>
    <t>Kevin Williamson</t>
  </si>
  <si>
    <t>college|ghostface|killer|killing spree|murder</t>
  </si>
  <si>
    <t>http://www.imdb.com/title/tt0120082/?ref_=fn_tt_tt_1</t>
  </si>
  <si>
    <t>The WaterboyÂ </t>
  </si>
  <si>
    <t>coach|college|college football|domineering mother|football</t>
  </si>
  <si>
    <t>http://www.imdb.com/title/tt0120484/?ref_=fn_tt_tt_1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</si>
  <si>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</si>
  <si>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</si>
  <si>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</si>
  <si>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</si>
  <si>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Anywhere But HereÂ </t>
  </si>
  <si>
    <t>family relationships|female protagonist|nubile woman|policeman|teenager</t>
  </si>
  <si>
    <t>http://www.imdb.com/title/tt0149691/?ref_=fn_tt_tt_1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</si>
  <si>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</si>
  <si>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</si>
  <si>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</si>
  <si>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</si>
  <si>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Joshua Michael Stern</t>
  </si>
  <si>
    <t>Swing VoteÂ </t>
  </si>
  <si>
    <t>ballot|election|new mexico|vote|voting</t>
  </si>
  <si>
    <t>http://www.imdb.com/title/tt1027862/?ref_=fn_tt_tt_1</t>
  </si>
  <si>
    <t>Justin Chambers</t>
  </si>
  <si>
    <t>Lakeview TerraceÂ </t>
  </si>
  <si>
    <t>interracial couple|lapd|male nudity|neighbor|nudity</t>
  </si>
  <si>
    <t>http://www.imdb.com/title/tt0947802/?ref_=fn_tt_tt_1</t>
  </si>
  <si>
    <t>John Schlesinger</t>
  </si>
  <si>
    <t>Eye for an EyeÂ </t>
  </si>
  <si>
    <t>justice|rape|self defense|support group|vigilante</t>
  </si>
  <si>
    <t>http://www.imdb.com/title/tt0116260/?ref_=fn_tt_tt_1</t>
  </si>
  <si>
    <t>Sheryl Lee</t>
  </si>
  <si>
    <t>VampiresÂ </t>
  </si>
  <si>
    <t>cross|relic|team|vampire|vampire hunter</t>
  </si>
  <si>
    <t>http://www.imdb.com/title/tt0120877/?ref_=fn_tt_tt_1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</si>
  <si>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</si>
  <si>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</si>
  <si>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</si>
  <si>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</si>
  <si>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</si>
  <si>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Walter Hill</t>
  </si>
  <si>
    <t>UndisputedÂ </t>
  </si>
  <si>
    <t>boxing|fight|heavyweight champion|iceman|prison</t>
  </si>
  <si>
    <t>http://www.imdb.com/title/tt0281322/?ref_=fn_tt_tt_1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</si>
  <si>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</si>
  <si>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</si>
  <si>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</si>
  <si>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</si>
  <si>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</si>
  <si>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Jonathan Glazer</t>
  </si>
  <si>
    <t>BirthÂ </t>
  </si>
  <si>
    <t>birthday|boy|dead husband|death|widow</t>
  </si>
  <si>
    <t>http://www.imdb.com/title/tt0337876/?ref_=fn_tt_tt_1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</si>
  <si>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</si>
  <si>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</si>
  <si>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</si>
  <si>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</si>
  <si>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</si>
  <si>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My Big Fat Greek Wedding 2Â </t>
  </si>
  <si>
    <t>Joey Fatone</t>
  </si>
  <si>
    <t>family restaurant|greek|remarriage|suburb|wedding</t>
  </si>
  <si>
    <t>http://www.imdb.com/title/tt3760922/?ref_=fn_tt_tt_1</t>
  </si>
  <si>
    <t>John Boorman</t>
  </si>
  <si>
    <t>The Tailor of PanamaÂ </t>
  </si>
  <si>
    <t>canal|panama|president|spy|tailor</t>
  </si>
  <si>
    <t>http://www.imdb.com/title/tt0236784/?ref_=fn_tt_tt_1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</si>
  <si>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</si>
  <si>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</si>
  <si>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</si>
  <si>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Clare Kilner</t>
  </si>
  <si>
    <t>The Wedding DateÂ </t>
  </si>
  <si>
    <t>chick flick|escort|male escort|wedding|wedding date</t>
  </si>
  <si>
    <t>http://www.imdb.com/title/tt0372532/?ref_=fn_tt_tt_1</t>
  </si>
  <si>
    <t>RyÃ»hei Kitamura</t>
  </si>
  <si>
    <t>Brooke Shields</t>
  </si>
  <si>
    <t>The Midnight Meat TrainÂ </t>
  </si>
  <si>
    <t>butcher|girlfriend|mute character|photographer|subway</t>
  </si>
  <si>
    <t>http://www.imdb.com/title/tt0805570/?ref_=fn_tt_tt_1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</si>
  <si>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</si>
  <si>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</si>
  <si>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</si>
  <si>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</si>
  <si>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About Last NightÂ </t>
  </si>
  <si>
    <t>bedroom|boyfriend girlfriend relationship|hug|interrupted sex|urban setting</t>
  </si>
  <si>
    <t>http://www.imdb.com/title/tt1826590/?ref_=fn_tt_tt_1</t>
  </si>
  <si>
    <t>Gene Quintano</t>
  </si>
  <si>
    <t>Loaded Weapon 1Â </t>
  </si>
  <si>
    <t>cookie|detective|microfilm|parody|sergeant</t>
  </si>
  <si>
    <t>http://www.imdb.com/title/tt0107659/?ref_=fn_tt_tt_1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</si>
  <si>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</si>
  <si>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</si>
  <si>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</si>
  <si>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</si>
  <si>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</si>
  <si>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</si>
  <si>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</si>
  <si>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</si>
  <si>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</si>
  <si>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</si>
  <si>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</si>
  <si>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</si>
  <si>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</si>
  <si>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DickÂ </t>
  </si>
  <si>
    <t>political cover up|political satire|teenage girl|white house|witness</t>
  </si>
  <si>
    <t>http://www.imdb.com/title/tt0144168/?ref_=fn_tt_tt_1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</si>
  <si>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</si>
  <si>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</si>
  <si>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</si>
  <si>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</si>
  <si>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The Killer Inside MeÂ </t>
  </si>
  <si>
    <t>deputy|murder|revenge|sheriff|texas</t>
  </si>
  <si>
    <t>http://www.imdb.com/title/tt0954947/?ref_=fn_tt_tt_1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</si>
  <si>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</si>
  <si>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</si>
  <si>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</si>
  <si>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Jeepers CreepersÂ </t>
  </si>
  <si>
    <t>Jonathan Breck</t>
  </si>
  <si>
    <t>demon|gore|record player|tattoo|wings</t>
  </si>
  <si>
    <t>http://www.imdb.com/title/tt0263488/?ref_=fn_tt_tt_1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</si>
  <si>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</si>
  <si>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</si>
  <si>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</si>
  <si>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</si>
  <si>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</si>
  <si>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</si>
  <si>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</si>
  <si>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</si>
  <si>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</si>
  <si>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</si>
  <si>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</si>
  <si>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</si>
  <si>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</si>
  <si>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</si>
  <si>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</si>
  <si>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Ãlex de la Iglesia</t>
  </si>
  <si>
    <t>Leonor Watling</t>
  </si>
  <si>
    <t>Jim Carter</t>
  </si>
  <si>
    <t>The Oxford MurdersÂ </t>
  </si>
  <si>
    <t>Danny Sapani</t>
  </si>
  <si>
    <t>landlady|lecture|murder|oxford university|symbol</t>
  </si>
  <si>
    <t>http://www.imdb.com/title/tt0488604/?ref_=fn_tt_tt_1</t>
  </si>
  <si>
    <t>Steve Carr</t>
  </si>
  <si>
    <t>Next FridayÂ </t>
  </si>
  <si>
    <t>african american|flashback|marijuana joint|porn magazine|suburb</t>
  </si>
  <si>
    <t>http://www.imdb.com/title/tt0195945/?ref_=fn_tt_tt_1</t>
  </si>
  <si>
    <t>Dario Argento</t>
  </si>
  <si>
    <t>Two Evil EyesÂ </t>
  </si>
  <si>
    <t>black cat|cat|evil|photographer|undead</t>
  </si>
  <si>
    <t>http://www.imdb.com/title/tt0100827/?ref_=fn_tt_tt_1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</si>
  <si>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</si>
  <si>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</si>
  <si>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</si>
  <si>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</si>
  <si>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</si>
  <si>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</si>
  <si>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</si>
  <si>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</si>
  <si>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</si>
  <si>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</si>
  <si>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</si>
  <si>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</si>
  <si>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Magic MikeÂ </t>
  </si>
  <si>
    <t>bank|male nudity|male objectification|male stripper|stripper</t>
  </si>
  <si>
    <t>http://www.imdb.com/title/tt1915581/?ref_=fn_tt_tt_1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</si>
  <si>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</si>
  <si>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</si>
  <si>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</si>
  <si>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</si>
  <si>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</si>
  <si>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</si>
  <si>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</si>
  <si>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</si>
  <si>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</si>
  <si>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</si>
  <si>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</si>
  <si>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</si>
  <si>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</si>
  <si>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</si>
  <si>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</si>
  <si>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</si>
  <si>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</si>
  <si>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</si>
  <si>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</si>
  <si>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</si>
  <si>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Not Easily BrokenÂ </t>
  </si>
  <si>
    <t>african american protagonist|based on novel|title spoken by character</t>
  </si>
  <si>
    <t>http://www.imdb.com/title/tt0795438/?ref_=fn_tt_tt_1</t>
  </si>
  <si>
    <t>Albino AlligatorÂ </t>
  </si>
  <si>
    <t>bar|box office flop|hostage|new orleans louisiana|police</t>
  </si>
  <si>
    <t>http://www.imdb.com/title/tt0115495/?ref_=fn_tt_tt_1</t>
  </si>
  <si>
    <t>Nick Love</t>
  </si>
  <si>
    <t>The SweeneyÂ </t>
  </si>
  <si>
    <t>Alan Ford</t>
  </si>
  <si>
    <t>bank|criminal|detective|flying squad|policewoman</t>
  </si>
  <si>
    <t>http://www.imdb.com/title/tt0857190/?ref_=fn_tt_tt_1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</si>
  <si>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</si>
  <si>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</si>
  <si>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</si>
  <si>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</si>
  <si>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</si>
  <si>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She's the OneÂ </t>
  </si>
  <si>
    <t>claim in title|infidelity|irish american|love|sex</t>
  </si>
  <si>
    <t>http://www.imdb.com/title/tt0117628/?ref_=fn_tt_tt_1</t>
  </si>
  <si>
    <t>Jason Eisener</t>
  </si>
  <si>
    <t>Robb Wells</t>
  </si>
  <si>
    <t>Gregory Smith</t>
  </si>
  <si>
    <t>Hobo with a ShotgunÂ </t>
  </si>
  <si>
    <t>Molly Dunsworth</t>
  </si>
  <si>
    <t>hobo|pedophile|rampage|shotgun|vigilante</t>
  </si>
  <si>
    <t>http://www.imdb.com/title/tt1640459/?ref_=fn_tt_tt_1</t>
  </si>
  <si>
    <t>RÃ¼diger Vogler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</si>
  <si>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</si>
  <si>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</si>
  <si>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</si>
  <si>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</si>
  <si>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</si>
  <si>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</si>
  <si>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</si>
  <si>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</si>
  <si>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</si>
  <si>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</si>
  <si>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</si>
  <si>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</si>
  <si>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</si>
  <si>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</si>
  <si>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</si>
  <si>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</si>
  <si>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</si>
  <si>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</si>
  <si>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</si>
  <si>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</si>
  <si>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</si>
  <si>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</si>
  <si>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Panos Cosmatos</t>
  </si>
  <si>
    <t>Marilyn Norry</t>
  </si>
  <si>
    <t>Chris Gauthier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</si>
  <si>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</si>
  <si>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</si>
  <si>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</si>
  <si>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</si>
  <si>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Efram Potelle</t>
  </si>
  <si>
    <t>Shiri Appleby</t>
  </si>
  <si>
    <t>The Battle of Shaker HeightsÂ </t>
  </si>
  <si>
    <t>bully comeuppance|high school|painter|reference to led zeppelin|wetting pants</t>
  </si>
  <si>
    <t>http://www.imdb.com/title/tt0357470/?ref_=fn_tt_tt_1</t>
  </si>
  <si>
    <t>Michael Lerner</t>
  </si>
  <si>
    <t>Safe MenÂ </t>
  </si>
  <si>
    <t>gangster|organized crime|robbery|rosh hashanah|safecracking</t>
  </si>
  <si>
    <t>http://www.imdb.com/title/tt0120813/?ref_=fn_tt_tt_1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</si>
  <si>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</si>
  <si>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</si>
  <si>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</si>
  <si>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</si>
  <si>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</si>
  <si>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</si>
  <si>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Joe Camp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</si>
  <si>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</si>
  <si>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</si>
  <si>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</si>
  <si>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</si>
  <si>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</si>
  <si>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</si>
  <si>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</si>
  <si>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</si>
  <si>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</si>
  <si>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</si>
  <si>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</si>
  <si>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</si>
  <si>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</si>
  <si>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</si>
  <si>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</si>
  <si>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</si>
  <si>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</si>
  <si>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</si>
  <si>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</si>
  <si>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</si>
  <si>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</si>
  <si>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</si>
  <si>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</si>
  <si>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</si>
  <si>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</si>
  <si>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</si>
  <si>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</si>
  <si>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</si>
  <si>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Transformers: Revenge of the FallenÂ </t>
  </si>
  <si>
    <t>autobot|decepticon|machine|sun|symbol</t>
  </si>
  <si>
    <t>http://www.imdb.com/title/tt1055369/?ref_=fn_tt_tt_1</t>
  </si>
  <si>
    <t>SaharaÂ </t>
  </si>
  <si>
    <t>beach|civil war|desert|dictator|ship</t>
  </si>
  <si>
    <t>http://www.imdb.com/title/tt0318649/?ref_=fn_tt_tt_1</t>
  </si>
  <si>
    <t>How the Grinch Stole ChristmasÂ </t>
  </si>
  <si>
    <t>box office hit|christmas|materialism|public humiliation|snowflake</t>
  </si>
  <si>
    <t>http://www.imdb.com/title/tt0170016/?ref_=fn_tt_tt_1</t>
  </si>
  <si>
    <t>WindtalkersÂ </t>
  </si>
  <si>
    <t>code|duty|steel helmet|u.s. marine|u.s. soldier</t>
  </si>
  <si>
    <t>http://www.imdb.com/title/tt0245562/?ref_=fn_tt_tt_1</t>
  </si>
  <si>
    <t>The TouristÂ </t>
  </si>
  <si>
    <t>police surveillance|surveillance van|tailing a suspect|tourist|venice italy</t>
  </si>
  <si>
    <t>http://www.imdb.com/title/tt1243957/?ref_=fn_tt_tt_1</t>
  </si>
  <si>
    <t>HerculesÂ </t>
  </si>
  <si>
    <t>army|greek mythology|hercules|king|mercenary</t>
  </si>
  <si>
    <t>http://www.imdb.com/title/tt1267297/?ref_=fn_tt_tt_1</t>
  </si>
  <si>
    <t>The AlamoÂ </t>
  </si>
  <si>
    <t>army|dictator|general|texan|texas</t>
  </si>
  <si>
    <t>http://www.imdb.com/title/tt0318974/?ref_=fn_tt_tt_1</t>
  </si>
  <si>
    <t>Zachery Ty Bryan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</si>
  <si>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</si>
  <si>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</si>
  <si>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</si>
  <si>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</si>
  <si>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Brian Anthony Wilson</t>
  </si>
  <si>
    <t>The PostmanÂ </t>
  </si>
  <si>
    <t>drifter|escape|hope|postman|usa</t>
  </si>
  <si>
    <t>http://www.imdb.com/title/tt0119925/?ref_=fn_tt_tt_1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</si>
  <si>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</si>
  <si>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</si>
  <si>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</si>
  <si>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</si>
  <si>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Arthur and the InvisiblesÂ </t>
  </si>
  <si>
    <t>Penny Balfour</t>
  </si>
  <si>
    <t>boy|debt|garden|princess|treasure</t>
  </si>
  <si>
    <t>http://www.imdb.com/title/tt0344854/?ref_=fn_tt_tt_1</t>
  </si>
  <si>
    <t>Grown UpsÂ </t>
  </si>
  <si>
    <t>basketball|coach|daughter|high school|high school basketball</t>
  </si>
  <si>
    <t>http://www.imdb.com/title/tt1375670/?ref_=fn_tt_tt_1</t>
  </si>
  <si>
    <t>Shark TaleÂ </t>
  </si>
  <si>
    <t>anchor|fish|mobster|shark|vegetarian</t>
  </si>
  <si>
    <t>http://www.imdb.com/title/tt0307453/?ref_=fn_tt_tt_1</t>
  </si>
  <si>
    <t>SoldierÂ </t>
  </si>
  <si>
    <t>crash survivor|planet|sergeant|soldier|survivor</t>
  </si>
  <si>
    <t>http://www.imdb.com/title/tt0120157/?ref_=fn_tt_tt_1</t>
  </si>
  <si>
    <t>James Pickens Jr.</t>
  </si>
  <si>
    <t>SphereÂ </t>
  </si>
  <si>
    <t>Huey Lewis</t>
  </si>
  <si>
    <t>manifestation|ocean|spacecraft|spaceship|sphere</t>
  </si>
  <si>
    <t>http://www.imdb.com/title/tt0120184/?ref_=fn_tt_tt_1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</si>
  <si>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</si>
  <si>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</si>
  <si>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</si>
  <si>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</si>
  <si>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</si>
  <si>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</si>
  <si>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S.W.A.T.Â </t>
  </si>
  <si>
    <t>hostage|police|prison|swat team|training</t>
  </si>
  <si>
    <t>http://www.imdb.com/title/tt0257076/?ref_=fn_tt_tt_1</t>
  </si>
  <si>
    <t>Kinka Usher</t>
  </si>
  <si>
    <t>Mystery MenÂ </t>
  </si>
  <si>
    <t>bowling|rajah|sphinx|spleen|superhero</t>
  </si>
  <si>
    <t>http://www.imdb.com/title/tt0132347/?ref_=fn_tt_tt_1</t>
  </si>
  <si>
    <t>Broken ArrowÂ </t>
  </si>
  <si>
    <t>captain|desert|major|park ranger|utah</t>
  </si>
  <si>
    <t>http://www.imdb.com/title/tt0115759/?ref_=fn_tt_tt_1</t>
  </si>
  <si>
    <t>World Trade CenterÂ </t>
  </si>
  <si>
    <t>based on true story|police|rescue|rubble|trapped</t>
  </si>
  <si>
    <t>http://www.imdb.com/title/tt0469641/?ref_=fn_tt_tt_1</t>
  </si>
  <si>
    <t>Righteous KillÂ </t>
  </si>
  <si>
    <t>blood splatter|execution|new york city|nypd|serial killer</t>
  </si>
  <si>
    <t>http://www.imdb.com/title/tt1034331/?ref_=fn_tt_tt_1</t>
  </si>
  <si>
    <t>Harald Zwart</t>
  </si>
  <si>
    <t>The Mortal Instruments: City of BonesÂ </t>
  </si>
  <si>
    <t>battle|demon|magic|secret|warrior</t>
  </si>
  <si>
    <t>http://www.imdb.com/title/tt1538403/?ref_=fn_tt_tt_1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</si>
  <si>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</si>
  <si>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</si>
  <si>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</si>
  <si>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</si>
  <si>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</si>
  <si>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</si>
  <si>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Fred Rogers</t>
  </si>
  <si>
    <t>CasperÂ </t>
  </si>
  <si>
    <t>casper|friendly ghost|ghost|maine|mansion</t>
  </si>
  <si>
    <t>http://www.imdb.com/title/tt0112642/?ref_=fn_tt_tt_1</t>
  </si>
  <si>
    <t>DisclosureÂ </t>
  </si>
  <si>
    <t>computer|marriage|non statutory female on male rape|promotion|sexual harassment</t>
  </si>
  <si>
    <t>http://www.imdb.com/title/tt0109635/?ref_=fn_tt_tt_1</t>
  </si>
  <si>
    <t>Ophelia Lovibond</t>
  </si>
  <si>
    <t>Mr. Popper's PenguinsÂ </t>
  </si>
  <si>
    <t>father|penguin|snowglobe|son|winter</t>
  </si>
  <si>
    <t>http://www.imdb.com/title/tt1396218/?ref_=fn_tt_tt_1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</si>
  <si>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</si>
  <si>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</si>
  <si>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</si>
  <si>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</si>
  <si>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</si>
  <si>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Into the WoodsÂ </t>
  </si>
  <si>
    <t>based on stage musical|cinderella|little red riding hood|singing|witch</t>
  </si>
  <si>
    <t>http://www.imdb.com/title/tt2180411/?ref_=fn_tt_tt_1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</si>
  <si>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</si>
  <si>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</si>
  <si>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</si>
  <si>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</si>
  <si>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Dream HouseÂ </t>
  </si>
  <si>
    <t>closet|father daughter relationship|psychiatric hospital|real life sisters playing sisters|train</t>
  </si>
  <si>
    <t>http://www.imdb.com/title/tt1462041/?ref_=fn_tt_tt_1</t>
  </si>
  <si>
    <t>Ian Ziering</t>
  </si>
  <si>
    <t>DominoÂ </t>
  </si>
  <si>
    <t>bounty hunter|fbi|female bounty hunter|female nudity|reality show</t>
  </si>
  <si>
    <t>http://www.imdb.com/title/tt0421054/?ref_=fn_tt_tt_1</t>
  </si>
  <si>
    <t>BedazzledÂ </t>
  </si>
  <si>
    <t>contract|devil|dream|soul|wish</t>
  </si>
  <si>
    <t>http://www.imdb.com/title/tt0230030/?ref_=fn_tt_tt_1</t>
  </si>
  <si>
    <t>Taken 3Â </t>
  </si>
  <si>
    <t>betrayal|death|final showdown|murder|on the run</t>
  </si>
  <si>
    <t>http://www.imdb.com/title/tt2446042/?ref_=fn_tt_tt_1</t>
  </si>
  <si>
    <t>The Cable GuyÂ </t>
  </si>
  <si>
    <t>Andy Dick</t>
  </si>
  <si>
    <t>cable guy|foreplay|friend|kissing|television</t>
  </si>
  <si>
    <t>http://www.imdb.com/title/tt0115798/?ref_=fn_tt_tt_1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</si>
  <si>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</si>
  <si>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</si>
  <si>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</si>
  <si>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</si>
  <si>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</si>
  <si>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</si>
  <si>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</si>
  <si>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</si>
  <si>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</si>
  <si>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</si>
  <si>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</si>
  <si>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</si>
  <si>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Victor FrankensteinÂ </t>
  </si>
  <si>
    <t>assistant|experiment|frankenstein|medical student|scientist</t>
  </si>
  <si>
    <t>http://www.imdb.com/title/tt1976009/?ref_=fn_tt_tt_1</t>
  </si>
  <si>
    <t>Betty Thomas</t>
  </si>
  <si>
    <t>28 DaysÂ </t>
  </si>
  <si>
    <t>12 step program|box office hit|car accident|vomiting|wedding</t>
  </si>
  <si>
    <t>http://www.imdb.com/title/tt0191754/?ref_=fn_tt_tt_1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</si>
  <si>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</si>
  <si>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</si>
  <si>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</si>
  <si>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</si>
  <si>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</si>
  <si>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</si>
  <si>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</si>
  <si>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</si>
  <si>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</si>
  <si>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</si>
  <si>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</si>
  <si>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</si>
  <si>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</si>
  <si>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</si>
  <si>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The ShadowÂ </t>
  </si>
  <si>
    <t>John Kapelos</t>
  </si>
  <si>
    <t>1930s|bomb|city|invisibility|the shadow</t>
  </si>
  <si>
    <t>http://www.imdb.com/title/tt0111143/?ref_=fn_tt_tt_1</t>
  </si>
  <si>
    <t>Nomad: The WarriorÂ </t>
  </si>
  <si>
    <t>1800s|kazakhstan|nomad</t>
  </si>
  <si>
    <t>http://www.imdb.com/title/tt0374089/?ref_=fn_tt_tt_1</t>
  </si>
  <si>
    <t>Kazakh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</si>
  <si>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</si>
  <si>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</si>
  <si>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</si>
  <si>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</si>
  <si>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</si>
  <si>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</si>
  <si>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Colin O'Donoghue</t>
  </si>
  <si>
    <t>The RiteÂ </t>
  </si>
  <si>
    <t>demon|exorcism|exorcist|faith|seminary</t>
  </si>
  <si>
    <t>http://www.imdb.com/title/tt1161864/?ref_=fn_tt_tt_1</t>
  </si>
  <si>
    <t>Neighbors 2: Sorority RisingÂ </t>
  </si>
  <si>
    <t>bare chested male|gay|gay best friend|gay man|gay marriage proposal</t>
  </si>
  <si>
    <t>http://www.imdb.com/title/tt4438848/?ref_=fn_tt_tt_1</t>
  </si>
  <si>
    <t>American OutlawsÂ </t>
  </si>
  <si>
    <t>legend|old west|outlaw|railroad|stealing from the rich</t>
  </si>
  <si>
    <t>http://www.imdb.com/title/tt0244000/?ref_=fn_tt_tt_1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</si>
  <si>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</si>
  <si>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</si>
  <si>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</si>
  <si>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</si>
  <si>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Pushing TinÂ </t>
  </si>
  <si>
    <t>air traffic control|air traffic controller|female bodybuilder|job|marriage</t>
  </si>
  <si>
    <t>http://www.imdb.com/title/tt0120797/?ref_=fn_tt_tt_1</t>
  </si>
  <si>
    <t>Ryan Kruger</t>
  </si>
  <si>
    <t>DoomsdayÂ </t>
  </si>
  <si>
    <t>cure|quarantine|scotland|virus|wall</t>
  </si>
  <si>
    <t>http://www.imdb.com/title/tt0483607/?ref_=fn_tt_tt_1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</si>
  <si>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</si>
  <si>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</si>
  <si>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</si>
  <si>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</si>
  <si>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Li Zhang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</si>
  <si>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</si>
  <si>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</si>
  <si>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</si>
  <si>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</si>
  <si>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</si>
  <si>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</si>
  <si>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</si>
  <si>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</si>
  <si>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</si>
  <si>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</si>
  <si>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The Newton BoysÂ </t>
  </si>
  <si>
    <t>bank robber|brother brother relationship|crime spree|explosive|train</t>
  </si>
  <si>
    <t>http://www.imdb.com/title/tt0120769/?ref_=fn_tt_tt_1</t>
  </si>
  <si>
    <t>Kindergarten CopÂ </t>
  </si>
  <si>
    <t>Penelope Ann Miller</t>
  </si>
  <si>
    <t>astoria|kindergarten|kindergarten teacher|school|teacher</t>
  </si>
  <si>
    <t>http://www.imdb.com/title/tt0099938/?ref_=fn_tt_tt_1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</si>
  <si>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</si>
  <si>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</si>
  <si>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</si>
  <si>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</si>
  <si>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</si>
  <si>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</si>
  <si>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John A. Davis</t>
  </si>
  <si>
    <t>Rob Paulsen</t>
  </si>
  <si>
    <t>Jimmy Neutron: Boy GeniusÂ </t>
  </si>
  <si>
    <t>alien|boy genius|children|genius|rescue</t>
  </si>
  <si>
    <t>http://www.imdb.com/title/tt0268397/?ref_=fn_tt_tt_1</t>
  </si>
  <si>
    <t>Michael Pressman</t>
  </si>
  <si>
    <t>Paige Turco</t>
  </si>
  <si>
    <t>Kevin Nash</t>
  </si>
  <si>
    <t>Teenage Mutant Ninja Turtles II: The Secret of the OozeÂ </t>
  </si>
  <si>
    <t>chop socky|mutant|ninja|shredder|turtle</t>
  </si>
  <si>
    <t>http://www.imdb.com/title/tt0103060/?ref_=fn_tt_tt_1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</si>
  <si>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</si>
  <si>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</si>
  <si>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</si>
  <si>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</si>
  <si>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</si>
  <si>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Harley Davidson and the Marlboro ManÂ </t>
  </si>
  <si>
    <t>bar|biker|cowboy|drugs|marlboro</t>
  </si>
  <si>
    <t>http://www.imdb.com/title/tt0102005/?ref_=fn_tt_tt_1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</si>
  <si>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</si>
  <si>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</si>
  <si>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</si>
  <si>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</si>
  <si>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We're No AngelsÂ </t>
  </si>
  <si>
    <t>con|convict|escape|police|priest</t>
  </si>
  <si>
    <t>http://www.imdb.com/title/tt0098625/?ref_=fn_tt_tt_1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</si>
  <si>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</si>
  <si>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</si>
  <si>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</si>
  <si>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</si>
  <si>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</si>
  <si>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</si>
  <si>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</si>
  <si>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</si>
  <si>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</si>
  <si>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</si>
  <si>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</si>
  <si>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Bruce Paltrow</t>
  </si>
  <si>
    <t>Lochlyn Munro</t>
  </si>
  <si>
    <t>DuetsÂ </t>
  </si>
  <si>
    <t>convict|karaoke|middle america|salesman|singer</t>
  </si>
  <si>
    <t>http://www.imdb.com/title/tt0134630/?ref_=fn_tt_tt_1</t>
  </si>
  <si>
    <t>Tony Jay</t>
  </si>
  <si>
    <t>TwinsÂ </t>
  </si>
  <si>
    <t>Hugh O'Brian</t>
  </si>
  <si>
    <t>bare chested male|brother|catholic orphanage|long lost siblings|twins</t>
  </si>
  <si>
    <t>http://www.imdb.com/title/tt0096320/?ref_=fn_tt_tt_1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</si>
  <si>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</si>
  <si>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</si>
  <si>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</si>
  <si>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</si>
  <si>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</si>
  <si>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</si>
  <si>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</si>
  <si>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</si>
  <si>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</si>
  <si>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</si>
  <si>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</si>
  <si>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</si>
  <si>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</si>
  <si>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</si>
  <si>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</si>
  <si>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</si>
  <si>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</si>
  <si>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</si>
  <si>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Andrew Fiscella</t>
  </si>
  <si>
    <t>QuarantineÂ </t>
  </si>
  <si>
    <t>apartment building|found footage|television|trapped|virus</t>
  </si>
  <si>
    <t>http://www.imdb.com/title/tt1082868/?ref_=fn_tt_tt_1</t>
  </si>
  <si>
    <t>Critical CareÂ </t>
  </si>
  <si>
    <t>half sister|hospital|latex gloves|medicine|nun</t>
  </si>
  <si>
    <t>http://www.imdb.com/title/tt0118901/?ref_=fn_tt_tt_1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</si>
  <si>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</si>
  <si>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</si>
  <si>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</si>
  <si>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</si>
  <si>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</si>
  <si>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Kevin Greutert</t>
  </si>
  <si>
    <t>Saw VIÂ </t>
  </si>
  <si>
    <t>George Newbern</t>
  </si>
  <si>
    <t>deception|flash photography|game of death|jigsaw|pig mask</t>
  </si>
  <si>
    <t>http://www.imdb.com/title/tt1233227/?ref_=fn_tt_tt_1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</si>
  <si>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</si>
  <si>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</si>
  <si>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</si>
  <si>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</si>
  <si>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</si>
  <si>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John Abraham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</si>
  <si>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</si>
  <si>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</si>
  <si>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</si>
  <si>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</si>
  <si>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William Brent Bell</t>
  </si>
  <si>
    <t>The BoyÂ </t>
  </si>
  <si>
    <t>Stephanie Lemelin</t>
  </si>
  <si>
    <t>animate doll|doll|england|nanny|surprise ending</t>
  </si>
  <si>
    <t>http://www.imdb.com/title/tt3882082/?ref_=fn_tt_tt_1</t>
  </si>
  <si>
    <t>Paul Ben-Victor</t>
  </si>
  <si>
    <t>Byron Mann</t>
  </si>
  <si>
    <t>The CorruptorÂ </t>
  </si>
  <si>
    <t>Kim Chan</t>
  </si>
  <si>
    <t>chinatown|illegal immigrant|new york|police|triad</t>
  </si>
  <si>
    <t>http://www.imdb.com/title/tt0142192/?ref_=fn_tt_tt_1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</si>
  <si>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</si>
  <si>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</si>
  <si>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</si>
  <si>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</si>
  <si>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Marc SchÃ¶lermann</t>
  </si>
  <si>
    <t>Larry Drake</t>
  </si>
  <si>
    <t>PathologyÂ </t>
  </si>
  <si>
    <t>Johnny Whitworth</t>
  </si>
  <si>
    <t>corpse|dark humor|medical school|murder|pathology</t>
  </si>
  <si>
    <t>http://www.imdb.com/title/tt0964539/?ref_=fn_tt_tt_1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</si>
  <si>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</si>
  <si>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</si>
  <si>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</si>
  <si>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</si>
  <si>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</si>
  <si>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Paul Gross</t>
  </si>
  <si>
    <t>Molly Parker</t>
  </si>
  <si>
    <t>Men with BroomsÂ </t>
  </si>
  <si>
    <t>Kari Matchett</t>
  </si>
  <si>
    <t>championship|coach|curling|marriage|rural setting</t>
  </si>
  <si>
    <t>http://www.imdb.com/title/tt0263734/?ref_=fn_tt_tt_1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</si>
  <si>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</si>
  <si>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</si>
  <si>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</si>
  <si>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</si>
  <si>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</si>
  <si>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</si>
  <si>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</si>
  <si>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</si>
  <si>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</si>
  <si>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</si>
  <si>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</si>
  <si>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</si>
  <si>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</si>
  <si>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</si>
  <si>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</si>
  <si>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</si>
  <si>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</si>
  <si>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</si>
  <si>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Sarita Choudhury</t>
  </si>
  <si>
    <t>Kama Sutra: A Tale of LoveÂ </t>
  </si>
  <si>
    <t>Rekha</t>
  </si>
  <si>
    <t>courtesan|friend|kama sutra|seduction|wedding</t>
  </si>
  <si>
    <t>http://www.imdb.com/title/tt0116743/?ref_=fn_tt_tt_1</t>
  </si>
  <si>
    <t>David Boyd</t>
  </si>
  <si>
    <t>Drew Waters</t>
  </si>
  <si>
    <t>Home RunÂ </t>
  </si>
  <si>
    <t>addiction|alcoholic|baseball|car accident|reference to god</t>
  </si>
  <si>
    <t>http://www.imdb.com/title/tt2051894/?ref_=fn_tt_tt_1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</si>
  <si>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</si>
  <si>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</si>
  <si>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</si>
  <si>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</si>
  <si>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</si>
  <si>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</si>
  <si>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</si>
  <si>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</si>
  <si>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</si>
  <si>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</si>
  <si>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</si>
  <si>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</si>
  <si>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</si>
  <si>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Craig Mazin</t>
  </si>
  <si>
    <t>The SpecialsÂ </t>
  </si>
  <si>
    <t>action figure|press conference|superhero|superhero team|toy</t>
  </si>
  <si>
    <t>http://www.imdb.com/title/tt0181836/?ref_=fn_tt_tt_1</t>
  </si>
  <si>
    <t>Jamie Travis</t>
  </si>
  <si>
    <t>James Wolk</t>
  </si>
  <si>
    <t>For a Good Time, Call...Â </t>
  </si>
  <si>
    <t>friend|friendship|gay|phone sex|sex</t>
  </si>
  <si>
    <t>http://www.imdb.com/title/tt1996264/?ref_=fn_tt_tt_1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</si>
  <si>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</si>
  <si>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</si>
  <si>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</si>
  <si>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</si>
  <si>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BattleshipÂ </t>
  </si>
  <si>
    <t>box office flop|hawaii|naval|oahu hawaii|ship</t>
  </si>
  <si>
    <t>http://www.imdb.com/title/tt1440129/?ref_=fn_tt_tt_1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</si>
  <si>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</si>
  <si>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</si>
  <si>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</si>
  <si>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Happy Feet 2Â </t>
  </si>
  <si>
    <t>3d|antarctica|krill|penguin|sequel</t>
  </si>
  <si>
    <t>http://www.imdb.com/title/tt1402488/?ref_=fn_tt_tt_1</t>
  </si>
  <si>
    <t>Jonathan Liebesman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</si>
  <si>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</si>
  <si>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</si>
  <si>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</si>
  <si>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</si>
  <si>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</si>
  <si>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Stuart LittleÂ </t>
  </si>
  <si>
    <t>box office hit|cat|first part|mouse|orphanage</t>
  </si>
  <si>
    <t>http://www.imdb.com/title/tt0164912/?ref_=fn_tt_tt_1</t>
  </si>
  <si>
    <t>Jurassic Park IIIÂ </t>
  </si>
  <si>
    <t>dinosaur|island|jurassic park|paleontologist|search</t>
  </si>
  <si>
    <t>http://www.imdb.com/title/tt0163025/?ref_=fn_tt_tt_1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</si>
  <si>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</si>
  <si>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</si>
  <si>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</si>
  <si>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Percy Jackson: Sea of MonstersÂ </t>
  </si>
  <si>
    <t>golden fleece|half brother|magical tree|sea|tree</t>
  </si>
  <si>
    <t>http://www.imdb.com/title/tt1854564/?ref_=fn_tt_tt_1</t>
  </si>
  <si>
    <t>The 6th DayÂ </t>
  </si>
  <si>
    <t>clone|cloning|future|laser gun|murder</t>
  </si>
  <si>
    <t>http://www.imdb.com/title/tt0216216/?ref_=fn_tt_tt_1</t>
  </si>
  <si>
    <t>Simon Wells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</si>
  <si>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</si>
  <si>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</si>
  <si>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</si>
  <si>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</si>
  <si>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</si>
  <si>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The Legend of ZorroÂ </t>
  </si>
  <si>
    <t>Adrian Alonso</t>
  </si>
  <si>
    <t>california|fight|hero|mask|zorro</t>
  </si>
  <si>
    <t>http://www.imdb.com/title/tt0386140/?ref_=fn_tt_tt_1</t>
  </si>
  <si>
    <t>The Brothers GrimmÂ </t>
  </si>
  <si>
    <t>creature|curse|exorcism|girl|village</t>
  </si>
  <si>
    <t>http://www.imdb.com/title/tt0355295/?ref_=fn_tt_tt_1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</si>
  <si>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</si>
  <si>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</si>
  <si>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</si>
  <si>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</si>
  <si>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Veronica Cartwright</t>
  </si>
  <si>
    <t>The InvasionÂ </t>
  </si>
  <si>
    <t>alien|epidemic|psychiatrist|space shuttle|virus</t>
  </si>
  <si>
    <t>http://www.imdb.com/title/tt0427392/?ref_=fn_tt_tt_1</t>
  </si>
  <si>
    <t>Nicholas Lea</t>
  </si>
  <si>
    <t>Vertical LimitÂ </t>
  </si>
  <si>
    <t>death|die hard scenario|k2|rescue|urination</t>
  </si>
  <si>
    <t>http://www.imdb.com/title/tt0190865/?ref_=fn_tt_tt_1</t>
  </si>
  <si>
    <t>First KnightÂ </t>
  </si>
  <si>
    <t>battle|king|king arthur|knight|marriage</t>
  </si>
  <si>
    <t>http://www.imdb.com/title/tt0113071/?ref_=fn_tt_tt_1</t>
  </si>
  <si>
    <t>Snake EyesÂ </t>
  </si>
  <si>
    <t>assassination|boxing|casino|conspiracy|long take</t>
  </si>
  <si>
    <t>http://www.imdb.com/title/tt0120832/?ref_=fn_tt_tt_1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</si>
  <si>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</si>
  <si>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</si>
  <si>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</si>
  <si>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</si>
  <si>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</si>
  <si>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</si>
  <si>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</si>
  <si>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</si>
  <si>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</si>
  <si>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</si>
  <si>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</si>
  <si>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</si>
  <si>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</si>
  <si>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David S. Goyer</t>
  </si>
  <si>
    <t>Blade: TrinityÂ </t>
  </si>
  <si>
    <t>blade|blood|dracula|vampire hunter|vampire slayer</t>
  </si>
  <si>
    <t>http://www.imdb.com/title/tt0359013/?ref_=fn_tt_tt_1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</si>
  <si>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</si>
  <si>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</si>
  <si>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</si>
  <si>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</si>
  <si>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</si>
  <si>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Days of ThunderÂ </t>
  </si>
  <si>
    <t>driver|hot shot|racing|stock car driver|team</t>
  </si>
  <si>
    <t>http://www.imdb.com/title/tt0099371/?ref_=fn_tt_tt_1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</si>
  <si>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</si>
  <si>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</si>
  <si>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</si>
  <si>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</si>
  <si>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</si>
  <si>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Analyze ThatÂ </t>
  </si>
  <si>
    <t>Joe Viterelli</t>
  </si>
  <si>
    <t>blonde|mafia|mental illness|prison|second part</t>
  </si>
  <si>
    <t>http://www.imdb.com/title/tt0289848/?ref_=fn_tt_tt_1</t>
  </si>
  <si>
    <t>Resident Evil: AfterlifeÂ </t>
  </si>
  <si>
    <t>alaska|female gunfighter|mutation|ship|siege</t>
  </si>
  <si>
    <t>http://www.imdb.com/title/tt1220634/?ref_=fn_tt_tt_1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</si>
  <si>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</si>
  <si>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</si>
  <si>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</si>
  <si>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</si>
  <si>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</si>
  <si>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</si>
  <si>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</si>
  <si>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</si>
  <si>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</si>
  <si>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</si>
  <si>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</si>
  <si>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</si>
  <si>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</si>
  <si>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</si>
  <si>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ShaftÂ </t>
  </si>
  <si>
    <t>blaxploitation|detective|drugs|shaft|trial</t>
  </si>
  <si>
    <t>http://www.imdb.com/title/tt0162650/?ref_=fn_tt_tt_1</t>
  </si>
  <si>
    <t>BelovedÂ </t>
  </si>
  <si>
    <t>Hill Harper</t>
  </si>
  <si>
    <t>farm|freedom|ohio|slavery|spirit</t>
  </si>
  <si>
    <t>http://www.imdb.com/title/tt0120603/?ref_=fn_tt_tt_1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</si>
  <si>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</si>
  <si>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</si>
  <si>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</si>
  <si>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</si>
  <si>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</si>
  <si>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</si>
  <si>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</si>
  <si>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</si>
  <si>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</si>
  <si>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</si>
  <si>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</si>
  <si>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</si>
  <si>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</si>
  <si>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</si>
  <si>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</si>
  <si>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</si>
  <si>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</si>
  <si>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Rachel Roberts</t>
  </si>
  <si>
    <t>alien|alien creature|body snatching|desert|parasite</t>
  </si>
  <si>
    <t>http://www.imdb.com/title/tt1517260/?ref_=fn_tt_tt_1</t>
  </si>
  <si>
    <t>Patrick Read Johnson</t>
  </si>
  <si>
    <t>Baby's Day OutÂ </t>
  </si>
  <si>
    <t>Cynthia Nixon</t>
  </si>
  <si>
    <t>baby|baby boy|kidnapping|kidnapping a child|taxi</t>
  </si>
  <si>
    <t>http://www.imdb.com/title/tt0109190/?ref_=fn_tt_tt_1</t>
  </si>
  <si>
    <t>The OneÂ </t>
  </si>
  <si>
    <t>fight|multiverse|police|police officer|prison</t>
  </si>
  <si>
    <t>http://www.imdb.com/title/tt0267804/?ref_=fn_tt_tt_1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</si>
  <si>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</si>
  <si>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</si>
  <si>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</si>
  <si>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</si>
  <si>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The Ant BullyÂ </t>
  </si>
  <si>
    <t>ant|miniaturization|punishment|shrinking|sudden change in size</t>
  </si>
  <si>
    <t>http://www.imdb.com/title/tt0429589/?ref_=fn_tt_tt_1</t>
  </si>
  <si>
    <t>Along Came PollyÂ </t>
  </si>
  <si>
    <t>bride|friend|honeymoon|insurance|insurance company</t>
  </si>
  <si>
    <t>http://www.imdb.com/title/tt0343135/?ref_=fn_tt_tt_1</t>
  </si>
  <si>
    <t>Ride Along 2Â </t>
  </si>
  <si>
    <t>computer hacker|crime boss|detective|drugs|wedding</t>
  </si>
  <si>
    <t>http://www.imdb.com/title/tt2869728/?ref_=fn_tt_tt_1</t>
  </si>
  <si>
    <t>Shallow HalÂ </t>
  </si>
  <si>
    <t>Susan Ward</t>
  </si>
  <si>
    <t>dying|friend|inner beauty|love|self help guru</t>
  </si>
  <si>
    <t>http://www.imdb.com/title/tt0256380/?ref_=fn_tt_tt_1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</si>
  <si>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</si>
  <si>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</si>
  <si>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</si>
  <si>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</si>
  <si>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</si>
  <si>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</si>
  <si>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Legal EaglesÂ </t>
  </si>
  <si>
    <t>judicial|judiciary|lawyer|murder|painting</t>
  </si>
  <si>
    <t>http://www.imdb.com/title/tt0091396/?ref_=fn_tt_tt_1</t>
  </si>
  <si>
    <t>Steven Quale</t>
  </si>
  <si>
    <t>Jacqueline MacInnes Wood</t>
  </si>
  <si>
    <t>Final Destination 5Â </t>
  </si>
  <si>
    <t>blood splatter|death|eyeball run over by car|latex gloves|suspension bridge</t>
  </si>
  <si>
    <t>http://www.imdb.com/title/tt1622979/?ref_=fn_tt_tt_1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</si>
  <si>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</si>
  <si>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</si>
  <si>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</si>
  <si>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</si>
  <si>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Kiss of DeathÂ </t>
  </si>
  <si>
    <t>beard|female nudity|police brutality|stripper|woman in lingerie</t>
  </si>
  <si>
    <t>http://www.imdb.com/title/tt0113552/?ref_=fn_tt_tt_1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</si>
  <si>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</si>
  <si>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</si>
  <si>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</si>
  <si>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</si>
  <si>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</si>
  <si>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Cirque du Freak: The Vampire's AssistantÂ </t>
  </si>
  <si>
    <t>antidote|based on young adult novel|flyer|spider|vampire</t>
  </si>
  <si>
    <t>http://www.imdb.com/title/tt0450405/?ref_=fn_tt_tt_1</t>
  </si>
  <si>
    <t>Lou Saliba</t>
  </si>
  <si>
    <t>A Thousand WordsÂ </t>
  </si>
  <si>
    <t>box office flop|buddhist|liar|literary agent|magical tree</t>
  </si>
  <si>
    <t>http://www.imdb.com/title/tt0763831/?ref_=fn_tt_tt_1</t>
  </si>
  <si>
    <t>Roland JoffÃ©</t>
  </si>
  <si>
    <t>There Be DragonsÂ </t>
  </si>
  <si>
    <t>dying|forgiveness|saint|spanish civil war|starts with narration</t>
  </si>
  <si>
    <t>http://www.imdb.com/title/tt1316616/?ref_=fn_tt_tt_1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</si>
  <si>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</si>
  <si>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</si>
  <si>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</si>
  <si>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</si>
  <si>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</si>
  <si>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</si>
  <si>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</si>
  <si>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</si>
  <si>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</si>
  <si>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</si>
  <si>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</si>
  <si>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Steve Howey</t>
  </si>
  <si>
    <t>Something BorrowedÂ </t>
  </si>
  <si>
    <t>Kirsten Day</t>
  </si>
  <si>
    <t>best friend|crush|law school|lawyer|loud sex</t>
  </si>
  <si>
    <t>http://www.imdb.com/title/tt0491152/?ref_=fn_tt_tt_1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</si>
  <si>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</si>
  <si>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</si>
  <si>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</si>
  <si>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</si>
  <si>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</si>
  <si>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</si>
  <si>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</si>
  <si>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</si>
  <si>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</si>
  <si>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</si>
  <si>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</si>
  <si>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</si>
  <si>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</si>
  <si>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</si>
  <si>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</si>
  <si>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</si>
  <si>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</si>
  <si>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</si>
  <si>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Scott Adsit</t>
  </si>
  <si>
    <t>Without a PaddleÂ </t>
  </si>
  <si>
    <t>Bonnie Somerville</t>
  </si>
  <si>
    <t>death|friend|hijacker|river|tree house</t>
  </si>
  <si>
    <t>http://www.imdb.com/title/tt0364751/?ref_=fn_tt_tt_1</t>
  </si>
  <si>
    <t>CarrieÂ </t>
  </si>
  <si>
    <t>Portia Doubleday</t>
  </si>
  <si>
    <t>outcast|prom|self injury|telekinesis|tragic event</t>
  </si>
  <si>
    <t>http://www.imdb.com/title/tt1939659/?ref_=fn_tt_tt_1</t>
  </si>
  <si>
    <t>Alister Grierson</t>
  </si>
  <si>
    <t>SanctumÂ </t>
  </si>
  <si>
    <t>cave|expedition|panic|rebreather|underwater</t>
  </si>
  <si>
    <t>http://www.imdb.com/title/tt0881320/?ref_=fn_tt_tt_1</t>
  </si>
  <si>
    <t>88 MinutesÂ </t>
  </si>
  <si>
    <t>death|fbi|forensics|murder|serial killer</t>
  </si>
  <si>
    <t>http://www.imdb.com/title/tt0411061/?ref_=fn_tt_tt_1</t>
  </si>
  <si>
    <t>Igor Kovalyov</t>
  </si>
  <si>
    <t>The Rugrats MovieÂ </t>
  </si>
  <si>
    <t>baby|home|hospital|lost|newborn baby</t>
  </si>
  <si>
    <t>http://www.imdb.com/title/tt0134067/?ref_=fn_tt_tt_1</t>
  </si>
  <si>
    <t>Suspect ZeroÂ </t>
  </si>
  <si>
    <t>fbi|fbi agent|murder|salesman|serial killer</t>
  </si>
  <si>
    <t>http://www.imdb.com/title/tt0324127/?ref_=fn_tt_tt_1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</si>
  <si>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</si>
  <si>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</si>
  <si>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</si>
  <si>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</si>
  <si>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</si>
  <si>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</si>
  <si>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</si>
  <si>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</si>
  <si>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</si>
  <si>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</si>
  <si>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</si>
  <si>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</si>
  <si>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</si>
  <si>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</si>
  <si>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</si>
  <si>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</si>
  <si>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</si>
  <si>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</si>
  <si>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</si>
  <si>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</si>
  <si>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</si>
  <si>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</si>
  <si>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</si>
  <si>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</si>
  <si>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</si>
  <si>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</si>
  <si>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</si>
  <si>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</si>
  <si>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</si>
  <si>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</si>
  <si>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</si>
  <si>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</si>
  <si>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</si>
  <si>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</si>
  <si>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</si>
  <si>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</si>
  <si>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</si>
  <si>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</si>
  <si>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</si>
  <si>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Kay Panabaker</t>
  </si>
  <si>
    <t>Nancy DrewÂ </t>
  </si>
  <si>
    <t>chase|clue|detective|movie star|murder</t>
  </si>
  <si>
    <t>http://www.imdb.com/title/tt0479500/?ref_=fn_tt_tt_1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</si>
  <si>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</si>
  <si>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</si>
  <si>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</si>
  <si>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</si>
  <si>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Georgia RuleÂ </t>
  </si>
  <si>
    <t>alcoholic|rules|secret|summer|teenager</t>
  </si>
  <si>
    <t>http://www.imdb.com/title/tt0791304/?ref_=fn_tt_tt_1</t>
  </si>
  <si>
    <t>School for ScoundrelsÂ </t>
  </si>
  <si>
    <t>paintball|paintball gun|pepper spray|tennis|what happened to epilogue</t>
  </si>
  <si>
    <t>http://www.imdb.com/title/tt0462519/?ref_=fn_tt_tt_1</t>
  </si>
  <si>
    <t>Mark Rosman</t>
  </si>
  <si>
    <t>A Cinderella StoryÂ </t>
  </si>
  <si>
    <t>cinderella story|correspondence|evil step mother|female protagonist|teenage girl</t>
  </si>
  <si>
    <t>http://www.imdb.com/title/tt0356470/?ref_=fn_tt_tt_1</t>
  </si>
  <si>
    <t>Karen Young</t>
  </si>
  <si>
    <t>9Â½ WeeksÂ </t>
  </si>
  <si>
    <t>blindfolded woman|control|male dominance|sex game|sex in public</t>
  </si>
  <si>
    <t>http://www.imdb.com/title/tt0091635/?ref_=fn_tt_tt_1</t>
  </si>
  <si>
    <t>Mike Marvin</t>
  </si>
  <si>
    <t>The WraithÂ </t>
  </si>
  <si>
    <t>arizona|death|gang|police|sheriff</t>
  </si>
  <si>
    <t>http://www.imdb.com/title/tt0092240/?ref_=fn_tt_tt_1</t>
  </si>
  <si>
    <t>My Life in RuinsÂ </t>
  </si>
  <si>
    <t>greece|greek|tour bus|tour guide|tourist</t>
  </si>
  <si>
    <t>http://www.imdb.com/title/tt0865559/?ref_=fn_tt_tt_1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</si>
  <si>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</si>
  <si>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</si>
  <si>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</si>
  <si>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Dennie Gordon</t>
  </si>
  <si>
    <t>Brittany Daniel</t>
  </si>
  <si>
    <t>Joe DirtÂ </t>
  </si>
  <si>
    <t>first part|grand canyon|highway travel|indian|janitor</t>
  </si>
  <si>
    <t>http://www.imdb.com/title/tt0245686/?ref_=fn_tt_tt_1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</si>
  <si>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</si>
  <si>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</si>
  <si>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</si>
  <si>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</si>
  <si>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3 Men and a BabyÂ </t>
  </si>
  <si>
    <t>1980s|baby|heroin|package|questioned by police</t>
  </si>
  <si>
    <t>http://www.imdb.com/title/tt0094137/?ref_=fn_tt_tt_1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</si>
  <si>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</si>
  <si>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</si>
  <si>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</si>
  <si>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</si>
  <si>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Jake Paltrow</t>
  </si>
  <si>
    <t>Gael Le Cornec</t>
  </si>
  <si>
    <t>The Good NightÂ </t>
  </si>
  <si>
    <t>commercial|dream|dreaming|girl|new york city</t>
  </si>
  <si>
    <t>http://www.imdb.com/title/tt0484111/?ref_=fn_tt_tt_1</t>
  </si>
  <si>
    <t>Janet Jackson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</si>
  <si>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</si>
  <si>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</si>
  <si>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</si>
  <si>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</si>
  <si>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</si>
  <si>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</si>
  <si>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</si>
  <si>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</si>
  <si>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</si>
  <si>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</si>
  <si>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</si>
  <si>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</si>
  <si>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</si>
  <si>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</si>
  <si>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Bronwen Hughes</t>
  </si>
  <si>
    <t>Harriet the SpyÂ </t>
  </si>
  <si>
    <t>binoculars|child spy|notebook|secret|spy</t>
  </si>
  <si>
    <t>http://www.imdb.com/title/tt0116493/?ref_=fn_tt_tt_1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</si>
  <si>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</si>
  <si>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</si>
  <si>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</si>
  <si>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</si>
  <si>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</si>
  <si>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</si>
  <si>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</si>
  <si>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</si>
  <si>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</si>
  <si>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</si>
  <si>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</si>
  <si>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Michael Ritchie</t>
  </si>
  <si>
    <t>The Golden ChildÂ </t>
  </si>
  <si>
    <t>Charlotte Lewis</t>
  </si>
  <si>
    <t>boy|child|chosen one|demon|detective</t>
  </si>
  <si>
    <t>http://www.imdb.com/title/tt0091129/?ref_=fn_tt_tt_1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</si>
  <si>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</si>
  <si>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</si>
  <si>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</si>
  <si>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</si>
  <si>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</si>
  <si>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</si>
  <si>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</si>
  <si>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FortressÂ </t>
  </si>
  <si>
    <t>escape|future|population control|prison|prisoner</t>
  </si>
  <si>
    <t>http://www.imdb.com/title/tt0106950/?ref_=fn_tt_tt_1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</si>
  <si>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</si>
  <si>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</si>
  <si>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</si>
  <si>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</si>
  <si>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Saw IVÂ </t>
  </si>
  <si>
    <t>Angus Macfadyen</t>
  </si>
  <si>
    <t>detective|fbi|rape|rapist|serial rapist</t>
  </si>
  <si>
    <t>http://www.imdb.com/title/tt0890870/?ref_=fn_tt_tt_1</t>
  </si>
  <si>
    <t>Takashi Shimizu</t>
  </si>
  <si>
    <t>The GrudgeÂ </t>
  </si>
  <si>
    <t>american|curse|japan|nurse|rage</t>
  </si>
  <si>
    <t>http://www.imdb.com/title/tt0391198/?ref_=fn_tt_tt_1</t>
  </si>
  <si>
    <t>Olatunde Osunsanmi</t>
  </si>
  <si>
    <t>The Fourth KindÂ </t>
  </si>
  <si>
    <t>abduction|alaska|alien|owl|patient</t>
  </si>
  <si>
    <t>http://www.imdb.com/title/tt1220198/?ref_=fn_tt_tt_1</t>
  </si>
  <si>
    <t>Leon Ichaso</t>
  </si>
  <si>
    <t>Sugar HillÂ </t>
  </si>
  <si>
    <t>Steve Harris</t>
  </si>
  <si>
    <t>african american|harlem manhattan new york city|manhattan new york city|new york city|urination</t>
  </si>
  <si>
    <t>http://www.imdb.com/title/tt0107079/?ref_=fn_tt_tt_1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</si>
  <si>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</si>
  <si>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</si>
  <si>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</si>
  <si>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</si>
  <si>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</si>
  <si>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</si>
  <si>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</si>
  <si>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</si>
  <si>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</si>
  <si>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</si>
  <si>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</si>
  <si>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</si>
  <si>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</si>
  <si>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</si>
  <si>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</si>
  <si>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</si>
  <si>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</si>
  <si>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Marin Hinkle</t>
  </si>
  <si>
    <t>Greg Germann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</si>
  <si>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</si>
  <si>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</si>
  <si>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</si>
  <si>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</si>
  <si>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</si>
  <si>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</si>
  <si>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</si>
  <si>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</si>
  <si>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Dwight H. Little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</si>
  <si>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</si>
  <si>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</si>
  <si>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</si>
  <si>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</si>
  <si>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</si>
  <si>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</si>
  <si>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</si>
  <si>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</si>
  <si>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</si>
  <si>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</si>
  <si>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</si>
  <si>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</si>
  <si>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Eli Roth</t>
  </si>
  <si>
    <t>Takashi Miike</t>
  </si>
  <si>
    <t>HostelÂ </t>
  </si>
  <si>
    <t>bratislava|hostel|sadistic horror|torture|travel</t>
  </si>
  <si>
    <t>http://www.imdb.com/title/tt0450278/?ref_=fn_tt_tt_1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</si>
  <si>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</si>
  <si>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</si>
  <si>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</si>
  <si>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</si>
  <si>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</si>
  <si>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</si>
  <si>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</si>
  <si>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</si>
  <si>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</si>
  <si>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</si>
  <si>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</si>
  <si>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</si>
  <si>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PrisonÂ </t>
  </si>
  <si>
    <t>Hal Landon Jr.</t>
  </si>
  <si>
    <t>electric chair|haunting|prison|prisoner|revenge</t>
  </si>
  <si>
    <t>http://www.imdb.com/title/tt0095904/?ref_=fn_tt_tt_1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</si>
  <si>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</si>
  <si>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</si>
  <si>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</si>
  <si>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</si>
  <si>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</si>
  <si>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</si>
  <si>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</si>
  <si>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</si>
  <si>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</si>
  <si>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</si>
  <si>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</si>
  <si>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</si>
  <si>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</si>
  <si>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</si>
  <si>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</si>
  <si>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</si>
  <si>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</si>
  <si>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Alex Rivera</t>
  </si>
  <si>
    <t>Leonor Varela</t>
  </si>
  <si>
    <t>Sleep DealerÂ </t>
  </si>
  <si>
    <t>Tenoch Huerta</t>
  </si>
  <si>
    <t>computer|future|mexican immigrant|network|wilhelm scream</t>
  </si>
  <si>
    <t>http://www.imdb.com/title/tt0804529/?ref_=fn_tt_tt_1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</si>
  <si>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</si>
  <si>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</si>
  <si>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</si>
  <si>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</si>
  <si>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Jeff Burr</t>
  </si>
  <si>
    <t>Clu Gulager</t>
  </si>
  <si>
    <t>Terry Kiser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</si>
  <si>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</si>
  <si>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</si>
  <si>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</si>
  <si>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</si>
  <si>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Julian Morris</t>
  </si>
  <si>
    <t>Cry_WolfÂ </t>
  </si>
  <si>
    <t>e mail|game|school|serial killer|student</t>
  </si>
  <si>
    <t>http://www.imdb.com/title/tt0384286/?ref_=fn_tt_tt_1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</si>
  <si>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</si>
  <si>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</si>
  <si>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</si>
  <si>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</si>
  <si>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</si>
  <si>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</si>
  <si>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</si>
  <si>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Matty Rich</t>
  </si>
  <si>
    <t>George T. Odom</t>
  </si>
  <si>
    <t>Lawrence Gilliard Jr.</t>
  </si>
  <si>
    <t>Straight Out of BrooklynÂ </t>
  </si>
  <si>
    <t>domestic violence|housing project|new york city|poverty|racism</t>
  </si>
  <si>
    <t>http://www.imdb.com/title/tt0102989/?ref_=fn_tt_tt_1</t>
  </si>
  <si>
    <t>2012Â </t>
  </si>
  <si>
    <t>ark|catastrophe|geologist|president|writer</t>
  </si>
  <si>
    <t>http://www.imdb.com/title/tt1190080/?ref_=fn_tt_tt_1</t>
  </si>
  <si>
    <t>G.I. Joe: The Rise of CobraÂ </t>
  </si>
  <si>
    <t>Leo Howard</t>
  </si>
  <si>
    <t>cobra|gi joe|snake|train|warhead</t>
  </si>
  <si>
    <t>http://www.imdb.com/title/tt1046173/?ref_=fn_tt_tt_1</t>
  </si>
  <si>
    <t>Wrath of the TitansÂ </t>
  </si>
  <si>
    <t>ares|hades|titan|underworld|zeus</t>
  </si>
  <si>
    <t>http://www.imdb.com/title/tt1646987/?ref_=fn_tt_tt_1</t>
  </si>
  <si>
    <t>Simon Merrells</t>
  </si>
  <si>
    <t>The WolfmanÂ </t>
  </si>
  <si>
    <t>asylum|death|full moon|transformation|werewolf</t>
  </si>
  <si>
    <t>http://www.imdb.com/title/tt0780653/?ref_=fn_tt_tt_1</t>
  </si>
  <si>
    <t>PanÂ </t>
  </si>
  <si>
    <t>1940s|child hero|fantasy world|orphan|reference to peter pan</t>
  </si>
  <si>
    <t>http://www.imdb.com/title/tt3332064/?ref_=fn_tt_tt_1</t>
  </si>
  <si>
    <t>G.I. Joe: RetaliationÂ </t>
  </si>
  <si>
    <t>Elodie Yung</t>
  </si>
  <si>
    <t>general|gi joe|martial arts|ninja|president</t>
  </si>
  <si>
    <t>http://www.imdb.com/title/tt1583421/?ref_=fn_tt_tt_1</t>
  </si>
  <si>
    <t>NoahÂ </t>
  </si>
  <si>
    <t>ark|flood|noah's ark|water|wrath of god</t>
  </si>
  <si>
    <t>http://www.imdb.com/title/tt1959490/?ref_=fn_tt_tt_1</t>
  </si>
  <si>
    <t>Clash of the TitansÂ </t>
  </si>
  <si>
    <t>famous line|hand to hand combat|kraken|rape|zeus</t>
  </si>
  <si>
    <t>http://www.imdb.com/title/tt0800320/?ref_=fn_tt_tt_1</t>
  </si>
  <si>
    <t>Jamie RenÃ©e Smith</t>
  </si>
  <si>
    <t>Dante's PeakÂ </t>
  </si>
  <si>
    <t>ash|escape|lava|mayor|volcano</t>
  </si>
  <si>
    <t>http://www.imdb.com/title/tt0118928/?ref_=fn_tt_tt_1</t>
  </si>
  <si>
    <t>The Green HornetÂ </t>
  </si>
  <si>
    <t>Chad L. Coleman</t>
  </si>
  <si>
    <t>heir|kung fu|party|playboy|superhero</t>
  </si>
  <si>
    <t>http://www.imdb.com/title/tt0990407/?ref_=fn_tt_tt_1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</si>
  <si>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</si>
  <si>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</si>
  <si>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</si>
  <si>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Around the World in 80 DaysÂ </t>
  </si>
  <si>
    <t>19th century|around the world|inventor|martial arts|train</t>
  </si>
  <si>
    <t>http://www.imdb.com/title/tt0327437/?ref_=fn_tt_tt_1</t>
  </si>
  <si>
    <t>The Three MusketeersÂ </t>
  </si>
  <si>
    <t>box office flop|cardinal richelieu|critically bashed|duel|musketeer</t>
  </si>
  <si>
    <t>http://www.imdb.com/title/tt1509767/?ref_=fn_tt_tt_1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</si>
  <si>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</si>
  <si>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</si>
  <si>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</si>
  <si>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</si>
  <si>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Elio Germano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</si>
  <si>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</si>
  <si>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</si>
  <si>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</si>
  <si>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</si>
  <si>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</si>
  <si>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Babe: Pig in the CityÂ </t>
  </si>
  <si>
    <t>Glenne Headly</t>
  </si>
  <si>
    <t>animal|farm|farmer|hotel|pig</t>
  </si>
  <si>
    <t>http://www.imdb.com/title/tt0120595/?ref_=fn_tt_tt_1</t>
  </si>
  <si>
    <t>Journey 2: The Mysterious IslandÂ </t>
  </si>
  <si>
    <t>Kristin Davis</t>
  </si>
  <si>
    <t>gold|hurricane|island|mountain|mysterious island</t>
  </si>
  <si>
    <t>http://www.imdb.com/title/tt1397514/?ref_=fn_tt_tt_1</t>
  </si>
  <si>
    <t>The League of Extraordinary GentlemenÂ </t>
  </si>
  <si>
    <t>box office flop|captain nemo|dorian gray|invisible man|steampunk</t>
  </si>
  <si>
    <t>http://www.imdb.com/title/tt0311429/?ref_=fn_tt_tt_1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</si>
  <si>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</si>
  <si>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</si>
  <si>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</si>
  <si>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</si>
  <si>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</si>
  <si>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Battle Los AngelesÂ </t>
  </si>
  <si>
    <t>alien|extraterrestrial|invasion|marine|mission</t>
  </si>
  <si>
    <t>http://www.imdb.com/title/tt1217613/?ref_=fn_tt_tt_1</t>
  </si>
  <si>
    <t>Mikael Salomon</t>
  </si>
  <si>
    <t>Hard RainÂ </t>
  </si>
  <si>
    <t>dam|flood|money|police|sheriff</t>
  </si>
  <si>
    <t>http://www.imdb.com/title/tt0120696/?ref_=fn_tt_tt_1</t>
  </si>
  <si>
    <t>Chicken LittleÂ </t>
  </si>
  <si>
    <t>alien invasion|chicken|fish|friend|panic</t>
  </si>
  <si>
    <t>http://www.imdb.com/title/tt0371606/?ref_=fn_tt_tt_1</t>
  </si>
  <si>
    <t>Deep Blue SeaÂ </t>
  </si>
  <si>
    <t>alzheimer's disease|experiment|human versus shark|research|underwater headquarters</t>
  </si>
  <si>
    <t>http://www.imdb.com/title/tt0149261/?ref_=fn_tt_tt_1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</si>
  <si>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</si>
  <si>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</si>
  <si>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</si>
  <si>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</si>
  <si>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</si>
  <si>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</si>
  <si>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</si>
  <si>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</si>
  <si>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The FanÂ </t>
  </si>
  <si>
    <t>baseball|fan|obsession|salesman|san francisco giants</t>
  </si>
  <si>
    <t>http://www.imdb.com/title/tt0116277/?ref_=fn_tt_tt_1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</si>
  <si>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</si>
  <si>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</si>
  <si>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</si>
  <si>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</si>
  <si>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Mr. DeedsÂ </t>
  </si>
  <si>
    <t>abbreviation in title|reporter|small town|sudden wealth|unknowing heir</t>
  </si>
  <si>
    <t>http://www.imdb.com/title/tt0280590/?ref_=fn_tt_tt_1</t>
  </si>
  <si>
    <t>FirewallÂ </t>
  </si>
  <si>
    <t>architect|bank|cayman islands|meeting|murder</t>
  </si>
  <si>
    <t>http://www.imdb.com/title/tt0408345/?ref_=fn_tt_tt_1</t>
  </si>
  <si>
    <t>G.I. JaneÂ </t>
  </si>
  <si>
    <t>feminism|hit in the crotch|kicked in the crotch|kicked in the testicles|navy</t>
  </si>
  <si>
    <t>http://www.imdb.com/title/tt0119173/?ref_=fn_tt_tt_1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</si>
  <si>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</si>
  <si>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</si>
  <si>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</si>
  <si>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</si>
  <si>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</si>
  <si>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Into the BlueÂ </t>
  </si>
  <si>
    <t>bahamas|blood splatter|cocaine|hairy chest|shark</t>
  </si>
  <si>
    <t>http://www.imdb.com/title/tt0378109/?ref_=fn_tt_tt_1</t>
  </si>
  <si>
    <t>GamerÂ </t>
  </si>
  <si>
    <t>battle|convict|death|mind control|role playing</t>
  </si>
  <si>
    <t>http://www.imdb.com/title/tt1034032/?ref_=fn_tt_tt_1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</si>
  <si>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</si>
  <si>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</si>
  <si>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</si>
  <si>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</si>
  <si>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</si>
  <si>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Eric Brevig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</si>
  <si>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</si>
  <si>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</si>
  <si>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</si>
  <si>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</si>
  <si>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All the Pretty HorsesÂ </t>
  </si>
  <si>
    <t>1940s|cowboy|mexico|railway station|texas</t>
  </si>
  <si>
    <t>http://www.imdb.com/title/tt0149624/?ref_=fn_tt_tt_1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</si>
  <si>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</si>
  <si>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</si>
  <si>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</si>
  <si>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</si>
  <si>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</si>
  <si>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Tom Welling</t>
  </si>
  <si>
    <t>Cheaper by the DozenÂ </t>
  </si>
  <si>
    <t>9 year old|house|illinois|new job|vomiting</t>
  </si>
  <si>
    <t>http://www.imdb.com/title/tt0349205/?ref_=fn_tt_tt_1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</si>
  <si>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</si>
  <si>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</si>
  <si>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</si>
  <si>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</si>
  <si>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</si>
  <si>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GothikaÂ </t>
  </si>
  <si>
    <t>memory|murder|patient|psychiatrist|the devil</t>
  </si>
  <si>
    <t>http://www.imdb.com/title/tt0348836/?ref_=fn_tt_tt_1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</si>
  <si>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</si>
  <si>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</si>
  <si>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</si>
  <si>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</si>
  <si>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</si>
  <si>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Kelly Makin</t>
  </si>
  <si>
    <t>Mickey Blue EyesÂ </t>
  </si>
  <si>
    <t>auctioneer|fbi|mafia|mobster|painting</t>
  </si>
  <si>
    <t>http://www.imdb.com/title/tt0130121/?ref_=fn_tt_tt_1</t>
  </si>
  <si>
    <t>Life or Something Like ItÂ </t>
  </si>
  <si>
    <t>football|homeless man|interview|psychic|reporter</t>
  </si>
  <si>
    <t>http://www.imdb.com/title/tt0282687/?ref_=fn_tt_tt_1</t>
  </si>
  <si>
    <t>DuplexÂ </t>
  </si>
  <si>
    <t>christmas|duplex|television|tenant|writer</t>
  </si>
  <si>
    <t>http://www.imdb.com/title/tt0266489/?ref_=fn_tt_tt_1</t>
  </si>
  <si>
    <t>Bridgette Wilson-Sampras</t>
  </si>
  <si>
    <t>Just VisitingÂ </t>
  </si>
  <si>
    <t>alternate history|alternate timeline|flatulence|future time travel|time travel comedy</t>
  </si>
  <si>
    <t>http://www.imdb.com/title/tt0189192/?ref_=fn_tt_tt_1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</si>
  <si>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</si>
  <si>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</si>
  <si>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</si>
  <si>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</si>
  <si>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Marg Helgenberger</t>
  </si>
  <si>
    <t>SpeciesÂ </t>
  </si>
  <si>
    <t>Jordan Lund</t>
  </si>
  <si>
    <t>alien|interspecies sex|scientist|sexual attraction|train</t>
  </si>
  <si>
    <t>http://www.imdb.com/title/tt0114508/?ref_=fn_tt_tt_1</t>
  </si>
  <si>
    <t>Peter Lepeniotis</t>
  </si>
  <si>
    <t>The Nut JobÂ </t>
  </si>
  <si>
    <t>bank robbery|heist|raccoon|rat|squirrel</t>
  </si>
  <si>
    <t>http://www.imdb.com/title/tt1821658/?ref_=fn_tt_tt_1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</si>
  <si>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</si>
  <si>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</si>
  <si>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</si>
  <si>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</si>
  <si>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</si>
  <si>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</si>
  <si>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</si>
  <si>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</si>
  <si>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Peter Hyams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</si>
  <si>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</si>
  <si>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</si>
  <si>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</si>
  <si>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</si>
  <si>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</si>
  <si>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Pride and Prejudice and ZombiesÂ </t>
  </si>
  <si>
    <t>based on novel|damsel in distress|deception|england|zombie</t>
  </si>
  <si>
    <t>http://www.imdb.com/title/tt1374989/?ref_=fn_tt_tt_1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</si>
  <si>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</si>
  <si>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</si>
  <si>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</si>
  <si>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</si>
  <si>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</si>
  <si>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</si>
  <si>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</si>
  <si>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</si>
  <si>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</si>
  <si>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Undercover BrotherÂ </t>
  </si>
  <si>
    <t>african american|cadillac|disguise|secret agent|undercover</t>
  </si>
  <si>
    <t>http://www.imdb.com/title/tt0279493/?ref_=fn_tt_tt_1</t>
  </si>
  <si>
    <t>What a Girl WantsÂ </t>
  </si>
  <si>
    <t>american|daughter|england|father|politician</t>
  </si>
  <si>
    <t>http://www.imdb.com/title/tt0286788/?ref_=fn_tt_tt_1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</si>
  <si>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</si>
  <si>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</si>
  <si>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</si>
  <si>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</si>
  <si>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</si>
  <si>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</si>
  <si>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</si>
  <si>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</si>
  <si>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Jane Got a GunÂ </t>
  </si>
  <si>
    <t>brothel|death of husband|ex lover|haunted by the past|redemption</t>
  </si>
  <si>
    <t>http://www.imdb.com/title/tt2140037/?ref_=fn_tt_tt_1</t>
  </si>
  <si>
    <t>HaywireÂ </t>
  </si>
  <si>
    <t>die hard scenario|one woman army|rescue|soldier|super soldier</t>
  </si>
  <si>
    <t>http://www.imdb.com/title/tt1506999/?ref_=fn_tt_tt_1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</si>
  <si>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</si>
  <si>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</si>
  <si>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</si>
  <si>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</si>
  <si>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Daniel Sackheim</t>
  </si>
  <si>
    <t>Chris Noth</t>
  </si>
  <si>
    <t>The Glass HouseÂ </t>
  </si>
  <si>
    <t>car|car accident|death|friend|glass</t>
  </si>
  <si>
    <t>http://www.imdb.com/title/tt0221218/?ref_=fn_tt_tt_1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</si>
  <si>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</si>
  <si>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</si>
  <si>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</si>
  <si>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</si>
  <si>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</si>
  <si>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</si>
  <si>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</si>
  <si>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</si>
  <si>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</si>
  <si>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</si>
  <si>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</si>
  <si>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Colin Higgins</t>
  </si>
  <si>
    <t>Dolly Parton</t>
  </si>
  <si>
    <t>The Best Little Whorehouse in TexasÂ </t>
  </si>
  <si>
    <t>Dom DeLuise</t>
  </si>
  <si>
    <t>chicken|governor|locker room|sheriff|texas</t>
  </si>
  <si>
    <t>http://www.imdb.com/title/tt0083642/?ref_=fn_tt_tt_1</t>
  </si>
  <si>
    <t>Mortal KombatÂ </t>
  </si>
  <si>
    <t>based on video game|island|mortal kombat|tournament|warrior</t>
  </si>
  <si>
    <t>http://www.imdb.com/title/tt0113855/?ref_=fn_tt_tt_1</t>
  </si>
  <si>
    <t>Julie Anne Robinson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</si>
  <si>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</si>
  <si>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</si>
  <si>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</si>
  <si>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</si>
  <si>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</si>
  <si>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</si>
  <si>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</si>
  <si>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</si>
  <si>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</si>
  <si>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You AgainÂ </t>
  </si>
  <si>
    <t>Christine Lakin</t>
  </si>
  <si>
    <t>dancing|dog|flight|hostility|travel</t>
  </si>
  <si>
    <t>http://www.imdb.com/title/tt1414382/?ref_=fn_tt_tt_1</t>
  </si>
  <si>
    <t>Monte CarloÂ </t>
  </si>
  <si>
    <t>cell phone|hotel|misunderstanding|monte carlo|young woman</t>
  </si>
  <si>
    <t>http://www.imdb.com/title/tt1067774/?ref_=fn_tt_tt_1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</si>
  <si>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</si>
  <si>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</si>
  <si>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</si>
  <si>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</si>
  <si>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</si>
  <si>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</si>
  <si>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</si>
  <si>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</si>
  <si>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</si>
  <si>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</si>
  <si>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</si>
  <si>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</si>
  <si>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</si>
  <si>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</si>
  <si>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</si>
  <si>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Gary Halvorson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</si>
  <si>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</si>
  <si>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</si>
  <si>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</si>
  <si>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</si>
  <si>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</si>
  <si>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Dave Green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</si>
  <si>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</si>
  <si>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</si>
  <si>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</si>
  <si>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</si>
  <si>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</si>
  <si>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</si>
  <si>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Mark Christopher</t>
  </si>
  <si>
    <t>Ellen Albertini Dow</t>
  </si>
  <si>
    <t>54Â </t>
  </si>
  <si>
    <t>angel dust the drug|disco|new york city|quaalude|reference to princess grace of monaco</t>
  </si>
  <si>
    <t>http://www.imdb.com/title/tt0120577/?ref_=fn_tt_tt_1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</si>
  <si>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</si>
  <si>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</si>
  <si>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</si>
  <si>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</si>
  <si>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</si>
  <si>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Robert Iscove</t>
  </si>
  <si>
    <t>She's All ThatÂ </t>
  </si>
  <si>
    <t>bet|friend|high school|prom|prom queen</t>
  </si>
  <si>
    <t>http://www.imdb.com/title/tt0160862/?ref_=fn_tt_tt_1</t>
  </si>
  <si>
    <t>Marcus Raboy</t>
  </si>
  <si>
    <t>Friday After NextÂ </t>
  </si>
  <si>
    <t>Katt Williams</t>
  </si>
  <si>
    <t>apartment|christmas|christmas present|rent|security guard</t>
  </si>
  <si>
    <t>http://www.imdb.com/title/tt0293815/?ref_=fn_tt_tt_1</t>
  </si>
  <si>
    <t>Salli Richardson-Whitfield</t>
  </si>
  <si>
    <t>A Low Down Dirty ShameÂ </t>
  </si>
  <si>
    <t>drugs|ex cop|gun fu|machismo|shootout</t>
  </si>
  <si>
    <t>http://www.imdb.com/title/tt0110399/?ref_=fn_tt_tt_1</t>
  </si>
  <si>
    <t>Get Over ItÂ </t>
  </si>
  <si>
    <t>basketball|dancer|high school|love triangle|shakespeare's a midsummer night's dream</t>
  </si>
  <si>
    <t>http://www.imdb.com/title/tt0192071/?ref_=fn_tt_tt_1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</si>
  <si>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</si>
  <si>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</si>
  <si>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</si>
  <si>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</si>
  <si>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</si>
  <si>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</si>
  <si>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</si>
  <si>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</si>
  <si>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</si>
  <si>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</si>
  <si>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</si>
  <si>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</si>
  <si>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</si>
  <si>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</si>
  <si>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</si>
  <si>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</si>
  <si>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</si>
  <si>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</si>
  <si>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</si>
  <si>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Jeff Franklin</t>
  </si>
  <si>
    <t>Tyra Banks</t>
  </si>
  <si>
    <t>Love StinksÂ </t>
  </si>
  <si>
    <t>black comedy|marriage|marriage proposal|not taking no for an answer|obsessive woman</t>
  </si>
  <si>
    <t>http://www.imdb.com/title/tt0188863/?ref_=fn_tt_tt_1</t>
  </si>
  <si>
    <t>Stephen Kay</t>
  </si>
  <si>
    <t>The Last Time I Committed SuicideÂ </t>
  </si>
  <si>
    <t>1940s|female bare foot|picket fence|tire|vomiting</t>
  </si>
  <si>
    <t>http://www.imdb.com/title/tt0119502/?ref_=fn_tt_tt_1</t>
  </si>
  <si>
    <t>The DivideÂ </t>
  </si>
  <si>
    <t>Rosanna Arquette</t>
  </si>
  <si>
    <t>doggystyle sex|rough sex|sodomy|torture|violent sex</t>
  </si>
  <si>
    <t>http://www.imdb.com/title/tt1535616/?ref_=fn_tt_tt_1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</si>
  <si>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</si>
  <si>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</si>
  <si>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</si>
  <si>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</si>
  <si>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</si>
  <si>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</si>
  <si>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</si>
  <si>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</si>
  <si>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</si>
  <si>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</si>
  <si>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</si>
  <si>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</si>
  <si>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</si>
  <si>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</si>
  <si>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</si>
  <si>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Quentin Dupieux</t>
  </si>
  <si>
    <t>Jack Plotnick</t>
  </si>
  <si>
    <t>RubberÂ </t>
  </si>
  <si>
    <t>Cecelia Antoinette</t>
  </si>
  <si>
    <t>desert|dump|show|spectator|tire</t>
  </si>
  <si>
    <t>http://www.imdb.com/title/tt1612774/?ref_=fn_tt_tt_1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</si>
  <si>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</si>
  <si>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</si>
  <si>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</si>
  <si>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Regi Davis</t>
  </si>
  <si>
    <t>HulkÂ </t>
  </si>
  <si>
    <t>1980s|c 130 hercules|monster|panzer|san francisco california</t>
  </si>
  <si>
    <t>http://www.imdb.com/title/tt0286716/?ref_=fn_tt_tt_1</t>
  </si>
  <si>
    <t>Planet of the ApesÂ </t>
  </si>
  <si>
    <t>Erick Avari</t>
  </si>
  <si>
    <t>astronaut|cage|planet|wilhelm scream|year 2029</t>
  </si>
  <si>
    <t>http://www.imdb.com/title/tt0133152/?ref_=fn_tt_tt_1</t>
  </si>
  <si>
    <t>End of DaysÂ </t>
  </si>
  <si>
    <t>atheist|ex cop|female masturbation|female nudity|lucifer</t>
  </si>
  <si>
    <t>http://www.imdb.com/title/tt0146675/?ref_=fn_tt_tt_1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</si>
  <si>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</si>
  <si>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</si>
  <si>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</si>
  <si>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</si>
  <si>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Greg Grunberg</t>
  </si>
  <si>
    <t>Hollow ManÂ </t>
  </si>
  <si>
    <t>experiment|research|scientist|suburb|surrealism</t>
  </si>
  <si>
    <t>http://www.imdb.com/title/tt0164052/?ref_=fn_tt_tt_1</t>
  </si>
  <si>
    <t>Six Days Seven NightsÂ </t>
  </si>
  <si>
    <t>airplane|island|pilot|storm|thunderstorm</t>
  </si>
  <si>
    <t>http://www.imdb.com/title/tt0120828/?ref_=fn_tt_tt_1</t>
  </si>
  <si>
    <t>Jenna Elfman</t>
  </si>
  <si>
    <t>Looney Tunes: Back in ActionÂ </t>
  </si>
  <si>
    <t>diamond|duck|monkey|spy|stuntman</t>
  </si>
  <si>
    <t>http://www.imdb.com/title/tt0318155/?ref_=fn_tt_tt_1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</si>
  <si>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</si>
  <si>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</si>
  <si>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</si>
  <si>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</si>
  <si>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</si>
  <si>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</si>
  <si>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</si>
  <si>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Christina Milian</t>
  </si>
  <si>
    <t>Be CoolÂ </t>
  </si>
  <si>
    <t>concert|mobster|russian|sequel|widow</t>
  </si>
  <si>
    <t>http://www.imdb.com/title/tt0377471/?ref_=fn_tt_tt_1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</si>
  <si>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</si>
  <si>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</si>
  <si>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</si>
  <si>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</si>
  <si>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Eat Pray LoveÂ </t>
  </si>
  <si>
    <t>divorce|emotional balance|female protagonist|indonesia|inner peace</t>
  </si>
  <si>
    <t>http://www.imdb.com/title/tt0879870/?ref_=fn_tt_tt_1</t>
  </si>
  <si>
    <t>The RelicÂ </t>
  </si>
  <si>
    <t>Chi Muoi Lo</t>
  </si>
  <si>
    <t>fire|helicopter|museum|police sergeant|relic</t>
  </si>
  <si>
    <t>http://www.imdb.com/title/tt0120004/?ref_=fn_tt_tt_1</t>
  </si>
  <si>
    <t>Scott Stewart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</si>
  <si>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</si>
  <si>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</si>
  <si>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</si>
  <si>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</si>
  <si>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</si>
  <si>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</si>
  <si>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Peter MacDonald</t>
  </si>
  <si>
    <t>Rambo IIIÂ </t>
  </si>
  <si>
    <t>Richard Crenna</t>
  </si>
  <si>
    <t>afghanistan|colonel|rambo|rescue|soviet</t>
  </si>
  <si>
    <t>http://www.imdb.com/title/tt0095956/?ref_=fn_tt_tt_1</t>
  </si>
  <si>
    <t>Akiva Schaffer</t>
  </si>
  <si>
    <t>The WatchÂ </t>
  </si>
  <si>
    <t>alien|escape|manager|neighborhood watch|ohio</t>
  </si>
  <si>
    <t>http://www.imdb.com/title/tt1298649/?ref_=fn_tt_tt_1</t>
  </si>
  <si>
    <t>Jason Momoa</t>
  </si>
  <si>
    <t>Bullet to the HeadÂ </t>
  </si>
  <si>
    <t>bar|bullet|corruption|detective|lawyer</t>
  </si>
  <si>
    <t>http://www.imdb.com/title/tt1308729/?ref_=fn_tt_tt_1</t>
  </si>
  <si>
    <t>Taylor Lautner</t>
  </si>
  <si>
    <t>Valentine's DayÂ </t>
  </si>
  <si>
    <t>flower|indian restaurant|tv station|valentine|valentine's day</t>
  </si>
  <si>
    <t>http://www.imdb.com/title/tt0817230/?ref_=fn_tt_tt_1</t>
  </si>
  <si>
    <t>Billy Brown</t>
  </si>
  <si>
    <t>Race to Witch MountainÂ </t>
  </si>
  <si>
    <t>alien|military|mountain|spacecraft|ufo</t>
  </si>
  <si>
    <t>http://www.imdb.com/title/tt1075417/?ref_=fn_tt_tt_1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</si>
  <si>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</si>
  <si>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</si>
  <si>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</si>
  <si>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</si>
  <si>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Joe Roth</t>
  </si>
  <si>
    <t>America's SweetheartsÂ </t>
  </si>
  <si>
    <t>actor|love|movie star|press|publicist</t>
  </si>
  <si>
    <t>http://www.imdb.com/title/tt0265029/?ref_=fn_tt_tt_1</t>
  </si>
  <si>
    <t>Raven-SymonÃ©</t>
  </si>
  <si>
    <t>The Princess Diaries 2: Royal EngagementÂ </t>
  </si>
  <si>
    <t>coronation|horse|princess|queen|side saddle</t>
  </si>
  <si>
    <t>http://www.imdb.com/title/tt0368933/?ref_=fn_tt_tt_1</t>
  </si>
  <si>
    <t>Dumb and Dumber ToÂ </t>
  </si>
  <si>
    <t>adoption|highway travel|road trip|sequel|stupidity</t>
  </si>
  <si>
    <t>http://www.imdb.com/title/tt2096672/?ref_=fn_tt_tt_1</t>
  </si>
  <si>
    <t>Drillbit TaylorÂ </t>
  </si>
  <si>
    <t>bodyguard|bully|generation y|high school|nerd</t>
  </si>
  <si>
    <t>http://www.imdb.com/title/tt0817538/?ref_=fn_tt_tt_1</t>
  </si>
  <si>
    <t>Christian Duguay</t>
  </si>
  <si>
    <t>The Art of WarÂ </t>
  </si>
  <si>
    <t>blood splatter|fbi|murder|secretary general|united nations</t>
  </si>
  <si>
    <t>http://www.imdb.com/title/tt0160009/?ref_=fn_tt_tt_1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</si>
  <si>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</si>
  <si>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</si>
  <si>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</si>
  <si>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</si>
  <si>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</si>
  <si>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Phil Hartman</t>
  </si>
  <si>
    <t>Sgt. BilkoÂ </t>
  </si>
  <si>
    <t>greenland|military|revenge|soldier|u.s. soldier</t>
  </si>
  <si>
    <t>http://www.imdb.com/title/tt0117608/?ref_=fn_tt_tt_1</t>
  </si>
  <si>
    <t>What to Expect When You're ExpectingÂ </t>
  </si>
  <si>
    <t>baby|expecting twins|hawaiian shirt|photographer|pregnancy</t>
  </si>
  <si>
    <t>http://www.imdb.com/title/tt1586265/?ref_=fn_tt_tt_1</t>
  </si>
  <si>
    <t>Reindeer GamesÂ </t>
  </si>
  <si>
    <t>casino|christmas|christmas season|girlfriend|release from prison</t>
  </si>
  <si>
    <t>http://www.imdb.com/title/tt0184858/?ref_=fn_tt_tt_1</t>
  </si>
  <si>
    <t>Identity ThiefÂ </t>
  </si>
  <si>
    <t>bounty hunter|credit card|cross country|identity|police</t>
  </si>
  <si>
    <t>http://www.imdb.com/title/tt2024432/?ref_=fn_tt_tt_1</t>
  </si>
  <si>
    <t>Dann Florek</t>
  </si>
  <si>
    <t>Flight of the IntruderÂ </t>
  </si>
  <si>
    <t>Christopher Rich</t>
  </si>
  <si>
    <t>bombardier|pilot|u.s. navy|vietnam|vietnam war</t>
  </si>
  <si>
    <t>http://www.imdb.com/title/tt0099587/?ref_=fn_tt_tt_1</t>
  </si>
  <si>
    <t>SabotageÂ </t>
  </si>
  <si>
    <t>Maurice Compte</t>
  </si>
  <si>
    <t>dea|drug cartel|kicked in the crotch|strip club|tough girl</t>
  </si>
  <si>
    <t>http://www.imdb.com/title/tt1742334/?ref_=fn_tt_tt_1</t>
  </si>
  <si>
    <t>Playing for KeepsÂ </t>
  </si>
  <si>
    <t>coach|soccer|soccer coach|soccer mom|soccer team</t>
  </si>
  <si>
    <t>http://www.imdb.com/title/tt1540128/?ref_=fn_tt_tt_1</t>
  </si>
  <si>
    <t>Nacho LibreÂ </t>
  </si>
  <si>
    <t>HÃ©ctor JimÃ©nez</t>
  </si>
  <si>
    <t>lucha libre|monastery|nun|orphan|wrestling</t>
  </si>
  <si>
    <t>http://www.imdb.com/title/tt0457510/?ref_=fn_tt_tt_1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</si>
  <si>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</si>
  <si>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</si>
  <si>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</si>
  <si>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</si>
  <si>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Jeremy Jordan</t>
  </si>
  <si>
    <t>Joyful NoiseÂ </t>
  </si>
  <si>
    <t>bare chested male|chips|two word title</t>
  </si>
  <si>
    <t>http://www.imdb.com/title/tt1710396/?ref_=fn_tt_tt_1</t>
  </si>
  <si>
    <t>What Just HappenedÂ </t>
  </si>
  <si>
    <t>actor|agent|beard|cannes|hollywood</t>
  </si>
  <si>
    <t>http://www.imdb.com/title/tt0486674/?ref_=fn_tt_tt_1</t>
  </si>
  <si>
    <t>New Year's EveÂ </t>
  </si>
  <si>
    <t>Seth Meyers</t>
  </si>
  <si>
    <t>expecting|kiss|new year|new year's eve|singer</t>
  </si>
  <si>
    <t>http://www.imdb.com/title/tt1598822/?ref_=fn_tt_tt_1</t>
  </si>
  <si>
    <t>Love RanchÂ </t>
  </si>
  <si>
    <t>Gil Birmingham</t>
  </si>
  <si>
    <t>argentine|brothel|cancer|female full frontal nudity|fight</t>
  </si>
  <si>
    <t>http://www.imdb.com/title/tt1125929/?ref_=fn_tt_tt_1</t>
  </si>
  <si>
    <t>Think Like a Man TooÂ </t>
  </si>
  <si>
    <t>african american|imperative in title|las vegas nevada|nevada|wedding</t>
  </si>
  <si>
    <t>http://www.imdb.com/title/tt2239832/?ref_=fn_tt_tt_1</t>
  </si>
  <si>
    <t>The Little VampireÂ </t>
  </si>
  <si>
    <t>boy|pushed off a cliff|rat|secret passage|vampire</t>
  </si>
  <si>
    <t>http://www.imdb.com/title/tt0192255/?ref_=fn_tt_tt_1</t>
  </si>
  <si>
    <t>Jeannot Szwarc</t>
  </si>
  <si>
    <t>Jaws 2Â </t>
  </si>
  <si>
    <t>Joseph Mascolo</t>
  </si>
  <si>
    <t>great white shark|island|mayor|police chief|shark</t>
  </si>
  <si>
    <t>http://www.imdb.com/title/tt0077766/?ref_=fn_tt_tt_1</t>
  </si>
  <si>
    <t>Charles Stone III</t>
  </si>
  <si>
    <t>DrumlineÂ </t>
  </si>
  <si>
    <t>Jason Weaver</t>
  </si>
  <si>
    <t>drumline|drummer|fish out of water|marching band|university</t>
  </si>
  <si>
    <t>http://www.imdb.com/title/tt0303933/?ref_=fn_tt_tt_1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</si>
  <si>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</si>
  <si>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</si>
  <si>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</si>
  <si>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</si>
  <si>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Bad TeacherÂ </t>
  </si>
  <si>
    <t>boob job|breast enlargement|breast surgery|cheating on a test|ejaculation</t>
  </si>
  <si>
    <t>http://www.imdb.com/title/tt1284575/?ref_=fn_tt_tt_1</t>
  </si>
  <si>
    <t>Emile Ardolino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</si>
  <si>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</si>
  <si>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</si>
  <si>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</si>
  <si>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</si>
  <si>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</si>
  <si>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</si>
  <si>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</si>
  <si>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</si>
  <si>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</si>
  <si>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</si>
  <si>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Barbershop 2: Back in BusinessÂ </t>
  </si>
  <si>
    <t>Kenan Thompson</t>
  </si>
  <si>
    <t>barbecue|barbershop|blaxploitation|marriage|politics</t>
  </si>
  <si>
    <t>http://www.imdb.com/title/tt0337579/?ref_=fn_tt_tt_1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</si>
  <si>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</si>
  <si>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</si>
  <si>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</si>
  <si>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</si>
  <si>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</si>
  <si>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</si>
  <si>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</si>
  <si>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</si>
  <si>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</si>
  <si>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</si>
  <si>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</si>
  <si>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</si>
  <si>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</si>
  <si>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</si>
  <si>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</si>
  <si>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</si>
  <si>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</si>
  <si>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</si>
  <si>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Cam Clarke</t>
  </si>
  <si>
    <t>Yuri Lowenthal</t>
  </si>
  <si>
    <t>The Pirates Who Don't Do Anything: A VeggieTales MovieÂ </t>
  </si>
  <si>
    <t>17th century|king|pirate|vegetable|waiter</t>
  </si>
  <si>
    <t>http://www.imdb.com/title/tt0475998/?ref_=fn_tt_tt_1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</si>
  <si>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</si>
  <si>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</si>
  <si>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</si>
  <si>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</si>
  <si>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</si>
  <si>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</si>
  <si>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</si>
  <si>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</si>
  <si>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</si>
  <si>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Bethany Joy Lenz</t>
  </si>
  <si>
    <t>ThinnerÂ </t>
  </si>
  <si>
    <t>Kari Wuhrer</t>
  </si>
  <si>
    <t>death|doctor|gypsy|judge|lawyer</t>
  </si>
  <si>
    <t>http://www.imdb.com/title/tt0117894/?ref_=fn_tt_tt_1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</si>
  <si>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</si>
  <si>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</si>
  <si>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</si>
  <si>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</si>
  <si>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</si>
  <si>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</si>
  <si>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</si>
  <si>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</si>
  <si>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</si>
  <si>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</si>
  <si>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</si>
  <si>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John Lafia</t>
  </si>
  <si>
    <t>Child's Play 2Â </t>
  </si>
  <si>
    <t>boy|doll|foster home|killer doll|serial killer</t>
  </si>
  <si>
    <t>http://www.imdb.com/title/tt0099253/?ref_=fn_tt_tt_1</t>
  </si>
  <si>
    <t>AdmissionÂ </t>
  </si>
  <si>
    <t>adoption|female protagonist|princeton university|wedding|working women</t>
  </si>
  <si>
    <t>http://www.imdb.com/title/tt1814621/?ref_=fn_tt_tt_1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</si>
  <si>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</si>
  <si>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</si>
  <si>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</si>
  <si>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</si>
  <si>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</si>
  <si>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Salim Akil</t>
  </si>
  <si>
    <t>SparkleÂ </t>
  </si>
  <si>
    <t>1960s|death|girl group|nightclub|sister</t>
  </si>
  <si>
    <t>http://www.imdb.com/title/tt1876451/?ref_=fn_tt_tt_1</t>
  </si>
  <si>
    <t>Eric Blakeney</t>
  </si>
  <si>
    <t>Gun ShyÂ </t>
  </si>
  <si>
    <t>colombian|enema|group therapy|murder|nurse</t>
  </si>
  <si>
    <t>http://www.imdb.com/title/tt0171356/?ref_=fn_tt_tt_1</t>
  </si>
  <si>
    <t>Joshua Seftel</t>
  </si>
  <si>
    <t>Sergej Trifunovic</t>
  </si>
  <si>
    <t>Bashar Rahal</t>
  </si>
  <si>
    <t>War, Inc.Â </t>
  </si>
  <si>
    <t>assassin|corporation|pop star|reporter|satire</t>
  </si>
  <si>
    <t>http://www.imdb.com/title/tt0884224/?ref_=fn_tt_tt_1</t>
  </si>
  <si>
    <t>Bart Freundlich</t>
  </si>
  <si>
    <t>Trust the ManÂ </t>
  </si>
  <si>
    <t>actress|lesbianism|manhattan new york city|urination|watching pornography</t>
  </si>
  <si>
    <t>http://www.imdb.com/title/tt0427968/?ref_=fn_tt_tt_1</t>
  </si>
  <si>
    <t>Ekachai Uekrongtham</t>
  </si>
  <si>
    <t>Mike Dopud</t>
  </si>
  <si>
    <t>Michael Jai White</t>
  </si>
  <si>
    <t>Skin TradeÂ </t>
  </si>
  <si>
    <t>Celina Jade</t>
  </si>
  <si>
    <t>bangkok thailand|detective|human trafficking|revenge|sex slavery</t>
  </si>
  <si>
    <t>http://www.imdb.com/title/tt1641841/?ref_=fn_tt_tt_1</t>
  </si>
  <si>
    <t>John Schultz</t>
  </si>
  <si>
    <t>Drive Me CrazyÂ </t>
  </si>
  <si>
    <t>centennial|girl|next door neighbor|prom|school</t>
  </si>
  <si>
    <t>http://www.imdb.com/title/tt0164114/?ref_=fn_tt_tt_1</t>
  </si>
  <si>
    <t>Jumping the BroomÂ </t>
  </si>
  <si>
    <t>martha's vineyard|mother|older woman younger man relationship|wedding|weekend</t>
  </si>
  <si>
    <t>http://www.imdb.com/title/tt1640484/?ref_=fn_tt_tt_1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</si>
  <si>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</si>
  <si>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</si>
  <si>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</si>
  <si>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</si>
  <si>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</si>
  <si>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</si>
  <si>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</si>
  <si>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</si>
  <si>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</si>
  <si>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</si>
  <si>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Tod Williams</t>
  </si>
  <si>
    <t>Molly Ephraim</t>
  </si>
  <si>
    <t>Paranormal Activity 2Â </t>
  </si>
  <si>
    <t>california|carlsbad california|house|nanny|security camera</t>
  </si>
  <si>
    <t>http://www.imdb.com/title/tt1536044/?ref_=fn_tt_tt_1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</si>
  <si>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</si>
  <si>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</si>
  <si>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</si>
  <si>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</si>
  <si>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</si>
  <si>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</si>
  <si>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</si>
  <si>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</si>
  <si>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</si>
  <si>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</si>
  <si>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</si>
  <si>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</si>
  <si>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</si>
  <si>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</si>
  <si>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</si>
  <si>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</si>
  <si>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</si>
  <si>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</si>
  <si>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</si>
  <si>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</si>
  <si>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</si>
  <si>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</si>
  <si>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</si>
  <si>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</si>
  <si>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Paul Bunnell</t>
  </si>
  <si>
    <t>Kevin McCarthy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</si>
  <si>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</si>
  <si>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</si>
  <si>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</si>
  <si>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</si>
  <si>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</si>
  <si>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Levan Gabriadze</t>
  </si>
  <si>
    <t>Renee Olstead</t>
  </si>
  <si>
    <t>Shelley Hennig</t>
  </si>
  <si>
    <t>UnfriendedÂ </t>
  </si>
  <si>
    <t>Heather Sossaman</t>
  </si>
  <si>
    <t>blender|computer screen|secret|skype|webcam</t>
  </si>
  <si>
    <t>http://www.imdb.com/title/tt3713166/?ref_=fn_tt_tt_1</t>
  </si>
  <si>
    <t>Kat Coiro</t>
  </si>
  <si>
    <t>Justin Kirk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</si>
  <si>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</si>
  <si>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</si>
  <si>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</si>
  <si>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</si>
  <si>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Chris Kentis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</si>
  <si>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</si>
  <si>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</si>
  <si>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</si>
  <si>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</si>
  <si>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</si>
  <si>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</si>
  <si>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</si>
  <si>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</si>
  <si>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</si>
  <si>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</si>
  <si>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</si>
  <si>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</si>
  <si>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Temuera Morrison</t>
  </si>
  <si>
    <t>Green LanternÂ </t>
  </si>
  <si>
    <t>Taika Waititi</t>
  </si>
  <si>
    <t>autopsy|lantern|planet|ring|test pilot</t>
  </si>
  <si>
    <t>http://www.imdb.com/title/tt1133985/?ref_=fn_tt_tt_1</t>
  </si>
  <si>
    <t>PoseidonÂ </t>
  </si>
  <si>
    <t>cruise|escape|ocean|passenger|water</t>
  </si>
  <si>
    <t>http://www.imdb.com/title/tt0409182/?ref_=fn_tt_tt_1</t>
  </si>
  <si>
    <t>R.I.P.D.Â </t>
  </si>
  <si>
    <t>Stephanie Szostak</t>
  </si>
  <si>
    <t>drug dealer|gold|partner|police|undead</t>
  </si>
  <si>
    <t>http://www.imdb.com/title/tt0790736/?ref_=fn_tt_tt_1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</si>
  <si>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</si>
  <si>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</si>
  <si>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</si>
  <si>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Cutthroat IslandÂ </t>
  </si>
  <si>
    <t>latin|pirate|pirate ship|treasure|treasure map</t>
  </si>
  <si>
    <t>http://www.imdb.com/title/tt0112760/?ref_=fn_tt_tt_1</t>
  </si>
  <si>
    <t>PixelsÂ </t>
  </si>
  <si>
    <t>alien|arcade game|chase|driving in reverse|video gamer</t>
  </si>
  <si>
    <t>http://www.imdb.com/title/tt2120120/?ref_=fn_tt_tt_1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</si>
  <si>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</si>
  <si>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</si>
  <si>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</si>
  <si>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</si>
  <si>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Mirror MirrorÂ </t>
  </si>
  <si>
    <t>kingdom|prince|princess|queen|snow</t>
  </si>
  <si>
    <t>http://www.imdb.com/title/tt1667353/?ref_=fn_tt_tt_1</t>
  </si>
  <si>
    <t>Four ChristmasesÂ </t>
  </si>
  <si>
    <t>airport|christmas|news broadcast|tv broadcast|tv news</t>
  </si>
  <si>
    <t>http://www.imdb.com/title/tt0369436/?ref_=fn_tt_tt_1</t>
  </si>
  <si>
    <t>The Pink PantherÂ </t>
  </si>
  <si>
    <t>William Abadie</t>
  </si>
  <si>
    <t>diamond|france|investigation|pink panther|soccer</t>
  </si>
  <si>
    <t>http://www.imdb.com/title/tt0383216/?ref_=fn_tt_tt_1</t>
  </si>
  <si>
    <t>Mighty Joe YoungÂ </t>
  </si>
  <si>
    <t>animal|california|gorilla|hunter|poacher</t>
  </si>
  <si>
    <t>http://www.imdb.com/title/tt0120751/?ref_=fn_tt_tt_1</t>
  </si>
  <si>
    <t>TimelineÂ </t>
  </si>
  <si>
    <t>castle|france|professor|student|time machine</t>
  </si>
  <si>
    <t>http://www.imdb.com/title/tt0300556/?ref_=fn_tt_tt_1</t>
  </si>
  <si>
    <t>Currie Graham</t>
  </si>
  <si>
    <t>PompeiiÂ </t>
  </si>
  <si>
    <t>Dylan Schombing</t>
  </si>
  <si>
    <t>arena|lava bomb|mount vesuvius|pompeii|slave</t>
  </si>
  <si>
    <t>http://www.imdb.com/title/tt1921064/?ref_=fn_tt_tt_1</t>
  </si>
  <si>
    <t>Fool's GoldÂ </t>
  </si>
  <si>
    <t>debt|rapper|treasure|treasure hunter|yacht</t>
  </si>
  <si>
    <t>http://www.imdb.com/title/tt0770752/?ref_=fn_tt_tt_1</t>
  </si>
  <si>
    <t>Lady in the WaterÂ </t>
  </si>
  <si>
    <t>apartment|bedtime story|eagle|stuttering|swimming pool</t>
  </si>
  <si>
    <t>http://www.imdb.com/title/tt0452637/?ref_=fn_tt_tt_1</t>
  </si>
  <si>
    <t>AVP: Alien vs. PredatorÂ </t>
  </si>
  <si>
    <t>alien|antarctica|predator|pyramid|satellite</t>
  </si>
  <si>
    <t>http://www.imdb.com/title/tt0370263/?ref_=fn_tt_tt_1</t>
  </si>
  <si>
    <t>Bad CompanyÂ </t>
  </si>
  <si>
    <t>Garcelle Beauvais</t>
  </si>
  <si>
    <t>cia|cia agent|terrorist|twin|twin brother</t>
  </si>
  <si>
    <t>http://www.imdb.com/title/tt0280486/?ref_=fn_tt_tt_1</t>
  </si>
  <si>
    <t>Joseph Ruben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</si>
  <si>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</si>
  <si>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</si>
  <si>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</si>
  <si>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</si>
  <si>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</si>
  <si>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The Black DahliaÂ </t>
  </si>
  <si>
    <t>black dahlia|boxer|corpse|death|partner</t>
  </si>
  <si>
    <t>http://www.imdb.com/title/tt0387877/?ref_=fn_tt_tt_1</t>
  </si>
  <si>
    <t>Dark WaterÂ </t>
  </si>
  <si>
    <t>Ariel Gade</t>
  </si>
  <si>
    <t>apartment|hello kitty|school|teacher|water</t>
  </si>
  <si>
    <t>http://www.imdb.com/title/tt0382628/?ref_=fn_tt_tt_1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</si>
  <si>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</si>
  <si>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</si>
  <si>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</si>
  <si>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The Nutty ProfessorÂ </t>
  </si>
  <si>
    <t>face slap|formula|overweight|professor|teacher</t>
  </si>
  <si>
    <t>http://www.imdb.com/title/tt0117218/?ref_=fn_tt_tt_1</t>
  </si>
  <si>
    <t>Chain ReactionÂ </t>
  </si>
  <si>
    <t>cold fusion|die hard scenario|man with glasses|on the run|outrunning explosion</t>
  </si>
  <si>
    <t>http://www.imdb.com/title/tt0115857/?ref_=fn_tt_tt_1</t>
  </si>
  <si>
    <t>Karey Kirkpatrick</t>
  </si>
  <si>
    <t>Imagine ThatÂ </t>
  </si>
  <si>
    <t>blanket|competition|family relationships|feather|sleepover</t>
  </si>
  <si>
    <t>http://www.imdb.com/title/tt0780567/?ref_=fn_tt_tt_1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</si>
  <si>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</si>
  <si>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</si>
  <si>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</si>
  <si>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</si>
  <si>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</si>
  <si>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BarnyardÂ </t>
  </si>
  <si>
    <t>cow|farmer|howl|howling at the moon|vegetarian</t>
  </si>
  <si>
    <t>http://www.imdb.com/title/tt0414853/?ref_=fn_tt_tt_1</t>
  </si>
  <si>
    <t>Failure to LaunchÂ </t>
  </si>
  <si>
    <t>friend|intervention|moving|secret|slacker</t>
  </si>
  <si>
    <t>http://www.imdb.com/title/tt0427229/?ref_=fn_tt_tt_1</t>
  </si>
  <si>
    <t>Your HighnessÂ </t>
  </si>
  <si>
    <t>knight|prince|quest|rescue|thong bikini</t>
  </si>
  <si>
    <t>http://www.imdb.com/title/tt1240982/?ref_=fn_tt_tt_1</t>
  </si>
  <si>
    <t>What Planet Are You From?Â </t>
  </si>
  <si>
    <t>alien|baby|banker|pregnancy|question in title</t>
  </si>
  <si>
    <t>http://www.imdb.com/title/tt0181151/?ref_=fn_tt_tt_1</t>
  </si>
  <si>
    <t>David McNally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</si>
  <si>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</si>
  <si>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</si>
  <si>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</si>
  <si>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</si>
  <si>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Kicking &amp; ScreamingÂ </t>
  </si>
  <si>
    <t>book|child|slapstick comedy|soccer|suburb</t>
  </si>
  <si>
    <t>http://www.imdb.com/title/tt0384642/?ref_=fn_tt_tt_1</t>
  </si>
  <si>
    <t>Babylon A.D.Â </t>
  </si>
  <si>
    <t>box office flop|convent|mercenary|new york|pregnant</t>
  </si>
  <si>
    <t>http://www.imdb.com/title/tt0364970/?ref_=fn_tt_tt_1</t>
  </si>
  <si>
    <t>Brian Gibson</t>
  </si>
  <si>
    <t>The JurorÂ </t>
  </si>
  <si>
    <t>breasts|mafia|sex scene|temple|woods</t>
  </si>
  <si>
    <t>http://www.imdb.com/title/tt0116731/?ref_=fn_tt_tt_1</t>
  </si>
  <si>
    <t>EnoughÂ </t>
  </si>
  <si>
    <t>abusive husband|escape|intimate partner homicide|marriage|woman wearing only a man's shirt</t>
  </si>
  <si>
    <t>http://www.imdb.com/title/tt0278435/?ref_=fn_tt_tt_1</t>
  </si>
  <si>
    <t>Sonia Braga</t>
  </si>
  <si>
    <t>Angel EyesÂ </t>
  </si>
  <si>
    <t>apartment|fate|gun|love|mysterious man</t>
  </si>
  <si>
    <t>http://www.imdb.com/title/tt0225071/?ref_=fn_tt_tt_1</t>
  </si>
  <si>
    <t>Cop OutÂ </t>
  </si>
  <si>
    <t>baseball card|detective|partner|thief|wedding</t>
  </si>
  <si>
    <t>http://www.imdb.com/title/tt1385867/?ref_=fn_tt_tt_1</t>
  </si>
  <si>
    <t>The BenchwarmersÂ </t>
  </si>
  <si>
    <t>baseball|baseball team|bully|millionaire|team</t>
  </si>
  <si>
    <t>http://www.imdb.com/title/tt0437863/?ref_=fn_tt_tt_1</t>
  </si>
  <si>
    <t>Gary Chapman</t>
  </si>
  <si>
    <t>ValiantÂ </t>
  </si>
  <si>
    <t>Pip Torrens</t>
  </si>
  <si>
    <t>dove|falcon|nursing|pigeon|psychological torture</t>
  </si>
  <si>
    <t>http://www.imdb.com/title/tt0361089/?ref_=fn_tt_tt_1</t>
  </si>
  <si>
    <t>I Dreamed of AfricaÂ </t>
  </si>
  <si>
    <t>Vincent Perez</t>
  </si>
  <si>
    <t>dream|italian|kenya|ranch|snake</t>
  </si>
  <si>
    <t>http://www.imdb.com/title/tt0167203/?ref_=fn_tt_tt_1</t>
  </si>
  <si>
    <t>Snakes on a PlaneÂ </t>
  </si>
  <si>
    <t>baby rattle|famous line|murder|passenger|snake</t>
  </si>
  <si>
    <t>http://www.imdb.com/title/tt0417148/?ref_=fn_tt_tt_1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</si>
  <si>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</si>
  <si>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</si>
  <si>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</si>
  <si>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</si>
  <si>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</si>
  <si>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</si>
  <si>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</si>
  <si>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</si>
  <si>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</si>
  <si>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</si>
  <si>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</si>
  <si>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</si>
  <si>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</si>
  <si>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Runner RunnerÂ </t>
  </si>
  <si>
    <t>costa rica|fbi agent|gambling|money|online gambling</t>
  </si>
  <si>
    <t>http://www.imdb.com/title/tt2364841/?ref_=fn_tt_tt_1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</si>
  <si>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</si>
  <si>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</si>
  <si>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</si>
  <si>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</si>
  <si>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</si>
  <si>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</si>
  <si>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Lake PlacidÂ </t>
  </si>
  <si>
    <t>crocodile|eaten alive|lake|maine|sheriff</t>
  </si>
  <si>
    <t>http://www.imdb.com/title/tt0139414/?ref_=fn_tt_tt_1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</si>
  <si>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</si>
  <si>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</si>
  <si>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</si>
  <si>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</si>
  <si>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</si>
  <si>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</si>
  <si>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</si>
  <si>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</si>
  <si>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</si>
  <si>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</si>
  <si>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</si>
  <si>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</si>
  <si>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</si>
  <si>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Troy Nixey</t>
  </si>
  <si>
    <t>Don't Be Afraid of the DarkÂ </t>
  </si>
  <si>
    <t>basement|creature|disappearance|interior designer|mansion</t>
  </si>
  <si>
    <t>http://www.imdb.com/title/tt1270761/?ref_=fn_tt_tt_1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</si>
  <si>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</si>
  <si>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</si>
  <si>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</si>
  <si>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</si>
  <si>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The BoxÂ </t>
  </si>
  <si>
    <t>alien|library|moral dilemma|nosebleed|supernatural power</t>
  </si>
  <si>
    <t>http://www.imdb.com/title/tt0362478/?ref_=fn_tt_tt_1</t>
  </si>
  <si>
    <t>Win a Date with Tad Hamilton!Â </t>
  </si>
  <si>
    <t>best friend|contest|date|small town|west virginia</t>
  </si>
  <si>
    <t>http://www.imdb.com/title/tt0335559/?ref_=fn_tt_tt_1</t>
  </si>
  <si>
    <t>Michael Dinner</t>
  </si>
  <si>
    <t>The CrewÂ </t>
  </si>
  <si>
    <t>beach|drug lord|drugs|hotel|stripper</t>
  </si>
  <si>
    <t>http://www.imdb.com/title/tt0198386/?ref_=fn_tt_tt_1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</si>
  <si>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</si>
  <si>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</si>
  <si>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</si>
  <si>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</si>
  <si>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</si>
  <si>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</si>
  <si>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Chris Koch</t>
  </si>
  <si>
    <t>A Guy ThingÂ </t>
  </si>
  <si>
    <t>bachelor party|climbing a tree|taxi|toilet|wedding</t>
  </si>
  <si>
    <t>http://www.imdb.com/title/tt0295289/?ref_=fn_tt_tt_1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</si>
  <si>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</si>
  <si>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</si>
  <si>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</si>
  <si>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</si>
  <si>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</si>
  <si>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Machete KillsÂ </t>
  </si>
  <si>
    <t>Marko Zaror</t>
  </si>
  <si>
    <t>arms dealer|battle|bomb|machete|missile</t>
  </si>
  <si>
    <t>http://www.imdb.com/title/tt2002718/?ref_=fn_tt_tt_1</t>
  </si>
  <si>
    <t>William Malone</t>
  </si>
  <si>
    <t>House on Haunted HillÂ </t>
  </si>
  <si>
    <t>billionaire|corpse|eccentric|haunted hospital|haunted house</t>
  </si>
  <si>
    <t>http://www.imdb.com/title/tt0185371/?ref_=fn_tt_tt_1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</si>
  <si>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</si>
  <si>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</si>
  <si>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</si>
  <si>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</si>
  <si>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</si>
  <si>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</si>
  <si>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</si>
  <si>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</si>
  <si>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</si>
  <si>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</si>
  <si>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</si>
  <si>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</si>
  <si>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</si>
  <si>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</si>
  <si>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</si>
  <si>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</si>
  <si>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</si>
  <si>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</si>
  <si>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</si>
  <si>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</si>
  <si>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Sam Weisman</t>
  </si>
  <si>
    <t>Dickie Roberts: Former Child StarÂ </t>
  </si>
  <si>
    <t>dental braces|dental headgear|former child star|panties|white panties</t>
  </si>
  <si>
    <t>http://www.imdb.com/title/tt0325258/?ref_=fn_tt_tt_1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</si>
  <si>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</si>
  <si>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</si>
  <si>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</si>
  <si>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</si>
  <si>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Tyler Perry</t>
  </si>
  <si>
    <t>Tasha Smith</t>
  </si>
  <si>
    <t>Why Did I Get Married?Â </t>
  </si>
  <si>
    <t>Lamman Rucker</t>
  </si>
  <si>
    <t>marriage|overweight|psychologist|secret|work</t>
  </si>
  <si>
    <t>http://www.imdb.com/title/tt0906108/?ref_=fn_tt_tt_1</t>
  </si>
  <si>
    <t>The SkullsÂ </t>
  </si>
  <si>
    <t>college|friend|ivy league|secret society|suicide</t>
  </si>
  <si>
    <t>http://www.imdb.com/title/tt0192614/?ref_=fn_tt_tt_1</t>
  </si>
  <si>
    <t>The MuseÂ </t>
  </si>
  <si>
    <t>directed by star|muse|satire|screenwriter|tiffany's</t>
  </si>
  <si>
    <t>http://www.imdb.com/title/tt0164108/?ref_=fn_tt_tt_1</t>
  </si>
  <si>
    <t>Wil Shriner</t>
  </si>
  <si>
    <t>HootÂ </t>
  </si>
  <si>
    <t>fight|florida|montana|owl|school</t>
  </si>
  <si>
    <t>http://www.imdb.com/title/tt0453494/?ref_=fn_tt_tt_1</t>
  </si>
  <si>
    <t>Sam Miller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</si>
  <si>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</si>
  <si>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</si>
  <si>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</si>
  <si>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</si>
  <si>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Blair Hayes</t>
  </si>
  <si>
    <t>Bubble BoyÂ </t>
  </si>
  <si>
    <t>cigarette smoking|hand on butt|niagara falls|plastic bubble|wedding</t>
  </si>
  <si>
    <t>http://www.imdb.com/title/tt0258470/?ref_=fn_tt_tt_1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</si>
  <si>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</si>
  <si>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</si>
  <si>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</si>
  <si>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</si>
  <si>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</si>
  <si>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</si>
  <si>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</si>
  <si>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</si>
  <si>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</si>
  <si>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</si>
  <si>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</si>
  <si>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Scott Kalvert</t>
  </si>
  <si>
    <t>Deuces WildÂ </t>
  </si>
  <si>
    <t>1950s|drug overdose|gang|gang war|new york city</t>
  </si>
  <si>
    <t>http://www.imdb.com/title/tt0231448/?ref_=fn_tt_tt_1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</si>
  <si>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</si>
  <si>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</si>
  <si>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</si>
  <si>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</si>
  <si>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</si>
  <si>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Lindsay Price</t>
  </si>
  <si>
    <t>Club DreadÂ </t>
  </si>
  <si>
    <t>beach|island|party|resort|serial killer</t>
  </si>
  <si>
    <t>http://www.imdb.com/title/tt0331953/?ref_=fn_tt_tt_1</t>
  </si>
  <si>
    <t>Martin Lawrence</t>
  </si>
  <si>
    <t>A Thin Line Between Love and HateÂ </t>
  </si>
  <si>
    <t>african american|dating|independent film|irreverence|revenge</t>
  </si>
  <si>
    <t>http://www.imdb.com/title/tt0117891/?ref_=fn_tt_tt_1</t>
  </si>
  <si>
    <t>Jonas Elmer</t>
  </si>
  <si>
    <t>New in TownÂ </t>
  </si>
  <si>
    <t>love|manufacturing|minnesota|plant|small town</t>
  </si>
  <si>
    <t>http://www.imdb.com/title/tt1095174/?ref_=fn_tt_tt_1</t>
  </si>
  <si>
    <t>Keith Gordon</t>
  </si>
  <si>
    <t>The Singing DetectiveÂ </t>
  </si>
  <si>
    <t>detective|detective novel|fantasy sequence|hallucination|writer</t>
  </si>
  <si>
    <t>http://www.imdb.com/title/tt0314676/?ref_=fn_tt_tt_1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</si>
  <si>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</si>
  <si>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</si>
  <si>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</si>
  <si>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</si>
  <si>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</si>
  <si>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</si>
  <si>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</si>
  <si>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</si>
  <si>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</si>
  <si>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</si>
  <si>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</si>
  <si>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</si>
  <si>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</si>
  <si>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</si>
  <si>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</si>
  <si>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</si>
  <si>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</si>
  <si>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</si>
  <si>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</si>
  <si>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</si>
  <si>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</si>
  <si>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Daniel Stamm</t>
  </si>
  <si>
    <t>Ashley Bell</t>
  </si>
  <si>
    <t>Caleb Landry Jones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</si>
  <si>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</si>
  <si>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</si>
  <si>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</si>
  <si>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</si>
  <si>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James Toback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</si>
  <si>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</si>
  <si>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</si>
  <si>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</si>
  <si>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</si>
  <si>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</si>
  <si>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</si>
  <si>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</si>
  <si>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</si>
  <si>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</si>
  <si>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</si>
  <si>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</si>
  <si>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Rich Christiano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</si>
  <si>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</si>
  <si>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</si>
  <si>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</si>
  <si>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</si>
  <si>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</si>
  <si>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</si>
  <si>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</si>
  <si>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</si>
  <si>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</si>
  <si>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</si>
  <si>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</si>
  <si>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</si>
  <si>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</si>
  <si>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</si>
  <si>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</si>
  <si>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</si>
  <si>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</si>
  <si>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</si>
  <si>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</si>
  <si>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</si>
  <si>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Independence Day: ResurgenceÂ </t>
  </si>
  <si>
    <t>alien|battle|defense|independence day|mothership</t>
  </si>
  <si>
    <t>http://www.imdb.com/title/tt1628841/?ref_=fn_tt_tt_1</t>
  </si>
  <si>
    <t>AlexanderÂ </t>
  </si>
  <si>
    <t>ancient greece|conquest|greek|greek myth|king</t>
  </si>
  <si>
    <t>http://www.imdb.com/title/tt0346491/?ref_=fn_tt_tt_1</t>
  </si>
  <si>
    <t>Kate McKinnon</t>
  </si>
  <si>
    <t>GhostbustersÂ </t>
  </si>
  <si>
    <t>Zach Woods</t>
  </si>
  <si>
    <t>ghost|ghostbuster|ghostbusters|male objectification|reboot</t>
  </si>
  <si>
    <t>http://www.imdb.com/title/tt1289401/?ref_=fn_tt_tt_1</t>
  </si>
  <si>
    <t>Gods of EgyptÂ </t>
  </si>
  <si>
    <t>ancient egypt|egypt|egyptian|egyptian god|egyptian goddess</t>
  </si>
  <si>
    <t>http://www.imdb.com/title/tt2404233/?ref_=fn_tt_tt_1</t>
  </si>
  <si>
    <t>The Twilight Saga: Breaking Dawn - Part 2Â </t>
  </si>
  <si>
    <t>battle|friend|super strength|vampire|vision</t>
  </si>
  <si>
    <t>http://www.imdb.com/title/tt1673434/?ref_=fn_tt_tt_1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</si>
  <si>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</si>
  <si>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</si>
  <si>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</si>
  <si>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</si>
  <si>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</si>
  <si>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</si>
  <si>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</si>
  <si>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Little FockersÂ </t>
  </si>
  <si>
    <t>birthday|critically bashed|male nurse|nurse|suspicion</t>
  </si>
  <si>
    <t>http://www.imdb.com/title/tt0970866/?ref_=fn_tt_tt_1</t>
  </si>
  <si>
    <t>Seventh SonÂ </t>
  </si>
  <si>
    <t>apprentice|demon|exorcism|master apprentice relationship|witch</t>
  </si>
  <si>
    <t>http://www.imdb.com/title/tt1121096/?ref_=fn_tt_tt_1</t>
  </si>
  <si>
    <t>Charlie's AngelsÂ </t>
  </si>
  <si>
    <t>booty shake|box office hit|duct tape over mouth|first part|martial arts</t>
  </si>
  <si>
    <t>http://www.imdb.com/title/tt0160127/?ref_=fn_tt_tt_1</t>
  </si>
  <si>
    <t>You Don't Mess with the ZohanÂ </t>
  </si>
  <si>
    <t>hair stylist|jew|landlord|muslim|palestinian</t>
  </si>
  <si>
    <t>http://www.imdb.com/title/tt0960144/?ref_=fn_tt_tt_1</t>
  </si>
  <si>
    <t>Lara Croft Tomb Raider: The Cradle of LifeÂ </t>
  </si>
  <si>
    <t>duology|female hero|female lead|orb|pandora's box</t>
  </si>
  <si>
    <t>http://www.imdb.com/title/tt0325703/?ref_=fn_tt_tt_1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</si>
  <si>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</si>
  <si>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</si>
  <si>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</si>
  <si>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</si>
  <si>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</si>
  <si>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</si>
  <si>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</si>
  <si>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</si>
  <si>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</si>
  <si>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Runaway BrideÂ </t>
  </si>
  <si>
    <t>bride|columnist|journalist|maryland|wedding</t>
  </si>
  <si>
    <t>http://www.imdb.com/title/tt0163187/?ref_=fn_tt_tt_1</t>
  </si>
  <si>
    <t>DreamcatcherÂ </t>
  </si>
  <si>
    <t>Reece Thompson</t>
  </si>
  <si>
    <t>alien|friend|maine|military|woods</t>
  </si>
  <si>
    <t>http://www.imdb.com/title/tt0285531/?ref_=fn_tt_tt_1</t>
  </si>
  <si>
    <t>The Santa Clause 2Â </t>
  </si>
  <si>
    <t>christmas|magic|santa claus|son|toy</t>
  </si>
  <si>
    <t>http://www.imdb.com/title/tt0304669/?ref_=fn_tt_tt_1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</si>
  <si>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</si>
  <si>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</si>
  <si>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</si>
  <si>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</si>
  <si>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</si>
  <si>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</si>
  <si>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</si>
  <si>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</si>
  <si>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</si>
  <si>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</si>
  <si>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</si>
  <si>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The Scorpion KingÂ </t>
  </si>
  <si>
    <t>desert|king|showdown|sorceress|warrior</t>
  </si>
  <si>
    <t>http://www.imdb.com/title/tt0277296/?ref_=fn_tt_tt_1</t>
  </si>
  <si>
    <t>MortdecaiÂ </t>
  </si>
  <si>
    <t>art dealer|fake painting|macguffin|moustache|stolen painting</t>
  </si>
  <si>
    <t>http://www.imdb.com/title/tt3045616/?ref_=fn_tt_tt_1</t>
  </si>
  <si>
    <t>The PacifierÂ </t>
  </si>
  <si>
    <t>bodyguard|death of husband|male nanny|nanny|wrestling match</t>
  </si>
  <si>
    <t>http://www.imdb.com/title/tt0395699/?ref_=fn_tt_tt_1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</si>
  <si>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</si>
  <si>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</si>
  <si>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</si>
  <si>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</si>
  <si>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</si>
  <si>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Domestic DisturbanceÂ </t>
  </si>
  <si>
    <t>amateur detective|boat builder|boy|stepfather|witness</t>
  </si>
  <si>
    <t>http://www.imdb.com/title/tt0249478/?ref_=fn_tt_tt_1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</si>
  <si>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</si>
  <si>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</si>
  <si>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</si>
  <si>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</si>
  <si>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</si>
  <si>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</si>
  <si>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</si>
  <si>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</si>
  <si>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</si>
  <si>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Patrick Lussier</t>
  </si>
  <si>
    <t>Drive AngryÂ </t>
  </si>
  <si>
    <t>baby|cult|oklahoma|sex scene|waitress</t>
  </si>
  <si>
    <t>http://www.imdb.com/title/tt1502404/?ref_=fn_tt_tt_1</t>
  </si>
  <si>
    <t>Pamela Anderson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</si>
  <si>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</si>
  <si>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</si>
  <si>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</si>
  <si>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</si>
  <si>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Monster-in-LawÂ </t>
  </si>
  <si>
    <t>breakdown|fight|mother in law|scheme|wedding</t>
  </si>
  <si>
    <t>http://www.imdb.com/title/tt0369735/?ref_=fn_tt_tt_1</t>
  </si>
  <si>
    <t>The Bounty HunterÂ </t>
  </si>
  <si>
    <t>bounty hunter|death|murder|police officer|reporter</t>
  </si>
  <si>
    <t>http://www.imdb.com/title/tt1038919/?ref_=fn_tt_tt_1</t>
  </si>
  <si>
    <t>Kelly Rutherford</t>
  </si>
  <si>
    <t>Scream 3Â </t>
  </si>
  <si>
    <t>death|ghostface|murder|scream|survivor</t>
  </si>
  <si>
    <t>http://www.imdb.com/title/tt0134084/?ref_=fn_tt_tt_1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</si>
  <si>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</si>
  <si>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</si>
  <si>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</si>
  <si>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Joe SomebodyÂ </t>
  </si>
  <si>
    <t>bully|co worker|divorce|fight|karate</t>
  </si>
  <si>
    <t>http://www.imdb.com/title/tt0279889/?ref_=fn_tt_tt_1</t>
  </si>
  <si>
    <t>WhiteoutÂ </t>
  </si>
  <si>
    <t>Shawn Doyle</t>
  </si>
  <si>
    <t>antarctica|geologist|investigation|u.s. marshal|winter</t>
  </si>
  <si>
    <t>http://www.imdb.com/title/tt0365929/?ref_=fn_tt_tt_1</t>
  </si>
  <si>
    <t>StolenÂ </t>
  </si>
  <si>
    <t>Sami Gayle</t>
  </si>
  <si>
    <t>bank|money|presumed dead|rescue|thief</t>
  </si>
  <si>
    <t>http://www.imdb.com/title/tt1656186/?ref_=fn_tt_tt_1</t>
  </si>
  <si>
    <t>Exit WoundsÂ </t>
  </si>
  <si>
    <t>corrupt cop|drug dealer|drugs|heroin|vice president</t>
  </si>
  <si>
    <t>http://www.imdb.com/title/tt0242445/?ref_=fn_tt_tt_1</t>
  </si>
  <si>
    <t>What's the Worst That Could Happen?Â </t>
  </si>
  <si>
    <t>businessman|ring|thief|vulgarity|washington d.c.</t>
  </si>
  <si>
    <t>http://www.imdb.com/title/tt0161083/?ref_=fn_tt_tt_1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</si>
  <si>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</si>
  <si>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</si>
  <si>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</si>
  <si>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</si>
  <si>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Mr 3000Â </t>
  </si>
  <si>
    <t>baseball|baseball movie|cartoon on tv|dodge viper|retirement</t>
  </si>
  <si>
    <t>http://www.imdb.com/title/tt0339412/?ref_=fn_tt_tt_1</t>
  </si>
  <si>
    <t>The Whole Ten YardsÂ </t>
  </si>
  <si>
    <t>dentist|face slap|flashback|hitman|killing an animal</t>
  </si>
  <si>
    <t>http://www.imdb.com/title/tt0327247/?ref_=fn_tt_tt_1</t>
  </si>
  <si>
    <t>In DreamsÂ </t>
  </si>
  <si>
    <t>dream|mental institution|padded cell|serial killer|suicide attempt</t>
  </si>
  <si>
    <t>http://www.imdb.com/title/tt0120710/?ref_=fn_tt_tt_1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</si>
  <si>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</si>
  <si>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</si>
  <si>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</si>
  <si>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</si>
  <si>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</si>
  <si>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Kelly Brook</t>
  </si>
  <si>
    <t>Piranha 3DÂ </t>
  </si>
  <si>
    <t>bloody water|boat|party|piranha|spring break</t>
  </si>
  <si>
    <t>http://www.imdb.com/title/tt0464154/?ref_=fn_tt_tt_1</t>
  </si>
  <si>
    <t>Bringing Down the HouseÂ </t>
  </si>
  <si>
    <t>divorce|lawyer|spanking|villain arrested|wrongful conviction</t>
  </si>
  <si>
    <t>http://www.imdb.com/title/tt0305669/?ref_=fn_tt_tt_1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</si>
  <si>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</si>
  <si>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</si>
  <si>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</si>
  <si>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</si>
  <si>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Steve Beck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</si>
  <si>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</si>
  <si>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</si>
  <si>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</si>
  <si>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</si>
  <si>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</si>
  <si>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</si>
  <si>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</si>
  <si>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</si>
  <si>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</si>
  <si>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Daniel Algrant</t>
  </si>
  <si>
    <t>People I KnowÂ </t>
  </si>
  <si>
    <t>actor|client|new york|protection|scandal</t>
  </si>
  <si>
    <t>http://www.imdb.com/title/tt0274711/?ref_=fn_tt_tt_1</t>
  </si>
  <si>
    <t>Thir13en GhostsÂ </t>
  </si>
  <si>
    <t>collector|ghost|ghost hunter|glass house|machine</t>
  </si>
  <si>
    <t>http://www.imdb.com/title/tt0245674/?ref_=fn_tt_tt_1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</si>
  <si>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</si>
  <si>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</si>
  <si>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</si>
  <si>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</si>
  <si>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</si>
  <si>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</si>
  <si>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American DreamzÂ </t>
  </si>
  <si>
    <t>chief of staff|contest|president|singing|terrorist</t>
  </si>
  <si>
    <t>http://www.imdb.com/title/tt0465142/?ref_=fn_tt_tt_1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</si>
  <si>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</si>
  <si>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</si>
  <si>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</si>
  <si>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</si>
  <si>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Alonna Shaw</t>
  </si>
  <si>
    <t>Double ImpactÂ </t>
  </si>
  <si>
    <t>Kamel Krifa</t>
  </si>
  <si>
    <t>boat|hong kong|murder|tunnel|twins</t>
  </si>
  <si>
    <t>http://www.imdb.com/title/tt0101764/?ref_=fn_tt_tt_1</t>
  </si>
  <si>
    <t>Robert Harmon</t>
  </si>
  <si>
    <t>Nowhere to RunÂ </t>
  </si>
  <si>
    <t>Joss Ackland</t>
  </si>
  <si>
    <t>business|escaped convict|farm|motorcycle|widow</t>
  </si>
  <si>
    <t>http://www.imdb.com/title/tt0107711/?ref_=fn_tt_tt_1</t>
  </si>
  <si>
    <t>David Nutter</t>
  </si>
  <si>
    <t>Disturbing BehaviorÂ </t>
  </si>
  <si>
    <t>blue ribbon|high school|jacket|jock|yogurt</t>
  </si>
  <si>
    <t>http://www.imdb.com/title/tt0134619/?ref_=fn_tt_tt_1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</si>
  <si>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</si>
  <si>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</si>
  <si>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</si>
  <si>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</si>
  <si>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</si>
  <si>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</si>
  <si>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</si>
  <si>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</si>
  <si>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</si>
  <si>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</si>
  <si>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</si>
  <si>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</si>
  <si>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</si>
  <si>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</si>
  <si>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</si>
  <si>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Jamie Blanks</t>
  </si>
  <si>
    <t>Urban LegendÂ </t>
  </si>
  <si>
    <t>campus|death|friend|professor|urban legend</t>
  </si>
  <si>
    <t>http://www.imdb.com/title/tt0146336/?ref_=fn_tt_tt_1</t>
  </si>
  <si>
    <t>Dude, Where's My Car?Â </t>
  </si>
  <si>
    <t>bare chested male|gay kiss|homoeroticism|lesbian kiss|transsexual</t>
  </si>
  <si>
    <t>http://www.imdb.com/title/tt0242423/?ref_=fn_tt_tt_1</t>
  </si>
  <si>
    <t>Invaders from MarsÂ </t>
  </si>
  <si>
    <t>alien|boy|nurse|school|school nurse</t>
  </si>
  <si>
    <t>http://www.imdb.com/title/tt0091276/?ref_=fn_tt_tt_1</t>
  </si>
  <si>
    <t>Ruairi Robinson</t>
  </si>
  <si>
    <t>The Last Days on MarsÂ </t>
  </si>
  <si>
    <t>alien infection|astronaut|mars|mission|zombie</t>
  </si>
  <si>
    <t>http://www.imdb.com/title/tt1709143/?ref_=fn_tt_tt_1</t>
  </si>
  <si>
    <t>Geoffrey Sax</t>
  </si>
  <si>
    <t>White NoiseÂ </t>
  </si>
  <si>
    <t>architect|grave|obsession|river|voice</t>
  </si>
  <si>
    <t>http://www.imdb.com/title/tt0375210/?ref_=fn_tt_tt_1</t>
  </si>
  <si>
    <t>Greg Coolidge</t>
  </si>
  <si>
    <t>Employee of the MonthÂ </t>
  </si>
  <si>
    <t>Jessica Simpson</t>
  </si>
  <si>
    <t>competition|date|employee|laser in eyes|slacker</t>
  </si>
  <si>
    <t>http://www.imdb.com/title/tt0424993/?ref_=fn_tt_tt_1</t>
  </si>
  <si>
    <t>The Perfect ManÂ </t>
  </si>
  <si>
    <t>e mail|moving|perfect man|secret admirer|suitor</t>
  </si>
  <si>
    <t>http://www.imdb.com/title/tt0380623/?ref_=fn_tt_tt_1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</si>
  <si>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</si>
  <si>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</si>
  <si>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</si>
  <si>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</si>
  <si>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</si>
  <si>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</si>
  <si>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</si>
  <si>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</si>
  <si>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</si>
  <si>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</si>
  <si>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</si>
  <si>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</si>
  <si>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</si>
  <si>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The Wendell Baker StoryÂ </t>
  </si>
  <si>
    <t>directorial debut|fantasy sequence|nurse|old age home|prison</t>
  </si>
  <si>
    <t>http://www.imdb.com/title/tt0373445/?ref_=fn_tt_tt_1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</si>
  <si>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</si>
  <si>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</si>
  <si>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</si>
  <si>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</si>
  <si>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</si>
  <si>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</si>
  <si>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</si>
  <si>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</si>
  <si>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</si>
  <si>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</si>
  <si>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</si>
  <si>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</si>
  <si>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</si>
  <si>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</si>
  <si>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</si>
  <si>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</si>
  <si>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</si>
  <si>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</si>
  <si>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</si>
  <si>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</si>
  <si>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</si>
  <si>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</si>
  <si>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</si>
  <si>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</si>
  <si>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</si>
  <si>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Melvin Van Peebles</t>
  </si>
  <si>
    <t>Mario Van Peebles</t>
  </si>
  <si>
    <t>Sweet Sweetback's Baadasssss SongÂ </t>
  </si>
  <si>
    <t>black panther|hells angels|on the run|racist|racist cop</t>
  </si>
  <si>
    <t>http://www.imdb.com/title/tt0067810/?ref_=fn_tt_tt_1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</si>
  <si>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</si>
  <si>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</si>
  <si>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</si>
  <si>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Evan AlmightyÂ </t>
  </si>
  <si>
    <t>ark|change|congressman|depiction of god|flood</t>
  </si>
  <si>
    <t>http://www.imdb.com/title/tt0413099/?ref_=fn_tt_tt_1</t>
  </si>
  <si>
    <t>Elisabeth Harnois</t>
  </si>
  <si>
    <t>Mars Needs MomsÂ </t>
  </si>
  <si>
    <t>boy|martian|rescue|robot|sexism</t>
  </si>
  <si>
    <t>http://www.imdb.com/title/tt1305591/?ref_=fn_tt_tt_1</t>
  </si>
  <si>
    <t>Stuart Little 2Â </t>
  </si>
  <si>
    <t>anthropomorphic mouse|falcon|marshmallow|second part|soccer</t>
  </si>
  <si>
    <t>http://www.imdb.com/title/tt0243585/?ref_=fn_tt_tt_1</t>
  </si>
  <si>
    <t>Will Finn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</si>
  <si>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</si>
  <si>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</si>
  <si>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</si>
  <si>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</si>
  <si>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</si>
  <si>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</si>
  <si>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</si>
  <si>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</si>
  <si>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</si>
  <si>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Rene Auberjonois</t>
  </si>
  <si>
    <t>Batman ForeverÂ </t>
  </si>
  <si>
    <t>love|necktie|partner|rock music|tuxedo</t>
  </si>
  <si>
    <t>http://www.imdb.com/title/tt0112462/?ref_=fn_tt_tt_1</t>
  </si>
  <si>
    <t>Land of the LostÂ </t>
  </si>
  <si>
    <t>human versus dinosaur|lizard|primate|time travel|tyrannosaurus rex</t>
  </si>
  <si>
    <t>http://www.imdb.com/title/tt0457400/?ref_=fn_tt_tt_1</t>
  </si>
  <si>
    <t>VolcanoÂ </t>
  </si>
  <si>
    <t>earthquake|fire|lava|rescue|volcano</t>
  </si>
  <si>
    <t>http://www.imdb.com/title/tt0120461/?ref_=fn_tt_tt_1</t>
  </si>
  <si>
    <t>The CoreÂ </t>
  </si>
  <si>
    <t>Rekha Sharma</t>
  </si>
  <si>
    <t>core|earth|natural disaster|pacemaker|scientist</t>
  </si>
  <si>
    <t>http://www.imdb.com/title/tt0298814/?ref_=fn_tt_tt_1</t>
  </si>
  <si>
    <t>Grown Ups 2Â </t>
  </si>
  <si>
    <t>belching|number in title|party|reference to nicki minaj|sneezing</t>
  </si>
  <si>
    <t>http://www.imdb.com/title/tt2191701/?ref_=fn_tt_tt_1</t>
  </si>
  <si>
    <t>Hotel for DogsÂ </t>
  </si>
  <si>
    <t>abandoned hotel|dog|foster home|overalls|playing with a dog</t>
  </si>
  <si>
    <t>http://www.imdb.com/title/tt0785006/?ref_=fn_tt_tt_1</t>
  </si>
  <si>
    <t>KillersÂ </t>
  </si>
  <si>
    <t>hired killer|marriage|neighbor|on the run|store clerk</t>
  </si>
  <si>
    <t>http://www.imdb.com/title/tt1103153/?ref_=fn_tt_tt_1</t>
  </si>
  <si>
    <t>Phill Lewis</t>
  </si>
  <si>
    <t>I SpyÂ </t>
  </si>
  <si>
    <t>boxer|espionage|spy|stealth|top secret</t>
  </si>
  <si>
    <t>http://www.imdb.com/title/tt0297181/?ref_=fn_tt_tt_1</t>
  </si>
  <si>
    <t>Archie Kao</t>
  </si>
  <si>
    <t>BlackhatÂ </t>
  </si>
  <si>
    <t>chinese|computer|cybercrime|hacker|one word title</t>
  </si>
  <si>
    <t>http://www.imdb.com/title/tt2717822/?ref_=fn_tt_tt_1</t>
  </si>
  <si>
    <t>Doug Lefler</t>
  </si>
  <si>
    <t>The Last LegionÂ </t>
  </si>
  <si>
    <t>Owen Teale</t>
  </si>
  <si>
    <t>5th century|boy|capri|roman legion|soldier</t>
  </si>
  <si>
    <t>http://www.imdb.com/title/tt0462396/?ref_=fn_tt_tt_1</t>
  </si>
  <si>
    <t>Resident Evil: RetributionÂ </t>
  </si>
  <si>
    <t>corporation|fight|rescue|umbrella|zombie</t>
  </si>
  <si>
    <t>http://www.imdb.com/title/tt1855325/?ref_=fn_tt_tt_1</t>
  </si>
  <si>
    <t>Cheaper by the Dozen 2Â </t>
  </si>
  <si>
    <t>children|competition|rival|second part|vacation</t>
  </si>
  <si>
    <t>http://www.imdb.com/title/tt0452598/?ref_=fn_tt_tt_1</t>
  </si>
  <si>
    <t>Brian Levant</t>
  </si>
  <si>
    <t>Jingle All the WayÂ </t>
  </si>
  <si>
    <t>Jake Lloyd</t>
  </si>
  <si>
    <t>action figure|christmas|hero|karate|toy</t>
  </si>
  <si>
    <t>http://www.imdb.com/title/tt0116705/?ref_=fn_tt_tt_1</t>
  </si>
  <si>
    <t>Geoff Murphy</t>
  </si>
  <si>
    <t>Brenda Bakke</t>
  </si>
  <si>
    <t>Under Siege 2: Dark TerritoryÂ </t>
  </si>
  <si>
    <t>colorado|niece|satellite|terrorist|train</t>
  </si>
  <si>
    <t>http://www.imdb.com/title/tt0114781/?ref_=fn_tt_tt_1</t>
  </si>
  <si>
    <t>George of the JungleÂ </t>
  </si>
  <si>
    <t>animal companion|heiress|hero|jungle|male objectification</t>
  </si>
  <si>
    <t>http://www.imdb.com/title/tt0119190/?ref_=fn_tt_tt_1</t>
  </si>
  <si>
    <t>Man of the HouseÂ </t>
  </si>
  <si>
    <t>cheerleader|cheerleading movie|neo noir|neo western|texas ranger</t>
  </si>
  <si>
    <t>http://www.imdb.com/title/tt0331933/?ref_=fn_tt_tt_1</t>
  </si>
  <si>
    <t>Luis Llosa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</si>
  <si>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</si>
  <si>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</si>
  <si>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</si>
  <si>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</si>
  <si>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</si>
  <si>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</si>
  <si>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</si>
  <si>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</si>
  <si>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</si>
  <si>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</si>
  <si>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</si>
  <si>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</si>
  <si>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</si>
  <si>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</si>
  <si>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</si>
  <si>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</si>
  <si>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Reginald Hudlin</t>
  </si>
  <si>
    <t>BoomerangÂ </t>
  </si>
  <si>
    <t>advertising|battle of the sexes|dating|one word title|womanizer</t>
  </si>
  <si>
    <t>http://www.imdb.com/title/tt0103859/?ref_=fn_tt_tt_1</t>
  </si>
  <si>
    <t>Red Riding HoodÂ </t>
  </si>
  <si>
    <t>death|forest|love|werewolf|werewolf bite</t>
  </si>
  <si>
    <t>http://www.imdb.com/title/tt1486185/?ref_=fn_tt_tt_1</t>
  </si>
  <si>
    <t>AlohaÂ </t>
  </si>
  <si>
    <t>box office flop|critically bashed|hawaii|one word title|written by director</t>
  </si>
  <si>
    <t>http://www.imdb.com/title/tt1243974/?ref_=fn_tt_tt_1</t>
  </si>
  <si>
    <t>Head of StateÂ </t>
  </si>
  <si>
    <t>alderman|party|president|presidential candidate|washington d.c.</t>
  </si>
  <si>
    <t>http://www.imdb.com/title/tt0325537/?ref_=fn_tt_tt_1</t>
  </si>
  <si>
    <t>Spy KidsÂ </t>
  </si>
  <si>
    <t>brother sister relationship|espionage|rescue|secret agent|spy</t>
  </si>
  <si>
    <t>http://www.imdb.com/title/tt0227538/?ref_=fn_tt_tt_1</t>
  </si>
  <si>
    <t>Old DogsÂ </t>
  </si>
  <si>
    <t>best friend|business deal|impulse|public relations|twin</t>
  </si>
  <si>
    <t>http://www.imdb.com/title/tt0976238/?ref_=fn_tt_tt_1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</si>
  <si>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</si>
  <si>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</si>
  <si>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</si>
  <si>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</si>
  <si>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June Diane Raphael</t>
  </si>
  <si>
    <t>Unfinished BusinessÂ </t>
  </si>
  <si>
    <t>business trip|company|glory hole|male frontal nudity|male nudity</t>
  </si>
  <si>
    <t>http://www.imdb.com/title/tt2358925/?ref_=fn_tt_tt_1</t>
  </si>
  <si>
    <t>Down to EarthÂ </t>
  </si>
  <si>
    <t>angel|butler|heaven|manhattan new york city|reincarnation</t>
  </si>
  <si>
    <t>http://www.imdb.com/title/tt0231775/?ref_=fn_tt_tt_1</t>
  </si>
  <si>
    <t>Bride WarsÂ </t>
  </si>
  <si>
    <t>best friend|dyed hair|fake tan|rivalry|wedding</t>
  </si>
  <si>
    <t>http://www.imdb.com/title/tt0901476/?ref_=fn_tt_tt_1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</si>
  <si>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</si>
  <si>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</si>
  <si>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</si>
  <si>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</si>
  <si>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Ellory Elkayem</t>
  </si>
  <si>
    <t>Eight Legged FreaksÂ </t>
  </si>
  <si>
    <t>creature feature|human versus spider|spider|spider feature|woman sheriff</t>
  </si>
  <si>
    <t>http://www.imdb.com/title/tt0271367/?ref_=fn_tt_tt_1</t>
  </si>
  <si>
    <t>The Spy Next DoorÂ </t>
  </si>
  <si>
    <t>chinese|cia|single mother|spy|terrorist</t>
  </si>
  <si>
    <t>http://www.imdb.com/title/tt1273678/?ref_=fn_tt_tt_1</t>
  </si>
  <si>
    <t>Francis Capra</t>
  </si>
  <si>
    <t>A Simple WishÂ </t>
  </si>
  <si>
    <t>8 year old|convention|magic|magic wand|male fairy godmother</t>
  </si>
  <si>
    <t>http://www.imdb.com/title/tt0120133/?ref_=fn_tt_tt_1</t>
  </si>
  <si>
    <t>Ringo Lam</t>
  </si>
  <si>
    <t>Maximum RiskÂ </t>
  </si>
  <si>
    <t>fbi|fbi agent|mafia|russian mafia|twin</t>
  </si>
  <si>
    <t>http://www.imdb.com/title/tt0117011/?ref_=fn_tt_tt_1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</si>
  <si>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</si>
  <si>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</si>
  <si>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</si>
  <si>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</si>
  <si>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</si>
  <si>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</si>
  <si>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</si>
  <si>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</si>
  <si>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</si>
  <si>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</si>
  <si>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StoneÂ </t>
  </si>
  <si>
    <t>arsonist|blood splatter on face|deception|parole|parole officer</t>
  </si>
  <si>
    <t>http://www.imdb.com/title/tt1423995/?ref_=fn_tt_tt_1</t>
  </si>
  <si>
    <t>White ChicksÂ </t>
  </si>
  <si>
    <t>african american|crossdresser|fbi|undercover|vomiting</t>
  </si>
  <si>
    <t>http://www.imdb.com/title/tt0381707/?ref_=fn_tt_tt_1</t>
  </si>
  <si>
    <t>Steve Trenbirth</t>
  </si>
  <si>
    <t>Phil Collins</t>
  </si>
  <si>
    <t>The Jungle Book 2Â </t>
  </si>
  <si>
    <t>dog|jungle|shot gun|tiger|village</t>
  </si>
  <si>
    <t>http://www.imdb.com/title/tt0283426/?ref_=fn_tt_tt_1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</si>
  <si>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</si>
  <si>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</si>
  <si>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</si>
  <si>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</si>
  <si>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</si>
  <si>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The TempestÂ </t>
  </si>
  <si>
    <t>Tom Conti</t>
  </si>
  <si>
    <t>banishment|sorcery|spirit|staff|storm at sea</t>
  </si>
  <si>
    <t>http://www.imdb.com/title/tt1274300/?ref_=fn_tt_tt_1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</si>
  <si>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</si>
  <si>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</si>
  <si>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</si>
  <si>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</si>
  <si>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</si>
  <si>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</si>
  <si>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</si>
  <si>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</si>
  <si>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</si>
  <si>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</si>
  <si>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</si>
  <si>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John Whitesell</t>
  </si>
  <si>
    <t>See Spot RunÂ </t>
  </si>
  <si>
    <t>boy|fbi|mailman|van|witness protection</t>
  </si>
  <si>
    <t>http://www.imdb.com/title/tt0250720/?ref_=fn_tt_tt_1</t>
  </si>
  <si>
    <t>Big Fat LiarÂ </t>
  </si>
  <si>
    <t>brunette|film producer|liar|prank|stunt</t>
  </si>
  <si>
    <t>http://www.imdb.com/title/tt0265298/?ref_=fn_tt_tt_1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</si>
  <si>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</si>
  <si>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</si>
  <si>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</si>
  <si>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</si>
  <si>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</si>
  <si>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</si>
  <si>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</si>
  <si>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</si>
  <si>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</si>
  <si>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</si>
  <si>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</si>
  <si>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</si>
  <si>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</si>
  <si>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John Stainton</t>
  </si>
  <si>
    <t>Aden Young</t>
  </si>
  <si>
    <t>Steve Irwin</t>
  </si>
  <si>
    <t>The Crocodile Hunter: Collision CourseÂ </t>
  </si>
  <si>
    <t>cia|crocodile|satellite|snake|spider</t>
  </si>
  <si>
    <t>http://www.imdb.com/title/tt0305396/?ref_=fn_tt_tt_1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</si>
  <si>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</si>
  <si>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</si>
  <si>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</si>
  <si>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</si>
  <si>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Wallace Wolodarsky</t>
  </si>
  <si>
    <t>Barry Watson</t>
  </si>
  <si>
    <t>Sorority BoysÂ </t>
  </si>
  <si>
    <t>college|cruise|drag|female armpit hair|sorority</t>
  </si>
  <si>
    <t>http://www.imdb.com/title/tt0279781/?ref_=fn_tt_tt_1</t>
  </si>
  <si>
    <t>Daisy von Scherler Mayer</t>
  </si>
  <si>
    <t>The GuruÂ </t>
  </si>
  <si>
    <t>bollywood|illegal immigrant|live television|restaurant|waiter</t>
  </si>
  <si>
    <t>http://www.imdb.com/title/tt0280720/?ref_=fn_tt_tt_1</t>
  </si>
  <si>
    <t>DarknessÂ </t>
  </si>
  <si>
    <t>Francesc PagÃ¨s</t>
  </si>
  <si>
    <t>9 year old|blood|gramophone|house|missing children</t>
  </si>
  <si>
    <t>http://www.imdb.com/title/tt0273517/?ref_=fn_tt_tt_1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</si>
  <si>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</si>
  <si>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</si>
  <si>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</si>
  <si>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</si>
  <si>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</si>
  <si>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Kevin Tancharoen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</si>
  <si>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</si>
  <si>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</si>
  <si>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</si>
  <si>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</si>
  <si>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</si>
  <si>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</si>
  <si>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PromÂ </t>
  </si>
  <si>
    <t>decoration|father daughter relationship|high school|prom|teenager</t>
  </si>
  <si>
    <t>http://www.imdb.com/title/tt1604171/?ref_=fn_tt_tt_1</t>
  </si>
  <si>
    <t>Hostel: Part IIÂ </t>
  </si>
  <si>
    <t>Stanislav Ianevski</t>
  </si>
  <si>
    <t>american|hostel|slovakia|torture|train</t>
  </si>
  <si>
    <t>http://www.imdb.com/title/tt0498353/?ref_=fn_tt_tt_1</t>
  </si>
  <si>
    <t>John R. Leonetti</t>
  </si>
  <si>
    <t>Annabelle Wallis</t>
  </si>
  <si>
    <t>AnnabelleÂ </t>
  </si>
  <si>
    <t>horror movie prequel|murder|paranormal activity|self sacrifice|suicide</t>
  </si>
  <si>
    <t>http://www.imdb.com/title/tt3322940/?ref_=fn_tt_tt_1</t>
  </si>
  <si>
    <t>The Loss of Sexual InnocenceÂ </t>
  </si>
  <si>
    <t>1950s|italian|murder|tunisia|vomiting</t>
  </si>
  <si>
    <t>http://www.imdb.com/title/tt0126859/?ref_=fn_tt_tt_1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</si>
  <si>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</si>
  <si>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</si>
  <si>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</si>
  <si>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</si>
  <si>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</si>
  <si>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</si>
  <si>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</si>
  <si>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</si>
  <si>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</si>
  <si>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</si>
  <si>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</si>
  <si>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</si>
  <si>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</si>
  <si>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</si>
  <si>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</si>
  <si>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TuskÂ </t>
  </si>
  <si>
    <t>canada|human becoming an animal|mad scientist|part of trilogy|walrus</t>
  </si>
  <si>
    <t>http://www.imdb.com/title/tt3099498/?ref_=fn_tt_tt_1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</si>
  <si>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</si>
  <si>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</si>
  <si>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</si>
  <si>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</si>
  <si>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</si>
  <si>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</si>
  <si>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</si>
  <si>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</si>
  <si>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The Jimmy ShowÂ </t>
  </si>
  <si>
    <t>Heather Bucha</t>
  </si>
  <si>
    <t>based on play|character name in title</t>
  </si>
  <si>
    <t>http://www.imdb.com/title/tt0271020/?ref_=fn_tt_tt_1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</si>
  <si>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</si>
  <si>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</si>
  <si>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</si>
  <si>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</si>
  <si>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</si>
  <si>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</si>
  <si>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Ericson Core</t>
  </si>
  <si>
    <t>Point BreakÂ </t>
  </si>
  <si>
    <t>athlete|extreme sports|fbi|fbi agent|heist</t>
  </si>
  <si>
    <t>http://www.imdb.com/title/tt2058673/?ref_=fn_tt_tt_1</t>
  </si>
  <si>
    <t>A Good Day to Die HardÂ </t>
  </si>
  <si>
    <t>Megalyn Echikunwoke</t>
  </si>
  <si>
    <t>bomb|cia|courthouse|escape|russian</t>
  </si>
  <si>
    <t>http://www.imdb.com/title/tt1606378/?ref_=fn_tt_tt_1</t>
  </si>
  <si>
    <t>Little NickyÂ </t>
  </si>
  <si>
    <t>angel|devil|flask|hell|the devil</t>
  </si>
  <si>
    <t>http://www.imdb.com/title/tt0185431/?ref_=fn_tt_tt_1</t>
  </si>
  <si>
    <t>Hollywood HomicideÂ </t>
  </si>
  <si>
    <t>audition|kissing while having sex|machismo|murder|sex</t>
  </si>
  <si>
    <t>http://www.imdb.com/title/tt0329717/?ref_=fn_tt_tt_1</t>
  </si>
  <si>
    <t>Doctor DolittleÂ </t>
  </si>
  <si>
    <t>box office hit|doctor|dog|first part|tiger</t>
  </si>
  <si>
    <t>http://www.imdb.com/title/tt0118998/?ref_=fn_tt_tt_1</t>
  </si>
  <si>
    <t>The DilemmaÂ </t>
  </si>
  <si>
    <t>best friend|friend|investigation|secret|two word title</t>
  </si>
  <si>
    <t>http://www.imdb.com/title/tt1578275/?ref_=fn_tt_tt_1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</si>
  <si>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</si>
  <si>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</si>
  <si>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</si>
  <si>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</si>
  <si>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</si>
  <si>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</si>
  <si>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</si>
  <si>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</si>
  <si>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</si>
  <si>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One for the MoneyÂ </t>
  </si>
  <si>
    <t>bail bond|bounty hunter|jeans|shot in the butt|title directed by female</t>
  </si>
  <si>
    <t>http://www.imdb.com/title/tt1598828/?ref_=fn_tt_tt_1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</si>
  <si>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</si>
  <si>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</si>
  <si>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</si>
  <si>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</si>
  <si>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</si>
  <si>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</si>
  <si>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Against the RopesÂ </t>
  </si>
  <si>
    <t>boxer|boxing|boxing arena|boxing manager|directed by co star</t>
  </si>
  <si>
    <t>http://www.imdb.com/title/tt0312329/?ref_=fn_tt_tt_1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</si>
  <si>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</si>
  <si>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</si>
  <si>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</si>
  <si>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</si>
  <si>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</si>
  <si>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License to WedÂ </t>
  </si>
  <si>
    <t>box office flop|church|kissing|usa|wedding</t>
  </si>
  <si>
    <t>http://www.imdb.com/title/tt0762114/?ref_=fn_tt_tt_1</t>
  </si>
  <si>
    <t>Alan Poul</t>
  </si>
  <si>
    <t>Noureen DeWulf</t>
  </si>
  <si>
    <t>The Back-up PlanÂ </t>
  </si>
  <si>
    <t>Tom Bosley</t>
  </si>
  <si>
    <t>artificial insemination|baby|cheese|chick flick|pet shop</t>
  </si>
  <si>
    <t>http://www.imdb.com/title/tt1212436/?ref_=fn_tt_tt_1</t>
  </si>
  <si>
    <t>House of WaxÂ </t>
  </si>
  <si>
    <t>brother sister relationship|group of friends|male nudity|twin|wax</t>
  </si>
  <si>
    <t>http://www.imdb.com/title/tt0397065/?ref_=fn_tt_tt_1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</si>
  <si>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</si>
  <si>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</si>
  <si>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</si>
  <si>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</si>
  <si>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</si>
  <si>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</si>
  <si>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</si>
  <si>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</si>
  <si>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</si>
  <si>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Nancy Travis</t>
  </si>
  <si>
    <t>BogusÂ </t>
  </si>
  <si>
    <t>box office flop|circus|imaginary friend|magician|one word title</t>
  </si>
  <si>
    <t>http://www.imdb.com/title/tt0115725/?ref_=fn_tt_tt_1</t>
  </si>
  <si>
    <t>Kevin Hooks</t>
  </si>
  <si>
    <t>FledÂ </t>
  </si>
  <si>
    <t>disk|floppy disk|mafia|prison|prisoner</t>
  </si>
  <si>
    <t>http://www.imdb.com/title/tt0116320/?ref_=fn_tt_tt_1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</si>
  <si>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</si>
  <si>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</si>
  <si>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</si>
  <si>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</si>
  <si>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</si>
  <si>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</si>
  <si>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Samaire Armstrong</t>
  </si>
  <si>
    <t>Just My LuckÂ </t>
  </si>
  <si>
    <t>bad luck|band|kiss|luck|masquerade</t>
  </si>
  <si>
    <t>http://www.imdb.com/title/tt0397078/?ref_=fn_tt_tt_1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</si>
  <si>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</si>
  <si>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</si>
  <si>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</si>
  <si>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</si>
  <si>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</si>
  <si>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</si>
  <si>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</si>
  <si>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</si>
  <si>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</si>
  <si>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Steve Barron</t>
  </si>
  <si>
    <t>The Adventures of PinocchioÂ </t>
  </si>
  <si>
    <t>based on novel|human becoming an animal|slow motion|transformation|young boy</t>
  </si>
  <si>
    <t>http://www.imdb.com/title/tt0115472/?ref_=fn_tt_tt_1</t>
  </si>
  <si>
    <t>The CounselorÂ </t>
  </si>
  <si>
    <t>cunnilingus|drug trafficking|lawyer|no panties|shootout</t>
  </si>
  <si>
    <t>http://www.imdb.com/title/tt2193215/?ref_=fn_tt_tt_1</t>
  </si>
  <si>
    <t>Double TakeÂ </t>
  </si>
  <si>
    <t>cia|cia agent|fbi|mexico|train</t>
  </si>
  <si>
    <t>http://www.imdb.com/title/tt0238948/?ref_=fn_tt_tt_1</t>
  </si>
  <si>
    <t>Ready to RumbleÂ </t>
  </si>
  <si>
    <t>gay subtext|homoerotic fight|homoeroticism|homosexual subtext|wcw wrestling</t>
  </si>
  <si>
    <t>http://www.imdb.com/title/tt0217756/?ref_=fn_tt_tt_1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</si>
  <si>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</si>
  <si>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</si>
  <si>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</si>
  <si>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</si>
  <si>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</si>
  <si>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</si>
  <si>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</si>
  <si>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</si>
  <si>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</si>
  <si>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</si>
  <si>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</si>
  <si>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</si>
  <si>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</si>
  <si>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</si>
  <si>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</si>
  <si>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</si>
  <si>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</si>
  <si>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</si>
  <si>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</si>
  <si>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</si>
  <si>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</si>
  <si>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</si>
  <si>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</si>
  <si>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</si>
  <si>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</si>
  <si>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Bille Woodruff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</si>
  <si>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</si>
  <si>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</si>
  <si>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</si>
  <si>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</si>
  <si>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</si>
  <si>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</si>
  <si>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</si>
  <si>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</si>
  <si>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</si>
  <si>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</si>
  <si>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</si>
  <si>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</si>
  <si>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</si>
  <si>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</si>
  <si>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</si>
  <si>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</si>
  <si>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</si>
  <si>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</si>
  <si>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</si>
  <si>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</si>
  <si>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Jim Fall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</si>
  <si>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</si>
  <si>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</si>
  <si>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</si>
  <si>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</si>
  <si>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</si>
  <si>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</si>
  <si>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</si>
  <si>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</si>
  <si>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</si>
  <si>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</si>
  <si>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</si>
  <si>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</si>
  <si>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</si>
  <si>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</si>
  <si>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</si>
  <si>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</si>
  <si>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</si>
  <si>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</si>
  <si>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</si>
  <si>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</si>
  <si>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</si>
  <si>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</si>
  <si>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</si>
  <si>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</si>
  <si>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</si>
  <si>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Max Keeble's Big MoveÂ </t>
  </si>
  <si>
    <t>bully|moving|principal|revenge|school</t>
  </si>
  <si>
    <t>http://www.imdb.com/title/tt0273799/?ref_=fn_tt_tt_1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</si>
  <si>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</si>
  <si>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</si>
  <si>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</si>
  <si>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</si>
  <si>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</si>
  <si>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</si>
  <si>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</si>
  <si>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</si>
  <si>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Dewey Nicks</t>
  </si>
  <si>
    <t>SlackersÂ </t>
  </si>
  <si>
    <t>blackmail|fall|love|nerd|scam</t>
  </si>
  <si>
    <t>http://www.imdb.com/title/tt0240900/?ref_=fn_tt_tt_1</t>
  </si>
  <si>
    <t>SleepoverÂ </t>
  </si>
  <si>
    <t>best friend|party|rival|scavenger hunt|sleepover</t>
  </si>
  <si>
    <t>http://www.imdb.com/title/tt0368975/?ref_=fn_tt_tt_1</t>
  </si>
  <si>
    <t>Bob Odenkirk</t>
  </si>
  <si>
    <t>The Brothers SolomonÂ </t>
  </si>
  <si>
    <t>antarctica|coma|neighbor|phd|pregnancy</t>
  </si>
  <si>
    <t>http://www.imdb.com/title/tt0784972/?ref_=fn_tt_tt_1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</si>
  <si>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</si>
  <si>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</si>
  <si>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</si>
  <si>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</si>
  <si>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</si>
  <si>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Mark Tarlov</t>
  </si>
  <si>
    <t>Simply IrresistibleÂ </t>
  </si>
  <si>
    <t>chef|female chef|love|magic|restaurant</t>
  </si>
  <si>
    <t>http://www.imdb.com/title/tt0145893/?ref_=fn_tt_tt_1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</si>
  <si>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</si>
  <si>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</si>
  <si>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</si>
  <si>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</si>
  <si>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</si>
  <si>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</si>
  <si>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</si>
  <si>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</si>
  <si>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</si>
  <si>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</si>
  <si>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</si>
  <si>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</si>
  <si>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</si>
  <si>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</si>
  <si>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Angela Robinson</t>
  </si>
  <si>
    <t>D.E.B.S.Â </t>
  </si>
  <si>
    <t>1959 cadillac|diamonds|female villain|force field|voyeurism</t>
  </si>
  <si>
    <t>http://www.imdb.com/title/tt0367631/?ref_=fn_tt_tt_1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</si>
  <si>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</si>
  <si>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</si>
  <si>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</si>
  <si>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</si>
  <si>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</si>
  <si>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</si>
  <si>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</si>
  <si>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</si>
  <si>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</si>
  <si>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</si>
  <si>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</si>
  <si>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</si>
  <si>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Kristy Swanson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</si>
  <si>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</si>
  <si>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</si>
  <si>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</si>
  <si>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</si>
  <si>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</si>
  <si>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</si>
  <si>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</si>
  <si>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</si>
  <si>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Heidecker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</si>
  <si>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</si>
  <si>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</si>
  <si>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</si>
  <si>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</si>
  <si>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John Carl Buechler</t>
  </si>
  <si>
    <t>Kane Hodder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</si>
  <si>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</si>
  <si>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</si>
  <si>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</si>
  <si>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</si>
  <si>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</si>
  <si>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</si>
  <si>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</si>
  <si>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</si>
  <si>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</si>
  <si>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</si>
  <si>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</si>
  <si>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</si>
  <si>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</si>
  <si>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</si>
  <si>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</si>
  <si>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</si>
  <si>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</si>
  <si>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</si>
  <si>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</si>
  <si>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</si>
  <si>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</si>
  <si>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</si>
  <si>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</si>
  <si>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</si>
  <si>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</si>
  <si>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</si>
  <si>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</si>
  <si>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The Mummy: Tomb of the Dragon EmperorÂ </t>
  </si>
  <si>
    <t>Russell Wong</t>
  </si>
  <si>
    <t>army|china|emperor|mummy|shangri la</t>
  </si>
  <si>
    <t>http://www.imdb.com/title/tt0859163/?ref_=fn_tt_tt_1</t>
  </si>
  <si>
    <t>Ghost RiderÂ </t>
  </si>
  <si>
    <t>blackheart|devil|father|ghost|mephistopheles</t>
  </si>
  <si>
    <t>http://www.imdb.com/title/tt0259324/?ref_=fn_tt_tt_1</t>
  </si>
  <si>
    <t>The Stepford WivesÂ </t>
  </si>
  <si>
    <t>Roger Bart</t>
  </si>
  <si>
    <t>community|connecticut|fem bot|tv producer|writer</t>
  </si>
  <si>
    <t>http://www.imdb.com/title/tt0327162/?ref_=fn_tt_tt_1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</si>
  <si>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</si>
  <si>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</si>
  <si>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</si>
  <si>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</si>
  <si>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</si>
  <si>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ZookeeperÂ </t>
  </si>
  <si>
    <t>champagne bottle|coca cola|jewelry box|red bull|zoo</t>
  </si>
  <si>
    <t>http://www.imdb.com/title/tt1222817/?ref_=fn_tt_tt_1</t>
  </si>
  <si>
    <t>Barry Cook</t>
  </si>
  <si>
    <t>Tiya Sircar</t>
  </si>
  <si>
    <t>Walking with Dinosaurs 3DÂ </t>
  </si>
  <si>
    <t>Madison Rothschild</t>
  </si>
  <si>
    <t>brother|dinosaur|head butt|hero|orphan</t>
  </si>
  <si>
    <t>http://www.imdb.com/title/tt1762399/?ref_=fn_tt_tt_1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</si>
  <si>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</si>
  <si>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</si>
  <si>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</si>
  <si>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</si>
  <si>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AnnieÂ </t>
  </si>
  <si>
    <t>billionaire|business tycoon|mayoral candidate|penthouse|reference to star trek</t>
  </si>
  <si>
    <t>http://www.imdb.com/title/tt1823664/?ref_=fn_tt_tt_1</t>
  </si>
  <si>
    <t>Lawrence Guterman</t>
  </si>
  <si>
    <t>Carol Ann Susi</t>
  </si>
  <si>
    <t>Cats &amp; DogsÂ </t>
  </si>
  <si>
    <t>cartoon on tv|cat|dog|scientist|secret agent</t>
  </si>
  <si>
    <t>http://www.imdb.com/title/tt0239395/?ref_=fn_tt_tt_1</t>
  </si>
  <si>
    <t>Beth Riesgraf</t>
  </si>
  <si>
    <t>Jesse McCartney</t>
  </si>
  <si>
    <t>Alvin and the ChipmunksÂ </t>
  </si>
  <si>
    <t>based on cartoon|chipmunk|concert|fart joke|talking animal</t>
  </si>
  <si>
    <t>http://www.imdb.com/title/tt0952640/?ref_=fn_tt_tt_1</t>
  </si>
  <si>
    <t>Christmas with the KranksÂ </t>
  </si>
  <si>
    <t>act of kindness|christmas|christmas eve|neighbor|vacation</t>
  </si>
  <si>
    <t>http://www.imdb.com/title/tt0388419/?ref_=fn_tt_tt_1</t>
  </si>
  <si>
    <t>Scary Movie 2Â </t>
  </si>
  <si>
    <t>blow job|demon|exorcism|priest|professor</t>
  </si>
  <si>
    <t>http://www.imdb.com/title/tt0257106/?ref_=fn_tt_tt_1</t>
  </si>
  <si>
    <t>Gordon Chan</t>
  </si>
  <si>
    <t>Lee Evans</t>
  </si>
  <si>
    <t>The MedallionÂ </t>
  </si>
  <si>
    <t>hong kong|interpol|medallion|ship|tough cop</t>
  </si>
  <si>
    <t>http://www.imdb.com/title/tt0288045/?ref_=fn_tt_tt_1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</si>
  <si>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</si>
  <si>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</si>
  <si>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</si>
  <si>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</si>
  <si>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</si>
  <si>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Mark A.Z. DippÃ©</t>
  </si>
  <si>
    <t>SpawnÂ </t>
  </si>
  <si>
    <t>based on comic|based on comic book|dark hero|image comics|superhero</t>
  </si>
  <si>
    <t>http://www.imdb.com/title/tt0120177/?ref_=fn_tt_tt_1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</si>
  <si>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</si>
  <si>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</si>
  <si>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</si>
  <si>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</si>
  <si>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Usher Raymond</t>
  </si>
  <si>
    <t>Texas RangersÂ </t>
  </si>
  <si>
    <t>army|mexican|orphan|texas|texas ranger</t>
  </si>
  <si>
    <t>http://www.imdb.com/title/tt0193560/?ref_=fn_tt_tt_1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</si>
  <si>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</si>
  <si>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</si>
  <si>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</si>
  <si>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</si>
  <si>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</si>
  <si>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</si>
  <si>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TwilightÂ </t>
  </si>
  <si>
    <t>blood|high school|love|school|vampire</t>
  </si>
  <si>
    <t>http://www.imdb.com/title/tt1099212/?ref_=fn_tt_tt_1</t>
  </si>
  <si>
    <t>Queen of the DamnedÂ </t>
  </si>
  <si>
    <t>fatal attraction|interspecies romance|queen|supernatural power|vampire</t>
  </si>
  <si>
    <t>http://www.imdb.com/title/tt0238546/?ref_=fn_tt_tt_1</t>
  </si>
  <si>
    <t>Hugh Johnson</t>
  </si>
  <si>
    <t>Chill FactorÂ </t>
  </si>
  <si>
    <t>Hudson Leick</t>
  </si>
  <si>
    <t>colonel|ice|ice cream truck|military|u.s. army</t>
  </si>
  <si>
    <t>http://www.imdb.com/title/tt0163579/?ref_=fn_tt_tt_1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</si>
  <si>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</si>
  <si>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</si>
  <si>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</si>
  <si>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</si>
  <si>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</si>
  <si>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The Wedding PlannerÂ </t>
  </si>
  <si>
    <t>chick flick|doctor|horseback riding|wedding|wedding planner</t>
  </si>
  <si>
    <t>http://www.imdb.com/title/tt0209475/?ref_=fn_tt_tt_1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</si>
  <si>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</si>
  <si>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</si>
  <si>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</si>
  <si>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</si>
  <si>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LegionÂ </t>
  </si>
  <si>
    <t>angel|diner|faith|human race|religious faith</t>
  </si>
  <si>
    <t>http://www.imdb.com/title/tt1038686/?ref_=fn_tt_tt_1</t>
  </si>
  <si>
    <t>ClockstoppersÂ </t>
  </si>
  <si>
    <t>frozen time|stopped time|time freeze|watch|wristwatch</t>
  </si>
  <si>
    <t>http://www.imdb.com/title/tt0157472/?ref_=fn_tt_tt_1</t>
  </si>
  <si>
    <t>Welcome to MooseportÂ </t>
  </si>
  <si>
    <t>mayor|pink panties|upskirt|white panties|yellow panties</t>
  </si>
  <si>
    <t>http://www.imdb.com/title/tt0361925/?ref_=fn_tt_tt_1</t>
  </si>
  <si>
    <t>Alan Shapiro</t>
  </si>
  <si>
    <t>Chelsea Field</t>
  </si>
  <si>
    <t>FlipperÂ </t>
  </si>
  <si>
    <t>Jessica Wesson</t>
  </si>
  <si>
    <t>dolphin|florida|florida keys|summer|vomiting</t>
  </si>
  <si>
    <t>http://www.imdb.com/title/tt0116322/?ref_=fn_tt_tt_1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</si>
  <si>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</si>
  <si>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</si>
  <si>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</si>
  <si>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</si>
  <si>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Rachel Talalay</t>
  </si>
  <si>
    <t>Tank GirlÂ </t>
  </si>
  <si>
    <t>2030s|21st century|desert|jet|tank</t>
  </si>
  <si>
    <t>http://www.imdb.com/title/tt0114614/?ref_=fn_tt_tt_1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</si>
  <si>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</si>
  <si>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</si>
  <si>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</si>
  <si>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</si>
  <si>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</si>
  <si>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</si>
  <si>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</si>
  <si>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</si>
  <si>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</si>
  <si>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</si>
  <si>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</si>
  <si>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My Stepmother Is an AlienÂ </t>
  </si>
  <si>
    <t>alien|earth|female alien|mission|secret</t>
  </si>
  <si>
    <t>http://www.imdb.com/title/tt0095687/?ref_=fn_tt_tt_1</t>
  </si>
  <si>
    <t>Stomp the YardÂ </t>
  </si>
  <si>
    <t>atlanta georgia|competition|dancer|death|fraternity</t>
  </si>
  <si>
    <t>http://www.imdb.com/title/tt0775539/?ref_=fn_tt_tt_1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</si>
  <si>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</si>
  <si>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</si>
  <si>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</si>
  <si>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</si>
  <si>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</si>
  <si>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</si>
  <si>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Jeff Lowell</t>
  </si>
  <si>
    <t>Over Her Dead BodyÂ </t>
  </si>
  <si>
    <t>accident|diary|ghost|psychic|veterinarian</t>
  </si>
  <si>
    <t>http://www.imdb.com/title/tt0785007/?ref_=fn_tt_tt_1</t>
  </si>
  <si>
    <t>Franklin J. Schaffner</t>
  </si>
  <si>
    <t>SphinxÂ </t>
  </si>
  <si>
    <t>bat|curse|egyptologist|mummy|murder</t>
  </si>
  <si>
    <t>http://www.imdb.com/title/tt0083113/?ref_=fn_tt_tt_1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</si>
  <si>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</si>
  <si>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</si>
  <si>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</si>
  <si>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</si>
  <si>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</si>
  <si>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</si>
  <si>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</si>
  <si>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Action JacksonÂ </t>
  </si>
  <si>
    <t>murder|power|psychotronic|tough cop|union</t>
  </si>
  <si>
    <t>http://www.imdb.com/title/tt0094612/?ref_=fn_tt_tt_1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</si>
  <si>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</si>
  <si>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</si>
  <si>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</si>
  <si>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</si>
  <si>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</si>
  <si>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</si>
  <si>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</si>
  <si>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</si>
  <si>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</si>
  <si>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</si>
  <si>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</si>
  <si>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</si>
  <si>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</si>
  <si>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</si>
  <si>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</si>
  <si>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</si>
  <si>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</si>
  <si>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</si>
  <si>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</si>
  <si>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</si>
  <si>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Louis C.K.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</si>
  <si>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</si>
  <si>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</si>
  <si>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</si>
  <si>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</si>
  <si>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</si>
  <si>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</si>
  <si>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</si>
  <si>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</si>
  <si>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</si>
  <si>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Hoyt Yeatman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</si>
  <si>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</si>
  <si>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</si>
  <si>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</si>
  <si>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</si>
  <si>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</si>
  <si>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Stefen Fangmeier</t>
  </si>
  <si>
    <t>Ed Speleers</t>
  </si>
  <si>
    <t>EragonÂ </t>
  </si>
  <si>
    <t>dragon|dragon rider|fictional war|sword and fantasy|teenage hero</t>
  </si>
  <si>
    <t>http://www.imdb.com/title/tt0449010/?ref_=fn_tt_tt_1</t>
  </si>
  <si>
    <t>Lost in SpaceÂ </t>
  </si>
  <si>
    <t>June Lockhart</t>
  </si>
  <si>
    <t>based on tv series|remake|robot|scientist|spaceship</t>
  </si>
  <si>
    <t>http://www.imdb.com/title/tt0120738/?ref_=fn_tt_tt_1</t>
  </si>
  <si>
    <t>Exorcist: The BeginningÂ </t>
  </si>
  <si>
    <t>archeologist|church|excavation|faith|relic</t>
  </si>
  <si>
    <t>http://www.imdb.com/title/tt0204313/?ref_=fn_tt_tt_1</t>
  </si>
  <si>
    <t>Stuart Beattie</t>
  </si>
  <si>
    <t>Caitlin Stasey</t>
  </si>
  <si>
    <t>I, FrankensteinÂ </t>
  </si>
  <si>
    <t>army|creature|demon|frankenstein|gargoyle</t>
  </si>
  <si>
    <t>http://www.imdb.com/title/tt1418377/?ref_=fn_tt_tt_1</t>
  </si>
  <si>
    <t>Random HeartsÂ </t>
  </si>
  <si>
    <t>death|plane crash|police|police sergeant|politician</t>
  </si>
  <si>
    <t>http://www.imdb.com/title/tt0156934/?ref_=fn_tt_tt_1</t>
  </si>
  <si>
    <t>Maid in ManhattanÂ </t>
  </si>
  <si>
    <t>hotel|maid|new york city|place name in title|the bronx</t>
  </si>
  <si>
    <t>http://www.imdb.com/title/tt0252076/?ref_=fn_tt_tt_1</t>
  </si>
  <si>
    <t>The Dukes of HazzardÂ </t>
  </si>
  <si>
    <t>1969 dodge charger|bikini|farm|misogynist|tow truck</t>
  </si>
  <si>
    <t>http://www.imdb.com/title/tt0377818/?ref_=fn_tt_tt_1</t>
  </si>
  <si>
    <t>The Scarlet LetterÂ </t>
  </si>
  <si>
    <t>17th century|adultery|letter|pubic hair|swimming</t>
  </si>
  <si>
    <t>http://www.imdb.com/title/tt0114345/?ref_=fn_tt_tt_1</t>
  </si>
  <si>
    <t>JadeÂ </t>
  </si>
  <si>
    <t>blackmail|investigation|murder|panties pulled down|prostitution</t>
  </si>
  <si>
    <t>http://www.imdb.com/title/tt0113451/?ref_=fn_tt_tt_1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</si>
  <si>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</si>
  <si>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</si>
  <si>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</si>
  <si>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</si>
  <si>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</si>
  <si>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</si>
  <si>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</si>
  <si>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</si>
  <si>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</si>
  <si>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</si>
  <si>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Sex TapeÂ </t>
  </si>
  <si>
    <t>sex in a car|sex video|sexual desire|sexuality|undressing</t>
  </si>
  <si>
    <t>http://www.imdb.com/title/tt1956620/?ref_=fn_tt_tt_1</t>
  </si>
  <si>
    <t>Bless the ChildÂ </t>
  </si>
  <si>
    <t>Angela Bettis</t>
  </si>
  <si>
    <t>easter|fbi|luminol|nurse|omen</t>
  </si>
  <si>
    <t>http://www.imdb.com/title/tt0163983/?ref_=fn_tt_tt_1</t>
  </si>
  <si>
    <t>Get CarterÂ </t>
  </si>
  <si>
    <t>Lauren Lee Smith</t>
  </si>
  <si>
    <t>affair|car crash|enforcer|funeral|murder</t>
  </si>
  <si>
    <t>http://www.imdb.com/title/tt0208988/?ref_=fn_tt_tt_1</t>
  </si>
  <si>
    <t>Alex Rider: Operation StormbreakerÂ </t>
  </si>
  <si>
    <t>Ashley Walters</t>
  </si>
  <si>
    <t>14 year old|british|gadget|spy|training</t>
  </si>
  <si>
    <t>http://www.imdb.com/title/tt0457495/?ref_=fn_tt_tt_1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</si>
  <si>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</si>
  <si>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</si>
  <si>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</si>
  <si>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</si>
  <si>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Alex CrossÂ </t>
  </si>
  <si>
    <t>assassin|detective|partner|police|serial killer</t>
  </si>
  <si>
    <t>http://www.imdb.com/title/tt1712170/?ref_=fn_tt_tt_1</t>
  </si>
  <si>
    <t>Hot PursuitÂ </t>
  </si>
  <si>
    <t>Michael Mosley</t>
  </si>
  <si>
    <t>danger|drug cartel|female cop|female police officer|fugitive</t>
  </si>
  <si>
    <t>http://www.imdb.com/title/tt2967224/?ref_=fn_tt_tt_1</t>
  </si>
  <si>
    <t>The OrderÂ </t>
  </si>
  <si>
    <t>death|exorcism|heaven|priest|sin eater</t>
  </si>
  <si>
    <t>http://www.imdb.com/title/tt0304711/?ref_=fn_tt_tt_1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</si>
  <si>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</si>
  <si>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</si>
  <si>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</si>
  <si>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</si>
  <si>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Snow DogsÂ </t>
  </si>
  <si>
    <t>dentist|dog|inheritance|race|sled dog</t>
  </si>
  <si>
    <t>http://www.imdb.com/title/tt0281373/?ref_=fn_tt_tt_1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</si>
  <si>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</si>
  <si>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</si>
  <si>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</si>
  <si>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</si>
  <si>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</si>
  <si>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</si>
  <si>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</si>
  <si>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</si>
  <si>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Bruce Hunt</t>
  </si>
  <si>
    <t>The CaveÂ </t>
  </si>
  <si>
    <t>cave|diver|diving|flare|parasite</t>
  </si>
  <si>
    <t>http://www.imdb.com/title/tt0402901/?ref_=fn_tt_tt_1</t>
  </si>
  <si>
    <t>Unaccompanied MinorsÂ </t>
  </si>
  <si>
    <t>airport|black comedy|blizzard|christmas|pennsylvania</t>
  </si>
  <si>
    <t>http://www.imdb.com/title/tt0488658/?ref_=fn_tt_tt_1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</si>
  <si>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</si>
  <si>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</si>
  <si>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</si>
  <si>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</si>
  <si>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</si>
  <si>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</si>
  <si>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</si>
  <si>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</si>
  <si>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Fred Durst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</si>
  <si>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</si>
  <si>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</si>
  <si>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</si>
  <si>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</si>
  <si>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</si>
  <si>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</si>
  <si>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</si>
  <si>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</si>
  <si>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Stay AliveÂ </t>
  </si>
  <si>
    <t>countess|game reality crossover|ghost|group of friends|tower</t>
  </si>
  <si>
    <t>http://www.imdb.com/title/tt0441796/?ref_=fn_tt_tt_1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</si>
  <si>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</si>
  <si>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</si>
  <si>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</si>
  <si>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</si>
  <si>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John Hoffman</t>
  </si>
  <si>
    <t>Good Boy!Â </t>
  </si>
  <si>
    <t>dog|friend|neighborhood|planet|star</t>
  </si>
  <si>
    <t>http://www.imdb.com/title/tt0326900/?ref_=fn_tt_tt_1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</si>
  <si>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</si>
  <si>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</si>
  <si>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</si>
  <si>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</si>
  <si>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Taylor Negron</t>
  </si>
  <si>
    <t>VampsÂ </t>
  </si>
  <si>
    <t>Ivan Sergei</t>
  </si>
  <si>
    <t>murder|new york city|one word title|vampire|vampire slayer</t>
  </si>
  <si>
    <t>http://www.imdb.com/title/tt1545106/?ref_=fn_tt_tt_1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</si>
  <si>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</si>
  <si>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</si>
  <si>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</si>
  <si>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Martin Weisz</t>
  </si>
  <si>
    <t>Daniella Alonso</t>
  </si>
  <si>
    <t>The Hills Have Eyes IIÂ </t>
  </si>
  <si>
    <t>desert|fight|hill|murder|mutant</t>
  </si>
  <si>
    <t>http://www.imdb.com/title/tt0800069/?ref_=fn_tt_tt_1</t>
  </si>
  <si>
    <t>Mark Piznarski</t>
  </si>
  <si>
    <t>Here on EarthÂ </t>
  </si>
  <si>
    <t>diner|love|private school|school|small town</t>
  </si>
  <si>
    <t>http://www.imdb.com/title/tt0195778/?ref_=fn_tt_tt_1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</si>
  <si>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</si>
  <si>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</si>
  <si>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</si>
  <si>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</si>
  <si>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Hot Tub Time Machine 2Â </t>
  </si>
  <si>
    <t>acid trip|gameshow|hot tub|time lord|time machine</t>
  </si>
  <si>
    <t>http://www.imdb.com/title/tt2637294/?ref_=fn_tt_tt_1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</si>
  <si>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</si>
  <si>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</si>
  <si>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</si>
  <si>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</si>
  <si>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</si>
  <si>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</si>
  <si>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</si>
  <si>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</si>
  <si>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</si>
  <si>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</si>
  <si>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</si>
  <si>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</si>
  <si>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The Ladies ManÂ </t>
  </si>
  <si>
    <t>black pantyhose|female stockinged legs|pantyhose|radio|tattoo</t>
  </si>
  <si>
    <t>http://www.imdb.com/title/tt0213790/?ref_=fn_tt_tt_1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</si>
  <si>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</si>
  <si>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</si>
  <si>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</si>
  <si>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</si>
  <si>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</si>
  <si>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</si>
  <si>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Held UpÂ </t>
  </si>
  <si>
    <t>hold up|hostage|stockholm syndrome|swat team|vegetarian</t>
  </si>
  <si>
    <t>http://www.imdb.com/title/tt0165831/?ref_=fn_tt_tt_1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</si>
  <si>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</si>
  <si>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</si>
  <si>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</si>
  <si>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</si>
  <si>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</si>
  <si>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</si>
  <si>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</si>
  <si>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</si>
  <si>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</si>
  <si>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</si>
  <si>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</si>
  <si>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</si>
  <si>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George Jackson</t>
  </si>
  <si>
    <t>William Schallert</t>
  </si>
  <si>
    <t>House Party 2Â </t>
  </si>
  <si>
    <t>college|misogyny|money|new friend|party</t>
  </si>
  <si>
    <t>http://www.imdb.com/title/tt0102065/?ref_=fn_tt_tt_1</t>
  </si>
  <si>
    <t>Air BudÂ </t>
  </si>
  <si>
    <t>basketball|boy|dog|dog movie|golden retriever</t>
  </si>
  <si>
    <t>http://www.imdb.com/title/tt0118570/?ref_=fn_tt_tt_1</t>
  </si>
  <si>
    <t>Michael Tiddes</t>
  </si>
  <si>
    <t>Essence Atkins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</si>
  <si>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</si>
  <si>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</si>
  <si>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</si>
  <si>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</si>
  <si>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</si>
  <si>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</si>
  <si>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</si>
  <si>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</si>
  <si>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</si>
  <si>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</si>
  <si>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</si>
  <si>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</si>
  <si>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</si>
  <si>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</si>
  <si>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</si>
  <si>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Michael Herz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</si>
  <si>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</si>
  <si>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</si>
  <si>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</si>
  <si>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</si>
  <si>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</si>
  <si>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</si>
  <si>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The Lords of SalemÂ </t>
  </si>
  <si>
    <t>blood|flashback|radio dj|radio station|vinyl</t>
  </si>
  <si>
    <t>http://www.imdb.com/title/tt1731697/?ref_=fn_tt_tt_1</t>
  </si>
  <si>
    <t>StealthÂ </t>
  </si>
  <si>
    <t>artificial intelligence|box office flop|fighter jet|navy|pilot</t>
  </si>
  <si>
    <t>http://www.imdb.com/title/tt0382992/?ref_=fn_tt_tt_1</t>
  </si>
  <si>
    <t>Joshua Mikel</t>
  </si>
  <si>
    <t>Alvin and the Chipmunks: The Road ChipÂ </t>
  </si>
  <si>
    <t>chipmunk|highway travel|on the road|plane|road movie</t>
  </si>
  <si>
    <t>http://www.imdb.com/title/tt2974918/?ref_=fn_tt_tt_1</t>
  </si>
  <si>
    <t>Lucky NumbersÂ </t>
  </si>
  <si>
    <t>celebrity|lottery|murder|snowmobile|weatherman</t>
  </si>
  <si>
    <t>http://www.imdb.com/title/tt0219952/?ref_=fn_tt_tt_1</t>
  </si>
  <si>
    <t>The HappeningÂ </t>
  </si>
  <si>
    <t>bee|nature|park|school|teacher</t>
  </si>
  <si>
    <t>http://www.imdb.com/title/tt0949731/?ref_=fn_tt_tt_1</t>
  </si>
  <si>
    <t>Miss Congeniality 2: Armed and FabulousÂ </t>
  </si>
  <si>
    <t>bodyguard|fbi|fbi agent|female protagonist|undercover</t>
  </si>
  <si>
    <t>http://www.imdb.com/title/tt0385307/?ref_=fn_tt_tt_1</t>
  </si>
  <si>
    <t>CongoÂ </t>
  </si>
  <si>
    <t>captain|congo|expedition|laser|lost city</t>
  </si>
  <si>
    <t>http://www.imdb.com/title/tt0112715/?ref_=fn_tt_tt_1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</si>
  <si>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</si>
  <si>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</si>
  <si>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</si>
  <si>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</si>
  <si>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</si>
  <si>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Get Rich or Die Tryin'Â </t>
  </si>
  <si>
    <t>Marc John Jefferies</t>
  </si>
  <si>
    <t>male frontal nudity|male pubic hair|prison|pubic hair|violence</t>
  </si>
  <si>
    <t>http://www.imdb.com/title/tt0430308/?ref_=fn_tt_tt_1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</si>
  <si>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</si>
  <si>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</si>
  <si>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</si>
  <si>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</si>
  <si>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</si>
  <si>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</si>
  <si>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CursedÂ </t>
  </si>
  <si>
    <t>creature|death|party|rescue|werewolf</t>
  </si>
  <si>
    <t>http://www.imdb.com/title/tt0257516/?ref_=fn_tt_tt_1</t>
  </si>
  <si>
    <t>Agent Cody BanksÂ </t>
  </si>
  <si>
    <t>cia|nanobot|prep school|scientist|teenager</t>
  </si>
  <si>
    <t>http://www.imdb.com/title/tt0313911/?ref_=fn_tt_tt_1</t>
  </si>
  <si>
    <t>The Grudge 2Â </t>
  </si>
  <si>
    <t>Matthew Knight</t>
  </si>
  <si>
    <t>curse|ghost|haunted house|high school|schoolgirl</t>
  </si>
  <si>
    <t>http://www.imdb.com/title/tt0433386/?ref_=fn_tt_tt_1</t>
  </si>
  <si>
    <t>Michael J. Bassett</t>
  </si>
  <si>
    <t>Silent Hill: Revelation 3DÂ </t>
  </si>
  <si>
    <t>18th birthday|alternate reality|introduction|nightmare|on the run</t>
  </si>
  <si>
    <t>http://www.imdb.com/title/tt0938330/?ref_=fn_tt_tt_1</t>
  </si>
  <si>
    <t>Benson Lee</t>
  </si>
  <si>
    <t>Caity Lotz</t>
  </si>
  <si>
    <t>Battle of the YearÂ </t>
  </si>
  <si>
    <t>3 dimensional|box office flop|critically bashed|dancing</t>
  </si>
  <si>
    <t>http://www.imdb.com/title/tt1532958/?ref_=fn_tt_tt_1</t>
  </si>
  <si>
    <t>FameÂ </t>
  </si>
  <si>
    <t>new york|performing arts|school|student|teacher</t>
  </si>
  <si>
    <t>http://www.imdb.com/title/tt1016075/?ref_=fn_tt_tt_1</t>
  </si>
  <si>
    <t>William A. Fraker</t>
  </si>
  <si>
    <t>The Legend of the Lone RangerÂ </t>
  </si>
  <si>
    <t>Michael Horse</t>
  </si>
  <si>
    <t>ambush|hero|masked hero|outlaw|texas ranger</t>
  </si>
  <si>
    <t>http://www.imdb.com/title/tt0082648/?ref_=fn_tt_tt_1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</si>
  <si>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</si>
  <si>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</si>
  <si>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</si>
  <si>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</si>
  <si>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Home FriesÂ </t>
  </si>
  <si>
    <t>baby|infidelity|pilot|pregnant|waitress</t>
  </si>
  <si>
    <t>http://www.imdb.com/title/tt0119304/?ref_=fn_tt_tt_1</t>
  </si>
  <si>
    <t>SuperstarÂ </t>
  </si>
  <si>
    <t>dancing|orphan|school|special education|student</t>
  </si>
  <si>
    <t>http://www.imdb.com/title/tt0167427/?ref_=fn_tt_tt_1</t>
  </si>
  <si>
    <t>Courtney Solomon</t>
  </si>
  <si>
    <t>An American HauntingÂ </t>
  </si>
  <si>
    <t>flashback|lifting someone into the air|paranormal phenomena|voice over letter|year 1818</t>
  </si>
  <si>
    <t>http://www.imdb.com/title/tt0429573/?ref_=fn_tt_tt_1</t>
  </si>
  <si>
    <t>Girl 6Â </t>
  </si>
  <si>
    <t>actress|neighbor|phone sex|queens new york city|sex addiction</t>
  </si>
  <si>
    <t>http://www.imdb.com/title/tt0116414/?ref_=fn_tt_tt_1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</si>
  <si>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</si>
  <si>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</si>
  <si>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</si>
  <si>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SwimfanÂ </t>
  </si>
  <si>
    <t>high school|hospital|new jersey|stanford university|swimming</t>
  </si>
  <si>
    <t>http://www.imdb.com/title/tt0283026/?ref_=fn_tt_tt_1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</si>
  <si>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</si>
  <si>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</si>
  <si>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</si>
  <si>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</si>
  <si>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</si>
  <si>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David E. Talbert</t>
  </si>
  <si>
    <t>Baggage ClaimÂ </t>
  </si>
  <si>
    <t>woman wearing only a man's shirt</t>
  </si>
  <si>
    <t>http://www.imdb.com/title/tt1171222/?ref_=fn_tt_tt_1</t>
  </si>
  <si>
    <t>The TenÂ </t>
  </si>
  <si>
    <t>Ron Silver</t>
  </si>
  <si>
    <t>death|mexico|sabbath|surgeon|ten stories</t>
  </si>
  <si>
    <t>http://www.imdb.com/title/tt0811106/?ref_=fn_tt_tt_1</t>
  </si>
  <si>
    <t>Christopher Landon</t>
  </si>
  <si>
    <t>Gloria Sandoval</t>
  </si>
  <si>
    <t>Richard Cabral</t>
  </si>
  <si>
    <t>Paranormal Activity: The Marked OnesÂ </t>
  </si>
  <si>
    <t>apartment|blood|demonic possession|neighbor|pentagram</t>
  </si>
  <si>
    <t>http://www.imdb.com/title/tt2473682/?ref_=fn_tt_tt_1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</si>
  <si>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</si>
  <si>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</si>
  <si>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</si>
  <si>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</si>
  <si>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</si>
  <si>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</si>
  <si>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Survival of the DeadÂ </t>
  </si>
  <si>
    <t>Kathleen Munroe</t>
  </si>
  <si>
    <t>delaware|feud|island|undead|zombie</t>
  </si>
  <si>
    <t>http://www.imdb.com/title/tt1134854/?ref_=fn_tt_tt_1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</si>
  <si>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</si>
  <si>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</si>
  <si>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</si>
  <si>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</si>
  <si>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</si>
  <si>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</si>
  <si>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</si>
  <si>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</si>
  <si>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</si>
  <si>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</si>
  <si>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</si>
  <si>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Marsha Thomason</t>
  </si>
  <si>
    <t>The Haunted MansionÂ </t>
  </si>
  <si>
    <t>arachnophobia|crystal ball|ghost|haunted house|thunderstorm</t>
  </si>
  <si>
    <t>http://www.imdb.com/title/tt0338094/?ref_=fn_tt_tt_1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</si>
  <si>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</si>
  <si>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</si>
  <si>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</si>
  <si>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</si>
  <si>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The HauntingÂ </t>
  </si>
  <si>
    <t>greenhouse|haunted house|horror movie remake|mansion|old house</t>
  </si>
  <si>
    <t>http://www.imdb.com/title/tt0171363/?ref_=fn_tt_tt_1</t>
  </si>
  <si>
    <t>The Twilight Saga: EclipseÂ </t>
  </si>
  <si>
    <t>friendship|graduation|revenge|vampire|werewolf</t>
  </si>
  <si>
    <t>http://www.imdb.com/title/tt1325004/?ref_=fn_tt_tt_1</t>
  </si>
  <si>
    <t>Year OneÂ </t>
  </si>
  <si>
    <t>abraham|hunter|princess|sodom|tribe</t>
  </si>
  <si>
    <t>http://www.imdb.com/title/tt1045778/?ref_=fn_tt_tt_1</t>
  </si>
  <si>
    <t>Steven Anthony Lawrence</t>
  </si>
  <si>
    <t>My Favorite MartianÂ </t>
  </si>
  <si>
    <t>alien|hidden camera|martian|reporter|spaceship</t>
  </si>
  <si>
    <t>http://www.imdb.com/title/tt0120764/?ref_=fn_tt_tt_1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</si>
  <si>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</si>
  <si>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</si>
  <si>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</si>
  <si>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</si>
  <si>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</si>
  <si>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</si>
  <si>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</si>
  <si>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</si>
  <si>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</si>
  <si>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</si>
  <si>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</si>
  <si>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</si>
  <si>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</si>
  <si>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</si>
  <si>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The PhantomÂ </t>
  </si>
  <si>
    <t>ghost|new york city|phantom|skull|superhero</t>
  </si>
  <si>
    <t>http://www.imdb.com/title/tt0117331/?ref_=fn_tt_tt_1</t>
  </si>
  <si>
    <t>Shadow ConspiracyÂ </t>
  </si>
  <si>
    <t>american president|assassin|conspiracy|president|white house</t>
  </si>
  <si>
    <t>http://www.imdb.com/title/tt0120107/?ref_=fn_tt_tt_1</t>
  </si>
  <si>
    <t>Superman IIIÂ </t>
  </si>
  <si>
    <t>computer|high school|kryptonite|smallville|villain</t>
  </si>
  <si>
    <t>http://www.imdb.com/title/tt0086393/?ref_=fn_tt_tt_1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</si>
  <si>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</si>
  <si>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</si>
  <si>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</si>
  <si>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</si>
  <si>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</si>
  <si>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</si>
  <si>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</si>
  <si>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</si>
  <si>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</si>
  <si>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</si>
  <si>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</si>
  <si>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Dracula 2000Â </t>
  </si>
  <si>
    <t>Jeri Ryan</t>
  </si>
  <si>
    <t>dracula|gothic|painting|rescue|van helsing</t>
  </si>
  <si>
    <t>http://www.imdb.com/title/tt0219653/?ref_=fn_tt_tt_1</t>
  </si>
  <si>
    <t>Ghosts of MarsÂ </t>
  </si>
  <si>
    <t>head on a stake|machine gun|martian|nuclear reactor|outer space</t>
  </si>
  <si>
    <t>http://www.imdb.com/title/tt0228333/?ref_=fn_tt_tt_1</t>
  </si>
  <si>
    <t>Scooby-Doo 2: Monsters UnleashedÂ </t>
  </si>
  <si>
    <t>ghost|masked villain|monster|museum|tv</t>
  </si>
  <si>
    <t>http://www.imdb.com/title/tt0331632/?ref_=fn_tt_tt_1</t>
  </si>
  <si>
    <t>AbandonÂ </t>
  </si>
  <si>
    <t>college|detective|disappearance|police detective|thesis</t>
  </si>
  <si>
    <t>http://www.imdb.com/title/tt0267248/?ref_=fn_tt_tt_1</t>
  </si>
  <si>
    <t>Say It Isn't SoÂ </t>
  </si>
  <si>
    <t>bestiality|brother sister incest|fisting|hit on the head with a pipe|wedding</t>
  </si>
  <si>
    <t>http://www.imdb.com/title/tt0239949/?ref_=fn_tt_tt_1</t>
  </si>
  <si>
    <t>I Don't Know How She Does ItÂ </t>
  </si>
  <si>
    <t>black comedy|delivery boy|dinner|gym|punishment</t>
  </si>
  <si>
    <t>http://www.imdb.com/title/tt1742650/?ref_=fn_tt_tt_1</t>
  </si>
  <si>
    <t>TammyÂ </t>
  </si>
  <si>
    <t>alcoholic|grandmother|highway travel|niagara falls|on the road</t>
  </si>
  <si>
    <t>http://www.imdb.com/title/tt2103254/?ref_=fn_tt_tt_1</t>
  </si>
  <si>
    <t>ShortsÂ </t>
  </si>
  <si>
    <t>Jake Short</t>
  </si>
  <si>
    <t>boy|family relationships|rock|twin|two headed person</t>
  </si>
  <si>
    <t>http://www.imdb.com/title/tt1100119/?ref_=fn_tt_tt_1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</si>
  <si>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</si>
  <si>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</si>
  <si>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</si>
  <si>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</si>
  <si>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Summer CatchÂ </t>
  </si>
  <si>
    <t>baseball|baseball player|night|rivalry|summer</t>
  </si>
  <si>
    <t>http://www.imdb.com/title/tt0234829/?ref_=fn_tt_tt_1</t>
  </si>
  <si>
    <t>Diane English</t>
  </si>
  <si>
    <t>The WomenÂ </t>
  </si>
  <si>
    <t>beauty salon|divorce|fashion|new york|perfume</t>
  </si>
  <si>
    <t>http://www.imdb.com/title/tt0430770/?ref_=fn_tt_tt_1</t>
  </si>
  <si>
    <t>Halloween IIÂ </t>
  </si>
  <si>
    <t>halloween|hospital|michael myers|rampage|vomiting</t>
  </si>
  <si>
    <t>http://www.imdb.com/title/tt1311067/?ref_=fn_tt_tt_1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</si>
  <si>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</si>
  <si>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</si>
  <si>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</si>
  <si>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</si>
  <si>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</si>
  <si>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</si>
  <si>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</si>
  <si>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</si>
  <si>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</si>
  <si>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</si>
  <si>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</si>
  <si>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</si>
  <si>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</si>
  <si>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</si>
  <si>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Snow DayÂ </t>
  </si>
  <si>
    <t>meteorologist|snow|snowed in|snowplow|weather</t>
  </si>
  <si>
    <t>http://www.imdb.com/title/tt0184907/?ref_=fn_tt_tt_1</t>
  </si>
  <si>
    <t>Kris Isacsson</t>
  </si>
  <si>
    <t>Down to YouÂ </t>
  </si>
  <si>
    <t>artist|cake|college|new york city|student</t>
  </si>
  <si>
    <t>http://www.imdb.com/title/tt0186975/?ref_=fn_tt_tt_1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</si>
  <si>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</si>
  <si>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</si>
  <si>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</si>
  <si>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</si>
  <si>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</si>
  <si>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Harvard ManÂ </t>
  </si>
  <si>
    <t>basketball|cheerleader|college|harvard|philosophy</t>
  </si>
  <si>
    <t>http://www.imdb.com/title/tt0242508/?ref_=fn_tt_tt_1</t>
  </si>
  <si>
    <t>Freddy's Dead: The Final NightmareÂ </t>
  </si>
  <si>
    <t>dark comedy|dream|freddy krueger|nightmare|serial murder</t>
  </si>
  <si>
    <t>http://www.imdb.com/title/tt0101917/?ref_=fn_tt_tt_1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</si>
  <si>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</si>
  <si>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</si>
  <si>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</si>
  <si>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</si>
  <si>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</si>
  <si>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Wild Wild WestÂ </t>
  </si>
  <si>
    <t>buddy movie|general|inventor|steampunk|utah</t>
  </si>
  <si>
    <t>http://www.imdb.com/title/tt0120891/?ref_=fn_tt_tt_1</t>
  </si>
  <si>
    <t>Charlie's Angels: Full ThrottleÂ </t>
  </si>
  <si>
    <t>fbi|murder|ring|witness protection|witness protection program</t>
  </si>
  <si>
    <t>http://www.imdb.com/title/tt0305357/?ref_=fn_tt_tt_1</t>
  </si>
  <si>
    <t>102 DalmatiansÂ </t>
  </si>
  <si>
    <t>dog|parole|parole officer|prison|puppy</t>
  </si>
  <si>
    <t>http://www.imdb.com/title/tt0211181/?ref_=fn_tt_tt_1</t>
  </si>
  <si>
    <t>ElektraÂ </t>
  </si>
  <si>
    <t>assassin|battle|heroine|martial arts|spin off</t>
  </si>
  <si>
    <t>http://www.imdb.com/title/tt0357277/?ref_=fn_tt_tt_1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</si>
  <si>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</si>
  <si>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</si>
  <si>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</si>
  <si>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</si>
  <si>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</si>
  <si>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The SpiritÂ </t>
  </si>
  <si>
    <t>female star appears nude|pants falling down|samurai|white rat|woman in a towel</t>
  </si>
  <si>
    <t>http://www.imdb.com/title/tt0831887/?ref_=fn_tt_tt_1</t>
  </si>
  <si>
    <t>Zoolander 2Â </t>
  </si>
  <si>
    <t>chosen one|fashion|fashion model|model|retired</t>
  </si>
  <si>
    <t>http://www.imdb.com/title/tt1608290/?ref_=fn_tt_tt_1</t>
  </si>
  <si>
    <t>The FlintstonesÂ </t>
  </si>
  <si>
    <t>1000000 b.c.|box office hit|lawn mowing|product placement|stone age</t>
  </si>
  <si>
    <t>http://www.imdb.com/title/tt0109813/?ref_=fn_tt_tt_1</t>
  </si>
  <si>
    <t>New York MinuteÂ </t>
  </si>
  <si>
    <t>dog|new york city|scholarship|senator|twin</t>
  </si>
  <si>
    <t>http://www.imdb.com/title/tt0363282/?ref_=fn_tt_tt_1</t>
  </si>
  <si>
    <t>Black KnightÂ </t>
  </si>
  <si>
    <t>14th century|king|knight|sword duel|time travel</t>
  </si>
  <si>
    <t>http://www.imdb.com/title/tt0265087/?ref_=fn_tt_tt_1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</si>
  <si>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</si>
  <si>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</si>
  <si>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</si>
  <si>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</si>
  <si>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</si>
  <si>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</si>
  <si>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</si>
  <si>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</si>
  <si>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</si>
  <si>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</si>
  <si>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</si>
  <si>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</si>
  <si>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Mike Disa</t>
  </si>
  <si>
    <t>Hoodwinked Too! Hood vs. EvilÂ </t>
  </si>
  <si>
    <t>3 dimensional|box office flop|critically bashed|red riding hood|wolf</t>
  </si>
  <si>
    <t>http://www.imdb.com/title/tt0844993/?ref_=fn_tt_tt_1</t>
  </si>
  <si>
    <t>Corey Yuen</t>
  </si>
  <si>
    <t>DOA: Dead or AliveÂ </t>
  </si>
  <si>
    <t>female fighter|island|martial arts|parachute|tournament</t>
  </si>
  <si>
    <t>http://www.imdb.com/title/tt0398913/?ref_=fn_tt_tt_1</t>
  </si>
  <si>
    <t>Janusz Kaminski</t>
  </si>
  <si>
    <t>Lost SoulsÂ </t>
  </si>
  <si>
    <t>faith|mental patient|priest|scheme|teacher</t>
  </si>
  <si>
    <t>http://www.imdb.com/title/tt0160484/?ref_=fn_tt_tt_1</t>
  </si>
  <si>
    <t>Jere Burns</t>
  </si>
  <si>
    <t>Crocodile Dundee in Los AngelesÂ </t>
  </si>
  <si>
    <t>boat|crocodile|garbage can|knife|paramount pictures</t>
  </si>
  <si>
    <t>http://www.imdb.com/title/tt0231402/?ref_=fn_tt_tt_1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</si>
  <si>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</si>
  <si>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</si>
  <si>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</si>
  <si>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</si>
  <si>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</si>
  <si>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</si>
  <si>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</si>
  <si>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</si>
  <si>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</si>
  <si>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</si>
  <si>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</si>
  <si>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</si>
  <si>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</si>
  <si>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</si>
  <si>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</si>
  <si>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</si>
  <si>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</si>
  <si>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</si>
  <si>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</si>
  <si>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</si>
  <si>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</si>
  <si>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</si>
  <si>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EnvyÂ </t>
  </si>
  <si>
    <t>Sam Lerner</t>
  </si>
  <si>
    <t>best friend|dog|envy|jealousy|neighbor</t>
  </si>
  <si>
    <t>http://www.imdb.com/title/tt0326856/?ref_=fn_tt_tt_1</t>
  </si>
  <si>
    <t>TheyÂ </t>
  </si>
  <si>
    <t>darkness|friend|kiss|nightmare|suicide</t>
  </si>
  <si>
    <t>http://www.imdb.com/title/tt0283632/?ref_=fn_tt_tt_1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</si>
  <si>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</si>
  <si>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</si>
  <si>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</si>
  <si>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</si>
  <si>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</si>
  <si>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</si>
  <si>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</si>
  <si>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</si>
  <si>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</si>
  <si>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</si>
  <si>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</si>
  <si>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</si>
  <si>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</si>
  <si>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</si>
  <si>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</si>
  <si>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</si>
  <si>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</si>
  <si>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</si>
  <si>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</si>
  <si>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</si>
  <si>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</si>
  <si>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</si>
  <si>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</si>
  <si>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</si>
  <si>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</si>
  <si>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</si>
  <si>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</si>
  <si>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</si>
  <si>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</si>
  <si>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MonkeyboneÂ </t>
  </si>
  <si>
    <t>carnival|coma|death|monkey|nightmare</t>
  </si>
  <si>
    <t>http://www.imdb.com/title/tt0166276/?ref_=fn_tt_tt_1</t>
  </si>
  <si>
    <t>Did You Hear About the Morgans?Â </t>
  </si>
  <si>
    <t>Kevin Brown</t>
  </si>
  <si>
    <t>fbi|murder|witness|witness protection|wyoming</t>
  </si>
  <si>
    <t>http://www.imdb.com/title/tt1314228/?ref_=fn_tt_tt_1</t>
  </si>
  <si>
    <t>Robert Butler</t>
  </si>
  <si>
    <t>TurbulenceÂ </t>
  </si>
  <si>
    <t>airplane|christmas|marshal|pilot|u.s. marshal</t>
  </si>
  <si>
    <t>http://www.imdb.com/title/tt0120390/?ref_=fn_tt_tt_1</t>
  </si>
  <si>
    <t>Herbie Fully LoadedÂ </t>
  </si>
  <si>
    <t>automobile racing|car|mechanic|nascar|street racing</t>
  </si>
  <si>
    <t>http://www.imdb.com/title/tt0400497/?ref_=fn_tt_tt_1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</si>
  <si>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</si>
  <si>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</si>
  <si>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</si>
  <si>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</si>
  <si>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</si>
  <si>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Colin Strause</t>
  </si>
  <si>
    <t>Aliens vs. Predator: RequiemÂ </t>
  </si>
  <si>
    <t>Ian Whyte</t>
  </si>
  <si>
    <t>alien|escape|hunting|hybrid|predator</t>
  </si>
  <si>
    <t>http://www.imdb.com/title/tt0758730/?ref_=fn_tt_tt_1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</si>
  <si>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</si>
  <si>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</si>
  <si>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</si>
  <si>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</si>
  <si>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</si>
  <si>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The MusketeerÂ </t>
  </si>
  <si>
    <t>guard|king|murder|musketeer|swordsman</t>
  </si>
  <si>
    <t>http://www.imdb.com/title/tt0246544/?ref_=fn_tt_tt_1</t>
  </si>
  <si>
    <t>Raise the TitanicÂ </t>
  </si>
  <si>
    <t>military|mineral|ocean|ship|titanic</t>
  </si>
  <si>
    <t>http://www.imdb.com/title/tt0081400/?ref_=fn_tt_tt_1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</si>
  <si>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</si>
  <si>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</si>
  <si>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</si>
  <si>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</si>
  <si>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The Next Best ThingÂ </t>
  </si>
  <si>
    <t>best friend|cartoon on tv|custody battle|gay|gay friend</t>
  </si>
  <si>
    <t>http://www.imdb.com/title/tt0156841/?ref_=fn_tt_tt_1</t>
  </si>
  <si>
    <t>Jim Sonzero</t>
  </si>
  <si>
    <t>PulseÂ </t>
  </si>
  <si>
    <t>cell phone|computer|computer hacker|e mail|technology</t>
  </si>
  <si>
    <t>http://www.imdb.com/title/tt0454919/?ref_=fn_tt_tt_1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</si>
  <si>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</si>
  <si>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</si>
  <si>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</si>
  <si>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</si>
  <si>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</si>
  <si>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ValentineÂ </t>
  </si>
  <si>
    <t>dance|nosebleed|revenge|valentine|valentine's day</t>
  </si>
  <si>
    <t>http://www.imdb.com/title/tt0242998/?ref_=fn_tt_tt_1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</si>
  <si>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</si>
  <si>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</si>
  <si>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</si>
  <si>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</si>
  <si>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</si>
  <si>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</si>
  <si>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</si>
  <si>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</si>
  <si>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</si>
  <si>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</si>
  <si>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</si>
  <si>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</si>
  <si>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</si>
  <si>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</si>
  <si>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</si>
  <si>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</si>
  <si>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</si>
  <si>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</si>
  <si>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</si>
  <si>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</si>
  <si>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Full FrontalÂ </t>
  </si>
  <si>
    <t>birthday|friend|hollywood|party|sex</t>
  </si>
  <si>
    <t>http://www.imdb.com/title/tt0290212/?ref_=fn_tt_tt_1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</si>
  <si>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</si>
  <si>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</si>
  <si>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</si>
  <si>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</si>
  <si>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</si>
  <si>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</si>
  <si>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</si>
  <si>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</si>
  <si>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</si>
  <si>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</si>
  <si>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</si>
  <si>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Dr. Dolittle 2Â </t>
  </si>
  <si>
    <t>bear|doctor|false accusation|man with glasses|second part</t>
  </si>
  <si>
    <t>http://www.imdb.com/title/tt0240462/?ref_=fn_tt_tt_1</t>
  </si>
  <si>
    <t>The Twilight Saga: New MoonÂ </t>
  </si>
  <si>
    <t>forks washington|protecting a woman|title same as book|vampire|werewolf</t>
  </si>
  <si>
    <t>http://www.imdb.com/title/tt1259571/?ref_=fn_tt_tt_1</t>
  </si>
  <si>
    <t>AnacondaÂ </t>
  </si>
  <si>
    <t>amazon|anaconda|boat|jungle|snake</t>
  </si>
  <si>
    <t>http://www.imdb.com/title/tt0118615/?ref_=fn_tt_tt_1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</si>
  <si>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</si>
  <si>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</si>
  <si>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</si>
  <si>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</si>
  <si>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Bobbie Phillips</t>
  </si>
  <si>
    <t>ShowgirlsÂ </t>
  </si>
  <si>
    <t>cult film|lap dance|lap dancing|stripper|striptease</t>
  </si>
  <si>
    <t>http://www.imdb.com/title/tt0114436/?ref_=fn_tt_tt_1</t>
  </si>
  <si>
    <t>Lee Arenberg</t>
  </si>
  <si>
    <t>Warriors of VirtueÂ </t>
  </si>
  <si>
    <t>anthropomorphic animal|football|kangaroo|sword and sorcery|water boy</t>
  </si>
  <si>
    <t>http://www.imdb.com/title/tt0120479/?ref_=fn_tt_tt_1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</si>
  <si>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</si>
  <si>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</si>
  <si>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</si>
  <si>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</si>
  <si>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</si>
  <si>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</si>
  <si>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</si>
  <si>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</si>
  <si>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</si>
  <si>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</si>
  <si>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</si>
  <si>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</si>
  <si>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</si>
  <si>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</si>
  <si>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</si>
  <si>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</si>
  <si>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</si>
  <si>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</si>
  <si>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</si>
  <si>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</si>
  <si>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I Still Know What You Did Last SummerÂ </t>
  </si>
  <si>
    <t>bahamas|fisherman|hook|island|roommate</t>
  </si>
  <si>
    <t>http://www.imdb.com/title/tt0130018/?ref_=fn_tt_tt_1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</si>
  <si>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</si>
  <si>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</si>
  <si>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</si>
  <si>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</si>
  <si>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</si>
  <si>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Katt Shea</t>
  </si>
  <si>
    <t>The Rage: Carrie 2Â </t>
  </si>
  <si>
    <t>Eddie Kaye Thomas</t>
  </si>
  <si>
    <t>high school|party|prom|suicide|teenage girl</t>
  </si>
  <si>
    <t>http://www.imdb.com/title/tt0144814/?ref_=fn_tt_tt_1</t>
  </si>
  <si>
    <t>Are We There Yet?Â </t>
  </si>
  <si>
    <t>car fire|children|cockroach|independent film|new year</t>
  </si>
  <si>
    <t>http://www.imdb.com/title/tt0368578/?ref_=fn_tt_tt_1</t>
  </si>
  <si>
    <t>Sara Sugarman</t>
  </si>
  <si>
    <t>Confessions of a Teenage Drama QueenÂ </t>
  </si>
  <si>
    <t>band|friend|new york city|suburb|teenager</t>
  </si>
  <si>
    <t>http://www.imdb.com/title/tt0361467/?ref_=fn_tt_tt_1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</si>
  <si>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</si>
  <si>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</si>
  <si>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</si>
  <si>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</si>
  <si>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</si>
  <si>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</si>
  <si>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The In CrowdÂ </t>
  </si>
  <si>
    <t>clique|country club|female protagonist|lip gloss|title directed by female</t>
  </si>
  <si>
    <t>http://www.imdb.com/title/tt0163676/?ref_=fn_tt_tt_1</t>
  </si>
  <si>
    <t>My Boss's DaughterÂ </t>
  </si>
  <si>
    <t>boss' daughter|crush|house sitter|housesitting|love interest</t>
  </si>
  <si>
    <t>http://www.imdb.com/title/tt0270980/?ref_=fn_tt_tt_1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</si>
  <si>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</si>
  <si>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</si>
  <si>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</si>
  <si>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</si>
  <si>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Rob Pritts</t>
  </si>
  <si>
    <t>Corky RomanoÂ </t>
  </si>
  <si>
    <t>fbi|mafia|mobster|undercover|veterinarian</t>
  </si>
  <si>
    <t>http://www.imdb.com/title/tt0250310/?ref_=fn_tt_tt_1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</si>
  <si>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</si>
  <si>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</si>
  <si>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</si>
  <si>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</si>
  <si>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</si>
  <si>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</si>
  <si>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</si>
  <si>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</si>
  <si>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</si>
  <si>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</si>
  <si>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</si>
  <si>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</si>
  <si>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</si>
  <si>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</si>
  <si>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</si>
  <si>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</si>
  <si>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</si>
  <si>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</si>
  <si>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</si>
  <si>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</si>
  <si>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</si>
  <si>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</si>
  <si>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</si>
  <si>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</si>
  <si>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</si>
  <si>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</si>
  <si>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</si>
  <si>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</si>
  <si>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</si>
  <si>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</si>
  <si>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</si>
  <si>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</si>
  <si>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</si>
  <si>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</si>
  <si>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</si>
  <si>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</si>
  <si>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</si>
  <si>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</si>
  <si>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</si>
  <si>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</si>
  <si>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</si>
  <si>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</si>
  <si>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</si>
  <si>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</si>
  <si>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</si>
  <si>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</si>
  <si>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</si>
  <si>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</si>
  <si>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</si>
  <si>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</si>
  <si>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</si>
  <si>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</si>
  <si>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</si>
  <si>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</si>
  <si>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Extreme OpsÂ </t>
  </si>
  <si>
    <t>commercial|extreme sports|mountain|serbian|terrorist</t>
  </si>
  <si>
    <t>http://www.imdb.com/title/tt0283160/?ref_=fn_tt_tt_1</t>
  </si>
  <si>
    <t>Space ChimpsÂ </t>
  </si>
  <si>
    <t>Omid Abtahi</t>
  </si>
  <si>
    <t>astronaut|attacked by a plant|planet|senator|space travel</t>
  </si>
  <si>
    <t>http://www.imdb.com/title/tt0482603/?ref_=fn_tt_tt_1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</si>
  <si>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</si>
  <si>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</si>
  <si>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</si>
  <si>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</si>
  <si>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Agent Cody Banks 2: Destination LondonÂ </t>
  </si>
  <si>
    <t>chase|evil scientist|gadget|mind control|tough girl</t>
  </si>
  <si>
    <t>http://www.imdb.com/title/tt0358349/?ref_=fn_tt_tt_1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</si>
  <si>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</si>
  <si>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</si>
  <si>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</si>
  <si>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Nancy Walker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</si>
  <si>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</si>
  <si>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</si>
  <si>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</si>
  <si>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</si>
  <si>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</si>
  <si>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</si>
  <si>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</si>
  <si>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</si>
  <si>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</si>
  <si>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</si>
  <si>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</si>
  <si>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</si>
  <si>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</si>
  <si>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</si>
  <si>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</si>
  <si>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</si>
  <si>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</si>
  <si>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Vampire in BrooklynÂ </t>
  </si>
  <si>
    <t>Allen Payne</t>
  </si>
  <si>
    <t>blood|destiny|nightmare|partner|vampire</t>
  </si>
  <si>
    <t>http://www.imdb.com/title/tt0114825/?ref_=fn_tt_tt_1</t>
  </si>
  <si>
    <t>The Vatican TapesÂ </t>
  </si>
  <si>
    <t>evil|injury|possession|priest|vatican</t>
  </si>
  <si>
    <t>http://www.imdb.com/title/tt1524575/?ref_=fn_tt_tt_1</t>
  </si>
  <si>
    <t>Matt Prokop</t>
  </si>
  <si>
    <t>High School Musical 3: Senior YearÂ </t>
  </si>
  <si>
    <t>basketball|curtain call|graduation|high school|high school senior</t>
  </si>
  <si>
    <t>http://www.imdb.com/title/tt0962726/?ref_=fn_tt_tt_1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</si>
  <si>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</si>
  <si>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</si>
  <si>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</si>
  <si>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</si>
  <si>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Black ChristmasÂ </t>
  </si>
  <si>
    <t>attic|christmas|house|incest|sorority</t>
  </si>
  <si>
    <t>http://www.imdb.com/title/tt0454082/?ref_=fn_tt_tt_1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</si>
  <si>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</si>
  <si>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</si>
  <si>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</si>
  <si>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</si>
  <si>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</si>
  <si>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</si>
  <si>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StonewallÂ </t>
  </si>
  <si>
    <t>box office flop|critically bashed|gay rights|new york city|stonewall riots</t>
  </si>
  <si>
    <t>http://www.imdb.com/title/tt3018070/?ref_=fn_tt_tt_1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</si>
  <si>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</si>
  <si>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</si>
  <si>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</si>
  <si>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</si>
  <si>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</si>
  <si>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The Nutcracker in 3DÂ </t>
  </si>
  <si>
    <t>box office flop|christmas|christmas eve|critically bashed|toy comes to life</t>
  </si>
  <si>
    <t>http://www.imdb.com/title/tt1041804/?ref_=fn_tt_tt_1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</si>
  <si>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</si>
  <si>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</si>
  <si>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</si>
  <si>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</si>
  <si>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Kangaroo JackÂ </t>
  </si>
  <si>
    <t>Bill Hunter</t>
  </si>
  <si>
    <t>australia|body paint|kangaroo|mob|money</t>
  </si>
  <si>
    <t>http://www.imdb.com/title/tt0257568/?ref_=fn_tt_tt_1</t>
  </si>
  <si>
    <t>The Shaggy DogÂ </t>
  </si>
  <si>
    <t>animal as human|dog movie|elevator|human becoming an animal|sheepdog</t>
  </si>
  <si>
    <t>http://www.imdb.com/title/tt0393735/?ref_=fn_tt_tt_1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</si>
  <si>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</si>
  <si>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</si>
  <si>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</si>
  <si>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</si>
  <si>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</si>
  <si>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</si>
  <si>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</si>
  <si>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</si>
  <si>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</si>
  <si>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Marc F. Adler</t>
  </si>
  <si>
    <t>DelgoÂ </t>
  </si>
  <si>
    <t>Kelly Ripa</t>
  </si>
  <si>
    <t>box office flop|computer animation|one word title|surrealism|villainess</t>
  </si>
  <si>
    <t>http://www.imdb.com/title/tt0361500/?ref_=fn_tt_tt_1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</si>
  <si>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</si>
  <si>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</si>
  <si>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</si>
  <si>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</si>
  <si>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</si>
  <si>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</si>
  <si>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</si>
  <si>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UltravioletÂ </t>
  </si>
  <si>
    <t>boy|disease|hemophagia|speed|vampire</t>
  </si>
  <si>
    <t>http://www.imdb.com/title/tt0370032/?ref_=fn_tt_tt_1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</si>
  <si>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</si>
  <si>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</si>
  <si>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</si>
  <si>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</si>
  <si>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</si>
  <si>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</si>
  <si>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</si>
  <si>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</si>
  <si>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</si>
  <si>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Mary J. Blige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</si>
  <si>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</si>
  <si>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</si>
  <si>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</si>
  <si>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</si>
  <si>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Jessy Terrero</t>
  </si>
  <si>
    <t>Soul PlaneÂ </t>
  </si>
  <si>
    <t>airline|airplane|bathroom|sex|toilet</t>
  </si>
  <si>
    <t>http://www.imdb.com/title/tt0367085/?ref_=fn_tt_tt_1</t>
  </si>
  <si>
    <t>James Isaac</t>
  </si>
  <si>
    <t>Jason XÂ </t>
  </si>
  <si>
    <t>Lexa Doig</t>
  </si>
  <si>
    <t>jason voorhees|lake|machete|scientist|slasher</t>
  </si>
  <si>
    <t>http://www.imdb.com/title/tt0211443/?ref_=fn_tt_tt_1</t>
  </si>
  <si>
    <t>SkylineÂ </t>
  </si>
  <si>
    <t>apartment|blue light|drawing|group of friends|light</t>
  </si>
  <si>
    <t>http://www.imdb.com/title/tt1564585/?ref_=fn_tt_tt_1</t>
  </si>
  <si>
    <t>Stiles White</t>
  </si>
  <si>
    <t>OuijaÂ </t>
  </si>
  <si>
    <t>Daren Kagasoff</t>
  </si>
  <si>
    <t>death of girlfriend|funeral|ghost|ouija|spirit</t>
  </si>
  <si>
    <t>http://www.imdb.com/title/tt1204977/?ref_=fn_tt_tt_1</t>
  </si>
  <si>
    <t>Peter M. Cohen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</si>
  <si>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</si>
  <si>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</si>
  <si>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</si>
  <si>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</si>
  <si>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Fantastic FourÂ </t>
  </si>
  <si>
    <t>box office flop|critically bashed|portal|teleportation|troubled production</t>
  </si>
  <si>
    <t>http://www.imdb.com/title/tt1502712/?ref_=fn_tt_tt_1</t>
  </si>
  <si>
    <t>Michael Patrick King</t>
  </si>
  <si>
    <t>Liza Minnelli</t>
  </si>
  <si>
    <t>Sex and the City 2Â </t>
  </si>
  <si>
    <t>abu dhabi|box office hit|muslim|nanny|united arab emirates</t>
  </si>
  <si>
    <t>http://www.imdb.com/title/tt1261945/?ref_=fn_tt_tt_1</t>
  </si>
  <si>
    <t>Nutty Professor II: The KlumpsÂ </t>
  </si>
  <si>
    <t>alter ego|marriage|professor|scientist|serum</t>
  </si>
  <si>
    <t>http://www.imdb.com/title/tt0144528/?ref_=fn_tt_tt_1</t>
  </si>
  <si>
    <t>Cats &amp; Dogs: The Revenge of Kitty GaloreÂ </t>
  </si>
  <si>
    <t>cartoon on tv|cat|dog|kitty|special agent</t>
  </si>
  <si>
    <t>http://www.imdb.com/title/tt1287468/?ref_=fn_tt_tt_1</t>
  </si>
  <si>
    <t>LittlemanÂ </t>
  </si>
  <si>
    <t>diamond|infant|parody|spoof|sports violence</t>
  </si>
  <si>
    <t>http://www.imdb.com/title/tt0430304/?ref_=fn_tt_tt_1</t>
  </si>
  <si>
    <t>Sunny Mabrey</t>
  </si>
  <si>
    <t>xXx: State of the UnionÂ </t>
  </si>
  <si>
    <t>coup d'etat|mutiny|president|u.s. navy|washington d.c.</t>
  </si>
  <si>
    <t>http://www.imdb.com/title/tt0329774/?ref_=fn_tt_tt_1</t>
  </si>
  <si>
    <t>Ghost Rider: Spirit of VengeanceÂ </t>
  </si>
  <si>
    <t>deal with the devil|devil|eastern europe|ghost rider|monk</t>
  </si>
  <si>
    <t>http://www.imdb.com/title/tt1071875/?ref_=fn_tt_tt_1</t>
  </si>
  <si>
    <t>StripteaseÂ </t>
  </si>
  <si>
    <t>bouncer|breasts|congressman|private dancer|stripper</t>
  </si>
  <si>
    <t>http://www.imdb.com/title/tt0117765/?ref_=fn_tt_tt_1</t>
  </si>
  <si>
    <t>Nick Zano</t>
  </si>
  <si>
    <t>Fat AlbertÂ </t>
  </si>
  <si>
    <t>animated sequence|junkyard|love|party|television</t>
  </si>
  <si>
    <t>http://www.imdb.com/title/tt0396592/?ref_=fn_tt_tt_1</t>
  </si>
  <si>
    <t>Andrew Morahan</t>
  </si>
  <si>
    <t>Highlander: The Final DimensionÂ </t>
  </si>
  <si>
    <t>cave|highlander|illusion|immortal|japan</t>
  </si>
  <si>
    <t>http://www.imdb.com/title/tt0110027/?ref_=fn_tt_tt_1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</si>
  <si>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</si>
  <si>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</si>
  <si>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</si>
  <si>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</si>
  <si>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</si>
  <si>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</si>
  <si>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</si>
  <si>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</si>
  <si>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</si>
  <si>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</si>
  <si>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</si>
  <si>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</si>
  <si>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</si>
  <si>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</si>
  <si>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</si>
  <si>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</si>
  <si>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</si>
  <si>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</si>
  <si>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</si>
  <si>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</si>
  <si>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</si>
  <si>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</si>
  <si>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</si>
  <si>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Movie 43Â </t>
  </si>
  <si>
    <t>awkwardness|embarrassment|gross out|irreverence|shame</t>
  </si>
  <si>
    <t>http://www.imdb.com/title/tt1333125/?ref_=fn_tt_tt_1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</si>
  <si>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</si>
  <si>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</si>
  <si>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</si>
  <si>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</si>
  <si>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</si>
  <si>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</si>
  <si>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</si>
  <si>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</si>
  <si>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</si>
  <si>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</si>
  <si>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</si>
  <si>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A Sound of ThunderÂ </t>
  </si>
  <si>
    <t>Jemima Rooper</t>
  </si>
  <si>
    <t>butterfly|hunter|time|time travel|wave</t>
  </si>
  <si>
    <t>http://www.imdb.com/title/tt0318081/?ref_=fn_tt_tt_1</t>
  </si>
  <si>
    <t>Basic Instinct 2Â </t>
  </si>
  <si>
    <t>drugs|murder|psychiatrist|scotland yard|sex</t>
  </si>
  <si>
    <t>http://www.imdb.com/title/tt0430912/?ref_=fn_tt_tt_1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</si>
  <si>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</si>
  <si>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</si>
  <si>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</si>
  <si>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</si>
  <si>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</si>
  <si>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ThunderbirdsÂ </t>
  </si>
  <si>
    <t>astronaut|island|lady penelope|rescue|the hood</t>
  </si>
  <si>
    <t>http://www.imdb.com/title/tt0167456/?ref_=fn_tt_tt_1</t>
  </si>
  <si>
    <t>MarmadukeÂ </t>
  </si>
  <si>
    <t>dog|great dane|rivalry|talking animal|talking cat</t>
  </si>
  <si>
    <t>http://www.imdb.com/title/tt1392197/?ref_=fn_tt_tt_1</t>
  </si>
  <si>
    <t>Elaine May</t>
  </si>
  <si>
    <t>IshtarÂ </t>
  </si>
  <si>
    <t>cia|emir|hotel|map|morocco</t>
  </si>
  <si>
    <t>http://www.imdb.com/title/tt0093278/?ref_=fn_tt_tt_1</t>
  </si>
  <si>
    <t>ZoomÂ </t>
  </si>
  <si>
    <t>bruise|female hero|super strength|superhero|teenage superhero</t>
  </si>
  <si>
    <t>http://www.imdb.com/title/tt0383060/?ref_=fn_tt_tt_1</t>
  </si>
  <si>
    <t>Hannah Montana: The MovieÂ </t>
  </si>
  <si>
    <t>farm|female protagonist|hannah montana|horseback riding|overalls</t>
  </si>
  <si>
    <t>http://www.imdb.com/title/tt1114677/?ref_=fn_tt_tt_1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</si>
  <si>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</si>
  <si>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</si>
  <si>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</si>
  <si>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</si>
  <si>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</si>
  <si>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</si>
  <si>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</si>
  <si>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</si>
  <si>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</si>
  <si>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</si>
  <si>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</si>
  <si>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</si>
  <si>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</si>
  <si>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</si>
  <si>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</si>
  <si>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</si>
  <si>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</si>
  <si>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</si>
  <si>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</si>
  <si>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</si>
  <si>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</si>
  <si>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David Kellogg</t>
  </si>
  <si>
    <t>Inspector GadgetÂ </t>
  </si>
  <si>
    <t>actor playing multiple roles|claw|gadget|inspector|police</t>
  </si>
  <si>
    <t>http://www.imdb.com/title/tt0141369/?ref_=fn_tt_tt_1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</si>
  <si>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</si>
  <si>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</si>
  <si>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</si>
  <si>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</si>
  <si>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</si>
  <si>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</si>
  <si>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</si>
  <si>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</si>
  <si>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</si>
  <si>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</si>
  <si>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</si>
  <si>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</si>
  <si>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</si>
  <si>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</si>
  <si>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</si>
  <si>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</si>
  <si>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</si>
  <si>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</si>
  <si>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</si>
  <si>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</si>
  <si>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</si>
  <si>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</si>
  <si>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</si>
  <si>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</si>
  <si>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</si>
  <si>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</si>
  <si>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</si>
  <si>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</si>
  <si>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</si>
  <si>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</si>
  <si>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</si>
  <si>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</si>
  <si>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</si>
  <si>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</si>
  <si>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</si>
  <si>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</si>
  <si>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</si>
  <si>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</si>
  <si>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</si>
  <si>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</si>
  <si>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</si>
  <si>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</si>
  <si>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</si>
  <si>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</si>
  <si>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</si>
  <si>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Rick Rosenthal</t>
  </si>
  <si>
    <t>Halloween: ResurrectionÂ </t>
  </si>
  <si>
    <t>cult film|halloween|killer|michael myers|serial killer</t>
  </si>
  <si>
    <t>http://www.imdb.com/title/tt0220506/?ref_=fn_tt_tt_1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</si>
  <si>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</si>
  <si>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</si>
  <si>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</si>
  <si>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</si>
  <si>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</si>
  <si>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</si>
  <si>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</si>
  <si>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</si>
  <si>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</si>
  <si>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</si>
  <si>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</si>
  <si>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Eric Bross</t>
  </si>
  <si>
    <t>On the LineÂ </t>
  </si>
  <si>
    <t>Dave Foley</t>
  </si>
  <si>
    <t>based on short film|chicago illinois|el train|love|train</t>
  </si>
  <si>
    <t>http://www.imdb.com/title/tt0279286/?ref_=fn_tt_tt_1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</si>
  <si>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</si>
  <si>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</si>
  <si>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</si>
  <si>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</si>
  <si>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</si>
  <si>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</si>
  <si>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</si>
  <si>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</si>
  <si>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</si>
  <si>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</si>
  <si>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</si>
  <si>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Annabel Jankel</t>
  </si>
  <si>
    <t>Super Mario Bros.Â </t>
  </si>
  <si>
    <t>based on video game|dinosaur|king|mario|plumber</t>
  </si>
  <si>
    <t>http://www.imdb.com/title/tt0108255/?ref_=fn_tt_tt_1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</si>
  <si>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</si>
  <si>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</si>
  <si>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</si>
  <si>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</si>
  <si>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Shark Night 3DÂ </t>
  </si>
  <si>
    <t>lake|louisiana|redneck|shark|vacation</t>
  </si>
  <si>
    <t>http://www.imdb.com/title/tt1633356/?ref_=fn_tt_tt_1</t>
  </si>
  <si>
    <t>Peter Hastings</t>
  </si>
  <si>
    <t>The Country BearsÂ </t>
  </si>
  <si>
    <t>animal in title|bear|box office flop|disney|satire</t>
  </si>
  <si>
    <t>http://www.imdb.com/title/tt0276033/?ref_=fn_tt_tt_1</t>
  </si>
  <si>
    <t>Joe Berlinger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</si>
  <si>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</si>
  <si>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</si>
  <si>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</si>
  <si>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</si>
  <si>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</si>
  <si>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</si>
  <si>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</si>
  <si>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</si>
  <si>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</si>
  <si>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</si>
  <si>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</si>
  <si>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</si>
  <si>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Ed Gass-Donnelly</t>
  </si>
  <si>
    <t>The Last Exorcism Part IIÂ </t>
  </si>
  <si>
    <t>car fire|evil|hospital|hotel|prophecy</t>
  </si>
  <si>
    <t>http://www.imdb.com/title/tt2034139/?ref_=fn_tt_tt_1</t>
  </si>
  <si>
    <t>3 StrikesÂ </t>
  </si>
  <si>
    <t>adult diaper|diaper|digit in title|dream|sawed off shotgun</t>
  </si>
  <si>
    <t>http://www.imdb.com/title/tt0199290/?ref_=fn_tt_tt_1</t>
  </si>
  <si>
    <t>Fred Dekker</t>
  </si>
  <si>
    <t>RoboCop 3Â </t>
  </si>
  <si>
    <t>android|corporation|ninja|police|robocop</t>
  </si>
  <si>
    <t>http://www.imdb.com/title/tt0107978/?ref_=fn_tt_tt_1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</si>
  <si>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</si>
  <si>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</si>
  <si>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</si>
  <si>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</si>
  <si>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</si>
  <si>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</si>
  <si>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</si>
  <si>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</si>
  <si>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</si>
  <si>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</si>
  <si>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</si>
  <si>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Stephen Carpenter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</si>
  <si>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</si>
  <si>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</si>
  <si>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</si>
  <si>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</si>
  <si>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</si>
  <si>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Scott Marshall</t>
  </si>
  <si>
    <t>Drew Fuller</t>
  </si>
  <si>
    <t>Blonde AmbitionÂ </t>
  </si>
  <si>
    <t>boss|business|career|confidence|female protagonist</t>
  </si>
  <si>
    <t>http://www.imdb.com/title/tt0887719/?ref_=fn_tt_tt_1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</si>
  <si>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</si>
  <si>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</si>
  <si>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</si>
  <si>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</si>
  <si>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</si>
  <si>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</si>
  <si>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</si>
  <si>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</si>
  <si>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</si>
  <si>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</si>
  <si>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</si>
  <si>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</si>
  <si>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</si>
  <si>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The CanyonsÂ </t>
  </si>
  <si>
    <t>James Deen</t>
  </si>
  <si>
    <t>cocaine|homosexual|penis|psychopath|pubic hair</t>
  </si>
  <si>
    <t>http://www.imdb.com/title/tt2292959/?ref_=fn_tt_tt_1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</si>
  <si>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</si>
  <si>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</si>
  <si>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</si>
  <si>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</si>
  <si>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The Adventures of Pluto NashÂ </t>
  </si>
  <si>
    <t>casino|future|laser gun|moon|nightclub</t>
  </si>
  <si>
    <t>http://www.imdb.com/title/tt0180052/?ref_=fn_tt_tt_1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</si>
  <si>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</si>
  <si>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</si>
  <si>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</si>
  <si>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</si>
  <si>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Uwe Boll</t>
  </si>
  <si>
    <t>In the Name of the King: A Dungeon Siege TaleÂ </t>
  </si>
  <si>
    <t>farmer|king|krug|rescue|wizard</t>
  </si>
  <si>
    <t>http://www.imdb.com/title/tt0460780/?ref_=fn_tt_tt_1</t>
  </si>
  <si>
    <t>Steven E. de Souza</t>
  </si>
  <si>
    <t>Street FighterÂ </t>
  </si>
  <si>
    <t>guile|hostage|ransom|soldier|united nations</t>
  </si>
  <si>
    <t>http://www.imdb.com/title/tt0111301/?ref_=fn_tt_tt_1</t>
  </si>
  <si>
    <t>Furry VengeanceÂ </t>
  </si>
  <si>
    <t>animal|bear|land developer|real estate|real estate developer</t>
  </si>
  <si>
    <t>http://www.imdb.com/title/tt0492389/?ref_=fn_tt_tt_1</t>
  </si>
  <si>
    <t>Dudley Do-RightÂ </t>
  </si>
  <si>
    <t>gold|gold rush|mirror|police officer|singer</t>
  </si>
  <si>
    <t>http://www.imdb.com/title/tt0160236/?ref_=fn_tt_tt_1</t>
  </si>
  <si>
    <t>Sylvio Tabet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</si>
  <si>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</si>
  <si>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</si>
  <si>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</si>
  <si>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</si>
  <si>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Mickey Liddell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</si>
  <si>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</si>
  <si>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</si>
  <si>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</si>
  <si>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</si>
  <si>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</si>
  <si>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</si>
  <si>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</si>
  <si>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</si>
  <si>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Speed 2: Cruise ControlÂ </t>
  </si>
  <si>
    <t>collision course|computer|cruise|diamonds|ship run aground</t>
  </si>
  <si>
    <t>http://www.imdb.com/title/tt0120179/?ref_=fn_tt_tt_1</t>
  </si>
  <si>
    <t>Robin Shou</t>
  </si>
  <si>
    <t>Street Fighter: The Legend of Chun-LiÂ </t>
  </si>
  <si>
    <t>chun li|crime fighter|gangster|mobster|rescue</t>
  </si>
  <si>
    <t>http://www.imdb.com/title/tt0891592/?ref_=fn_tt_tt_1</t>
  </si>
  <si>
    <t>Mortal Kombat: AnnihilationÂ </t>
  </si>
  <si>
    <t>alternate reality|battle|martial arts|mortal kombat|warrior</t>
  </si>
  <si>
    <t>http://www.imdb.com/title/tt0119707/?ref_=fn_tt_tt_1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</si>
  <si>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</si>
  <si>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</si>
  <si>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</si>
  <si>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</si>
  <si>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Wych Kaosayananda</t>
  </si>
  <si>
    <t>Ballistic: Ecks vs. SeverÂ </t>
  </si>
  <si>
    <t>blood splatter|camera shot from inside human body|combat|die hard scenario|fbi</t>
  </si>
  <si>
    <t>http://www.imdb.com/title/tt0308208/?ref_=fn_tt_tt_1</t>
  </si>
  <si>
    <t>The Flintstones in Viva Rock VegasÂ </t>
  </si>
  <si>
    <t>based on tv series|love|prequel|the flintstones|title appears in song</t>
  </si>
  <si>
    <t>http://www.imdb.com/title/tt0158622/?ref_=fn_tt_tt_1</t>
  </si>
  <si>
    <t>Hyung-rae Shim</t>
  </si>
  <si>
    <t>Dragon Wars: D-WarÂ </t>
  </si>
  <si>
    <t>antique shop|asian dragon|dragon|korean|reporter</t>
  </si>
  <si>
    <t>http://www.imdb.com/title/tt0372873/?ref_=fn_tt_tt_1</t>
  </si>
  <si>
    <t>Spy Kids: All the Time in the World in 4DÂ </t>
  </si>
  <si>
    <t>2010s|3 dimensional|breath holding contest|child spy|spy</t>
  </si>
  <si>
    <t>http://www.imdb.com/title/tt1517489/?ref_=fn_tt_tt_1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</si>
  <si>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</si>
  <si>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</si>
  <si>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</si>
  <si>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</si>
  <si>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</si>
  <si>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</si>
  <si>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</si>
  <si>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</si>
  <si>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</si>
  <si>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</si>
  <si>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</si>
  <si>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</si>
  <si>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Swept AwayÂ </t>
  </si>
  <si>
    <t>island|sailor|storm|stranded|vacation</t>
  </si>
  <si>
    <t>http://www.imdb.com/title/tt0291502/?ref_=fn_tt_tt_1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</si>
  <si>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</si>
  <si>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</si>
  <si>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</si>
  <si>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</si>
  <si>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</si>
  <si>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</si>
  <si>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</si>
  <si>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</si>
  <si>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Damien Dante Wayans</t>
  </si>
  <si>
    <t>Dance FlickÂ </t>
  </si>
  <si>
    <t>african american|dance|overalls|parody|rap</t>
  </si>
  <si>
    <t>http://www.imdb.com/title/tt1153706/?ref_=fn_tt_tt_1</t>
  </si>
  <si>
    <t>Jason Friedberg</t>
  </si>
  <si>
    <t>Vampires SuckÂ </t>
  </si>
  <si>
    <t>Anneliese van der Pol</t>
  </si>
  <si>
    <t>cat|friend|love|sheriff|teenager</t>
  </si>
  <si>
    <t>http://www.imdb.com/title/tt1666186/?ref_=fn_tt_tt_1</t>
  </si>
  <si>
    <t>Marisa Saks</t>
  </si>
  <si>
    <t>Scary Movie 5Â </t>
  </si>
  <si>
    <t>2010s|ape|ballet|psychic|supernatural</t>
  </si>
  <si>
    <t>http://www.imdb.com/title/tt0795461/?ref_=fn_tt_tt_1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</si>
  <si>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</si>
  <si>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</si>
  <si>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</si>
  <si>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</si>
  <si>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</si>
  <si>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</si>
  <si>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</si>
  <si>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</si>
  <si>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</si>
  <si>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</si>
  <si>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</si>
  <si>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Chris Stokes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</si>
  <si>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</si>
  <si>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</si>
  <si>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</si>
  <si>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</si>
  <si>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</si>
  <si>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</si>
  <si>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</si>
  <si>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</si>
  <si>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</si>
  <si>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</si>
  <si>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</si>
  <si>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Jack and JillÂ </t>
  </si>
  <si>
    <t>advertising|advertising executive|commercial|protective male|twins</t>
  </si>
  <si>
    <t>http://www.imdb.com/title/tt0810913/?ref_=fn_tt_tt_1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</si>
  <si>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</si>
  <si>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</si>
  <si>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</si>
  <si>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</si>
  <si>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</si>
  <si>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</si>
  <si>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</si>
  <si>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</si>
  <si>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</si>
  <si>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</si>
  <si>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</si>
  <si>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</si>
  <si>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Pitof</t>
  </si>
  <si>
    <t>Christopher Heyerdahl</t>
  </si>
  <si>
    <t>CatwomanÂ </t>
  </si>
  <si>
    <t>based on cult comic book|bechdel test passed|cat|detective|radical transformation</t>
  </si>
  <si>
    <t>http://www.imdb.com/title/tt0327554/?ref_=fn_tt_tt_1</t>
  </si>
  <si>
    <t>FeardotcomÂ </t>
  </si>
  <si>
    <t>bondage gear|bound and gagged|hung by one's wrists|tied to a chair|tied to a table</t>
  </si>
  <si>
    <t>http://www.imdb.com/title/tt0295254/?ref_=fn_tt_tt_1</t>
  </si>
  <si>
    <t>Bob Spiers</t>
  </si>
  <si>
    <t>Spice WorldÂ </t>
  </si>
  <si>
    <t>Victoria Beckham</t>
  </si>
  <si>
    <t>bus|concert|live concert|pop group|spice girl</t>
  </si>
  <si>
    <t>http://www.imdb.com/title/tt0120185/?ref_=fn_tt_tt_1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</si>
  <si>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</si>
  <si>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</si>
  <si>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</si>
  <si>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</si>
  <si>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</si>
  <si>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</si>
  <si>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</si>
  <si>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</si>
  <si>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</si>
  <si>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</si>
  <si>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</si>
  <si>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</si>
  <si>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</si>
  <si>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</si>
  <si>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</si>
  <si>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</si>
  <si>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</si>
  <si>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</si>
  <si>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</si>
  <si>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</si>
  <si>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</si>
  <si>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</si>
  <si>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</si>
  <si>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</si>
  <si>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</si>
  <si>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</si>
  <si>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</si>
  <si>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</si>
  <si>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</si>
  <si>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</si>
  <si>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</si>
  <si>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</si>
  <si>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</si>
  <si>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</si>
  <si>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</si>
  <si>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</si>
  <si>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Vic Armstrong</t>
  </si>
  <si>
    <t>Left BehindÂ </t>
  </si>
  <si>
    <t>bible quote|chaos|faith|riot|shrine</t>
  </si>
  <si>
    <t>http://www.imdb.com/title/tt2467046/?ref_=fn_tt_tt_1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</si>
  <si>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</si>
  <si>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</si>
  <si>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</si>
  <si>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</si>
  <si>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</si>
  <si>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</si>
  <si>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</si>
  <si>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</si>
  <si>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</si>
  <si>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</si>
  <si>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RollerballÂ </t>
  </si>
  <si>
    <t>ball|blood|skating|song|year 2005</t>
  </si>
  <si>
    <t>http://www.imdb.com/title/tt0246894/?ref_=fn_tt_tt_1</t>
  </si>
  <si>
    <t>Jim Goddard</t>
  </si>
  <si>
    <t>Shanghai SurpriseÂ </t>
  </si>
  <si>
    <t>Clyde Kusatsu</t>
  </si>
  <si>
    <t>china|missionary|opium|villain|year 1937</t>
  </si>
  <si>
    <t>http://www.imdb.com/title/tt0091934/?ref_=fn_tt_tt_1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</si>
  <si>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</si>
  <si>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</si>
  <si>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</si>
  <si>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</si>
  <si>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</si>
  <si>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BloodRayneÂ </t>
  </si>
  <si>
    <t>Michael ParÃ©</t>
  </si>
  <si>
    <t>escape|half human|king|vampire|vampire hunter</t>
  </si>
  <si>
    <t>http://www.imdb.com/title/tt0383222/?ref_=fn_tt_tt_1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</si>
  <si>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</si>
  <si>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</si>
  <si>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</si>
  <si>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</si>
  <si>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Joseph Sargent</t>
  </si>
  <si>
    <t>Jaws: The RevengeÂ </t>
  </si>
  <si>
    <t>banana boat|boat|christmas|sea|shark</t>
  </si>
  <si>
    <t>http://www.imdb.com/title/tt0093300/?ref_=fn_tt_tt_1</t>
  </si>
  <si>
    <t>Dave Borthwick</t>
  </si>
  <si>
    <t>DoogalÂ </t>
  </si>
  <si>
    <t>diamond|lava|magic|mountain|sorcerer</t>
  </si>
  <si>
    <t>http://www.imdb.com/title/tt0763304/?ref_=fn_tt_tt_1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</si>
  <si>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</si>
  <si>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</si>
  <si>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</si>
  <si>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</si>
  <si>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Kenneth Johnson</t>
  </si>
  <si>
    <t>SteelÂ </t>
  </si>
  <si>
    <t>fight|gang|junkyard|military|soldier</t>
  </si>
  <si>
    <t>http://www.imdb.com/title/tt0120207/?ref_=fn_tt_tt_1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</si>
  <si>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</si>
  <si>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</si>
  <si>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</si>
  <si>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</si>
  <si>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</si>
  <si>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</si>
  <si>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Meet the SpartansÂ </t>
  </si>
  <si>
    <t>king|persian|spartan|training|xerxes</t>
  </si>
  <si>
    <t>http://www.imdb.com/title/tt1073498/?ref_=fn_tt_tt_1</t>
  </si>
  <si>
    <t>Texas Battle</t>
  </si>
  <si>
    <t>Dragonball: EvolutionÂ </t>
  </si>
  <si>
    <t>bad|dragon|grandfather|orb|warrior</t>
  </si>
  <si>
    <t>http://www.imdb.com/title/tt1098327/?ref_=fn_tt_tt_1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</si>
  <si>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</si>
  <si>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</si>
  <si>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</si>
  <si>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</si>
  <si>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</si>
  <si>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</si>
  <si>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</si>
  <si>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</si>
  <si>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</si>
  <si>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Baby GeniusesÂ </t>
  </si>
  <si>
    <t>baby|boy|science|scientist|toddler</t>
  </si>
  <si>
    <t>http://www.imdb.com/title/tt0118665/?ref_=fn_tt_tt_1</t>
  </si>
  <si>
    <t>Roger Christian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</si>
  <si>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</si>
  <si>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</si>
  <si>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</si>
  <si>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</si>
  <si>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</si>
  <si>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</si>
  <si>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</si>
  <si>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</si>
  <si>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</si>
  <si>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</si>
  <si>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Epic MovieÂ </t>
  </si>
  <si>
    <t>chocolate|chocolate factory|factory|orphan|student</t>
  </si>
  <si>
    <t>http://www.imdb.com/title/tt0799949/?ref_=fn_tt_tt_1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</si>
  <si>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</si>
  <si>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</si>
  <si>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</si>
  <si>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</si>
  <si>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</si>
  <si>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</si>
  <si>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</si>
  <si>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</si>
  <si>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</si>
  <si>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</si>
  <si>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Son of the MaskÂ </t>
  </si>
  <si>
    <t>Ben Stein</t>
  </si>
  <si>
    <t>baby|cartoon on tv|cartoonist|dog|mask</t>
  </si>
  <si>
    <t>http://www.imdb.com/title/tt0362165/?ref_=fn_tt_tt_1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</si>
  <si>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</si>
  <si>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</si>
  <si>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</si>
  <si>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</si>
  <si>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</si>
  <si>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</si>
  <si>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</si>
  <si>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</si>
  <si>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</si>
  <si>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</si>
  <si>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</si>
  <si>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</si>
  <si>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</si>
  <si>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</si>
  <si>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</si>
  <si>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</si>
  <si>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</si>
  <si>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</si>
  <si>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</si>
  <si>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</si>
  <si>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Disaster MovieÂ </t>
  </si>
  <si>
    <t>disaster|glass|mousetrap|natural disaster|scatological humor</t>
  </si>
  <si>
    <t>http://www.imdb.com/title/tt1213644/?ref_=fn_tt_tt_1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</si>
  <si>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</si>
  <si>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</si>
  <si>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</si>
  <si>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</si>
  <si>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</si>
  <si>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</si>
  <si>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</si>
  <si>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</si>
  <si>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</si>
  <si>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</si>
  <si>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</si>
  <si>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Profit Margin</t>
  </si>
  <si>
    <t>corr coefficient</t>
  </si>
  <si>
    <t>max profit margin</t>
  </si>
  <si>
    <t>Row Labels</t>
  </si>
  <si>
    <t>StdDev of imdb_score</t>
  </si>
  <si>
    <t>Sum of imdb_score</t>
  </si>
  <si>
    <t>Count of imdb_score</t>
  </si>
  <si>
    <t>Average of imdb_score</t>
  </si>
  <si>
    <t>MEDIAN</t>
  </si>
  <si>
    <t>Grand Total</t>
  </si>
  <si>
    <t>directors</t>
  </si>
  <si>
    <t>Directors</t>
  </si>
  <si>
    <t>avg</t>
  </si>
  <si>
    <t>median</t>
  </si>
  <si>
    <t>std dev</t>
  </si>
  <si>
    <t>Genre</t>
  </si>
  <si>
    <t>mean</t>
  </si>
  <si>
    <t>Variance</t>
  </si>
  <si>
    <t>animation</t>
  </si>
  <si>
    <t>biography</t>
  </si>
  <si>
    <t>comedy</t>
  </si>
  <si>
    <t>documentary</t>
  </si>
  <si>
    <t>drama</t>
  </si>
  <si>
    <t>family</t>
  </si>
  <si>
    <t>fantansy</t>
  </si>
  <si>
    <t>history</t>
  </si>
  <si>
    <t>horror</t>
  </si>
  <si>
    <t>music</t>
  </si>
  <si>
    <t xml:space="preserve">musical </t>
  </si>
  <si>
    <t>mystery</t>
  </si>
  <si>
    <t>romance</t>
  </si>
  <si>
    <t>scifi</t>
  </si>
  <si>
    <t>thriller</t>
  </si>
  <si>
    <t>western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</si>
  <si>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</si>
  <si>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</si>
  <si>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</si>
  <si>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</si>
  <si>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</si>
  <si>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</si>
  <si>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</si>
  <si>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</si>
  <si>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</si>
  <si>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</si>
  <si>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</si>
  <si>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</si>
  <si>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</si>
  <si>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</si>
  <si>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</si>
  <si>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min</t>
  </si>
  <si>
    <t>max</t>
  </si>
  <si>
    <t>range</t>
  </si>
  <si>
    <t>percentileAvg imdb score</t>
  </si>
  <si>
    <t>mode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</si>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</sst>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2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5117038483843"/>
        <bgColor theme="4" tint="0.79995117038483843"/>
      </patternFill>
    </fill>
  </fills>
  <borders count="7">
    <border>
      <left/>
      <right/>
      <top/>
      <bottom/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3" borderId="0" xfId="0" applyFont="1" applyFill="1" applyBorder="1"/>
    <xf numFmtId="0" fontId="0" fillId="0" borderId="0" xfId="0" applyFont="1" applyBorder="1"/>
    <xf numFmtId="0" fontId="0" fillId="0" borderId="1" xfId="0" applyFont="1" applyBorder="1"/>
    <xf numFmtId="0" fontId="0" fillId="0" borderId="0" xfId="0" applyBorder="1"/>
    <xf numFmtId="0" fontId="0" fillId="0" borderId="1" xfId="0" applyBorder="1"/>
    <xf numFmtId="0" fontId="2" fillId="0" borderId="0" xfId="0" applyFont="1"/>
    <xf numFmtId="0" fontId="0" fillId="0" borderId="0" xfId="0" applyNumberFormat="1"/>
    <xf numFmtId="0" fontId="0" fillId="0" borderId="2" xfId="0" applyBorder="1"/>
    <xf numFmtId="0" fontId="3" fillId="0" borderId="0" xfId="1"/>
    <xf numFmtId="0" fontId="1" fillId="2" borderId="0" xfId="0" applyFont="1" applyFill="1" applyBorder="1"/>
    <xf numFmtId="0" fontId="2" fillId="3" borderId="2" xfId="0" applyFont="1" applyFill="1" applyBorder="1"/>
    <xf numFmtId="0" fontId="0" fillId="0" borderId="0" xfId="0" applyAlignment="1">
      <alignment horizontal="left"/>
    </xf>
    <xf numFmtId="2" fontId="0" fillId="0" borderId="0" xfId="0" applyNumberFormat="1"/>
    <xf numFmtId="0" fontId="2" fillId="3" borderId="3" xfId="0" applyNumberFormat="1" applyFont="1" applyFill="1" applyBorder="1"/>
    <xf numFmtId="0" fontId="4" fillId="0" borderId="4" xfId="0" applyFont="1" applyBorder="1" applyAlignment="1">
      <alignment vertical="center" wrapText="1"/>
    </xf>
    <xf numFmtId="164" fontId="0" fillId="0" borderId="0" xfId="0" applyNumberFormat="1"/>
    <xf numFmtId="0" fontId="4" fillId="0" borderId="5" xfId="0" applyFont="1" applyBorder="1" applyAlignment="1">
      <alignment vertical="center" wrapText="1"/>
    </xf>
    <xf numFmtId="0" fontId="0" fillId="0" borderId="0" xfId="0" pivotButton="1"/>
    <xf numFmtId="0" fontId="0" fillId="0" borderId="0" xfId="0" applyFill="1" applyBorder="1"/>
    <xf numFmtId="0" fontId="4" fillId="0" borderId="6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3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B!$A$2:$A$3724</c:f>
              <c:numCache>
                <c:formatCode>General</c:formatCode>
                <c:ptCount val="3723"/>
                <c:pt idx="0">
                  <c:v>37</c:v>
                </c:pt>
                <c:pt idx="1">
                  <c:v>45</c:v>
                </c:pt>
                <c:pt idx="2">
                  <c:v>53</c:v>
                </c:pt>
                <c:pt idx="3">
                  <c:v>63</c:v>
                </c:pt>
                <c:pt idx="4">
                  <c:v>66</c:v>
                </c:pt>
                <c:pt idx="5">
                  <c:v>68</c:v>
                </c:pt>
                <c:pt idx="6">
                  <c:v>68</c:v>
                </c:pt>
                <c:pt idx="7">
                  <c:v>69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73</c:v>
                </c:pt>
                <c:pt idx="12">
                  <c:v>73</c:v>
                </c:pt>
                <c:pt idx="13">
                  <c:v>74</c:v>
                </c:pt>
                <c:pt idx="14">
                  <c:v>74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77</c:v>
                </c:pt>
                <c:pt idx="31">
                  <c:v>77</c:v>
                </c:pt>
                <c:pt idx="32">
                  <c:v>77</c:v>
                </c:pt>
                <c:pt idx="33">
                  <c:v>77</c:v>
                </c:pt>
                <c:pt idx="34">
                  <c:v>77</c:v>
                </c:pt>
                <c:pt idx="35">
                  <c:v>77</c:v>
                </c:pt>
                <c:pt idx="36">
                  <c:v>77</c:v>
                </c:pt>
                <c:pt idx="37">
                  <c:v>78</c:v>
                </c:pt>
                <c:pt idx="38">
                  <c:v>78</c:v>
                </c:pt>
                <c:pt idx="39">
                  <c:v>78</c:v>
                </c:pt>
                <c:pt idx="40">
                  <c:v>78</c:v>
                </c:pt>
                <c:pt idx="41">
                  <c:v>78</c:v>
                </c:pt>
                <c:pt idx="42">
                  <c:v>78</c:v>
                </c:pt>
                <c:pt idx="43">
                  <c:v>78</c:v>
                </c:pt>
                <c:pt idx="44">
                  <c:v>79</c:v>
                </c:pt>
                <c:pt idx="45">
                  <c:v>79</c:v>
                </c:pt>
                <c:pt idx="46">
                  <c:v>79</c:v>
                </c:pt>
                <c:pt idx="47">
                  <c:v>79</c:v>
                </c:pt>
                <c:pt idx="48">
                  <c:v>79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81</c:v>
                </c:pt>
                <c:pt idx="68">
                  <c:v>81</c:v>
                </c:pt>
                <c:pt idx="69">
                  <c:v>81</c:v>
                </c:pt>
                <c:pt idx="70">
                  <c:v>81</c:v>
                </c:pt>
                <c:pt idx="71">
                  <c:v>81</c:v>
                </c:pt>
                <c:pt idx="72">
                  <c:v>81</c:v>
                </c:pt>
                <c:pt idx="73">
                  <c:v>81</c:v>
                </c:pt>
                <c:pt idx="74">
                  <c:v>81</c:v>
                </c:pt>
                <c:pt idx="75">
                  <c:v>81</c:v>
                </c:pt>
                <c:pt idx="76">
                  <c:v>81</c:v>
                </c:pt>
                <c:pt idx="77">
                  <c:v>81</c:v>
                </c:pt>
                <c:pt idx="78">
                  <c:v>81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82</c:v>
                </c:pt>
                <c:pt idx="91">
                  <c:v>82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83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84</c:v>
                </c:pt>
                <c:pt idx="141">
                  <c:v>84</c:v>
                </c:pt>
                <c:pt idx="142">
                  <c:v>84</c:v>
                </c:pt>
                <c:pt idx="143">
                  <c:v>84</c:v>
                </c:pt>
                <c:pt idx="144">
                  <c:v>84</c:v>
                </c:pt>
                <c:pt idx="145">
                  <c:v>84</c:v>
                </c:pt>
                <c:pt idx="146">
                  <c:v>84</c:v>
                </c:pt>
                <c:pt idx="147">
                  <c:v>84</c:v>
                </c:pt>
                <c:pt idx="148">
                  <c:v>84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84</c:v>
                </c:pt>
                <c:pt idx="154">
                  <c:v>84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86</c:v>
                </c:pt>
                <c:pt idx="206">
                  <c:v>86</c:v>
                </c:pt>
                <c:pt idx="207">
                  <c:v>86</c:v>
                </c:pt>
                <c:pt idx="208">
                  <c:v>86</c:v>
                </c:pt>
                <c:pt idx="209">
                  <c:v>86</c:v>
                </c:pt>
                <c:pt idx="210">
                  <c:v>86</c:v>
                </c:pt>
                <c:pt idx="211">
                  <c:v>86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86</c:v>
                </c:pt>
                <c:pt idx="217">
                  <c:v>86</c:v>
                </c:pt>
                <c:pt idx="218">
                  <c:v>86</c:v>
                </c:pt>
                <c:pt idx="219">
                  <c:v>86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86</c:v>
                </c:pt>
                <c:pt idx="224">
                  <c:v>86</c:v>
                </c:pt>
                <c:pt idx="225">
                  <c:v>86</c:v>
                </c:pt>
                <c:pt idx="226">
                  <c:v>86</c:v>
                </c:pt>
                <c:pt idx="227">
                  <c:v>86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87</c:v>
                </c:pt>
                <c:pt idx="262">
                  <c:v>87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88</c:v>
                </c:pt>
                <c:pt idx="297">
                  <c:v>88</c:v>
                </c:pt>
                <c:pt idx="298">
                  <c:v>88</c:v>
                </c:pt>
                <c:pt idx="299">
                  <c:v>88</c:v>
                </c:pt>
                <c:pt idx="300">
                  <c:v>88</c:v>
                </c:pt>
                <c:pt idx="301">
                  <c:v>88</c:v>
                </c:pt>
                <c:pt idx="302">
                  <c:v>88</c:v>
                </c:pt>
                <c:pt idx="303">
                  <c:v>88</c:v>
                </c:pt>
                <c:pt idx="304">
                  <c:v>88</c:v>
                </c:pt>
                <c:pt idx="305">
                  <c:v>88</c:v>
                </c:pt>
                <c:pt idx="306">
                  <c:v>88</c:v>
                </c:pt>
                <c:pt idx="307">
                  <c:v>88</c:v>
                </c:pt>
                <c:pt idx="308">
                  <c:v>88</c:v>
                </c:pt>
                <c:pt idx="309">
                  <c:v>88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88</c:v>
                </c:pt>
                <c:pt idx="316">
                  <c:v>88</c:v>
                </c:pt>
                <c:pt idx="317">
                  <c:v>88</c:v>
                </c:pt>
                <c:pt idx="318">
                  <c:v>88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88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88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89</c:v>
                </c:pt>
                <c:pt idx="369">
                  <c:v>89</c:v>
                </c:pt>
                <c:pt idx="370">
                  <c:v>89</c:v>
                </c:pt>
                <c:pt idx="371">
                  <c:v>89</c:v>
                </c:pt>
                <c:pt idx="372">
                  <c:v>89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89</c:v>
                </c:pt>
                <c:pt idx="381">
                  <c:v>89</c:v>
                </c:pt>
                <c:pt idx="382">
                  <c:v>89</c:v>
                </c:pt>
                <c:pt idx="383">
                  <c:v>89</c:v>
                </c:pt>
                <c:pt idx="384">
                  <c:v>89</c:v>
                </c:pt>
                <c:pt idx="385">
                  <c:v>89</c:v>
                </c:pt>
                <c:pt idx="386">
                  <c:v>89</c:v>
                </c:pt>
                <c:pt idx="387">
                  <c:v>89</c:v>
                </c:pt>
                <c:pt idx="388">
                  <c:v>89</c:v>
                </c:pt>
                <c:pt idx="389">
                  <c:v>89</c:v>
                </c:pt>
                <c:pt idx="390">
                  <c:v>89</c:v>
                </c:pt>
                <c:pt idx="391">
                  <c:v>89</c:v>
                </c:pt>
                <c:pt idx="392">
                  <c:v>89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89</c:v>
                </c:pt>
                <c:pt idx="398">
                  <c:v>89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91</c:v>
                </c:pt>
                <c:pt idx="510">
                  <c:v>91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91</c:v>
                </c:pt>
                <c:pt idx="519">
                  <c:v>91</c:v>
                </c:pt>
                <c:pt idx="520">
                  <c:v>91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91</c:v>
                </c:pt>
                <c:pt idx="525">
                  <c:v>91</c:v>
                </c:pt>
                <c:pt idx="526">
                  <c:v>91</c:v>
                </c:pt>
                <c:pt idx="527">
                  <c:v>91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91</c:v>
                </c:pt>
                <c:pt idx="539">
                  <c:v>91</c:v>
                </c:pt>
                <c:pt idx="540">
                  <c:v>91</c:v>
                </c:pt>
                <c:pt idx="541">
                  <c:v>91</c:v>
                </c:pt>
                <c:pt idx="542">
                  <c:v>91</c:v>
                </c:pt>
                <c:pt idx="543">
                  <c:v>91</c:v>
                </c:pt>
                <c:pt idx="544">
                  <c:v>91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92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92</c:v>
                </c:pt>
                <c:pt idx="596">
                  <c:v>92</c:v>
                </c:pt>
                <c:pt idx="597">
                  <c:v>92</c:v>
                </c:pt>
                <c:pt idx="598">
                  <c:v>92</c:v>
                </c:pt>
                <c:pt idx="599">
                  <c:v>92</c:v>
                </c:pt>
                <c:pt idx="600">
                  <c:v>92</c:v>
                </c:pt>
                <c:pt idx="601">
                  <c:v>92</c:v>
                </c:pt>
                <c:pt idx="602">
                  <c:v>92</c:v>
                </c:pt>
                <c:pt idx="603">
                  <c:v>92</c:v>
                </c:pt>
                <c:pt idx="604">
                  <c:v>92</c:v>
                </c:pt>
                <c:pt idx="605">
                  <c:v>92</c:v>
                </c:pt>
                <c:pt idx="606">
                  <c:v>92</c:v>
                </c:pt>
                <c:pt idx="607">
                  <c:v>92</c:v>
                </c:pt>
                <c:pt idx="608">
                  <c:v>92</c:v>
                </c:pt>
                <c:pt idx="609">
                  <c:v>92</c:v>
                </c:pt>
                <c:pt idx="610">
                  <c:v>92</c:v>
                </c:pt>
                <c:pt idx="611">
                  <c:v>92</c:v>
                </c:pt>
                <c:pt idx="612">
                  <c:v>92</c:v>
                </c:pt>
                <c:pt idx="613">
                  <c:v>92</c:v>
                </c:pt>
                <c:pt idx="614">
                  <c:v>92</c:v>
                </c:pt>
                <c:pt idx="615">
                  <c:v>92</c:v>
                </c:pt>
                <c:pt idx="616">
                  <c:v>92</c:v>
                </c:pt>
                <c:pt idx="617">
                  <c:v>92</c:v>
                </c:pt>
                <c:pt idx="618">
                  <c:v>92</c:v>
                </c:pt>
                <c:pt idx="619">
                  <c:v>92</c:v>
                </c:pt>
                <c:pt idx="620">
                  <c:v>92</c:v>
                </c:pt>
                <c:pt idx="621">
                  <c:v>92</c:v>
                </c:pt>
                <c:pt idx="622">
                  <c:v>92</c:v>
                </c:pt>
                <c:pt idx="623">
                  <c:v>92</c:v>
                </c:pt>
                <c:pt idx="624">
                  <c:v>92</c:v>
                </c:pt>
                <c:pt idx="625">
                  <c:v>92</c:v>
                </c:pt>
                <c:pt idx="626">
                  <c:v>92</c:v>
                </c:pt>
                <c:pt idx="627">
                  <c:v>92</c:v>
                </c:pt>
                <c:pt idx="628">
                  <c:v>92</c:v>
                </c:pt>
                <c:pt idx="629">
                  <c:v>92</c:v>
                </c:pt>
                <c:pt idx="630">
                  <c:v>92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92</c:v>
                </c:pt>
                <c:pt idx="659">
                  <c:v>93</c:v>
                </c:pt>
                <c:pt idx="660">
                  <c:v>93</c:v>
                </c:pt>
                <c:pt idx="661">
                  <c:v>93</c:v>
                </c:pt>
                <c:pt idx="662">
                  <c:v>93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93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94</c:v>
                </c:pt>
                <c:pt idx="740">
                  <c:v>94</c:v>
                </c:pt>
                <c:pt idx="741">
                  <c:v>94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94</c:v>
                </c:pt>
                <c:pt idx="778">
                  <c:v>94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94</c:v>
                </c:pt>
                <c:pt idx="783">
                  <c:v>94</c:v>
                </c:pt>
                <c:pt idx="784">
                  <c:v>94</c:v>
                </c:pt>
                <c:pt idx="785">
                  <c:v>94</c:v>
                </c:pt>
                <c:pt idx="786">
                  <c:v>94</c:v>
                </c:pt>
                <c:pt idx="787">
                  <c:v>94</c:v>
                </c:pt>
                <c:pt idx="788">
                  <c:v>94</c:v>
                </c:pt>
                <c:pt idx="789">
                  <c:v>94</c:v>
                </c:pt>
                <c:pt idx="790">
                  <c:v>94</c:v>
                </c:pt>
                <c:pt idx="791">
                  <c:v>94</c:v>
                </c:pt>
                <c:pt idx="792">
                  <c:v>94</c:v>
                </c:pt>
                <c:pt idx="793">
                  <c:v>94</c:v>
                </c:pt>
                <c:pt idx="794">
                  <c:v>94</c:v>
                </c:pt>
                <c:pt idx="795">
                  <c:v>94</c:v>
                </c:pt>
                <c:pt idx="796">
                  <c:v>94</c:v>
                </c:pt>
                <c:pt idx="797">
                  <c:v>94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94</c:v>
                </c:pt>
                <c:pt idx="806">
                  <c:v>94</c:v>
                </c:pt>
                <c:pt idx="807">
                  <c:v>94</c:v>
                </c:pt>
                <c:pt idx="808">
                  <c:v>94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95</c:v>
                </c:pt>
                <c:pt idx="824">
                  <c:v>95</c:v>
                </c:pt>
                <c:pt idx="825">
                  <c:v>95</c:v>
                </c:pt>
                <c:pt idx="826">
                  <c:v>95</c:v>
                </c:pt>
                <c:pt idx="827">
                  <c:v>95</c:v>
                </c:pt>
                <c:pt idx="828">
                  <c:v>95</c:v>
                </c:pt>
                <c:pt idx="829">
                  <c:v>95</c:v>
                </c:pt>
                <c:pt idx="830">
                  <c:v>95</c:v>
                </c:pt>
                <c:pt idx="831">
                  <c:v>95</c:v>
                </c:pt>
                <c:pt idx="832">
                  <c:v>95</c:v>
                </c:pt>
                <c:pt idx="833">
                  <c:v>95</c:v>
                </c:pt>
                <c:pt idx="834">
                  <c:v>95</c:v>
                </c:pt>
                <c:pt idx="835">
                  <c:v>95</c:v>
                </c:pt>
                <c:pt idx="836">
                  <c:v>95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95</c:v>
                </c:pt>
                <c:pt idx="842">
                  <c:v>95</c:v>
                </c:pt>
                <c:pt idx="843">
                  <c:v>95</c:v>
                </c:pt>
                <c:pt idx="844">
                  <c:v>95</c:v>
                </c:pt>
                <c:pt idx="845">
                  <c:v>95</c:v>
                </c:pt>
                <c:pt idx="846">
                  <c:v>95</c:v>
                </c:pt>
                <c:pt idx="847">
                  <c:v>95</c:v>
                </c:pt>
                <c:pt idx="848">
                  <c:v>95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96</c:v>
                </c:pt>
                <c:pt idx="937">
                  <c:v>96</c:v>
                </c:pt>
                <c:pt idx="938">
                  <c:v>96</c:v>
                </c:pt>
                <c:pt idx="939">
                  <c:v>96</c:v>
                </c:pt>
                <c:pt idx="940">
                  <c:v>96</c:v>
                </c:pt>
                <c:pt idx="941">
                  <c:v>96</c:v>
                </c:pt>
                <c:pt idx="942">
                  <c:v>96</c:v>
                </c:pt>
                <c:pt idx="943">
                  <c:v>96</c:v>
                </c:pt>
                <c:pt idx="944">
                  <c:v>96</c:v>
                </c:pt>
                <c:pt idx="945">
                  <c:v>96</c:v>
                </c:pt>
                <c:pt idx="946">
                  <c:v>96</c:v>
                </c:pt>
                <c:pt idx="947">
                  <c:v>96</c:v>
                </c:pt>
                <c:pt idx="948">
                  <c:v>96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97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97</c:v>
                </c:pt>
                <c:pt idx="1015">
                  <c:v>97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97</c:v>
                </c:pt>
                <c:pt idx="1025">
                  <c:v>97</c:v>
                </c:pt>
                <c:pt idx="1026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97</c:v>
                </c:pt>
                <c:pt idx="1038">
                  <c:v>97</c:v>
                </c:pt>
                <c:pt idx="1039">
                  <c:v>97</c:v>
                </c:pt>
                <c:pt idx="1040">
                  <c:v>97</c:v>
                </c:pt>
                <c:pt idx="1041">
                  <c:v>97</c:v>
                </c:pt>
                <c:pt idx="1042">
                  <c:v>97</c:v>
                </c:pt>
                <c:pt idx="1043">
                  <c:v>97</c:v>
                </c:pt>
                <c:pt idx="1044">
                  <c:v>97</c:v>
                </c:pt>
                <c:pt idx="1045">
                  <c:v>97</c:v>
                </c:pt>
                <c:pt idx="1046">
                  <c:v>97</c:v>
                </c:pt>
                <c:pt idx="1047">
                  <c:v>97</c:v>
                </c:pt>
                <c:pt idx="1048">
                  <c:v>97</c:v>
                </c:pt>
                <c:pt idx="1049">
                  <c:v>97</c:v>
                </c:pt>
                <c:pt idx="1050">
                  <c:v>97</c:v>
                </c:pt>
                <c:pt idx="1051">
                  <c:v>97</c:v>
                </c:pt>
                <c:pt idx="1052">
                  <c:v>97</c:v>
                </c:pt>
                <c:pt idx="1053">
                  <c:v>97</c:v>
                </c:pt>
                <c:pt idx="1054">
                  <c:v>97</c:v>
                </c:pt>
                <c:pt idx="1055">
                  <c:v>97</c:v>
                </c:pt>
                <c:pt idx="1056">
                  <c:v>97</c:v>
                </c:pt>
                <c:pt idx="1057">
                  <c:v>97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97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98</c:v>
                </c:pt>
                <c:pt idx="1104">
                  <c:v>98</c:v>
                </c:pt>
                <c:pt idx="1105">
                  <c:v>98</c:v>
                </c:pt>
                <c:pt idx="1106">
                  <c:v>98</c:v>
                </c:pt>
                <c:pt idx="1107">
                  <c:v>98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98</c:v>
                </c:pt>
                <c:pt idx="1115">
                  <c:v>98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98</c:v>
                </c:pt>
                <c:pt idx="1121">
                  <c:v>98</c:v>
                </c:pt>
                <c:pt idx="1122">
                  <c:v>98</c:v>
                </c:pt>
                <c:pt idx="1123">
                  <c:v>98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98</c:v>
                </c:pt>
                <c:pt idx="1131">
                  <c:v>98</c:v>
                </c:pt>
                <c:pt idx="1132">
                  <c:v>98</c:v>
                </c:pt>
                <c:pt idx="1133">
                  <c:v>98</c:v>
                </c:pt>
                <c:pt idx="1134">
                  <c:v>98</c:v>
                </c:pt>
                <c:pt idx="1135">
                  <c:v>98</c:v>
                </c:pt>
                <c:pt idx="1136">
                  <c:v>98</c:v>
                </c:pt>
                <c:pt idx="1137">
                  <c:v>98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98</c:v>
                </c:pt>
                <c:pt idx="1146">
                  <c:v>98</c:v>
                </c:pt>
                <c:pt idx="1147">
                  <c:v>98</c:v>
                </c:pt>
                <c:pt idx="1148">
                  <c:v>98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98</c:v>
                </c:pt>
                <c:pt idx="1153">
                  <c:v>98</c:v>
                </c:pt>
                <c:pt idx="1154">
                  <c:v>98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99</c:v>
                </c:pt>
                <c:pt idx="1195">
                  <c:v>99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99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99</c:v>
                </c:pt>
                <c:pt idx="1227">
                  <c:v>99</c:v>
                </c:pt>
                <c:pt idx="1228">
                  <c:v>99</c:v>
                </c:pt>
                <c:pt idx="1229">
                  <c:v>99</c:v>
                </c:pt>
                <c:pt idx="1230">
                  <c:v>99</c:v>
                </c:pt>
                <c:pt idx="1231">
                  <c:v>99</c:v>
                </c:pt>
                <c:pt idx="1232">
                  <c:v>99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99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99</c:v>
                </c:pt>
                <c:pt idx="1249">
                  <c:v>99</c:v>
                </c:pt>
                <c:pt idx="1250">
                  <c:v>99</c:v>
                </c:pt>
                <c:pt idx="1251">
                  <c:v>99</c:v>
                </c:pt>
                <c:pt idx="1252">
                  <c:v>99</c:v>
                </c:pt>
                <c:pt idx="1253">
                  <c:v>99</c:v>
                </c:pt>
                <c:pt idx="1254">
                  <c:v>99</c:v>
                </c:pt>
                <c:pt idx="1255">
                  <c:v>99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101</c:v>
                </c:pt>
                <c:pt idx="1391">
                  <c:v>101</c:v>
                </c:pt>
                <c:pt idx="1392">
                  <c:v>101</c:v>
                </c:pt>
                <c:pt idx="1393">
                  <c:v>101</c:v>
                </c:pt>
                <c:pt idx="1394">
                  <c:v>101</c:v>
                </c:pt>
                <c:pt idx="1395">
                  <c:v>101</c:v>
                </c:pt>
                <c:pt idx="1396">
                  <c:v>101</c:v>
                </c:pt>
                <c:pt idx="1397">
                  <c:v>101</c:v>
                </c:pt>
                <c:pt idx="1398">
                  <c:v>101</c:v>
                </c:pt>
                <c:pt idx="1399">
                  <c:v>101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101</c:v>
                </c:pt>
                <c:pt idx="1411">
                  <c:v>101</c:v>
                </c:pt>
                <c:pt idx="1412">
                  <c:v>101</c:v>
                </c:pt>
                <c:pt idx="1413">
                  <c:v>101</c:v>
                </c:pt>
                <c:pt idx="1414">
                  <c:v>101</c:v>
                </c:pt>
                <c:pt idx="1415">
                  <c:v>101</c:v>
                </c:pt>
                <c:pt idx="1416">
                  <c:v>101</c:v>
                </c:pt>
                <c:pt idx="1417">
                  <c:v>101</c:v>
                </c:pt>
                <c:pt idx="1418">
                  <c:v>101</c:v>
                </c:pt>
                <c:pt idx="1419">
                  <c:v>101</c:v>
                </c:pt>
                <c:pt idx="1420">
                  <c:v>101</c:v>
                </c:pt>
                <c:pt idx="1421">
                  <c:v>101</c:v>
                </c:pt>
                <c:pt idx="1422">
                  <c:v>101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101</c:v>
                </c:pt>
                <c:pt idx="1427">
                  <c:v>101</c:v>
                </c:pt>
                <c:pt idx="1428">
                  <c:v>101</c:v>
                </c:pt>
                <c:pt idx="1429">
                  <c:v>101</c:v>
                </c:pt>
                <c:pt idx="1430">
                  <c:v>101</c:v>
                </c:pt>
                <c:pt idx="1431">
                  <c:v>101</c:v>
                </c:pt>
                <c:pt idx="1432">
                  <c:v>101</c:v>
                </c:pt>
                <c:pt idx="1433">
                  <c:v>101</c:v>
                </c:pt>
                <c:pt idx="1434">
                  <c:v>101</c:v>
                </c:pt>
                <c:pt idx="1435">
                  <c:v>101</c:v>
                </c:pt>
                <c:pt idx="1436">
                  <c:v>101</c:v>
                </c:pt>
                <c:pt idx="1437">
                  <c:v>101</c:v>
                </c:pt>
                <c:pt idx="1438">
                  <c:v>101</c:v>
                </c:pt>
                <c:pt idx="1439">
                  <c:v>101</c:v>
                </c:pt>
                <c:pt idx="1440">
                  <c:v>101</c:v>
                </c:pt>
                <c:pt idx="1441">
                  <c:v>101</c:v>
                </c:pt>
                <c:pt idx="1442">
                  <c:v>101</c:v>
                </c:pt>
                <c:pt idx="1443">
                  <c:v>101</c:v>
                </c:pt>
                <c:pt idx="1444">
                  <c:v>101</c:v>
                </c:pt>
                <c:pt idx="1445">
                  <c:v>101</c:v>
                </c:pt>
                <c:pt idx="1446">
                  <c:v>101</c:v>
                </c:pt>
                <c:pt idx="1447">
                  <c:v>101</c:v>
                </c:pt>
                <c:pt idx="1448">
                  <c:v>101</c:v>
                </c:pt>
                <c:pt idx="1449">
                  <c:v>101</c:v>
                </c:pt>
                <c:pt idx="1450">
                  <c:v>101</c:v>
                </c:pt>
                <c:pt idx="1451">
                  <c:v>101</c:v>
                </c:pt>
                <c:pt idx="1452">
                  <c:v>101</c:v>
                </c:pt>
                <c:pt idx="1453">
                  <c:v>101</c:v>
                </c:pt>
                <c:pt idx="1454">
                  <c:v>101</c:v>
                </c:pt>
                <c:pt idx="1455">
                  <c:v>101</c:v>
                </c:pt>
                <c:pt idx="1456">
                  <c:v>101</c:v>
                </c:pt>
                <c:pt idx="1457">
                  <c:v>101</c:v>
                </c:pt>
                <c:pt idx="1458">
                  <c:v>101</c:v>
                </c:pt>
                <c:pt idx="1459">
                  <c:v>101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101</c:v>
                </c:pt>
                <c:pt idx="1465">
                  <c:v>101</c:v>
                </c:pt>
                <c:pt idx="1466">
                  <c:v>101</c:v>
                </c:pt>
                <c:pt idx="1467">
                  <c:v>101</c:v>
                </c:pt>
                <c:pt idx="1468">
                  <c:v>101</c:v>
                </c:pt>
                <c:pt idx="1469">
                  <c:v>101</c:v>
                </c:pt>
                <c:pt idx="1470">
                  <c:v>101</c:v>
                </c:pt>
                <c:pt idx="1471">
                  <c:v>101</c:v>
                </c:pt>
                <c:pt idx="1472">
                  <c:v>101</c:v>
                </c:pt>
                <c:pt idx="1473">
                  <c:v>101</c:v>
                </c:pt>
                <c:pt idx="1474">
                  <c:v>101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101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101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102</c:v>
                </c:pt>
                <c:pt idx="1501">
                  <c:v>102</c:v>
                </c:pt>
                <c:pt idx="1502">
                  <c:v>102</c:v>
                </c:pt>
                <c:pt idx="1503">
                  <c:v>102</c:v>
                </c:pt>
                <c:pt idx="1504">
                  <c:v>102</c:v>
                </c:pt>
                <c:pt idx="1505">
                  <c:v>102</c:v>
                </c:pt>
                <c:pt idx="1506">
                  <c:v>102</c:v>
                </c:pt>
                <c:pt idx="1507">
                  <c:v>102</c:v>
                </c:pt>
                <c:pt idx="1508">
                  <c:v>102</c:v>
                </c:pt>
                <c:pt idx="1509">
                  <c:v>102</c:v>
                </c:pt>
                <c:pt idx="1510">
                  <c:v>102</c:v>
                </c:pt>
                <c:pt idx="1511">
                  <c:v>102</c:v>
                </c:pt>
                <c:pt idx="1512">
                  <c:v>102</c:v>
                </c:pt>
                <c:pt idx="1513">
                  <c:v>102</c:v>
                </c:pt>
                <c:pt idx="1514">
                  <c:v>102</c:v>
                </c:pt>
                <c:pt idx="1515">
                  <c:v>102</c:v>
                </c:pt>
                <c:pt idx="1516">
                  <c:v>102</c:v>
                </c:pt>
                <c:pt idx="1517">
                  <c:v>102</c:v>
                </c:pt>
                <c:pt idx="1518">
                  <c:v>102</c:v>
                </c:pt>
                <c:pt idx="1519">
                  <c:v>102</c:v>
                </c:pt>
                <c:pt idx="1520">
                  <c:v>102</c:v>
                </c:pt>
                <c:pt idx="1521">
                  <c:v>102</c:v>
                </c:pt>
                <c:pt idx="1522">
                  <c:v>102</c:v>
                </c:pt>
                <c:pt idx="1523">
                  <c:v>102</c:v>
                </c:pt>
                <c:pt idx="1524">
                  <c:v>102</c:v>
                </c:pt>
                <c:pt idx="1525">
                  <c:v>102</c:v>
                </c:pt>
                <c:pt idx="1526">
                  <c:v>102</c:v>
                </c:pt>
                <c:pt idx="1527">
                  <c:v>102</c:v>
                </c:pt>
                <c:pt idx="1528">
                  <c:v>102</c:v>
                </c:pt>
                <c:pt idx="1529">
                  <c:v>102</c:v>
                </c:pt>
                <c:pt idx="1530">
                  <c:v>102</c:v>
                </c:pt>
                <c:pt idx="1531">
                  <c:v>102</c:v>
                </c:pt>
                <c:pt idx="1532">
                  <c:v>102</c:v>
                </c:pt>
                <c:pt idx="1533">
                  <c:v>102</c:v>
                </c:pt>
                <c:pt idx="1534">
                  <c:v>102</c:v>
                </c:pt>
                <c:pt idx="1535">
                  <c:v>102</c:v>
                </c:pt>
                <c:pt idx="1536">
                  <c:v>102</c:v>
                </c:pt>
                <c:pt idx="1537">
                  <c:v>102</c:v>
                </c:pt>
                <c:pt idx="1538">
                  <c:v>102</c:v>
                </c:pt>
                <c:pt idx="1539">
                  <c:v>102</c:v>
                </c:pt>
                <c:pt idx="1540">
                  <c:v>102</c:v>
                </c:pt>
                <c:pt idx="1541">
                  <c:v>102</c:v>
                </c:pt>
                <c:pt idx="1542">
                  <c:v>102</c:v>
                </c:pt>
                <c:pt idx="1543">
                  <c:v>102</c:v>
                </c:pt>
                <c:pt idx="1544">
                  <c:v>102</c:v>
                </c:pt>
                <c:pt idx="1545">
                  <c:v>102</c:v>
                </c:pt>
                <c:pt idx="1546">
                  <c:v>102</c:v>
                </c:pt>
                <c:pt idx="1547">
                  <c:v>102</c:v>
                </c:pt>
                <c:pt idx="1548">
                  <c:v>102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102</c:v>
                </c:pt>
                <c:pt idx="1568">
                  <c:v>102</c:v>
                </c:pt>
                <c:pt idx="1569">
                  <c:v>102</c:v>
                </c:pt>
                <c:pt idx="1570">
                  <c:v>102</c:v>
                </c:pt>
                <c:pt idx="1571">
                  <c:v>102</c:v>
                </c:pt>
                <c:pt idx="1572">
                  <c:v>102</c:v>
                </c:pt>
                <c:pt idx="1573">
                  <c:v>102</c:v>
                </c:pt>
                <c:pt idx="1574">
                  <c:v>102</c:v>
                </c:pt>
                <c:pt idx="1575">
                  <c:v>102</c:v>
                </c:pt>
                <c:pt idx="1576">
                  <c:v>102</c:v>
                </c:pt>
                <c:pt idx="1577">
                  <c:v>102</c:v>
                </c:pt>
                <c:pt idx="1578">
                  <c:v>102</c:v>
                </c:pt>
                <c:pt idx="1579">
                  <c:v>102</c:v>
                </c:pt>
                <c:pt idx="1580">
                  <c:v>102</c:v>
                </c:pt>
                <c:pt idx="1581">
                  <c:v>103</c:v>
                </c:pt>
                <c:pt idx="1582">
                  <c:v>103</c:v>
                </c:pt>
                <c:pt idx="1583">
                  <c:v>103</c:v>
                </c:pt>
                <c:pt idx="1584">
                  <c:v>103</c:v>
                </c:pt>
                <c:pt idx="1585">
                  <c:v>103</c:v>
                </c:pt>
                <c:pt idx="1586">
                  <c:v>103</c:v>
                </c:pt>
                <c:pt idx="1587">
                  <c:v>103</c:v>
                </c:pt>
                <c:pt idx="1588">
                  <c:v>103</c:v>
                </c:pt>
                <c:pt idx="1589">
                  <c:v>103</c:v>
                </c:pt>
                <c:pt idx="1590">
                  <c:v>103</c:v>
                </c:pt>
                <c:pt idx="1591">
                  <c:v>103</c:v>
                </c:pt>
                <c:pt idx="1592">
                  <c:v>103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103</c:v>
                </c:pt>
                <c:pt idx="1599">
                  <c:v>103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103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103</c:v>
                </c:pt>
                <c:pt idx="1621">
                  <c:v>103</c:v>
                </c:pt>
                <c:pt idx="1622">
                  <c:v>103</c:v>
                </c:pt>
                <c:pt idx="1623">
                  <c:v>103</c:v>
                </c:pt>
                <c:pt idx="1624">
                  <c:v>103</c:v>
                </c:pt>
                <c:pt idx="1625">
                  <c:v>103</c:v>
                </c:pt>
                <c:pt idx="1626">
                  <c:v>103</c:v>
                </c:pt>
                <c:pt idx="1627">
                  <c:v>103</c:v>
                </c:pt>
                <c:pt idx="1628">
                  <c:v>103</c:v>
                </c:pt>
                <c:pt idx="1629">
                  <c:v>103</c:v>
                </c:pt>
                <c:pt idx="1630">
                  <c:v>103</c:v>
                </c:pt>
                <c:pt idx="1631">
                  <c:v>103</c:v>
                </c:pt>
                <c:pt idx="1632">
                  <c:v>103</c:v>
                </c:pt>
                <c:pt idx="1633">
                  <c:v>103</c:v>
                </c:pt>
                <c:pt idx="1634">
                  <c:v>103</c:v>
                </c:pt>
                <c:pt idx="1635">
                  <c:v>103</c:v>
                </c:pt>
                <c:pt idx="1636">
                  <c:v>103</c:v>
                </c:pt>
                <c:pt idx="1637">
                  <c:v>103</c:v>
                </c:pt>
                <c:pt idx="1638">
                  <c:v>103</c:v>
                </c:pt>
                <c:pt idx="1639">
                  <c:v>103</c:v>
                </c:pt>
                <c:pt idx="1640">
                  <c:v>103</c:v>
                </c:pt>
                <c:pt idx="1641">
                  <c:v>103</c:v>
                </c:pt>
                <c:pt idx="1642">
                  <c:v>103</c:v>
                </c:pt>
                <c:pt idx="1643">
                  <c:v>103</c:v>
                </c:pt>
                <c:pt idx="1644">
                  <c:v>103</c:v>
                </c:pt>
                <c:pt idx="1645">
                  <c:v>103</c:v>
                </c:pt>
                <c:pt idx="1646">
                  <c:v>103</c:v>
                </c:pt>
                <c:pt idx="1647">
                  <c:v>103</c:v>
                </c:pt>
                <c:pt idx="1648">
                  <c:v>103</c:v>
                </c:pt>
                <c:pt idx="1649">
                  <c:v>103</c:v>
                </c:pt>
                <c:pt idx="1650">
                  <c:v>103</c:v>
                </c:pt>
                <c:pt idx="1651">
                  <c:v>103</c:v>
                </c:pt>
                <c:pt idx="1652">
                  <c:v>103</c:v>
                </c:pt>
                <c:pt idx="1653">
                  <c:v>103</c:v>
                </c:pt>
                <c:pt idx="1654">
                  <c:v>103</c:v>
                </c:pt>
                <c:pt idx="1655">
                  <c:v>103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104</c:v>
                </c:pt>
                <c:pt idx="1660">
                  <c:v>104</c:v>
                </c:pt>
                <c:pt idx="1661">
                  <c:v>104</c:v>
                </c:pt>
                <c:pt idx="1662">
                  <c:v>104</c:v>
                </c:pt>
                <c:pt idx="1663">
                  <c:v>104</c:v>
                </c:pt>
                <c:pt idx="1664">
                  <c:v>104</c:v>
                </c:pt>
                <c:pt idx="1665">
                  <c:v>104</c:v>
                </c:pt>
                <c:pt idx="1666">
                  <c:v>104</c:v>
                </c:pt>
                <c:pt idx="1667">
                  <c:v>104</c:v>
                </c:pt>
                <c:pt idx="1668">
                  <c:v>104</c:v>
                </c:pt>
                <c:pt idx="1669">
                  <c:v>104</c:v>
                </c:pt>
                <c:pt idx="1670">
                  <c:v>104</c:v>
                </c:pt>
                <c:pt idx="1671">
                  <c:v>104</c:v>
                </c:pt>
                <c:pt idx="1672">
                  <c:v>104</c:v>
                </c:pt>
                <c:pt idx="1673">
                  <c:v>104</c:v>
                </c:pt>
                <c:pt idx="1674">
                  <c:v>104</c:v>
                </c:pt>
                <c:pt idx="1675">
                  <c:v>104</c:v>
                </c:pt>
                <c:pt idx="1676">
                  <c:v>104</c:v>
                </c:pt>
                <c:pt idx="1677">
                  <c:v>104</c:v>
                </c:pt>
                <c:pt idx="1678">
                  <c:v>104</c:v>
                </c:pt>
                <c:pt idx="1679">
                  <c:v>104</c:v>
                </c:pt>
                <c:pt idx="1680">
                  <c:v>104</c:v>
                </c:pt>
                <c:pt idx="1681">
                  <c:v>104</c:v>
                </c:pt>
                <c:pt idx="1682">
                  <c:v>104</c:v>
                </c:pt>
                <c:pt idx="1683">
                  <c:v>104</c:v>
                </c:pt>
                <c:pt idx="1684">
                  <c:v>104</c:v>
                </c:pt>
                <c:pt idx="1685">
                  <c:v>104</c:v>
                </c:pt>
                <c:pt idx="1686">
                  <c:v>104</c:v>
                </c:pt>
                <c:pt idx="1687">
                  <c:v>104</c:v>
                </c:pt>
                <c:pt idx="1688">
                  <c:v>104</c:v>
                </c:pt>
                <c:pt idx="1689">
                  <c:v>104</c:v>
                </c:pt>
                <c:pt idx="1690">
                  <c:v>104</c:v>
                </c:pt>
                <c:pt idx="1691">
                  <c:v>104</c:v>
                </c:pt>
                <c:pt idx="1692">
                  <c:v>104</c:v>
                </c:pt>
                <c:pt idx="1693">
                  <c:v>104</c:v>
                </c:pt>
                <c:pt idx="1694">
                  <c:v>104</c:v>
                </c:pt>
                <c:pt idx="1695">
                  <c:v>104</c:v>
                </c:pt>
                <c:pt idx="1696">
                  <c:v>104</c:v>
                </c:pt>
                <c:pt idx="1697">
                  <c:v>104</c:v>
                </c:pt>
                <c:pt idx="1698">
                  <c:v>104</c:v>
                </c:pt>
                <c:pt idx="1699">
                  <c:v>104</c:v>
                </c:pt>
                <c:pt idx="1700">
                  <c:v>104</c:v>
                </c:pt>
                <c:pt idx="1701">
                  <c:v>104</c:v>
                </c:pt>
                <c:pt idx="1702">
                  <c:v>104</c:v>
                </c:pt>
                <c:pt idx="1703">
                  <c:v>104</c:v>
                </c:pt>
                <c:pt idx="1704">
                  <c:v>104</c:v>
                </c:pt>
                <c:pt idx="1705">
                  <c:v>104</c:v>
                </c:pt>
                <c:pt idx="1706">
                  <c:v>104</c:v>
                </c:pt>
                <c:pt idx="1707">
                  <c:v>104</c:v>
                </c:pt>
                <c:pt idx="1708">
                  <c:v>104</c:v>
                </c:pt>
                <c:pt idx="1709">
                  <c:v>104</c:v>
                </c:pt>
                <c:pt idx="1710">
                  <c:v>104</c:v>
                </c:pt>
                <c:pt idx="1711">
                  <c:v>104</c:v>
                </c:pt>
                <c:pt idx="1712">
                  <c:v>104</c:v>
                </c:pt>
                <c:pt idx="1713">
                  <c:v>104</c:v>
                </c:pt>
                <c:pt idx="1714">
                  <c:v>104</c:v>
                </c:pt>
                <c:pt idx="1715">
                  <c:v>104</c:v>
                </c:pt>
                <c:pt idx="1716">
                  <c:v>104</c:v>
                </c:pt>
                <c:pt idx="1717">
                  <c:v>104</c:v>
                </c:pt>
                <c:pt idx="1718">
                  <c:v>104</c:v>
                </c:pt>
                <c:pt idx="1719">
                  <c:v>104</c:v>
                </c:pt>
                <c:pt idx="1720">
                  <c:v>104</c:v>
                </c:pt>
                <c:pt idx="1721">
                  <c:v>104</c:v>
                </c:pt>
                <c:pt idx="1722">
                  <c:v>104</c:v>
                </c:pt>
                <c:pt idx="1723">
                  <c:v>104</c:v>
                </c:pt>
                <c:pt idx="1724">
                  <c:v>104</c:v>
                </c:pt>
                <c:pt idx="1725">
                  <c:v>104</c:v>
                </c:pt>
                <c:pt idx="1726">
                  <c:v>104</c:v>
                </c:pt>
                <c:pt idx="1727">
                  <c:v>104</c:v>
                </c:pt>
                <c:pt idx="1728">
                  <c:v>104</c:v>
                </c:pt>
                <c:pt idx="1729">
                  <c:v>104</c:v>
                </c:pt>
                <c:pt idx="1730">
                  <c:v>104</c:v>
                </c:pt>
                <c:pt idx="1731">
                  <c:v>104</c:v>
                </c:pt>
                <c:pt idx="1732">
                  <c:v>104</c:v>
                </c:pt>
                <c:pt idx="1733">
                  <c:v>104</c:v>
                </c:pt>
                <c:pt idx="1734">
                  <c:v>104</c:v>
                </c:pt>
                <c:pt idx="1735">
                  <c:v>104</c:v>
                </c:pt>
                <c:pt idx="1736">
                  <c:v>104</c:v>
                </c:pt>
                <c:pt idx="1737">
                  <c:v>104</c:v>
                </c:pt>
                <c:pt idx="1738">
                  <c:v>104</c:v>
                </c:pt>
                <c:pt idx="1739">
                  <c:v>104</c:v>
                </c:pt>
                <c:pt idx="1740">
                  <c:v>104</c:v>
                </c:pt>
                <c:pt idx="1741">
                  <c:v>104</c:v>
                </c:pt>
                <c:pt idx="1742">
                  <c:v>104</c:v>
                </c:pt>
                <c:pt idx="1743">
                  <c:v>104</c:v>
                </c:pt>
                <c:pt idx="1744">
                  <c:v>104</c:v>
                </c:pt>
                <c:pt idx="1745">
                  <c:v>105</c:v>
                </c:pt>
                <c:pt idx="1746">
                  <c:v>105</c:v>
                </c:pt>
                <c:pt idx="1747">
                  <c:v>105</c:v>
                </c:pt>
                <c:pt idx="1748">
                  <c:v>105</c:v>
                </c:pt>
                <c:pt idx="1749">
                  <c:v>105</c:v>
                </c:pt>
                <c:pt idx="1750">
                  <c:v>105</c:v>
                </c:pt>
                <c:pt idx="1751">
                  <c:v>105</c:v>
                </c:pt>
                <c:pt idx="1752">
                  <c:v>105</c:v>
                </c:pt>
                <c:pt idx="1753">
                  <c:v>105</c:v>
                </c:pt>
                <c:pt idx="1754">
                  <c:v>105</c:v>
                </c:pt>
                <c:pt idx="1755">
                  <c:v>105</c:v>
                </c:pt>
                <c:pt idx="1756">
                  <c:v>105</c:v>
                </c:pt>
                <c:pt idx="1757">
                  <c:v>105</c:v>
                </c:pt>
                <c:pt idx="1758">
                  <c:v>105</c:v>
                </c:pt>
                <c:pt idx="1759">
                  <c:v>105</c:v>
                </c:pt>
                <c:pt idx="1760">
                  <c:v>105</c:v>
                </c:pt>
                <c:pt idx="1761">
                  <c:v>105</c:v>
                </c:pt>
                <c:pt idx="1762">
                  <c:v>105</c:v>
                </c:pt>
                <c:pt idx="1763">
                  <c:v>105</c:v>
                </c:pt>
                <c:pt idx="1764">
                  <c:v>105</c:v>
                </c:pt>
                <c:pt idx="1765">
                  <c:v>105</c:v>
                </c:pt>
                <c:pt idx="1766">
                  <c:v>105</c:v>
                </c:pt>
                <c:pt idx="1767">
                  <c:v>105</c:v>
                </c:pt>
                <c:pt idx="1768">
                  <c:v>105</c:v>
                </c:pt>
                <c:pt idx="1769">
                  <c:v>105</c:v>
                </c:pt>
                <c:pt idx="1770">
                  <c:v>105</c:v>
                </c:pt>
                <c:pt idx="1771">
                  <c:v>105</c:v>
                </c:pt>
                <c:pt idx="1772">
                  <c:v>105</c:v>
                </c:pt>
                <c:pt idx="1773">
                  <c:v>105</c:v>
                </c:pt>
                <c:pt idx="1774">
                  <c:v>105</c:v>
                </c:pt>
                <c:pt idx="1775">
                  <c:v>105</c:v>
                </c:pt>
                <c:pt idx="1776">
                  <c:v>105</c:v>
                </c:pt>
                <c:pt idx="1777">
                  <c:v>105</c:v>
                </c:pt>
                <c:pt idx="1778">
                  <c:v>105</c:v>
                </c:pt>
                <c:pt idx="1779">
                  <c:v>105</c:v>
                </c:pt>
                <c:pt idx="1780">
                  <c:v>105</c:v>
                </c:pt>
                <c:pt idx="1781">
                  <c:v>105</c:v>
                </c:pt>
                <c:pt idx="1782">
                  <c:v>105</c:v>
                </c:pt>
                <c:pt idx="1783">
                  <c:v>105</c:v>
                </c:pt>
                <c:pt idx="1784">
                  <c:v>105</c:v>
                </c:pt>
                <c:pt idx="1785">
                  <c:v>105</c:v>
                </c:pt>
                <c:pt idx="1786">
                  <c:v>105</c:v>
                </c:pt>
                <c:pt idx="1787">
                  <c:v>105</c:v>
                </c:pt>
                <c:pt idx="1788">
                  <c:v>105</c:v>
                </c:pt>
                <c:pt idx="1789">
                  <c:v>105</c:v>
                </c:pt>
                <c:pt idx="1790">
                  <c:v>105</c:v>
                </c:pt>
                <c:pt idx="1791">
                  <c:v>105</c:v>
                </c:pt>
                <c:pt idx="1792">
                  <c:v>105</c:v>
                </c:pt>
                <c:pt idx="1793">
                  <c:v>105</c:v>
                </c:pt>
                <c:pt idx="1794">
                  <c:v>105</c:v>
                </c:pt>
                <c:pt idx="1795">
                  <c:v>105</c:v>
                </c:pt>
                <c:pt idx="1796">
                  <c:v>105</c:v>
                </c:pt>
                <c:pt idx="1797">
                  <c:v>105</c:v>
                </c:pt>
                <c:pt idx="1798">
                  <c:v>105</c:v>
                </c:pt>
                <c:pt idx="1799">
                  <c:v>105</c:v>
                </c:pt>
                <c:pt idx="1800">
                  <c:v>105</c:v>
                </c:pt>
                <c:pt idx="1801">
                  <c:v>105</c:v>
                </c:pt>
                <c:pt idx="1802">
                  <c:v>105</c:v>
                </c:pt>
                <c:pt idx="1803">
                  <c:v>105</c:v>
                </c:pt>
                <c:pt idx="1804">
                  <c:v>105</c:v>
                </c:pt>
                <c:pt idx="1805">
                  <c:v>105</c:v>
                </c:pt>
                <c:pt idx="1806">
                  <c:v>105</c:v>
                </c:pt>
                <c:pt idx="1807">
                  <c:v>105</c:v>
                </c:pt>
                <c:pt idx="1808">
                  <c:v>105</c:v>
                </c:pt>
                <c:pt idx="1809">
                  <c:v>105</c:v>
                </c:pt>
                <c:pt idx="1810">
                  <c:v>105</c:v>
                </c:pt>
                <c:pt idx="1811">
                  <c:v>105</c:v>
                </c:pt>
                <c:pt idx="1812">
                  <c:v>105</c:v>
                </c:pt>
                <c:pt idx="1813">
                  <c:v>105</c:v>
                </c:pt>
                <c:pt idx="1814">
                  <c:v>105</c:v>
                </c:pt>
                <c:pt idx="1815">
                  <c:v>105</c:v>
                </c:pt>
                <c:pt idx="1816">
                  <c:v>105</c:v>
                </c:pt>
                <c:pt idx="1817">
                  <c:v>105</c:v>
                </c:pt>
                <c:pt idx="1818">
                  <c:v>105</c:v>
                </c:pt>
                <c:pt idx="1819">
                  <c:v>105</c:v>
                </c:pt>
                <c:pt idx="1820">
                  <c:v>105</c:v>
                </c:pt>
                <c:pt idx="1821">
                  <c:v>106</c:v>
                </c:pt>
                <c:pt idx="1822">
                  <c:v>106</c:v>
                </c:pt>
                <c:pt idx="1823">
                  <c:v>106</c:v>
                </c:pt>
                <c:pt idx="1824">
                  <c:v>106</c:v>
                </c:pt>
                <c:pt idx="1825">
                  <c:v>106</c:v>
                </c:pt>
                <c:pt idx="1826">
                  <c:v>106</c:v>
                </c:pt>
                <c:pt idx="1827">
                  <c:v>106</c:v>
                </c:pt>
                <c:pt idx="1828">
                  <c:v>106</c:v>
                </c:pt>
                <c:pt idx="1829">
                  <c:v>106</c:v>
                </c:pt>
                <c:pt idx="1830">
                  <c:v>106</c:v>
                </c:pt>
                <c:pt idx="1831">
                  <c:v>106</c:v>
                </c:pt>
                <c:pt idx="1832">
                  <c:v>106</c:v>
                </c:pt>
                <c:pt idx="1833">
                  <c:v>106</c:v>
                </c:pt>
                <c:pt idx="1834">
                  <c:v>106</c:v>
                </c:pt>
                <c:pt idx="1835">
                  <c:v>106</c:v>
                </c:pt>
                <c:pt idx="1836">
                  <c:v>106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106</c:v>
                </c:pt>
                <c:pt idx="1842">
                  <c:v>106</c:v>
                </c:pt>
                <c:pt idx="1843">
                  <c:v>106</c:v>
                </c:pt>
                <c:pt idx="1844">
                  <c:v>106</c:v>
                </c:pt>
                <c:pt idx="1845">
                  <c:v>106</c:v>
                </c:pt>
                <c:pt idx="1846">
                  <c:v>106</c:v>
                </c:pt>
                <c:pt idx="1847">
                  <c:v>106</c:v>
                </c:pt>
                <c:pt idx="1848">
                  <c:v>106</c:v>
                </c:pt>
                <c:pt idx="1849">
                  <c:v>106</c:v>
                </c:pt>
                <c:pt idx="1850">
                  <c:v>106</c:v>
                </c:pt>
                <c:pt idx="1851">
                  <c:v>106</c:v>
                </c:pt>
                <c:pt idx="1852">
                  <c:v>106</c:v>
                </c:pt>
                <c:pt idx="1853">
                  <c:v>106</c:v>
                </c:pt>
                <c:pt idx="1854">
                  <c:v>106</c:v>
                </c:pt>
                <c:pt idx="1855">
                  <c:v>106</c:v>
                </c:pt>
                <c:pt idx="1856">
                  <c:v>106</c:v>
                </c:pt>
                <c:pt idx="1857">
                  <c:v>106</c:v>
                </c:pt>
                <c:pt idx="1858">
                  <c:v>106</c:v>
                </c:pt>
                <c:pt idx="1859">
                  <c:v>106</c:v>
                </c:pt>
                <c:pt idx="1860">
                  <c:v>106</c:v>
                </c:pt>
                <c:pt idx="1861">
                  <c:v>106</c:v>
                </c:pt>
                <c:pt idx="1862">
                  <c:v>106</c:v>
                </c:pt>
                <c:pt idx="1863">
                  <c:v>106</c:v>
                </c:pt>
                <c:pt idx="1864">
                  <c:v>106</c:v>
                </c:pt>
                <c:pt idx="1865">
                  <c:v>106</c:v>
                </c:pt>
                <c:pt idx="1866">
                  <c:v>106</c:v>
                </c:pt>
                <c:pt idx="1867">
                  <c:v>106</c:v>
                </c:pt>
                <c:pt idx="1868">
                  <c:v>106</c:v>
                </c:pt>
                <c:pt idx="1869">
                  <c:v>106</c:v>
                </c:pt>
                <c:pt idx="1870">
                  <c:v>106</c:v>
                </c:pt>
                <c:pt idx="1871">
                  <c:v>106</c:v>
                </c:pt>
                <c:pt idx="1872">
                  <c:v>106</c:v>
                </c:pt>
                <c:pt idx="1873">
                  <c:v>106</c:v>
                </c:pt>
                <c:pt idx="1874">
                  <c:v>106</c:v>
                </c:pt>
                <c:pt idx="1875">
                  <c:v>106</c:v>
                </c:pt>
                <c:pt idx="1876">
                  <c:v>106</c:v>
                </c:pt>
                <c:pt idx="1877">
                  <c:v>106</c:v>
                </c:pt>
                <c:pt idx="1878">
                  <c:v>106</c:v>
                </c:pt>
                <c:pt idx="1879">
                  <c:v>106</c:v>
                </c:pt>
                <c:pt idx="1880">
                  <c:v>106</c:v>
                </c:pt>
                <c:pt idx="1881">
                  <c:v>106</c:v>
                </c:pt>
                <c:pt idx="1882">
                  <c:v>106</c:v>
                </c:pt>
                <c:pt idx="1883">
                  <c:v>106</c:v>
                </c:pt>
                <c:pt idx="1884">
                  <c:v>106</c:v>
                </c:pt>
                <c:pt idx="1885">
                  <c:v>106</c:v>
                </c:pt>
                <c:pt idx="1886">
                  <c:v>106</c:v>
                </c:pt>
                <c:pt idx="1887">
                  <c:v>106</c:v>
                </c:pt>
                <c:pt idx="1888">
                  <c:v>106</c:v>
                </c:pt>
                <c:pt idx="1889">
                  <c:v>106</c:v>
                </c:pt>
                <c:pt idx="1890">
                  <c:v>106</c:v>
                </c:pt>
                <c:pt idx="1891">
                  <c:v>106</c:v>
                </c:pt>
                <c:pt idx="1892">
                  <c:v>106</c:v>
                </c:pt>
                <c:pt idx="1893">
                  <c:v>106</c:v>
                </c:pt>
                <c:pt idx="1894">
                  <c:v>106</c:v>
                </c:pt>
                <c:pt idx="1895">
                  <c:v>106</c:v>
                </c:pt>
                <c:pt idx="1896">
                  <c:v>106</c:v>
                </c:pt>
                <c:pt idx="1897">
                  <c:v>106</c:v>
                </c:pt>
                <c:pt idx="1898">
                  <c:v>106</c:v>
                </c:pt>
                <c:pt idx="1899">
                  <c:v>106</c:v>
                </c:pt>
                <c:pt idx="1900">
                  <c:v>106</c:v>
                </c:pt>
                <c:pt idx="1901">
                  <c:v>106</c:v>
                </c:pt>
                <c:pt idx="1902">
                  <c:v>106</c:v>
                </c:pt>
                <c:pt idx="1903">
                  <c:v>106</c:v>
                </c:pt>
                <c:pt idx="1904">
                  <c:v>106</c:v>
                </c:pt>
                <c:pt idx="1905">
                  <c:v>106</c:v>
                </c:pt>
                <c:pt idx="1906">
                  <c:v>106</c:v>
                </c:pt>
                <c:pt idx="1907">
                  <c:v>106</c:v>
                </c:pt>
                <c:pt idx="1908">
                  <c:v>106</c:v>
                </c:pt>
                <c:pt idx="1909">
                  <c:v>106</c:v>
                </c:pt>
                <c:pt idx="1910">
                  <c:v>106</c:v>
                </c:pt>
                <c:pt idx="1911">
                  <c:v>107</c:v>
                </c:pt>
                <c:pt idx="1912">
                  <c:v>107</c:v>
                </c:pt>
                <c:pt idx="1913">
                  <c:v>107</c:v>
                </c:pt>
                <c:pt idx="1914">
                  <c:v>107</c:v>
                </c:pt>
                <c:pt idx="1915">
                  <c:v>107</c:v>
                </c:pt>
                <c:pt idx="1916">
                  <c:v>107</c:v>
                </c:pt>
                <c:pt idx="1917">
                  <c:v>107</c:v>
                </c:pt>
                <c:pt idx="1918">
                  <c:v>107</c:v>
                </c:pt>
                <c:pt idx="1919">
                  <c:v>107</c:v>
                </c:pt>
                <c:pt idx="1920">
                  <c:v>107</c:v>
                </c:pt>
                <c:pt idx="1921">
                  <c:v>107</c:v>
                </c:pt>
                <c:pt idx="1922">
                  <c:v>107</c:v>
                </c:pt>
                <c:pt idx="1923">
                  <c:v>107</c:v>
                </c:pt>
                <c:pt idx="1924">
                  <c:v>107</c:v>
                </c:pt>
                <c:pt idx="1925">
                  <c:v>107</c:v>
                </c:pt>
                <c:pt idx="1926">
                  <c:v>107</c:v>
                </c:pt>
                <c:pt idx="1927">
                  <c:v>107</c:v>
                </c:pt>
                <c:pt idx="1928">
                  <c:v>107</c:v>
                </c:pt>
                <c:pt idx="1929">
                  <c:v>107</c:v>
                </c:pt>
                <c:pt idx="1930">
                  <c:v>107</c:v>
                </c:pt>
                <c:pt idx="1931">
                  <c:v>107</c:v>
                </c:pt>
                <c:pt idx="1932">
                  <c:v>107</c:v>
                </c:pt>
                <c:pt idx="1933">
                  <c:v>107</c:v>
                </c:pt>
                <c:pt idx="1934">
                  <c:v>107</c:v>
                </c:pt>
                <c:pt idx="1935">
                  <c:v>107</c:v>
                </c:pt>
                <c:pt idx="1936">
                  <c:v>107</c:v>
                </c:pt>
                <c:pt idx="1937">
                  <c:v>107</c:v>
                </c:pt>
                <c:pt idx="1938">
                  <c:v>107</c:v>
                </c:pt>
                <c:pt idx="1939">
                  <c:v>107</c:v>
                </c:pt>
                <c:pt idx="1940">
                  <c:v>107</c:v>
                </c:pt>
                <c:pt idx="1941">
                  <c:v>107</c:v>
                </c:pt>
                <c:pt idx="1942">
                  <c:v>107</c:v>
                </c:pt>
                <c:pt idx="1943">
                  <c:v>107</c:v>
                </c:pt>
                <c:pt idx="1944">
                  <c:v>107</c:v>
                </c:pt>
                <c:pt idx="1945">
                  <c:v>107</c:v>
                </c:pt>
                <c:pt idx="1946">
                  <c:v>107</c:v>
                </c:pt>
                <c:pt idx="1947">
                  <c:v>107</c:v>
                </c:pt>
                <c:pt idx="1948">
                  <c:v>107</c:v>
                </c:pt>
                <c:pt idx="1949">
                  <c:v>107</c:v>
                </c:pt>
                <c:pt idx="1950">
                  <c:v>107</c:v>
                </c:pt>
                <c:pt idx="1951">
                  <c:v>107</c:v>
                </c:pt>
                <c:pt idx="1952">
                  <c:v>107</c:v>
                </c:pt>
                <c:pt idx="1953">
                  <c:v>107</c:v>
                </c:pt>
                <c:pt idx="1954">
                  <c:v>107</c:v>
                </c:pt>
                <c:pt idx="1955">
                  <c:v>107</c:v>
                </c:pt>
                <c:pt idx="1956">
                  <c:v>107</c:v>
                </c:pt>
                <c:pt idx="1957">
                  <c:v>107</c:v>
                </c:pt>
                <c:pt idx="1958">
                  <c:v>107</c:v>
                </c:pt>
                <c:pt idx="1959">
                  <c:v>107</c:v>
                </c:pt>
                <c:pt idx="1960">
                  <c:v>107</c:v>
                </c:pt>
                <c:pt idx="1961">
                  <c:v>107</c:v>
                </c:pt>
                <c:pt idx="1962">
                  <c:v>107</c:v>
                </c:pt>
                <c:pt idx="1963">
                  <c:v>107</c:v>
                </c:pt>
                <c:pt idx="1964">
                  <c:v>107</c:v>
                </c:pt>
                <c:pt idx="1965">
                  <c:v>107</c:v>
                </c:pt>
                <c:pt idx="1966">
                  <c:v>107</c:v>
                </c:pt>
                <c:pt idx="1967">
                  <c:v>107</c:v>
                </c:pt>
                <c:pt idx="1968">
                  <c:v>107</c:v>
                </c:pt>
                <c:pt idx="1969">
                  <c:v>107</c:v>
                </c:pt>
                <c:pt idx="1970">
                  <c:v>107</c:v>
                </c:pt>
                <c:pt idx="1971">
                  <c:v>107</c:v>
                </c:pt>
                <c:pt idx="1972">
                  <c:v>107</c:v>
                </c:pt>
                <c:pt idx="1973">
                  <c:v>107</c:v>
                </c:pt>
                <c:pt idx="1974">
                  <c:v>107</c:v>
                </c:pt>
                <c:pt idx="1975">
                  <c:v>107</c:v>
                </c:pt>
                <c:pt idx="1976">
                  <c:v>107</c:v>
                </c:pt>
                <c:pt idx="1977">
                  <c:v>107</c:v>
                </c:pt>
                <c:pt idx="1978">
                  <c:v>107</c:v>
                </c:pt>
                <c:pt idx="1979">
                  <c:v>107</c:v>
                </c:pt>
                <c:pt idx="1980">
                  <c:v>107</c:v>
                </c:pt>
                <c:pt idx="1981">
                  <c:v>107</c:v>
                </c:pt>
                <c:pt idx="1982">
                  <c:v>107</c:v>
                </c:pt>
                <c:pt idx="1983">
                  <c:v>107</c:v>
                </c:pt>
                <c:pt idx="1984">
                  <c:v>107</c:v>
                </c:pt>
                <c:pt idx="1985">
                  <c:v>107</c:v>
                </c:pt>
                <c:pt idx="1986">
                  <c:v>107</c:v>
                </c:pt>
                <c:pt idx="1987">
                  <c:v>107</c:v>
                </c:pt>
                <c:pt idx="1988">
                  <c:v>107</c:v>
                </c:pt>
                <c:pt idx="1989">
                  <c:v>107</c:v>
                </c:pt>
                <c:pt idx="1990">
                  <c:v>107</c:v>
                </c:pt>
                <c:pt idx="1991">
                  <c:v>107</c:v>
                </c:pt>
                <c:pt idx="1992">
                  <c:v>107</c:v>
                </c:pt>
                <c:pt idx="1993">
                  <c:v>107</c:v>
                </c:pt>
                <c:pt idx="1994">
                  <c:v>107</c:v>
                </c:pt>
                <c:pt idx="1995">
                  <c:v>107</c:v>
                </c:pt>
                <c:pt idx="1996">
                  <c:v>107</c:v>
                </c:pt>
                <c:pt idx="1997">
                  <c:v>107</c:v>
                </c:pt>
                <c:pt idx="1998">
                  <c:v>107</c:v>
                </c:pt>
                <c:pt idx="1999">
                  <c:v>107</c:v>
                </c:pt>
                <c:pt idx="2000">
                  <c:v>107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108</c:v>
                </c:pt>
                <c:pt idx="2012">
                  <c:v>108</c:v>
                </c:pt>
                <c:pt idx="2013">
                  <c:v>108</c:v>
                </c:pt>
                <c:pt idx="2014">
                  <c:v>108</c:v>
                </c:pt>
                <c:pt idx="2015">
                  <c:v>108</c:v>
                </c:pt>
                <c:pt idx="2016">
                  <c:v>108</c:v>
                </c:pt>
                <c:pt idx="2017">
                  <c:v>108</c:v>
                </c:pt>
                <c:pt idx="2018">
                  <c:v>108</c:v>
                </c:pt>
                <c:pt idx="2019">
                  <c:v>108</c:v>
                </c:pt>
                <c:pt idx="2020">
                  <c:v>108</c:v>
                </c:pt>
                <c:pt idx="2021">
                  <c:v>108</c:v>
                </c:pt>
                <c:pt idx="2022">
                  <c:v>108</c:v>
                </c:pt>
                <c:pt idx="2023">
                  <c:v>108</c:v>
                </c:pt>
                <c:pt idx="2024">
                  <c:v>108</c:v>
                </c:pt>
                <c:pt idx="2025">
                  <c:v>108</c:v>
                </c:pt>
                <c:pt idx="2026">
                  <c:v>108</c:v>
                </c:pt>
                <c:pt idx="2027">
                  <c:v>108</c:v>
                </c:pt>
                <c:pt idx="2028">
                  <c:v>108</c:v>
                </c:pt>
                <c:pt idx="2029">
                  <c:v>108</c:v>
                </c:pt>
                <c:pt idx="2030">
                  <c:v>108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108</c:v>
                </c:pt>
                <c:pt idx="2038">
                  <c:v>108</c:v>
                </c:pt>
                <c:pt idx="2039">
                  <c:v>108</c:v>
                </c:pt>
                <c:pt idx="2040">
                  <c:v>108</c:v>
                </c:pt>
                <c:pt idx="2041">
                  <c:v>108</c:v>
                </c:pt>
                <c:pt idx="2042">
                  <c:v>108</c:v>
                </c:pt>
                <c:pt idx="2043">
                  <c:v>108</c:v>
                </c:pt>
                <c:pt idx="2044">
                  <c:v>108</c:v>
                </c:pt>
                <c:pt idx="2045">
                  <c:v>108</c:v>
                </c:pt>
                <c:pt idx="2046">
                  <c:v>108</c:v>
                </c:pt>
                <c:pt idx="2047">
                  <c:v>108</c:v>
                </c:pt>
                <c:pt idx="2048">
                  <c:v>108</c:v>
                </c:pt>
                <c:pt idx="2049">
                  <c:v>108</c:v>
                </c:pt>
                <c:pt idx="2050">
                  <c:v>108</c:v>
                </c:pt>
                <c:pt idx="2051">
                  <c:v>108</c:v>
                </c:pt>
                <c:pt idx="2052">
                  <c:v>108</c:v>
                </c:pt>
                <c:pt idx="2053">
                  <c:v>108</c:v>
                </c:pt>
                <c:pt idx="2054">
                  <c:v>108</c:v>
                </c:pt>
                <c:pt idx="2055">
                  <c:v>108</c:v>
                </c:pt>
                <c:pt idx="2056">
                  <c:v>108</c:v>
                </c:pt>
                <c:pt idx="2057">
                  <c:v>108</c:v>
                </c:pt>
                <c:pt idx="2058">
                  <c:v>108</c:v>
                </c:pt>
                <c:pt idx="2059">
                  <c:v>108</c:v>
                </c:pt>
                <c:pt idx="2060">
                  <c:v>108</c:v>
                </c:pt>
                <c:pt idx="2061">
                  <c:v>108</c:v>
                </c:pt>
                <c:pt idx="2062">
                  <c:v>108</c:v>
                </c:pt>
                <c:pt idx="2063">
                  <c:v>108</c:v>
                </c:pt>
                <c:pt idx="2064">
                  <c:v>108</c:v>
                </c:pt>
                <c:pt idx="2065">
                  <c:v>108</c:v>
                </c:pt>
                <c:pt idx="2066">
                  <c:v>108</c:v>
                </c:pt>
                <c:pt idx="2067">
                  <c:v>108</c:v>
                </c:pt>
                <c:pt idx="2068">
                  <c:v>108</c:v>
                </c:pt>
                <c:pt idx="2069">
                  <c:v>108</c:v>
                </c:pt>
                <c:pt idx="2070">
                  <c:v>108</c:v>
                </c:pt>
                <c:pt idx="2071">
                  <c:v>108</c:v>
                </c:pt>
                <c:pt idx="2072">
                  <c:v>108</c:v>
                </c:pt>
                <c:pt idx="2073">
                  <c:v>108</c:v>
                </c:pt>
                <c:pt idx="2074">
                  <c:v>108</c:v>
                </c:pt>
                <c:pt idx="2075">
                  <c:v>108</c:v>
                </c:pt>
                <c:pt idx="2076">
                  <c:v>109</c:v>
                </c:pt>
                <c:pt idx="2077">
                  <c:v>109</c:v>
                </c:pt>
                <c:pt idx="2078">
                  <c:v>109</c:v>
                </c:pt>
                <c:pt idx="2079">
                  <c:v>109</c:v>
                </c:pt>
                <c:pt idx="2080">
                  <c:v>109</c:v>
                </c:pt>
                <c:pt idx="2081">
                  <c:v>109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109</c:v>
                </c:pt>
                <c:pt idx="2087">
                  <c:v>109</c:v>
                </c:pt>
                <c:pt idx="2088">
                  <c:v>109</c:v>
                </c:pt>
                <c:pt idx="2089">
                  <c:v>109</c:v>
                </c:pt>
                <c:pt idx="2090">
                  <c:v>109</c:v>
                </c:pt>
                <c:pt idx="2091">
                  <c:v>109</c:v>
                </c:pt>
                <c:pt idx="2092">
                  <c:v>109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109</c:v>
                </c:pt>
                <c:pt idx="2097">
                  <c:v>109</c:v>
                </c:pt>
                <c:pt idx="2098">
                  <c:v>109</c:v>
                </c:pt>
                <c:pt idx="2099">
                  <c:v>109</c:v>
                </c:pt>
                <c:pt idx="2100">
                  <c:v>109</c:v>
                </c:pt>
                <c:pt idx="2101">
                  <c:v>109</c:v>
                </c:pt>
                <c:pt idx="2102">
                  <c:v>109</c:v>
                </c:pt>
                <c:pt idx="2103">
                  <c:v>109</c:v>
                </c:pt>
                <c:pt idx="2104">
                  <c:v>109</c:v>
                </c:pt>
                <c:pt idx="2105">
                  <c:v>109</c:v>
                </c:pt>
                <c:pt idx="2106">
                  <c:v>109</c:v>
                </c:pt>
                <c:pt idx="2107">
                  <c:v>109</c:v>
                </c:pt>
                <c:pt idx="2108">
                  <c:v>109</c:v>
                </c:pt>
                <c:pt idx="2109">
                  <c:v>109</c:v>
                </c:pt>
                <c:pt idx="2110">
                  <c:v>109</c:v>
                </c:pt>
                <c:pt idx="2111">
                  <c:v>109</c:v>
                </c:pt>
                <c:pt idx="2112">
                  <c:v>109</c:v>
                </c:pt>
                <c:pt idx="2113">
                  <c:v>109</c:v>
                </c:pt>
                <c:pt idx="2114">
                  <c:v>109</c:v>
                </c:pt>
                <c:pt idx="2115">
                  <c:v>109</c:v>
                </c:pt>
                <c:pt idx="2116">
                  <c:v>109</c:v>
                </c:pt>
                <c:pt idx="2117">
                  <c:v>109</c:v>
                </c:pt>
                <c:pt idx="2118">
                  <c:v>109</c:v>
                </c:pt>
                <c:pt idx="2119">
                  <c:v>109</c:v>
                </c:pt>
                <c:pt idx="2120">
                  <c:v>109</c:v>
                </c:pt>
                <c:pt idx="2121">
                  <c:v>109</c:v>
                </c:pt>
                <c:pt idx="2122">
                  <c:v>109</c:v>
                </c:pt>
                <c:pt idx="2123">
                  <c:v>109</c:v>
                </c:pt>
                <c:pt idx="2124">
                  <c:v>109</c:v>
                </c:pt>
                <c:pt idx="2125">
                  <c:v>109</c:v>
                </c:pt>
                <c:pt idx="2126">
                  <c:v>109</c:v>
                </c:pt>
                <c:pt idx="2127">
                  <c:v>109</c:v>
                </c:pt>
                <c:pt idx="2128">
                  <c:v>109</c:v>
                </c:pt>
                <c:pt idx="2129">
                  <c:v>109</c:v>
                </c:pt>
                <c:pt idx="2130">
                  <c:v>109</c:v>
                </c:pt>
                <c:pt idx="2131">
                  <c:v>109</c:v>
                </c:pt>
                <c:pt idx="2132">
                  <c:v>109</c:v>
                </c:pt>
                <c:pt idx="2133">
                  <c:v>109</c:v>
                </c:pt>
                <c:pt idx="2134">
                  <c:v>109</c:v>
                </c:pt>
                <c:pt idx="2135">
                  <c:v>109</c:v>
                </c:pt>
                <c:pt idx="2136">
                  <c:v>109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109</c:v>
                </c:pt>
                <c:pt idx="2141">
                  <c:v>109</c:v>
                </c:pt>
                <c:pt idx="2142">
                  <c:v>109</c:v>
                </c:pt>
                <c:pt idx="2143">
                  <c:v>109</c:v>
                </c:pt>
                <c:pt idx="2144">
                  <c:v>109</c:v>
                </c:pt>
                <c:pt idx="2145">
                  <c:v>109</c:v>
                </c:pt>
                <c:pt idx="2146">
                  <c:v>109</c:v>
                </c:pt>
                <c:pt idx="2147">
                  <c:v>109</c:v>
                </c:pt>
                <c:pt idx="2148">
                  <c:v>109</c:v>
                </c:pt>
                <c:pt idx="2149">
                  <c:v>109</c:v>
                </c:pt>
                <c:pt idx="2150">
                  <c:v>109</c:v>
                </c:pt>
                <c:pt idx="2151">
                  <c:v>109</c:v>
                </c:pt>
                <c:pt idx="2152">
                  <c:v>109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109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110</c:v>
                </c:pt>
                <c:pt idx="2179">
                  <c:v>110</c:v>
                </c:pt>
                <c:pt idx="2180">
                  <c:v>110</c:v>
                </c:pt>
                <c:pt idx="2181">
                  <c:v>110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110</c:v>
                </c:pt>
                <c:pt idx="2186">
                  <c:v>110</c:v>
                </c:pt>
                <c:pt idx="2187">
                  <c:v>110</c:v>
                </c:pt>
                <c:pt idx="2188">
                  <c:v>110</c:v>
                </c:pt>
                <c:pt idx="2189">
                  <c:v>110</c:v>
                </c:pt>
                <c:pt idx="2190">
                  <c:v>110</c:v>
                </c:pt>
                <c:pt idx="2191">
                  <c:v>110</c:v>
                </c:pt>
                <c:pt idx="2192">
                  <c:v>110</c:v>
                </c:pt>
                <c:pt idx="2193">
                  <c:v>110</c:v>
                </c:pt>
                <c:pt idx="2194">
                  <c:v>110</c:v>
                </c:pt>
                <c:pt idx="2195">
                  <c:v>110</c:v>
                </c:pt>
                <c:pt idx="2196">
                  <c:v>110</c:v>
                </c:pt>
                <c:pt idx="2197">
                  <c:v>110</c:v>
                </c:pt>
                <c:pt idx="2198">
                  <c:v>110</c:v>
                </c:pt>
                <c:pt idx="2199">
                  <c:v>110</c:v>
                </c:pt>
                <c:pt idx="2200">
                  <c:v>110</c:v>
                </c:pt>
                <c:pt idx="2201">
                  <c:v>110</c:v>
                </c:pt>
                <c:pt idx="2202">
                  <c:v>110</c:v>
                </c:pt>
                <c:pt idx="2203">
                  <c:v>110</c:v>
                </c:pt>
                <c:pt idx="2204">
                  <c:v>110</c:v>
                </c:pt>
                <c:pt idx="2205">
                  <c:v>110</c:v>
                </c:pt>
                <c:pt idx="2206">
                  <c:v>110</c:v>
                </c:pt>
                <c:pt idx="2207">
                  <c:v>110</c:v>
                </c:pt>
                <c:pt idx="2208">
                  <c:v>110</c:v>
                </c:pt>
                <c:pt idx="2209">
                  <c:v>110</c:v>
                </c:pt>
                <c:pt idx="2210">
                  <c:v>110</c:v>
                </c:pt>
                <c:pt idx="2211">
                  <c:v>110</c:v>
                </c:pt>
                <c:pt idx="2212">
                  <c:v>110</c:v>
                </c:pt>
                <c:pt idx="2213">
                  <c:v>110</c:v>
                </c:pt>
                <c:pt idx="2214">
                  <c:v>110</c:v>
                </c:pt>
                <c:pt idx="2215">
                  <c:v>110</c:v>
                </c:pt>
                <c:pt idx="2216">
                  <c:v>110</c:v>
                </c:pt>
                <c:pt idx="2217">
                  <c:v>110</c:v>
                </c:pt>
                <c:pt idx="2218">
                  <c:v>110</c:v>
                </c:pt>
                <c:pt idx="2219">
                  <c:v>110</c:v>
                </c:pt>
                <c:pt idx="2220">
                  <c:v>110</c:v>
                </c:pt>
                <c:pt idx="2221">
                  <c:v>110</c:v>
                </c:pt>
                <c:pt idx="2222">
                  <c:v>110</c:v>
                </c:pt>
                <c:pt idx="2223">
                  <c:v>110</c:v>
                </c:pt>
                <c:pt idx="2224">
                  <c:v>110</c:v>
                </c:pt>
                <c:pt idx="2225">
                  <c:v>110</c:v>
                </c:pt>
                <c:pt idx="2226">
                  <c:v>110</c:v>
                </c:pt>
                <c:pt idx="2227">
                  <c:v>110</c:v>
                </c:pt>
                <c:pt idx="2228">
                  <c:v>110</c:v>
                </c:pt>
                <c:pt idx="2229">
                  <c:v>110</c:v>
                </c:pt>
                <c:pt idx="2230">
                  <c:v>110</c:v>
                </c:pt>
                <c:pt idx="2231">
                  <c:v>110</c:v>
                </c:pt>
                <c:pt idx="2232">
                  <c:v>110</c:v>
                </c:pt>
                <c:pt idx="2233">
                  <c:v>110</c:v>
                </c:pt>
                <c:pt idx="2234">
                  <c:v>110</c:v>
                </c:pt>
                <c:pt idx="2235">
                  <c:v>110</c:v>
                </c:pt>
                <c:pt idx="2236">
                  <c:v>110</c:v>
                </c:pt>
                <c:pt idx="2237">
                  <c:v>110</c:v>
                </c:pt>
                <c:pt idx="2238">
                  <c:v>110</c:v>
                </c:pt>
                <c:pt idx="2239">
                  <c:v>110</c:v>
                </c:pt>
                <c:pt idx="2240">
                  <c:v>110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112</c:v>
                </c:pt>
                <c:pt idx="2300">
                  <c:v>112</c:v>
                </c:pt>
                <c:pt idx="2301">
                  <c:v>112</c:v>
                </c:pt>
                <c:pt idx="2302">
                  <c:v>112</c:v>
                </c:pt>
                <c:pt idx="2303">
                  <c:v>112</c:v>
                </c:pt>
                <c:pt idx="2304">
                  <c:v>112</c:v>
                </c:pt>
                <c:pt idx="2305">
                  <c:v>112</c:v>
                </c:pt>
                <c:pt idx="2306">
                  <c:v>112</c:v>
                </c:pt>
                <c:pt idx="2307">
                  <c:v>112</c:v>
                </c:pt>
                <c:pt idx="2308">
                  <c:v>112</c:v>
                </c:pt>
                <c:pt idx="2309">
                  <c:v>112</c:v>
                </c:pt>
                <c:pt idx="2310">
                  <c:v>112</c:v>
                </c:pt>
                <c:pt idx="2311">
                  <c:v>112</c:v>
                </c:pt>
                <c:pt idx="2312">
                  <c:v>112</c:v>
                </c:pt>
                <c:pt idx="2313">
                  <c:v>112</c:v>
                </c:pt>
                <c:pt idx="2314">
                  <c:v>112</c:v>
                </c:pt>
                <c:pt idx="2315">
                  <c:v>112</c:v>
                </c:pt>
                <c:pt idx="2316">
                  <c:v>112</c:v>
                </c:pt>
                <c:pt idx="2317">
                  <c:v>112</c:v>
                </c:pt>
                <c:pt idx="2318">
                  <c:v>112</c:v>
                </c:pt>
                <c:pt idx="2319">
                  <c:v>112</c:v>
                </c:pt>
                <c:pt idx="2320">
                  <c:v>112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112</c:v>
                </c:pt>
                <c:pt idx="2326">
                  <c:v>112</c:v>
                </c:pt>
                <c:pt idx="2327">
                  <c:v>112</c:v>
                </c:pt>
                <c:pt idx="2328">
                  <c:v>112</c:v>
                </c:pt>
                <c:pt idx="2329">
                  <c:v>112</c:v>
                </c:pt>
                <c:pt idx="2330">
                  <c:v>112</c:v>
                </c:pt>
                <c:pt idx="2331">
                  <c:v>112</c:v>
                </c:pt>
                <c:pt idx="2332">
                  <c:v>112</c:v>
                </c:pt>
                <c:pt idx="2333">
                  <c:v>112</c:v>
                </c:pt>
                <c:pt idx="2334">
                  <c:v>112</c:v>
                </c:pt>
                <c:pt idx="2335">
                  <c:v>112</c:v>
                </c:pt>
                <c:pt idx="2336">
                  <c:v>112</c:v>
                </c:pt>
                <c:pt idx="2337">
                  <c:v>112</c:v>
                </c:pt>
                <c:pt idx="2338">
                  <c:v>112</c:v>
                </c:pt>
                <c:pt idx="2339">
                  <c:v>112</c:v>
                </c:pt>
                <c:pt idx="2340">
                  <c:v>112</c:v>
                </c:pt>
                <c:pt idx="2341">
                  <c:v>112</c:v>
                </c:pt>
                <c:pt idx="2342">
                  <c:v>112</c:v>
                </c:pt>
                <c:pt idx="2343">
                  <c:v>112</c:v>
                </c:pt>
                <c:pt idx="2344">
                  <c:v>112</c:v>
                </c:pt>
                <c:pt idx="2345">
                  <c:v>112</c:v>
                </c:pt>
                <c:pt idx="2346">
                  <c:v>112</c:v>
                </c:pt>
                <c:pt idx="2347">
                  <c:v>112</c:v>
                </c:pt>
                <c:pt idx="2348">
                  <c:v>112</c:v>
                </c:pt>
                <c:pt idx="2349">
                  <c:v>112</c:v>
                </c:pt>
                <c:pt idx="2350">
                  <c:v>112</c:v>
                </c:pt>
                <c:pt idx="2351">
                  <c:v>112</c:v>
                </c:pt>
                <c:pt idx="2352">
                  <c:v>112</c:v>
                </c:pt>
                <c:pt idx="2353">
                  <c:v>112</c:v>
                </c:pt>
                <c:pt idx="2354">
                  <c:v>112</c:v>
                </c:pt>
                <c:pt idx="2355">
                  <c:v>112</c:v>
                </c:pt>
                <c:pt idx="2356">
                  <c:v>112</c:v>
                </c:pt>
                <c:pt idx="2357">
                  <c:v>112</c:v>
                </c:pt>
                <c:pt idx="2358">
                  <c:v>112</c:v>
                </c:pt>
                <c:pt idx="2359">
                  <c:v>112</c:v>
                </c:pt>
                <c:pt idx="2360">
                  <c:v>112</c:v>
                </c:pt>
                <c:pt idx="2361">
                  <c:v>112</c:v>
                </c:pt>
                <c:pt idx="2362">
                  <c:v>112</c:v>
                </c:pt>
                <c:pt idx="2363">
                  <c:v>112</c:v>
                </c:pt>
                <c:pt idx="2364">
                  <c:v>112</c:v>
                </c:pt>
                <c:pt idx="2365">
                  <c:v>112</c:v>
                </c:pt>
                <c:pt idx="2366">
                  <c:v>112</c:v>
                </c:pt>
                <c:pt idx="2367">
                  <c:v>112</c:v>
                </c:pt>
                <c:pt idx="2368">
                  <c:v>113</c:v>
                </c:pt>
                <c:pt idx="2369">
                  <c:v>113</c:v>
                </c:pt>
                <c:pt idx="2370">
                  <c:v>113</c:v>
                </c:pt>
                <c:pt idx="2371">
                  <c:v>113</c:v>
                </c:pt>
                <c:pt idx="2372">
                  <c:v>113</c:v>
                </c:pt>
                <c:pt idx="2373">
                  <c:v>113</c:v>
                </c:pt>
                <c:pt idx="2374">
                  <c:v>113</c:v>
                </c:pt>
                <c:pt idx="2375">
                  <c:v>113</c:v>
                </c:pt>
                <c:pt idx="2376">
                  <c:v>113</c:v>
                </c:pt>
                <c:pt idx="2377">
                  <c:v>113</c:v>
                </c:pt>
                <c:pt idx="2378">
                  <c:v>113</c:v>
                </c:pt>
                <c:pt idx="2379">
                  <c:v>113</c:v>
                </c:pt>
                <c:pt idx="2380">
                  <c:v>113</c:v>
                </c:pt>
                <c:pt idx="2381">
                  <c:v>113</c:v>
                </c:pt>
                <c:pt idx="2382">
                  <c:v>113</c:v>
                </c:pt>
                <c:pt idx="2383">
                  <c:v>113</c:v>
                </c:pt>
                <c:pt idx="2384">
                  <c:v>113</c:v>
                </c:pt>
                <c:pt idx="2385">
                  <c:v>113</c:v>
                </c:pt>
                <c:pt idx="2386">
                  <c:v>113</c:v>
                </c:pt>
                <c:pt idx="2387">
                  <c:v>113</c:v>
                </c:pt>
                <c:pt idx="2388">
                  <c:v>113</c:v>
                </c:pt>
                <c:pt idx="2389">
                  <c:v>113</c:v>
                </c:pt>
                <c:pt idx="2390">
                  <c:v>113</c:v>
                </c:pt>
                <c:pt idx="2391">
                  <c:v>113</c:v>
                </c:pt>
                <c:pt idx="2392">
                  <c:v>113</c:v>
                </c:pt>
                <c:pt idx="2393">
                  <c:v>113</c:v>
                </c:pt>
                <c:pt idx="2394">
                  <c:v>113</c:v>
                </c:pt>
                <c:pt idx="2395">
                  <c:v>113</c:v>
                </c:pt>
                <c:pt idx="2396">
                  <c:v>113</c:v>
                </c:pt>
                <c:pt idx="2397">
                  <c:v>113</c:v>
                </c:pt>
                <c:pt idx="2398">
                  <c:v>113</c:v>
                </c:pt>
                <c:pt idx="2399">
                  <c:v>113</c:v>
                </c:pt>
                <c:pt idx="2400">
                  <c:v>113</c:v>
                </c:pt>
                <c:pt idx="2401">
                  <c:v>113</c:v>
                </c:pt>
                <c:pt idx="2402">
                  <c:v>113</c:v>
                </c:pt>
                <c:pt idx="2403">
                  <c:v>113</c:v>
                </c:pt>
                <c:pt idx="2404">
                  <c:v>113</c:v>
                </c:pt>
                <c:pt idx="2405">
                  <c:v>113</c:v>
                </c:pt>
                <c:pt idx="2406">
                  <c:v>113</c:v>
                </c:pt>
                <c:pt idx="2407">
                  <c:v>113</c:v>
                </c:pt>
                <c:pt idx="2408">
                  <c:v>113</c:v>
                </c:pt>
                <c:pt idx="2409">
                  <c:v>113</c:v>
                </c:pt>
                <c:pt idx="2410">
                  <c:v>113</c:v>
                </c:pt>
                <c:pt idx="2411">
                  <c:v>113</c:v>
                </c:pt>
                <c:pt idx="2412">
                  <c:v>113</c:v>
                </c:pt>
                <c:pt idx="2413">
                  <c:v>113</c:v>
                </c:pt>
                <c:pt idx="2414">
                  <c:v>113</c:v>
                </c:pt>
                <c:pt idx="2415">
                  <c:v>113</c:v>
                </c:pt>
                <c:pt idx="2416">
                  <c:v>113</c:v>
                </c:pt>
                <c:pt idx="2417">
                  <c:v>113</c:v>
                </c:pt>
                <c:pt idx="2418">
                  <c:v>113</c:v>
                </c:pt>
                <c:pt idx="2419">
                  <c:v>113</c:v>
                </c:pt>
                <c:pt idx="2420">
                  <c:v>113</c:v>
                </c:pt>
                <c:pt idx="2421">
                  <c:v>113</c:v>
                </c:pt>
                <c:pt idx="2422">
                  <c:v>113</c:v>
                </c:pt>
                <c:pt idx="2423">
                  <c:v>113</c:v>
                </c:pt>
                <c:pt idx="2424">
                  <c:v>113</c:v>
                </c:pt>
                <c:pt idx="2425">
                  <c:v>113</c:v>
                </c:pt>
                <c:pt idx="2426">
                  <c:v>113</c:v>
                </c:pt>
                <c:pt idx="2427">
                  <c:v>113</c:v>
                </c:pt>
                <c:pt idx="2428">
                  <c:v>113</c:v>
                </c:pt>
                <c:pt idx="2429">
                  <c:v>114</c:v>
                </c:pt>
                <c:pt idx="2430">
                  <c:v>114</c:v>
                </c:pt>
                <c:pt idx="2431">
                  <c:v>114</c:v>
                </c:pt>
                <c:pt idx="2432">
                  <c:v>114</c:v>
                </c:pt>
                <c:pt idx="2433">
                  <c:v>114</c:v>
                </c:pt>
                <c:pt idx="2434">
                  <c:v>114</c:v>
                </c:pt>
                <c:pt idx="2435">
                  <c:v>114</c:v>
                </c:pt>
                <c:pt idx="2436">
                  <c:v>114</c:v>
                </c:pt>
                <c:pt idx="2437">
                  <c:v>114</c:v>
                </c:pt>
                <c:pt idx="2438">
                  <c:v>114</c:v>
                </c:pt>
                <c:pt idx="2439">
                  <c:v>114</c:v>
                </c:pt>
                <c:pt idx="2440">
                  <c:v>114</c:v>
                </c:pt>
                <c:pt idx="2441">
                  <c:v>114</c:v>
                </c:pt>
                <c:pt idx="2442">
                  <c:v>114</c:v>
                </c:pt>
                <c:pt idx="2443">
                  <c:v>114</c:v>
                </c:pt>
                <c:pt idx="2444">
                  <c:v>114</c:v>
                </c:pt>
                <c:pt idx="2445">
                  <c:v>114</c:v>
                </c:pt>
                <c:pt idx="2446">
                  <c:v>114</c:v>
                </c:pt>
                <c:pt idx="2447">
                  <c:v>114</c:v>
                </c:pt>
                <c:pt idx="2448">
                  <c:v>114</c:v>
                </c:pt>
                <c:pt idx="2449">
                  <c:v>114</c:v>
                </c:pt>
                <c:pt idx="2450">
                  <c:v>114</c:v>
                </c:pt>
                <c:pt idx="2451">
                  <c:v>114</c:v>
                </c:pt>
                <c:pt idx="2452">
                  <c:v>114</c:v>
                </c:pt>
                <c:pt idx="2453">
                  <c:v>114</c:v>
                </c:pt>
                <c:pt idx="2454">
                  <c:v>114</c:v>
                </c:pt>
                <c:pt idx="2455">
                  <c:v>114</c:v>
                </c:pt>
                <c:pt idx="2456">
                  <c:v>114</c:v>
                </c:pt>
                <c:pt idx="2457">
                  <c:v>114</c:v>
                </c:pt>
                <c:pt idx="2458">
                  <c:v>114</c:v>
                </c:pt>
                <c:pt idx="2459">
                  <c:v>114</c:v>
                </c:pt>
                <c:pt idx="2460">
                  <c:v>114</c:v>
                </c:pt>
                <c:pt idx="2461">
                  <c:v>114</c:v>
                </c:pt>
                <c:pt idx="2462">
                  <c:v>114</c:v>
                </c:pt>
                <c:pt idx="2463">
                  <c:v>114</c:v>
                </c:pt>
                <c:pt idx="2464">
                  <c:v>114</c:v>
                </c:pt>
                <c:pt idx="2465">
                  <c:v>114</c:v>
                </c:pt>
                <c:pt idx="2466">
                  <c:v>114</c:v>
                </c:pt>
                <c:pt idx="2467">
                  <c:v>114</c:v>
                </c:pt>
                <c:pt idx="2468">
                  <c:v>114</c:v>
                </c:pt>
                <c:pt idx="2469">
                  <c:v>114</c:v>
                </c:pt>
                <c:pt idx="2470">
                  <c:v>114</c:v>
                </c:pt>
                <c:pt idx="2471">
                  <c:v>114</c:v>
                </c:pt>
                <c:pt idx="2472">
                  <c:v>114</c:v>
                </c:pt>
                <c:pt idx="2473">
                  <c:v>114</c:v>
                </c:pt>
                <c:pt idx="2474">
                  <c:v>114</c:v>
                </c:pt>
                <c:pt idx="2475">
                  <c:v>114</c:v>
                </c:pt>
                <c:pt idx="2476">
                  <c:v>114</c:v>
                </c:pt>
                <c:pt idx="2477">
                  <c:v>114</c:v>
                </c:pt>
                <c:pt idx="2478">
                  <c:v>114</c:v>
                </c:pt>
                <c:pt idx="2479">
                  <c:v>114</c:v>
                </c:pt>
                <c:pt idx="2480">
                  <c:v>114</c:v>
                </c:pt>
                <c:pt idx="2481">
                  <c:v>114</c:v>
                </c:pt>
                <c:pt idx="2482">
                  <c:v>114</c:v>
                </c:pt>
                <c:pt idx="2483">
                  <c:v>115</c:v>
                </c:pt>
                <c:pt idx="2484">
                  <c:v>115</c:v>
                </c:pt>
                <c:pt idx="2485">
                  <c:v>115</c:v>
                </c:pt>
                <c:pt idx="2486">
                  <c:v>115</c:v>
                </c:pt>
                <c:pt idx="2487">
                  <c:v>115</c:v>
                </c:pt>
                <c:pt idx="2488">
                  <c:v>115</c:v>
                </c:pt>
                <c:pt idx="2489">
                  <c:v>115</c:v>
                </c:pt>
                <c:pt idx="2490">
                  <c:v>115</c:v>
                </c:pt>
                <c:pt idx="2491">
                  <c:v>115</c:v>
                </c:pt>
                <c:pt idx="2492">
                  <c:v>115</c:v>
                </c:pt>
                <c:pt idx="2493">
                  <c:v>115</c:v>
                </c:pt>
                <c:pt idx="2494">
                  <c:v>115</c:v>
                </c:pt>
                <c:pt idx="2495">
                  <c:v>115</c:v>
                </c:pt>
                <c:pt idx="2496">
                  <c:v>115</c:v>
                </c:pt>
                <c:pt idx="2497">
                  <c:v>115</c:v>
                </c:pt>
                <c:pt idx="2498">
                  <c:v>115</c:v>
                </c:pt>
                <c:pt idx="2499">
                  <c:v>115</c:v>
                </c:pt>
                <c:pt idx="2500">
                  <c:v>115</c:v>
                </c:pt>
                <c:pt idx="2501">
                  <c:v>115</c:v>
                </c:pt>
                <c:pt idx="2502">
                  <c:v>115</c:v>
                </c:pt>
                <c:pt idx="2503">
                  <c:v>115</c:v>
                </c:pt>
                <c:pt idx="2504">
                  <c:v>115</c:v>
                </c:pt>
                <c:pt idx="2505">
                  <c:v>115</c:v>
                </c:pt>
                <c:pt idx="2506">
                  <c:v>115</c:v>
                </c:pt>
                <c:pt idx="2507">
                  <c:v>115</c:v>
                </c:pt>
                <c:pt idx="2508">
                  <c:v>115</c:v>
                </c:pt>
                <c:pt idx="2509">
                  <c:v>115</c:v>
                </c:pt>
                <c:pt idx="2510">
                  <c:v>115</c:v>
                </c:pt>
                <c:pt idx="2511">
                  <c:v>115</c:v>
                </c:pt>
                <c:pt idx="2512">
                  <c:v>115</c:v>
                </c:pt>
                <c:pt idx="2513">
                  <c:v>115</c:v>
                </c:pt>
                <c:pt idx="2514">
                  <c:v>115</c:v>
                </c:pt>
                <c:pt idx="2515">
                  <c:v>115</c:v>
                </c:pt>
                <c:pt idx="2516">
                  <c:v>115</c:v>
                </c:pt>
                <c:pt idx="2517">
                  <c:v>115</c:v>
                </c:pt>
                <c:pt idx="2518">
                  <c:v>115</c:v>
                </c:pt>
                <c:pt idx="2519">
                  <c:v>115</c:v>
                </c:pt>
                <c:pt idx="2520">
                  <c:v>115</c:v>
                </c:pt>
                <c:pt idx="2521">
                  <c:v>115</c:v>
                </c:pt>
                <c:pt idx="2522">
                  <c:v>115</c:v>
                </c:pt>
                <c:pt idx="2523">
                  <c:v>115</c:v>
                </c:pt>
                <c:pt idx="2524">
                  <c:v>115</c:v>
                </c:pt>
                <c:pt idx="2525">
                  <c:v>115</c:v>
                </c:pt>
                <c:pt idx="2526">
                  <c:v>115</c:v>
                </c:pt>
                <c:pt idx="2527">
                  <c:v>115</c:v>
                </c:pt>
                <c:pt idx="2528">
                  <c:v>115</c:v>
                </c:pt>
                <c:pt idx="2529">
                  <c:v>115</c:v>
                </c:pt>
                <c:pt idx="2530">
                  <c:v>115</c:v>
                </c:pt>
                <c:pt idx="2531">
                  <c:v>115</c:v>
                </c:pt>
                <c:pt idx="2532">
                  <c:v>115</c:v>
                </c:pt>
                <c:pt idx="2533">
                  <c:v>115</c:v>
                </c:pt>
                <c:pt idx="2534">
                  <c:v>115</c:v>
                </c:pt>
                <c:pt idx="2535">
                  <c:v>115</c:v>
                </c:pt>
                <c:pt idx="2536">
                  <c:v>115</c:v>
                </c:pt>
                <c:pt idx="2537">
                  <c:v>115</c:v>
                </c:pt>
                <c:pt idx="2538">
                  <c:v>115</c:v>
                </c:pt>
                <c:pt idx="2539">
                  <c:v>115</c:v>
                </c:pt>
                <c:pt idx="2540">
                  <c:v>115</c:v>
                </c:pt>
                <c:pt idx="2541">
                  <c:v>115</c:v>
                </c:pt>
                <c:pt idx="2542">
                  <c:v>115</c:v>
                </c:pt>
                <c:pt idx="2543">
                  <c:v>115</c:v>
                </c:pt>
                <c:pt idx="2544">
                  <c:v>115</c:v>
                </c:pt>
                <c:pt idx="2545">
                  <c:v>116</c:v>
                </c:pt>
                <c:pt idx="2546">
                  <c:v>116</c:v>
                </c:pt>
                <c:pt idx="2547">
                  <c:v>116</c:v>
                </c:pt>
                <c:pt idx="2548">
                  <c:v>116</c:v>
                </c:pt>
                <c:pt idx="2549">
                  <c:v>116</c:v>
                </c:pt>
                <c:pt idx="2550">
                  <c:v>116</c:v>
                </c:pt>
                <c:pt idx="2551">
                  <c:v>116</c:v>
                </c:pt>
                <c:pt idx="2552">
                  <c:v>116</c:v>
                </c:pt>
                <c:pt idx="2553">
                  <c:v>116</c:v>
                </c:pt>
                <c:pt idx="2554">
                  <c:v>116</c:v>
                </c:pt>
                <c:pt idx="2555">
                  <c:v>116</c:v>
                </c:pt>
                <c:pt idx="2556">
                  <c:v>116</c:v>
                </c:pt>
                <c:pt idx="2557">
                  <c:v>116</c:v>
                </c:pt>
                <c:pt idx="2558">
                  <c:v>116</c:v>
                </c:pt>
                <c:pt idx="2559">
                  <c:v>116</c:v>
                </c:pt>
                <c:pt idx="2560">
                  <c:v>116</c:v>
                </c:pt>
                <c:pt idx="2561">
                  <c:v>116</c:v>
                </c:pt>
                <c:pt idx="2562">
                  <c:v>116</c:v>
                </c:pt>
                <c:pt idx="2563">
                  <c:v>116</c:v>
                </c:pt>
                <c:pt idx="2564">
                  <c:v>116</c:v>
                </c:pt>
                <c:pt idx="2565">
                  <c:v>116</c:v>
                </c:pt>
                <c:pt idx="2566">
                  <c:v>116</c:v>
                </c:pt>
                <c:pt idx="2567">
                  <c:v>116</c:v>
                </c:pt>
                <c:pt idx="2568">
                  <c:v>116</c:v>
                </c:pt>
                <c:pt idx="2569">
                  <c:v>116</c:v>
                </c:pt>
                <c:pt idx="2570">
                  <c:v>116</c:v>
                </c:pt>
                <c:pt idx="2571">
                  <c:v>116</c:v>
                </c:pt>
                <c:pt idx="2572">
                  <c:v>116</c:v>
                </c:pt>
                <c:pt idx="2573">
                  <c:v>116</c:v>
                </c:pt>
                <c:pt idx="2574">
                  <c:v>116</c:v>
                </c:pt>
                <c:pt idx="2575">
                  <c:v>116</c:v>
                </c:pt>
                <c:pt idx="2576">
                  <c:v>116</c:v>
                </c:pt>
                <c:pt idx="2577">
                  <c:v>116</c:v>
                </c:pt>
                <c:pt idx="2578">
                  <c:v>116</c:v>
                </c:pt>
                <c:pt idx="2579">
                  <c:v>116</c:v>
                </c:pt>
                <c:pt idx="2580">
                  <c:v>116</c:v>
                </c:pt>
                <c:pt idx="2581">
                  <c:v>116</c:v>
                </c:pt>
                <c:pt idx="2582">
                  <c:v>116</c:v>
                </c:pt>
                <c:pt idx="2583">
                  <c:v>116</c:v>
                </c:pt>
                <c:pt idx="2584">
                  <c:v>116</c:v>
                </c:pt>
                <c:pt idx="2585">
                  <c:v>116</c:v>
                </c:pt>
                <c:pt idx="2586">
                  <c:v>116</c:v>
                </c:pt>
                <c:pt idx="2587">
                  <c:v>116</c:v>
                </c:pt>
                <c:pt idx="2588">
                  <c:v>116</c:v>
                </c:pt>
                <c:pt idx="2589">
                  <c:v>116</c:v>
                </c:pt>
                <c:pt idx="2590">
                  <c:v>116</c:v>
                </c:pt>
                <c:pt idx="2591">
                  <c:v>116</c:v>
                </c:pt>
                <c:pt idx="2592">
                  <c:v>116</c:v>
                </c:pt>
                <c:pt idx="2593">
                  <c:v>116</c:v>
                </c:pt>
                <c:pt idx="2594">
                  <c:v>116</c:v>
                </c:pt>
                <c:pt idx="2595">
                  <c:v>116</c:v>
                </c:pt>
                <c:pt idx="2596">
                  <c:v>116</c:v>
                </c:pt>
                <c:pt idx="2597">
                  <c:v>116</c:v>
                </c:pt>
                <c:pt idx="2598">
                  <c:v>116</c:v>
                </c:pt>
                <c:pt idx="2599">
                  <c:v>116</c:v>
                </c:pt>
                <c:pt idx="2600">
                  <c:v>116</c:v>
                </c:pt>
                <c:pt idx="2601">
                  <c:v>117</c:v>
                </c:pt>
                <c:pt idx="2602">
                  <c:v>117</c:v>
                </c:pt>
                <c:pt idx="2603">
                  <c:v>117</c:v>
                </c:pt>
                <c:pt idx="2604">
                  <c:v>117</c:v>
                </c:pt>
                <c:pt idx="2605">
                  <c:v>117</c:v>
                </c:pt>
                <c:pt idx="2606">
                  <c:v>117</c:v>
                </c:pt>
                <c:pt idx="2607">
                  <c:v>117</c:v>
                </c:pt>
                <c:pt idx="2608">
                  <c:v>117</c:v>
                </c:pt>
                <c:pt idx="2609">
                  <c:v>117</c:v>
                </c:pt>
                <c:pt idx="2610">
                  <c:v>117</c:v>
                </c:pt>
                <c:pt idx="2611">
                  <c:v>117</c:v>
                </c:pt>
                <c:pt idx="2612">
                  <c:v>117</c:v>
                </c:pt>
                <c:pt idx="2613">
                  <c:v>117</c:v>
                </c:pt>
                <c:pt idx="2614">
                  <c:v>117</c:v>
                </c:pt>
                <c:pt idx="2615">
                  <c:v>117</c:v>
                </c:pt>
                <c:pt idx="2616">
                  <c:v>117</c:v>
                </c:pt>
                <c:pt idx="2617">
                  <c:v>117</c:v>
                </c:pt>
                <c:pt idx="2618">
                  <c:v>117</c:v>
                </c:pt>
                <c:pt idx="2619">
                  <c:v>117</c:v>
                </c:pt>
                <c:pt idx="2620">
                  <c:v>117</c:v>
                </c:pt>
                <c:pt idx="2621">
                  <c:v>117</c:v>
                </c:pt>
                <c:pt idx="2622">
                  <c:v>117</c:v>
                </c:pt>
                <c:pt idx="2623">
                  <c:v>117</c:v>
                </c:pt>
                <c:pt idx="2624">
                  <c:v>117</c:v>
                </c:pt>
                <c:pt idx="2625">
                  <c:v>117</c:v>
                </c:pt>
                <c:pt idx="2626">
                  <c:v>117</c:v>
                </c:pt>
                <c:pt idx="2627">
                  <c:v>117</c:v>
                </c:pt>
                <c:pt idx="2628">
                  <c:v>117</c:v>
                </c:pt>
                <c:pt idx="2629">
                  <c:v>117</c:v>
                </c:pt>
                <c:pt idx="2630">
                  <c:v>117</c:v>
                </c:pt>
                <c:pt idx="2631">
                  <c:v>117</c:v>
                </c:pt>
                <c:pt idx="2632">
                  <c:v>117</c:v>
                </c:pt>
                <c:pt idx="2633">
                  <c:v>117</c:v>
                </c:pt>
                <c:pt idx="2634">
                  <c:v>117</c:v>
                </c:pt>
                <c:pt idx="2635">
                  <c:v>117</c:v>
                </c:pt>
                <c:pt idx="2636">
                  <c:v>117</c:v>
                </c:pt>
                <c:pt idx="2637">
                  <c:v>117</c:v>
                </c:pt>
                <c:pt idx="2638">
                  <c:v>117</c:v>
                </c:pt>
                <c:pt idx="2639">
                  <c:v>117</c:v>
                </c:pt>
                <c:pt idx="2640">
                  <c:v>117</c:v>
                </c:pt>
                <c:pt idx="2641">
                  <c:v>117</c:v>
                </c:pt>
                <c:pt idx="2642">
                  <c:v>117</c:v>
                </c:pt>
                <c:pt idx="2643">
                  <c:v>117</c:v>
                </c:pt>
                <c:pt idx="2644">
                  <c:v>117</c:v>
                </c:pt>
                <c:pt idx="2645">
                  <c:v>117</c:v>
                </c:pt>
                <c:pt idx="2646">
                  <c:v>117</c:v>
                </c:pt>
                <c:pt idx="2647">
                  <c:v>117</c:v>
                </c:pt>
                <c:pt idx="2648">
                  <c:v>117</c:v>
                </c:pt>
                <c:pt idx="2649">
                  <c:v>117</c:v>
                </c:pt>
                <c:pt idx="2650">
                  <c:v>117</c:v>
                </c:pt>
                <c:pt idx="2651">
                  <c:v>118</c:v>
                </c:pt>
                <c:pt idx="2652">
                  <c:v>118</c:v>
                </c:pt>
                <c:pt idx="2653">
                  <c:v>118</c:v>
                </c:pt>
                <c:pt idx="2654">
                  <c:v>118</c:v>
                </c:pt>
                <c:pt idx="2655">
                  <c:v>118</c:v>
                </c:pt>
                <c:pt idx="2656">
                  <c:v>118</c:v>
                </c:pt>
                <c:pt idx="2657">
                  <c:v>118</c:v>
                </c:pt>
                <c:pt idx="2658">
                  <c:v>118</c:v>
                </c:pt>
                <c:pt idx="2659">
                  <c:v>118</c:v>
                </c:pt>
                <c:pt idx="2660">
                  <c:v>118</c:v>
                </c:pt>
                <c:pt idx="2661">
                  <c:v>118</c:v>
                </c:pt>
                <c:pt idx="2662">
                  <c:v>118</c:v>
                </c:pt>
                <c:pt idx="2663">
                  <c:v>118</c:v>
                </c:pt>
                <c:pt idx="2664">
                  <c:v>118</c:v>
                </c:pt>
                <c:pt idx="2665">
                  <c:v>118</c:v>
                </c:pt>
                <c:pt idx="2666">
                  <c:v>118</c:v>
                </c:pt>
                <c:pt idx="2667">
                  <c:v>118</c:v>
                </c:pt>
                <c:pt idx="2668">
                  <c:v>118</c:v>
                </c:pt>
                <c:pt idx="2669">
                  <c:v>118</c:v>
                </c:pt>
                <c:pt idx="2670">
                  <c:v>118</c:v>
                </c:pt>
                <c:pt idx="2671">
                  <c:v>118</c:v>
                </c:pt>
                <c:pt idx="2672">
                  <c:v>118</c:v>
                </c:pt>
                <c:pt idx="2673">
                  <c:v>118</c:v>
                </c:pt>
                <c:pt idx="2674">
                  <c:v>118</c:v>
                </c:pt>
                <c:pt idx="2675">
                  <c:v>118</c:v>
                </c:pt>
                <c:pt idx="2676">
                  <c:v>118</c:v>
                </c:pt>
                <c:pt idx="2677">
                  <c:v>118</c:v>
                </c:pt>
                <c:pt idx="2678">
                  <c:v>118</c:v>
                </c:pt>
                <c:pt idx="2679">
                  <c:v>118</c:v>
                </c:pt>
                <c:pt idx="2680">
                  <c:v>118</c:v>
                </c:pt>
                <c:pt idx="2681">
                  <c:v>118</c:v>
                </c:pt>
                <c:pt idx="2682">
                  <c:v>118</c:v>
                </c:pt>
                <c:pt idx="2683">
                  <c:v>118</c:v>
                </c:pt>
                <c:pt idx="2684">
                  <c:v>118</c:v>
                </c:pt>
                <c:pt idx="2685">
                  <c:v>118</c:v>
                </c:pt>
                <c:pt idx="2686">
                  <c:v>118</c:v>
                </c:pt>
                <c:pt idx="2687">
                  <c:v>118</c:v>
                </c:pt>
                <c:pt idx="2688">
                  <c:v>118</c:v>
                </c:pt>
                <c:pt idx="2689">
                  <c:v>118</c:v>
                </c:pt>
                <c:pt idx="2690">
                  <c:v>118</c:v>
                </c:pt>
                <c:pt idx="2691">
                  <c:v>118</c:v>
                </c:pt>
                <c:pt idx="2692">
                  <c:v>118</c:v>
                </c:pt>
                <c:pt idx="2693">
                  <c:v>118</c:v>
                </c:pt>
                <c:pt idx="2694">
                  <c:v>118</c:v>
                </c:pt>
                <c:pt idx="2695">
                  <c:v>118</c:v>
                </c:pt>
                <c:pt idx="2696">
                  <c:v>118</c:v>
                </c:pt>
                <c:pt idx="2697">
                  <c:v>118</c:v>
                </c:pt>
                <c:pt idx="2698">
                  <c:v>118</c:v>
                </c:pt>
                <c:pt idx="2699">
                  <c:v>118</c:v>
                </c:pt>
                <c:pt idx="2700">
                  <c:v>118</c:v>
                </c:pt>
                <c:pt idx="2701">
                  <c:v>118</c:v>
                </c:pt>
                <c:pt idx="2702">
                  <c:v>118</c:v>
                </c:pt>
                <c:pt idx="2703">
                  <c:v>118</c:v>
                </c:pt>
                <c:pt idx="2704">
                  <c:v>118</c:v>
                </c:pt>
                <c:pt idx="2705">
                  <c:v>118</c:v>
                </c:pt>
                <c:pt idx="2706">
                  <c:v>118</c:v>
                </c:pt>
                <c:pt idx="2707">
                  <c:v>118</c:v>
                </c:pt>
                <c:pt idx="2708">
                  <c:v>118</c:v>
                </c:pt>
                <c:pt idx="2709">
                  <c:v>118</c:v>
                </c:pt>
                <c:pt idx="2710">
                  <c:v>118</c:v>
                </c:pt>
                <c:pt idx="2711">
                  <c:v>119</c:v>
                </c:pt>
                <c:pt idx="2712">
                  <c:v>119</c:v>
                </c:pt>
                <c:pt idx="2713">
                  <c:v>119</c:v>
                </c:pt>
                <c:pt idx="2714">
                  <c:v>119</c:v>
                </c:pt>
                <c:pt idx="2715">
                  <c:v>119</c:v>
                </c:pt>
                <c:pt idx="2716">
                  <c:v>119</c:v>
                </c:pt>
                <c:pt idx="2717">
                  <c:v>119</c:v>
                </c:pt>
                <c:pt idx="2718">
                  <c:v>119</c:v>
                </c:pt>
                <c:pt idx="2719">
                  <c:v>119</c:v>
                </c:pt>
                <c:pt idx="2720">
                  <c:v>119</c:v>
                </c:pt>
                <c:pt idx="2721">
                  <c:v>119</c:v>
                </c:pt>
                <c:pt idx="2722">
                  <c:v>119</c:v>
                </c:pt>
                <c:pt idx="2723">
                  <c:v>119</c:v>
                </c:pt>
                <c:pt idx="2724">
                  <c:v>119</c:v>
                </c:pt>
                <c:pt idx="2725">
                  <c:v>119</c:v>
                </c:pt>
                <c:pt idx="2726">
                  <c:v>119</c:v>
                </c:pt>
                <c:pt idx="2727">
                  <c:v>119</c:v>
                </c:pt>
                <c:pt idx="2728">
                  <c:v>119</c:v>
                </c:pt>
                <c:pt idx="2729">
                  <c:v>119</c:v>
                </c:pt>
                <c:pt idx="2730">
                  <c:v>119</c:v>
                </c:pt>
                <c:pt idx="2731">
                  <c:v>119</c:v>
                </c:pt>
                <c:pt idx="2732">
                  <c:v>119</c:v>
                </c:pt>
                <c:pt idx="2733">
                  <c:v>119</c:v>
                </c:pt>
                <c:pt idx="2734">
                  <c:v>119</c:v>
                </c:pt>
                <c:pt idx="2735">
                  <c:v>119</c:v>
                </c:pt>
                <c:pt idx="2736">
                  <c:v>119</c:v>
                </c:pt>
                <c:pt idx="2737">
                  <c:v>119</c:v>
                </c:pt>
                <c:pt idx="2738">
                  <c:v>119</c:v>
                </c:pt>
                <c:pt idx="2739">
                  <c:v>119</c:v>
                </c:pt>
                <c:pt idx="2740">
                  <c:v>119</c:v>
                </c:pt>
                <c:pt idx="2741">
                  <c:v>119</c:v>
                </c:pt>
                <c:pt idx="2742">
                  <c:v>119</c:v>
                </c:pt>
                <c:pt idx="2743">
                  <c:v>119</c:v>
                </c:pt>
                <c:pt idx="2744">
                  <c:v>119</c:v>
                </c:pt>
                <c:pt idx="2745">
                  <c:v>119</c:v>
                </c:pt>
                <c:pt idx="2746">
                  <c:v>119</c:v>
                </c:pt>
                <c:pt idx="2747">
                  <c:v>119</c:v>
                </c:pt>
                <c:pt idx="2748">
                  <c:v>119</c:v>
                </c:pt>
                <c:pt idx="2749">
                  <c:v>119</c:v>
                </c:pt>
                <c:pt idx="2750">
                  <c:v>119</c:v>
                </c:pt>
                <c:pt idx="2751">
                  <c:v>119</c:v>
                </c:pt>
                <c:pt idx="2752">
                  <c:v>119</c:v>
                </c:pt>
                <c:pt idx="2753">
                  <c:v>119</c:v>
                </c:pt>
                <c:pt idx="2754">
                  <c:v>119</c:v>
                </c:pt>
                <c:pt idx="2755">
                  <c:v>119</c:v>
                </c:pt>
                <c:pt idx="2756">
                  <c:v>119</c:v>
                </c:pt>
                <c:pt idx="2757">
                  <c:v>119</c:v>
                </c:pt>
                <c:pt idx="2758">
                  <c:v>119</c:v>
                </c:pt>
                <c:pt idx="2759">
                  <c:v>119</c:v>
                </c:pt>
                <c:pt idx="2760">
                  <c:v>119</c:v>
                </c:pt>
                <c:pt idx="2761">
                  <c:v>120</c:v>
                </c:pt>
                <c:pt idx="2762">
                  <c:v>120</c:v>
                </c:pt>
                <c:pt idx="2763">
                  <c:v>120</c:v>
                </c:pt>
                <c:pt idx="2764">
                  <c:v>120</c:v>
                </c:pt>
                <c:pt idx="2765">
                  <c:v>120</c:v>
                </c:pt>
                <c:pt idx="2766">
                  <c:v>120</c:v>
                </c:pt>
                <c:pt idx="2767">
                  <c:v>120</c:v>
                </c:pt>
                <c:pt idx="2768">
                  <c:v>120</c:v>
                </c:pt>
                <c:pt idx="2769">
                  <c:v>120</c:v>
                </c:pt>
                <c:pt idx="2770">
                  <c:v>120</c:v>
                </c:pt>
                <c:pt idx="2771">
                  <c:v>120</c:v>
                </c:pt>
                <c:pt idx="2772">
                  <c:v>120</c:v>
                </c:pt>
                <c:pt idx="2773">
                  <c:v>120</c:v>
                </c:pt>
                <c:pt idx="2774">
                  <c:v>120</c:v>
                </c:pt>
                <c:pt idx="2775">
                  <c:v>120</c:v>
                </c:pt>
                <c:pt idx="2776">
                  <c:v>120</c:v>
                </c:pt>
                <c:pt idx="2777">
                  <c:v>120</c:v>
                </c:pt>
                <c:pt idx="2778">
                  <c:v>120</c:v>
                </c:pt>
                <c:pt idx="2779">
                  <c:v>120</c:v>
                </c:pt>
                <c:pt idx="2780">
                  <c:v>120</c:v>
                </c:pt>
                <c:pt idx="2781">
                  <c:v>120</c:v>
                </c:pt>
                <c:pt idx="2782">
                  <c:v>120</c:v>
                </c:pt>
                <c:pt idx="2783">
                  <c:v>120</c:v>
                </c:pt>
                <c:pt idx="2784">
                  <c:v>120</c:v>
                </c:pt>
                <c:pt idx="2785">
                  <c:v>120</c:v>
                </c:pt>
                <c:pt idx="2786">
                  <c:v>120</c:v>
                </c:pt>
                <c:pt idx="2787">
                  <c:v>120</c:v>
                </c:pt>
                <c:pt idx="2788">
                  <c:v>120</c:v>
                </c:pt>
                <c:pt idx="2789">
                  <c:v>120</c:v>
                </c:pt>
                <c:pt idx="2790">
                  <c:v>120</c:v>
                </c:pt>
                <c:pt idx="2791">
                  <c:v>120</c:v>
                </c:pt>
                <c:pt idx="2792">
                  <c:v>120</c:v>
                </c:pt>
                <c:pt idx="2793">
                  <c:v>120</c:v>
                </c:pt>
                <c:pt idx="2794">
                  <c:v>120</c:v>
                </c:pt>
                <c:pt idx="2795">
                  <c:v>120</c:v>
                </c:pt>
                <c:pt idx="2796">
                  <c:v>120</c:v>
                </c:pt>
                <c:pt idx="2797">
                  <c:v>120</c:v>
                </c:pt>
                <c:pt idx="2798">
                  <c:v>120</c:v>
                </c:pt>
                <c:pt idx="2799">
                  <c:v>120</c:v>
                </c:pt>
                <c:pt idx="2800">
                  <c:v>120</c:v>
                </c:pt>
                <c:pt idx="2801">
                  <c:v>120</c:v>
                </c:pt>
                <c:pt idx="2802">
                  <c:v>120</c:v>
                </c:pt>
                <c:pt idx="2803">
                  <c:v>120</c:v>
                </c:pt>
                <c:pt idx="2804">
                  <c:v>120</c:v>
                </c:pt>
                <c:pt idx="2805">
                  <c:v>120</c:v>
                </c:pt>
                <c:pt idx="2806">
                  <c:v>120</c:v>
                </c:pt>
                <c:pt idx="2807">
                  <c:v>120</c:v>
                </c:pt>
                <c:pt idx="2808">
                  <c:v>120</c:v>
                </c:pt>
                <c:pt idx="2809">
                  <c:v>120</c:v>
                </c:pt>
                <c:pt idx="2810">
                  <c:v>120</c:v>
                </c:pt>
                <c:pt idx="2811">
                  <c:v>120</c:v>
                </c:pt>
                <c:pt idx="2812">
                  <c:v>120</c:v>
                </c:pt>
                <c:pt idx="2813">
                  <c:v>120</c:v>
                </c:pt>
                <c:pt idx="2814">
                  <c:v>120</c:v>
                </c:pt>
                <c:pt idx="2815">
                  <c:v>120</c:v>
                </c:pt>
                <c:pt idx="2816">
                  <c:v>120</c:v>
                </c:pt>
                <c:pt idx="2817">
                  <c:v>120</c:v>
                </c:pt>
                <c:pt idx="2818">
                  <c:v>120</c:v>
                </c:pt>
                <c:pt idx="2819">
                  <c:v>120</c:v>
                </c:pt>
                <c:pt idx="2820">
                  <c:v>120</c:v>
                </c:pt>
                <c:pt idx="2821">
                  <c:v>121</c:v>
                </c:pt>
                <c:pt idx="2822">
                  <c:v>121</c:v>
                </c:pt>
                <c:pt idx="2823">
                  <c:v>121</c:v>
                </c:pt>
                <c:pt idx="2824">
                  <c:v>121</c:v>
                </c:pt>
                <c:pt idx="2825">
                  <c:v>121</c:v>
                </c:pt>
                <c:pt idx="2826">
                  <c:v>121</c:v>
                </c:pt>
                <c:pt idx="2827">
                  <c:v>121</c:v>
                </c:pt>
                <c:pt idx="2828">
                  <c:v>121</c:v>
                </c:pt>
                <c:pt idx="2829">
                  <c:v>121</c:v>
                </c:pt>
                <c:pt idx="2830">
                  <c:v>121</c:v>
                </c:pt>
                <c:pt idx="2831">
                  <c:v>121</c:v>
                </c:pt>
                <c:pt idx="2832">
                  <c:v>121</c:v>
                </c:pt>
                <c:pt idx="2833">
                  <c:v>121</c:v>
                </c:pt>
                <c:pt idx="2834">
                  <c:v>121</c:v>
                </c:pt>
                <c:pt idx="2835">
                  <c:v>121</c:v>
                </c:pt>
                <c:pt idx="2836">
                  <c:v>121</c:v>
                </c:pt>
                <c:pt idx="2837">
                  <c:v>121</c:v>
                </c:pt>
                <c:pt idx="2838">
                  <c:v>121</c:v>
                </c:pt>
                <c:pt idx="2839">
                  <c:v>121</c:v>
                </c:pt>
                <c:pt idx="2840">
                  <c:v>121</c:v>
                </c:pt>
                <c:pt idx="2841">
                  <c:v>121</c:v>
                </c:pt>
                <c:pt idx="2842">
                  <c:v>121</c:v>
                </c:pt>
                <c:pt idx="2843">
                  <c:v>121</c:v>
                </c:pt>
                <c:pt idx="2844">
                  <c:v>121</c:v>
                </c:pt>
                <c:pt idx="2845">
                  <c:v>121</c:v>
                </c:pt>
                <c:pt idx="2846">
                  <c:v>121</c:v>
                </c:pt>
                <c:pt idx="2847">
                  <c:v>121</c:v>
                </c:pt>
                <c:pt idx="2848">
                  <c:v>121</c:v>
                </c:pt>
                <c:pt idx="2849">
                  <c:v>121</c:v>
                </c:pt>
                <c:pt idx="2850">
                  <c:v>121</c:v>
                </c:pt>
                <c:pt idx="2851">
                  <c:v>121</c:v>
                </c:pt>
                <c:pt idx="2852">
                  <c:v>121</c:v>
                </c:pt>
                <c:pt idx="2853">
                  <c:v>121</c:v>
                </c:pt>
                <c:pt idx="2854">
                  <c:v>121</c:v>
                </c:pt>
                <c:pt idx="2855">
                  <c:v>121</c:v>
                </c:pt>
                <c:pt idx="2856">
                  <c:v>121</c:v>
                </c:pt>
                <c:pt idx="2857">
                  <c:v>121</c:v>
                </c:pt>
                <c:pt idx="2858">
                  <c:v>121</c:v>
                </c:pt>
                <c:pt idx="2859">
                  <c:v>121</c:v>
                </c:pt>
                <c:pt idx="2860">
                  <c:v>121</c:v>
                </c:pt>
                <c:pt idx="2861">
                  <c:v>121</c:v>
                </c:pt>
                <c:pt idx="2862">
                  <c:v>121</c:v>
                </c:pt>
                <c:pt idx="2863">
                  <c:v>121</c:v>
                </c:pt>
                <c:pt idx="2864">
                  <c:v>121</c:v>
                </c:pt>
                <c:pt idx="2865">
                  <c:v>121</c:v>
                </c:pt>
                <c:pt idx="2866">
                  <c:v>121</c:v>
                </c:pt>
                <c:pt idx="2867">
                  <c:v>121</c:v>
                </c:pt>
                <c:pt idx="2868">
                  <c:v>121</c:v>
                </c:pt>
                <c:pt idx="2869">
                  <c:v>121</c:v>
                </c:pt>
                <c:pt idx="2870">
                  <c:v>121</c:v>
                </c:pt>
                <c:pt idx="2871">
                  <c:v>122</c:v>
                </c:pt>
                <c:pt idx="2872">
                  <c:v>122</c:v>
                </c:pt>
                <c:pt idx="2873">
                  <c:v>122</c:v>
                </c:pt>
                <c:pt idx="2874">
                  <c:v>122</c:v>
                </c:pt>
                <c:pt idx="2875">
                  <c:v>122</c:v>
                </c:pt>
                <c:pt idx="2876">
                  <c:v>122</c:v>
                </c:pt>
                <c:pt idx="2877">
                  <c:v>122</c:v>
                </c:pt>
                <c:pt idx="2878">
                  <c:v>122</c:v>
                </c:pt>
                <c:pt idx="2879">
                  <c:v>122</c:v>
                </c:pt>
                <c:pt idx="2880">
                  <c:v>122</c:v>
                </c:pt>
                <c:pt idx="2881">
                  <c:v>122</c:v>
                </c:pt>
                <c:pt idx="2882">
                  <c:v>122</c:v>
                </c:pt>
                <c:pt idx="2883">
                  <c:v>122</c:v>
                </c:pt>
                <c:pt idx="2884">
                  <c:v>122</c:v>
                </c:pt>
                <c:pt idx="2885">
                  <c:v>122</c:v>
                </c:pt>
                <c:pt idx="2886">
                  <c:v>122</c:v>
                </c:pt>
                <c:pt idx="2887">
                  <c:v>122</c:v>
                </c:pt>
                <c:pt idx="2888">
                  <c:v>122</c:v>
                </c:pt>
                <c:pt idx="2889">
                  <c:v>122</c:v>
                </c:pt>
                <c:pt idx="2890">
                  <c:v>122</c:v>
                </c:pt>
                <c:pt idx="2891">
                  <c:v>122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122</c:v>
                </c:pt>
                <c:pt idx="2896">
                  <c:v>122</c:v>
                </c:pt>
                <c:pt idx="2897">
                  <c:v>122</c:v>
                </c:pt>
                <c:pt idx="2898">
                  <c:v>122</c:v>
                </c:pt>
                <c:pt idx="2899">
                  <c:v>122</c:v>
                </c:pt>
                <c:pt idx="2900">
                  <c:v>122</c:v>
                </c:pt>
                <c:pt idx="2901">
                  <c:v>122</c:v>
                </c:pt>
                <c:pt idx="2902">
                  <c:v>122</c:v>
                </c:pt>
                <c:pt idx="2903">
                  <c:v>122</c:v>
                </c:pt>
                <c:pt idx="2904">
                  <c:v>122</c:v>
                </c:pt>
                <c:pt idx="2905">
                  <c:v>122</c:v>
                </c:pt>
                <c:pt idx="2906">
                  <c:v>122</c:v>
                </c:pt>
                <c:pt idx="2907">
                  <c:v>122</c:v>
                </c:pt>
                <c:pt idx="2908">
                  <c:v>122</c:v>
                </c:pt>
                <c:pt idx="2909">
                  <c:v>122</c:v>
                </c:pt>
                <c:pt idx="2910">
                  <c:v>122</c:v>
                </c:pt>
                <c:pt idx="2911">
                  <c:v>122</c:v>
                </c:pt>
                <c:pt idx="2912">
                  <c:v>122</c:v>
                </c:pt>
                <c:pt idx="2913">
                  <c:v>122</c:v>
                </c:pt>
                <c:pt idx="2914">
                  <c:v>122</c:v>
                </c:pt>
                <c:pt idx="2915">
                  <c:v>122</c:v>
                </c:pt>
                <c:pt idx="2916">
                  <c:v>122</c:v>
                </c:pt>
                <c:pt idx="2917">
                  <c:v>122</c:v>
                </c:pt>
                <c:pt idx="2918">
                  <c:v>123</c:v>
                </c:pt>
                <c:pt idx="2919">
                  <c:v>123</c:v>
                </c:pt>
                <c:pt idx="2920">
                  <c:v>123</c:v>
                </c:pt>
                <c:pt idx="2921">
                  <c:v>123</c:v>
                </c:pt>
                <c:pt idx="2922">
                  <c:v>123</c:v>
                </c:pt>
                <c:pt idx="2923">
                  <c:v>123</c:v>
                </c:pt>
                <c:pt idx="2924">
                  <c:v>123</c:v>
                </c:pt>
                <c:pt idx="2925">
                  <c:v>123</c:v>
                </c:pt>
                <c:pt idx="2926">
                  <c:v>123</c:v>
                </c:pt>
                <c:pt idx="2927">
                  <c:v>123</c:v>
                </c:pt>
                <c:pt idx="2928">
                  <c:v>123</c:v>
                </c:pt>
                <c:pt idx="2929">
                  <c:v>123</c:v>
                </c:pt>
                <c:pt idx="2930">
                  <c:v>123</c:v>
                </c:pt>
                <c:pt idx="2931">
                  <c:v>123</c:v>
                </c:pt>
                <c:pt idx="2932">
                  <c:v>123</c:v>
                </c:pt>
                <c:pt idx="2933">
                  <c:v>123</c:v>
                </c:pt>
                <c:pt idx="2934">
                  <c:v>123</c:v>
                </c:pt>
                <c:pt idx="2935">
                  <c:v>123</c:v>
                </c:pt>
                <c:pt idx="2936">
                  <c:v>123</c:v>
                </c:pt>
                <c:pt idx="2937">
                  <c:v>123</c:v>
                </c:pt>
                <c:pt idx="2938">
                  <c:v>123</c:v>
                </c:pt>
                <c:pt idx="2939">
                  <c:v>123</c:v>
                </c:pt>
                <c:pt idx="2940">
                  <c:v>123</c:v>
                </c:pt>
                <c:pt idx="2941">
                  <c:v>123</c:v>
                </c:pt>
                <c:pt idx="2942">
                  <c:v>123</c:v>
                </c:pt>
                <c:pt idx="2943">
                  <c:v>123</c:v>
                </c:pt>
                <c:pt idx="2944">
                  <c:v>123</c:v>
                </c:pt>
                <c:pt idx="2945">
                  <c:v>123</c:v>
                </c:pt>
                <c:pt idx="2946">
                  <c:v>123</c:v>
                </c:pt>
                <c:pt idx="2947">
                  <c:v>123</c:v>
                </c:pt>
                <c:pt idx="2948">
                  <c:v>123</c:v>
                </c:pt>
                <c:pt idx="2949">
                  <c:v>123</c:v>
                </c:pt>
                <c:pt idx="2950">
                  <c:v>123</c:v>
                </c:pt>
                <c:pt idx="2951">
                  <c:v>123</c:v>
                </c:pt>
                <c:pt idx="2952">
                  <c:v>123</c:v>
                </c:pt>
                <c:pt idx="2953">
                  <c:v>123</c:v>
                </c:pt>
                <c:pt idx="2954">
                  <c:v>123</c:v>
                </c:pt>
                <c:pt idx="2955">
                  <c:v>123</c:v>
                </c:pt>
                <c:pt idx="2956">
                  <c:v>123</c:v>
                </c:pt>
                <c:pt idx="2957">
                  <c:v>123</c:v>
                </c:pt>
                <c:pt idx="2958">
                  <c:v>123</c:v>
                </c:pt>
                <c:pt idx="2959">
                  <c:v>123</c:v>
                </c:pt>
                <c:pt idx="2960">
                  <c:v>123</c:v>
                </c:pt>
                <c:pt idx="2961">
                  <c:v>123</c:v>
                </c:pt>
                <c:pt idx="2962">
                  <c:v>123</c:v>
                </c:pt>
                <c:pt idx="2963">
                  <c:v>123</c:v>
                </c:pt>
                <c:pt idx="2964">
                  <c:v>123</c:v>
                </c:pt>
                <c:pt idx="2965">
                  <c:v>123</c:v>
                </c:pt>
                <c:pt idx="2966">
                  <c:v>123</c:v>
                </c:pt>
                <c:pt idx="2967">
                  <c:v>123</c:v>
                </c:pt>
                <c:pt idx="2968">
                  <c:v>123</c:v>
                </c:pt>
                <c:pt idx="2969">
                  <c:v>123</c:v>
                </c:pt>
                <c:pt idx="2970">
                  <c:v>123</c:v>
                </c:pt>
                <c:pt idx="2971">
                  <c:v>124</c:v>
                </c:pt>
                <c:pt idx="2972">
                  <c:v>124</c:v>
                </c:pt>
                <c:pt idx="2973">
                  <c:v>124</c:v>
                </c:pt>
                <c:pt idx="2974">
                  <c:v>124</c:v>
                </c:pt>
                <c:pt idx="2975">
                  <c:v>124</c:v>
                </c:pt>
                <c:pt idx="2976">
                  <c:v>124</c:v>
                </c:pt>
                <c:pt idx="2977">
                  <c:v>124</c:v>
                </c:pt>
                <c:pt idx="2978">
                  <c:v>124</c:v>
                </c:pt>
                <c:pt idx="2979">
                  <c:v>124</c:v>
                </c:pt>
                <c:pt idx="2980">
                  <c:v>124</c:v>
                </c:pt>
                <c:pt idx="2981">
                  <c:v>124</c:v>
                </c:pt>
                <c:pt idx="2982">
                  <c:v>124</c:v>
                </c:pt>
                <c:pt idx="2983">
                  <c:v>124</c:v>
                </c:pt>
                <c:pt idx="2984">
                  <c:v>124</c:v>
                </c:pt>
                <c:pt idx="2985">
                  <c:v>124</c:v>
                </c:pt>
                <c:pt idx="2986">
                  <c:v>124</c:v>
                </c:pt>
                <c:pt idx="2987">
                  <c:v>124</c:v>
                </c:pt>
                <c:pt idx="2988">
                  <c:v>124</c:v>
                </c:pt>
                <c:pt idx="2989">
                  <c:v>124</c:v>
                </c:pt>
                <c:pt idx="2990">
                  <c:v>124</c:v>
                </c:pt>
                <c:pt idx="2991">
                  <c:v>124</c:v>
                </c:pt>
                <c:pt idx="2992">
                  <c:v>124</c:v>
                </c:pt>
                <c:pt idx="2993">
                  <c:v>124</c:v>
                </c:pt>
                <c:pt idx="2994">
                  <c:v>124</c:v>
                </c:pt>
                <c:pt idx="2995">
                  <c:v>124</c:v>
                </c:pt>
                <c:pt idx="2996">
                  <c:v>124</c:v>
                </c:pt>
                <c:pt idx="2997">
                  <c:v>124</c:v>
                </c:pt>
                <c:pt idx="2998">
                  <c:v>124</c:v>
                </c:pt>
                <c:pt idx="2999">
                  <c:v>124</c:v>
                </c:pt>
                <c:pt idx="3000">
                  <c:v>124</c:v>
                </c:pt>
                <c:pt idx="3001">
                  <c:v>124</c:v>
                </c:pt>
                <c:pt idx="3002">
                  <c:v>124</c:v>
                </c:pt>
                <c:pt idx="3003">
                  <c:v>124</c:v>
                </c:pt>
                <c:pt idx="3004">
                  <c:v>124</c:v>
                </c:pt>
                <c:pt idx="3005">
                  <c:v>124</c:v>
                </c:pt>
                <c:pt idx="3006">
                  <c:v>124</c:v>
                </c:pt>
                <c:pt idx="3007">
                  <c:v>124</c:v>
                </c:pt>
                <c:pt idx="3008">
                  <c:v>124</c:v>
                </c:pt>
                <c:pt idx="3009">
                  <c:v>124</c:v>
                </c:pt>
                <c:pt idx="3010">
                  <c:v>124</c:v>
                </c:pt>
                <c:pt idx="3011">
                  <c:v>124</c:v>
                </c:pt>
                <c:pt idx="3012">
                  <c:v>124</c:v>
                </c:pt>
                <c:pt idx="3013">
                  <c:v>124</c:v>
                </c:pt>
                <c:pt idx="3014">
                  <c:v>124</c:v>
                </c:pt>
                <c:pt idx="3015">
                  <c:v>124</c:v>
                </c:pt>
                <c:pt idx="3016">
                  <c:v>124</c:v>
                </c:pt>
                <c:pt idx="3017">
                  <c:v>124</c:v>
                </c:pt>
                <c:pt idx="3018">
                  <c:v>124</c:v>
                </c:pt>
                <c:pt idx="3019">
                  <c:v>125</c:v>
                </c:pt>
                <c:pt idx="3020">
                  <c:v>125</c:v>
                </c:pt>
                <c:pt idx="3021">
                  <c:v>125</c:v>
                </c:pt>
                <c:pt idx="3022">
                  <c:v>125</c:v>
                </c:pt>
                <c:pt idx="3023">
                  <c:v>125</c:v>
                </c:pt>
                <c:pt idx="3024">
                  <c:v>125</c:v>
                </c:pt>
                <c:pt idx="3025">
                  <c:v>125</c:v>
                </c:pt>
                <c:pt idx="3026">
                  <c:v>125</c:v>
                </c:pt>
                <c:pt idx="3027">
                  <c:v>125</c:v>
                </c:pt>
                <c:pt idx="3028">
                  <c:v>125</c:v>
                </c:pt>
                <c:pt idx="3029">
                  <c:v>125</c:v>
                </c:pt>
                <c:pt idx="3030">
                  <c:v>125</c:v>
                </c:pt>
                <c:pt idx="3031">
                  <c:v>125</c:v>
                </c:pt>
                <c:pt idx="3032">
                  <c:v>125</c:v>
                </c:pt>
                <c:pt idx="3033">
                  <c:v>125</c:v>
                </c:pt>
                <c:pt idx="3034">
                  <c:v>125</c:v>
                </c:pt>
                <c:pt idx="3035">
                  <c:v>125</c:v>
                </c:pt>
                <c:pt idx="3036">
                  <c:v>125</c:v>
                </c:pt>
                <c:pt idx="3037">
                  <c:v>125</c:v>
                </c:pt>
                <c:pt idx="3038">
                  <c:v>125</c:v>
                </c:pt>
                <c:pt idx="3039">
                  <c:v>125</c:v>
                </c:pt>
                <c:pt idx="3040">
                  <c:v>125</c:v>
                </c:pt>
                <c:pt idx="3041">
                  <c:v>125</c:v>
                </c:pt>
                <c:pt idx="3042">
                  <c:v>125</c:v>
                </c:pt>
                <c:pt idx="3043">
                  <c:v>125</c:v>
                </c:pt>
                <c:pt idx="3044">
                  <c:v>125</c:v>
                </c:pt>
                <c:pt idx="3045">
                  <c:v>125</c:v>
                </c:pt>
                <c:pt idx="3046">
                  <c:v>125</c:v>
                </c:pt>
                <c:pt idx="3047">
                  <c:v>125</c:v>
                </c:pt>
                <c:pt idx="3048">
                  <c:v>125</c:v>
                </c:pt>
                <c:pt idx="3049">
                  <c:v>125</c:v>
                </c:pt>
                <c:pt idx="3050">
                  <c:v>125</c:v>
                </c:pt>
                <c:pt idx="3051">
                  <c:v>125</c:v>
                </c:pt>
                <c:pt idx="3052">
                  <c:v>125</c:v>
                </c:pt>
                <c:pt idx="3053">
                  <c:v>125</c:v>
                </c:pt>
                <c:pt idx="3054">
                  <c:v>125</c:v>
                </c:pt>
                <c:pt idx="3055">
                  <c:v>125</c:v>
                </c:pt>
                <c:pt idx="3056">
                  <c:v>125</c:v>
                </c:pt>
                <c:pt idx="3057">
                  <c:v>125</c:v>
                </c:pt>
                <c:pt idx="3058">
                  <c:v>125</c:v>
                </c:pt>
                <c:pt idx="3059">
                  <c:v>125</c:v>
                </c:pt>
                <c:pt idx="3060">
                  <c:v>125</c:v>
                </c:pt>
                <c:pt idx="3061">
                  <c:v>125</c:v>
                </c:pt>
                <c:pt idx="3062">
                  <c:v>125</c:v>
                </c:pt>
                <c:pt idx="3063">
                  <c:v>125</c:v>
                </c:pt>
                <c:pt idx="3064">
                  <c:v>126</c:v>
                </c:pt>
                <c:pt idx="3065">
                  <c:v>126</c:v>
                </c:pt>
                <c:pt idx="3066">
                  <c:v>126</c:v>
                </c:pt>
                <c:pt idx="3067">
                  <c:v>126</c:v>
                </c:pt>
                <c:pt idx="3068">
                  <c:v>126</c:v>
                </c:pt>
                <c:pt idx="3069">
                  <c:v>126</c:v>
                </c:pt>
                <c:pt idx="3070">
                  <c:v>126</c:v>
                </c:pt>
                <c:pt idx="3071">
                  <c:v>126</c:v>
                </c:pt>
                <c:pt idx="3072">
                  <c:v>126</c:v>
                </c:pt>
                <c:pt idx="3073">
                  <c:v>126</c:v>
                </c:pt>
                <c:pt idx="3074">
                  <c:v>126</c:v>
                </c:pt>
                <c:pt idx="3075">
                  <c:v>126</c:v>
                </c:pt>
                <c:pt idx="3076">
                  <c:v>126</c:v>
                </c:pt>
                <c:pt idx="3077">
                  <c:v>126</c:v>
                </c:pt>
                <c:pt idx="3078">
                  <c:v>126</c:v>
                </c:pt>
                <c:pt idx="3079">
                  <c:v>126</c:v>
                </c:pt>
                <c:pt idx="3080">
                  <c:v>126</c:v>
                </c:pt>
                <c:pt idx="3081">
                  <c:v>126</c:v>
                </c:pt>
                <c:pt idx="3082">
                  <c:v>126</c:v>
                </c:pt>
                <c:pt idx="3083">
                  <c:v>126</c:v>
                </c:pt>
                <c:pt idx="3084">
                  <c:v>126</c:v>
                </c:pt>
                <c:pt idx="3085">
                  <c:v>126</c:v>
                </c:pt>
                <c:pt idx="3086">
                  <c:v>126</c:v>
                </c:pt>
                <c:pt idx="3087">
                  <c:v>126</c:v>
                </c:pt>
                <c:pt idx="3088">
                  <c:v>126</c:v>
                </c:pt>
                <c:pt idx="3089">
                  <c:v>126</c:v>
                </c:pt>
                <c:pt idx="3090">
                  <c:v>126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128</c:v>
                </c:pt>
                <c:pt idx="3123">
                  <c:v>128</c:v>
                </c:pt>
                <c:pt idx="3124">
                  <c:v>128</c:v>
                </c:pt>
                <c:pt idx="3125">
                  <c:v>128</c:v>
                </c:pt>
                <c:pt idx="3126">
                  <c:v>128</c:v>
                </c:pt>
                <c:pt idx="3127">
                  <c:v>128</c:v>
                </c:pt>
                <c:pt idx="3128">
                  <c:v>128</c:v>
                </c:pt>
                <c:pt idx="3129">
                  <c:v>128</c:v>
                </c:pt>
                <c:pt idx="3130">
                  <c:v>128</c:v>
                </c:pt>
                <c:pt idx="3131">
                  <c:v>128</c:v>
                </c:pt>
                <c:pt idx="3132">
                  <c:v>128</c:v>
                </c:pt>
                <c:pt idx="3133">
                  <c:v>128</c:v>
                </c:pt>
                <c:pt idx="3134">
                  <c:v>128</c:v>
                </c:pt>
                <c:pt idx="3135">
                  <c:v>128</c:v>
                </c:pt>
                <c:pt idx="3136">
                  <c:v>128</c:v>
                </c:pt>
                <c:pt idx="3137">
                  <c:v>128</c:v>
                </c:pt>
                <c:pt idx="3138">
                  <c:v>128</c:v>
                </c:pt>
                <c:pt idx="3139">
                  <c:v>128</c:v>
                </c:pt>
                <c:pt idx="3140">
                  <c:v>128</c:v>
                </c:pt>
                <c:pt idx="3141">
                  <c:v>128</c:v>
                </c:pt>
                <c:pt idx="3142">
                  <c:v>128</c:v>
                </c:pt>
                <c:pt idx="3143">
                  <c:v>128</c:v>
                </c:pt>
                <c:pt idx="3144">
                  <c:v>128</c:v>
                </c:pt>
                <c:pt idx="3145">
                  <c:v>128</c:v>
                </c:pt>
                <c:pt idx="3146">
                  <c:v>128</c:v>
                </c:pt>
                <c:pt idx="3147">
                  <c:v>128</c:v>
                </c:pt>
                <c:pt idx="3148">
                  <c:v>128</c:v>
                </c:pt>
                <c:pt idx="3149">
                  <c:v>128</c:v>
                </c:pt>
                <c:pt idx="3150">
                  <c:v>128</c:v>
                </c:pt>
                <c:pt idx="3151">
                  <c:v>129</c:v>
                </c:pt>
                <c:pt idx="3152">
                  <c:v>129</c:v>
                </c:pt>
                <c:pt idx="3153">
                  <c:v>129</c:v>
                </c:pt>
                <c:pt idx="3154">
                  <c:v>129</c:v>
                </c:pt>
                <c:pt idx="3155">
                  <c:v>129</c:v>
                </c:pt>
                <c:pt idx="3156">
                  <c:v>129</c:v>
                </c:pt>
                <c:pt idx="3157">
                  <c:v>129</c:v>
                </c:pt>
                <c:pt idx="3158">
                  <c:v>129</c:v>
                </c:pt>
                <c:pt idx="3159">
                  <c:v>129</c:v>
                </c:pt>
                <c:pt idx="3160">
                  <c:v>129</c:v>
                </c:pt>
                <c:pt idx="3161">
                  <c:v>129</c:v>
                </c:pt>
                <c:pt idx="3162">
                  <c:v>129</c:v>
                </c:pt>
                <c:pt idx="3163">
                  <c:v>129</c:v>
                </c:pt>
                <c:pt idx="3164">
                  <c:v>129</c:v>
                </c:pt>
                <c:pt idx="3165">
                  <c:v>129</c:v>
                </c:pt>
                <c:pt idx="3166">
                  <c:v>129</c:v>
                </c:pt>
                <c:pt idx="3167">
                  <c:v>129</c:v>
                </c:pt>
                <c:pt idx="3168">
                  <c:v>129</c:v>
                </c:pt>
                <c:pt idx="3169">
                  <c:v>129</c:v>
                </c:pt>
                <c:pt idx="3170">
                  <c:v>129</c:v>
                </c:pt>
                <c:pt idx="3171">
                  <c:v>129</c:v>
                </c:pt>
                <c:pt idx="3172">
                  <c:v>129</c:v>
                </c:pt>
                <c:pt idx="3173">
                  <c:v>129</c:v>
                </c:pt>
                <c:pt idx="3174">
                  <c:v>129</c:v>
                </c:pt>
                <c:pt idx="3175">
                  <c:v>129</c:v>
                </c:pt>
                <c:pt idx="3176">
                  <c:v>129</c:v>
                </c:pt>
                <c:pt idx="3177">
                  <c:v>129</c:v>
                </c:pt>
                <c:pt idx="3178">
                  <c:v>129</c:v>
                </c:pt>
                <c:pt idx="3179">
                  <c:v>129</c:v>
                </c:pt>
                <c:pt idx="3180">
                  <c:v>129</c:v>
                </c:pt>
                <c:pt idx="3181">
                  <c:v>129</c:v>
                </c:pt>
                <c:pt idx="3182">
                  <c:v>129</c:v>
                </c:pt>
                <c:pt idx="3183">
                  <c:v>129</c:v>
                </c:pt>
                <c:pt idx="3184">
                  <c:v>129</c:v>
                </c:pt>
                <c:pt idx="3185">
                  <c:v>129</c:v>
                </c:pt>
                <c:pt idx="3186">
                  <c:v>129</c:v>
                </c:pt>
                <c:pt idx="3187">
                  <c:v>129</c:v>
                </c:pt>
                <c:pt idx="3188">
                  <c:v>130</c:v>
                </c:pt>
                <c:pt idx="3189">
                  <c:v>130</c:v>
                </c:pt>
                <c:pt idx="3190">
                  <c:v>130</c:v>
                </c:pt>
                <c:pt idx="3191">
                  <c:v>130</c:v>
                </c:pt>
                <c:pt idx="3192">
                  <c:v>130</c:v>
                </c:pt>
                <c:pt idx="3193">
                  <c:v>130</c:v>
                </c:pt>
                <c:pt idx="3194">
                  <c:v>130</c:v>
                </c:pt>
                <c:pt idx="3195">
                  <c:v>130</c:v>
                </c:pt>
                <c:pt idx="3196">
                  <c:v>130</c:v>
                </c:pt>
                <c:pt idx="3197">
                  <c:v>130</c:v>
                </c:pt>
                <c:pt idx="3198">
                  <c:v>130</c:v>
                </c:pt>
                <c:pt idx="3199">
                  <c:v>130</c:v>
                </c:pt>
                <c:pt idx="3200">
                  <c:v>130</c:v>
                </c:pt>
                <c:pt idx="3201">
                  <c:v>130</c:v>
                </c:pt>
                <c:pt idx="3202">
                  <c:v>130</c:v>
                </c:pt>
                <c:pt idx="3203">
                  <c:v>130</c:v>
                </c:pt>
                <c:pt idx="3204">
                  <c:v>130</c:v>
                </c:pt>
                <c:pt idx="3205">
                  <c:v>130</c:v>
                </c:pt>
                <c:pt idx="3206">
                  <c:v>130</c:v>
                </c:pt>
                <c:pt idx="3207">
                  <c:v>130</c:v>
                </c:pt>
                <c:pt idx="3208">
                  <c:v>130</c:v>
                </c:pt>
                <c:pt idx="3209">
                  <c:v>130</c:v>
                </c:pt>
                <c:pt idx="3210">
                  <c:v>130</c:v>
                </c:pt>
                <c:pt idx="3211">
                  <c:v>130</c:v>
                </c:pt>
                <c:pt idx="3212">
                  <c:v>130</c:v>
                </c:pt>
                <c:pt idx="3213">
                  <c:v>130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131</c:v>
                </c:pt>
                <c:pt idx="3225">
                  <c:v>131</c:v>
                </c:pt>
                <c:pt idx="3226">
                  <c:v>131</c:v>
                </c:pt>
                <c:pt idx="3227">
                  <c:v>131</c:v>
                </c:pt>
                <c:pt idx="3228">
                  <c:v>131</c:v>
                </c:pt>
                <c:pt idx="3229">
                  <c:v>131</c:v>
                </c:pt>
                <c:pt idx="3230">
                  <c:v>131</c:v>
                </c:pt>
                <c:pt idx="3231">
                  <c:v>131</c:v>
                </c:pt>
                <c:pt idx="3232">
                  <c:v>131</c:v>
                </c:pt>
                <c:pt idx="3233">
                  <c:v>131</c:v>
                </c:pt>
                <c:pt idx="3234">
                  <c:v>131</c:v>
                </c:pt>
                <c:pt idx="3235">
                  <c:v>131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131</c:v>
                </c:pt>
                <c:pt idx="3248">
                  <c:v>131</c:v>
                </c:pt>
                <c:pt idx="3249">
                  <c:v>131</c:v>
                </c:pt>
                <c:pt idx="3250">
                  <c:v>131</c:v>
                </c:pt>
                <c:pt idx="3251">
                  <c:v>131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132</c:v>
                </c:pt>
                <c:pt idx="3259">
                  <c:v>132</c:v>
                </c:pt>
                <c:pt idx="3260">
                  <c:v>132</c:v>
                </c:pt>
                <c:pt idx="3261">
                  <c:v>132</c:v>
                </c:pt>
                <c:pt idx="3262">
                  <c:v>132</c:v>
                </c:pt>
                <c:pt idx="3263">
                  <c:v>132</c:v>
                </c:pt>
                <c:pt idx="3264">
                  <c:v>132</c:v>
                </c:pt>
                <c:pt idx="3265">
                  <c:v>132</c:v>
                </c:pt>
                <c:pt idx="3266">
                  <c:v>132</c:v>
                </c:pt>
                <c:pt idx="3267">
                  <c:v>132</c:v>
                </c:pt>
                <c:pt idx="3268">
                  <c:v>132</c:v>
                </c:pt>
                <c:pt idx="3269">
                  <c:v>132</c:v>
                </c:pt>
                <c:pt idx="3270">
                  <c:v>132</c:v>
                </c:pt>
                <c:pt idx="3271">
                  <c:v>132</c:v>
                </c:pt>
                <c:pt idx="3272">
                  <c:v>132</c:v>
                </c:pt>
                <c:pt idx="3273">
                  <c:v>132</c:v>
                </c:pt>
                <c:pt idx="3274">
                  <c:v>132</c:v>
                </c:pt>
                <c:pt idx="3275">
                  <c:v>132</c:v>
                </c:pt>
                <c:pt idx="3276">
                  <c:v>132</c:v>
                </c:pt>
                <c:pt idx="3277">
                  <c:v>132</c:v>
                </c:pt>
                <c:pt idx="3278">
                  <c:v>132</c:v>
                </c:pt>
                <c:pt idx="3279">
                  <c:v>132</c:v>
                </c:pt>
                <c:pt idx="3280">
                  <c:v>132</c:v>
                </c:pt>
                <c:pt idx="3281">
                  <c:v>132</c:v>
                </c:pt>
                <c:pt idx="3282">
                  <c:v>132</c:v>
                </c:pt>
                <c:pt idx="3283">
                  <c:v>133</c:v>
                </c:pt>
                <c:pt idx="3284">
                  <c:v>133</c:v>
                </c:pt>
                <c:pt idx="3285">
                  <c:v>133</c:v>
                </c:pt>
                <c:pt idx="3286">
                  <c:v>133</c:v>
                </c:pt>
                <c:pt idx="3287">
                  <c:v>133</c:v>
                </c:pt>
                <c:pt idx="3288">
                  <c:v>133</c:v>
                </c:pt>
                <c:pt idx="3289">
                  <c:v>133</c:v>
                </c:pt>
                <c:pt idx="3290">
                  <c:v>133</c:v>
                </c:pt>
                <c:pt idx="3291">
                  <c:v>133</c:v>
                </c:pt>
                <c:pt idx="3292">
                  <c:v>133</c:v>
                </c:pt>
                <c:pt idx="3293">
                  <c:v>133</c:v>
                </c:pt>
                <c:pt idx="3294">
                  <c:v>133</c:v>
                </c:pt>
                <c:pt idx="3295">
                  <c:v>133</c:v>
                </c:pt>
                <c:pt idx="3296">
                  <c:v>133</c:v>
                </c:pt>
                <c:pt idx="3297">
                  <c:v>133</c:v>
                </c:pt>
                <c:pt idx="3298">
                  <c:v>133</c:v>
                </c:pt>
                <c:pt idx="3299">
                  <c:v>133</c:v>
                </c:pt>
                <c:pt idx="3300">
                  <c:v>133</c:v>
                </c:pt>
                <c:pt idx="3301">
                  <c:v>133</c:v>
                </c:pt>
                <c:pt idx="3302">
                  <c:v>133</c:v>
                </c:pt>
                <c:pt idx="3303">
                  <c:v>133</c:v>
                </c:pt>
                <c:pt idx="3304">
                  <c:v>133</c:v>
                </c:pt>
                <c:pt idx="3305">
                  <c:v>133</c:v>
                </c:pt>
                <c:pt idx="3306">
                  <c:v>133</c:v>
                </c:pt>
                <c:pt idx="3307">
                  <c:v>134</c:v>
                </c:pt>
                <c:pt idx="3308">
                  <c:v>134</c:v>
                </c:pt>
                <c:pt idx="3309">
                  <c:v>134</c:v>
                </c:pt>
                <c:pt idx="3310">
                  <c:v>134</c:v>
                </c:pt>
                <c:pt idx="3311">
                  <c:v>134</c:v>
                </c:pt>
                <c:pt idx="3312">
                  <c:v>134</c:v>
                </c:pt>
                <c:pt idx="3313">
                  <c:v>134</c:v>
                </c:pt>
                <c:pt idx="3314">
                  <c:v>134</c:v>
                </c:pt>
                <c:pt idx="3315">
                  <c:v>134</c:v>
                </c:pt>
                <c:pt idx="3316">
                  <c:v>134</c:v>
                </c:pt>
                <c:pt idx="3317">
                  <c:v>134</c:v>
                </c:pt>
                <c:pt idx="3318">
                  <c:v>134</c:v>
                </c:pt>
                <c:pt idx="3319">
                  <c:v>134</c:v>
                </c:pt>
                <c:pt idx="3320">
                  <c:v>134</c:v>
                </c:pt>
                <c:pt idx="3321">
                  <c:v>134</c:v>
                </c:pt>
                <c:pt idx="3322">
                  <c:v>134</c:v>
                </c:pt>
                <c:pt idx="3323">
                  <c:v>134</c:v>
                </c:pt>
                <c:pt idx="3324">
                  <c:v>134</c:v>
                </c:pt>
                <c:pt idx="3325">
                  <c:v>134</c:v>
                </c:pt>
                <c:pt idx="3326">
                  <c:v>134</c:v>
                </c:pt>
                <c:pt idx="3327">
                  <c:v>134</c:v>
                </c:pt>
                <c:pt idx="3328">
                  <c:v>134</c:v>
                </c:pt>
                <c:pt idx="3329">
                  <c:v>135</c:v>
                </c:pt>
                <c:pt idx="3330">
                  <c:v>135</c:v>
                </c:pt>
                <c:pt idx="3331">
                  <c:v>135</c:v>
                </c:pt>
                <c:pt idx="3332">
                  <c:v>135</c:v>
                </c:pt>
                <c:pt idx="3333">
                  <c:v>135</c:v>
                </c:pt>
                <c:pt idx="3334">
                  <c:v>135</c:v>
                </c:pt>
                <c:pt idx="3335">
                  <c:v>135</c:v>
                </c:pt>
                <c:pt idx="3336">
                  <c:v>135</c:v>
                </c:pt>
                <c:pt idx="3337">
                  <c:v>135</c:v>
                </c:pt>
                <c:pt idx="3338">
                  <c:v>135</c:v>
                </c:pt>
                <c:pt idx="3339">
                  <c:v>135</c:v>
                </c:pt>
                <c:pt idx="3340">
                  <c:v>135</c:v>
                </c:pt>
                <c:pt idx="3341">
                  <c:v>135</c:v>
                </c:pt>
                <c:pt idx="3342">
                  <c:v>135</c:v>
                </c:pt>
                <c:pt idx="3343">
                  <c:v>135</c:v>
                </c:pt>
                <c:pt idx="3344">
                  <c:v>135</c:v>
                </c:pt>
                <c:pt idx="3345">
                  <c:v>135</c:v>
                </c:pt>
                <c:pt idx="3346">
                  <c:v>135</c:v>
                </c:pt>
                <c:pt idx="3347">
                  <c:v>135</c:v>
                </c:pt>
                <c:pt idx="3348">
                  <c:v>135</c:v>
                </c:pt>
                <c:pt idx="3349">
                  <c:v>135</c:v>
                </c:pt>
                <c:pt idx="3350">
                  <c:v>135</c:v>
                </c:pt>
                <c:pt idx="3351">
                  <c:v>135</c:v>
                </c:pt>
                <c:pt idx="3352">
                  <c:v>135</c:v>
                </c:pt>
                <c:pt idx="3353">
                  <c:v>135</c:v>
                </c:pt>
                <c:pt idx="3354">
                  <c:v>135</c:v>
                </c:pt>
                <c:pt idx="3355">
                  <c:v>135</c:v>
                </c:pt>
                <c:pt idx="3356">
                  <c:v>135</c:v>
                </c:pt>
                <c:pt idx="3357">
                  <c:v>135</c:v>
                </c:pt>
                <c:pt idx="3358">
                  <c:v>135</c:v>
                </c:pt>
                <c:pt idx="3359">
                  <c:v>135</c:v>
                </c:pt>
                <c:pt idx="3360">
                  <c:v>136</c:v>
                </c:pt>
                <c:pt idx="3361">
                  <c:v>136</c:v>
                </c:pt>
                <c:pt idx="3362">
                  <c:v>136</c:v>
                </c:pt>
                <c:pt idx="3363">
                  <c:v>136</c:v>
                </c:pt>
                <c:pt idx="3364">
                  <c:v>136</c:v>
                </c:pt>
                <c:pt idx="3365">
                  <c:v>136</c:v>
                </c:pt>
                <c:pt idx="3366">
                  <c:v>136</c:v>
                </c:pt>
                <c:pt idx="3367">
                  <c:v>136</c:v>
                </c:pt>
                <c:pt idx="3368">
                  <c:v>136</c:v>
                </c:pt>
                <c:pt idx="3369">
                  <c:v>136</c:v>
                </c:pt>
                <c:pt idx="3370">
                  <c:v>136</c:v>
                </c:pt>
                <c:pt idx="3371">
                  <c:v>136</c:v>
                </c:pt>
                <c:pt idx="3372">
                  <c:v>136</c:v>
                </c:pt>
                <c:pt idx="3373">
                  <c:v>136</c:v>
                </c:pt>
                <c:pt idx="3374">
                  <c:v>136</c:v>
                </c:pt>
                <c:pt idx="3375">
                  <c:v>136</c:v>
                </c:pt>
                <c:pt idx="3376">
                  <c:v>136</c:v>
                </c:pt>
                <c:pt idx="3377">
                  <c:v>136</c:v>
                </c:pt>
                <c:pt idx="3378">
                  <c:v>136</c:v>
                </c:pt>
                <c:pt idx="3379">
                  <c:v>136</c:v>
                </c:pt>
                <c:pt idx="3380">
                  <c:v>137</c:v>
                </c:pt>
                <c:pt idx="3381">
                  <c:v>137</c:v>
                </c:pt>
                <c:pt idx="3382">
                  <c:v>137</c:v>
                </c:pt>
                <c:pt idx="3383">
                  <c:v>137</c:v>
                </c:pt>
                <c:pt idx="3384">
                  <c:v>137</c:v>
                </c:pt>
                <c:pt idx="3385">
                  <c:v>137</c:v>
                </c:pt>
                <c:pt idx="3386">
                  <c:v>137</c:v>
                </c:pt>
                <c:pt idx="3387">
                  <c:v>137</c:v>
                </c:pt>
                <c:pt idx="3388">
                  <c:v>137</c:v>
                </c:pt>
                <c:pt idx="3389">
                  <c:v>137</c:v>
                </c:pt>
                <c:pt idx="3390">
                  <c:v>137</c:v>
                </c:pt>
                <c:pt idx="3391">
                  <c:v>137</c:v>
                </c:pt>
                <c:pt idx="3392">
                  <c:v>137</c:v>
                </c:pt>
                <c:pt idx="3393">
                  <c:v>138</c:v>
                </c:pt>
                <c:pt idx="3394">
                  <c:v>138</c:v>
                </c:pt>
                <c:pt idx="3395">
                  <c:v>138</c:v>
                </c:pt>
                <c:pt idx="3396">
                  <c:v>138</c:v>
                </c:pt>
                <c:pt idx="3397">
                  <c:v>138</c:v>
                </c:pt>
                <c:pt idx="3398">
                  <c:v>138</c:v>
                </c:pt>
                <c:pt idx="3399">
                  <c:v>138</c:v>
                </c:pt>
                <c:pt idx="3400">
                  <c:v>138</c:v>
                </c:pt>
                <c:pt idx="3401">
                  <c:v>138</c:v>
                </c:pt>
                <c:pt idx="3402">
                  <c:v>138</c:v>
                </c:pt>
                <c:pt idx="3403">
                  <c:v>138</c:v>
                </c:pt>
                <c:pt idx="3404">
                  <c:v>138</c:v>
                </c:pt>
                <c:pt idx="3405">
                  <c:v>138</c:v>
                </c:pt>
                <c:pt idx="3406">
                  <c:v>138</c:v>
                </c:pt>
                <c:pt idx="3407">
                  <c:v>138</c:v>
                </c:pt>
                <c:pt idx="3408">
                  <c:v>138</c:v>
                </c:pt>
                <c:pt idx="3409">
                  <c:v>138</c:v>
                </c:pt>
                <c:pt idx="3410">
                  <c:v>138</c:v>
                </c:pt>
                <c:pt idx="3411">
                  <c:v>138</c:v>
                </c:pt>
                <c:pt idx="3412">
                  <c:v>139</c:v>
                </c:pt>
                <c:pt idx="3413">
                  <c:v>139</c:v>
                </c:pt>
                <c:pt idx="3414">
                  <c:v>139</c:v>
                </c:pt>
                <c:pt idx="3415">
                  <c:v>139</c:v>
                </c:pt>
                <c:pt idx="3416">
                  <c:v>139</c:v>
                </c:pt>
                <c:pt idx="3417">
                  <c:v>139</c:v>
                </c:pt>
                <c:pt idx="3418">
                  <c:v>139</c:v>
                </c:pt>
                <c:pt idx="3419">
                  <c:v>139</c:v>
                </c:pt>
                <c:pt idx="3420">
                  <c:v>139</c:v>
                </c:pt>
                <c:pt idx="3421">
                  <c:v>139</c:v>
                </c:pt>
                <c:pt idx="3422">
                  <c:v>139</c:v>
                </c:pt>
                <c:pt idx="3423">
                  <c:v>139</c:v>
                </c:pt>
                <c:pt idx="3424">
                  <c:v>139</c:v>
                </c:pt>
                <c:pt idx="3425">
                  <c:v>139</c:v>
                </c:pt>
                <c:pt idx="3426">
                  <c:v>139</c:v>
                </c:pt>
                <c:pt idx="3427">
                  <c:v>139</c:v>
                </c:pt>
                <c:pt idx="3428">
                  <c:v>139</c:v>
                </c:pt>
                <c:pt idx="3429">
                  <c:v>139</c:v>
                </c:pt>
                <c:pt idx="3430">
                  <c:v>140</c:v>
                </c:pt>
                <c:pt idx="3431">
                  <c:v>140</c:v>
                </c:pt>
                <c:pt idx="3432">
                  <c:v>140</c:v>
                </c:pt>
                <c:pt idx="3433">
                  <c:v>140</c:v>
                </c:pt>
                <c:pt idx="3434">
                  <c:v>140</c:v>
                </c:pt>
                <c:pt idx="3435">
                  <c:v>140</c:v>
                </c:pt>
                <c:pt idx="3436">
                  <c:v>140</c:v>
                </c:pt>
                <c:pt idx="3437">
                  <c:v>140</c:v>
                </c:pt>
                <c:pt idx="3438">
                  <c:v>140</c:v>
                </c:pt>
                <c:pt idx="3439">
                  <c:v>140</c:v>
                </c:pt>
                <c:pt idx="3440">
                  <c:v>140</c:v>
                </c:pt>
                <c:pt idx="3441">
                  <c:v>140</c:v>
                </c:pt>
                <c:pt idx="3442">
                  <c:v>140</c:v>
                </c:pt>
                <c:pt idx="3443">
                  <c:v>140</c:v>
                </c:pt>
                <c:pt idx="3444">
                  <c:v>140</c:v>
                </c:pt>
                <c:pt idx="3445">
                  <c:v>140</c:v>
                </c:pt>
                <c:pt idx="3446">
                  <c:v>140</c:v>
                </c:pt>
                <c:pt idx="3447">
                  <c:v>141</c:v>
                </c:pt>
                <c:pt idx="3448">
                  <c:v>141</c:v>
                </c:pt>
                <c:pt idx="3449">
                  <c:v>141</c:v>
                </c:pt>
                <c:pt idx="3450">
                  <c:v>141</c:v>
                </c:pt>
                <c:pt idx="3451">
                  <c:v>141</c:v>
                </c:pt>
                <c:pt idx="3452">
                  <c:v>141</c:v>
                </c:pt>
                <c:pt idx="3453">
                  <c:v>141</c:v>
                </c:pt>
                <c:pt idx="3454">
                  <c:v>141</c:v>
                </c:pt>
                <c:pt idx="3455">
                  <c:v>141</c:v>
                </c:pt>
                <c:pt idx="3456">
                  <c:v>141</c:v>
                </c:pt>
                <c:pt idx="3457">
                  <c:v>141</c:v>
                </c:pt>
                <c:pt idx="3458">
                  <c:v>141</c:v>
                </c:pt>
                <c:pt idx="3459">
                  <c:v>141</c:v>
                </c:pt>
                <c:pt idx="3460">
                  <c:v>141</c:v>
                </c:pt>
                <c:pt idx="3461">
                  <c:v>141</c:v>
                </c:pt>
                <c:pt idx="3462">
                  <c:v>142</c:v>
                </c:pt>
                <c:pt idx="3463">
                  <c:v>142</c:v>
                </c:pt>
                <c:pt idx="3464">
                  <c:v>142</c:v>
                </c:pt>
                <c:pt idx="3465">
                  <c:v>142</c:v>
                </c:pt>
                <c:pt idx="3466">
                  <c:v>142</c:v>
                </c:pt>
                <c:pt idx="3467">
                  <c:v>142</c:v>
                </c:pt>
                <c:pt idx="3468">
                  <c:v>142</c:v>
                </c:pt>
                <c:pt idx="3469">
                  <c:v>142</c:v>
                </c:pt>
                <c:pt idx="3470">
                  <c:v>142</c:v>
                </c:pt>
                <c:pt idx="3471">
                  <c:v>142</c:v>
                </c:pt>
                <c:pt idx="3472">
                  <c:v>142</c:v>
                </c:pt>
                <c:pt idx="3473">
                  <c:v>142</c:v>
                </c:pt>
                <c:pt idx="3474">
                  <c:v>142</c:v>
                </c:pt>
                <c:pt idx="3475">
                  <c:v>142</c:v>
                </c:pt>
                <c:pt idx="3476">
                  <c:v>142</c:v>
                </c:pt>
                <c:pt idx="3477">
                  <c:v>143</c:v>
                </c:pt>
                <c:pt idx="3478">
                  <c:v>143</c:v>
                </c:pt>
                <c:pt idx="3479">
                  <c:v>143</c:v>
                </c:pt>
                <c:pt idx="3480">
                  <c:v>143</c:v>
                </c:pt>
                <c:pt idx="3481">
                  <c:v>143</c:v>
                </c:pt>
                <c:pt idx="3482">
                  <c:v>143</c:v>
                </c:pt>
                <c:pt idx="3483">
                  <c:v>143</c:v>
                </c:pt>
                <c:pt idx="3484">
                  <c:v>143</c:v>
                </c:pt>
                <c:pt idx="3485">
                  <c:v>143</c:v>
                </c:pt>
                <c:pt idx="3486">
                  <c:v>143</c:v>
                </c:pt>
                <c:pt idx="3487">
                  <c:v>143</c:v>
                </c:pt>
                <c:pt idx="3488">
                  <c:v>143</c:v>
                </c:pt>
                <c:pt idx="3489">
                  <c:v>143</c:v>
                </c:pt>
                <c:pt idx="3490">
                  <c:v>143</c:v>
                </c:pt>
                <c:pt idx="3491">
                  <c:v>143</c:v>
                </c:pt>
                <c:pt idx="3492">
                  <c:v>144</c:v>
                </c:pt>
                <c:pt idx="3493">
                  <c:v>144</c:v>
                </c:pt>
                <c:pt idx="3494">
                  <c:v>144</c:v>
                </c:pt>
                <c:pt idx="3495">
                  <c:v>144</c:v>
                </c:pt>
                <c:pt idx="3496">
                  <c:v>144</c:v>
                </c:pt>
                <c:pt idx="3497">
                  <c:v>144</c:v>
                </c:pt>
                <c:pt idx="3498">
                  <c:v>144</c:v>
                </c:pt>
                <c:pt idx="3499">
                  <c:v>144</c:v>
                </c:pt>
                <c:pt idx="3500">
                  <c:v>144</c:v>
                </c:pt>
                <c:pt idx="3501">
                  <c:v>144</c:v>
                </c:pt>
                <c:pt idx="3502">
                  <c:v>144</c:v>
                </c:pt>
                <c:pt idx="3503">
                  <c:v>144</c:v>
                </c:pt>
                <c:pt idx="3504">
                  <c:v>145</c:v>
                </c:pt>
                <c:pt idx="3505">
                  <c:v>145</c:v>
                </c:pt>
                <c:pt idx="3506">
                  <c:v>145</c:v>
                </c:pt>
                <c:pt idx="3507">
                  <c:v>145</c:v>
                </c:pt>
                <c:pt idx="3508">
                  <c:v>145</c:v>
                </c:pt>
                <c:pt idx="3509">
                  <c:v>145</c:v>
                </c:pt>
                <c:pt idx="3510">
                  <c:v>145</c:v>
                </c:pt>
                <c:pt idx="3511">
                  <c:v>145</c:v>
                </c:pt>
                <c:pt idx="3512">
                  <c:v>145</c:v>
                </c:pt>
                <c:pt idx="3513">
                  <c:v>145</c:v>
                </c:pt>
                <c:pt idx="3514">
                  <c:v>146</c:v>
                </c:pt>
                <c:pt idx="3515">
                  <c:v>146</c:v>
                </c:pt>
                <c:pt idx="3516">
                  <c:v>146</c:v>
                </c:pt>
                <c:pt idx="3517">
                  <c:v>146</c:v>
                </c:pt>
                <c:pt idx="3518">
                  <c:v>146</c:v>
                </c:pt>
                <c:pt idx="3519">
                  <c:v>146</c:v>
                </c:pt>
                <c:pt idx="3520">
                  <c:v>146</c:v>
                </c:pt>
                <c:pt idx="3521">
                  <c:v>146</c:v>
                </c:pt>
                <c:pt idx="3522">
                  <c:v>146</c:v>
                </c:pt>
                <c:pt idx="3523">
                  <c:v>146</c:v>
                </c:pt>
                <c:pt idx="3524">
                  <c:v>147</c:v>
                </c:pt>
                <c:pt idx="3525">
                  <c:v>147</c:v>
                </c:pt>
                <c:pt idx="3526">
                  <c:v>147</c:v>
                </c:pt>
                <c:pt idx="3527">
                  <c:v>147</c:v>
                </c:pt>
                <c:pt idx="3528">
                  <c:v>147</c:v>
                </c:pt>
                <c:pt idx="3529">
                  <c:v>147</c:v>
                </c:pt>
                <c:pt idx="3530">
                  <c:v>147</c:v>
                </c:pt>
                <c:pt idx="3531">
                  <c:v>147</c:v>
                </c:pt>
                <c:pt idx="3532">
                  <c:v>148</c:v>
                </c:pt>
                <c:pt idx="3533">
                  <c:v>148</c:v>
                </c:pt>
                <c:pt idx="3534">
                  <c:v>148</c:v>
                </c:pt>
                <c:pt idx="3535">
                  <c:v>148</c:v>
                </c:pt>
                <c:pt idx="3536">
                  <c:v>148</c:v>
                </c:pt>
                <c:pt idx="3537">
                  <c:v>148</c:v>
                </c:pt>
                <c:pt idx="3538">
                  <c:v>148</c:v>
                </c:pt>
                <c:pt idx="3539">
                  <c:v>148</c:v>
                </c:pt>
                <c:pt idx="3540">
                  <c:v>148</c:v>
                </c:pt>
                <c:pt idx="3541">
                  <c:v>149</c:v>
                </c:pt>
                <c:pt idx="3542">
                  <c:v>149</c:v>
                </c:pt>
                <c:pt idx="3543">
                  <c:v>149</c:v>
                </c:pt>
                <c:pt idx="3544">
                  <c:v>149</c:v>
                </c:pt>
                <c:pt idx="3545">
                  <c:v>150</c:v>
                </c:pt>
                <c:pt idx="3546">
                  <c:v>150</c:v>
                </c:pt>
                <c:pt idx="3547">
                  <c:v>150</c:v>
                </c:pt>
                <c:pt idx="3548">
                  <c:v>150</c:v>
                </c:pt>
                <c:pt idx="3549">
                  <c:v>150</c:v>
                </c:pt>
                <c:pt idx="3550">
                  <c:v>150</c:v>
                </c:pt>
                <c:pt idx="3551">
                  <c:v>150</c:v>
                </c:pt>
                <c:pt idx="3552">
                  <c:v>150</c:v>
                </c:pt>
                <c:pt idx="3553">
                  <c:v>150</c:v>
                </c:pt>
                <c:pt idx="3554">
                  <c:v>150</c:v>
                </c:pt>
                <c:pt idx="3555">
                  <c:v>150</c:v>
                </c:pt>
                <c:pt idx="3556">
                  <c:v>150</c:v>
                </c:pt>
                <c:pt idx="3557">
                  <c:v>150</c:v>
                </c:pt>
                <c:pt idx="3558">
                  <c:v>150</c:v>
                </c:pt>
                <c:pt idx="3559">
                  <c:v>150</c:v>
                </c:pt>
                <c:pt idx="3560">
                  <c:v>150</c:v>
                </c:pt>
                <c:pt idx="3561">
                  <c:v>151</c:v>
                </c:pt>
                <c:pt idx="3562">
                  <c:v>151</c:v>
                </c:pt>
                <c:pt idx="3563">
                  <c:v>151</c:v>
                </c:pt>
                <c:pt idx="3564">
                  <c:v>151</c:v>
                </c:pt>
                <c:pt idx="3565">
                  <c:v>152</c:v>
                </c:pt>
                <c:pt idx="3566">
                  <c:v>152</c:v>
                </c:pt>
                <c:pt idx="3567">
                  <c:v>152</c:v>
                </c:pt>
                <c:pt idx="3568">
                  <c:v>152</c:v>
                </c:pt>
                <c:pt idx="3569">
                  <c:v>152</c:v>
                </c:pt>
                <c:pt idx="3570">
                  <c:v>152</c:v>
                </c:pt>
                <c:pt idx="3571">
                  <c:v>152</c:v>
                </c:pt>
                <c:pt idx="3572">
                  <c:v>153</c:v>
                </c:pt>
                <c:pt idx="3573">
                  <c:v>153</c:v>
                </c:pt>
                <c:pt idx="3574">
                  <c:v>153</c:v>
                </c:pt>
                <c:pt idx="3575">
                  <c:v>153</c:v>
                </c:pt>
                <c:pt idx="3576">
                  <c:v>153</c:v>
                </c:pt>
                <c:pt idx="3577">
                  <c:v>153</c:v>
                </c:pt>
                <c:pt idx="3578">
                  <c:v>153</c:v>
                </c:pt>
                <c:pt idx="3579">
                  <c:v>153</c:v>
                </c:pt>
                <c:pt idx="3580">
                  <c:v>153</c:v>
                </c:pt>
                <c:pt idx="3581">
                  <c:v>153</c:v>
                </c:pt>
                <c:pt idx="3582">
                  <c:v>154</c:v>
                </c:pt>
                <c:pt idx="3583">
                  <c:v>154</c:v>
                </c:pt>
                <c:pt idx="3584">
                  <c:v>154</c:v>
                </c:pt>
                <c:pt idx="3585">
                  <c:v>154</c:v>
                </c:pt>
                <c:pt idx="3586">
                  <c:v>154</c:v>
                </c:pt>
                <c:pt idx="3587">
                  <c:v>154</c:v>
                </c:pt>
                <c:pt idx="3588">
                  <c:v>154</c:v>
                </c:pt>
                <c:pt idx="3589">
                  <c:v>154</c:v>
                </c:pt>
                <c:pt idx="3590">
                  <c:v>154</c:v>
                </c:pt>
                <c:pt idx="3591">
                  <c:v>155</c:v>
                </c:pt>
                <c:pt idx="3592">
                  <c:v>155</c:v>
                </c:pt>
                <c:pt idx="3593">
                  <c:v>155</c:v>
                </c:pt>
                <c:pt idx="3594">
                  <c:v>155</c:v>
                </c:pt>
                <c:pt idx="3595">
                  <c:v>155</c:v>
                </c:pt>
                <c:pt idx="3596">
                  <c:v>156</c:v>
                </c:pt>
                <c:pt idx="3597">
                  <c:v>156</c:v>
                </c:pt>
                <c:pt idx="3598">
                  <c:v>156</c:v>
                </c:pt>
                <c:pt idx="3599">
                  <c:v>156</c:v>
                </c:pt>
                <c:pt idx="3600">
                  <c:v>156</c:v>
                </c:pt>
                <c:pt idx="3601">
                  <c:v>156</c:v>
                </c:pt>
                <c:pt idx="3602">
                  <c:v>157</c:v>
                </c:pt>
                <c:pt idx="3603">
                  <c:v>157</c:v>
                </c:pt>
                <c:pt idx="3604">
                  <c:v>157</c:v>
                </c:pt>
                <c:pt idx="3605">
                  <c:v>158</c:v>
                </c:pt>
                <c:pt idx="3606">
                  <c:v>158</c:v>
                </c:pt>
                <c:pt idx="3607">
                  <c:v>158</c:v>
                </c:pt>
                <c:pt idx="3608">
                  <c:v>158</c:v>
                </c:pt>
                <c:pt idx="3609">
                  <c:v>158</c:v>
                </c:pt>
                <c:pt idx="3610">
                  <c:v>159</c:v>
                </c:pt>
                <c:pt idx="3611">
                  <c:v>159</c:v>
                </c:pt>
                <c:pt idx="3612">
                  <c:v>160</c:v>
                </c:pt>
                <c:pt idx="3613">
                  <c:v>160</c:v>
                </c:pt>
                <c:pt idx="3614">
                  <c:v>160</c:v>
                </c:pt>
                <c:pt idx="3615">
                  <c:v>160</c:v>
                </c:pt>
                <c:pt idx="3616">
                  <c:v>161</c:v>
                </c:pt>
                <c:pt idx="3617">
                  <c:v>161</c:v>
                </c:pt>
                <c:pt idx="3618">
                  <c:v>161</c:v>
                </c:pt>
                <c:pt idx="3619">
                  <c:v>161</c:v>
                </c:pt>
                <c:pt idx="3620">
                  <c:v>162</c:v>
                </c:pt>
                <c:pt idx="3621">
                  <c:v>162</c:v>
                </c:pt>
                <c:pt idx="3622">
                  <c:v>163</c:v>
                </c:pt>
                <c:pt idx="3623">
                  <c:v>164</c:v>
                </c:pt>
                <c:pt idx="3624">
                  <c:v>164</c:v>
                </c:pt>
                <c:pt idx="3625">
                  <c:v>164</c:v>
                </c:pt>
                <c:pt idx="3626">
                  <c:v>164</c:v>
                </c:pt>
                <c:pt idx="3627">
                  <c:v>165</c:v>
                </c:pt>
                <c:pt idx="3628">
                  <c:v>165</c:v>
                </c:pt>
                <c:pt idx="3629">
                  <c:v>165</c:v>
                </c:pt>
                <c:pt idx="3630">
                  <c:v>165</c:v>
                </c:pt>
                <c:pt idx="3631">
                  <c:v>165</c:v>
                </c:pt>
                <c:pt idx="3632">
                  <c:v>166</c:v>
                </c:pt>
                <c:pt idx="3633">
                  <c:v>167</c:v>
                </c:pt>
                <c:pt idx="3634">
                  <c:v>169</c:v>
                </c:pt>
                <c:pt idx="3635">
                  <c:v>169</c:v>
                </c:pt>
                <c:pt idx="3636">
                  <c:v>169</c:v>
                </c:pt>
                <c:pt idx="3637">
                  <c:v>169</c:v>
                </c:pt>
                <c:pt idx="3638">
                  <c:v>170</c:v>
                </c:pt>
                <c:pt idx="3639">
                  <c:v>170</c:v>
                </c:pt>
                <c:pt idx="3640">
                  <c:v>170</c:v>
                </c:pt>
                <c:pt idx="3641">
                  <c:v>170</c:v>
                </c:pt>
                <c:pt idx="3642">
                  <c:v>170</c:v>
                </c:pt>
                <c:pt idx="3643">
                  <c:v>170</c:v>
                </c:pt>
                <c:pt idx="3644">
                  <c:v>171</c:v>
                </c:pt>
                <c:pt idx="3645">
                  <c:v>171</c:v>
                </c:pt>
                <c:pt idx="3646">
                  <c:v>171</c:v>
                </c:pt>
                <c:pt idx="3647">
                  <c:v>172</c:v>
                </c:pt>
                <c:pt idx="3648">
                  <c:v>172</c:v>
                </c:pt>
                <c:pt idx="3649">
                  <c:v>172</c:v>
                </c:pt>
                <c:pt idx="3650">
                  <c:v>172</c:v>
                </c:pt>
                <c:pt idx="3651">
                  <c:v>172</c:v>
                </c:pt>
                <c:pt idx="3652">
                  <c:v>173</c:v>
                </c:pt>
                <c:pt idx="3653">
                  <c:v>174</c:v>
                </c:pt>
                <c:pt idx="3654">
                  <c:v>174</c:v>
                </c:pt>
                <c:pt idx="3655">
                  <c:v>174</c:v>
                </c:pt>
                <c:pt idx="3656">
                  <c:v>175</c:v>
                </c:pt>
                <c:pt idx="3657">
                  <c:v>175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177</c:v>
                </c:pt>
                <c:pt idx="3662">
                  <c:v>177</c:v>
                </c:pt>
                <c:pt idx="3663">
                  <c:v>178</c:v>
                </c:pt>
                <c:pt idx="3664">
                  <c:v>178</c:v>
                </c:pt>
                <c:pt idx="3665">
                  <c:v>178</c:v>
                </c:pt>
                <c:pt idx="3666">
                  <c:v>178</c:v>
                </c:pt>
                <c:pt idx="3667">
                  <c:v>178</c:v>
                </c:pt>
                <c:pt idx="3668">
                  <c:v>178</c:v>
                </c:pt>
                <c:pt idx="3669">
                  <c:v>178</c:v>
                </c:pt>
                <c:pt idx="3670">
                  <c:v>180</c:v>
                </c:pt>
                <c:pt idx="3671">
                  <c:v>181</c:v>
                </c:pt>
                <c:pt idx="3672">
                  <c:v>183</c:v>
                </c:pt>
                <c:pt idx="3673">
                  <c:v>184</c:v>
                </c:pt>
                <c:pt idx="3674">
                  <c:v>184</c:v>
                </c:pt>
                <c:pt idx="3675">
                  <c:v>185</c:v>
                </c:pt>
                <c:pt idx="3676">
                  <c:v>186</c:v>
                </c:pt>
                <c:pt idx="3677">
                  <c:v>186</c:v>
                </c:pt>
                <c:pt idx="3678">
                  <c:v>187</c:v>
                </c:pt>
                <c:pt idx="3679">
                  <c:v>188</c:v>
                </c:pt>
                <c:pt idx="3680">
                  <c:v>188</c:v>
                </c:pt>
                <c:pt idx="3681">
                  <c:v>189</c:v>
                </c:pt>
                <c:pt idx="3682">
                  <c:v>189</c:v>
                </c:pt>
                <c:pt idx="3683">
                  <c:v>190</c:v>
                </c:pt>
                <c:pt idx="3684">
                  <c:v>192</c:v>
                </c:pt>
                <c:pt idx="3685">
                  <c:v>193</c:v>
                </c:pt>
                <c:pt idx="3686">
                  <c:v>193</c:v>
                </c:pt>
                <c:pt idx="3687">
                  <c:v>194</c:v>
                </c:pt>
                <c:pt idx="3688">
                  <c:v>194</c:v>
                </c:pt>
                <c:pt idx="3689">
                  <c:v>195</c:v>
                </c:pt>
                <c:pt idx="3690">
                  <c:v>196</c:v>
                </c:pt>
                <c:pt idx="3691">
                  <c:v>197</c:v>
                </c:pt>
                <c:pt idx="3692">
                  <c:v>200</c:v>
                </c:pt>
                <c:pt idx="3693">
                  <c:v>201</c:v>
                </c:pt>
                <c:pt idx="3694">
                  <c:v>201</c:v>
                </c:pt>
                <c:pt idx="3695">
                  <c:v>201</c:v>
                </c:pt>
                <c:pt idx="3696">
                  <c:v>202</c:v>
                </c:pt>
                <c:pt idx="3697">
                  <c:v>202</c:v>
                </c:pt>
                <c:pt idx="3698">
                  <c:v>206</c:v>
                </c:pt>
                <c:pt idx="3699">
                  <c:v>206</c:v>
                </c:pt>
                <c:pt idx="3700">
                  <c:v>212</c:v>
                </c:pt>
                <c:pt idx="3701">
                  <c:v>212</c:v>
                </c:pt>
                <c:pt idx="3702">
                  <c:v>215</c:v>
                </c:pt>
                <c:pt idx="3703">
                  <c:v>215</c:v>
                </c:pt>
                <c:pt idx="3704">
                  <c:v>215</c:v>
                </c:pt>
                <c:pt idx="3705">
                  <c:v>216</c:v>
                </c:pt>
                <c:pt idx="3706">
                  <c:v>219</c:v>
                </c:pt>
                <c:pt idx="3707">
                  <c:v>220</c:v>
                </c:pt>
                <c:pt idx="3708">
                  <c:v>220</c:v>
                </c:pt>
                <c:pt idx="3709">
                  <c:v>225</c:v>
                </c:pt>
                <c:pt idx="3710">
                  <c:v>226</c:v>
                </c:pt>
                <c:pt idx="3711">
                  <c:v>227</c:v>
                </c:pt>
                <c:pt idx="3712">
                  <c:v>236</c:v>
                </c:pt>
                <c:pt idx="3713">
                  <c:v>240</c:v>
                </c:pt>
                <c:pt idx="3714">
                  <c:v>251</c:v>
                </c:pt>
                <c:pt idx="3715">
                  <c:v>251</c:v>
                </c:pt>
                <c:pt idx="3716">
                  <c:v>271</c:v>
                </c:pt>
                <c:pt idx="3717">
                  <c:v>280</c:v>
                </c:pt>
                <c:pt idx="3718">
                  <c:v>289</c:v>
                </c:pt>
                <c:pt idx="3719">
                  <c:v>293</c:v>
                </c:pt>
                <c:pt idx="3720">
                  <c:v>300</c:v>
                </c:pt>
                <c:pt idx="3721">
                  <c:v>325</c:v>
                </c:pt>
                <c:pt idx="3722">
                  <c:v>330</c:v>
                </c:pt>
              </c:numCache>
            </c:numRef>
          </c:xVal>
          <c:yVal>
            <c:numRef>
              <c:f>B!$B$2:$B$3724</c:f>
              <c:numCache>
                <c:formatCode>General</c:formatCode>
                <c:ptCount val="3723"/>
                <c:pt idx="0">
                  <c:v>7.8</c:v>
                </c:pt>
                <c:pt idx="1">
                  <c:v>7.3</c:v>
                </c:pt>
                <c:pt idx="2">
                  <c:v>7.7</c:v>
                </c:pt>
                <c:pt idx="3">
                  <c:v>7.3</c:v>
                </c:pt>
                <c:pt idx="4">
                  <c:v>7.2</c:v>
                </c:pt>
                <c:pt idx="5">
                  <c:v>7</c:v>
                </c:pt>
                <c:pt idx="6">
                  <c:v>6.4</c:v>
                </c:pt>
                <c:pt idx="7">
                  <c:v>7.3</c:v>
                </c:pt>
                <c:pt idx="8">
                  <c:v>5.8</c:v>
                </c:pt>
                <c:pt idx="9">
                  <c:v>5.7</c:v>
                </c:pt>
                <c:pt idx="10">
                  <c:v>5.4</c:v>
                </c:pt>
                <c:pt idx="11">
                  <c:v>8.5</c:v>
                </c:pt>
                <c:pt idx="12">
                  <c:v>5.8</c:v>
                </c:pt>
                <c:pt idx="13">
                  <c:v>8.3000000000000007</c:v>
                </c:pt>
                <c:pt idx="14">
                  <c:v>7.3</c:v>
                </c:pt>
                <c:pt idx="15">
                  <c:v>6.5</c:v>
                </c:pt>
                <c:pt idx="16">
                  <c:v>6.3</c:v>
                </c:pt>
                <c:pt idx="17">
                  <c:v>5.8</c:v>
                </c:pt>
                <c:pt idx="18">
                  <c:v>7.7</c:v>
                </c:pt>
                <c:pt idx="19">
                  <c:v>7</c:v>
                </c:pt>
                <c:pt idx="20">
                  <c:v>6.9</c:v>
                </c:pt>
                <c:pt idx="21">
                  <c:v>6.7</c:v>
                </c:pt>
                <c:pt idx="22">
                  <c:v>5.6</c:v>
                </c:pt>
                <c:pt idx="23">
                  <c:v>5.0999999999999996</c:v>
                </c:pt>
                <c:pt idx="24">
                  <c:v>4.5</c:v>
                </c:pt>
                <c:pt idx="25">
                  <c:v>6.7</c:v>
                </c:pt>
                <c:pt idx="26">
                  <c:v>5.9</c:v>
                </c:pt>
                <c:pt idx="27">
                  <c:v>5.6</c:v>
                </c:pt>
                <c:pt idx="28">
                  <c:v>5.4</c:v>
                </c:pt>
                <c:pt idx="29">
                  <c:v>2.8</c:v>
                </c:pt>
                <c:pt idx="30">
                  <c:v>7.4</c:v>
                </c:pt>
                <c:pt idx="31">
                  <c:v>7</c:v>
                </c:pt>
                <c:pt idx="32">
                  <c:v>6.3</c:v>
                </c:pt>
                <c:pt idx="33">
                  <c:v>5.4</c:v>
                </c:pt>
                <c:pt idx="34">
                  <c:v>5</c:v>
                </c:pt>
                <c:pt idx="35">
                  <c:v>3.8</c:v>
                </c:pt>
                <c:pt idx="36">
                  <c:v>2.8</c:v>
                </c:pt>
                <c:pt idx="37">
                  <c:v>7.3</c:v>
                </c:pt>
                <c:pt idx="38">
                  <c:v>6.9</c:v>
                </c:pt>
                <c:pt idx="39">
                  <c:v>6.6</c:v>
                </c:pt>
                <c:pt idx="40">
                  <c:v>6.3</c:v>
                </c:pt>
                <c:pt idx="41">
                  <c:v>6.1</c:v>
                </c:pt>
                <c:pt idx="42">
                  <c:v>6.1</c:v>
                </c:pt>
                <c:pt idx="43">
                  <c:v>5.5</c:v>
                </c:pt>
                <c:pt idx="44">
                  <c:v>7.1</c:v>
                </c:pt>
                <c:pt idx="45">
                  <c:v>6.5</c:v>
                </c:pt>
                <c:pt idx="46">
                  <c:v>6.1</c:v>
                </c:pt>
                <c:pt idx="47">
                  <c:v>6</c:v>
                </c:pt>
                <c:pt idx="48">
                  <c:v>5.7</c:v>
                </c:pt>
                <c:pt idx="49">
                  <c:v>8</c:v>
                </c:pt>
                <c:pt idx="50">
                  <c:v>7.9</c:v>
                </c:pt>
                <c:pt idx="51">
                  <c:v>7.9</c:v>
                </c:pt>
                <c:pt idx="52">
                  <c:v>7.8</c:v>
                </c:pt>
                <c:pt idx="53">
                  <c:v>7.6</c:v>
                </c:pt>
                <c:pt idx="54">
                  <c:v>7.2</c:v>
                </c:pt>
                <c:pt idx="55">
                  <c:v>7.1</c:v>
                </c:pt>
                <c:pt idx="56">
                  <c:v>7.1</c:v>
                </c:pt>
                <c:pt idx="57">
                  <c:v>7.1</c:v>
                </c:pt>
                <c:pt idx="58">
                  <c:v>6.7</c:v>
                </c:pt>
                <c:pt idx="59">
                  <c:v>6.5</c:v>
                </c:pt>
                <c:pt idx="60">
                  <c:v>6.3</c:v>
                </c:pt>
                <c:pt idx="61">
                  <c:v>6.2</c:v>
                </c:pt>
                <c:pt idx="62">
                  <c:v>5.6</c:v>
                </c:pt>
                <c:pt idx="63">
                  <c:v>5</c:v>
                </c:pt>
                <c:pt idx="64">
                  <c:v>4.5999999999999996</c:v>
                </c:pt>
                <c:pt idx="65">
                  <c:v>3.3</c:v>
                </c:pt>
                <c:pt idx="66">
                  <c:v>2.8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7.7</c:v>
                </c:pt>
                <c:pt idx="71">
                  <c:v>7.1</c:v>
                </c:pt>
                <c:pt idx="72">
                  <c:v>7</c:v>
                </c:pt>
                <c:pt idx="73">
                  <c:v>6.9</c:v>
                </c:pt>
                <c:pt idx="74">
                  <c:v>6.9</c:v>
                </c:pt>
                <c:pt idx="75">
                  <c:v>6.9</c:v>
                </c:pt>
                <c:pt idx="76">
                  <c:v>6.8</c:v>
                </c:pt>
                <c:pt idx="77">
                  <c:v>6.4</c:v>
                </c:pt>
                <c:pt idx="78">
                  <c:v>6.2</c:v>
                </c:pt>
                <c:pt idx="79">
                  <c:v>6.2</c:v>
                </c:pt>
                <c:pt idx="80">
                  <c:v>5.9</c:v>
                </c:pt>
                <c:pt idx="81">
                  <c:v>5.8</c:v>
                </c:pt>
                <c:pt idx="82">
                  <c:v>5.8</c:v>
                </c:pt>
                <c:pt idx="83">
                  <c:v>5.7</c:v>
                </c:pt>
                <c:pt idx="84">
                  <c:v>5.3</c:v>
                </c:pt>
                <c:pt idx="85">
                  <c:v>5.2</c:v>
                </c:pt>
                <c:pt idx="86">
                  <c:v>5</c:v>
                </c:pt>
                <c:pt idx="87">
                  <c:v>4.7</c:v>
                </c:pt>
                <c:pt idx="88">
                  <c:v>4.5</c:v>
                </c:pt>
                <c:pt idx="89">
                  <c:v>4.2</c:v>
                </c:pt>
                <c:pt idx="90">
                  <c:v>7.9</c:v>
                </c:pt>
                <c:pt idx="91">
                  <c:v>7.3</c:v>
                </c:pt>
                <c:pt idx="92">
                  <c:v>6.9</c:v>
                </c:pt>
                <c:pt idx="93">
                  <c:v>6.9</c:v>
                </c:pt>
                <c:pt idx="94">
                  <c:v>6.7</c:v>
                </c:pt>
                <c:pt idx="95">
                  <c:v>6.6</c:v>
                </c:pt>
                <c:pt idx="96">
                  <c:v>6.5</c:v>
                </c:pt>
                <c:pt idx="97">
                  <c:v>6.5</c:v>
                </c:pt>
                <c:pt idx="98">
                  <c:v>6.4</c:v>
                </c:pt>
                <c:pt idx="99">
                  <c:v>6.3</c:v>
                </c:pt>
                <c:pt idx="100">
                  <c:v>6.2</c:v>
                </c:pt>
                <c:pt idx="101">
                  <c:v>6.1</c:v>
                </c:pt>
                <c:pt idx="102">
                  <c:v>6</c:v>
                </c:pt>
                <c:pt idx="103">
                  <c:v>6</c:v>
                </c:pt>
                <c:pt idx="104">
                  <c:v>5.9</c:v>
                </c:pt>
                <c:pt idx="105">
                  <c:v>5.8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5.2</c:v>
                </c:pt>
                <c:pt idx="110">
                  <c:v>4.5</c:v>
                </c:pt>
                <c:pt idx="111">
                  <c:v>4.4000000000000004</c:v>
                </c:pt>
                <c:pt idx="112">
                  <c:v>4.3</c:v>
                </c:pt>
                <c:pt idx="113">
                  <c:v>4</c:v>
                </c:pt>
                <c:pt idx="114">
                  <c:v>3.8</c:v>
                </c:pt>
                <c:pt idx="115">
                  <c:v>3.8</c:v>
                </c:pt>
                <c:pt idx="116">
                  <c:v>3.5</c:v>
                </c:pt>
                <c:pt idx="117">
                  <c:v>7.7</c:v>
                </c:pt>
                <c:pt idx="118">
                  <c:v>7.4</c:v>
                </c:pt>
                <c:pt idx="119">
                  <c:v>7</c:v>
                </c:pt>
                <c:pt idx="120">
                  <c:v>6.8</c:v>
                </c:pt>
                <c:pt idx="121">
                  <c:v>6.6</c:v>
                </c:pt>
                <c:pt idx="122">
                  <c:v>6.5</c:v>
                </c:pt>
                <c:pt idx="123">
                  <c:v>6.4</c:v>
                </c:pt>
                <c:pt idx="124">
                  <c:v>6.2</c:v>
                </c:pt>
                <c:pt idx="125">
                  <c:v>6.1</c:v>
                </c:pt>
                <c:pt idx="126">
                  <c:v>5.9</c:v>
                </c:pt>
                <c:pt idx="127">
                  <c:v>5.9</c:v>
                </c:pt>
                <c:pt idx="128">
                  <c:v>5.7</c:v>
                </c:pt>
                <c:pt idx="129">
                  <c:v>5.5</c:v>
                </c:pt>
                <c:pt idx="130">
                  <c:v>5.5</c:v>
                </c:pt>
                <c:pt idx="131">
                  <c:v>5.2</c:v>
                </c:pt>
                <c:pt idx="132">
                  <c:v>5.2</c:v>
                </c:pt>
                <c:pt idx="133">
                  <c:v>4.5999999999999996</c:v>
                </c:pt>
                <c:pt idx="134">
                  <c:v>4.3</c:v>
                </c:pt>
                <c:pt idx="135">
                  <c:v>4.2</c:v>
                </c:pt>
                <c:pt idx="136">
                  <c:v>4.2</c:v>
                </c:pt>
                <c:pt idx="137">
                  <c:v>4.0999999999999996</c:v>
                </c:pt>
                <c:pt idx="138">
                  <c:v>4.0999999999999996</c:v>
                </c:pt>
                <c:pt idx="139">
                  <c:v>3.3</c:v>
                </c:pt>
                <c:pt idx="140">
                  <c:v>7.6</c:v>
                </c:pt>
                <c:pt idx="141">
                  <c:v>7.5</c:v>
                </c:pt>
                <c:pt idx="142">
                  <c:v>7.2</c:v>
                </c:pt>
                <c:pt idx="143">
                  <c:v>7.1</c:v>
                </c:pt>
                <c:pt idx="144">
                  <c:v>7</c:v>
                </c:pt>
                <c:pt idx="145">
                  <c:v>6.6</c:v>
                </c:pt>
                <c:pt idx="146">
                  <c:v>6.5</c:v>
                </c:pt>
                <c:pt idx="147">
                  <c:v>6.3</c:v>
                </c:pt>
                <c:pt idx="148">
                  <c:v>6.3</c:v>
                </c:pt>
                <c:pt idx="149">
                  <c:v>6.2</c:v>
                </c:pt>
                <c:pt idx="150">
                  <c:v>6.1</c:v>
                </c:pt>
                <c:pt idx="151">
                  <c:v>6.1</c:v>
                </c:pt>
                <c:pt idx="152">
                  <c:v>6</c:v>
                </c:pt>
                <c:pt idx="153">
                  <c:v>5.9</c:v>
                </c:pt>
                <c:pt idx="154">
                  <c:v>5.9</c:v>
                </c:pt>
                <c:pt idx="155">
                  <c:v>5.9</c:v>
                </c:pt>
                <c:pt idx="156">
                  <c:v>5.8</c:v>
                </c:pt>
                <c:pt idx="157">
                  <c:v>5.8</c:v>
                </c:pt>
                <c:pt idx="158">
                  <c:v>5.6</c:v>
                </c:pt>
                <c:pt idx="159">
                  <c:v>5.6</c:v>
                </c:pt>
                <c:pt idx="160">
                  <c:v>5.6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5.4</c:v>
                </c:pt>
                <c:pt idx="165">
                  <c:v>5.0999999999999996</c:v>
                </c:pt>
                <c:pt idx="166">
                  <c:v>4.8</c:v>
                </c:pt>
                <c:pt idx="167">
                  <c:v>4.0999999999999996</c:v>
                </c:pt>
                <c:pt idx="168">
                  <c:v>4</c:v>
                </c:pt>
                <c:pt idx="169">
                  <c:v>3.9</c:v>
                </c:pt>
                <c:pt idx="170">
                  <c:v>7.9</c:v>
                </c:pt>
                <c:pt idx="171">
                  <c:v>7.5</c:v>
                </c:pt>
                <c:pt idx="172">
                  <c:v>7.5</c:v>
                </c:pt>
                <c:pt idx="173">
                  <c:v>7.3</c:v>
                </c:pt>
                <c:pt idx="174">
                  <c:v>7.2</c:v>
                </c:pt>
                <c:pt idx="175">
                  <c:v>7</c:v>
                </c:pt>
                <c:pt idx="176">
                  <c:v>6.8</c:v>
                </c:pt>
                <c:pt idx="177">
                  <c:v>6.8</c:v>
                </c:pt>
                <c:pt idx="178">
                  <c:v>6.7</c:v>
                </c:pt>
                <c:pt idx="179">
                  <c:v>6.7</c:v>
                </c:pt>
                <c:pt idx="180">
                  <c:v>6.7</c:v>
                </c:pt>
                <c:pt idx="181">
                  <c:v>6.6</c:v>
                </c:pt>
                <c:pt idx="182">
                  <c:v>6.6</c:v>
                </c:pt>
                <c:pt idx="183">
                  <c:v>6.5</c:v>
                </c:pt>
                <c:pt idx="184">
                  <c:v>6.4</c:v>
                </c:pt>
                <c:pt idx="185">
                  <c:v>6.3</c:v>
                </c:pt>
                <c:pt idx="186">
                  <c:v>6.2</c:v>
                </c:pt>
                <c:pt idx="187">
                  <c:v>6</c:v>
                </c:pt>
                <c:pt idx="188">
                  <c:v>5.9</c:v>
                </c:pt>
                <c:pt idx="189">
                  <c:v>5.8</c:v>
                </c:pt>
                <c:pt idx="190">
                  <c:v>5.8</c:v>
                </c:pt>
                <c:pt idx="191">
                  <c:v>5.8</c:v>
                </c:pt>
                <c:pt idx="192">
                  <c:v>5.7</c:v>
                </c:pt>
                <c:pt idx="193">
                  <c:v>5.7</c:v>
                </c:pt>
                <c:pt idx="194">
                  <c:v>5.3</c:v>
                </c:pt>
                <c:pt idx="195">
                  <c:v>5.2</c:v>
                </c:pt>
                <c:pt idx="196">
                  <c:v>5.0999999999999996</c:v>
                </c:pt>
                <c:pt idx="197">
                  <c:v>5</c:v>
                </c:pt>
                <c:pt idx="198">
                  <c:v>4.9000000000000004</c:v>
                </c:pt>
                <c:pt idx="199">
                  <c:v>4.7</c:v>
                </c:pt>
                <c:pt idx="200">
                  <c:v>4.4000000000000004</c:v>
                </c:pt>
                <c:pt idx="201">
                  <c:v>4.0999999999999996</c:v>
                </c:pt>
                <c:pt idx="202">
                  <c:v>3.6</c:v>
                </c:pt>
                <c:pt idx="203">
                  <c:v>3.4</c:v>
                </c:pt>
                <c:pt idx="204">
                  <c:v>2.7</c:v>
                </c:pt>
                <c:pt idx="205">
                  <c:v>7.5</c:v>
                </c:pt>
                <c:pt idx="206">
                  <c:v>7</c:v>
                </c:pt>
                <c:pt idx="207">
                  <c:v>7</c:v>
                </c:pt>
                <c:pt idx="208">
                  <c:v>6.9</c:v>
                </c:pt>
                <c:pt idx="209">
                  <c:v>6.9</c:v>
                </c:pt>
                <c:pt idx="210">
                  <c:v>6.8</c:v>
                </c:pt>
                <c:pt idx="211">
                  <c:v>6.8</c:v>
                </c:pt>
                <c:pt idx="212">
                  <c:v>6.8</c:v>
                </c:pt>
                <c:pt idx="213">
                  <c:v>6.8</c:v>
                </c:pt>
                <c:pt idx="214">
                  <c:v>6.6</c:v>
                </c:pt>
                <c:pt idx="215">
                  <c:v>6.5</c:v>
                </c:pt>
                <c:pt idx="216">
                  <c:v>6.5</c:v>
                </c:pt>
                <c:pt idx="217">
                  <c:v>6.4</c:v>
                </c:pt>
                <c:pt idx="218">
                  <c:v>6.3</c:v>
                </c:pt>
                <c:pt idx="219">
                  <c:v>6.3</c:v>
                </c:pt>
                <c:pt idx="220">
                  <c:v>6.2</c:v>
                </c:pt>
                <c:pt idx="221">
                  <c:v>6.2</c:v>
                </c:pt>
                <c:pt idx="222">
                  <c:v>6.2</c:v>
                </c:pt>
                <c:pt idx="223">
                  <c:v>6.1</c:v>
                </c:pt>
                <c:pt idx="224">
                  <c:v>6.1</c:v>
                </c:pt>
                <c:pt idx="225">
                  <c:v>5.9</c:v>
                </c:pt>
                <c:pt idx="226">
                  <c:v>5.8</c:v>
                </c:pt>
                <c:pt idx="227">
                  <c:v>5.8</c:v>
                </c:pt>
                <c:pt idx="228">
                  <c:v>5.8</c:v>
                </c:pt>
                <c:pt idx="229">
                  <c:v>5.6</c:v>
                </c:pt>
                <c:pt idx="230">
                  <c:v>5.4</c:v>
                </c:pt>
                <c:pt idx="231">
                  <c:v>5.4</c:v>
                </c:pt>
                <c:pt idx="232">
                  <c:v>5.4</c:v>
                </c:pt>
                <c:pt idx="233">
                  <c:v>5.3</c:v>
                </c:pt>
                <c:pt idx="234">
                  <c:v>5.3</c:v>
                </c:pt>
                <c:pt idx="235">
                  <c:v>5.2</c:v>
                </c:pt>
                <c:pt idx="236">
                  <c:v>5.0999999999999996</c:v>
                </c:pt>
                <c:pt idx="237">
                  <c:v>5.0999999999999996</c:v>
                </c:pt>
                <c:pt idx="238">
                  <c:v>5</c:v>
                </c:pt>
                <c:pt idx="239">
                  <c:v>4.9000000000000004</c:v>
                </c:pt>
                <c:pt idx="240">
                  <c:v>4.8</c:v>
                </c:pt>
                <c:pt idx="241">
                  <c:v>4.7</c:v>
                </c:pt>
                <c:pt idx="242">
                  <c:v>4.5999999999999996</c:v>
                </c:pt>
                <c:pt idx="243">
                  <c:v>4.5999999999999996</c:v>
                </c:pt>
                <c:pt idx="244">
                  <c:v>3.5</c:v>
                </c:pt>
                <c:pt idx="245">
                  <c:v>2.7</c:v>
                </c:pt>
                <c:pt idx="246">
                  <c:v>8.6</c:v>
                </c:pt>
                <c:pt idx="247">
                  <c:v>7.8</c:v>
                </c:pt>
                <c:pt idx="248">
                  <c:v>7.7</c:v>
                </c:pt>
                <c:pt idx="249">
                  <c:v>7.7</c:v>
                </c:pt>
                <c:pt idx="250">
                  <c:v>7.6</c:v>
                </c:pt>
                <c:pt idx="251">
                  <c:v>7.4</c:v>
                </c:pt>
                <c:pt idx="252">
                  <c:v>7.4</c:v>
                </c:pt>
                <c:pt idx="253">
                  <c:v>7</c:v>
                </c:pt>
                <c:pt idx="254">
                  <c:v>7</c:v>
                </c:pt>
                <c:pt idx="255">
                  <c:v>6.8</c:v>
                </c:pt>
                <c:pt idx="256">
                  <c:v>6.6</c:v>
                </c:pt>
                <c:pt idx="257">
                  <c:v>6.5</c:v>
                </c:pt>
                <c:pt idx="258">
                  <c:v>6.3</c:v>
                </c:pt>
                <c:pt idx="259">
                  <c:v>6.3</c:v>
                </c:pt>
                <c:pt idx="260">
                  <c:v>6.2</c:v>
                </c:pt>
                <c:pt idx="261">
                  <c:v>6.2</c:v>
                </c:pt>
                <c:pt idx="262">
                  <c:v>6.2</c:v>
                </c:pt>
                <c:pt idx="263">
                  <c:v>6.1</c:v>
                </c:pt>
                <c:pt idx="264">
                  <c:v>6.1</c:v>
                </c:pt>
                <c:pt idx="265">
                  <c:v>5.8</c:v>
                </c:pt>
                <c:pt idx="266">
                  <c:v>5.7</c:v>
                </c:pt>
                <c:pt idx="267">
                  <c:v>5.7</c:v>
                </c:pt>
                <c:pt idx="268">
                  <c:v>5.6</c:v>
                </c:pt>
                <c:pt idx="269">
                  <c:v>5.6</c:v>
                </c:pt>
                <c:pt idx="270">
                  <c:v>5.4</c:v>
                </c:pt>
                <c:pt idx="271">
                  <c:v>5.4</c:v>
                </c:pt>
                <c:pt idx="272">
                  <c:v>5.4</c:v>
                </c:pt>
                <c:pt idx="273">
                  <c:v>5.3</c:v>
                </c:pt>
                <c:pt idx="274">
                  <c:v>5.3</c:v>
                </c:pt>
                <c:pt idx="275">
                  <c:v>5.3</c:v>
                </c:pt>
                <c:pt idx="276">
                  <c:v>5.2</c:v>
                </c:pt>
                <c:pt idx="277">
                  <c:v>5.2</c:v>
                </c:pt>
                <c:pt idx="278">
                  <c:v>5.0999999999999996</c:v>
                </c:pt>
                <c:pt idx="279">
                  <c:v>5.0999999999999996</c:v>
                </c:pt>
                <c:pt idx="280">
                  <c:v>5.0999999999999996</c:v>
                </c:pt>
                <c:pt idx="281">
                  <c:v>5.0999999999999996</c:v>
                </c:pt>
                <c:pt idx="282">
                  <c:v>5</c:v>
                </c:pt>
                <c:pt idx="283">
                  <c:v>4.8</c:v>
                </c:pt>
                <c:pt idx="284">
                  <c:v>4.8</c:v>
                </c:pt>
                <c:pt idx="285">
                  <c:v>4.5999999999999996</c:v>
                </c:pt>
                <c:pt idx="286">
                  <c:v>4.5999999999999996</c:v>
                </c:pt>
                <c:pt idx="287">
                  <c:v>4.5</c:v>
                </c:pt>
                <c:pt idx="288">
                  <c:v>4.4000000000000004</c:v>
                </c:pt>
                <c:pt idx="289">
                  <c:v>4.2</c:v>
                </c:pt>
                <c:pt idx="290">
                  <c:v>3.9</c:v>
                </c:pt>
                <c:pt idx="291">
                  <c:v>3.8</c:v>
                </c:pt>
                <c:pt idx="292">
                  <c:v>3.3</c:v>
                </c:pt>
                <c:pt idx="293">
                  <c:v>7.8</c:v>
                </c:pt>
                <c:pt idx="294">
                  <c:v>7.8</c:v>
                </c:pt>
                <c:pt idx="295">
                  <c:v>7.7</c:v>
                </c:pt>
                <c:pt idx="296">
                  <c:v>7.6</c:v>
                </c:pt>
                <c:pt idx="297">
                  <c:v>7.6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7.4</c:v>
                </c:pt>
                <c:pt idx="304">
                  <c:v>7.4</c:v>
                </c:pt>
                <c:pt idx="305">
                  <c:v>7.2</c:v>
                </c:pt>
                <c:pt idx="306">
                  <c:v>7.2</c:v>
                </c:pt>
                <c:pt idx="307">
                  <c:v>7.2</c:v>
                </c:pt>
                <c:pt idx="308">
                  <c:v>7.2</c:v>
                </c:pt>
                <c:pt idx="309">
                  <c:v>7.1</c:v>
                </c:pt>
                <c:pt idx="310">
                  <c:v>7</c:v>
                </c:pt>
                <c:pt idx="311">
                  <c:v>6.8</c:v>
                </c:pt>
                <c:pt idx="312">
                  <c:v>6.7</c:v>
                </c:pt>
                <c:pt idx="313">
                  <c:v>6.7</c:v>
                </c:pt>
                <c:pt idx="314">
                  <c:v>6.6</c:v>
                </c:pt>
                <c:pt idx="315">
                  <c:v>6.6</c:v>
                </c:pt>
                <c:pt idx="316">
                  <c:v>6.6</c:v>
                </c:pt>
                <c:pt idx="317">
                  <c:v>6.6</c:v>
                </c:pt>
                <c:pt idx="318">
                  <c:v>6.5</c:v>
                </c:pt>
                <c:pt idx="319">
                  <c:v>6.4</c:v>
                </c:pt>
                <c:pt idx="320">
                  <c:v>6.3</c:v>
                </c:pt>
                <c:pt idx="321">
                  <c:v>6.3</c:v>
                </c:pt>
                <c:pt idx="322">
                  <c:v>6.1</c:v>
                </c:pt>
                <c:pt idx="323">
                  <c:v>6.1</c:v>
                </c:pt>
                <c:pt idx="324">
                  <c:v>6.1</c:v>
                </c:pt>
                <c:pt idx="325">
                  <c:v>6.1</c:v>
                </c:pt>
                <c:pt idx="326">
                  <c:v>6</c:v>
                </c:pt>
                <c:pt idx="327">
                  <c:v>6</c:v>
                </c:pt>
                <c:pt idx="328">
                  <c:v>5.9</c:v>
                </c:pt>
                <c:pt idx="329">
                  <c:v>5.9</c:v>
                </c:pt>
                <c:pt idx="330">
                  <c:v>5.9</c:v>
                </c:pt>
                <c:pt idx="331">
                  <c:v>5.9</c:v>
                </c:pt>
                <c:pt idx="332">
                  <c:v>5.7</c:v>
                </c:pt>
                <c:pt idx="333">
                  <c:v>5.7</c:v>
                </c:pt>
                <c:pt idx="334">
                  <c:v>5.6</c:v>
                </c:pt>
                <c:pt idx="335">
                  <c:v>5.6</c:v>
                </c:pt>
                <c:pt idx="336">
                  <c:v>5.6</c:v>
                </c:pt>
                <c:pt idx="337">
                  <c:v>5.5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5.3</c:v>
                </c:pt>
                <c:pt idx="343">
                  <c:v>5.3</c:v>
                </c:pt>
                <c:pt idx="344">
                  <c:v>5.3</c:v>
                </c:pt>
                <c:pt idx="345">
                  <c:v>5.0999999999999996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4.5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</c:v>
                </c:pt>
                <c:pt idx="353">
                  <c:v>3.5</c:v>
                </c:pt>
                <c:pt idx="354">
                  <c:v>3.5</c:v>
                </c:pt>
                <c:pt idx="355">
                  <c:v>1.9</c:v>
                </c:pt>
                <c:pt idx="356">
                  <c:v>1.9</c:v>
                </c:pt>
                <c:pt idx="357">
                  <c:v>8.5</c:v>
                </c:pt>
                <c:pt idx="358">
                  <c:v>8.1</c:v>
                </c:pt>
                <c:pt idx="359">
                  <c:v>8</c:v>
                </c:pt>
                <c:pt idx="360">
                  <c:v>7.8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7.6</c:v>
                </c:pt>
                <c:pt idx="365">
                  <c:v>7.6</c:v>
                </c:pt>
                <c:pt idx="366">
                  <c:v>7.2</c:v>
                </c:pt>
                <c:pt idx="367">
                  <c:v>7.2</c:v>
                </c:pt>
                <c:pt idx="368">
                  <c:v>7.1</c:v>
                </c:pt>
                <c:pt idx="369">
                  <c:v>7.1</c:v>
                </c:pt>
                <c:pt idx="370">
                  <c:v>7.1</c:v>
                </c:pt>
                <c:pt idx="371">
                  <c:v>6.9</c:v>
                </c:pt>
                <c:pt idx="372">
                  <c:v>6.8</c:v>
                </c:pt>
                <c:pt idx="373">
                  <c:v>6.8</c:v>
                </c:pt>
                <c:pt idx="374">
                  <c:v>6.8</c:v>
                </c:pt>
                <c:pt idx="375">
                  <c:v>6.8</c:v>
                </c:pt>
                <c:pt idx="376">
                  <c:v>6.7</c:v>
                </c:pt>
                <c:pt idx="377">
                  <c:v>6.7</c:v>
                </c:pt>
                <c:pt idx="378">
                  <c:v>6.7</c:v>
                </c:pt>
                <c:pt idx="379">
                  <c:v>6.7</c:v>
                </c:pt>
                <c:pt idx="380">
                  <c:v>6.6</c:v>
                </c:pt>
                <c:pt idx="381">
                  <c:v>6.4</c:v>
                </c:pt>
                <c:pt idx="382">
                  <c:v>6.3</c:v>
                </c:pt>
                <c:pt idx="383">
                  <c:v>6.3</c:v>
                </c:pt>
                <c:pt idx="384">
                  <c:v>6.2</c:v>
                </c:pt>
                <c:pt idx="385">
                  <c:v>6.1</c:v>
                </c:pt>
                <c:pt idx="386">
                  <c:v>6</c:v>
                </c:pt>
                <c:pt idx="387">
                  <c:v>5.9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5.6</c:v>
                </c:pt>
                <c:pt idx="392">
                  <c:v>5.5</c:v>
                </c:pt>
                <c:pt idx="393">
                  <c:v>5.4</c:v>
                </c:pt>
                <c:pt idx="394">
                  <c:v>5.4</c:v>
                </c:pt>
                <c:pt idx="395">
                  <c:v>5.3</c:v>
                </c:pt>
                <c:pt idx="396">
                  <c:v>5.3</c:v>
                </c:pt>
                <c:pt idx="397">
                  <c:v>5.0999999999999996</c:v>
                </c:pt>
                <c:pt idx="398">
                  <c:v>5.0999999999999996</c:v>
                </c:pt>
                <c:pt idx="399">
                  <c:v>5.0999999999999996</c:v>
                </c:pt>
                <c:pt idx="400">
                  <c:v>5.0999999999999996</c:v>
                </c:pt>
                <c:pt idx="401">
                  <c:v>4.9000000000000004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4.5999999999999996</c:v>
                </c:pt>
                <c:pt idx="409">
                  <c:v>4.5999999999999996</c:v>
                </c:pt>
                <c:pt idx="410">
                  <c:v>4.4000000000000004</c:v>
                </c:pt>
                <c:pt idx="411">
                  <c:v>4.4000000000000004</c:v>
                </c:pt>
                <c:pt idx="412">
                  <c:v>4.0999999999999996</c:v>
                </c:pt>
                <c:pt idx="413">
                  <c:v>4</c:v>
                </c:pt>
                <c:pt idx="414">
                  <c:v>3.9</c:v>
                </c:pt>
                <c:pt idx="415">
                  <c:v>3.6</c:v>
                </c:pt>
                <c:pt idx="416">
                  <c:v>3.6</c:v>
                </c:pt>
                <c:pt idx="417">
                  <c:v>3.1</c:v>
                </c:pt>
                <c:pt idx="418">
                  <c:v>2.9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7.9</c:v>
                </c:pt>
                <c:pt idx="423">
                  <c:v>7.8</c:v>
                </c:pt>
                <c:pt idx="424">
                  <c:v>7.7</c:v>
                </c:pt>
                <c:pt idx="425">
                  <c:v>7.6</c:v>
                </c:pt>
                <c:pt idx="426">
                  <c:v>7.5</c:v>
                </c:pt>
                <c:pt idx="427">
                  <c:v>7.5</c:v>
                </c:pt>
                <c:pt idx="428">
                  <c:v>7.5</c:v>
                </c:pt>
                <c:pt idx="429">
                  <c:v>7.3</c:v>
                </c:pt>
                <c:pt idx="430">
                  <c:v>7.3</c:v>
                </c:pt>
                <c:pt idx="431">
                  <c:v>7.3</c:v>
                </c:pt>
                <c:pt idx="432">
                  <c:v>7.3</c:v>
                </c:pt>
                <c:pt idx="433">
                  <c:v>7.3</c:v>
                </c:pt>
                <c:pt idx="434">
                  <c:v>7.2</c:v>
                </c:pt>
                <c:pt idx="435">
                  <c:v>7.1</c:v>
                </c:pt>
                <c:pt idx="436">
                  <c:v>7.1</c:v>
                </c:pt>
                <c:pt idx="437">
                  <c:v>7.1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6.9</c:v>
                </c:pt>
                <c:pt idx="442">
                  <c:v>6.9</c:v>
                </c:pt>
                <c:pt idx="443">
                  <c:v>6.7</c:v>
                </c:pt>
                <c:pt idx="444">
                  <c:v>6.7</c:v>
                </c:pt>
                <c:pt idx="445">
                  <c:v>6.7</c:v>
                </c:pt>
                <c:pt idx="446">
                  <c:v>6.7</c:v>
                </c:pt>
                <c:pt idx="447">
                  <c:v>6.7</c:v>
                </c:pt>
                <c:pt idx="448">
                  <c:v>6.6</c:v>
                </c:pt>
                <c:pt idx="449">
                  <c:v>6.6</c:v>
                </c:pt>
                <c:pt idx="450">
                  <c:v>6.6</c:v>
                </c:pt>
                <c:pt idx="451">
                  <c:v>6.6</c:v>
                </c:pt>
                <c:pt idx="452">
                  <c:v>6.6</c:v>
                </c:pt>
                <c:pt idx="453">
                  <c:v>6.6</c:v>
                </c:pt>
                <c:pt idx="454">
                  <c:v>6.6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6.4</c:v>
                </c:pt>
                <c:pt idx="459">
                  <c:v>6.4</c:v>
                </c:pt>
                <c:pt idx="460">
                  <c:v>6.4</c:v>
                </c:pt>
                <c:pt idx="461">
                  <c:v>6.4</c:v>
                </c:pt>
                <c:pt idx="462">
                  <c:v>6.3</c:v>
                </c:pt>
                <c:pt idx="463">
                  <c:v>6.3</c:v>
                </c:pt>
                <c:pt idx="464">
                  <c:v>6.3</c:v>
                </c:pt>
                <c:pt idx="465">
                  <c:v>6.3</c:v>
                </c:pt>
                <c:pt idx="466">
                  <c:v>6.2</c:v>
                </c:pt>
                <c:pt idx="467">
                  <c:v>6.2</c:v>
                </c:pt>
                <c:pt idx="468">
                  <c:v>6.2</c:v>
                </c:pt>
                <c:pt idx="469">
                  <c:v>6.1</c:v>
                </c:pt>
                <c:pt idx="470">
                  <c:v>6.1</c:v>
                </c:pt>
                <c:pt idx="471">
                  <c:v>6.1</c:v>
                </c:pt>
                <c:pt idx="472">
                  <c:v>6.1</c:v>
                </c:pt>
                <c:pt idx="473">
                  <c:v>6.1</c:v>
                </c:pt>
                <c:pt idx="474">
                  <c:v>6</c:v>
                </c:pt>
                <c:pt idx="475">
                  <c:v>6</c:v>
                </c:pt>
                <c:pt idx="476">
                  <c:v>5.9</c:v>
                </c:pt>
                <c:pt idx="477">
                  <c:v>5.9</c:v>
                </c:pt>
                <c:pt idx="478">
                  <c:v>5.9</c:v>
                </c:pt>
                <c:pt idx="479">
                  <c:v>5.9</c:v>
                </c:pt>
                <c:pt idx="480">
                  <c:v>5.9</c:v>
                </c:pt>
                <c:pt idx="481">
                  <c:v>5.9</c:v>
                </c:pt>
                <c:pt idx="482">
                  <c:v>5.7</c:v>
                </c:pt>
                <c:pt idx="483">
                  <c:v>5.7</c:v>
                </c:pt>
                <c:pt idx="484">
                  <c:v>5.6</c:v>
                </c:pt>
                <c:pt idx="485">
                  <c:v>5.6</c:v>
                </c:pt>
                <c:pt idx="486">
                  <c:v>5.4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5.3</c:v>
                </c:pt>
                <c:pt idx="492">
                  <c:v>5.2</c:v>
                </c:pt>
                <c:pt idx="493">
                  <c:v>5.2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</c:v>
                </c:pt>
                <c:pt idx="499">
                  <c:v>4.9000000000000004</c:v>
                </c:pt>
                <c:pt idx="500">
                  <c:v>4.7</c:v>
                </c:pt>
                <c:pt idx="501">
                  <c:v>4.7</c:v>
                </c:pt>
                <c:pt idx="502">
                  <c:v>4.7</c:v>
                </c:pt>
                <c:pt idx="503">
                  <c:v>4.5999999999999996</c:v>
                </c:pt>
                <c:pt idx="504">
                  <c:v>4.4000000000000004</c:v>
                </c:pt>
                <c:pt idx="505">
                  <c:v>4</c:v>
                </c:pt>
                <c:pt idx="506">
                  <c:v>4</c:v>
                </c:pt>
                <c:pt idx="507">
                  <c:v>3.6</c:v>
                </c:pt>
                <c:pt idx="508">
                  <c:v>2.1</c:v>
                </c:pt>
                <c:pt idx="509">
                  <c:v>8.3000000000000007</c:v>
                </c:pt>
                <c:pt idx="510">
                  <c:v>7.8</c:v>
                </c:pt>
                <c:pt idx="511">
                  <c:v>7.6</c:v>
                </c:pt>
                <c:pt idx="512">
                  <c:v>7.5</c:v>
                </c:pt>
                <c:pt idx="513">
                  <c:v>7.4</c:v>
                </c:pt>
                <c:pt idx="514">
                  <c:v>7.4</c:v>
                </c:pt>
                <c:pt idx="515">
                  <c:v>7.4</c:v>
                </c:pt>
                <c:pt idx="516">
                  <c:v>7.4</c:v>
                </c:pt>
                <c:pt idx="517">
                  <c:v>7.3</c:v>
                </c:pt>
                <c:pt idx="518">
                  <c:v>7.2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</c:v>
                </c:pt>
                <c:pt idx="523">
                  <c:v>6.9</c:v>
                </c:pt>
                <c:pt idx="524">
                  <c:v>6.9</c:v>
                </c:pt>
                <c:pt idx="525">
                  <c:v>6.9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6.7</c:v>
                </c:pt>
                <c:pt idx="530">
                  <c:v>6.6</c:v>
                </c:pt>
                <c:pt idx="531">
                  <c:v>6.6</c:v>
                </c:pt>
                <c:pt idx="532">
                  <c:v>6.6</c:v>
                </c:pt>
                <c:pt idx="533">
                  <c:v>6.6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6.4</c:v>
                </c:pt>
                <c:pt idx="538">
                  <c:v>6.4</c:v>
                </c:pt>
                <c:pt idx="539">
                  <c:v>6.4</c:v>
                </c:pt>
                <c:pt idx="540">
                  <c:v>6.3</c:v>
                </c:pt>
                <c:pt idx="541">
                  <c:v>6.3</c:v>
                </c:pt>
                <c:pt idx="542">
                  <c:v>6.3</c:v>
                </c:pt>
                <c:pt idx="543">
                  <c:v>6.2</c:v>
                </c:pt>
                <c:pt idx="544">
                  <c:v>6.2</c:v>
                </c:pt>
                <c:pt idx="545">
                  <c:v>6.2</c:v>
                </c:pt>
                <c:pt idx="546">
                  <c:v>6.1</c:v>
                </c:pt>
                <c:pt idx="547">
                  <c:v>6.1</c:v>
                </c:pt>
                <c:pt idx="548">
                  <c:v>6</c:v>
                </c:pt>
                <c:pt idx="549">
                  <c:v>5.9</c:v>
                </c:pt>
                <c:pt idx="550">
                  <c:v>5.9</c:v>
                </c:pt>
                <c:pt idx="551">
                  <c:v>5.9</c:v>
                </c:pt>
                <c:pt idx="552">
                  <c:v>5.9</c:v>
                </c:pt>
                <c:pt idx="553">
                  <c:v>5.9</c:v>
                </c:pt>
                <c:pt idx="554">
                  <c:v>5.8</c:v>
                </c:pt>
                <c:pt idx="555">
                  <c:v>5.7</c:v>
                </c:pt>
                <c:pt idx="556">
                  <c:v>5.7</c:v>
                </c:pt>
                <c:pt idx="557">
                  <c:v>5.7</c:v>
                </c:pt>
                <c:pt idx="558">
                  <c:v>5.6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5.4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5.3</c:v>
                </c:pt>
                <c:pt idx="568">
                  <c:v>5.3</c:v>
                </c:pt>
                <c:pt idx="569">
                  <c:v>5.2</c:v>
                </c:pt>
                <c:pt idx="570">
                  <c:v>5.2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4.9000000000000004</c:v>
                </c:pt>
                <c:pt idx="575">
                  <c:v>4.8</c:v>
                </c:pt>
                <c:pt idx="576">
                  <c:v>4.8</c:v>
                </c:pt>
                <c:pt idx="577">
                  <c:v>4.8</c:v>
                </c:pt>
                <c:pt idx="578">
                  <c:v>4.8</c:v>
                </c:pt>
                <c:pt idx="579">
                  <c:v>4.8</c:v>
                </c:pt>
                <c:pt idx="580">
                  <c:v>4.5999999999999996</c:v>
                </c:pt>
                <c:pt idx="581">
                  <c:v>4.5</c:v>
                </c:pt>
                <c:pt idx="582">
                  <c:v>4.5</c:v>
                </c:pt>
                <c:pt idx="583">
                  <c:v>4.5</c:v>
                </c:pt>
                <c:pt idx="584">
                  <c:v>4.3</c:v>
                </c:pt>
                <c:pt idx="585">
                  <c:v>3.7</c:v>
                </c:pt>
                <c:pt idx="586">
                  <c:v>3.6</c:v>
                </c:pt>
                <c:pt idx="587">
                  <c:v>3.6</c:v>
                </c:pt>
                <c:pt idx="588">
                  <c:v>3.4</c:v>
                </c:pt>
                <c:pt idx="589">
                  <c:v>8.1</c:v>
                </c:pt>
                <c:pt idx="590">
                  <c:v>7.7</c:v>
                </c:pt>
                <c:pt idx="591">
                  <c:v>7.7</c:v>
                </c:pt>
                <c:pt idx="592">
                  <c:v>7.6</c:v>
                </c:pt>
                <c:pt idx="593">
                  <c:v>7.6</c:v>
                </c:pt>
                <c:pt idx="594">
                  <c:v>7.5</c:v>
                </c:pt>
                <c:pt idx="595">
                  <c:v>7.4</c:v>
                </c:pt>
                <c:pt idx="596">
                  <c:v>7.2</c:v>
                </c:pt>
                <c:pt idx="597">
                  <c:v>7.1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6.9</c:v>
                </c:pt>
                <c:pt idx="602">
                  <c:v>6.9</c:v>
                </c:pt>
                <c:pt idx="603">
                  <c:v>6.9</c:v>
                </c:pt>
                <c:pt idx="604">
                  <c:v>6.9</c:v>
                </c:pt>
                <c:pt idx="605">
                  <c:v>6.9</c:v>
                </c:pt>
                <c:pt idx="606">
                  <c:v>6.8</c:v>
                </c:pt>
                <c:pt idx="607">
                  <c:v>6.8</c:v>
                </c:pt>
                <c:pt idx="608">
                  <c:v>6.8</c:v>
                </c:pt>
                <c:pt idx="609">
                  <c:v>6.8</c:v>
                </c:pt>
                <c:pt idx="610">
                  <c:v>6.7</c:v>
                </c:pt>
                <c:pt idx="611">
                  <c:v>6.7</c:v>
                </c:pt>
                <c:pt idx="612">
                  <c:v>6.7</c:v>
                </c:pt>
                <c:pt idx="613">
                  <c:v>6.7</c:v>
                </c:pt>
                <c:pt idx="614">
                  <c:v>6.7</c:v>
                </c:pt>
                <c:pt idx="615">
                  <c:v>6.6</c:v>
                </c:pt>
                <c:pt idx="616">
                  <c:v>6.6</c:v>
                </c:pt>
                <c:pt idx="617">
                  <c:v>6.5</c:v>
                </c:pt>
                <c:pt idx="618">
                  <c:v>6.5</c:v>
                </c:pt>
                <c:pt idx="619">
                  <c:v>6.4</c:v>
                </c:pt>
                <c:pt idx="620">
                  <c:v>6.3</c:v>
                </c:pt>
                <c:pt idx="621">
                  <c:v>6.3</c:v>
                </c:pt>
                <c:pt idx="622">
                  <c:v>6.2</c:v>
                </c:pt>
                <c:pt idx="623">
                  <c:v>6.2</c:v>
                </c:pt>
                <c:pt idx="624">
                  <c:v>6.2</c:v>
                </c:pt>
                <c:pt idx="625">
                  <c:v>6.2</c:v>
                </c:pt>
                <c:pt idx="626">
                  <c:v>6.2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5.9</c:v>
                </c:pt>
                <c:pt idx="631">
                  <c:v>5.9</c:v>
                </c:pt>
                <c:pt idx="632">
                  <c:v>5.9</c:v>
                </c:pt>
                <c:pt idx="633">
                  <c:v>5.9</c:v>
                </c:pt>
                <c:pt idx="634">
                  <c:v>5.9</c:v>
                </c:pt>
                <c:pt idx="635">
                  <c:v>5.8</c:v>
                </c:pt>
                <c:pt idx="636">
                  <c:v>5.7</c:v>
                </c:pt>
                <c:pt idx="637">
                  <c:v>5.7</c:v>
                </c:pt>
                <c:pt idx="638">
                  <c:v>5.7</c:v>
                </c:pt>
                <c:pt idx="639">
                  <c:v>5.6</c:v>
                </c:pt>
                <c:pt idx="640">
                  <c:v>5.6</c:v>
                </c:pt>
                <c:pt idx="641">
                  <c:v>5.5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5.3</c:v>
                </c:pt>
                <c:pt idx="646">
                  <c:v>5.2</c:v>
                </c:pt>
                <c:pt idx="647">
                  <c:v>5.0999999999999996</c:v>
                </c:pt>
                <c:pt idx="648">
                  <c:v>5.0999999999999996</c:v>
                </c:pt>
                <c:pt idx="649">
                  <c:v>5</c:v>
                </c:pt>
                <c:pt idx="650">
                  <c:v>4.8</c:v>
                </c:pt>
                <c:pt idx="651">
                  <c:v>4.8</c:v>
                </c:pt>
                <c:pt idx="652">
                  <c:v>4.7</c:v>
                </c:pt>
                <c:pt idx="653">
                  <c:v>4.7</c:v>
                </c:pt>
                <c:pt idx="654">
                  <c:v>4.4000000000000004</c:v>
                </c:pt>
                <c:pt idx="655">
                  <c:v>4.0999999999999996</c:v>
                </c:pt>
                <c:pt idx="656">
                  <c:v>3.8</c:v>
                </c:pt>
                <c:pt idx="657">
                  <c:v>2.9</c:v>
                </c:pt>
                <c:pt idx="658">
                  <c:v>2.8</c:v>
                </c:pt>
                <c:pt idx="659">
                  <c:v>8.1</c:v>
                </c:pt>
                <c:pt idx="660">
                  <c:v>7.9</c:v>
                </c:pt>
                <c:pt idx="661">
                  <c:v>7.8</c:v>
                </c:pt>
                <c:pt idx="662">
                  <c:v>7.7</c:v>
                </c:pt>
                <c:pt idx="663">
                  <c:v>7.5</c:v>
                </c:pt>
                <c:pt idx="664">
                  <c:v>7.5</c:v>
                </c:pt>
                <c:pt idx="665">
                  <c:v>7.4</c:v>
                </c:pt>
                <c:pt idx="666">
                  <c:v>7.3</c:v>
                </c:pt>
                <c:pt idx="667">
                  <c:v>7.3</c:v>
                </c:pt>
                <c:pt idx="668">
                  <c:v>7.2</c:v>
                </c:pt>
                <c:pt idx="669">
                  <c:v>7.2</c:v>
                </c:pt>
                <c:pt idx="670">
                  <c:v>7.2</c:v>
                </c:pt>
                <c:pt idx="671">
                  <c:v>7.1</c:v>
                </c:pt>
                <c:pt idx="672">
                  <c:v>7</c:v>
                </c:pt>
                <c:pt idx="673">
                  <c:v>6.9</c:v>
                </c:pt>
                <c:pt idx="674">
                  <c:v>6.9</c:v>
                </c:pt>
                <c:pt idx="675">
                  <c:v>6.8</c:v>
                </c:pt>
                <c:pt idx="676">
                  <c:v>6.8</c:v>
                </c:pt>
                <c:pt idx="677">
                  <c:v>6.8</c:v>
                </c:pt>
                <c:pt idx="678">
                  <c:v>6.7</c:v>
                </c:pt>
                <c:pt idx="679">
                  <c:v>6.7</c:v>
                </c:pt>
                <c:pt idx="680">
                  <c:v>6.6</c:v>
                </c:pt>
                <c:pt idx="681">
                  <c:v>6.6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6.4</c:v>
                </c:pt>
                <c:pt idx="686">
                  <c:v>6.4</c:v>
                </c:pt>
                <c:pt idx="687">
                  <c:v>6.3</c:v>
                </c:pt>
                <c:pt idx="688">
                  <c:v>6.3</c:v>
                </c:pt>
                <c:pt idx="689">
                  <c:v>6.3</c:v>
                </c:pt>
                <c:pt idx="690">
                  <c:v>6.3</c:v>
                </c:pt>
                <c:pt idx="691">
                  <c:v>6.2</c:v>
                </c:pt>
                <c:pt idx="692">
                  <c:v>6.2</c:v>
                </c:pt>
                <c:pt idx="693">
                  <c:v>6.1</c:v>
                </c:pt>
                <c:pt idx="694">
                  <c:v>6.1</c:v>
                </c:pt>
                <c:pt idx="695">
                  <c:v>6.1</c:v>
                </c:pt>
                <c:pt idx="696">
                  <c:v>6.1</c:v>
                </c:pt>
                <c:pt idx="697">
                  <c:v>6</c:v>
                </c:pt>
                <c:pt idx="698">
                  <c:v>6</c:v>
                </c:pt>
                <c:pt idx="699">
                  <c:v>5.9</c:v>
                </c:pt>
                <c:pt idx="700">
                  <c:v>5.9</c:v>
                </c:pt>
                <c:pt idx="701">
                  <c:v>5.9</c:v>
                </c:pt>
                <c:pt idx="702">
                  <c:v>5.9</c:v>
                </c:pt>
                <c:pt idx="703">
                  <c:v>5.9</c:v>
                </c:pt>
                <c:pt idx="704">
                  <c:v>5.9</c:v>
                </c:pt>
                <c:pt idx="705">
                  <c:v>5.9</c:v>
                </c:pt>
                <c:pt idx="706">
                  <c:v>5.8</c:v>
                </c:pt>
                <c:pt idx="707">
                  <c:v>5.8</c:v>
                </c:pt>
                <c:pt idx="708">
                  <c:v>5.7</c:v>
                </c:pt>
                <c:pt idx="709">
                  <c:v>5.7</c:v>
                </c:pt>
                <c:pt idx="710">
                  <c:v>5.6</c:v>
                </c:pt>
                <c:pt idx="711">
                  <c:v>5.6</c:v>
                </c:pt>
                <c:pt idx="712">
                  <c:v>5.5</c:v>
                </c:pt>
                <c:pt idx="713">
                  <c:v>5.4</c:v>
                </c:pt>
                <c:pt idx="714">
                  <c:v>5.3</c:v>
                </c:pt>
                <c:pt idx="715">
                  <c:v>5.3</c:v>
                </c:pt>
                <c:pt idx="716">
                  <c:v>5.2</c:v>
                </c:pt>
                <c:pt idx="717">
                  <c:v>5.0999999999999996</c:v>
                </c:pt>
                <c:pt idx="718">
                  <c:v>5.0999999999999996</c:v>
                </c:pt>
                <c:pt idx="719">
                  <c:v>5</c:v>
                </c:pt>
                <c:pt idx="720">
                  <c:v>4.9000000000000004</c:v>
                </c:pt>
                <c:pt idx="721">
                  <c:v>4.9000000000000004</c:v>
                </c:pt>
                <c:pt idx="722">
                  <c:v>4.9000000000000004</c:v>
                </c:pt>
                <c:pt idx="723">
                  <c:v>4.9000000000000004</c:v>
                </c:pt>
                <c:pt idx="724">
                  <c:v>4.8</c:v>
                </c:pt>
                <c:pt idx="725">
                  <c:v>4.7</c:v>
                </c:pt>
                <c:pt idx="726">
                  <c:v>4.5999999999999996</c:v>
                </c:pt>
                <c:pt idx="727">
                  <c:v>4.5</c:v>
                </c:pt>
                <c:pt idx="728">
                  <c:v>4.4000000000000004</c:v>
                </c:pt>
                <c:pt idx="729">
                  <c:v>4.3</c:v>
                </c:pt>
                <c:pt idx="730">
                  <c:v>4.3</c:v>
                </c:pt>
                <c:pt idx="731">
                  <c:v>4</c:v>
                </c:pt>
                <c:pt idx="732">
                  <c:v>3.9</c:v>
                </c:pt>
                <c:pt idx="733">
                  <c:v>3.9</c:v>
                </c:pt>
                <c:pt idx="734">
                  <c:v>3.5</c:v>
                </c:pt>
                <c:pt idx="735">
                  <c:v>3.3</c:v>
                </c:pt>
                <c:pt idx="736">
                  <c:v>3.3</c:v>
                </c:pt>
                <c:pt idx="737">
                  <c:v>2.2999999999999998</c:v>
                </c:pt>
                <c:pt idx="738">
                  <c:v>2</c:v>
                </c:pt>
                <c:pt idx="739">
                  <c:v>8.1999999999999993</c:v>
                </c:pt>
                <c:pt idx="740">
                  <c:v>7.8</c:v>
                </c:pt>
                <c:pt idx="741">
                  <c:v>7.8</c:v>
                </c:pt>
                <c:pt idx="742">
                  <c:v>7.7</c:v>
                </c:pt>
                <c:pt idx="743">
                  <c:v>7.7</c:v>
                </c:pt>
                <c:pt idx="744">
                  <c:v>7.6</c:v>
                </c:pt>
                <c:pt idx="745">
                  <c:v>7.5</c:v>
                </c:pt>
                <c:pt idx="746">
                  <c:v>7.3</c:v>
                </c:pt>
                <c:pt idx="747">
                  <c:v>7.3</c:v>
                </c:pt>
                <c:pt idx="748">
                  <c:v>7.1</c:v>
                </c:pt>
                <c:pt idx="749">
                  <c:v>7.1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6.8</c:v>
                </c:pt>
                <c:pt idx="754">
                  <c:v>6.8</c:v>
                </c:pt>
                <c:pt idx="755">
                  <c:v>6.7</c:v>
                </c:pt>
                <c:pt idx="756">
                  <c:v>6.7</c:v>
                </c:pt>
                <c:pt idx="757">
                  <c:v>6.7</c:v>
                </c:pt>
                <c:pt idx="758">
                  <c:v>6.7</c:v>
                </c:pt>
                <c:pt idx="759">
                  <c:v>6.7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6.4</c:v>
                </c:pt>
                <c:pt idx="770">
                  <c:v>6.4</c:v>
                </c:pt>
                <c:pt idx="771">
                  <c:v>6.4</c:v>
                </c:pt>
                <c:pt idx="772">
                  <c:v>6.3</c:v>
                </c:pt>
                <c:pt idx="773">
                  <c:v>6.3</c:v>
                </c:pt>
                <c:pt idx="774">
                  <c:v>6.3</c:v>
                </c:pt>
                <c:pt idx="775">
                  <c:v>6.3</c:v>
                </c:pt>
                <c:pt idx="776">
                  <c:v>6.2</c:v>
                </c:pt>
                <c:pt idx="777">
                  <c:v>6.2</c:v>
                </c:pt>
                <c:pt idx="778">
                  <c:v>6.2</c:v>
                </c:pt>
                <c:pt idx="779">
                  <c:v>6.2</c:v>
                </c:pt>
                <c:pt idx="780">
                  <c:v>6.1</c:v>
                </c:pt>
                <c:pt idx="781">
                  <c:v>6.1</c:v>
                </c:pt>
                <c:pt idx="782">
                  <c:v>6.1</c:v>
                </c:pt>
                <c:pt idx="783">
                  <c:v>6.1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5.9</c:v>
                </c:pt>
                <c:pt idx="789">
                  <c:v>5.8</c:v>
                </c:pt>
                <c:pt idx="790">
                  <c:v>5.8</c:v>
                </c:pt>
                <c:pt idx="791">
                  <c:v>5.8</c:v>
                </c:pt>
                <c:pt idx="792">
                  <c:v>5.8</c:v>
                </c:pt>
                <c:pt idx="793">
                  <c:v>5.7</c:v>
                </c:pt>
                <c:pt idx="794">
                  <c:v>5.5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5.3</c:v>
                </c:pt>
                <c:pt idx="805">
                  <c:v>5.3</c:v>
                </c:pt>
                <c:pt idx="806">
                  <c:v>5.3</c:v>
                </c:pt>
                <c:pt idx="807">
                  <c:v>5.3</c:v>
                </c:pt>
                <c:pt idx="808">
                  <c:v>5.2</c:v>
                </c:pt>
                <c:pt idx="809">
                  <c:v>5.0999999999999996</c:v>
                </c:pt>
                <c:pt idx="810">
                  <c:v>5.0999999999999996</c:v>
                </c:pt>
                <c:pt idx="811">
                  <c:v>5.0999999999999996</c:v>
                </c:pt>
                <c:pt idx="812">
                  <c:v>4.9000000000000004</c:v>
                </c:pt>
                <c:pt idx="813">
                  <c:v>4.7</c:v>
                </c:pt>
                <c:pt idx="814">
                  <c:v>4.5999999999999996</c:v>
                </c:pt>
                <c:pt idx="815">
                  <c:v>4.5</c:v>
                </c:pt>
                <c:pt idx="816">
                  <c:v>4.4000000000000004</c:v>
                </c:pt>
                <c:pt idx="817">
                  <c:v>4.4000000000000004</c:v>
                </c:pt>
                <c:pt idx="818">
                  <c:v>4.4000000000000004</c:v>
                </c:pt>
                <c:pt idx="819">
                  <c:v>4.3</c:v>
                </c:pt>
                <c:pt idx="820">
                  <c:v>4.0999999999999996</c:v>
                </c:pt>
                <c:pt idx="821">
                  <c:v>2.2999999999999998</c:v>
                </c:pt>
                <c:pt idx="822">
                  <c:v>2.2000000000000002</c:v>
                </c:pt>
                <c:pt idx="823">
                  <c:v>8.3000000000000007</c:v>
                </c:pt>
                <c:pt idx="824">
                  <c:v>7.8</c:v>
                </c:pt>
                <c:pt idx="825">
                  <c:v>7.7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7.2</c:v>
                </c:pt>
                <c:pt idx="830">
                  <c:v>7.2</c:v>
                </c:pt>
                <c:pt idx="831">
                  <c:v>7.2</c:v>
                </c:pt>
                <c:pt idx="832">
                  <c:v>7.2</c:v>
                </c:pt>
                <c:pt idx="833">
                  <c:v>7.2</c:v>
                </c:pt>
                <c:pt idx="834">
                  <c:v>7.2</c:v>
                </c:pt>
                <c:pt idx="835">
                  <c:v>7.1</c:v>
                </c:pt>
                <c:pt idx="836">
                  <c:v>7.1</c:v>
                </c:pt>
                <c:pt idx="837">
                  <c:v>7.1</c:v>
                </c:pt>
                <c:pt idx="838">
                  <c:v>7.1</c:v>
                </c:pt>
                <c:pt idx="839">
                  <c:v>7.1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6.8</c:v>
                </c:pt>
                <c:pt idx="845">
                  <c:v>6.8</c:v>
                </c:pt>
                <c:pt idx="846">
                  <c:v>6.8</c:v>
                </c:pt>
                <c:pt idx="847">
                  <c:v>6.7</c:v>
                </c:pt>
                <c:pt idx="848">
                  <c:v>6.7</c:v>
                </c:pt>
                <c:pt idx="849">
                  <c:v>6.7</c:v>
                </c:pt>
                <c:pt idx="850">
                  <c:v>6.7</c:v>
                </c:pt>
                <c:pt idx="851">
                  <c:v>6.6</c:v>
                </c:pt>
                <c:pt idx="852">
                  <c:v>6.6</c:v>
                </c:pt>
                <c:pt idx="853">
                  <c:v>6.6</c:v>
                </c:pt>
                <c:pt idx="854">
                  <c:v>6.6</c:v>
                </c:pt>
                <c:pt idx="855">
                  <c:v>6.5</c:v>
                </c:pt>
                <c:pt idx="856">
                  <c:v>6.5</c:v>
                </c:pt>
                <c:pt idx="857">
                  <c:v>6.4</c:v>
                </c:pt>
                <c:pt idx="858">
                  <c:v>6.4</c:v>
                </c:pt>
                <c:pt idx="859">
                  <c:v>6.4</c:v>
                </c:pt>
                <c:pt idx="860">
                  <c:v>6.3</c:v>
                </c:pt>
                <c:pt idx="861">
                  <c:v>6.3</c:v>
                </c:pt>
                <c:pt idx="862">
                  <c:v>6.2</c:v>
                </c:pt>
                <c:pt idx="863">
                  <c:v>6.2</c:v>
                </c:pt>
                <c:pt idx="864">
                  <c:v>6.2</c:v>
                </c:pt>
                <c:pt idx="865">
                  <c:v>6.2</c:v>
                </c:pt>
                <c:pt idx="866">
                  <c:v>6.1</c:v>
                </c:pt>
                <c:pt idx="867">
                  <c:v>6.1</c:v>
                </c:pt>
                <c:pt idx="868">
                  <c:v>6.1</c:v>
                </c:pt>
                <c:pt idx="869">
                  <c:v>6</c:v>
                </c:pt>
                <c:pt idx="870">
                  <c:v>5.9</c:v>
                </c:pt>
                <c:pt idx="871">
                  <c:v>5.9</c:v>
                </c:pt>
                <c:pt idx="872">
                  <c:v>5.9</c:v>
                </c:pt>
                <c:pt idx="873">
                  <c:v>5.9</c:v>
                </c:pt>
                <c:pt idx="874">
                  <c:v>5.8</c:v>
                </c:pt>
                <c:pt idx="875">
                  <c:v>5.8</c:v>
                </c:pt>
                <c:pt idx="876">
                  <c:v>5.8</c:v>
                </c:pt>
                <c:pt idx="877">
                  <c:v>5.8</c:v>
                </c:pt>
                <c:pt idx="878">
                  <c:v>5.8</c:v>
                </c:pt>
                <c:pt idx="879">
                  <c:v>5.8</c:v>
                </c:pt>
                <c:pt idx="880">
                  <c:v>5.7</c:v>
                </c:pt>
                <c:pt idx="881">
                  <c:v>5.7</c:v>
                </c:pt>
                <c:pt idx="882">
                  <c:v>5.7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</c:v>
                </c:pt>
                <c:pt idx="887">
                  <c:v>5.6</c:v>
                </c:pt>
                <c:pt idx="888">
                  <c:v>5.6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5.4</c:v>
                </c:pt>
                <c:pt idx="893">
                  <c:v>5.4</c:v>
                </c:pt>
                <c:pt idx="894">
                  <c:v>5.3</c:v>
                </c:pt>
                <c:pt idx="895">
                  <c:v>5.3</c:v>
                </c:pt>
                <c:pt idx="896">
                  <c:v>5.3</c:v>
                </c:pt>
                <c:pt idx="897">
                  <c:v>5.3</c:v>
                </c:pt>
                <c:pt idx="898">
                  <c:v>5.2</c:v>
                </c:pt>
                <c:pt idx="899">
                  <c:v>5.2</c:v>
                </c:pt>
                <c:pt idx="900">
                  <c:v>5.2</c:v>
                </c:pt>
                <c:pt idx="901">
                  <c:v>5.0999999999999996</c:v>
                </c:pt>
                <c:pt idx="902">
                  <c:v>5</c:v>
                </c:pt>
                <c:pt idx="903">
                  <c:v>4.9000000000000004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4.5999999999999996</c:v>
                </c:pt>
                <c:pt idx="907">
                  <c:v>4.5999999999999996</c:v>
                </c:pt>
                <c:pt idx="908">
                  <c:v>4.2</c:v>
                </c:pt>
                <c:pt idx="909">
                  <c:v>4.0999999999999996</c:v>
                </c:pt>
                <c:pt idx="910">
                  <c:v>4.0999999999999996</c:v>
                </c:pt>
                <c:pt idx="911">
                  <c:v>3.8</c:v>
                </c:pt>
                <c:pt idx="912">
                  <c:v>3.7</c:v>
                </c:pt>
                <c:pt idx="913">
                  <c:v>3.5</c:v>
                </c:pt>
                <c:pt idx="914">
                  <c:v>3.2</c:v>
                </c:pt>
                <c:pt idx="915">
                  <c:v>2.2999999999999998</c:v>
                </c:pt>
                <c:pt idx="916">
                  <c:v>2.1</c:v>
                </c:pt>
                <c:pt idx="917">
                  <c:v>8.3000000000000007</c:v>
                </c:pt>
                <c:pt idx="918">
                  <c:v>8.1999999999999993</c:v>
                </c:pt>
                <c:pt idx="919">
                  <c:v>7.7</c:v>
                </c:pt>
                <c:pt idx="920">
                  <c:v>7.5</c:v>
                </c:pt>
                <c:pt idx="921">
                  <c:v>7.5</c:v>
                </c:pt>
                <c:pt idx="922">
                  <c:v>7.5</c:v>
                </c:pt>
                <c:pt idx="923">
                  <c:v>7.4</c:v>
                </c:pt>
                <c:pt idx="924">
                  <c:v>7.4</c:v>
                </c:pt>
                <c:pt idx="925">
                  <c:v>7.3</c:v>
                </c:pt>
                <c:pt idx="926">
                  <c:v>7.3</c:v>
                </c:pt>
                <c:pt idx="927">
                  <c:v>7.2</c:v>
                </c:pt>
                <c:pt idx="928">
                  <c:v>7.2</c:v>
                </c:pt>
                <c:pt idx="929">
                  <c:v>7.1</c:v>
                </c:pt>
                <c:pt idx="930">
                  <c:v>7.1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6.9</c:v>
                </c:pt>
                <c:pt idx="935">
                  <c:v>6.9</c:v>
                </c:pt>
                <c:pt idx="936">
                  <c:v>6.8</c:v>
                </c:pt>
                <c:pt idx="937">
                  <c:v>6.8</c:v>
                </c:pt>
                <c:pt idx="938">
                  <c:v>6.8</c:v>
                </c:pt>
                <c:pt idx="939">
                  <c:v>6.8</c:v>
                </c:pt>
                <c:pt idx="940">
                  <c:v>6.8</c:v>
                </c:pt>
                <c:pt idx="941">
                  <c:v>6.7</c:v>
                </c:pt>
                <c:pt idx="942">
                  <c:v>6.7</c:v>
                </c:pt>
                <c:pt idx="943">
                  <c:v>6.7</c:v>
                </c:pt>
                <c:pt idx="944">
                  <c:v>6.7</c:v>
                </c:pt>
                <c:pt idx="945">
                  <c:v>6.7</c:v>
                </c:pt>
                <c:pt idx="946">
                  <c:v>6.6</c:v>
                </c:pt>
                <c:pt idx="947">
                  <c:v>6.6</c:v>
                </c:pt>
                <c:pt idx="948">
                  <c:v>6.6</c:v>
                </c:pt>
                <c:pt idx="949">
                  <c:v>6.6</c:v>
                </c:pt>
                <c:pt idx="950">
                  <c:v>6.5</c:v>
                </c:pt>
                <c:pt idx="951">
                  <c:v>6.5</c:v>
                </c:pt>
                <c:pt idx="952">
                  <c:v>6.5</c:v>
                </c:pt>
                <c:pt idx="953">
                  <c:v>6.5</c:v>
                </c:pt>
                <c:pt idx="954">
                  <c:v>6.4</c:v>
                </c:pt>
                <c:pt idx="955">
                  <c:v>6.4</c:v>
                </c:pt>
                <c:pt idx="956">
                  <c:v>6.3</c:v>
                </c:pt>
                <c:pt idx="957">
                  <c:v>6.3</c:v>
                </c:pt>
                <c:pt idx="958">
                  <c:v>6.2</c:v>
                </c:pt>
                <c:pt idx="959">
                  <c:v>6.2</c:v>
                </c:pt>
                <c:pt idx="960">
                  <c:v>6.2</c:v>
                </c:pt>
                <c:pt idx="961">
                  <c:v>6.1</c:v>
                </c:pt>
                <c:pt idx="962">
                  <c:v>6.1</c:v>
                </c:pt>
                <c:pt idx="963">
                  <c:v>6.1</c:v>
                </c:pt>
                <c:pt idx="964">
                  <c:v>6.1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5.9</c:v>
                </c:pt>
                <c:pt idx="969">
                  <c:v>5.9</c:v>
                </c:pt>
                <c:pt idx="970">
                  <c:v>5.9</c:v>
                </c:pt>
                <c:pt idx="971">
                  <c:v>5.9</c:v>
                </c:pt>
                <c:pt idx="972">
                  <c:v>5.9</c:v>
                </c:pt>
                <c:pt idx="973">
                  <c:v>5.9</c:v>
                </c:pt>
                <c:pt idx="974">
                  <c:v>5.8</c:v>
                </c:pt>
                <c:pt idx="975">
                  <c:v>5.7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5.5</c:v>
                </c:pt>
                <c:pt idx="982">
                  <c:v>5.4</c:v>
                </c:pt>
                <c:pt idx="983">
                  <c:v>5.4</c:v>
                </c:pt>
                <c:pt idx="984">
                  <c:v>5.4</c:v>
                </c:pt>
                <c:pt idx="985">
                  <c:v>5.3</c:v>
                </c:pt>
                <c:pt idx="986">
                  <c:v>5.3</c:v>
                </c:pt>
                <c:pt idx="987">
                  <c:v>5.2</c:v>
                </c:pt>
                <c:pt idx="988">
                  <c:v>5.2</c:v>
                </c:pt>
                <c:pt idx="989">
                  <c:v>5.0999999999999996</c:v>
                </c:pt>
                <c:pt idx="990">
                  <c:v>5.0999999999999996</c:v>
                </c:pt>
                <c:pt idx="991">
                  <c:v>5.0999999999999996</c:v>
                </c:pt>
                <c:pt idx="992">
                  <c:v>5</c:v>
                </c:pt>
                <c:pt idx="993">
                  <c:v>5</c:v>
                </c:pt>
                <c:pt idx="994">
                  <c:v>4.9000000000000004</c:v>
                </c:pt>
                <c:pt idx="995">
                  <c:v>4.8</c:v>
                </c:pt>
                <c:pt idx="996">
                  <c:v>4.7</c:v>
                </c:pt>
                <c:pt idx="997">
                  <c:v>4.5999999999999996</c:v>
                </c:pt>
                <c:pt idx="998">
                  <c:v>4.3</c:v>
                </c:pt>
                <c:pt idx="999">
                  <c:v>3.7</c:v>
                </c:pt>
                <c:pt idx="1000">
                  <c:v>2.7</c:v>
                </c:pt>
                <c:pt idx="1001">
                  <c:v>7.9</c:v>
                </c:pt>
                <c:pt idx="1002">
                  <c:v>7.9</c:v>
                </c:pt>
                <c:pt idx="1003">
                  <c:v>7.7</c:v>
                </c:pt>
                <c:pt idx="1004">
                  <c:v>7.5</c:v>
                </c:pt>
                <c:pt idx="1005">
                  <c:v>7.4</c:v>
                </c:pt>
                <c:pt idx="1006">
                  <c:v>7.4</c:v>
                </c:pt>
                <c:pt idx="1007">
                  <c:v>7.4</c:v>
                </c:pt>
                <c:pt idx="1008">
                  <c:v>7.3</c:v>
                </c:pt>
                <c:pt idx="1009">
                  <c:v>7.3</c:v>
                </c:pt>
                <c:pt idx="1010">
                  <c:v>7.3</c:v>
                </c:pt>
                <c:pt idx="1011">
                  <c:v>7.3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7.1</c:v>
                </c:pt>
                <c:pt idx="1017">
                  <c:v>7.1</c:v>
                </c:pt>
                <c:pt idx="1018">
                  <c:v>7.1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6.9</c:v>
                </c:pt>
                <c:pt idx="1024">
                  <c:v>6.9</c:v>
                </c:pt>
                <c:pt idx="1025">
                  <c:v>6.9</c:v>
                </c:pt>
                <c:pt idx="1026">
                  <c:v>6.9</c:v>
                </c:pt>
                <c:pt idx="1027">
                  <c:v>6.9</c:v>
                </c:pt>
                <c:pt idx="1028">
                  <c:v>6.8</c:v>
                </c:pt>
                <c:pt idx="1029">
                  <c:v>6.8</c:v>
                </c:pt>
                <c:pt idx="1030">
                  <c:v>6.8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6.6</c:v>
                </c:pt>
                <c:pt idx="1036">
                  <c:v>6.6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6.4</c:v>
                </c:pt>
                <c:pt idx="1042">
                  <c:v>6.4</c:v>
                </c:pt>
                <c:pt idx="1043">
                  <c:v>6.4</c:v>
                </c:pt>
                <c:pt idx="1044">
                  <c:v>6.4</c:v>
                </c:pt>
                <c:pt idx="1045">
                  <c:v>6.3</c:v>
                </c:pt>
                <c:pt idx="1046">
                  <c:v>6.3</c:v>
                </c:pt>
                <c:pt idx="1047">
                  <c:v>6.3</c:v>
                </c:pt>
                <c:pt idx="1048">
                  <c:v>6.3</c:v>
                </c:pt>
                <c:pt idx="1049">
                  <c:v>6.3</c:v>
                </c:pt>
                <c:pt idx="1050">
                  <c:v>6.3</c:v>
                </c:pt>
                <c:pt idx="1051">
                  <c:v>6.2</c:v>
                </c:pt>
                <c:pt idx="1052">
                  <c:v>6.2</c:v>
                </c:pt>
                <c:pt idx="1053">
                  <c:v>6.2</c:v>
                </c:pt>
                <c:pt idx="1054">
                  <c:v>6.2</c:v>
                </c:pt>
                <c:pt idx="1055">
                  <c:v>6.1</c:v>
                </c:pt>
                <c:pt idx="1056">
                  <c:v>6.1</c:v>
                </c:pt>
                <c:pt idx="1057">
                  <c:v>6.1</c:v>
                </c:pt>
                <c:pt idx="1058">
                  <c:v>6.1</c:v>
                </c:pt>
                <c:pt idx="1059">
                  <c:v>6.1</c:v>
                </c:pt>
                <c:pt idx="1060">
                  <c:v>6</c:v>
                </c:pt>
                <c:pt idx="1061">
                  <c:v>5.9</c:v>
                </c:pt>
                <c:pt idx="1062">
                  <c:v>5.9</c:v>
                </c:pt>
                <c:pt idx="1063">
                  <c:v>5.9</c:v>
                </c:pt>
                <c:pt idx="1064">
                  <c:v>5.9</c:v>
                </c:pt>
                <c:pt idx="1065">
                  <c:v>5.8</c:v>
                </c:pt>
                <c:pt idx="1066">
                  <c:v>5.8</c:v>
                </c:pt>
                <c:pt idx="1067">
                  <c:v>5.8</c:v>
                </c:pt>
                <c:pt idx="1068">
                  <c:v>5.7</c:v>
                </c:pt>
                <c:pt idx="1069">
                  <c:v>5.6</c:v>
                </c:pt>
                <c:pt idx="1070">
                  <c:v>5.6</c:v>
                </c:pt>
                <c:pt idx="1071">
                  <c:v>5.5</c:v>
                </c:pt>
                <c:pt idx="1072">
                  <c:v>5.5</c:v>
                </c:pt>
                <c:pt idx="1073">
                  <c:v>5.5</c:v>
                </c:pt>
                <c:pt idx="1074">
                  <c:v>5.4</c:v>
                </c:pt>
                <c:pt idx="1075">
                  <c:v>5.3</c:v>
                </c:pt>
                <c:pt idx="1076">
                  <c:v>5.3</c:v>
                </c:pt>
                <c:pt idx="1077">
                  <c:v>5.3</c:v>
                </c:pt>
                <c:pt idx="1078">
                  <c:v>5.2</c:v>
                </c:pt>
                <c:pt idx="1079">
                  <c:v>4.9000000000000004</c:v>
                </c:pt>
                <c:pt idx="1080">
                  <c:v>4.8</c:v>
                </c:pt>
                <c:pt idx="1081">
                  <c:v>4.5999999999999996</c:v>
                </c:pt>
                <c:pt idx="1082">
                  <c:v>4.4000000000000004</c:v>
                </c:pt>
                <c:pt idx="1083">
                  <c:v>4.3</c:v>
                </c:pt>
                <c:pt idx="1084">
                  <c:v>4.2</c:v>
                </c:pt>
                <c:pt idx="1085">
                  <c:v>4.0999999999999996</c:v>
                </c:pt>
                <c:pt idx="1086">
                  <c:v>3.3</c:v>
                </c:pt>
                <c:pt idx="1087">
                  <c:v>3.1</c:v>
                </c:pt>
                <c:pt idx="1088">
                  <c:v>3</c:v>
                </c:pt>
                <c:pt idx="1089">
                  <c:v>2.8</c:v>
                </c:pt>
                <c:pt idx="1090">
                  <c:v>2.5</c:v>
                </c:pt>
                <c:pt idx="1091">
                  <c:v>8.4</c:v>
                </c:pt>
                <c:pt idx="1092">
                  <c:v>8.1999999999999993</c:v>
                </c:pt>
                <c:pt idx="1093">
                  <c:v>8.1</c:v>
                </c:pt>
                <c:pt idx="1094">
                  <c:v>7.6</c:v>
                </c:pt>
                <c:pt idx="1095">
                  <c:v>7.6</c:v>
                </c:pt>
                <c:pt idx="1096">
                  <c:v>7.6</c:v>
                </c:pt>
                <c:pt idx="1097">
                  <c:v>7.6</c:v>
                </c:pt>
                <c:pt idx="1098">
                  <c:v>7.5</c:v>
                </c:pt>
                <c:pt idx="1099">
                  <c:v>7.5</c:v>
                </c:pt>
                <c:pt idx="1100">
                  <c:v>7.5</c:v>
                </c:pt>
                <c:pt idx="1101">
                  <c:v>7.4</c:v>
                </c:pt>
                <c:pt idx="1102">
                  <c:v>7.4</c:v>
                </c:pt>
                <c:pt idx="1103">
                  <c:v>7.4</c:v>
                </c:pt>
                <c:pt idx="1104">
                  <c:v>7.3</c:v>
                </c:pt>
                <c:pt idx="1105">
                  <c:v>7.3</c:v>
                </c:pt>
                <c:pt idx="1106">
                  <c:v>7.3</c:v>
                </c:pt>
                <c:pt idx="1107">
                  <c:v>7.3</c:v>
                </c:pt>
                <c:pt idx="1108">
                  <c:v>7.2</c:v>
                </c:pt>
                <c:pt idx="1109">
                  <c:v>7.2</c:v>
                </c:pt>
                <c:pt idx="1110">
                  <c:v>7.2</c:v>
                </c:pt>
                <c:pt idx="1111">
                  <c:v>7.2</c:v>
                </c:pt>
                <c:pt idx="1112">
                  <c:v>7.2</c:v>
                </c:pt>
                <c:pt idx="1113">
                  <c:v>7.1</c:v>
                </c:pt>
                <c:pt idx="1114">
                  <c:v>7.1</c:v>
                </c:pt>
                <c:pt idx="1115">
                  <c:v>6.9</c:v>
                </c:pt>
                <c:pt idx="1116">
                  <c:v>6.9</c:v>
                </c:pt>
                <c:pt idx="1117">
                  <c:v>6.9</c:v>
                </c:pt>
                <c:pt idx="1118">
                  <c:v>6.9</c:v>
                </c:pt>
                <c:pt idx="1119">
                  <c:v>6.9</c:v>
                </c:pt>
                <c:pt idx="1120">
                  <c:v>6.9</c:v>
                </c:pt>
                <c:pt idx="1121">
                  <c:v>6.8</c:v>
                </c:pt>
                <c:pt idx="1122">
                  <c:v>6.8</c:v>
                </c:pt>
                <c:pt idx="1123">
                  <c:v>6.8</c:v>
                </c:pt>
                <c:pt idx="1124">
                  <c:v>6.7</c:v>
                </c:pt>
                <c:pt idx="1125">
                  <c:v>6.7</c:v>
                </c:pt>
                <c:pt idx="1126">
                  <c:v>6.7</c:v>
                </c:pt>
                <c:pt idx="1127">
                  <c:v>6.7</c:v>
                </c:pt>
                <c:pt idx="1128">
                  <c:v>6.7</c:v>
                </c:pt>
                <c:pt idx="1129">
                  <c:v>6.7</c:v>
                </c:pt>
                <c:pt idx="1130">
                  <c:v>6.7</c:v>
                </c:pt>
                <c:pt idx="1131">
                  <c:v>6.6</c:v>
                </c:pt>
                <c:pt idx="1132">
                  <c:v>6.6</c:v>
                </c:pt>
                <c:pt idx="1133">
                  <c:v>6.6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6.4</c:v>
                </c:pt>
                <c:pt idx="1139">
                  <c:v>6.4</c:v>
                </c:pt>
                <c:pt idx="1140">
                  <c:v>6.3</c:v>
                </c:pt>
                <c:pt idx="1141">
                  <c:v>6.3</c:v>
                </c:pt>
                <c:pt idx="1142">
                  <c:v>6.3</c:v>
                </c:pt>
                <c:pt idx="1143">
                  <c:v>6.3</c:v>
                </c:pt>
                <c:pt idx="1144">
                  <c:v>6.3</c:v>
                </c:pt>
                <c:pt idx="1145">
                  <c:v>6.3</c:v>
                </c:pt>
                <c:pt idx="1146">
                  <c:v>6.2</c:v>
                </c:pt>
                <c:pt idx="1147">
                  <c:v>6.2</c:v>
                </c:pt>
                <c:pt idx="1148">
                  <c:v>6.2</c:v>
                </c:pt>
                <c:pt idx="1149">
                  <c:v>6.2</c:v>
                </c:pt>
                <c:pt idx="1150">
                  <c:v>6.2</c:v>
                </c:pt>
                <c:pt idx="1151">
                  <c:v>6.1</c:v>
                </c:pt>
                <c:pt idx="1152">
                  <c:v>6.1</c:v>
                </c:pt>
                <c:pt idx="1153">
                  <c:v>6.1</c:v>
                </c:pt>
                <c:pt idx="1154">
                  <c:v>6.1</c:v>
                </c:pt>
                <c:pt idx="1155">
                  <c:v>6.1</c:v>
                </c:pt>
                <c:pt idx="1156">
                  <c:v>6.1</c:v>
                </c:pt>
                <c:pt idx="1157">
                  <c:v>6</c:v>
                </c:pt>
                <c:pt idx="1158">
                  <c:v>6</c:v>
                </c:pt>
                <c:pt idx="1159">
                  <c:v>5.9</c:v>
                </c:pt>
                <c:pt idx="1160">
                  <c:v>5.9</c:v>
                </c:pt>
                <c:pt idx="1161">
                  <c:v>5.9</c:v>
                </c:pt>
                <c:pt idx="1162">
                  <c:v>5.9</c:v>
                </c:pt>
                <c:pt idx="1163">
                  <c:v>5.9</c:v>
                </c:pt>
                <c:pt idx="1164">
                  <c:v>5.9</c:v>
                </c:pt>
                <c:pt idx="1165">
                  <c:v>5.8</c:v>
                </c:pt>
                <c:pt idx="1166">
                  <c:v>5.8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5.6</c:v>
                </c:pt>
                <c:pt idx="1172">
                  <c:v>5.6</c:v>
                </c:pt>
                <c:pt idx="1173">
                  <c:v>5.6</c:v>
                </c:pt>
                <c:pt idx="1174">
                  <c:v>5.5</c:v>
                </c:pt>
                <c:pt idx="1175">
                  <c:v>5.5</c:v>
                </c:pt>
                <c:pt idx="1176">
                  <c:v>5.5</c:v>
                </c:pt>
                <c:pt idx="1177">
                  <c:v>5.5</c:v>
                </c:pt>
                <c:pt idx="1178">
                  <c:v>5.4</c:v>
                </c:pt>
                <c:pt idx="1179">
                  <c:v>5.3</c:v>
                </c:pt>
                <c:pt idx="1180">
                  <c:v>5.3</c:v>
                </c:pt>
                <c:pt idx="1181">
                  <c:v>5.3</c:v>
                </c:pt>
                <c:pt idx="1182">
                  <c:v>5.3</c:v>
                </c:pt>
                <c:pt idx="1183">
                  <c:v>5.3</c:v>
                </c:pt>
                <c:pt idx="1184">
                  <c:v>5.2</c:v>
                </c:pt>
                <c:pt idx="1185">
                  <c:v>5.0999999999999996</c:v>
                </c:pt>
                <c:pt idx="1186">
                  <c:v>5</c:v>
                </c:pt>
                <c:pt idx="1187">
                  <c:v>4.9000000000000004</c:v>
                </c:pt>
                <c:pt idx="1188">
                  <c:v>4.5999999999999996</c:v>
                </c:pt>
                <c:pt idx="1189">
                  <c:v>4.5999999999999996</c:v>
                </c:pt>
                <c:pt idx="1190">
                  <c:v>4.5</c:v>
                </c:pt>
                <c:pt idx="1191">
                  <c:v>4.4000000000000004</c:v>
                </c:pt>
                <c:pt idx="1192">
                  <c:v>4.3</c:v>
                </c:pt>
                <c:pt idx="1193">
                  <c:v>3</c:v>
                </c:pt>
                <c:pt idx="1194">
                  <c:v>8.4</c:v>
                </c:pt>
                <c:pt idx="1195">
                  <c:v>8.1</c:v>
                </c:pt>
                <c:pt idx="1196">
                  <c:v>8</c:v>
                </c:pt>
                <c:pt idx="1197">
                  <c:v>8</c:v>
                </c:pt>
                <c:pt idx="1198">
                  <c:v>7.8</c:v>
                </c:pt>
                <c:pt idx="1199">
                  <c:v>7.6</c:v>
                </c:pt>
                <c:pt idx="1200">
                  <c:v>7.4</c:v>
                </c:pt>
                <c:pt idx="1201">
                  <c:v>7.3</c:v>
                </c:pt>
                <c:pt idx="1202">
                  <c:v>7.2</c:v>
                </c:pt>
                <c:pt idx="1203">
                  <c:v>7.2</c:v>
                </c:pt>
                <c:pt idx="1204">
                  <c:v>7.1</c:v>
                </c:pt>
                <c:pt idx="1205">
                  <c:v>7.1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6.9</c:v>
                </c:pt>
                <c:pt idx="1213">
                  <c:v>6.8</c:v>
                </c:pt>
                <c:pt idx="1214">
                  <c:v>6.8</c:v>
                </c:pt>
                <c:pt idx="1215">
                  <c:v>6.8</c:v>
                </c:pt>
                <c:pt idx="1216">
                  <c:v>6.8</c:v>
                </c:pt>
                <c:pt idx="1217">
                  <c:v>6.8</c:v>
                </c:pt>
                <c:pt idx="1218">
                  <c:v>6.8</c:v>
                </c:pt>
                <c:pt idx="1219">
                  <c:v>6.8</c:v>
                </c:pt>
                <c:pt idx="1220">
                  <c:v>6.7</c:v>
                </c:pt>
                <c:pt idx="1221">
                  <c:v>6.6</c:v>
                </c:pt>
                <c:pt idx="1222">
                  <c:v>6.6</c:v>
                </c:pt>
                <c:pt idx="1223">
                  <c:v>6.6</c:v>
                </c:pt>
                <c:pt idx="1224">
                  <c:v>6.6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6.4</c:v>
                </c:pt>
                <c:pt idx="1233">
                  <c:v>6.4</c:v>
                </c:pt>
                <c:pt idx="1234">
                  <c:v>6.4</c:v>
                </c:pt>
                <c:pt idx="1235">
                  <c:v>6.4</c:v>
                </c:pt>
                <c:pt idx="1236">
                  <c:v>6.2</c:v>
                </c:pt>
                <c:pt idx="1237">
                  <c:v>6.1</c:v>
                </c:pt>
                <c:pt idx="1238">
                  <c:v>6.1</c:v>
                </c:pt>
                <c:pt idx="1239">
                  <c:v>6.1</c:v>
                </c:pt>
                <c:pt idx="1240">
                  <c:v>6.1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5.9</c:v>
                </c:pt>
                <c:pt idx="1246">
                  <c:v>5.9</c:v>
                </c:pt>
                <c:pt idx="1247">
                  <c:v>5.9</c:v>
                </c:pt>
                <c:pt idx="1248">
                  <c:v>5.9</c:v>
                </c:pt>
                <c:pt idx="1249">
                  <c:v>5.9</c:v>
                </c:pt>
                <c:pt idx="1250">
                  <c:v>5.9</c:v>
                </c:pt>
                <c:pt idx="1251">
                  <c:v>5.9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5.7</c:v>
                </c:pt>
                <c:pt idx="1256">
                  <c:v>5.7</c:v>
                </c:pt>
                <c:pt idx="1257">
                  <c:v>5.7</c:v>
                </c:pt>
                <c:pt idx="1258">
                  <c:v>5.6</c:v>
                </c:pt>
                <c:pt idx="1259">
                  <c:v>5.6</c:v>
                </c:pt>
                <c:pt idx="1260">
                  <c:v>5.5</c:v>
                </c:pt>
                <c:pt idx="1261">
                  <c:v>5.5</c:v>
                </c:pt>
                <c:pt idx="1262">
                  <c:v>5.4</c:v>
                </c:pt>
                <c:pt idx="1263">
                  <c:v>5.4</c:v>
                </c:pt>
                <c:pt idx="1264">
                  <c:v>5.4</c:v>
                </c:pt>
                <c:pt idx="1265">
                  <c:v>5.3</c:v>
                </c:pt>
                <c:pt idx="1266">
                  <c:v>5.3</c:v>
                </c:pt>
                <c:pt idx="1267">
                  <c:v>5.2</c:v>
                </c:pt>
                <c:pt idx="1268">
                  <c:v>5.2</c:v>
                </c:pt>
                <c:pt idx="1269">
                  <c:v>5.0999999999999996</c:v>
                </c:pt>
                <c:pt idx="1270">
                  <c:v>5.0999999999999996</c:v>
                </c:pt>
                <c:pt idx="1271">
                  <c:v>5.0999999999999996</c:v>
                </c:pt>
                <c:pt idx="1272">
                  <c:v>5.0999999999999996</c:v>
                </c:pt>
                <c:pt idx="1273">
                  <c:v>5</c:v>
                </c:pt>
                <c:pt idx="1274">
                  <c:v>4.9000000000000004</c:v>
                </c:pt>
                <c:pt idx="1275">
                  <c:v>4.9000000000000004</c:v>
                </c:pt>
                <c:pt idx="1276">
                  <c:v>4.9000000000000004</c:v>
                </c:pt>
                <c:pt idx="1277">
                  <c:v>4.8</c:v>
                </c:pt>
                <c:pt idx="1278">
                  <c:v>4.8</c:v>
                </c:pt>
                <c:pt idx="1279">
                  <c:v>4.7</c:v>
                </c:pt>
                <c:pt idx="1280">
                  <c:v>4.5999999999999996</c:v>
                </c:pt>
                <c:pt idx="1281">
                  <c:v>4.4000000000000004</c:v>
                </c:pt>
                <c:pt idx="1282">
                  <c:v>4.3</c:v>
                </c:pt>
                <c:pt idx="1283">
                  <c:v>4.2</c:v>
                </c:pt>
                <c:pt idx="1284">
                  <c:v>3.9</c:v>
                </c:pt>
                <c:pt idx="1285">
                  <c:v>3.5</c:v>
                </c:pt>
                <c:pt idx="1286">
                  <c:v>3</c:v>
                </c:pt>
                <c:pt idx="1287">
                  <c:v>8.1999999999999993</c:v>
                </c:pt>
                <c:pt idx="1288">
                  <c:v>8.1</c:v>
                </c:pt>
                <c:pt idx="1289">
                  <c:v>8</c:v>
                </c:pt>
                <c:pt idx="1290">
                  <c:v>7.8</c:v>
                </c:pt>
                <c:pt idx="1291">
                  <c:v>7.8</c:v>
                </c:pt>
                <c:pt idx="1292">
                  <c:v>7.8</c:v>
                </c:pt>
                <c:pt idx="1293">
                  <c:v>7.8</c:v>
                </c:pt>
                <c:pt idx="1294">
                  <c:v>7.7</c:v>
                </c:pt>
                <c:pt idx="1295">
                  <c:v>7.7</c:v>
                </c:pt>
                <c:pt idx="1296">
                  <c:v>7.6</c:v>
                </c:pt>
                <c:pt idx="1297">
                  <c:v>7.3</c:v>
                </c:pt>
                <c:pt idx="1298">
                  <c:v>7.3</c:v>
                </c:pt>
                <c:pt idx="1299">
                  <c:v>7.3</c:v>
                </c:pt>
                <c:pt idx="1300">
                  <c:v>7.3</c:v>
                </c:pt>
                <c:pt idx="1301">
                  <c:v>7.3</c:v>
                </c:pt>
                <c:pt idx="1302">
                  <c:v>7.2</c:v>
                </c:pt>
                <c:pt idx="1303">
                  <c:v>7.2</c:v>
                </c:pt>
                <c:pt idx="1304">
                  <c:v>7.2</c:v>
                </c:pt>
                <c:pt idx="1305">
                  <c:v>7.2</c:v>
                </c:pt>
                <c:pt idx="1306">
                  <c:v>7.2</c:v>
                </c:pt>
                <c:pt idx="1307">
                  <c:v>7.2</c:v>
                </c:pt>
                <c:pt idx="1308">
                  <c:v>7.1</c:v>
                </c:pt>
                <c:pt idx="1309">
                  <c:v>7.1</c:v>
                </c:pt>
                <c:pt idx="1310">
                  <c:v>7.1</c:v>
                </c:pt>
                <c:pt idx="1311">
                  <c:v>7.1</c:v>
                </c:pt>
                <c:pt idx="1312">
                  <c:v>7</c:v>
                </c:pt>
                <c:pt idx="1313">
                  <c:v>7</c:v>
                </c:pt>
                <c:pt idx="1314">
                  <c:v>6.9</c:v>
                </c:pt>
                <c:pt idx="1315">
                  <c:v>6.9</c:v>
                </c:pt>
                <c:pt idx="1316">
                  <c:v>6.8</c:v>
                </c:pt>
                <c:pt idx="1317">
                  <c:v>6.7</c:v>
                </c:pt>
                <c:pt idx="1318">
                  <c:v>6.7</c:v>
                </c:pt>
                <c:pt idx="1319">
                  <c:v>6.6</c:v>
                </c:pt>
                <c:pt idx="1320">
                  <c:v>6.6</c:v>
                </c:pt>
                <c:pt idx="1321">
                  <c:v>6.6</c:v>
                </c:pt>
                <c:pt idx="1322">
                  <c:v>6.6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6.4</c:v>
                </c:pt>
                <c:pt idx="1327">
                  <c:v>6.4</c:v>
                </c:pt>
                <c:pt idx="1328">
                  <c:v>6.4</c:v>
                </c:pt>
                <c:pt idx="1329">
                  <c:v>6.4</c:v>
                </c:pt>
                <c:pt idx="1330">
                  <c:v>6.4</c:v>
                </c:pt>
                <c:pt idx="1331">
                  <c:v>6.4</c:v>
                </c:pt>
                <c:pt idx="1332">
                  <c:v>6.3</c:v>
                </c:pt>
                <c:pt idx="1333">
                  <c:v>6.3</c:v>
                </c:pt>
                <c:pt idx="1334">
                  <c:v>6.3</c:v>
                </c:pt>
                <c:pt idx="1335">
                  <c:v>6.3</c:v>
                </c:pt>
                <c:pt idx="1336">
                  <c:v>6.3</c:v>
                </c:pt>
                <c:pt idx="1337">
                  <c:v>6.3</c:v>
                </c:pt>
                <c:pt idx="1338">
                  <c:v>6.2</c:v>
                </c:pt>
                <c:pt idx="1339">
                  <c:v>6.2</c:v>
                </c:pt>
                <c:pt idx="1340">
                  <c:v>6.2</c:v>
                </c:pt>
                <c:pt idx="1341">
                  <c:v>6.2</c:v>
                </c:pt>
                <c:pt idx="1342">
                  <c:v>6.2</c:v>
                </c:pt>
                <c:pt idx="1343">
                  <c:v>6.1</c:v>
                </c:pt>
                <c:pt idx="1344">
                  <c:v>6.1</c:v>
                </c:pt>
                <c:pt idx="1345">
                  <c:v>6.1</c:v>
                </c:pt>
                <c:pt idx="1346">
                  <c:v>6</c:v>
                </c:pt>
                <c:pt idx="1347">
                  <c:v>5.9</c:v>
                </c:pt>
                <c:pt idx="1348">
                  <c:v>5.9</c:v>
                </c:pt>
                <c:pt idx="1349">
                  <c:v>5.9</c:v>
                </c:pt>
                <c:pt idx="1350">
                  <c:v>5.9</c:v>
                </c:pt>
                <c:pt idx="1351">
                  <c:v>5.9</c:v>
                </c:pt>
                <c:pt idx="1352">
                  <c:v>5.8</c:v>
                </c:pt>
                <c:pt idx="1353">
                  <c:v>5.7</c:v>
                </c:pt>
                <c:pt idx="1354">
                  <c:v>5.7</c:v>
                </c:pt>
                <c:pt idx="1355">
                  <c:v>5.7</c:v>
                </c:pt>
                <c:pt idx="1356">
                  <c:v>5.7</c:v>
                </c:pt>
                <c:pt idx="1357">
                  <c:v>5.7</c:v>
                </c:pt>
                <c:pt idx="1358">
                  <c:v>5.7</c:v>
                </c:pt>
                <c:pt idx="1359">
                  <c:v>5.5</c:v>
                </c:pt>
                <c:pt idx="1360">
                  <c:v>5.5</c:v>
                </c:pt>
                <c:pt idx="1361">
                  <c:v>5.5</c:v>
                </c:pt>
                <c:pt idx="1362">
                  <c:v>5.5</c:v>
                </c:pt>
                <c:pt idx="1363">
                  <c:v>5.5</c:v>
                </c:pt>
                <c:pt idx="1364">
                  <c:v>5.4</c:v>
                </c:pt>
                <c:pt idx="1365">
                  <c:v>5.4</c:v>
                </c:pt>
                <c:pt idx="1366">
                  <c:v>5.4</c:v>
                </c:pt>
                <c:pt idx="1367">
                  <c:v>5.4</c:v>
                </c:pt>
                <c:pt idx="1368">
                  <c:v>5.4</c:v>
                </c:pt>
                <c:pt idx="1369">
                  <c:v>5.4</c:v>
                </c:pt>
                <c:pt idx="1370">
                  <c:v>5.3</c:v>
                </c:pt>
                <c:pt idx="1371">
                  <c:v>5.2</c:v>
                </c:pt>
                <c:pt idx="1372">
                  <c:v>5.0999999999999996</c:v>
                </c:pt>
                <c:pt idx="1373">
                  <c:v>4.9000000000000004</c:v>
                </c:pt>
                <c:pt idx="1374">
                  <c:v>4.9000000000000004</c:v>
                </c:pt>
                <c:pt idx="1375">
                  <c:v>4.9000000000000004</c:v>
                </c:pt>
                <c:pt idx="1376">
                  <c:v>4.9000000000000004</c:v>
                </c:pt>
                <c:pt idx="1377">
                  <c:v>4.8</c:v>
                </c:pt>
                <c:pt idx="1378">
                  <c:v>4.8</c:v>
                </c:pt>
                <c:pt idx="1379">
                  <c:v>4.7</c:v>
                </c:pt>
                <c:pt idx="1380">
                  <c:v>4.7</c:v>
                </c:pt>
                <c:pt idx="1381">
                  <c:v>4.5999999999999996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4.3</c:v>
                </c:pt>
                <c:pt idx="1386">
                  <c:v>4.0999999999999996</c:v>
                </c:pt>
                <c:pt idx="1387">
                  <c:v>3.6</c:v>
                </c:pt>
                <c:pt idx="1388">
                  <c:v>3.5</c:v>
                </c:pt>
                <c:pt idx="1389">
                  <c:v>2.7</c:v>
                </c:pt>
                <c:pt idx="1390">
                  <c:v>8.6</c:v>
                </c:pt>
                <c:pt idx="1391">
                  <c:v>8.1</c:v>
                </c:pt>
                <c:pt idx="1392">
                  <c:v>7.9</c:v>
                </c:pt>
                <c:pt idx="1393">
                  <c:v>7.9</c:v>
                </c:pt>
                <c:pt idx="1394">
                  <c:v>7.9</c:v>
                </c:pt>
                <c:pt idx="1395">
                  <c:v>7.8</c:v>
                </c:pt>
                <c:pt idx="1396">
                  <c:v>7.8</c:v>
                </c:pt>
                <c:pt idx="1397">
                  <c:v>7.8</c:v>
                </c:pt>
                <c:pt idx="1398">
                  <c:v>7.7</c:v>
                </c:pt>
                <c:pt idx="1399">
                  <c:v>7.7</c:v>
                </c:pt>
                <c:pt idx="1400">
                  <c:v>7.7</c:v>
                </c:pt>
                <c:pt idx="1401">
                  <c:v>7.6</c:v>
                </c:pt>
                <c:pt idx="1402">
                  <c:v>7.6</c:v>
                </c:pt>
                <c:pt idx="1403">
                  <c:v>7.5</c:v>
                </c:pt>
                <c:pt idx="1404">
                  <c:v>7.5</c:v>
                </c:pt>
                <c:pt idx="1405">
                  <c:v>7.5</c:v>
                </c:pt>
                <c:pt idx="1406">
                  <c:v>7.5</c:v>
                </c:pt>
                <c:pt idx="1407">
                  <c:v>7.4</c:v>
                </c:pt>
                <c:pt idx="1408">
                  <c:v>7.3</c:v>
                </c:pt>
                <c:pt idx="1409">
                  <c:v>7.2</c:v>
                </c:pt>
                <c:pt idx="1410">
                  <c:v>7.1</c:v>
                </c:pt>
                <c:pt idx="1411">
                  <c:v>7.1</c:v>
                </c:pt>
                <c:pt idx="1412">
                  <c:v>7.1</c:v>
                </c:pt>
                <c:pt idx="1413">
                  <c:v>7.1</c:v>
                </c:pt>
                <c:pt idx="1414">
                  <c:v>7.1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6.8</c:v>
                </c:pt>
                <c:pt idx="1424">
                  <c:v>6.8</c:v>
                </c:pt>
                <c:pt idx="1425">
                  <c:v>6.8</c:v>
                </c:pt>
                <c:pt idx="1426">
                  <c:v>6.7</c:v>
                </c:pt>
                <c:pt idx="1427">
                  <c:v>6.7</c:v>
                </c:pt>
                <c:pt idx="1428">
                  <c:v>6.7</c:v>
                </c:pt>
                <c:pt idx="1429">
                  <c:v>6.6</c:v>
                </c:pt>
                <c:pt idx="1430">
                  <c:v>6.6</c:v>
                </c:pt>
                <c:pt idx="1431">
                  <c:v>6.6</c:v>
                </c:pt>
                <c:pt idx="1432">
                  <c:v>6.5</c:v>
                </c:pt>
                <c:pt idx="1433">
                  <c:v>6.5</c:v>
                </c:pt>
                <c:pt idx="1434">
                  <c:v>6.5</c:v>
                </c:pt>
                <c:pt idx="1435">
                  <c:v>6.5</c:v>
                </c:pt>
                <c:pt idx="1436">
                  <c:v>6.5</c:v>
                </c:pt>
                <c:pt idx="1437">
                  <c:v>6.5</c:v>
                </c:pt>
                <c:pt idx="1438">
                  <c:v>6.5</c:v>
                </c:pt>
                <c:pt idx="1439">
                  <c:v>6.4</c:v>
                </c:pt>
                <c:pt idx="1440">
                  <c:v>6.4</c:v>
                </c:pt>
                <c:pt idx="1441">
                  <c:v>6.4</c:v>
                </c:pt>
                <c:pt idx="1442">
                  <c:v>6.4</c:v>
                </c:pt>
                <c:pt idx="1443">
                  <c:v>6.4</c:v>
                </c:pt>
                <c:pt idx="1444">
                  <c:v>6.4</c:v>
                </c:pt>
                <c:pt idx="1445">
                  <c:v>6.3</c:v>
                </c:pt>
                <c:pt idx="1446">
                  <c:v>6.3</c:v>
                </c:pt>
                <c:pt idx="1447">
                  <c:v>6.2</c:v>
                </c:pt>
                <c:pt idx="1448">
                  <c:v>6.2</c:v>
                </c:pt>
                <c:pt idx="1449">
                  <c:v>6.2</c:v>
                </c:pt>
                <c:pt idx="1450">
                  <c:v>6.2</c:v>
                </c:pt>
                <c:pt idx="1451">
                  <c:v>6.1</c:v>
                </c:pt>
                <c:pt idx="1452">
                  <c:v>6.1</c:v>
                </c:pt>
                <c:pt idx="1453">
                  <c:v>6.1</c:v>
                </c:pt>
                <c:pt idx="1454">
                  <c:v>6.1</c:v>
                </c:pt>
                <c:pt idx="1455">
                  <c:v>6.1</c:v>
                </c:pt>
                <c:pt idx="1456">
                  <c:v>6.1</c:v>
                </c:pt>
                <c:pt idx="1457">
                  <c:v>6.1</c:v>
                </c:pt>
                <c:pt idx="1458">
                  <c:v>6.1</c:v>
                </c:pt>
                <c:pt idx="1459">
                  <c:v>6.1</c:v>
                </c:pt>
                <c:pt idx="1460">
                  <c:v>6</c:v>
                </c:pt>
                <c:pt idx="1461">
                  <c:v>6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5.8</c:v>
                </c:pt>
                <c:pt idx="1468">
                  <c:v>5.8</c:v>
                </c:pt>
                <c:pt idx="1469">
                  <c:v>5.8</c:v>
                </c:pt>
                <c:pt idx="1470">
                  <c:v>5.7</c:v>
                </c:pt>
                <c:pt idx="1471">
                  <c:v>5.7</c:v>
                </c:pt>
                <c:pt idx="1472">
                  <c:v>5.7</c:v>
                </c:pt>
                <c:pt idx="1473">
                  <c:v>5.6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5.5</c:v>
                </c:pt>
                <c:pt idx="1478">
                  <c:v>5.5</c:v>
                </c:pt>
                <c:pt idx="1479">
                  <c:v>5.5</c:v>
                </c:pt>
                <c:pt idx="1480">
                  <c:v>5.5</c:v>
                </c:pt>
                <c:pt idx="1481">
                  <c:v>5.5</c:v>
                </c:pt>
                <c:pt idx="1482">
                  <c:v>5.5</c:v>
                </c:pt>
                <c:pt idx="1483">
                  <c:v>5.5</c:v>
                </c:pt>
                <c:pt idx="1484">
                  <c:v>5.4</c:v>
                </c:pt>
                <c:pt idx="1485">
                  <c:v>5.4</c:v>
                </c:pt>
                <c:pt idx="1486">
                  <c:v>5.3</c:v>
                </c:pt>
                <c:pt idx="1487">
                  <c:v>5.2</c:v>
                </c:pt>
                <c:pt idx="1488">
                  <c:v>5.0999999999999996</c:v>
                </c:pt>
                <c:pt idx="1489">
                  <c:v>5.0999999999999996</c:v>
                </c:pt>
                <c:pt idx="1490">
                  <c:v>5.0999999999999996</c:v>
                </c:pt>
                <c:pt idx="1491">
                  <c:v>5.0999999999999996</c:v>
                </c:pt>
                <c:pt idx="1492">
                  <c:v>5</c:v>
                </c:pt>
                <c:pt idx="1493">
                  <c:v>4.7</c:v>
                </c:pt>
                <c:pt idx="1494">
                  <c:v>4.7</c:v>
                </c:pt>
                <c:pt idx="1495">
                  <c:v>4.5999999999999996</c:v>
                </c:pt>
                <c:pt idx="1496">
                  <c:v>4.5999999999999996</c:v>
                </c:pt>
                <c:pt idx="1497">
                  <c:v>4.4000000000000004</c:v>
                </c:pt>
                <c:pt idx="1498">
                  <c:v>4.3</c:v>
                </c:pt>
                <c:pt idx="1499">
                  <c:v>3.3</c:v>
                </c:pt>
                <c:pt idx="1500">
                  <c:v>8.5</c:v>
                </c:pt>
                <c:pt idx="1501">
                  <c:v>8.4</c:v>
                </c:pt>
                <c:pt idx="1502">
                  <c:v>8.1</c:v>
                </c:pt>
                <c:pt idx="1503">
                  <c:v>8</c:v>
                </c:pt>
                <c:pt idx="1504">
                  <c:v>7.9</c:v>
                </c:pt>
                <c:pt idx="1505">
                  <c:v>7.9</c:v>
                </c:pt>
                <c:pt idx="1506">
                  <c:v>7.8</c:v>
                </c:pt>
                <c:pt idx="1507">
                  <c:v>7.7</c:v>
                </c:pt>
                <c:pt idx="1508">
                  <c:v>7.6</c:v>
                </c:pt>
                <c:pt idx="1509">
                  <c:v>7.6</c:v>
                </c:pt>
                <c:pt idx="1510">
                  <c:v>7.6</c:v>
                </c:pt>
                <c:pt idx="1511">
                  <c:v>7.6</c:v>
                </c:pt>
                <c:pt idx="1512">
                  <c:v>7.6</c:v>
                </c:pt>
                <c:pt idx="1513">
                  <c:v>7.3</c:v>
                </c:pt>
                <c:pt idx="1514">
                  <c:v>7.3</c:v>
                </c:pt>
                <c:pt idx="1515">
                  <c:v>7.3</c:v>
                </c:pt>
                <c:pt idx="1516">
                  <c:v>7.2</c:v>
                </c:pt>
                <c:pt idx="1517">
                  <c:v>7.1</c:v>
                </c:pt>
                <c:pt idx="1518">
                  <c:v>7.1</c:v>
                </c:pt>
                <c:pt idx="1519">
                  <c:v>7.1</c:v>
                </c:pt>
                <c:pt idx="1520">
                  <c:v>6.9</c:v>
                </c:pt>
                <c:pt idx="1521">
                  <c:v>6.9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6.7</c:v>
                </c:pt>
                <c:pt idx="1526">
                  <c:v>6.7</c:v>
                </c:pt>
                <c:pt idx="1527">
                  <c:v>6.7</c:v>
                </c:pt>
                <c:pt idx="1528">
                  <c:v>6.6</c:v>
                </c:pt>
                <c:pt idx="1529">
                  <c:v>6.6</c:v>
                </c:pt>
                <c:pt idx="1530">
                  <c:v>6.6</c:v>
                </c:pt>
                <c:pt idx="1531">
                  <c:v>6.6</c:v>
                </c:pt>
                <c:pt idx="1532">
                  <c:v>6.6</c:v>
                </c:pt>
                <c:pt idx="1533">
                  <c:v>6.6</c:v>
                </c:pt>
                <c:pt idx="1534">
                  <c:v>6.6</c:v>
                </c:pt>
                <c:pt idx="1535">
                  <c:v>6.6</c:v>
                </c:pt>
                <c:pt idx="1536">
                  <c:v>6.5</c:v>
                </c:pt>
                <c:pt idx="1537">
                  <c:v>6.5</c:v>
                </c:pt>
                <c:pt idx="1538">
                  <c:v>6.5</c:v>
                </c:pt>
                <c:pt idx="1539">
                  <c:v>6.4</c:v>
                </c:pt>
                <c:pt idx="1540">
                  <c:v>6.4</c:v>
                </c:pt>
                <c:pt idx="1541">
                  <c:v>6.4</c:v>
                </c:pt>
                <c:pt idx="1542">
                  <c:v>6.4</c:v>
                </c:pt>
                <c:pt idx="1543">
                  <c:v>6.4</c:v>
                </c:pt>
                <c:pt idx="1544">
                  <c:v>6.3</c:v>
                </c:pt>
                <c:pt idx="1545">
                  <c:v>6.3</c:v>
                </c:pt>
                <c:pt idx="1546">
                  <c:v>6.2</c:v>
                </c:pt>
                <c:pt idx="1547">
                  <c:v>6.2</c:v>
                </c:pt>
                <c:pt idx="1548">
                  <c:v>6.2</c:v>
                </c:pt>
                <c:pt idx="1549">
                  <c:v>6.2</c:v>
                </c:pt>
                <c:pt idx="1550">
                  <c:v>6</c:v>
                </c:pt>
                <c:pt idx="1551">
                  <c:v>6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5.8</c:v>
                </c:pt>
                <c:pt idx="1557">
                  <c:v>5.8</c:v>
                </c:pt>
                <c:pt idx="1558">
                  <c:v>5.7</c:v>
                </c:pt>
                <c:pt idx="1559">
                  <c:v>5.7</c:v>
                </c:pt>
                <c:pt idx="1560">
                  <c:v>5.7</c:v>
                </c:pt>
                <c:pt idx="1561">
                  <c:v>5.7</c:v>
                </c:pt>
                <c:pt idx="1562">
                  <c:v>5.6</c:v>
                </c:pt>
                <c:pt idx="1563">
                  <c:v>5.6</c:v>
                </c:pt>
                <c:pt idx="1564">
                  <c:v>5.5</c:v>
                </c:pt>
                <c:pt idx="1565">
                  <c:v>5.4</c:v>
                </c:pt>
                <c:pt idx="1566">
                  <c:v>5.4</c:v>
                </c:pt>
                <c:pt idx="1567">
                  <c:v>5.4</c:v>
                </c:pt>
                <c:pt idx="1568">
                  <c:v>5.3</c:v>
                </c:pt>
                <c:pt idx="1569">
                  <c:v>5.2</c:v>
                </c:pt>
                <c:pt idx="1570">
                  <c:v>5.2</c:v>
                </c:pt>
                <c:pt idx="1571">
                  <c:v>5.0999999999999996</c:v>
                </c:pt>
                <c:pt idx="1572">
                  <c:v>5.0999999999999996</c:v>
                </c:pt>
                <c:pt idx="1573">
                  <c:v>5.0999999999999996</c:v>
                </c:pt>
                <c:pt idx="1574">
                  <c:v>5</c:v>
                </c:pt>
                <c:pt idx="1575">
                  <c:v>4.8</c:v>
                </c:pt>
                <c:pt idx="1576">
                  <c:v>4.8</c:v>
                </c:pt>
                <c:pt idx="1577">
                  <c:v>4.7</c:v>
                </c:pt>
                <c:pt idx="1578">
                  <c:v>4.2</c:v>
                </c:pt>
                <c:pt idx="1579">
                  <c:v>4.2</c:v>
                </c:pt>
                <c:pt idx="1580">
                  <c:v>3.8</c:v>
                </c:pt>
                <c:pt idx="1581">
                  <c:v>8.3000000000000007</c:v>
                </c:pt>
                <c:pt idx="1582">
                  <c:v>8.1</c:v>
                </c:pt>
                <c:pt idx="1583">
                  <c:v>7.7</c:v>
                </c:pt>
                <c:pt idx="1584">
                  <c:v>7.6</c:v>
                </c:pt>
                <c:pt idx="1585">
                  <c:v>7.6</c:v>
                </c:pt>
                <c:pt idx="1586">
                  <c:v>7.5</c:v>
                </c:pt>
                <c:pt idx="1587">
                  <c:v>7.4</c:v>
                </c:pt>
                <c:pt idx="1588">
                  <c:v>7.4</c:v>
                </c:pt>
                <c:pt idx="1589">
                  <c:v>7.3</c:v>
                </c:pt>
                <c:pt idx="1590">
                  <c:v>7.3</c:v>
                </c:pt>
                <c:pt idx="1591">
                  <c:v>7.2</c:v>
                </c:pt>
                <c:pt idx="1592">
                  <c:v>7.2</c:v>
                </c:pt>
                <c:pt idx="1593">
                  <c:v>7.2</c:v>
                </c:pt>
                <c:pt idx="1594">
                  <c:v>7.2</c:v>
                </c:pt>
                <c:pt idx="1595">
                  <c:v>7.1</c:v>
                </c:pt>
                <c:pt idx="1596">
                  <c:v>7.1</c:v>
                </c:pt>
                <c:pt idx="1597">
                  <c:v>7.1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6.9</c:v>
                </c:pt>
                <c:pt idx="1602">
                  <c:v>6.8</c:v>
                </c:pt>
                <c:pt idx="1603">
                  <c:v>6.8</c:v>
                </c:pt>
                <c:pt idx="1604">
                  <c:v>6.8</c:v>
                </c:pt>
                <c:pt idx="1605">
                  <c:v>6.8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6.6</c:v>
                </c:pt>
                <c:pt idx="1610">
                  <c:v>6.6</c:v>
                </c:pt>
                <c:pt idx="1611">
                  <c:v>6.6</c:v>
                </c:pt>
                <c:pt idx="1612">
                  <c:v>6.6</c:v>
                </c:pt>
                <c:pt idx="1613">
                  <c:v>6.6</c:v>
                </c:pt>
                <c:pt idx="1614">
                  <c:v>6.5</c:v>
                </c:pt>
                <c:pt idx="1615">
                  <c:v>6.5</c:v>
                </c:pt>
                <c:pt idx="1616">
                  <c:v>6.4</c:v>
                </c:pt>
                <c:pt idx="1617">
                  <c:v>6.4</c:v>
                </c:pt>
                <c:pt idx="1618">
                  <c:v>6.4</c:v>
                </c:pt>
                <c:pt idx="1619">
                  <c:v>6.4</c:v>
                </c:pt>
                <c:pt idx="1620">
                  <c:v>6.4</c:v>
                </c:pt>
                <c:pt idx="1621">
                  <c:v>6.3</c:v>
                </c:pt>
                <c:pt idx="1622">
                  <c:v>6.3</c:v>
                </c:pt>
                <c:pt idx="1623">
                  <c:v>6.3</c:v>
                </c:pt>
                <c:pt idx="1624">
                  <c:v>6.3</c:v>
                </c:pt>
                <c:pt idx="1625">
                  <c:v>6.3</c:v>
                </c:pt>
                <c:pt idx="1626">
                  <c:v>6.3</c:v>
                </c:pt>
                <c:pt idx="1627">
                  <c:v>6.2</c:v>
                </c:pt>
                <c:pt idx="1628">
                  <c:v>6.2</c:v>
                </c:pt>
                <c:pt idx="1629">
                  <c:v>6.2</c:v>
                </c:pt>
                <c:pt idx="1630">
                  <c:v>6.2</c:v>
                </c:pt>
                <c:pt idx="1631">
                  <c:v>6.2</c:v>
                </c:pt>
                <c:pt idx="1632">
                  <c:v>6.2</c:v>
                </c:pt>
                <c:pt idx="1633">
                  <c:v>6.1</c:v>
                </c:pt>
                <c:pt idx="1634">
                  <c:v>6.1</c:v>
                </c:pt>
                <c:pt idx="1635">
                  <c:v>6.1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5.9</c:v>
                </c:pt>
                <c:pt idx="1641">
                  <c:v>5.8</c:v>
                </c:pt>
                <c:pt idx="1642">
                  <c:v>5.8</c:v>
                </c:pt>
                <c:pt idx="1643">
                  <c:v>5.7</c:v>
                </c:pt>
                <c:pt idx="1644">
                  <c:v>5.6</c:v>
                </c:pt>
                <c:pt idx="1645">
                  <c:v>5.6</c:v>
                </c:pt>
                <c:pt idx="1646">
                  <c:v>5.5</c:v>
                </c:pt>
                <c:pt idx="1647">
                  <c:v>5.5</c:v>
                </c:pt>
                <c:pt idx="1648">
                  <c:v>5.5</c:v>
                </c:pt>
                <c:pt idx="1649">
                  <c:v>5.4</c:v>
                </c:pt>
                <c:pt idx="1650">
                  <c:v>5.4</c:v>
                </c:pt>
                <c:pt idx="1651">
                  <c:v>5.3</c:v>
                </c:pt>
                <c:pt idx="1652">
                  <c:v>5.2</c:v>
                </c:pt>
                <c:pt idx="1653">
                  <c:v>4.9000000000000004</c:v>
                </c:pt>
                <c:pt idx="1654">
                  <c:v>4.9000000000000004</c:v>
                </c:pt>
                <c:pt idx="1655">
                  <c:v>4.8</c:v>
                </c:pt>
                <c:pt idx="1656">
                  <c:v>4.7</c:v>
                </c:pt>
                <c:pt idx="1657">
                  <c:v>4.2</c:v>
                </c:pt>
                <c:pt idx="1658">
                  <c:v>3.3</c:v>
                </c:pt>
                <c:pt idx="1659">
                  <c:v>8.3000000000000007</c:v>
                </c:pt>
                <c:pt idx="1660">
                  <c:v>7.8</c:v>
                </c:pt>
                <c:pt idx="1661">
                  <c:v>7.8</c:v>
                </c:pt>
                <c:pt idx="1662">
                  <c:v>7.5</c:v>
                </c:pt>
                <c:pt idx="1663">
                  <c:v>7.5</c:v>
                </c:pt>
                <c:pt idx="1664">
                  <c:v>7.4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7.4</c:v>
                </c:pt>
                <c:pt idx="1670">
                  <c:v>7.3</c:v>
                </c:pt>
                <c:pt idx="1671">
                  <c:v>7.3</c:v>
                </c:pt>
                <c:pt idx="1672">
                  <c:v>7.2</c:v>
                </c:pt>
                <c:pt idx="1673">
                  <c:v>7.2</c:v>
                </c:pt>
                <c:pt idx="1674">
                  <c:v>7.2</c:v>
                </c:pt>
                <c:pt idx="1675">
                  <c:v>7.1</c:v>
                </c:pt>
                <c:pt idx="1676">
                  <c:v>7.1</c:v>
                </c:pt>
                <c:pt idx="1677">
                  <c:v>7.1</c:v>
                </c:pt>
                <c:pt idx="1678">
                  <c:v>7.1</c:v>
                </c:pt>
                <c:pt idx="1679">
                  <c:v>7.1</c:v>
                </c:pt>
                <c:pt idx="1680">
                  <c:v>7.1</c:v>
                </c:pt>
                <c:pt idx="1681">
                  <c:v>7.1</c:v>
                </c:pt>
                <c:pt idx="1682">
                  <c:v>6.9</c:v>
                </c:pt>
                <c:pt idx="1683">
                  <c:v>6.8</c:v>
                </c:pt>
                <c:pt idx="1684">
                  <c:v>6.8</c:v>
                </c:pt>
                <c:pt idx="1685">
                  <c:v>6.8</c:v>
                </c:pt>
                <c:pt idx="1686">
                  <c:v>6.8</c:v>
                </c:pt>
                <c:pt idx="1687">
                  <c:v>6.7</c:v>
                </c:pt>
                <c:pt idx="1688">
                  <c:v>6.7</c:v>
                </c:pt>
                <c:pt idx="1689">
                  <c:v>6.6</c:v>
                </c:pt>
                <c:pt idx="1690">
                  <c:v>6.6</c:v>
                </c:pt>
                <c:pt idx="1691">
                  <c:v>6.6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6.4</c:v>
                </c:pt>
                <c:pt idx="1699">
                  <c:v>6.4</c:v>
                </c:pt>
                <c:pt idx="1700">
                  <c:v>6.4</c:v>
                </c:pt>
                <c:pt idx="1701">
                  <c:v>6.3</c:v>
                </c:pt>
                <c:pt idx="1702">
                  <c:v>6.3</c:v>
                </c:pt>
                <c:pt idx="1703">
                  <c:v>6.3</c:v>
                </c:pt>
                <c:pt idx="1704">
                  <c:v>6.3</c:v>
                </c:pt>
                <c:pt idx="1705">
                  <c:v>6.3</c:v>
                </c:pt>
                <c:pt idx="1706">
                  <c:v>6.2</c:v>
                </c:pt>
                <c:pt idx="1707">
                  <c:v>6.2</c:v>
                </c:pt>
                <c:pt idx="1708">
                  <c:v>6.2</c:v>
                </c:pt>
                <c:pt idx="1709">
                  <c:v>6.2</c:v>
                </c:pt>
                <c:pt idx="1710">
                  <c:v>6.1</c:v>
                </c:pt>
                <c:pt idx="1711">
                  <c:v>6.1</c:v>
                </c:pt>
                <c:pt idx="1712">
                  <c:v>6.1</c:v>
                </c:pt>
                <c:pt idx="1713">
                  <c:v>6.1</c:v>
                </c:pt>
                <c:pt idx="1714">
                  <c:v>6.1</c:v>
                </c:pt>
                <c:pt idx="1715">
                  <c:v>6</c:v>
                </c:pt>
                <c:pt idx="1716">
                  <c:v>6</c:v>
                </c:pt>
                <c:pt idx="1717">
                  <c:v>5.9</c:v>
                </c:pt>
                <c:pt idx="1718">
                  <c:v>5.8</c:v>
                </c:pt>
                <c:pt idx="1719">
                  <c:v>5.8</c:v>
                </c:pt>
                <c:pt idx="1720">
                  <c:v>5.8</c:v>
                </c:pt>
                <c:pt idx="1721">
                  <c:v>5.7</c:v>
                </c:pt>
                <c:pt idx="1722">
                  <c:v>5.6</c:v>
                </c:pt>
                <c:pt idx="1723">
                  <c:v>5.6</c:v>
                </c:pt>
                <c:pt idx="1724">
                  <c:v>5.6</c:v>
                </c:pt>
                <c:pt idx="1725">
                  <c:v>5.5</c:v>
                </c:pt>
                <c:pt idx="1726">
                  <c:v>5.5</c:v>
                </c:pt>
                <c:pt idx="1727">
                  <c:v>5.5</c:v>
                </c:pt>
                <c:pt idx="1728">
                  <c:v>5.5</c:v>
                </c:pt>
                <c:pt idx="1729">
                  <c:v>5.5</c:v>
                </c:pt>
                <c:pt idx="1730">
                  <c:v>5.5</c:v>
                </c:pt>
                <c:pt idx="1731">
                  <c:v>5.5</c:v>
                </c:pt>
                <c:pt idx="1732">
                  <c:v>5.4</c:v>
                </c:pt>
                <c:pt idx="1733">
                  <c:v>5.4</c:v>
                </c:pt>
                <c:pt idx="1734">
                  <c:v>5.3</c:v>
                </c:pt>
                <c:pt idx="1735">
                  <c:v>5.3</c:v>
                </c:pt>
                <c:pt idx="1736">
                  <c:v>5.2</c:v>
                </c:pt>
                <c:pt idx="1737">
                  <c:v>5.0999999999999996</c:v>
                </c:pt>
                <c:pt idx="1738">
                  <c:v>4.7</c:v>
                </c:pt>
                <c:pt idx="1739">
                  <c:v>4.5999999999999996</c:v>
                </c:pt>
                <c:pt idx="1740">
                  <c:v>4.4000000000000004</c:v>
                </c:pt>
                <c:pt idx="1741">
                  <c:v>4.0999999999999996</c:v>
                </c:pt>
                <c:pt idx="1742">
                  <c:v>4</c:v>
                </c:pt>
                <c:pt idx="1743">
                  <c:v>3.9</c:v>
                </c:pt>
                <c:pt idx="1744">
                  <c:v>2.1</c:v>
                </c:pt>
                <c:pt idx="1745">
                  <c:v>8.1</c:v>
                </c:pt>
                <c:pt idx="1746">
                  <c:v>8.1</c:v>
                </c:pt>
                <c:pt idx="1747">
                  <c:v>7.9</c:v>
                </c:pt>
                <c:pt idx="1748">
                  <c:v>7.7</c:v>
                </c:pt>
                <c:pt idx="1749">
                  <c:v>7.6</c:v>
                </c:pt>
                <c:pt idx="1750">
                  <c:v>7.5</c:v>
                </c:pt>
                <c:pt idx="1751">
                  <c:v>7.5</c:v>
                </c:pt>
                <c:pt idx="1752">
                  <c:v>7.4</c:v>
                </c:pt>
                <c:pt idx="1753">
                  <c:v>7.3</c:v>
                </c:pt>
                <c:pt idx="1754">
                  <c:v>7.2</c:v>
                </c:pt>
                <c:pt idx="1755">
                  <c:v>7.2</c:v>
                </c:pt>
                <c:pt idx="1756">
                  <c:v>7.2</c:v>
                </c:pt>
                <c:pt idx="1757">
                  <c:v>7.2</c:v>
                </c:pt>
                <c:pt idx="1758">
                  <c:v>7.2</c:v>
                </c:pt>
                <c:pt idx="1759">
                  <c:v>7.1</c:v>
                </c:pt>
                <c:pt idx="1760">
                  <c:v>7.1</c:v>
                </c:pt>
                <c:pt idx="1761">
                  <c:v>7.1</c:v>
                </c:pt>
                <c:pt idx="1762">
                  <c:v>7.1</c:v>
                </c:pt>
                <c:pt idx="1763">
                  <c:v>7</c:v>
                </c:pt>
                <c:pt idx="1764">
                  <c:v>7</c:v>
                </c:pt>
                <c:pt idx="1765">
                  <c:v>6.9</c:v>
                </c:pt>
                <c:pt idx="1766">
                  <c:v>6.9</c:v>
                </c:pt>
                <c:pt idx="1767">
                  <c:v>6.9</c:v>
                </c:pt>
                <c:pt idx="1768">
                  <c:v>6.8</c:v>
                </c:pt>
                <c:pt idx="1769">
                  <c:v>6.7</c:v>
                </c:pt>
                <c:pt idx="1770">
                  <c:v>6.7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6.4</c:v>
                </c:pt>
                <c:pt idx="1781">
                  <c:v>6.4</c:v>
                </c:pt>
                <c:pt idx="1782">
                  <c:v>6.4</c:v>
                </c:pt>
                <c:pt idx="1783">
                  <c:v>6.4</c:v>
                </c:pt>
                <c:pt idx="1784">
                  <c:v>6.4</c:v>
                </c:pt>
                <c:pt idx="1785">
                  <c:v>6.3</c:v>
                </c:pt>
                <c:pt idx="1786">
                  <c:v>6.3</c:v>
                </c:pt>
                <c:pt idx="1787">
                  <c:v>6.3</c:v>
                </c:pt>
                <c:pt idx="1788">
                  <c:v>6.2</c:v>
                </c:pt>
                <c:pt idx="1789">
                  <c:v>6.2</c:v>
                </c:pt>
                <c:pt idx="1790">
                  <c:v>6.2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</c:v>
                </c:pt>
                <c:pt idx="1795">
                  <c:v>5.9</c:v>
                </c:pt>
                <c:pt idx="1796">
                  <c:v>5.9</c:v>
                </c:pt>
                <c:pt idx="1797">
                  <c:v>5.9</c:v>
                </c:pt>
                <c:pt idx="1798">
                  <c:v>5.8</c:v>
                </c:pt>
                <c:pt idx="1799">
                  <c:v>5.8</c:v>
                </c:pt>
                <c:pt idx="1800">
                  <c:v>5.8</c:v>
                </c:pt>
                <c:pt idx="1801">
                  <c:v>5.8</c:v>
                </c:pt>
                <c:pt idx="1802">
                  <c:v>5.7</c:v>
                </c:pt>
                <c:pt idx="1803">
                  <c:v>5.6</c:v>
                </c:pt>
                <c:pt idx="1804">
                  <c:v>5.6</c:v>
                </c:pt>
                <c:pt idx="1805">
                  <c:v>5.6</c:v>
                </c:pt>
                <c:pt idx="1806">
                  <c:v>5.6</c:v>
                </c:pt>
                <c:pt idx="1807">
                  <c:v>5.5</c:v>
                </c:pt>
                <c:pt idx="1808">
                  <c:v>5.5</c:v>
                </c:pt>
                <c:pt idx="1809">
                  <c:v>5.4</c:v>
                </c:pt>
                <c:pt idx="1810">
                  <c:v>5.4</c:v>
                </c:pt>
                <c:pt idx="1811">
                  <c:v>5.4</c:v>
                </c:pt>
                <c:pt idx="1812">
                  <c:v>5.4</c:v>
                </c:pt>
                <c:pt idx="1813">
                  <c:v>5.3</c:v>
                </c:pt>
                <c:pt idx="1814">
                  <c:v>5.2</c:v>
                </c:pt>
                <c:pt idx="1815">
                  <c:v>5.2</c:v>
                </c:pt>
                <c:pt idx="1816">
                  <c:v>5.0999999999999996</c:v>
                </c:pt>
                <c:pt idx="1817">
                  <c:v>5</c:v>
                </c:pt>
                <c:pt idx="1818">
                  <c:v>4.5999999999999996</c:v>
                </c:pt>
                <c:pt idx="1819">
                  <c:v>4.5</c:v>
                </c:pt>
                <c:pt idx="1820">
                  <c:v>3.9</c:v>
                </c:pt>
                <c:pt idx="1821">
                  <c:v>8.6</c:v>
                </c:pt>
                <c:pt idx="1822">
                  <c:v>8</c:v>
                </c:pt>
                <c:pt idx="1823">
                  <c:v>7.8</c:v>
                </c:pt>
                <c:pt idx="1824">
                  <c:v>7.8</c:v>
                </c:pt>
                <c:pt idx="1825">
                  <c:v>7.8</c:v>
                </c:pt>
                <c:pt idx="1826">
                  <c:v>7.7</c:v>
                </c:pt>
                <c:pt idx="1827">
                  <c:v>7.7</c:v>
                </c:pt>
                <c:pt idx="1828">
                  <c:v>7.6</c:v>
                </c:pt>
                <c:pt idx="1829">
                  <c:v>7.5</c:v>
                </c:pt>
                <c:pt idx="1830">
                  <c:v>7.5</c:v>
                </c:pt>
                <c:pt idx="1831">
                  <c:v>7.4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7.1</c:v>
                </c:pt>
                <c:pt idx="1837">
                  <c:v>7.1</c:v>
                </c:pt>
                <c:pt idx="1838">
                  <c:v>7.1</c:v>
                </c:pt>
                <c:pt idx="1839">
                  <c:v>7.1</c:v>
                </c:pt>
                <c:pt idx="1840">
                  <c:v>7.1</c:v>
                </c:pt>
                <c:pt idx="1841">
                  <c:v>7.1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6.9</c:v>
                </c:pt>
                <c:pt idx="1848">
                  <c:v>6.9</c:v>
                </c:pt>
                <c:pt idx="1849">
                  <c:v>6.9</c:v>
                </c:pt>
                <c:pt idx="1850">
                  <c:v>6.9</c:v>
                </c:pt>
                <c:pt idx="1851">
                  <c:v>6.8</c:v>
                </c:pt>
                <c:pt idx="1852">
                  <c:v>6.8</c:v>
                </c:pt>
                <c:pt idx="1853">
                  <c:v>6.8</c:v>
                </c:pt>
                <c:pt idx="1854">
                  <c:v>6.8</c:v>
                </c:pt>
                <c:pt idx="1855">
                  <c:v>6.8</c:v>
                </c:pt>
                <c:pt idx="1856">
                  <c:v>6.8</c:v>
                </c:pt>
                <c:pt idx="1857">
                  <c:v>6.7</c:v>
                </c:pt>
                <c:pt idx="1858">
                  <c:v>6.7</c:v>
                </c:pt>
                <c:pt idx="1859">
                  <c:v>6.7</c:v>
                </c:pt>
                <c:pt idx="1860">
                  <c:v>6.7</c:v>
                </c:pt>
                <c:pt idx="1861">
                  <c:v>6.7</c:v>
                </c:pt>
                <c:pt idx="1862">
                  <c:v>6.7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6.5</c:v>
                </c:pt>
                <c:pt idx="1868">
                  <c:v>6.4</c:v>
                </c:pt>
                <c:pt idx="1869">
                  <c:v>6.4</c:v>
                </c:pt>
                <c:pt idx="1870">
                  <c:v>6.4</c:v>
                </c:pt>
                <c:pt idx="1871">
                  <c:v>6.4</c:v>
                </c:pt>
                <c:pt idx="1872">
                  <c:v>6.4</c:v>
                </c:pt>
                <c:pt idx="1873">
                  <c:v>6.4</c:v>
                </c:pt>
                <c:pt idx="1874">
                  <c:v>6.4</c:v>
                </c:pt>
                <c:pt idx="1875">
                  <c:v>6.4</c:v>
                </c:pt>
                <c:pt idx="1876">
                  <c:v>6.3</c:v>
                </c:pt>
                <c:pt idx="1877">
                  <c:v>6.3</c:v>
                </c:pt>
                <c:pt idx="1878">
                  <c:v>6.3</c:v>
                </c:pt>
                <c:pt idx="1879">
                  <c:v>6.3</c:v>
                </c:pt>
                <c:pt idx="1880">
                  <c:v>6.3</c:v>
                </c:pt>
                <c:pt idx="1881">
                  <c:v>6.3</c:v>
                </c:pt>
                <c:pt idx="1882">
                  <c:v>6.3</c:v>
                </c:pt>
                <c:pt idx="1883">
                  <c:v>6.2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5.9</c:v>
                </c:pt>
                <c:pt idx="1893">
                  <c:v>5.8</c:v>
                </c:pt>
                <c:pt idx="1894">
                  <c:v>5.8</c:v>
                </c:pt>
                <c:pt idx="1895">
                  <c:v>5.8</c:v>
                </c:pt>
                <c:pt idx="1896">
                  <c:v>5.8</c:v>
                </c:pt>
                <c:pt idx="1897">
                  <c:v>5.7</c:v>
                </c:pt>
                <c:pt idx="1898">
                  <c:v>5.7</c:v>
                </c:pt>
                <c:pt idx="1899">
                  <c:v>5.7</c:v>
                </c:pt>
                <c:pt idx="1900">
                  <c:v>5.7</c:v>
                </c:pt>
                <c:pt idx="1901">
                  <c:v>5.6</c:v>
                </c:pt>
                <c:pt idx="1902">
                  <c:v>5.6</c:v>
                </c:pt>
                <c:pt idx="1903">
                  <c:v>5.6</c:v>
                </c:pt>
                <c:pt idx="1904">
                  <c:v>5.6</c:v>
                </c:pt>
                <c:pt idx="1905">
                  <c:v>5.5</c:v>
                </c:pt>
                <c:pt idx="1906">
                  <c:v>5.4</c:v>
                </c:pt>
                <c:pt idx="1907">
                  <c:v>5.2</c:v>
                </c:pt>
                <c:pt idx="1908">
                  <c:v>5</c:v>
                </c:pt>
                <c:pt idx="1909">
                  <c:v>4.8</c:v>
                </c:pt>
                <c:pt idx="1910">
                  <c:v>4.0999999999999996</c:v>
                </c:pt>
                <c:pt idx="1911">
                  <c:v>8.5</c:v>
                </c:pt>
                <c:pt idx="1912">
                  <c:v>8.1</c:v>
                </c:pt>
                <c:pt idx="1913">
                  <c:v>8.1</c:v>
                </c:pt>
                <c:pt idx="1914">
                  <c:v>8</c:v>
                </c:pt>
                <c:pt idx="1915">
                  <c:v>7.8</c:v>
                </c:pt>
                <c:pt idx="1916">
                  <c:v>7.8</c:v>
                </c:pt>
                <c:pt idx="1917">
                  <c:v>7.7</c:v>
                </c:pt>
                <c:pt idx="1918">
                  <c:v>7.5</c:v>
                </c:pt>
                <c:pt idx="1919">
                  <c:v>7.5</c:v>
                </c:pt>
                <c:pt idx="1920">
                  <c:v>7.4</c:v>
                </c:pt>
                <c:pt idx="1921">
                  <c:v>7.4</c:v>
                </c:pt>
                <c:pt idx="1922">
                  <c:v>7.4</c:v>
                </c:pt>
                <c:pt idx="1923">
                  <c:v>7.4</c:v>
                </c:pt>
                <c:pt idx="1924">
                  <c:v>7.3</c:v>
                </c:pt>
                <c:pt idx="1925">
                  <c:v>7.2</c:v>
                </c:pt>
                <c:pt idx="1926">
                  <c:v>7.2</c:v>
                </c:pt>
                <c:pt idx="1927">
                  <c:v>7.2</c:v>
                </c:pt>
                <c:pt idx="1928">
                  <c:v>7.1</c:v>
                </c:pt>
                <c:pt idx="1929">
                  <c:v>7.1</c:v>
                </c:pt>
                <c:pt idx="1930">
                  <c:v>7.1</c:v>
                </c:pt>
                <c:pt idx="1931">
                  <c:v>7.1</c:v>
                </c:pt>
                <c:pt idx="1932">
                  <c:v>7.1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6.8</c:v>
                </c:pt>
                <c:pt idx="1938">
                  <c:v>6.8</c:v>
                </c:pt>
                <c:pt idx="1939">
                  <c:v>6.8</c:v>
                </c:pt>
                <c:pt idx="1940">
                  <c:v>6.7</c:v>
                </c:pt>
                <c:pt idx="1941">
                  <c:v>6.7</c:v>
                </c:pt>
                <c:pt idx="1942">
                  <c:v>6.7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6.4</c:v>
                </c:pt>
                <c:pt idx="1953">
                  <c:v>6.4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6.4</c:v>
                </c:pt>
                <c:pt idx="1958">
                  <c:v>6.4</c:v>
                </c:pt>
                <c:pt idx="1959">
                  <c:v>6.4</c:v>
                </c:pt>
                <c:pt idx="1960">
                  <c:v>6.3</c:v>
                </c:pt>
                <c:pt idx="1961">
                  <c:v>6.3</c:v>
                </c:pt>
                <c:pt idx="1962">
                  <c:v>6.3</c:v>
                </c:pt>
                <c:pt idx="1963">
                  <c:v>6.2</c:v>
                </c:pt>
                <c:pt idx="1964">
                  <c:v>6.2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6.1</c:v>
                </c:pt>
                <c:pt idx="1969">
                  <c:v>6.1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5.9</c:v>
                </c:pt>
                <c:pt idx="1974">
                  <c:v>5.9</c:v>
                </c:pt>
                <c:pt idx="1975">
                  <c:v>5.8</c:v>
                </c:pt>
                <c:pt idx="1976">
                  <c:v>5.7</c:v>
                </c:pt>
                <c:pt idx="1977">
                  <c:v>5.7</c:v>
                </c:pt>
                <c:pt idx="1978">
                  <c:v>5.7</c:v>
                </c:pt>
                <c:pt idx="1979">
                  <c:v>5.6</c:v>
                </c:pt>
                <c:pt idx="1980">
                  <c:v>5.6</c:v>
                </c:pt>
                <c:pt idx="1981">
                  <c:v>5.6</c:v>
                </c:pt>
                <c:pt idx="1982">
                  <c:v>5.6</c:v>
                </c:pt>
                <c:pt idx="1983">
                  <c:v>5.6</c:v>
                </c:pt>
                <c:pt idx="1984">
                  <c:v>5.6</c:v>
                </c:pt>
                <c:pt idx="1985">
                  <c:v>5.5</c:v>
                </c:pt>
                <c:pt idx="1986">
                  <c:v>5.5</c:v>
                </c:pt>
                <c:pt idx="1987">
                  <c:v>5.4</c:v>
                </c:pt>
                <c:pt idx="1988">
                  <c:v>5.4</c:v>
                </c:pt>
                <c:pt idx="1989">
                  <c:v>5.3</c:v>
                </c:pt>
                <c:pt idx="1990">
                  <c:v>5.0999999999999996</c:v>
                </c:pt>
                <c:pt idx="1991">
                  <c:v>5.0999999999999996</c:v>
                </c:pt>
                <c:pt idx="1992">
                  <c:v>5.0999999999999996</c:v>
                </c:pt>
                <c:pt idx="1993">
                  <c:v>5.0999999999999996</c:v>
                </c:pt>
                <c:pt idx="1994">
                  <c:v>5.0999999999999996</c:v>
                </c:pt>
                <c:pt idx="1995">
                  <c:v>5</c:v>
                </c:pt>
                <c:pt idx="1996">
                  <c:v>4.8</c:v>
                </c:pt>
                <c:pt idx="1997">
                  <c:v>4.8</c:v>
                </c:pt>
                <c:pt idx="1998">
                  <c:v>4.2</c:v>
                </c:pt>
                <c:pt idx="1999">
                  <c:v>3.8</c:v>
                </c:pt>
                <c:pt idx="2000">
                  <c:v>3.6</c:v>
                </c:pt>
                <c:pt idx="2001">
                  <c:v>8.5</c:v>
                </c:pt>
                <c:pt idx="2002">
                  <c:v>8.3000000000000007</c:v>
                </c:pt>
                <c:pt idx="2003">
                  <c:v>8.1999999999999993</c:v>
                </c:pt>
                <c:pt idx="2004">
                  <c:v>8.1</c:v>
                </c:pt>
                <c:pt idx="2005">
                  <c:v>8</c:v>
                </c:pt>
                <c:pt idx="2006">
                  <c:v>7.8</c:v>
                </c:pt>
                <c:pt idx="2007">
                  <c:v>7.8</c:v>
                </c:pt>
                <c:pt idx="2008">
                  <c:v>7.8</c:v>
                </c:pt>
                <c:pt idx="2009">
                  <c:v>7.8</c:v>
                </c:pt>
                <c:pt idx="2010">
                  <c:v>7.7</c:v>
                </c:pt>
                <c:pt idx="2011">
                  <c:v>7.7</c:v>
                </c:pt>
                <c:pt idx="2012">
                  <c:v>7.6</c:v>
                </c:pt>
                <c:pt idx="2013">
                  <c:v>7.4</c:v>
                </c:pt>
                <c:pt idx="2014">
                  <c:v>7.4</c:v>
                </c:pt>
                <c:pt idx="2015">
                  <c:v>7.3</c:v>
                </c:pt>
                <c:pt idx="2016">
                  <c:v>7.1</c:v>
                </c:pt>
                <c:pt idx="2017">
                  <c:v>7.1</c:v>
                </c:pt>
                <c:pt idx="2018">
                  <c:v>7.1</c:v>
                </c:pt>
                <c:pt idx="2019">
                  <c:v>7.1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6.9</c:v>
                </c:pt>
                <c:pt idx="2025">
                  <c:v>6.9</c:v>
                </c:pt>
                <c:pt idx="2026">
                  <c:v>6.8</c:v>
                </c:pt>
                <c:pt idx="2027">
                  <c:v>6.8</c:v>
                </c:pt>
                <c:pt idx="2028">
                  <c:v>6.8</c:v>
                </c:pt>
                <c:pt idx="2029">
                  <c:v>6.8</c:v>
                </c:pt>
                <c:pt idx="2030">
                  <c:v>6.7</c:v>
                </c:pt>
                <c:pt idx="2031">
                  <c:v>6.7</c:v>
                </c:pt>
                <c:pt idx="2032">
                  <c:v>6.7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6.4</c:v>
                </c:pt>
                <c:pt idx="2041">
                  <c:v>6.4</c:v>
                </c:pt>
                <c:pt idx="2042">
                  <c:v>6.4</c:v>
                </c:pt>
                <c:pt idx="2043">
                  <c:v>6.4</c:v>
                </c:pt>
                <c:pt idx="2044">
                  <c:v>6.3</c:v>
                </c:pt>
                <c:pt idx="2045">
                  <c:v>6.3</c:v>
                </c:pt>
                <c:pt idx="2046">
                  <c:v>6.3</c:v>
                </c:pt>
                <c:pt idx="2047">
                  <c:v>6.3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6.1</c:v>
                </c:pt>
                <c:pt idx="2053">
                  <c:v>6.1</c:v>
                </c:pt>
                <c:pt idx="2054">
                  <c:v>6.1</c:v>
                </c:pt>
                <c:pt idx="2055">
                  <c:v>6</c:v>
                </c:pt>
                <c:pt idx="2056">
                  <c:v>6</c:v>
                </c:pt>
                <c:pt idx="2057">
                  <c:v>5.9</c:v>
                </c:pt>
                <c:pt idx="2058">
                  <c:v>5.9</c:v>
                </c:pt>
                <c:pt idx="2059">
                  <c:v>5.9</c:v>
                </c:pt>
                <c:pt idx="2060">
                  <c:v>5.9</c:v>
                </c:pt>
                <c:pt idx="2061">
                  <c:v>5.9</c:v>
                </c:pt>
                <c:pt idx="2062">
                  <c:v>5.9</c:v>
                </c:pt>
                <c:pt idx="2063">
                  <c:v>5.8</c:v>
                </c:pt>
                <c:pt idx="2064">
                  <c:v>5.8</c:v>
                </c:pt>
                <c:pt idx="2065">
                  <c:v>5.8</c:v>
                </c:pt>
                <c:pt idx="2066">
                  <c:v>5.8</c:v>
                </c:pt>
                <c:pt idx="2067">
                  <c:v>5.6</c:v>
                </c:pt>
                <c:pt idx="2068">
                  <c:v>5.6</c:v>
                </c:pt>
                <c:pt idx="2069">
                  <c:v>5.5</c:v>
                </c:pt>
                <c:pt idx="2070">
                  <c:v>5.5</c:v>
                </c:pt>
                <c:pt idx="2071">
                  <c:v>5.3</c:v>
                </c:pt>
                <c:pt idx="2072">
                  <c:v>5.3</c:v>
                </c:pt>
                <c:pt idx="2073">
                  <c:v>5.2</c:v>
                </c:pt>
                <c:pt idx="2074">
                  <c:v>5</c:v>
                </c:pt>
                <c:pt idx="2075">
                  <c:v>4.9000000000000004</c:v>
                </c:pt>
                <c:pt idx="2076">
                  <c:v>8.1999999999999993</c:v>
                </c:pt>
                <c:pt idx="2077">
                  <c:v>7.9</c:v>
                </c:pt>
                <c:pt idx="2078">
                  <c:v>7.9</c:v>
                </c:pt>
                <c:pt idx="2079">
                  <c:v>7.9</c:v>
                </c:pt>
                <c:pt idx="2080">
                  <c:v>7.7</c:v>
                </c:pt>
                <c:pt idx="2081">
                  <c:v>7.6</c:v>
                </c:pt>
                <c:pt idx="2082">
                  <c:v>7.4</c:v>
                </c:pt>
                <c:pt idx="2083">
                  <c:v>7.4</c:v>
                </c:pt>
                <c:pt idx="2084">
                  <c:v>7.3</c:v>
                </c:pt>
                <c:pt idx="2085">
                  <c:v>7.3</c:v>
                </c:pt>
                <c:pt idx="2086">
                  <c:v>7.3</c:v>
                </c:pt>
                <c:pt idx="2087">
                  <c:v>7.3</c:v>
                </c:pt>
                <c:pt idx="2088">
                  <c:v>7.3</c:v>
                </c:pt>
                <c:pt idx="2089">
                  <c:v>7.3</c:v>
                </c:pt>
                <c:pt idx="2090">
                  <c:v>7.2</c:v>
                </c:pt>
                <c:pt idx="2091">
                  <c:v>7.2</c:v>
                </c:pt>
                <c:pt idx="2092">
                  <c:v>7.1</c:v>
                </c:pt>
                <c:pt idx="2093">
                  <c:v>7.1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6.9</c:v>
                </c:pt>
                <c:pt idx="2099">
                  <c:v>6.9</c:v>
                </c:pt>
                <c:pt idx="2100">
                  <c:v>6.9</c:v>
                </c:pt>
                <c:pt idx="2101">
                  <c:v>6.9</c:v>
                </c:pt>
                <c:pt idx="2102">
                  <c:v>6.9</c:v>
                </c:pt>
                <c:pt idx="2103">
                  <c:v>6.9</c:v>
                </c:pt>
                <c:pt idx="2104">
                  <c:v>6.8</c:v>
                </c:pt>
                <c:pt idx="2105">
                  <c:v>6.8</c:v>
                </c:pt>
                <c:pt idx="2106">
                  <c:v>6.8</c:v>
                </c:pt>
                <c:pt idx="2107">
                  <c:v>6.8</c:v>
                </c:pt>
                <c:pt idx="2108">
                  <c:v>6.8</c:v>
                </c:pt>
                <c:pt idx="2109">
                  <c:v>6.7</c:v>
                </c:pt>
                <c:pt idx="2110">
                  <c:v>6.7</c:v>
                </c:pt>
                <c:pt idx="2111">
                  <c:v>6.7</c:v>
                </c:pt>
                <c:pt idx="2112">
                  <c:v>6.6</c:v>
                </c:pt>
                <c:pt idx="2113">
                  <c:v>6.6</c:v>
                </c:pt>
                <c:pt idx="2114">
                  <c:v>6.6</c:v>
                </c:pt>
                <c:pt idx="2115">
                  <c:v>6.6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6.3</c:v>
                </c:pt>
                <c:pt idx="2123">
                  <c:v>6.3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6.1</c:v>
                </c:pt>
                <c:pt idx="2129">
                  <c:v>6.1</c:v>
                </c:pt>
                <c:pt idx="2130">
                  <c:v>6.1</c:v>
                </c:pt>
                <c:pt idx="2131">
                  <c:v>6.1</c:v>
                </c:pt>
                <c:pt idx="2132">
                  <c:v>6.1</c:v>
                </c:pt>
                <c:pt idx="2133">
                  <c:v>6.1</c:v>
                </c:pt>
                <c:pt idx="2134">
                  <c:v>6.1</c:v>
                </c:pt>
                <c:pt idx="2135">
                  <c:v>6.1</c:v>
                </c:pt>
                <c:pt idx="2136">
                  <c:v>6.1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5.9</c:v>
                </c:pt>
                <c:pt idx="2142">
                  <c:v>5.9</c:v>
                </c:pt>
                <c:pt idx="2143">
                  <c:v>5.8</c:v>
                </c:pt>
                <c:pt idx="2144">
                  <c:v>5.7</c:v>
                </c:pt>
                <c:pt idx="2145">
                  <c:v>5.7</c:v>
                </c:pt>
                <c:pt idx="2146">
                  <c:v>5.7</c:v>
                </c:pt>
                <c:pt idx="2147">
                  <c:v>5.6</c:v>
                </c:pt>
                <c:pt idx="2148">
                  <c:v>5.6</c:v>
                </c:pt>
                <c:pt idx="2149">
                  <c:v>5.6</c:v>
                </c:pt>
                <c:pt idx="2150">
                  <c:v>5.4</c:v>
                </c:pt>
                <c:pt idx="2151">
                  <c:v>5.3</c:v>
                </c:pt>
                <c:pt idx="2152">
                  <c:v>5.3</c:v>
                </c:pt>
                <c:pt idx="2153">
                  <c:v>5.2</c:v>
                </c:pt>
                <c:pt idx="2154">
                  <c:v>5</c:v>
                </c:pt>
                <c:pt idx="2155">
                  <c:v>4.9000000000000004</c:v>
                </c:pt>
                <c:pt idx="2156">
                  <c:v>4.3</c:v>
                </c:pt>
                <c:pt idx="2157">
                  <c:v>8.1</c:v>
                </c:pt>
                <c:pt idx="2158">
                  <c:v>7.8</c:v>
                </c:pt>
                <c:pt idx="2159">
                  <c:v>7.8</c:v>
                </c:pt>
                <c:pt idx="2160">
                  <c:v>7.8</c:v>
                </c:pt>
                <c:pt idx="2161">
                  <c:v>7.7</c:v>
                </c:pt>
                <c:pt idx="2162">
                  <c:v>7.7</c:v>
                </c:pt>
                <c:pt idx="2163">
                  <c:v>7.6</c:v>
                </c:pt>
                <c:pt idx="2164">
                  <c:v>7.6</c:v>
                </c:pt>
                <c:pt idx="2165">
                  <c:v>7.6</c:v>
                </c:pt>
                <c:pt idx="2166">
                  <c:v>7.5</c:v>
                </c:pt>
                <c:pt idx="2167">
                  <c:v>7.4</c:v>
                </c:pt>
                <c:pt idx="2168">
                  <c:v>7.4</c:v>
                </c:pt>
                <c:pt idx="2169">
                  <c:v>7.4</c:v>
                </c:pt>
                <c:pt idx="2170">
                  <c:v>7.3</c:v>
                </c:pt>
                <c:pt idx="2171">
                  <c:v>7.3</c:v>
                </c:pt>
                <c:pt idx="2172">
                  <c:v>7.3</c:v>
                </c:pt>
                <c:pt idx="2173">
                  <c:v>7.3</c:v>
                </c:pt>
                <c:pt idx="2174">
                  <c:v>7.3</c:v>
                </c:pt>
                <c:pt idx="2175">
                  <c:v>7.2</c:v>
                </c:pt>
                <c:pt idx="2176">
                  <c:v>7.2</c:v>
                </c:pt>
                <c:pt idx="2177">
                  <c:v>7.2</c:v>
                </c:pt>
                <c:pt idx="2178">
                  <c:v>7.2</c:v>
                </c:pt>
                <c:pt idx="2179">
                  <c:v>7.2</c:v>
                </c:pt>
                <c:pt idx="2180">
                  <c:v>7.1</c:v>
                </c:pt>
                <c:pt idx="2181">
                  <c:v>7.1</c:v>
                </c:pt>
                <c:pt idx="2182">
                  <c:v>7.1</c:v>
                </c:pt>
                <c:pt idx="2183">
                  <c:v>7.1</c:v>
                </c:pt>
                <c:pt idx="2184">
                  <c:v>7</c:v>
                </c:pt>
                <c:pt idx="2185">
                  <c:v>7</c:v>
                </c:pt>
                <c:pt idx="2186">
                  <c:v>6.9</c:v>
                </c:pt>
                <c:pt idx="2187">
                  <c:v>6.9</c:v>
                </c:pt>
                <c:pt idx="2188">
                  <c:v>6.9</c:v>
                </c:pt>
                <c:pt idx="2189">
                  <c:v>6.8</c:v>
                </c:pt>
                <c:pt idx="2190">
                  <c:v>6.8</c:v>
                </c:pt>
                <c:pt idx="2191">
                  <c:v>6.8</c:v>
                </c:pt>
                <c:pt idx="2192">
                  <c:v>6.8</c:v>
                </c:pt>
                <c:pt idx="2193">
                  <c:v>6.8</c:v>
                </c:pt>
                <c:pt idx="2194">
                  <c:v>6.7</c:v>
                </c:pt>
                <c:pt idx="2195">
                  <c:v>6.7</c:v>
                </c:pt>
                <c:pt idx="2196">
                  <c:v>6.7</c:v>
                </c:pt>
                <c:pt idx="2197">
                  <c:v>6.6</c:v>
                </c:pt>
                <c:pt idx="2198">
                  <c:v>6.6</c:v>
                </c:pt>
                <c:pt idx="2199">
                  <c:v>6.6</c:v>
                </c:pt>
                <c:pt idx="2200">
                  <c:v>6.5</c:v>
                </c:pt>
                <c:pt idx="2201">
                  <c:v>6.5</c:v>
                </c:pt>
                <c:pt idx="2202">
                  <c:v>6.5</c:v>
                </c:pt>
                <c:pt idx="2203">
                  <c:v>6.4</c:v>
                </c:pt>
                <c:pt idx="2204">
                  <c:v>6.4</c:v>
                </c:pt>
                <c:pt idx="2205">
                  <c:v>6.3</c:v>
                </c:pt>
                <c:pt idx="2206">
                  <c:v>6.3</c:v>
                </c:pt>
                <c:pt idx="2207">
                  <c:v>6.3</c:v>
                </c:pt>
                <c:pt idx="2208">
                  <c:v>6.2</c:v>
                </c:pt>
                <c:pt idx="2209">
                  <c:v>6.2</c:v>
                </c:pt>
                <c:pt idx="2210">
                  <c:v>6.1</c:v>
                </c:pt>
                <c:pt idx="2211">
                  <c:v>6.1</c:v>
                </c:pt>
                <c:pt idx="2212">
                  <c:v>6.1</c:v>
                </c:pt>
                <c:pt idx="2213">
                  <c:v>6.1</c:v>
                </c:pt>
                <c:pt idx="2214">
                  <c:v>6.1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5.8</c:v>
                </c:pt>
                <c:pt idx="2220">
                  <c:v>5.8</c:v>
                </c:pt>
                <c:pt idx="2221">
                  <c:v>5.8</c:v>
                </c:pt>
                <c:pt idx="2222">
                  <c:v>5.8</c:v>
                </c:pt>
                <c:pt idx="2223">
                  <c:v>5.7</c:v>
                </c:pt>
                <c:pt idx="2224">
                  <c:v>5.7</c:v>
                </c:pt>
                <c:pt idx="2225">
                  <c:v>5.6</c:v>
                </c:pt>
                <c:pt idx="2226">
                  <c:v>5.6</c:v>
                </c:pt>
                <c:pt idx="2227">
                  <c:v>5.5</c:v>
                </c:pt>
                <c:pt idx="2228">
                  <c:v>5.5</c:v>
                </c:pt>
                <c:pt idx="2229">
                  <c:v>5.4</c:v>
                </c:pt>
                <c:pt idx="2230">
                  <c:v>5.4</c:v>
                </c:pt>
                <c:pt idx="2231">
                  <c:v>5.3</c:v>
                </c:pt>
                <c:pt idx="2232">
                  <c:v>5.3</c:v>
                </c:pt>
                <c:pt idx="2233">
                  <c:v>5.2</c:v>
                </c:pt>
                <c:pt idx="2234">
                  <c:v>5.2</c:v>
                </c:pt>
                <c:pt idx="2235">
                  <c:v>5</c:v>
                </c:pt>
                <c:pt idx="2236">
                  <c:v>4.5999999999999996</c:v>
                </c:pt>
                <c:pt idx="2237">
                  <c:v>4.5999999999999996</c:v>
                </c:pt>
                <c:pt idx="2238">
                  <c:v>4.4000000000000004</c:v>
                </c:pt>
                <c:pt idx="2239">
                  <c:v>4.0999999999999996</c:v>
                </c:pt>
                <c:pt idx="2240">
                  <c:v>3.1</c:v>
                </c:pt>
                <c:pt idx="2241">
                  <c:v>8.1</c:v>
                </c:pt>
                <c:pt idx="2242">
                  <c:v>8</c:v>
                </c:pt>
                <c:pt idx="2243">
                  <c:v>7.7</c:v>
                </c:pt>
                <c:pt idx="2244">
                  <c:v>7.7</c:v>
                </c:pt>
                <c:pt idx="2245">
                  <c:v>7.6</c:v>
                </c:pt>
                <c:pt idx="2246">
                  <c:v>7.6</c:v>
                </c:pt>
                <c:pt idx="2247">
                  <c:v>7.6</c:v>
                </c:pt>
                <c:pt idx="2248">
                  <c:v>7.6</c:v>
                </c:pt>
                <c:pt idx="2249">
                  <c:v>7.5</c:v>
                </c:pt>
                <c:pt idx="2250">
                  <c:v>7.5</c:v>
                </c:pt>
                <c:pt idx="2251">
                  <c:v>7.4</c:v>
                </c:pt>
                <c:pt idx="2252">
                  <c:v>7.4</c:v>
                </c:pt>
                <c:pt idx="2253">
                  <c:v>7.3</c:v>
                </c:pt>
                <c:pt idx="2254">
                  <c:v>7.3</c:v>
                </c:pt>
                <c:pt idx="2255">
                  <c:v>7.3</c:v>
                </c:pt>
                <c:pt idx="2256">
                  <c:v>7.3</c:v>
                </c:pt>
                <c:pt idx="2257">
                  <c:v>7.3</c:v>
                </c:pt>
                <c:pt idx="2258">
                  <c:v>7.3</c:v>
                </c:pt>
                <c:pt idx="2259">
                  <c:v>7.3</c:v>
                </c:pt>
                <c:pt idx="2260">
                  <c:v>7.1</c:v>
                </c:pt>
                <c:pt idx="2261">
                  <c:v>7.1</c:v>
                </c:pt>
                <c:pt idx="2262">
                  <c:v>7.1</c:v>
                </c:pt>
                <c:pt idx="2263">
                  <c:v>7.1</c:v>
                </c:pt>
                <c:pt idx="2264">
                  <c:v>7</c:v>
                </c:pt>
                <c:pt idx="2265">
                  <c:v>6.9</c:v>
                </c:pt>
                <c:pt idx="2266">
                  <c:v>6.9</c:v>
                </c:pt>
                <c:pt idx="2267">
                  <c:v>6.8</c:v>
                </c:pt>
                <c:pt idx="2268">
                  <c:v>6.8</c:v>
                </c:pt>
                <c:pt idx="2269">
                  <c:v>6.8</c:v>
                </c:pt>
                <c:pt idx="2270">
                  <c:v>6.8</c:v>
                </c:pt>
                <c:pt idx="2271">
                  <c:v>6.8</c:v>
                </c:pt>
                <c:pt idx="2272">
                  <c:v>6.7</c:v>
                </c:pt>
                <c:pt idx="2273">
                  <c:v>6.7</c:v>
                </c:pt>
                <c:pt idx="2274">
                  <c:v>6.7</c:v>
                </c:pt>
                <c:pt idx="2275">
                  <c:v>6.5</c:v>
                </c:pt>
                <c:pt idx="2276">
                  <c:v>6.4</c:v>
                </c:pt>
                <c:pt idx="2277">
                  <c:v>6.4</c:v>
                </c:pt>
                <c:pt idx="2278">
                  <c:v>6.3</c:v>
                </c:pt>
                <c:pt idx="2279">
                  <c:v>6.3</c:v>
                </c:pt>
                <c:pt idx="2280">
                  <c:v>6.2</c:v>
                </c:pt>
                <c:pt idx="2281">
                  <c:v>6.2</c:v>
                </c:pt>
                <c:pt idx="2282">
                  <c:v>6.2</c:v>
                </c:pt>
                <c:pt idx="2283">
                  <c:v>6.2</c:v>
                </c:pt>
                <c:pt idx="2284">
                  <c:v>6.1</c:v>
                </c:pt>
                <c:pt idx="2285">
                  <c:v>6.1</c:v>
                </c:pt>
                <c:pt idx="2286">
                  <c:v>6.1</c:v>
                </c:pt>
                <c:pt idx="2287">
                  <c:v>6.1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5.9</c:v>
                </c:pt>
                <c:pt idx="2293">
                  <c:v>5.8</c:v>
                </c:pt>
                <c:pt idx="2294">
                  <c:v>5.8</c:v>
                </c:pt>
                <c:pt idx="2295">
                  <c:v>5.5</c:v>
                </c:pt>
                <c:pt idx="2296">
                  <c:v>5.4</c:v>
                </c:pt>
                <c:pt idx="2297">
                  <c:v>5.4</c:v>
                </c:pt>
                <c:pt idx="2298">
                  <c:v>5.3</c:v>
                </c:pt>
                <c:pt idx="2299">
                  <c:v>8.1999999999999993</c:v>
                </c:pt>
                <c:pt idx="2300">
                  <c:v>8</c:v>
                </c:pt>
                <c:pt idx="2301">
                  <c:v>8</c:v>
                </c:pt>
                <c:pt idx="2302">
                  <c:v>7.9</c:v>
                </c:pt>
                <c:pt idx="2303">
                  <c:v>7.8</c:v>
                </c:pt>
                <c:pt idx="2304">
                  <c:v>7.8</c:v>
                </c:pt>
                <c:pt idx="2305">
                  <c:v>7.7</c:v>
                </c:pt>
                <c:pt idx="2306">
                  <c:v>7.7</c:v>
                </c:pt>
                <c:pt idx="2307">
                  <c:v>7.7</c:v>
                </c:pt>
                <c:pt idx="2308">
                  <c:v>7.6</c:v>
                </c:pt>
                <c:pt idx="2309">
                  <c:v>7.6</c:v>
                </c:pt>
                <c:pt idx="2310">
                  <c:v>7.5</c:v>
                </c:pt>
                <c:pt idx="2311">
                  <c:v>7.5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7.4</c:v>
                </c:pt>
                <c:pt idx="2316">
                  <c:v>7.4</c:v>
                </c:pt>
                <c:pt idx="2317">
                  <c:v>7.4</c:v>
                </c:pt>
                <c:pt idx="2318">
                  <c:v>7.3</c:v>
                </c:pt>
                <c:pt idx="2319">
                  <c:v>7.3</c:v>
                </c:pt>
                <c:pt idx="2320">
                  <c:v>7.3</c:v>
                </c:pt>
                <c:pt idx="2321">
                  <c:v>7.2</c:v>
                </c:pt>
                <c:pt idx="2322">
                  <c:v>7.2</c:v>
                </c:pt>
                <c:pt idx="2323">
                  <c:v>7.1</c:v>
                </c:pt>
                <c:pt idx="2324">
                  <c:v>7.1</c:v>
                </c:pt>
                <c:pt idx="2325">
                  <c:v>7.1</c:v>
                </c:pt>
                <c:pt idx="2326">
                  <c:v>7.1</c:v>
                </c:pt>
                <c:pt idx="2327">
                  <c:v>7.1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6.9</c:v>
                </c:pt>
                <c:pt idx="2333">
                  <c:v>6.8</c:v>
                </c:pt>
                <c:pt idx="2334">
                  <c:v>6.8</c:v>
                </c:pt>
                <c:pt idx="2335">
                  <c:v>6.7</c:v>
                </c:pt>
                <c:pt idx="2336">
                  <c:v>6.7</c:v>
                </c:pt>
                <c:pt idx="2337">
                  <c:v>6.7</c:v>
                </c:pt>
                <c:pt idx="2338">
                  <c:v>6.7</c:v>
                </c:pt>
                <c:pt idx="2339">
                  <c:v>6.7</c:v>
                </c:pt>
                <c:pt idx="2340">
                  <c:v>6.6</c:v>
                </c:pt>
                <c:pt idx="2341">
                  <c:v>6.6</c:v>
                </c:pt>
                <c:pt idx="2342">
                  <c:v>6.6</c:v>
                </c:pt>
                <c:pt idx="2343">
                  <c:v>6.6</c:v>
                </c:pt>
                <c:pt idx="2344">
                  <c:v>6.5</c:v>
                </c:pt>
                <c:pt idx="2345">
                  <c:v>6.5</c:v>
                </c:pt>
                <c:pt idx="2346">
                  <c:v>6.5</c:v>
                </c:pt>
                <c:pt idx="2347">
                  <c:v>6.4</c:v>
                </c:pt>
                <c:pt idx="2348">
                  <c:v>6.4</c:v>
                </c:pt>
                <c:pt idx="2349">
                  <c:v>6.4</c:v>
                </c:pt>
                <c:pt idx="2350">
                  <c:v>6.4</c:v>
                </c:pt>
                <c:pt idx="2351">
                  <c:v>6.3</c:v>
                </c:pt>
                <c:pt idx="2352">
                  <c:v>6.2</c:v>
                </c:pt>
                <c:pt idx="2353">
                  <c:v>6.2</c:v>
                </c:pt>
                <c:pt idx="2354">
                  <c:v>6.1</c:v>
                </c:pt>
                <c:pt idx="2355">
                  <c:v>6.1</c:v>
                </c:pt>
                <c:pt idx="2356">
                  <c:v>6.1</c:v>
                </c:pt>
                <c:pt idx="2357">
                  <c:v>6</c:v>
                </c:pt>
                <c:pt idx="2358">
                  <c:v>6</c:v>
                </c:pt>
                <c:pt idx="2359">
                  <c:v>5.9</c:v>
                </c:pt>
                <c:pt idx="2360">
                  <c:v>5.9</c:v>
                </c:pt>
                <c:pt idx="2361">
                  <c:v>5.9</c:v>
                </c:pt>
                <c:pt idx="2362">
                  <c:v>5.7</c:v>
                </c:pt>
                <c:pt idx="2363">
                  <c:v>5.6</c:v>
                </c:pt>
                <c:pt idx="2364">
                  <c:v>5.6</c:v>
                </c:pt>
                <c:pt idx="2365">
                  <c:v>5.2</c:v>
                </c:pt>
                <c:pt idx="2366">
                  <c:v>5.2</c:v>
                </c:pt>
                <c:pt idx="2367">
                  <c:v>4.5</c:v>
                </c:pt>
                <c:pt idx="2368">
                  <c:v>8.5</c:v>
                </c:pt>
                <c:pt idx="2369">
                  <c:v>8</c:v>
                </c:pt>
                <c:pt idx="2370">
                  <c:v>7.9</c:v>
                </c:pt>
                <c:pt idx="2371">
                  <c:v>7.9</c:v>
                </c:pt>
                <c:pt idx="2372">
                  <c:v>7.7</c:v>
                </c:pt>
                <c:pt idx="2373">
                  <c:v>7.6</c:v>
                </c:pt>
                <c:pt idx="2374">
                  <c:v>7.6</c:v>
                </c:pt>
                <c:pt idx="2375">
                  <c:v>7.6</c:v>
                </c:pt>
                <c:pt idx="2376">
                  <c:v>7.5</c:v>
                </c:pt>
                <c:pt idx="2377">
                  <c:v>7.4</c:v>
                </c:pt>
                <c:pt idx="2378">
                  <c:v>7.3</c:v>
                </c:pt>
                <c:pt idx="2379">
                  <c:v>7.3</c:v>
                </c:pt>
                <c:pt idx="2380">
                  <c:v>7.2</c:v>
                </c:pt>
                <c:pt idx="2381">
                  <c:v>7.2</c:v>
                </c:pt>
                <c:pt idx="2382">
                  <c:v>7.2</c:v>
                </c:pt>
                <c:pt idx="2383">
                  <c:v>7.1</c:v>
                </c:pt>
                <c:pt idx="2384">
                  <c:v>7.1</c:v>
                </c:pt>
                <c:pt idx="2385">
                  <c:v>7</c:v>
                </c:pt>
                <c:pt idx="2386">
                  <c:v>6.9</c:v>
                </c:pt>
                <c:pt idx="2387">
                  <c:v>6.9</c:v>
                </c:pt>
                <c:pt idx="2388">
                  <c:v>6.9</c:v>
                </c:pt>
                <c:pt idx="2389">
                  <c:v>6.9</c:v>
                </c:pt>
                <c:pt idx="2390">
                  <c:v>6.8</c:v>
                </c:pt>
                <c:pt idx="2391">
                  <c:v>6.8</c:v>
                </c:pt>
                <c:pt idx="2392">
                  <c:v>6.8</c:v>
                </c:pt>
                <c:pt idx="2393">
                  <c:v>6.7</c:v>
                </c:pt>
                <c:pt idx="2394">
                  <c:v>6.7</c:v>
                </c:pt>
                <c:pt idx="2395">
                  <c:v>6.7</c:v>
                </c:pt>
                <c:pt idx="2396">
                  <c:v>6.7</c:v>
                </c:pt>
                <c:pt idx="2397">
                  <c:v>6.6</c:v>
                </c:pt>
                <c:pt idx="2398">
                  <c:v>6.6</c:v>
                </c:pt>
                <c:pt idx="2399">
                  <c:v>6.5</c:v>
                </c:pt>
                <c:pt idx="2400">
                  <c:v>6.5</c:v>
                </c:pt>
                <c:pt idx="2401">
                  <c:v>6.4</c:v>
                </c:pt>
                <c:pt idx="2402">
                  <c:v>6.4</c:v>
                </c:pt>
                <c:pt idx="2403">
                  <c:v>6.4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6.1</c:v>
                </c:pt>
                <c:pt idx="2413">
                  <c:v>6.1</c:v>
                </c:pt>
                <c:pt idx="2414">
                  <c:v>6</c:v>
                </c:pt>
                <c:pt idx="2415">
                  <c:v>6</c:v>
                </c:pt>
                <c:pt idx="2416">
                  <c:v>5.9</c:v>
                </c:pt>
                <c:pt idx="2417">
                  <c:v>5.7</c:v>
                </c:pt>
                <c:pt idx="2418">
                  <c:v>5.7</c:v>
                </c:pt>
                <c:pt idx="2419">
                  <c:v>5.6</c:v>
                </c:pt>
                <c:pt idx="2420">
                  <c:v>5.6</c:v>
                </c:pt>
                <c:pt idx="2421">
                  <c:v>5.5</c:v>
                </c:pt>
                <c:pt idx="2422">
                  <c:v>5.5</c:v>
                </c:pt>
                <c:pt idx="2423">
                  <c:v>5.4</c:v>
                </c:pt>
                <c:pt idx="2424">
                  <c:v>5.3</c:v>
                </c:pt>
                <c:pt idx="2425">
                  <c:v>5.2</c:v>
                </c:pt>
                <c:pt idx="2426">
                  <c:v>4.9000000000000004</c:v>
                </c:pt>
                <c:pt idx="2427">
                  <c:v>4.4000000000000004</c:v>
                </c:pt>
                <c:pt idx="2428">
                  <c:v>4.0999999999999996</c:v>
                </c:pt>
                <c:pt idx="2429">
                  <c:v>8.1</c:v>
                </c:pt>
                <c:pt idx="2430">
                  <c:v>7.9</c:v>
                </c:pt>
                <c:pt idx="2431">
                  <c:v>7.6</c:v>
                </c:pt>
                <c:pt idx="2432">
                  <c:v>7.6</c:v>
                </c:pt>
                <c:pt idx="2433">
                  <c:v>7.5</c:v>
                </c:pt>
                <c:pt idx="2434">
                  <c:v>7.4</c:v>
                </c:pt>
                <c:pt idx="2435">
                  <c:v>7.3</c:v>
                </c:pt>
                <c:pt idx="2436">
                  <c:v>7.3</c:v>
                </c:pt>
                <c:pt idx="2437">
                  <c:v>7.2</c:v>
                </c:pt>
                <c:pt idx="2438">
                  <c:v>7.2</c:v>
                </c:pt>
                <c:pt idx="2439">
                  <c:v>7.2</c:v>
                </c:pt>
                <c:pt idx="2440">
                  <c:v>7.1</c:v>
                </c:pt>
                <c:pt idx="2441">
                  <c:v>7.1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6.9</c:v>
                </c:pt>
                <c:pt idx="2446">
                  <c:v>6.9</c:v>
                </c:pt>
                <c:pt idx="2447">
                  <c:v>6.9</c:v>
                </c:pt>
                <c:pt idx="2448">
                  <c:v>6.9</c:v>
                </c:pt>
                <c:pt idx="2449">
                  <c:v>6.9</c:v>
                </c:pt>
                <c:pt idx="2450">
                  <c:v>6.9</c:v>
                </c:pt>
                <c:pt idx="2451">
                  <c:v>6.8</c:v>
                </c:pt>
                <c:pt idx="2452">
                  <c:v>6.8</c:v>
                </c:pt>
                <c:pt idx="2453">
                  <c:v>6.7</c:v>
                </c:pt>
                <c:pt idx="2454">
                  <c:v>6.7</c:v>
                </c:pt>
                <c:pt idx="2455">
                  <c:v>6.6</c:v>
                </c:pt>
                <c:pt idx="2456">
                  <c:v>6.6</c:v>
                </c:pt>
                <c:pt idx="2457">
                  <c:v>6.6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6.3</c:v>
                </c:pt>
                <c:pt idx="2462">
                  <c:v>6.3</c:v>
                </c:pt>
                <c:pt idx="2463">
                  <c:v>6.2</c:v>
                </c:pt>
                <c:pt idx="2464">
                  <c:v>6.1</c:v>
                </c:pt>
                <c:pt idx="2465">
                  <c:v>6.1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5.9</c:v>
                </c:pt>
                <c:pt idx="2470">
                  <c:v>5.9</c:v>
                </c:pt>
                <c:pt idx="2471">
                  <c:v>5.8</c:v>
                </c:pt>
                <c:pt idx="2472">
                  <c:v>5.8</c:v>
                </c:pt>
                <c:pt idx="2473">
                  <c:v>5.8</c:v>
                </c:pt>
                <c:pt idx="2474">
                  <c:v>5.6</c:v>
                </c:pt>
                <c:pt idx="2475">
                  <c:v>5.6</c:v>
                </c:pt>
                <c:pt idx="2476">
                  <c:v>5.6</c:v>
                </c:pt>
                <c:pt idx="2477">
                  <c:v>5.3</c:v>
                </c:pt>
                <c:pt idx="2478">
                  <c:v>5.3</c:v>
                </c:pt>
                <c:pt idx="2479">
                  <c:v>5.3</c:v>
                </c:pt>
                <c:pt idx="2480">
                  <c:v>4.9000000000000004</c:v>
                </c:pt>
                <c:pt idx="2481">
                  <c:v>4.9000000000000004</c:v>
                </c:pt>
                <c:pt idx="2482">
                  <c:v>4.8</c:v>
                </c:pt>
                <c:pt idx="2483">
                  <c:v>8.5</c:v>
                </c:pt>
                <c:pt idx="2484">
                  <c:v>8.3000000000000007</c:v>
                </c:pt>
                <c:pt idx="2485">
                  <c:v>8.1</c:v>
                </c:pt>
                <c:pt idx="2486">
                  <c:v>8.1</c:v>
                </c:pt>
                <c:pt idx="2487">
                  <c:v>8.1</c:v>
                </c:pt>
                <c:pt idx="2488">
                  <c:v>8</c:v>
                </c:pt>
                <c:pt idx="2489">
                  <c:v>7.9</c:v>
                </c:pt>
                <c:pt idx="2490">
                  <c:v>7.8</c:v>
                </c:pt>
                <c:pt idx="2491">
                  <c:v>7.6</c:v>
                </c:pt>
                <c:pt idx="2492">
                  <c:v>7.5</c:v>
                </c:pt>
                <c:pt idx="2493">
                  <c:v>7.4</c:v>
                </c:pt>
                <c:pt idx="2494">
                  <c:v>7.3</c:v>
                </c:pt>
                <c:pt idx="2495">
                  <c:v>7.3</c:v>
                </c:pt>
                <c:pt idx="2496">
                  <c:v>7.3</c:v>
                </c:pt>
                <c:pt idx="2497">
                  <c:v>7.2</c:v>
                </c:pt>
                <c:pt idx="2498">
                  <c:v>7.1</c:v>
                </c:pt>
                <c:pt idx="2499">
                  <c:v>7.1</c:v>
                </c:pt>
                <c:pt idx="2500">
                  <c:v>7.1</c:v>
                </c:pt>
                <c:pt idx="2501">
                  <c:v>7</c:v>
                </c:pt>
                <c:pt idx="2502">
                  <c:v>7</c:v>
                </c:pt>
                <c:pt idx="2503">
                  <c:v>6.9</c:v>
                </c:pt>
                <c:pt idx="2504">
                  <c:v>6.9</c:v>
                </c:pt>
                <c:pt idx="2505">
                  <c:v>6.9</c:v>
                </c:pt>
                <c:pt idx="2506">
                  <c:v>6.9</c:v>
                </c:pt>
                <c:pt idx="2507">
                  <c:v>6.9</c:v>
                </c:pt>
                <c:pt idx="2508">
                  <c:v>6.8</c:v>
                </c:pt>
                <c:pt idx="2509">
                  <c:v>6.8</c:v>
                </c:pt>
                <c:pt idx="2510">
                  <c:v>6.8</c:v>
                </c:pt>
                <c:pt idx="2511">
                  <c:v>6.7</c:v>
                </c:pt>
                <c:pt idx="2512">
                  <c:v>6.7</c:v>
                </c:pt>
                <c:pt idx="2513">
                  <c:v>6.7</c:v>
                </c:pt>
                <c:pt idx="2514">
                  <c:v>6.7</c:v>
                </c:pt>
                <c:pt idx="2515">
                  <c:v>6.7</c:v>
                </c:pt>
                <c:pt idx="2516">
                  <c:v>6.7</c:v>
                </c:pt>
                <c:pt idx="2517">
                  <c:v>6.7</c:v>
                </c:pt>
                <c:pt idx="2518">
                  <c:v>6.6</c:v>
                </c:pt>
                <c:pt idx="2519">
                  <c:v>6.6</c:v>
                </c:pt>
                <c:pt idx="2520">
                  <c:v>6.6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6.4</c:v>
                </c:pt>
                <c:pt idx="2527">
                  <c:v>6.3</c:v>
                </c:pt>
                <c:pt idx="2528">
                  <c:v>6.3</c:v>
                </c:pt>
                <c:pt idx="2529">
                  <c:v>6.3</c:v>
                </c:pt>
                <c:pt idx="2530">
                  <c:v>6.2</c:v>
                </c:pt>
                <c:pt idx="2531">
                  <c:v>6.2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</c:v>
                </c:pt>
                <c:pt idx="2537">
                  <c:v>5.8</c:v>
                </c:pt>
                <c:pt idx="2538">
                  <c:v>5.7</c:v>
                </c:pt>
                <c:pt idx="2539">
                  <c:v>5.7</c:v>
                </c:pt>
                <c:pt idx="2540">
                  <c:v>5.6</c:v>
                </c:pt>
                <c:pt idx="2541">
                  <c:v>5.6</c:v>
                </c:pt>
                <c:pt idx="2542">
                  <c:v>5.5</c:v>
                </c:pt>
                <c:pt idx="2543">
                  <c:v>5</c:v>
                </c:pt>
                <c:pt idx="2544">
                  <c:v>1.6</c:v>
                </c:pt>
                <c:pt idx="2545">
                  <c:v>8.5</c:v>
                </c:pt>
                <c:pt idx="2546">
                  <c:v>8.5</c:v>
                </c:pt>
                <c:pt idx="2547">
                  <c:v>8.1999999999999993</c:v>
                </c:pt>
                <c:pt idx="2548">
                  <c:v>7.9</c:v>
                </c:pt>
                <c:pt idx="2549">
                  <c:v>7.8</c:v>
                </c:pt>
                <c:pt idx="2550">
                  <c:v>7.8</c:v>
                </c:pt>
                <c:pt idx="2551">
                  <c:v>7.7</c:v>
                </c:pt>
                <c:pt idx="2552">
                  <c:v>7.4</c:v>
                </c:pt>
                <c:pt idx="2553">
                  <c:v>7.4</c:v>
                </c:pt>
                <c:pt idx="2554">
                  <c:v>7.3</c:v>
                </c:pt>
                <c:pt idx="2555">
                  <c:v>7.2</c:v>
                </c:pt>
                <c:pt idx="2556">
                  <c:v>7.2</c:v>
                </c:pt>
                <c:pt idx="2557">
                  <c:v>7.2</c:v>
                </c:pt>
                <c:pt idx="2558">
                  <c:v>7.1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6.9</c:v>
                </c:pt>
                <c:pt idx="2564">
                  <c:v>6.8</c:v>
                </c:pt>
                <c:pt idx="2565">
                  <c:v>6.8</c:v>
                </c:pt>
                <c:pt idx="2566">
                  <c:v>6.7</c:v>
                </c:pt>
                <c:pt idx="2567">
                  <c:v>6.7</c:v>
                </c:pt>
                <c:pt idx="2568">
                  <c:v>6.7</c:v>
                </c:pt>
                <c:pt idx="2569">
                  <c:v>6.6</c:v>
                </c:pt>
                <c:pt idx="2570">
                  <c:v>6.6</c:v>
                </c:pt>
                <c:pt idx="2571">
                  <c:v>6.6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6.4</c:v>
                </c:pt>
                <c:pt idx="2576">
                  <c:v>6.4</c:v>
                </c:pt>
                <c:pt idx="2577">
                  <c:v>6.3</c:v>
                </c:pt>
                <c:pt idx="2578">
                  <c:v>6.3</c:v>
                </c:pt>
                <c:pt idx="2579">
                  <c:v>6.3</c:v>
                </c:pt>
                <c:pt idx="2580">
                  <c:v>6.3</c:v>
                </c:pt>
                <c:pt idx="2581">
                  <c:v>6.3</c:v>
                </c:pt>
                <c:pt idx="2582">
                  <c:v>6.2</c:v>
                </c:pt>
                <c:pt idx="2583">
                  <c:v>6</c:v>
                </c:pt>
                <c:pt idx="2584">
                  <c:v>6</c:v>
                </c:pt>
                <c:pt idx="2585">
                  <c:v>5.9</c:v>
                </c:pt>
                <c:pt idx="2586">
                  <c:v>5.8</c:v>
                </c:pt>
                <c:pt idx="2587">
                  <c:v>5.8</c:v>
                </c:pt>
                <c:pt idx="2588">
                  <c:v>5.7</c:v>
                </c:pt>
                <c:pt idx="2589">
                  <c:v>5.7</c:v>
                </c:pt>
                <c:pt idx="2590">
                  <c:v>5.6</c:v>
                </c:pt>
                <c:pt idx="2591">
                  <c:v>5.6</c:v>
                </c:pt>
                <c:pt idx="2592">
                  <c:v>5.6</c:v>
                </c:pt>
                <c:pt idx="2593">
                  <c:v>5.6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5.3</c:v>
                </c:pt>
                <c:pt idx="2599">
                  <c:v>4.5</c:v>
                </c:pt>
                <c:pt idx="2600">
                  <c:v>4.2</c:v>
                </c:pt>
                <c:pt idx="2601">
                  <c:v>8.1999999999999993</c:v>
                </c:pt>
                <c:pt idx="2602">
                  <c:v>8.1999999999999993</c:v>
                </c:pt>
                <c:pt idx="2603">
                  <c:v>8</c:v>
                </c:pt>
                <c:pt idx="2604">
                  <c:v>8</c:v>
                </c:pt>
                <c:pt idx="2605">
                  <c:v>7.9</c:v>
                </c:pt>
                <c:pt idx="2606">
                  <c:v>7.8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7.4</c:v>
                </c:pt>
                <c:pt idx="2611">
                  <c:v>7.4</c:v>
                </c:pt>
                <c:pt idx="2612">
                  <c:v>7.3</c:v>
                </c:pt>
                <c:pt idx="2613">
                  <c:v>7.2</c:v>
                </c:pt>
                <c:pt idx="2614">
                  <c:v>7.2</c:v>
                </c:pt>
                <c:pt idx="2615">
                  <c:v>7.2</c:v>
                </c:pt>
                <c:pt idx="2616">
                  <c:v>7.1</c:v>
                </c:pt>
                <c:pt idx="2617">
                  <c:v>7.1</c:v>
                </c:pt>
                <c:pt idx="2618">
                  <c:v>7</c:v>
                </c:pt>
                <c:pt idx="2619">
                  <c:v>6.9</c:v>
                </c:pt>
                <c:pt idx="2620">
                  <c:v>6.9</c:v>
                </c:pt>
                <c:pt idx="2621">
                  <c:v>6.9</c:v>
                </c:pt>
                <c:pt idx="2622">
                  <c:v>6.9</c:v>
                </c:pt>
                <c:pt idx="2623">
                  <c:v>6.9</c:v>
                </c:pt>
                <c:pt idx="2624">
                  <c:v>6.9</c:v>
                </c:pt>
                <c:pt idx="2625">
                  <c:v>6.9</c:v>
                </c:pt>
                <c:pt idx="2626">
                  <c:v>6.9</c:v>
                </c:pt>
                <c:pt idx="2627">
                  <c:v>6.8</c:v>
                </c:pt>
                <c:pt idx="2628">
                  <c:v>6.8</c:v>
                </c:pt>
                <c:pt idx="2629">
                  <c:v>6.7</c:v>
                </c:pt>
                <c:pt idx="2630">
                  <c:v>6.7</c:v>
                </c:pt>
                <c:pt idx="2631">
                  <c:v>6.7</c:v>
                </c:pt>
                <c:pt idx="2632">
                  <c:v>6.6</c:v>
                </c:pt>
                <c:pt idx="2633">
                  <c:v>6.5</c:v>
                </c:pt>
                <c:pt idx="2634">
                  <c:v>6.5</c:v>
                </c:pt>
                <c:pt idx="2635">
                  <c:v>6.4</c:v>
                </c:pt>
                <c:pt idx="2636">
                  <c:v>6.4</c:v>
                </c:pt>
                <c:pt idx="2637">
                  <c:v>6.3</c:v>
                </c:pt>
                <c:pt idx="2638">
                  <c:v>6.3</c:v>
                </c:pt>
                <c:pt idx="2639">
                  <c:v>6.2</c:v>
                </c:pt>
                <c:pt idx="2640">
                  <c:v>6.2</c:v>
                </c:pt>
                <c:pt idx="2641">
                  <c:v>6.1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5.9</c:v>
                </c:pt>
                <c:pt idx="2646">
                  <c:v>5.7</c:v>
                </c:pt>
                <c:pt idx="2647">
                  <c:v>5.5</c:v>
                </c:pt>
                <c:pt idx="2648">
                  <c:v>5.4</c:v>
                </c:pt>
                <c:pt idx="2649">
                  <c:v>5</c:v>
                </c:pt>
                <c:pt idx="2650">
                  <c:v>4.3</c:v>
                </c:pt>
                <c:pt idx="2651">
                  <c:v>8.3000000000000007</c:v>
                </c:pt>
                <c:pt idx="2652">
                  <c:v>8</c:v>
                </c:pt>
                <c:pt idx="2653">
                  <c:v>7.8</c:v>
                </c:pt>
                <c:pt idx="2654">
                  <c:v>7.7</c:v>
                </c:pt>
                <c:pt idx="2655">
                  <c:v>7.6</c:v>
                </c:pt>
                <c:pt idx="2656">
                  <c:v>7.6</c:v>
                </c:pt>
                <c:pt idx="2657">
                  <c:v>7.4</c:v>
                </c:pt>
                <c:pt idx="2658">
                  <c:v>7.4</c:v>
                </c:pt>
                <c:pt idx="2659">
                  <c:v>7.4</c:v>
                </c:pt>
                <c:pt idx="2660">
                  <c:v>7.4</c:v>
                </c:pt>
                <c:pt idx="2661">
                  <c:v>7.3</c:v>
                </c:pt>
                <c:pt idx="2662">
                  <c:v>7.3</c:v>
                </c:pt>
                <c:pt idx="2663">
                  <c:v>7.2</c:v>
                </c:pt>
                <c:pt idx="2664">
                  <c:v>7.2</c:v>
                </c:pt>
                <c:pt idx="2665">
                  <c:v>7.2</c:v>
                </c:pt>
                <c:pt idx="2666">
                  <c:v>7.1</c:v>
                </c:pt>
                <c:pt idx="2667">
                  <c:v>7.1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6.9</c:v>
                </c:pt>
                <c:pt idx="2673">
                  <c:v>6.9</c:v>
                </c:pt>
                <c:pt idx="2674">
                  <c:v>6.8</c:v>
                </c:pt>
                <c:pt idx="2675">
                  <c:v>6.8</c:v>
                </c:pt>
                <c:pt idx="2676">
                  <c:v>6.7</c:v>
                </c:pt>
                <c:pt idx="2677">
                  <c:v>6.7</c:v>
                </c:pt>
                <c:pt idx="2678">
                  <c:v>6.7</c:v>
                </c:pt>
                <c:pt idx="2679">
                  <c:v>6.7</c:v>
                </c:pt>
                <c:pt idx="2680">
                  <c:v>6.7</c:v>
                </c:pt>
                <c:pt idx="2681">
                  <c:v>6.6</c:v>
                </c:pt>
                <c:pt idx="2682">
                  <c:v>6.6</c:v>
                </c:pt>
                <c:pt idx="2683">
                  <c:v>6.6</c:v>
                </c:pt>
                <c:pt idx="2684">
                  <c:v>6.6</c:v>
                </c:pt>
                <c:pt idx="2685">
                  <c:v>6.6</c:v>
                </c:pt>
                <c:pt idx="2686">
                  <c:v>6.5</c:v>
                </c:pt>
                <c:pt idx="2687">
                  <c:v>6.5</c:v>
                </c:pt>
                <c:pt idx="2688">
                  <c:v>6.5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6.2</c:v>
                </c:pt>
                <c:pt idx="2693">
                  <c:v>6.2</c:v>
                </c:pt>
                <c:pt idx="2694">
                  <c:v>6.2</c:v>
                </c:pt>
                <c:pt idx="2695">
                  <c:v>6.1</c:v>
                </c:pt>
                <c:pt idx="2696">
                  <c:v>6.1</c:v>
                </c:pt>
                <c:pt idx="2697">
                  <c:v>6</c:v>
                </c:pt>
                <c:pt idx="2698">
                  <c:v>6</c:v>
                </c:pt>
                <c:pt idx="2699">
                  <c:v>5.9</c:v>
                </c:pt>
                <c:pt idx="2700">
                  <c:v>5.9</c:v>
                </c:pt>
                <c:pt idx="2701">
                  <c:v>5.8</c:v>
                </c:pt>
                <c:pt idx="2702">
                  <c:v>5.8</c:v>
                </c:pt>
                <c:pt idx="2703">
                  <c:v>5.8</c:v>
                </c:pt>
                <c:pt idx="2704">
                  <c:v>5.7</c:v>
                </c:pt>
                <c:pt idx="2705">
                  <c:v>5.7</c:v>
                </c:pt>
                <c:pt idx="2706">
                  <c:v>5.7</c:v>
                </c:pt>
                <c:pt idx="2707">
                  <c:v>5.6</c:v>
                </c:pt>
                <c:pt idx="2708">
                  <c:v>5.2</c:v>
                </c:pt>
                <c:pt idx="2709">
                  <c:v>5.2</c:v>
                </c:pt>
                <c:pt idx="2710">
                  <c:v>5.2</c:v>
                </c:pt>
                <c:pt idx="2711">
                  <c:v>8.1999999999999993</c:v>
                </c:pt>
                <c:pt idx="2712">
                  <c:v>8</c:v>
                </c:pt>
                <c:pt idx="2713">
                  <c:v>7.9</c:v>
                </c:pt>
                <c:pt idx="2714">
                  <c:v>7.9</c:v>
                </c:pt>
                <c:pt idx="2715">
                  <c:v>7.8</c:v>
                </c:pt>
                <c:pt idx="2716">
                  <c:v>7.8</c:v>
                </c:pt>
                <c:pt idx="2717">
                  <c:v>7.7</c:v>
                </c:pt>
                <c:pt idx="2718">
                  <c:v>7.7</c:v>
                </c:pt>
                <c:pt idx="2719">
                  <c:v>7.6</c:v>
                </c:pt>
                <c:pt idx="2720">
                  <c:v>7.6</c:v>
                </c:pt>
                <c:pt idx="2721">
                  <c:v>7.4</c:v>
                </c:pt>
                <c:pt idx="2722">
                  <c:v>7.3</c:v>
                </c:pt>
                <c:pt idx="2723">
                  <c:v>7.3</c:v>
                </c:pt>
                <c:pt idx="2724">
                  <c:v>7.3</c:v>
                </c:pt>
                <c:pt idx="2725">
                  <c:v>7.3</c:v>
                </c:pt>
                <c:pt idx="2726">
                  <c:v>7.2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6.9</c:v>
                </c:pt>
                <c:pt idx="2731">
                  <c:v>6.8</c:v>
                </c:pt>
                <c:pt idx="2732">
                  <c:v>6.8</c:v>
                </c:pt>
                <c:pt idx="2733">
                  <c:v>6.8</c:v>
                </c:pt>
                <c:pt idx="2734">
                  <c:v>6.7</c:v>
                </c:pt>
                <c:pt idx="2735">
                  <c:v>6.7</c:v>
                </c:pt>
                <c:pt idx="2736">
                  <c:v>6.7</c:v>
                </c:pt>
                <c:pt idx="2737">
                  <c:v>6.7</c:v>
                </c:pt>
                <c:pt idx="2738">
                  <c:v>6.7</c:v>
                </c:pt>
                <c:pt idx="2739">
                  <c:v>6.6</c:v>
                </c:pt>
                <c:pt idx="2740">
                  <c:v>6.6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6.4</c:v>
                </c:pt>
                <c:pt idx="2746">
                  <c:v>6.4</c:v>
                </c:pt>
                <c:pt idx="2747">
                  <c:v>6.3</c:v>
                </c:pt>
                <c:pt idx="2748">
                  <c:v>6.3</c:v>
                </c:pt>
                <c:pt idx="2749">
                  <c:v>6.3</c:v>
                </c:pt>
                <c:pt idx="2750">
                  <c:v>6.3</c:v>
                </c:pt>
                <c:pt idx="2751">
                  <c:v>6</c:v>
                </c:pt>
                <c:pt idx="2752">
                  <c:v>5.8</c:v>
                </c:pt>
                <c:pt idx="2753">
                  <c:v>5.8</c:v>
                </c:pt>
                <c:pt idx="2754">
                  <c:v>5.7</c:v>
                </c:pt>
                <c:pt idx="2755">
                  <c:v>5.7</c:v>
                </c:pt>
                <c:pt idx="2756">
                  <c:v>5.7</c:v>
                </c:pt>
                <c:pt idx="2757">
                  <c:v>5.6</c:v>
                </c:pt>
                <c:pt idx="2758">
                  <c:v>4.9000000000000004</c:v>
                </c:pt>
                <c:pt idx="2759">
                  <c:v>4.7</c:v>
                </c:pt>
                <c:pt idx="2760">
                  <c:v>2.4</c:v>
                </c:pt>
                <c:pt idx="2761">
                  <c:v>8.4</c:v>
                </c:pt>
                <c:pt idx="2762">
                  <c:v>8.3000000000000007</c:v>
                </c:pt>
                <c:pt idx="2763">
                  <c:v>8.1999999999999993</c:v>
                </c:pt>
                <c:pt idx="2764">
                  <c:v>8.1</c:v>
                </c:pt>
                <c:pt idx="2765">
                  <c:v>8.1</c:v>
                </c:pt>
                <c:pt idx="2766">
                  <c:v>8</c:v>
                </c:pt>
                <c:pt idx="2767">
                  <c:v>8</c:v>
                </c:pt>
                <c:pt idx="2768">
                  <c:v>7.9</c:v>
                </c:pt>
                <c:pt idx="2769">
                  <c:v>7.9</c:v>
                </c:pt>
                <c:pt idx="2770">
                  <c:v>7.9</c:v>
                </c:pt>
                <c:pt idx="2771">
                  <c:v>7.8</c:v>
                </c:pt>
                <c:pt idx="2772">
                  <c:v>7.7</c:v>
                </c:pt>
                <c:pt idx="2773">
                  <c:v>7.7</c:v>
                </c:pt>
                <c:pt idx="2774">
                  <c:v>7.6</c:v>
                </c:pt>
                <c:pt idx="2775">
                  <c:v>7.5</c:v>
                </c:pt>
                <c:pt idx="2776">
                  <c:v>7.5</c:v>
                </c:pt>
                <c:pt idx="2777">
                  <c:v>7.4</c:v>
                </c:pt>
                <c:pt idx="2778">
                  <c:v>7.4</c:v>
                </c:pt>
                <c:pt idx="2779">
                  <c:v>7.4</c:v>
                </c:pt>
                <c:pt idx="2780">
                  <c:v>7.3</c:v>
                </c:pt>
                <c:pt idx="2781">
                  <c:v>7.3</c:v>
                </c:pt>
                <c:pt idx="2782">
                  <c:v>7.3</c:v>
                </c:pt>
                <c:pt idx="2783">
                  <c:v>7.3</c:v>
                </c:pt>
                <c:pt idx="2784">
                  <c:v>7.3</c:v>
                </c:pt>
                <c:pt idx="2785">
                  <c:v>7.1</c:v>
                </c:pt>
                <c:pt idx="2786">
                  <c:v>7.1</c:v>
                </c:pt>
                <c:pt idx="2787">
                  <c:v>7.1</c:v>
                </c:pt>
                <c:pt idx="2788">
                  <c:v>7.1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6.9</c:v>
                </c:pt>
                <c:pt idx="2793">
                  <c:v>6.9</c:v>
                </c:pt>
                <c:pt idx="2794">
                  <c:v>6.9</c:v>
                </c:pt>
                <c:pt idx="2795">
                  <c:v>6.8</c:v>
                </c:pt>
                <c:pt idx="2796">
                  <c:v>6.8</c:v>
                </c:pt>
                <c:pt idx="2797">
                  <c:v>6.8</c:v>
                </c:pt>
                <c:pt idx="2798">
                  <c:v>6.7</c:v>
                </c:pt>
                <c:pt idx="2799">
                  <c:v>6.7</c:v>
                </c:pt>
                <c:pt idx="2800">
                  <c:v>6.7</c:v>
                </c:pt>
                <c:pt idx="2801">
                  <c:v>6.7</c:v>
                </c:pt>
                <c:pt idx="2802">
                  <c:v>6.6</c:v>
                </c:pt>
                <c:pt idx="2803">
                  <c:v>6.6</c:v>
                </c:pt>
                <c:pt idx="2804">
                  <c:v>6.6</c:v>
                </c:pt>
                <c:pt idx="2805">
                  <c:v>6.5</c:v>
                </c:pt>
                <c:pt idx="2806">
                  <c:v>6.2</c:v>
                </c:pt>
                <c:pt idx="2807">
                  <c:v>6.1</c:v>
                </c:pt>
                <c:pt idx="2808">
                  <c:v>6.1</c:v>
                </c:pt>
                <c:pt idx="2809">
                  <c:v>6.1</c:v>
                </c:pt>
                <c:pt idx="2810">
                  <c:v>6.1</c:v>
                </c:pt>
                <c:pt idx="2811">
                  <c:v>6.1</c:v>
                </c:pt>
                <c:pt idx="2812">
                  <c:v>6.1</c:v>
                </c:pt>
                <c:pt idx="2813">
                  <c:v>5.8</c:v>
                </c:pt>
                <c:pt idx="2814">
                  <c:v>5.8</c:v>
                </c:pt>
                <c:pt idx="2815">
                  <c:v>5.8</c:v>
                </c:pt>
                <c:pt idx="2816">
                  <c:v>5.7</c:v>
                </c:pt>
                <c:pt idx="2817">
                  <c:v>5.5</c:v>
                </c:pt>
                <c:pt idx="2818">
                  <c:v>5.0999999999999996</c:v>
                </c:pt>
                <c:pt idx="2819">
                  <c:v>3.4</c:v>
                </c:pt>
                <c:pt idx="2820">
                  <c:v>3.3</c:v>
                </c:pt>
                <c:pt idx="2821">
                  <c:v>8.3000000000000007</c:v>
                </c:pt>
                <c:pt idx="2822">
                  <c:v>8.1</c:v>
                </c:pt>
                <c:pt idx="2823">
                  <c:v>8.1</c:v>
                </c:pt>
                <c:pt idx="2824">
                  <c:v>8</c:v>
                </c:pt>
                <c:pt idx="2825">
                  <c:v>7.9</c:v>
                </c:pt>
                <c:pt idx="2826">
                  <c:v>7.7</c:v>
                </c:pt>
                <c:pt idx="2827">
                  <c:v>7.7</c:v>
                </c:pt>
                <c:pt idx="2828">
                  <c:v>7.6</c:v>
                </c:pt>
                <c:pt idx="2829">
                  <c:v>7.6</c:v>
                </c:pt>
                <c:pt idx="2830">
                  <c:v>7.6</c:v>
                </c:pt>
                <c:pt idx="2831">
                  <c:v>7.6</c:v>
                </c:pt>
                <c:pt idx="2832">
                  <c:v>7.5</c:v>
                </c:pt>
                <c:pt idx="2833">
                  <c:v>7.4</c:v>
                </c:pt>
                <c:pt idx="2834">
                  <c:v>7.4</c:v>
                </c:pt>
                <c:pt idx="2835">
                  <c:v>7.3</c:v>
                </c:pt>
                <c:pt idx="2836">
                  <c:v>7.3</c:v>
                </c:pt>
                <c:pt idx="2837">
                  <c:v>7.3</c:v>
                </c:pt>
                <c:pt idx="2838">
                  <c:v>7.3</c:v>
                </c:pt>
                <c:pt idx="2839">
                  <c:v>7.2</c:v>
                </c:pt>
                <c:pt idx="2840">
                  <c:v>7.1</c:v>
                </c:pt>
                <c:pt idx="2841">
                  <c:v>7.1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6.8</c:v>
                </c:pt>
                <c:pt idx="2846">
                  <c:v>6.8</c:v>
                </c:pt>
                <c:pt idx="2847">
                  <c:v>6.7</c:v>
                </c:pt>
                <c:pt idx="2848">
                  <c:v>6.7</c:v>
                </c:pt>
                <c:pt idx="2849">
                  <c:v>6.7</c:v>
                </c:pt>
                <c:pt idx="2850">
                  <c:v>6.6</c:v>
                </c:pt>
                <c:pt idx="2851">
                  <c:v>6.6</c:v>
                </c:pt>
                <c:pt idx="2852">
                  <c:v>6.4</c:v>
                </c:pt>
                <c:pt idx="2853">
                  <c:v>6.2</c:v>
                </c:pt>
                <c:pt idx="2854">
                  <c:v>6.2</c:v>
                </c:pt>
                <c:pt idx="2855">
                  <c:v>6.2</c:v>
                </c:pt>
                <c:pt idx="2856">
                  <c:v>6.2</c:v>
                </c:pt>
                <c:pt idx="2857">
                  <c:v>6.2</c:v>
                </c:pt>
                <c:pt idx="2858">
                  <c:v>6</c:v>
                </c:pt>
                <c:pt idx="2859">
                  <c:v>6</c:v>
                </c:pt>
                <c:pt idx="2860">
                  <c:v>5.8</c:v>
                </c:pt>
                <c:pt idx="2861">
                  <c:v>5.8</c:v>
                </c:pt>
                <c:pt idx="2862">
                  <c:v>5.7</c:v>
                </c:pt>
                <c:pt idx="2863">
                  <c:v>5.6</c:v>
                </c:pt>
                <c:pt idx="2864">
                  <c:v>5.4</c:v>
                </c:pt>
                <c:pt idx="2865">
                  <c:v>5.3</c:v>
                </c:pt>
                <c:pt idx="2866">
                  <c:v>5</c:v>
                </c:pt>
                <c:pt idx="2867">
                  <c:v>4.5999999999999996</c:v>
                </c:pt>
                <c:pt idx="2868">
                  <c:v>4.4000000000000004</c:v>
                </c:pt>
                <c:pt idx="2869">
                  <c:v>3.7</c:v>
                </c:pt>
                <c:pt idx="2870">
                  <c:v>2.4</c:v>
                </c:pt>
                <c:pt idx="2871">
                  <c:v>8.4</c:v>
                </c:pt>
                <c:pt idx="2872">
                  <c:v>8.4</c:v>
                </c:pt>
                <c:pt idx="2873">
                  <c:v>8.1</c:v>
                </c:pt>
                <c:pt idx="2874">
                  <c:v>7.9</c:v>
                </c:pt>
                <c:pt idx="2875">
                  <c:v>7.9</c:v>
                </c:pt>
                <c:pt idx="2876">
                  <c:v>7.8</c:v>
                </c:pt>
                <c:pt idx="2877">
                  <c:v>7.8</c:v>
                </c:pt>
                <c:pt idx="2878">
                  <c:v>7.8</c:v>
                </c:pt>
                <c:pt idx="2879">
                  <c:v>7.7</c:v>
                </c:pt>
                <c:pt idx="2880">
                  <c:v>7.7</c:v>
                </c:pt>
                <c:pt idx="2881">
                  <c:v>7.7</c:v>
                </c:pt>
                <c:pt idx="2882">
                  <c:v>7.6</c:v>
                </c:pt>
                <c:pt idx="2883">
                  <c:v>7.6</c:v>
                </c:pt>
                <c:pt idx="2884">
                  <c:v>7.5</c:v>
                </c:pt>
                <c:pt idx="2885">
                  <c:v>7.5</c:v>
                </c:pt>
                <c:pt idx="2886">
                  <c:v>7.4</c:v>
                </c:pt>
                <c:pt idx="2887">
                  <c:v>7.3</c:v>
                </c:pt>
                <c:pt idx="2888">
                  <c:v>7.3</c:v>
                </c:pt>
                <c:pt idx="2889">
                  <c:v>7.2</c:v>
                </c:pt>
                <c:pt idx="2890">
                  <c:v>7.2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6.9</c:v>
                </c:pt>
                <c:pt idx="2895">
                  <c:v>6.8</c:v>
                </c:pt>
                <c:pt idx="2896">
                  <c:v>6.8</c:v>
                </c:pt>
                <c:pt idx="2897">
                  <c:v>6.8</c:v>
                </c:pt>
                <c:pt idx="2898">
                  <c:v>6.7</c:v>
                </c:pt>
                <c:pt idx="2899">
                  <c:v>6.7</c:v>
                </c:pt>
                <c:pt idx="2900">
                  <c:v>6.6</c:v>
                </c:pt>
                <c:pt idx="2901">
                  <c:v>6.6</c:v>
                </c:pt>
                <c:pt idx="2902">
                  <c:v>6.6</c:v>
                </c:pt>
                <c:pt idx="2903">
                  <c:v>6.6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6.2</c:v>
                </c:pt>
                <c:pt idx="2909">
                  <c:v>6.2</c:v>
                </c:pt>
                <c:pt idx="2910">
                  <c:v>6.2</c:v>
                </c:pt>
                <c:pt idx="2911">
                  <c:v>6.1</c:v>
                </c:pt>
                <c:pt idx="2912">
                  <c:v>5.9</c:v>
                </c:pt>
                <c:pt idx="2913">
                  <c:v>5.8</c:v>
                </c:pt>
                <c:pt idx="2914">
                  <c:v>5.8</c:v>
                </c:pt>
                <c:pt idx="2915">
                  <c:v>5.3</c:v>
                </c:pt>
                <c:pt idx="2916">
                  <c:v>5.2</c:v>
                </c:pt>
                <c:pt idx="2917">
                  <c:v>5.2</c:v>
                </c:pt>
                <c:pt idx="2918">
                  <c:v>8.4</c:v>
                </c:pt>
                <c:pt idx="2919">
                  <c:v>8.1</c:v>
                </c:pt>
                <c:pt idx="2920">
                  <c:v>8</c:v>
                </c:pt>
                <c:pt idx="2921">
                  <c:v>7.9</c:v>
                </c:pt>
                <c:pt idx="2922">
                  <c:v>7.8</c:v>
                </c:pt>
                <c:pt idx="2923">
                  <c:v>7.8</c:v>
                </c:pt>
                <c:pt idx="2924">
                  <c:v>7.7</c:v>
                </c:pt>
                <c:pt idx="2925">
                  <c:v>7.7</c:v>
                </c:pt>
                <c:pt idx="2926">
                  <c:v>7.6</c:v>
                </c:pt>
                <c:pt idx="2927">
                  <c:v>7.5</c:v>
                </c:pt>
                <c:pt idx="2928">
                  <c:v>7.4</c:v>
                </c:pt>
                <c:pt idx="2929">
                  <c:v>7.4</c:v>
                </c:pt>
                <c:pt idx="2930">
                  <c:v>7.3</c:v>
                </c:pt>
                <c:pt idx="2931">
                  <c:v>7.3</c:v>
                </c:pt>
                <c:pt idx="2932">
                  <c:v>7.2</c:v>
                </c:pt>
                <c:pt idx="2933">
                  <c:v>7.2</c:v>
                </c:pt>
                <c:pt idx="2934">
                  <c:v>7.2</c:v>
                </c:pt>
                <c:pt idx="2935">
                  <c:v>7.2</c:v>
                </c:pt>
                <c:pt idx="2936">
                  <c:v>7.2</c:v>
                </c:pt>
                <c:pt idx="2937">
                  <c:v>7.1</c:v>
                </c:pt>
                <c:pt idx="2938">
                  <c:v>7.1</c:v>
                </c:pt>
                <c:pt idx="2939">
                  <c:v>7.1</c:v>
                </c:pt>
                <c:pt idx="2940">
                  <c:v>7</c:v>
                </c:pt>
                <c:pt idx="2941">
                  <c:v>7</c:v>
                </c:pt>
                <c:pt idx="2942">
                  <c:v>7</c:v>
                </c:pt>
                <c:pt idx="2943">
                  <c:v>7</c:v>
                </c:pt>
                <c:pt idx="2944">
                  <c:v>6.9</c:v>
                </c:pt>
                <c:pt idx="2945">
                  <c:v>6.8</c:v>
                </c:pt>
                <c:pt idx="2946">
                  <c:v>6.8</c:v>
                </c:pt>
                <c:pt idx="2947">
                  <c:v>6.8</c:v>
                </c:pt>
                <c:pt idx="2948">
                  <c:v>6.8</c:v>
                </c:pt>
                <c:pt idx="2949">
                  <c:v>6.7</c:v>
                </c:pt>
                <c:pt idx="2950">
                  <c:v>6.7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6.5</c:v>
                </c:pt>
                <c:pt idx="2955">
                  <c:v>6.5</c:v>
                </c:pt>
                <c:pt idx="2956">
                  <c:v>6.4</c:v>
                </c:pt>
                <c:pt idx="2957">
                  <c:v>6.4</c:v>
                </c:pt>
                <c:pt idx="2958">
                  <c:v>6.4</c:v>
                </c:pt>
                <c:pt idx="2959">
                  <c:v>6.4</c:v>
                </c:pt>
                <c:pt idx="2960">
                  <c:v>6.3</c:v>
                </c:pt>
                <c:pt idx="2961">
                  <c:v>6.2</c:v>
                </c:pt>
                <c:pt idx="2962">
                  <c:v>6.2</c:v>
                </c:pt>
                <c:pt idx="2963">
                  <c:v>6.1</c:v>
                </c:pt>
                <c:pt idx="2964">
                  <c:v>6.1</c:v>
                </c:pt>
                <c:pt idx="2965">
                  <c:v>6</c:v>
                </c:pt>
                <c:pt idx="2966">
                  <c:v>5.9</c:v>
                </c:pt>
                <c:pt idx="2967">
                  <c:v>5.9</c:v>
                </c:pt>
                <c:pt idx="2968">
                  <c:v>5.6</c:v>
                </c:pt>
                <c:pt idx="2969">
                  <c:v>5.2</c:v>
                </c:pt>
                <c:pt idx="2970">
                  <c:v>5</c:v>
                </c:pt>
                <c:pt idx="2971">
                  <c:v>8.1</c:v>
                </c:pt>
                <c:pt idx="2972">
                  <c:v>7.8</c:v>
                </c:pt>
                <c:pt idx="2973">
                  <c:v>7.7</c:v>
                </c:pt>
                <c:pt idx="2974">
                  <c:v>7.6</c:v>
                </c:pt>
                <c:pt idx="2975">
                  <c:v>7.6</c:v>
                </c:pt>
                <c:pt idx="2976">
                  <c:v>7.5</c:v>
                </c:pt>
                <c:pt idx="2977">
                  <c:v>7.5</c:v>
                </c:pt>
                <c:pt idx="2978">
                  <c:v>7.5</c:v>
                </c:pt>
                <c:pt idx="2979">
                  <c:v>7.5</c:v>
                </c:pt>
                <c:pt idx="2980">
                  <c:v>7.4</c:v>
                </c:pt>
                <c:pt idx="2981">
                  <c:v>7.3</c:v>
                </c:pt>
                <c:pt idx="2982">
                  <c:v>7.2</c:v>
                </c:pt>
                <c:pt idx="2983">
                  <c:v>7.2</c:v>
                </c:pt>
                <c:pt idx="2984">
                  <c:v>7.2</c:v>
                </c:pt>
                <c:pt idx="2985">
                  <c:v>7.1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7</c:v>
                </c:pt>
                <c:pt idx="2990">
                  <c:v>7</c:v>
                </c:pt>
                <c:pt idx="2991">
                  <c:v>7</c:v>
                </c:pt>
                <c:pt idx="2992">
                  <c:v>7</c:v>
                </c:pt>
                <c:pt idx="2993">
                  <c:v>6.9</c:v>
                </c:pt>
                <c:pt idx="2994">
                  <c:v>6.9</c:v>
                </c:pt>
                <c:pt idx="2995">
                  <c:v>6.8</c:v>
                </c:pt>
                <c:pt idx="2996">
                  <c:v>6.8</c:v>
                </c:pt>
                <c:pt idx="2997">
                  <c:v>6.7</c:v>
                </c:pt>
                <c:pt idx="2998">
                  <c:v>6.7</c:v>
                </c:pt>
                <c:pt idx="2999">
                  <c:v>6.6</c:v>
                </c:pt>
                <c:pt idx="3000">
                  <c:v>6.4</c:v>
                </c:pt>
                <c:pt idx="3001">
                  <c:v>6.4</c:v>
                </c:pt>
                <c:pt idx="3002">
                  <c:v>6.4</c:v>
                </c:pt>
                <c:pt idx="3003">
                  <c:v>6.4</c:v>
                </c:pt>
                <c:pt idx="3004">
                  <c:v>6.4</c:v>
                </c:pt>
                <c:pt idx="3005">
                  <c:v>6.3</c:v>
                </c:pt>
                <c:pt idx="3006">
                  <c:v>6.2</c:v>
                </c:pt>
                <c:pt idx="3007">
                  <c:v>6.1</c:v>
                </c:pt>
                <c:pt idx="3008">
                  <c:v>6</c:v>
                </c:pt>
                <c:pt idx="3009">
                  <c:v>6</c:v>
                </c:pt>
                <c:pt idx="3010">
                  <c:v>5.9</c:v>
                </c:pt>
                <c:pt idx="3011">
                  <c:v>5.9</c:v>
                </c:pt>
                <c:pt idx="3012">
                  <c:v>5.9</c:v>
                </c:pt>
                <c:pt idx="3013">
                  <c:v>5.7</c:v>
                </c:pt>
                <c:pt idx="3014">
                  <c:v>5.6</c:v>
                </c:pt>
                <c:pt idx="3015">
                  <c:v>5.5</c:v>
                </c:pt>
                <c:pt idx="3016">
                  <c:v>5.4</c:v>
                </c:pt>
                <c:pt idx="3017">
                  <c:v>4.9000000000000004</c:v>
                </c:pt>
                <c:pt idx="3018">
                  <c:v>4.5</c:v>
                </c:pt>
                <c:pt idx="3019">
                  <c:v>8.6999999999999993</c:v>
                </c:pt>
                <c:pt idx="3020">
                  <c:v>8.6</c:v>
                </c:pt>
                <c:pt idx="3021">
                  <c:v>8.1</c:v>
                </c:pt>
                <c:pt idx="3022">
                  <c:v>8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7.5</c:v>
                </c:pt>
                <c:pt idx="3027">
                  <c:v>7.5</c:v>
                </c:pt>
                <c:pt idx="3028">
                  <c:v>7.5</c:v>
                </c:pt>
                <c:pt idx="3029">
                  <c:v>7.3</c:v>
                </c:pt>
                <c:pt idx="3030">
                  <c:v>7.2</c:v>
                </c:pt>
                <c:pt idx="3031">
                  <c:v>7.2</c:v>
                </c:pt>
                <c:pt idx="3032">
                  <c:v>7.2</c:v>
                </c:pt>
                <c:pt idx="3033">
                  <c:v>7.1</c:v>
                </c:pt>
                <c:pt idx="3034">
                  <c:v>7.1</c:v>
                </c:pt>
                <c:pt idx="3035">
                  <c:v>7.1</c:v>
                </c:pt>
                <c:pt idx="3036">
                  <c:v>7</c:v>
                </c:pt>
                <c:pt idx="3037">
                  <c:v>6.9</c:v>
                </c:pt>
                <c:pt idx="3038">
                  <c:v>6.9</c:v>
                </c:pt>
                <c:pt idx="3039">
                  <c:v>6.9</c:v>
                </c:pt>
                <c:pt idx="3040">
                  <c:v>6.9</c:v>
                </c:pt>
                <c:pt idx="3041">
                  <c:v>6.8</c:v>
                </c:pt>
                <c:pt idx="3042">
                  <c:v>6.8</c:v>
                </c:pt>
                <c:pt idx="3043">
                  <c:v>6.8</c:v>
                </c:pt>
                <c:pt idx="3044">
                  <c:v>6.7</c:v>
                </c:pt>
                <c:pt idx="3045">
                  <c:v>6.6</c:v>
                </c:pt>
                <c:pt idx="3046">
                  <c:v>6.6</c:v>
                </c:pt>
                <c:pt idx="3047">
                  <c:v>6.5</c:v>
                </c:pt>
                <c:pt idx="3048">
                  <c:v>6.5</c:v>
                </c:pt>
                <c:pt idx="3049">
                  <c:v>6.4</c:v>
                </c:pt>
                <c:pt idx="3050">
                  <c:v>6.4</c:v>
                </c:pt>
                <c:pt idx="3051">
                  <c:v>6.3</c:v>
                </c:pt>
                <c:pt idx="3052">
                  <c:v>6.3</c:v>
                </c:pt>
                <c:pt idx="3053">
                  <c:v>6.2</c:v>
                </c:pt>
                <c:pt idx="3054">
                  <c:v>6.2</c:v>
                </c:pt>
                <c:pt idx="3055">
                  <c:v>6</c:v>
                </c:pt>
                <c:pt idx="3056">
                  <c:v>5.9</c:v>
                </c:pt>
                <c:pt idx="3057">
                  <c:v>5.9</c:v>
                </c:pt>
                <c:pt idx="3058">
                  <c:v>5.9</c:v>
                </c:pt>
                <c:pt idx="3059">
                  <c:v>5.8</c:v>
                </c:pt>
                <c:pt idx="3060">
                  <c:v>5.7</c:v>
                </c:pt>
                <c:pt idx="3061">
                  <c:v>5.0999999999999996</c:v>
                </c:pt>
                <c:pt idx="3062">
                  <c:v>4.9000000000000004</c:v>
                </c:pt>
                <c:pt idx="3063">
                  <c:v>3.7</c:v>
                </c:pt>
                <c:pt idx="3064">
                  <c:v>8.3000000000000007</c:v>
                </c:pt>
                <c:pt idx="3065">
                  <c:v>8</c:v>
                </c:pt>
                <c:pt idx="3066">
                  <c:v>7.9</c:v>
                </c:pt>
                <c:pt idx="3067">
                  <c:v>7.7</c:v>
                </c:pt>
                <c:pt idx="3068">
                  <c:v>7.6</c:v>
                </c:pt>
                <c:pt idx="3069">
                  <c:v>7.6</c:v>
                </c:pt>
                <c:pt idx="3070">
                  <c:v>7.6</c:v>
                </c:pt>
                <c:pt idx="3071">
                  <c:v>7.6</c:v>
                </c:pt>
                <c:pt idx="3072">
                  <c:v>7.5</c:v>
                </c:pt>
                <c:pt idx="3073">
                  <c:v>7.5</c:v>
                </c:pt>
                <c:pt idx="3074">
                  <c:v>7.4</c:v>
                </c:pt>
                <c:pt idx="3075">
                  <c:v>7.3</c:v>
                </c:pt>
                <c:pt idx="3076">
                  <c:v>7.3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7.1</c:v>
                </c:pt>
                <c:pt idx="3081">
                  <c:v>7.1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6.7</c:v>
                </c:pt>
                <c:pt idx="3086">
                  <c:v>6.6</c:v>
                </c:pt>
                <c:pt idx="3087">
                  <c:v>6.5</c:v>
                </c:pt>
                <c:pt idx="3088">
                  <c:v>6.5</c:v>
                </c:pt>
                <c:pt idx="3089">
                  <c:v>6.3</c:v>
                </c:pt>
                <c:pt idx="3090">
                  <c:v>5.5</c:v>
                </c:pt>
                <c:pt idx="3091">
                  <c:v>8.8000000000000007</c:v>
                </c:pt>
                <c:pt idx="3092">
                  <c:v>8.6</c:v>
                </c:pt>
                <c:pt idx="3093">
                  <c:v>8.3000000000000007</c:v>
                </c:pt>
                <c:pt idx="3094">
                  <c:v>8.1</c:v>
                </c:pt>
                <c:pt idx="3095">
                  <c:v>8</c:v>
                </c:pt>
                <c:pt idx="3096">
                  <c:v>8</c:v>
                </c:pt>
                <c:pt idx="3097">
                  <c:v>7.9</c:v>
                </c:pt>
                <c:pt idx="3098">
                  <c:v>7.9</c:v>
                </c:pt>
                <c:pt idx="3099">
                  <c:v>7.9</c:v>
                </c:pt>
                <c:pt idx="3100">
                  <c:v>7.7</c:v>
                </c:pt>
                <c:pt idx="3101">
                  <c:v>7.6</c:v>
                </c:pt>
                <c:pt idx="3102">
                  <c:v>7.3</c:v>
                </c:pt>
                <c:pt idx="3103">
                  <c:v>7.1</c:v>
                </c:pt>
                <c:pt idx="3104">
                  <c:v>7.1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6.9</c:v>
                </c:pt>
                <c:pt idx="3109">
                  <c:v>6.8</c:v>
                </c:pt>
                <c:pt idx="3110">
                  <c:v>6.8</c:v>
                </c:pt>
                <c:pt idx="3111">
                  <c:v>6.7</c:v>
                </c:pt>
                <c:pt idx="3112">
                  <c:v>6.6</c:v>
                </c:pt>
                <c:pt idx="3113">
                  <c:v>6.6</c:v>
                </c:pt>
                <c:pt idx="3114">
                  <c:v>6.5</c:v>
                </c:pt>
                <c:pt idx="3115">
                  <c:v>6.5</c:v>
                </c:pt>
                <c:pt idx="3116">
                  <c:v>6.5</c:v>
                </c:pt>
                <c:pt idx="3117">
                  <c:v>6.4</c:v>
                </c:pt>
                <c:pt idx="3118">
                  <c:v>6.4</c:v>
                </c:pt>
                <c:pt idx="3119">
                  <c:v>6</c:v>
                </c:pt>
                <c:pt idx="3120">
                  <c:v>5.4</c:v>
                </c:pt>
                <c:pt idx="3121">
                  <c:v>4.3</c:v>
                </c:pt>
                <c:pt idx="3122">
                  <c:v>8.3000000000000007</c:v>
                </c:pt>
                <c:pt idx="3123">
                  <c:v>8.1</c:v>
                </c:pt>
                <c:pt idx="3124">
                  <c:v>8</c:v>
                </c:pt>
                <c:pt idx="3125">
                  <c:v>8</c:v>
                </c:pt>
                <c:pt idx="3126">
                  <c:v>7.6</c:v>
                </c:pt>
                <c:pt idx="3127">
                  <c:v>7.6</c:v>
                </c:pt>
                <c:pt idx="3128">
                  <c:v>7.6</c:v>
                </c:pt>
                <c:pt idx="3129">
                  <c:v>7.6</c:v>
                </c:pt>
                <c:pt idx="3130">
                  <c:v>7.5</c:v>
                </c:pt>
                <c:pt idx="3131">
                  <c:v>7.5</c:v>
                </c:pt>
                <c:pt idx="3132">
                  <c:v>7.3</c:v>
                </c:pt>
                <c:pt idx="3133">
                  <c:v>7.3</c:v>
                </c:pt>
                <c:pt idx="3134">
                  <c:v>7.2</c:v>
                </c:pt>
                <c:pt idx="3135">
                  <c:v>7.2</c:v>
                </c:pt>
                <c:pt idx="3136">
                  <c:v>7.1</c:v>
                </c:pt>
                <c:pt idx="3137">
                  <c:v>7.1</c:v>
                </c:pt>
                <c:pt idx="3138">
                  <c:v>7</c:v>
                </c:pt>
                <c:pt idx="3139">
                  <c:v>7</c:v>
                </c:pt>
                <c:pt idx="3140">
                  <c:v>6.7</c:v>
                </c:pt>
                <c:pt idx="3141">
                  <c:v>6.4</c:v>
                </c:pt>
                <c:pt idx="3142">
                  <c:v>6.4</c:v>
                </c:pt>
                <c:pt idx="3143">
                  <c:v>6.4</c:v>
                </c:pt>
                <c:pt idx="3144">
                  <c:v>6.3</c:v>
                </c:pt>
                <c:pt idx="3145">
                  <c:v>6.2</c:v>
                </c:pt>
                <c:pt idx="3146">
                  <c:v>6.2</c:v>
                </c:pt>
                <c:pt idx="3147">
                  <c:v>6.1</c:v>
                </c:pt>
                <c:pt idx="3148">
                  <c:v>6.1</c:v>
                </c:pt>
                <c:pt idx="3149">
                  <c:v>6</c:v>
                </c:pt>
                <c:pt idx="3150">
                  <c:v>5.9</c:v>
                </c:pt>
                <c:pt idx="3151">
                  <c:v>8.3000000000000007</c:v>
                </c:pt>
                <c:pt idx="3152">
                  <c:v>8.1999999999999993</c:v>
                </c:pt>
                <c:pt idx="3153">
                  <c:v>7.8</c:v>
                </c:pt>
                <c:pt idx="3154">
                  <c:v>7.8</c:v>
                </c:pt>
                <c:pt idx="3155">
                  <c:v>7.7</c:v>
                </c:pt>
                <c:pt idx="3156">
                  <c:v>7.7</c:v>
                </c:pt>
                <c:pt idx="3157">
                  <c:v>7.6</c:v>
                </c:pt>
                <c:pt idx="3158">
                  <c:v>7.5</c:v>
                </c:pt>
                <c:pt idx="3159">
                  <c:v>7.5</c:v>
                </c:pt>
                <c:pt idx="3160">
                  <c:v>7.5</c:v>
                </c:pt>
                <c:pt idx="3161">
                  <c:v>7.4</c:v>
                </c:pt>
                <c:pt idx="3162">
                  <c:v>7.3</c:v>
                </c:pt>
                <c:pt idx="3163">
                  <c:v>7.2</c:v>
                </c:pt>
                <c:pt idx="3164">
                  <c:v>7.2</c:v>
                </c:pt>
                <c:pt idx="3165">
                  <c:v>7.2</c:v>
                </c:pt>
                <c:pt idx="3166">
                  <c:v>7</c:v>
                </c:pt>
                <c:pt idx="3167">
                  <c:v>6.9</c:v>
                </c:pt>
                <c:pt idx="3168">
                  <c:v>6.9</c:v>
                </c:pt>
                <c:pt idx="3169">
                  <c:v>6.9</c:v>
                </c:pt>
                <c:pt idx="3170">
                  <c:v>6.9</c:v>
                </c:pt>
                <c:pt idx="3171">
                  <c:v>6.8</c:v>
                </c:pt>
                <c:pt idx="3172">
                  <c:v>6.7</c:v>
                </c:pt>
                <c:pt idx="3173">
                  <c:v>6.6</c:v>
                </c:pt>
                <c:pt idx="3174">
                  <c:v>6.6</c:v>
                </c:pt>
                <c:pt idx="3175">
                  <c:v>6.5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6.4</c:v>
                </c:pt>
                <c:pt idx="3181">
                  <c:v>6.4</c:v>
                </c:pt>
                <c:pt idx="3182">
                  <c:v>6.3</c:v>
                </c:pt>
                <c:pt idx="3183">
                  <c:v>6.1</c:v>
                </c:pt>
                <c:pt idx="3184">
                  <c:v>6</c:v>
                </c:pt>
                <c:pt idx="3185">
                  <c:v>5.9</c:v>
                </c:pt>
                <c:pt idx="3186">
                  <c:v>4.5</c:v>
                </c:pt>
                <c:pt idx="3187">
                  <c:v>4.0999999999999996</c:v>
                </c:pt>
                <c:pt idx="3188">
                  <c:v>8.5</c:v>
                </c:pt>
                <c:pt idx="3189">
                  <c:v>8</c:v>
                </c:pt>
                <c:pt idx="3190">
                  <c:v>7.8</c:v>
                </c:pt>
                <c:pt idx="3191">
                  <c:v>7.8</c:v>
                </c:pt>
                <c:pt idx="3192">
                  <c:v>7.7</c:v>
                </c:pt>
                <c:pt idx="3193">
                  <c:v>7.7</c:v>
                </c:pt>
                <c:pt idx="3194">
                  <c:v>7.6</c:v>
                </c:pt>
                <c:pt idx="3195">
                  <c:v>7.5</c:v>
                </c:pt>
                <c:pt idx="3196">
                  <c:v>7.4</c:v>
                </c:pt>
                <c:pt idx="3197">
                  <c:v>7.4</c:v>
                </c:pt>
                <c:pt idx="3198">
                  <c:v>7.3</c:v>
                </c:pt>
                <c:pt idx="3199">
                  <c:v>7.3</c:v>
                </c:pt>
                <c:pt idx="3200">
                  <c:v>7.2</c:v>
                </c:pt>
                <c:pt idx="3201">
                  <c:v>7.1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6.9</c:v>
                </c:pt>
                <c:pt idx="3206">
                  <c:v>6.9</c:v>
                </c:pt>
                <c:pt idx="3207">
                  <c:v>6.7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6.6</c:v>
                </c:pt>
                <c:pt idx="3212">
                  <c:v>6.5</c:v>
                </c:pt>
                <c:pt idx="3213">
                  <c:v>6.5</c:v>
                </c:pt>
                <c:pt idx="3214">
                  <c:v>6.4</c:v>
                </c:pt>
                <c:pt idx="3215">
                  <c:v>6.4</c:v>
                </c:pt>
                <c:pt idx="3216">
                  <c:v>6.4</c:v>
                </c:pt>
                <c:pt idx="3217">
                  <c:v>6.4</c:v>
                </c:pt>
                <c:pt idx="3218">
                  <c:v>6.4</c:v>
                </c:pt>
                <c:pt idx="3219">
                  <c:v>6.3</c:v>
                </c:pt>
                <c:pt idx="3220">
                  <c:v>6.2</c:v>
                </c:pt>
                <c:pt idx="3221">
                  <c:v>6</c:v>
                </c:pt>
                <c:pt idx="3222">
                  <c:v>5.0999999999999996</c:v>
                </c:pt>
                <c:pt idx="3223">
                  <c:v>4.5999999999999996</c:v>
                </c:pt>
                <c:pt idx="3224">
                  <c:v>8.3000000000000007</c:v>
                </c:pt>
                <c:pt idx="3225">
                  <c:v>8.1999999999999993</c:v>
                </c:pt>
                <c:pt idx="3226">
                  <c:v>7.8</c:v>
                </c:pt>
                <c:pt idx="3227">
                  <c:v>7.7</c:v>
                </c:pt>
                <c:pt idx="3228">
                  <c:v>7.6</c:v>
                </c:pt>
                <c:pt idx="3229">
                  <c:v>7.6</c:v>
                </c:pt>
                <c:pt idx="3230">
                  <c:v>7.6</c:v>
                </c:pt>
                <c:pt idx="3231">
                  <c:v>7.4</c:v>
                </c:pt>
                <c:pt idx="3232">
                  <c:v>7.3</c:v>
                </c:pt>
                <c:pt idx="3233">
                  <c:v>7.3</c:v>
                </c:pt>
                <c:pt idx="3234">
                  <c:v>7.1</c:v>
                </c:pt>
                <c:pt idx="3235">
                  <c:v>7.1</c:v>
                </c:pt>
                <c:pt idx="3236">
                  <c:v>7</c:v>
                </c:pt>
                <c:pt idx="3237">
                  <c:v>6.9</c:v>
                </c:pt>
                <c:pt idx="3238">
                  <c:v>6.9</c:v>
                </c:pt>
                <c:pt idx="3239">
                  <c:v>6.8</c:v>
                </c:pt>
                <c:pt idx="3240">
                  <c:v>6.6</c:v>
                </c:pt>
                <c:pt idx="3241">
                  <c:v>6.5</c:v>
                </c:pt>
                <c:pt idx="3242">
                  <c:v>6.4</c:v>
                </c:pt>
                <c:pt idx="3243">
                  <c:v>6.3</c:v>
                </c:pt>
                <c:pt idx="3244">
                  <c:v>6.2</c:v>
                </c:pt>
                <c:pt idx="3245">
                  <c:v>6.2</c:v>
                </c:pt>
                <c:pt idx="3246">
                  <c:v>6.1</c:v>
                </c:pt>
                <c:pt idx="3247">
                  <c:v>6.1</c:v>
                </c:pt>
                <c:pt idx="3248">
                  <c:v>5.9</c:v>
                </c:pt>
                <c:pt idx="3249">
                  <c:v>5.9</c:v>
                </c:pt>
                <c:pt idx="3250">
                  <c:v>5.7</c:v>
                </c:pt>
                <c:pt idx="3251">
                  <c:v>4.5999999999999996</c:v>
                </c:pt>
                <c:pt idx="3252">
                  <c:v>8.1999999999999993</c:v>
                </c:pt>
                <c:pt idx="3253">
                  <c:v>8.1</c:v>
                </c:pt>
                <c:pt idx="3254">
                  <c:v>8</c:v>
                </c:pt>
                <c:pt idx="3255">
                  <c:v>7.8</c:v>
                </c:pt>
                <c:pt idx="3256">
                  <c:v>7.8</c:v>
                </c:pt>
                <c:pt idx="3257">
                  <c:v>7.7</c:v>
                </c:pt>
                <c:pt idx="3258">
                  <c:v>7.6</c:v>
                </c:pt>
                <c:pt idx="3259">
                  <c:v>7.3</c:v>
                </c:pt>
                <c:pt idx="3260">
                  <c:v>7.3</c:v>
                </c:pt>
                <c:pt idx="3261">
                  <c:v>7.2</c:v>
                </c:pt>
                <c:pt idx="3262">
                  <c:v>7.2</c:v>
                </c:pt>
                <c:pt idx="3263">
                  <c:v>7.2</c:v>
                </c:pt>
                <c:pt idx="3264">
                  <c:v>7</c:v>
                </c:pt>
                <c:pt idx="3265">
                  <c:v>7</c:v>
                </c:pt>
                <c:pt idx="3266">
                  <c:v>6.9</c:v>
                </c:pt>
                <c:pt idx="3267">
                  <c:v>6.8</c:v>
                </c:pt>
                <c:pt idx="3268">
                  <c:v>6.8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6.6</c:v>
                </c:pt>
                <c:pt idx="3273">
                  <c:v>6.6</c:v>
                </c:pt>
                <c:pt idx="3274">
                  <c:v>6.6</c:v>
                </c:pt>
                <c:pt idx="3275">
                  <c:v>6.6</c:v>
                </c:pt>
                <c:pt idx="3276">
                  <c:v>6.5</c:v>
                </c:pt>
                <c:pt idx="3277">
                  <c:v>6.4</c:v>
                </c:pt>
                <c:pt idx="3278">
                  <c:v>6.4</c:v>
                </c:pt>
                <c:pt idx="3279">
                  <c:v>6.4</c:v>
                </c:pt>
                <c:pt idx="3280">
                  <c:v>6.3</c:v>
                </c:pt>
                <c:pt idx="3281">
                  <c:v>6.1</c:v>
                </c:pt>
                <c:pt idx="3282">
                  <c:v>5.8</c:v>
                </c:pt>
                <c:pt idx="3283">
                  <c:v>8.6999999999999993</c:v>
                </c:pt>
                <c:pt idx="3284">
                  <c:v>8.1</c:v>
                </c:pt>
                <c:pt idx="3285">
                  <c:v>8</c:v>
                </c:pt>
                <c:pt idx="3286">
                  <c:v>7.8</c:v>
                </c:pt>
                <c:pt idx="3287">
                  <c:v>7.7</c:v>
                </c:pt>
                <c:pt idx="3288">
                  <c:v>7.7</c:v>
                </c:pt>
                <c:pt idx="3289">
                  <c:v>7.6</c:v>
                </c:pt>
                <c:pt idx="3290">
                  <c:v>7.5</c:v>
                </c:pt>
                <c:pt idx="3291">
                  <c:v>7.4</c:v>
                </c:pt>
                <c:pt idx="3292">
                  <c:v>7.4</c:v>
                </c:pt>
                <c:pt idx="3293">
                  <c:v>7.4</c:v>
                </c:pt>
                <c:pt idx="3294">
                  <c:v>7.4</c:v>
                </c:pt>
                <c:pt idx="3295">
                  <c:v>7.3</c:v>
                </c:pt>
                <c:pt idx="3296">
                  <c:v>7.2</c:v>
                </c:pt>
                <c:pt idx="3297">
                  <c:v>7.1</c:v>
                </c:pt>
                <c:pt idx="3298">
                  <c:v>7.1</c:v>
                </c:pt>
                <c:pt idx="3299">
                  <c:v>7</c:v>
                </c:pt>
                <c:pt idx="3300">
                  <c:v>7</c:v>
                </c:pt>
                <c:pt idx="3301">
                  <c:v>6.7</c:v>
                </c:pt>
                <c:pt idx="3302">
                  <c:v>6.6</c:v>
                </c:pt>
                <c:pt idx="3303">
                  <c:v>6.4</c:v>
                </c:pt>
                <c:pt idx="3304">
                  <c:v>6.1</c:v>
                </c:pt>
                <c:pt idx="3305">
                  <c:v>5.4</c:v>
                </c:pt>
                <c:pt idx="3306">
                  <c:v>5.0999999999999996</c:v>
                </c:pt>
                <c:pt idx="3307">
                  <c:v>8.4</c:v>
                </c:pt>
                <c:pt idx="3308">
                  <c:v>8.4</c:v>
                </c:pt>
                <c:pt idx="3309">
                  <c:v>8.1</c:v>
                </c:pt>
                <c:pt idx="3310">
                  <c:v>7.9</c:v>
                </c:pt>
                <c:pt idx="3311">
                  <c:v>7.9</c:v>
                </c:pt>
                <c:pt idx="3312">
                  <c:v>7.8</c:v>
                </c:pt>
                <c:pt idx="3313">
                  <c:v>7.8</c:v>
                </c:pt>
                <c:pt idx="3314">
                  <c:v>7.7</c:v>
                </c:pt>
                <c:pt idx="3315">
                  <c:v>7.6</c:v>
                </c:pt>
                <c:pt idx="3316">
                  <c:v>7.5</c:v>
                </c:pt>
                <c:pt idx="3317">
                  <c:v>7.4</c:v>
                </c:pt>
                <c:pt idx="3318">
                  <c:v>7.2</c:v>
                </c:pt>
                <c:pt idx="3319">
                  <c:v>7.1</c:v>
                </c:pt>
                <c:pt idx="3320">
                  <c:v>7.1</c:v>
                </c:pt>
                <c:pt idx="3321">
                  <c:v>7</c:v>
                </c:pt>
                <c:pt idx="3322">
                  <c:v>6.9</c:v>
                </c:pt>
                <c:pt idx="3323">
                  <c:v>6.7</c:v>
                </c:pt>
                <c:pt idx="3324">
                  <c:v>6.4</c:v>
                </c:pt>
                <c:pt idx="3325">
                  <c:v>6.2</c:v>
                </c:pt>
                <c:pt idx="3326">
                  <c:v>6</c:v>
                </c:pt>
                <c:pt idx="3327">
                  <c:v>5.9</c:v>
                </c:pt>
                <c:pt idx="3328">
                  <c:v>3.6</c:v>
                </c:pt>
                <c:pt idx="3329">
                  <c:v>8.6999999999999993</c:v>
                </c:pt>
                <c:pt idx="3330">
                  <c:v>8.1999999999999993</c:v>
                </c:pt>
                <c:pt idx="3331">
                  <c:v>7.8</c:v>
                </c:pt>
                <c:pt idx="3332">
                  <c:v>7.7</c:v>
                </c:pt>
                <c:pt idx="3333">
                  <c:v>7.6</c:v>
                </c:pt>
                <c:pt idx="3334">
                  <c:v>7.6</c:v>
                </c:pt>
                <c:pt idx="3335">
                  <c:v>7.5</c:v>
                </c:pt>
                <c:pt idx="3336">
                  <c:v>7.5</c:v>
                </c:pt>
                <c:pt idx="3337">
                  <c:v>7.4</c:v>
                </c:pt>
                <c:pt idx="3338">
                  <c:v>7.3</c:v>
                </c:pt>
                <c:pt idx="3339">
                  <c:v>7.3</c:v>
                </c:pt>
                <c:pt idx="3340">
                  <c:v>7.1</c:v>
                </c:pt>
                <c:pt idx="3341">
                  <c:v>7.1</c:v>
                </c:pt>
                <c:pt idx="3342">
                  <c:v>7.1</c:v>
                </c:pt>
                <c:pt idx="3343">
                  <c:v>7</c:v>
                </c:pt>
                <c:pt idx="3344">
                  <c:v>7</c:v>
                </c:pt>
                <c:pt idx="3345">
                  <c:v>6.8</c:v>
                </c:pt>
                <c:pt idx="3346">
                  <c:v>6.8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6.5</c:v>
                </c:pt>
                <c:pt idx="3353">
                  <c:v>6.5</c:v>
                </c:pt>
                <c:pt idx="3354">
                  <c:v>6.3</c:v>
                </c:pt>
                <c:pt idx="3355">
                  <c:v>6.3</c:v>
                </c:pt>
                <c:pt idx="3356">
                  <c:v>6.2</c:v>
                </c:pt>
                <c:pt idx="3357">
                  <c:v>6.1</c:v>
                </c:pt>
                <c:pt idx="3358">
                  <c:v>5.4</c:v>
                </c:pt>
                <c:pt idx="3359">
                  <c:v>5.0999999999999996</c:v>
                </c:pt>
                <c:pt idx="3360">
                  <c:v>8.6999999999999993</c:v>
                </c:pt>
                <c:pt idx="3361">
                  <c:v>7.8</c:v>
                </c:pt>
                <c:pt idx="3362">
                  <c:v>7.7</c:v>
                </c:pt>
                <c:pt idx="3363">
                  <c:v>7.5</c:v>
                </c:pt>
                <c:pt idx="3364">
                  <c:v>7.4</c:v>
                </c:pt>
                <c:pt idx="3365">
                  <c:v>7.3</c:v>
                </c:pt>
                <c:pt idx="3366">
                  <c:v>7.2</c:v>
                </c:pt>
                <c:pt idx="3367">
                  <c:v>7</c:v>
                </c:pt>
                <c:pt idx="3368">
                  <c:v>6.9</c:v>
                </c:pt>
                <c:pt idx="3369">
                  <c:v>6.9</c:v>
                </c:pt>
                <c:pt idx="3370">
                  <c:v>6.9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6.5</c:v>
                </c:pt>
                <c:pt idx="3375">
                  <c:v>6.3</c:v>
                </c:pt>
                <c:pt idx="3376">
                  <c:v>6.1</c:v>
                </c:pt>
                <c:pt idx="3377">
                  <c:v>5.9</c:v>
                </c:pt>
                <c:pt idx="3378">
                  <c:v>5.9</c:v>
                </c:pt>
                <c:pt idx="3379">
                  <c:v>5.5</c:v>
                </c:pt>
                <c:pt idx="3380">
                  <c:v>8.5</c:v>
                </c:pt>
                <c:pt idx="3381">
                  <c:v>8</c:v>
                </c:pt>
                <c:pt idx="3382">
                  <c:v>7.7</c:v>
                </c:pt>
                <c:pt idx="3383">
                  <c:v>7.6</c:v>
                </c:pt>
                <c:pt idx="3384">
                  <c:v>7.6</c:v>
                </c:pt>
                <c:pt idx="3385">
                  <c:v>7.2</c:v>
                </c:pt>
                <c:pt idx="3386">
                  <c:v>6.6</c:v>
                </c:pt>
                <c:pt idx="3387">
                  <c:v>6.6</c:v>
                </c:pt>
                <c:pt idx="3388">
                  <c:v>6.5</c:v>
                </c:pt>
                <c:pt idx="3389">
                  <c:v>6.4</c:v>
                </c:pt>
                <c:pt idx="3390">
                  <c:v>6.1</c:v>
                </c:pt>
                <c:pt idx="3391">
                  <c:v>6</c:v>
                </c:pt>
                <c:pt idx="3392">
                  <c:v>5</c:v>
                </c:pt>
                <c:pt idx="3393">
                  <c:v>8.6</c:v>
                </c:pt>
                <c:pt idx="3394">
                  <c:v>8.3000000000000007</c:v>
                </c:pt>
                <c:pt idx="3395">
                  <c:v>8.1</c:v>
                </c:pt>
                <c:pt idx="3396">
                  <c:v>8</c:v>
                </c:pt>
                <c:pt idx="3397">
                  <c:v>7.6</c:v>
                </c:pt>
                <c:pt idx="3398">
                  <c:v>7.5</c:v>
                </c:pt>
                <c:pt idx="3399">
                  <c:v>7.5</c:v>
                </c:pt>
                <c:pt idx="3400">
                  <c:v>7.4</c:v>
                </c:pt>
                <c:pt idx="3401">
                  <c:v>7.3</c:v>
                </c:pt>
                <c:pt idx="3402">
                  <c:v>7.3</c:v>
                </c:pt>
                <c:pt idx="3403">
                  <c:v>7.3</c:v>
                </c:pt>
                <c:pt idx="3404">
                  <c:v>7.2</c:v>
                </c:pt>
                <c:pt idx="3405">
                  <c:v>6.9</c:v>
                </c:pt>
                <c:pt idx="3406">
                  <c:v>6.7</c:v>
                </c:pt>
                <c:pt idx="3407">
                  <c:v>6.7</c:v>
                </c:pt>
                <c:pt idx="3408">
                  <c:v>6.3</c:v>
                </c:pt>
                <c:pt idx="3409">
                  <c:v>5.8</c:v>
                </c:pt>
                <c:pt idx="3410">
                  <c:v>5.7</c:v>
                </c:pt>
                <c:pt idx="3411">
                  <c:v>5.3</c:v>
                </c:pt>
                <c:pt idx="3412">
                  <c:v>8.1999999999999993</c:v>
                </c:pt>
                <c:pt idx="3413">
                  <c:v>7.8</c:v>
                </c:pt>
                <c:pt idx="3414">
                  <c:v>7.8</c:v>
                </c:pt>
                <c:pt idx="3415">
                  <c:v>7.7</c:v>
                </c:pt>
                <c:pt idx="3416">
                  <c:v>7.5</c:v>
                </c:pt>
                <c:pt idx="3417">
                  <c:v>7.4</c:v>
                </c:pt>
                <c:pt idx="3418">
                  <c:v>7.3</c:v>
                </c:pt>
                <c:pt idx="3419">
                  <c:v>7.3</c:v>
                </c:pt>
                <c:pt idx="3420">
                  <c:v>7.2</c:v>
                </c:pt>
                <c:pt idx="3421">
                  <c:v>7.2</c:v>
                </c:pt>
                <c:pt idx="3422">
                  <c:v>6.9</c:v>
                </c:pt>
                <c:pt idx="3423">
                  <c:v>6.9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6.6</c:v>
                </c:pt>
                <c:pt idx="3428">
                  <c:v>6.4</c:v>
                </c:pt>
                <c:pt idx="3429">
                  <c:v>5.7</c:v>
                </c:pt>
                <c:pt idx="3430">
                  <c:v>8.1999999999999993</c:v>
                </c:pt>
                <c:pt idx="3431">
                  <c:v>8</c:v>
                </c:pt>
                <c:pt idx="3432">
                  <c:v>7.8</c:v>
                </c:pt>
                <c:pt idx="3433">
                  <c:v>7.6</c:v>
                </c:pt>
                <c:pt idx="3434">
                  <c:v>7.6</c:v>
                </c:pt>
                <c:pt idx="3435">
                  <c:v>7.3</c:v>
                </c:pt>
                <c:pt idx="3436">
                  <c:v>7.3</c:v>
                </c:pt>
                <c:pt idx="3437">
                  <c:v>7.3</c:v>
                </c:pt>
                <c:pt idx="3438">
                  <c:v>7.3</c:v>
                </c:pt>
                <c:pt idx="3439">
                  <c:v>7.2</c:v>
                </c:pt>
                <c:pt idx="3440">
                  <c:v>7.2</c:v>
                </c:pt>
                <c:pt idx="3441">
                  <c:v>7</c:v>
                </c:pt>
                <c:pt idx="3442">
                  <c:v>6.6</c:v>
                </c:pt>
                <c:pt idx="3443">
                  <c:v>6.6</c:v>
                </c:pt>
                <c:pt idx="3444">
                  <c:v>6.5</c:v>
                </c:pt>
                <c:pt idx="3445">
                  <c:v>5.7</c:v>
                </c:pt>
                <c:pt idx="3446">
                  <c:v>5.4</c:v>
                </c:pt>
                <c:pt idx="3447">
                  <c:v>8</c:v>
                </c:pt>
                <c:pt idx="3448">
                  <c:v>7.9</c:v>
                </c:pt>
                <c:pt idx="3449">
                  <c:v>7.8</c:v>
                </c:pt>
                <c:pt idx="3450">
                  <c:v>7.7</c:v>
                </c:pt>
                <c:pt idx="3451">
                  <c:v>7.5</c:v>
                </c:pt>
                <c:pt idx="3452">
                  <c:v>7.4</c:v>
                </c:pt>
                <c:pt idx="3453">
                  <c:v>7.2</c:v>
                </c:pt>
                <c:pt idx="3454">
                  <c:v>7.2</c:v>
                </c:pt>
                <c:pt idx="3455">
                  <c:v>7.1</c:v>
                </c:pt>
                <c:pt idx="3456">
                  <c:v>6.9</c:v>
                </c:pt>
                <c:pt idx="3457">
                  <c:v>6.9</c:v>
                </c:pt>
                <c:pt idx="3458">
                  <c:v>6.9</c:v>
                </c:pt>
                <c:pt idx="3459">
                  <c:v>6.5</c:v>
                </c:pt>
                <c:pt idx="3460">
                  <c:v>6.5</c:v>
                </c:pt>
                <c:pt idx="3461">
                  <c:v>6.2</c:v>
                </c:pt>
                <c:pt idx="3462">
                  <c:v>9.3000000000000007</c:v>
                </c:pt>
                <c:pt idx="3463">
                  <c:v>8.9</c:v>
                </c:pt>
                <c:pt idx="3464">
                  <c:v>8.8000000000000007</c:v>
                </c:pt>
                <c:pt idx="3465">
                  <c:v>8.3000000000000007</c:v>
                </c:pt>
                <c:pt idx="3466">
                  <c:v>8</c:v>
                </c:pt>
                <c:pt idx="3467">
                  <c:v>7.8</c:v>
                </c:pt>
                <c:pt idx="3468">
                  <c:v>7.6</c:v>
                </c:pt>
                <c:pt idx="3469">
                  <c:v>7.3</c:v>
                </c:pt>
                <c:pt idx="3470">
                  <c:v>7.1</c:v>
                </c:pt>
                <c:pt idx="3471">
                  <c:v>6.8</c:v>
                </c:pt>
                <c:pt idx="3472">
                  <c:v>6.7</c:v>
                </c:pt>
                <c:pt idx="3473">
                  <c:v>6.7</c:v>
                </c:pt>
                <c:pt idx="3474">
                  <c:v>6.7</c:v>
                </c:pt>
                <c:pt idx="3475">
                  <c:v>6.6</c:v>
                </c:pt>
                <c:pt idx="3476">
                  <c:v>6.6</c:v>
                </c:pt>
                <c:pt idx="3477">
                  <c:v>8.1</c:v>
                </c:pt>
                <c:pt idx="3478">
                  <c:v>8</c:v>
                </c:pt>
                <c:pt idx="3479">
                  <c:v>7.8</c:v>
                </c:pt>
                <c:pt idx="3480">
                  <c:v>7.8</c:v>
                </c:pt>
                <c:pt idx="3481">
                  <c:v>7.7</c:v>
                </c:pt>
                <c:pt idx="3482">
                  <c:v>7.5</c:v>
                </c:pt>
                <c:pt idx="3483">
                  <c:v>7.4</c:v>
                </c:pt>
                <c:pt idx="3484">
                  <c:v>7.3</c:v>
                </c:pt>
                <c:pt idx="3485">
                  <c:v>7.3</c:v>
                </c:pt>
                <c:pt idx="3486">
                  <c:v>7.3</c:v>
                </c:pt>
                <c:pt idx="3487">
                  <c:v>7.2</c:v>
                </c:pt>
                <c:pt idx="3488">
                  <c:v>6.7</c:v>
                </c:pt>
                <c:pt idx="3489">
                  <c:v>6.4</c:v>
                </c:pt>
                <c:pt idx="3490">
                  <c:v>6.3</c:v>
                </c:pt>
                <c:pt idx="3491">
                  <c:v>6.2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7.8</c:v>
                </c:pt>
                <c:pt idx="3496">
                  <c:v>7.4</c:v>
                </c:pt>
                <c:pt idx="3497">
                  <c:v>7.3</c:v>
                </c:pt>
                <c:pt idx="3498">
                  <c:v>7.1</c:v>
                </c:pt>
                <c:pt idx="3499">
                  <c:v>7.1</c:v>
                </c:pt>
                <c:pt idx="3500">
                  <c:v>6.9</c:v>
                </c:pt>
                <c:pt idx="3501">
                  <c:v>6.9</c:v>
                </c:pt>
                <c:pt idx="3502">
                  <c:v>6.7</c:v>
                </c:pt>
                <c:pt idx="3503">
                  <c:v>6.5</c:v>
                </c:pt>
                <c:pt idx="3504">
                  <c:v>8.3000000000000007</c:v>
                </c:pt>
                <c:pt idx="3505">
                  <c:v>8.1</c:v>
                </c:pt>
                <c:pt idx="3506">
                  <c:v>7.8</c:v>
                </c:pt>
                <c:pt idx="3507">
                  <c:v>7.7</c:v>
                </c:pt>
                <c:pt idx="3508">
                  <c:v>7.3</c:v>
                </c:pt>
                <c:pt idx="3509">
                  <c:v>7.3</c:v>
                </c:pt>
                <c:pt idx="3510">
                  <c:v>7.3</c:v>
                </c:pt>
                <c:pt idx="3511">
                  <c:v>7.2</c:v>
                </c:pt>
                <c:pt idx="3512">
                  <c:v>6.6</c:v>
                </c:pt>
                <c:pt idx="3513">
                  <c:v>6.4</c:v>
                </c:pt>
                <c:pt idx="3514">
                  <c:v>8.6999999999999993</c:v>
                </c:pt>
                <c:pt idx="3515">
                  <c:v>8.1</c:v>
                </c:pt>
                <c:pt idx="3516">
                  <c:v>7.7</c:v>
                </c:pt>
                <c:pt idx="3517">
                  <c:v>7.6</c:v>
                </c:pt>
                <c:pt idx="3518">
                  <c:v>7.6</c:v>
                </c:pt>
                <c:pt idx="3519">
                  <c:v>7.6</c:v>
                </c:pt>
                <c:pt idx="3520">
                  <c:v>7.2</c:v>
                </c:pt>
                <c:pt idx="3521">
                  <c:v>7.1</c:v>
                </c:pt>
                <c:pt idx="3522">
                  <c:v>6.7</c:v>
                </c:pt>
                <c:pt idx="3523">
                  <c:v>4.3</c:v>
                </c:pt>
                <c:pt idx="3524">
                  <c:v>8.1999999999999993</c:v>
                </c:pt>
                <c:pt idx="3525">
                  <c:v>8.1</c:v>
                </c:pt>
                <c:pt idx="3526">
                  <c:v>8</c:v>
                </c:pt>
                <c:pt idx="3527">
                  <c:v>7.8</c:v>
                </c:pt>
                <c:pt idx="3528">
                  <c:v>7.5</c:v>
                </c:pt>
                <c:pt idx="3529">
                  <c:v>7.5</c:v>
                </c:pt>
                <c:pt idx="3530">
                  <c:v>7.5</c:v>
                </c:pt>
                <c:pt idx="3531">
                  <c:v>6.6</c:v>
                </c:pt>
                <c:pt idx="3532">
                  <c:v>8.8000000000000007</c:v>
                </c:pt>
                <c:pt idx="3533">
                  <c:v>8.1999999999999993</c:v>
                </c:pt>
                <c:pt idx="3534">
                  <c:v>8.1</c:v>
                </c:pt>
                <c:pt idx="3535">
                  <c:v>8</c:v>
                </c:pt>
                <c:pt idx="3536">
                  <c:v>7.9</c:v>
                </c:pt>
                <c:pt idx="3537">
                  <c:v>6.8</c:v>
                </c:pt>
                <c:pt idx="3538">
                  <c:v>6.8</c:v>
                </c:pt>
                <c:pt idx="3539">
                  <c:v>6.7</c:v>
                </c:pt>
                <c:pt idx="3540">
                  <c:v>6.7</c:v>
                </c:pt>
                <c:pt idx="3541">
                  <c:v>8.1</c:v>
                </c:pt>
                <c:pt idx="3542">
                  <c:v>8</c:v>
                </c:pt>
                <c:pt idx="3543">
                  <c:v>7.4</c:v>
                </c:pt>
                <c:pt idx="3544">
                  <c:v>6.9</c:v>
                </c:pt>
                <c:pt idx="3545">
                  <c:v>8.5</c:v>
                </c:pt>
                <c:pt idx="3546">
                  <c:v>7.8</c:v>
                </c:pt>
                <c:pt idx="3547">
                  <c:v>7.6</c:v>
                </c:pt>
                <c:pt idx="3548">
                  <c:v>7.4</c:v>
                </c:pt>
                <c:pt idx="3549">
                  <c:v>7.4</c:v>
                </c:pt>
                <c:pt idx="3550">
                  <c:v>7.4</c:v>
                </c:pt>
                <c:pt idx="3551">
                  <c:v>7</c:v>
                </c:pt>
                <c:pt idx="3552">
                  <c:v>6.9</c:v>
                </c:pt>
                <c:pt idx="3553">
                  <c:v>6.8</c:v>
                </c:pt>
                <c:pt idx="3554">
                  <c:v>6.7</c:v>
                </c:pt>
                <c:pt idx="3555">
                  <c:v>6.7</c:v>
                </c:pt>
                <c:pt idx="3556">
                  <c:v>6.6</c:v>
                </c:pt>
                <c:pt idx="3557">
                  <c:v>6.5</c:v>
                </c:pt>
                <c:pt idx="3558">
                  <c:v>6.1</c:v>
                </c:pt>
                <c:pt idx="3559">
                  <c:v>6.1</c:v>
                </c:pt>
                <c:pt idx="3560">
                  <c:v>6</c:v>
                </c:pt>
                <c:pt idx="3561">
                  <c:v>8.8000000000000007</c:v>
                </c:pt>
                <c:pt idx="3562">
                  <c:v>8.5</c:v>
                </c:pt>
                <c:pt idx="3563">
                  <c:v>8.1</c:v>
                </c:pt>
                <c:pt idx="3564">
                  <c:v>7.3</c:v>
                </c:pt>
                <c:pt idx="3565">
                  <c:v>9</c:v>
                </c:pt>
                <c:pt idx="3566">
                  <c:v>7.9</c:v>
                </c:pt>
                <c:pt idx="3567">
                  <c:v>7.7</c:v>
                </c:pt>
                <c:pt idx="3568">
                  <c:v>7.6</c:v>
                </c:pt>
                <c:pt idx="3569">
                  <c:v>6.9</c:v>
                </c:pt>
                <c:pt idx="3570">
                  <c:v>6.8</c:v>
                </c:pt>
                <c:pt idx="3571">
                  <c:v>6.7</c:v>
                </c:pt>
                <c:pt idx="3572">
                  <c:v>8.5</c:v>
                </c:pt>
                <c:pt idx="3573">
                  <c:v>8.3000000000000007</c:v>
                </c:pt>
                <c:pt idx="3574">
                  <c:v>8.1</c:v>
                </c:pt>
                <c:pt idx="3575">
                  <c:v>7.9</c:v>
                </c:pt>
                <c:pt idx="3576">
                  <c:v>7.5</c:v>
                </c:pt>
                <c:pt idx="3577">
                  <c:v>7.5</c:v>
                </c:pt>
                <c:pt idx="3578">
                  <c:v>7</c:v>
                </c:pt>
                <c:pt idx="3579">
                  <c:v>6.6</c:v>
                </c:pt>
                <c:pt idx="3580">
                  <c:v>6.4</c:v>
                </c:pt>
                <c:pt idx="3581">
                  <c:v>6</c:v>
                </c:pt>
                <c:pt idx="3582">
                  <c:v>8.4</c:v>
                </c:pt>
                <c:pt idx="3583">
                  <c:v>7.8</c:v>
                </c:pt>
                <c:pt idx="3584">
                  <c:v>7.7</c:v>
                </c:pt>
                <c:pt idx="3585">
                  <c:v>7.5</c:v>
                </c:pt>
                <c:pt idx="3586">
                  <c:v>7.4</c:v>
                </c:pt>
                <c:pt idx="3587">
                  <c:v>7.2</c:v>
                </c:pt>
                <c:pt idx="3588">
                  <c:v>6.9</c:v>
                </c:pt>
                <c:pt idx="3589">
                  <c:v>6.8</c:v>
                </c:pt>
                <c:pt idx="3590">
                  <c:v>6.3</c:v>
                </c:pt>
                <c:pt idx="3591">
                  <c:v>7.9</c:v>
                </c:pt>
                <c:pt idx="3592">
                  <c:v>7.5</c:v>
                </c:pt>
                <c:pt idx="3593">
                  <c:v>7.2</c:v>
                </c:pt>
                <c:pt idx="3594">
                  <c:v>6.9</c:v>
                </c:pt>
                <c:pt idx="3595">
                  <c:v>6.6</c:v>
                </c:pt>
                <c:pt idx="3596">
                  <c:v>8.1</c:v>
                </c:pt>
                <c:pt idx="3597">
                  <c:v>6.8</c:v>
                </c:pt>
                <c:pt idx="3598">
                  <c:v>6.7</c:v>
                </c:pt>
                <c:pt idx="3599">
                  <c:v>6.2</c:v>
                </c:pt>
                <c:pt idx="3600">
                  <c:v>6.2</c:v>
                </c:pt>
                <c:pt idx="3601">
                  <c:v>3.8</c:v>
                </c:pt>
                <c:pt idx="3602">
                  <c:v>7.9</c:v>
                </c:pt>
                <c:pt idx="3603">
                  <c:v>7.6</c:v>
                </c:pt>
                <c:pt idx="3604">
                  <c:v>7.4</c:v>
                </c:pt>
                <c:pt idx="3605">
                  <c:v>8.1</c:v>
                </c:pt>
                <c:pt idx="3606">
                  <c:v>7.8</c:v>
                </c:pt>
                <c:pt idx="3607">
                  <c:v>7.6</c:v>
                </c:pt>
                <c:pt idx="3608">
                  <c:v>6.4</c:v>
                </c:pt>
                <c:pt idx="3609">
                  <c:v>5.8</c:v>
                </c:pt>
                <c:pt idx="3610">
                  <c:v>7.5</c:v>
                </c:pt>
                <c:pt idx="3611">
                  <c:v>7.3</c:v>
                </c:pt>
                <c:pt idx="3612">
                  <c:v>7.5</c:v>
                </c:pt>
                <c:pt idx="3613">
                  <c:v>7.5</c:v>
                </c:pt>
                <c:pt idx="3614">
                  <c:v>6</c:v>
                </c:pt>
                <c:pt idx="3615">
                  <c:v>5.5</c:v>
                </c:pt>
                <c:pt idx="3616">
                  <c:v>8.3000000000000007</c:v>
                </c:pt>
                <c:pt idx="3617">
                  <c:v>8.1999999999999993</c:v>
                </c:pt>
                <c:pt idx="3618">
                  <c:v>7.3</c:v>
                </c:pt>
                <c:pt idx="3619">
                  <c:v>7.2</c:v>
                </c:pt>
                <c:pt idx="3620">
                  <c:v>7.7</c:v>
                </c:pt>
                <c:pt idx="3621">
                  <c:v>7.4</c:v>
                </c:pt>
                <c:pt idx="3622">
                  <c:v>7.6</c:v>
                </c:pt>
                <c:pt idx="3623">
                  <c:v>8.5</c:v>
                </c:pt>
                <c:pt idx="3624">
                  <c:v>7.6</c:v>
                </c:pt>
                <c:pt idx="3625">
                  <c:v>7.5</c:v>
                </c:pt>
                <c:pt idx="3626">
                  <c:v>7.4</c:v>
                </c:pt>
                <c:pt idx="3627">
                  <c:v>8.5</c:v>
                </c:pt>
                <c:pt idx="3628">
                  <c:v>8</c:v>
                </c:pt>
                <c:pt idx="3629">
                  <c:v>6.8</c:v>
                </c:pt>
                <c:pt idx="3630">
                  <c:v>6.6</c:v>
                </c:pt>
                <c:pt idx="3631">
                  <c:v>5.7</c:v>
                </c:pt>
                <c:pt idx="3632">
                  <c:v>7.8</c:v>
                </c:pt>
                <c:pt idx="3633">
                  <c:v>7.9</c:v>
                </c:pt>
                <c:pt idx="3634">
                  <c:v>8.6</c:v>
                </c:pt>
                <c:pt idx="3635">
                  <c:v>8.6</c:v>
                </c:pt>
                <c:pt idx="3636">
                  <c:v>7.1</c:v>
                </c:pt>
                <c:pt idx="3637">
                  <c:v>6.1</c:v>
                </c:pt>
                <c:pt idx="3638">
                  <c:v>8.3000000000000007</c:v>
                </c:pt>
                <c:pt idx="3639">
                  <c:v>7.9</c:v>
                </c:pt>
                <c:pt idx="3640">
                  <c:v>7.6</c:v>
                </c:pt>
                <c:pt idx="3641">
                  <c:v>7.5</c:v>
                </c:pt>
                <c:pt idx="3642">
                  <c:v>6.5</c:v>
                </c:pt>
                <c:pt idx="3643">
                  <c:v>5.6</c:v>
                </c:pt>
                <c:pt idx="3644">
                  <c:v>8.8000000000000007</c:v>
                </c:pt>
                <c:pt idx="3645">
                  <c:v>8.5</c:v>
                </c:pt>
                <c:pt idx="3646">
                  <c:v>7.6</c:v>
                </c:pt>
                <c:pt idx="3647">
                  <c:v>8.6999999999999993</c:v>
                </c:pt>
                <c:pt idx="3648">
                  <c:v>8.1</c:v>
                </c:pt>
                <c:pt idx="3649">
                  <c:v>7.7</c:v>
                </c:pt>
                <c:pt idx="3650">
                  <c:v>7.5</c:v>
                </c:pt>
                <c:pt idx="3651">
                  <c:v>5.9</c:v>
                </c:pt>
                <c:pt idx="3652">
                  <c:v>8.1</c:v>
                </c:pt>
                <c:pt idx="3653">
                  <c:v>8</c:v>
                </c:pt>
                <c:pt idx="3654">
                  <c:v>7.4</c:v>
                </c:pt>
                <c:pt idx="3655">
                  <c:v>6.6</c:v>
                </c:pt>
                <c:pt idx="3656">
                  <c:v>9.1999999999999993</c:v>
                </c:pt>
                <c:pt idx="3657">
                  <c:v>7.4</c:v>
                </c:pt>
                <c:pt idx="3658">
                  <c:v>7.8</c:v>
                </c:pt>
                <c:pt idx="3659">
                  <c:v>6.9</c:v>
                </c:pt>
                <c:pt idx="3660">
                  <c:v>6.1</c:v>
                </c:pt>
                <c:pt idx="3661">
                  <c:v>6.6</c:v>
                </c:pt>
                <c:pt idx="3662">
                  <c:v>6</c:v>
                </c:pt>
                <c:pt idx="3663">
                  <c:v>8.9</c:v>
                </c:pt>
                <c:pt idx="3664">
                  <c:v>8.4</c:v>
                </c:pt>
                <c:pt idx="3665">
                  <c:v>8.3000000000000007</c:v>
                </c:pt>
                <c:pt idx="3666">
                  <c:v>8.1999999999999993</c:v>
                </c:pt>
                <c:pt idx="3667">
                  <c:v>7.9</c:v>
                </c:pt>
                <c:pt idx="3668">
                  <c:v>7.7</c:v>
                </c:pt>
                <c:pt idx="3669">
                  <c:v>7.1</c:v>
                </c:pt>
                <c:pt idx="3670">
                  <c:v>8.3000000000000007</c:v>
                </c:pt>
                <c:pt idx="3671">
                  <c:v>8</c:v>
                </c:pt>
                <c:pt idx="3672">
                  <c:v>6.9</c:v>
                </c:pt>
                <c:pt idx="3673">
                  <c:v>7.4</c:v>
                </c:pt>
                <c:pt idx="3674">
                  <c:v>6.1</c:v>
                </c:pt>
                <c:pt idx="3675">
                  <c:v>8.9</c:v>
                </c:pt>
                <c:pt idx="3676">
                  <c:v>7.9</c:v>
                </c:pt>
                <c:pt idx="3677">
                  <c:v>6.5</c:v>
                </c:pt>
                <c:pt idx="3678">
                  <c:v>7.9</c:v>
                </c:pt>
                <c:pt idx="3679">
                  <c:v>8</c:v>
                </c:pt>
                <c:pt idx="3680">
                  <c:v>7.3</c:v>
                </c:pt>
                <c:pt idx="3681">
                  <c:v>8.5</c:v>
                </c:pt>
                <c:pt idx="3682">
                  <c:v>7.6</c:v>
                </c:pt>
                <c:pt idx="3683">
                  <c:v>7.6</c:v>
                </c:pt>
                <c:pt idx="3684">
                  <c:v>8.9</c:v>
                </c:pt>
                <c:pt idx="3685">
                  <c:v>7.9</c:v>
                </c:pt>
                <c:pt idx="3686">
                  <c:v>6</c:v>
                </c:pt>
                <c:pt idx="3687">
                  <c:v>7.7</c:v>
                </c:pt>
                <c:pt idx="3688">
                  <c:v>7.2</c:v>
                </c:pt>
                <c:pt idx="3689">
                  <c:v>7.2</c:v>
                </c:pt>
                <c:pt idx="3690">
                  <c:v>7.2</c:v>
                </c:pt>
                <c:pt idx="3691">
                  <c:v>7.6</c:v>
                </c:pt>
                <c:pt idx="3692">
                  <c:v>8</c:v>
                </c:pt>
                <c:pt idx="3693">
                  <c:v>7.2</c:v>
                </c:pt>
                <c:pt idx="3694">
                  <c:v>7.2</c:v>
                </c:pt>
                <c:pt idx="3695">
                  <c:v>7.2</c:v>
                </c:pt>
                <c:pt idx="3696">
                  <c:v>8.6999999999999993</c:v>
                </c:pt>
                <c:pt idx="3697">
                  <c:v>7.7</c:v>
                </c:pt>
                <c:pt idx="3698">
                  <c:v>8</c:v>
                </c:pt>
                <c:pt idx="3699">
                  <c:v>5.5</c:v>
                </c:pt>
                <c:pt idx="3700">
                  <c:v>7.1</c:v>
                </c:pt>
                <c:pt idx="3701">
                  <c:v>6.6</c:v>
                </c:pt>
                <c:pt idx="3702">
                  <c:v>8.1</c:v>
                </c:pt>
                <c:pt idx="3703">
                  <c:v>7.7</c:v>
                </c:pt>
                <c:pt idx="3704">
                  <c:v>7.6</c:v>
                </c:pt>
                <c:pt idx="3705">
                  <c:v>7.5</c:v>
                </c:pt>
                <c:pt idx="3706">
                  <c:v>7.8</c:v>
                </c:pt>
                <c:pt idx="3707">
                  <c:v>9</c:v>
                </c:pt>
                <c:pt idx="3708">
                  <c:v>5.8</c:v>
                </c:pt>
                <c:pt idx="3709">
                  <c:v>6.6</c:v>
                </c:pt>
                <c:pt idx="3710">
                  <c:v>8.1999999999999993</c:v>
                </c:pt>
                <c:pt idx="3711">
                  <c:v>8.4</c:v>
                </c:pt>
                <c:pt idx="3712">
                  <c:v>8</c:v>
                </c:pt>
                <c:pt idx="3713">
                  <c:v>8.1999999999999993</c:v>
                </c:pt>
                <c:pt idx="3714">
                  <c:v>8.4</c:v>
                </c:pt>
                <c:pt idx="3715">
                  <c:v>7</c:v>
                </c:pt>
                <c:pt idx="3716">
                  <c:v>7.7</c:v>
                </c:pt>
                <c:pt idx="3717">
                  <c:v>6.3</c:v>
                </c:pt>
                <c:pt idx="3718">
                  <c:v>8.5</c:v>
                </c:pt>
                <c:pt idx="3719">
                  <c:v>8.4</c:v>
                </c:pt>
                <c:pt idx="3720">
                  <c:v>6.6</c:v>
                </c:pt>
                <c:pt idx="3721">
                  <c:v>6.8</c:v>
                </c:pt>
                <c:pt idx="372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E3-4321-AF7D-A7DACA07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10048"/>
        <c:axId val="1358207968"/>
      </c:scatterChart>
      <c:valAx>
        <c:axId val="135821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duration</a:t>
                </a:r>
              </a:p>
            </c:rich>
          </c:tx>
          <c:layout>
            <c:manualLayout>
              <c:xMode val="edge"/>
              <c:yMode val="edge"/>
              <c:x val="0.47633902012248502"/>
              <c:y val="0.86942111402741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207968"/>
        <c:crosses val="autoZero"/>
        <c:crossBetween val="midCat"/>
      </c:valAx>
      <c:valAx>
        <c:axId val="13582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4.72222222222222E-2"/>
              <c:y val="0.363510863225430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21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line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movies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'C1'!$G$4:$G$37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'C1'!$G$4:$G$37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4-4201-B8C1-0EA789C7F493}"/>
            </c:ext>
          </c:extLst>
        </c:ser>
        <c:ser>
          <c:idx val="1"/>
          <c:order val="1"/>
          <c:tx>
            <c:v>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'C1'!$G$4:$G$37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'C1'!$E$4:$E$37</c:f>
              <c:numCache>
                <c:formatCode>General</c:formatCode>
                <c:ptCount val="34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 formatCode="0.00">
                  <c:v>7.3428571428571399</c:v>
                </c:pt>
                <c:pt idx="5">
                  <c:v>7.4</c:v>
                </c:pt>
                <c:pt idx="6">
                  <c:v>7.9</c:v>
                </c:pt>
                <c:pt idx="7">
                  <c:v>7.5</c:v>
                </c:pt>
                <c:pt idx="8" formatCode="0.00">
                  <c:v>7.56666666666667</c:v>
                </c:pt>
                <c:pt idx="9" formatCode="0.00">
                  <c:v>6.4275098149186398</c:v>
                </c:pt>
                <c:pt idx="10">
                  <c:v>6.7</c:v>
                </c:pt>
                <c:pt idx="11" formatCode="0.00">
                  <c:v>7.3558823529411699</c:v>
                </c:pt>
                <c:pt idx="12">
                  <c:v>7.77</c:v>
                </c:pt>
                <c:pt idx="13">
                  <c:v>8</c:v>
                </c:pt>
                <c:pt idx="14">
                  <c:v>7.22</c:v>
                </c:pt>
                <c:pt idx="15">
                  <c:v>7.1</c:v>
                </c:pt>
                <c:pt idx="16">
                  <c:v>7.9</c:v>
                </c:pt>
                <c:pt idx="17" formatCode="0.00">
                  <c:v>7.1857142857142904</c:v>
                </c:pt>
                <c:pt idx="18">
                  <c:v>7.66</c:v>
                </c:pt>
                <c:pt idx="19">
                  <c:v>6</c:v>
                </c:pt>
                <c:pt idx="20">
                  <c:v>7.7</c:v>
                </c:pt>
                <c:pt idx="21" formatCode="0.00">
                  <c:v>7.0214285714285696</c:v>
                </c:pt>
                <c:pt idx="22">
                  <c:v>7.8</c:v>
                </c:pt>
                <c:pt idx="23">
                  <c:v>7.3</c:v>
                </c:pt>
                <c:pt idx="24">
                  <c:v>8.5</c:v>
                </c:pt>
                <c:pt idx="25">
                  <c:v>7.15</c:v>
                </c:pt>
                <c:pt idx="26" formatCode="0.00">
                  <c:v>8.1333333333333293</c:v>
                </c:pt>
                <c:pt idx="27">
                  <c:v>7.76</c:v>
                </c:pt>
                <c:pt idx="28">
                  <c:v>7.9</c:v>
                </c:pt>
                <c:pt idx="29">
                  <c:v>6.5</c:v>
                </c:pt>
                <c:pt idx="30" formatCode="0.00">
                  <c:v>7.0826086956521701</c:v>
                </c:pt>
                <c:pt idx="31" formatCode="0.00">
                  <c:v>6.6333333333333302</c:v>
                </c:pt>
                <c:pt idx="32">
                  <c:v>7.4</c:v>
                </c:pt>
                <c:pt idx="33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4-4201-B8C1-0EA789C7F493}"/>
            </c:ext>
          </c:extLst>
        </c:ser>
        <c:ser>
          <c:idx val="2"/>
          <c:order val="2"/>
          <c:tx>
            <c:v>std dev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'C1'!$G$4:$G$37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'C1'!$F$4:$F$37</c:f>
              <c:numCache>
                <c:formatCode>General</c:formatCode>
                <c:ptCount val="34"/>
                <c:pt idx="0">
                  <c:v>0.77781745930520496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">
                  <c:v>0.35050983275384501</c:v>
                </c:pt>
                <c:pt idx="5">
                  <c:v>0</c:v>
                </c:pt>
                <c:pt idx="6">
                  <c:v>0.52915026221291905</c:v>
                </c:pt>
                <c:pt idx="7">
                  <c:v>0.141421356237346</c:v>
                </c:pt>
                <c:pt idx="8" formatCode="0.00">
                  <c:v>0.40414518843273001</c:v>
                </c:pt>
                <c:pt idx="9" formatCode="0.00">
                  <c:v>1.04790330795446</c:v>
                </c:pt>
                <c:pt idx="10">
                  <c:v>0</c:v>
                </c:pt>
                <c:pt idx="11" formatCode="0.00">
                  <c:v>0.51943511069681403</c:v>
                </c:pt>
                <c:pt idx="12">
                  <c:v>0.71188326134119895</c:v>
                </c:pt>
                <c:pt idx="13">
                  <c:v>0</c:v>
                </c:pt>
                <c:pt idx="14">
                  <c:v>0.80124902496041195</c:v>
                </c:pt>
                <c:pt idx="15">
                  <c:v>0</c:v>
                </c:pt>
                <c:pt idx="16">
                  <c:v>0.42426406871195299</c:v>
                </c:pt>
                <c:pt idx="17" formatCode="0.00">
                  <c:v>1.1553189623484601</c:v>
                </c:pt>
                <c:pt idx="18">
                  <c:v>0.99017394655911495</c:v>
                </c:pt>
                <c:pt idx="19">
                  <c:v>0</c:v>
                </c:pt>
                <c:pt idx="20">
                  <c:v>0.57008771254957102</c:v>
                </c:pt>
                <c:pt idx="21" formatCode="0.00">
                  <c:v>0.76578624395360895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0.57445626465379696</c:v>
                </c:pt>
                <c:pt idx="26" formatCode="0.00">
                  <c:v>0.55075705472863101</c:v>
                </c:pt>
                <c:pt idx="27">
                  <c:v>0.97877474425937205</c:v>
                </c:pt>
                <c:pt idx="28">
                  <c:v>0</c:v>
                </c:pt>
                <c:pt idx="29">
                  <c:v>0</c:v>
                </c:pt>
                <c:pt idx="30" formatCode="0.00">
                  <c:v>0.86057706533202705</c:v>
                </c:pt>
                <c:pt idx="31" formatCode="0.00">
                  <c:v>0.45092497528230502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4-4201-B8C1-0EA789C7F493}"/>
            </c:ext>
          </c:extLst>
        </c:ser>
        <c:ser>
          <c:idx val="3"/>
          <c:order val="3"/>
          <c:tx>
            <c:v>median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'C1'!$G$4:$G$37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'C1'!$H$4:$H$37</c:f>
              <c:numCache>
                <c:formatCode>General</c:formatCode>
                <c:ptCount val="34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</c:v>
                </c:pt>
                <c:pt idx="5">
                  <c:v>7.4</c:v>
                </c:pt>
                <c:pt idx="6">
                  <c:v>8.1</c:v>
                </c:pt>
                <c:pt idx="7">
                  <c:v>7.5</c:v>
                </c:pt>
                <c:pt idx="8">
                  <c:v>7.8</c:v>
                </c:pt>
                <c:pt idx="9">
                  <c:v>6.5</c:v>
                </c:pt>
                <c:pt idx="10">
                  <c:v>6.7</c:v>
                </c:pt>
                <c:pt idx="11">
                  <c:v>7.3</c:v>
                </c:pt>
                <c:pt idx="12">
                  <c:v>7.8</c:v>
                </c:pt>
                <c:pt idx="13">
                  <c:v>8</c:v>
                </c:pt>
                <c:pt idx="14">
                  <c:v>7.4</c:v>
                </c:pt>
                <c:pt idx="15">
                  <c:v>7.1</c:v>
                </c:pt>
                <c:pt idx="16">
                  <c:v>7.9</c:v>
                </c:pt>
                <c:pt idx="17">
                  <c:v>7</c:v>
                </c:pt>
                <c:pt idx="18">
                  <c:v>8</c:v>
                </c:pt>
                <c:pt idx="19">
                  <c:v>6</c:v>
                </c:pt>
                <c:pt idx="20">
                  <c:v>7.7</c:v>
                </c:pt>
                <c:pt idx="21">
                  <c:v>7.25</c:v>
                </c:pt>
                <c:pt idx="22">
                  <c:v>7.8</c:v>
                </c:pt>
                <c:pt idx="23">
                  <c:v>7.3</c:v>
                </c:pt>
                <c:pt idx="24">
                  <c:v>8.5</c:v>
                </c:pt>
                <c:pt idx="25">
                  <c:v>7.3</c:v>
                </c:pt>
                <c:pt idx="26">
                  <c:v>8.4</c:v>
                </c:pt>
                <c:pt idx="27">
                  <c:v>8</c:v>
                </c:pt>
                <c:pt idx="28">
                  <c:v>7.9</c:v>
                </c:pt>
                <c:pt idx="29">
                  <c:v>6.5</c:v>
                </c:pt>
                <c:pt idx="30">
                  <c:v>7.2</c:v>
                </c:pt>
                <c:pt idx="31">
                  <c:v>6.6</c:v>
                </c:pt>
                <c:pt idx="32">
                  <c:v>7.4</c:v>
                </c:pt>
                <c:pt idx="33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C4-4201-B8C1-0EA789C7F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97887"/>
        <c:axId val="1384398303"/>
      </c:lineChart>
      <c:catAx>
        <c:axId val="1384397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8303"/>
        <c:crosses val="autoZero"/>
        <c:auto val="1"/>
        <c:lblAlgn val="ctr"/>
        <c:lblOffset val="100"/>
        <c:noMultiLvlLbl val="0"/>
      </c:catAx>
      <c:valAx>
        <c:axId val="13843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6</xdr:row>
      <xdr:rowOff>109537</xdr:rowOff>
    </xdr:from>
    <xdr:to>
      <xdr:col>9</xdr:col>
      <xdr:colOff>523875</xdr:colOff>
      <xdr:row>20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4</xdr:row>
      <xdr:rowOff>147637</xdr:rowOff>
    </xdr:from>
    <xdr:to>
      <xdr:col>19</xdr:col>
      <xdr:colOff>400050</xdr:colOff>
      <xdr:row>23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rmateja" refreshedDate="45175.967106134303" createdVersion="7" refreshedVersion="7" minRefreshableVersion="3" recordCount="3723" xr:uid="{00000000-000A-0000-FFFF-FFFF00000000}">
  <cacheSource type="worksheet">
    <worksheetSource ref="B1:C3724" sheet="C"/>
  </cacheSource>
  <cacheFields count="2">
    <cacheField name="language" numFmtId="0">
      <sharedItems count="34">
        <s v="English"/>
        <s v="Italian"/>
        <s v="Portuguese"/>
        <s v="Japanese"/>
        <s v="None"/>
        <s v="German"/>
        <s v="Persian"/>
        <s v="French"/>
        <s v="Korean"/>
        <s v="Danish"/>
        <s v="Spanish"/>
        <s v="Indonesian"/>
        <s v="Hindi"/>
        <s v="Hebrew"/>
        <s v="Mandarin"/>
        <s v="Romanian"/>
        <s v="Maya"/>
        <s v="Dutch"/>
        <s v="Cantonese"/>
        <s v="Dari"/>
        <s v="Norwegian"/>
        <s v="Aboriginal"/>
        <s v="Czech"/>
        <s v="Vietnamese"/>
        <s v="Mongolian"/>
        <s v="Zulu"/>
        <s v="Arabic"/>
        <s v="Aramaic"/>
        <s v="Hungarian"/>
        <s v="Thai"/>
        <s v="Filipino"/>
        <s v="Russian"/>
        <s v="Kazakh"/>
        <s v="Bosnian"/>
      </sharedItems>
    </cacheField>
    <cacheField name="imdb_score" numFmtId="0">
      <sharedItems containsSemiMixedTypes="0" containsString="0" containsNumber="1" minValue="0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rmateja" refreshedDate="45176.414346411999" createdVersion="7" refreshedVersion="7" minRefreshableVersion="3" recordCount="3723" xr:uid="{00000000-000A-0000-FFFF-FFFF01000000}">
  <cacheSource type="worksheet">
    <worksheetSource ref="A1:B3724" sheet="D"/>
  </cacheSource>
  <cacheFields count="2">
    <cacheField name="director_name" numFmtId="0">
      <sharedItems count="1659">
        <s v="Ã‰mile Gaudreault"/>
        <s v="Ãlex de la Iglesia"/>
        <s v="Aaron Schneider"/>
        <s v="Aaron Seltzer"/>
        <s v="Abel Ferrara"/>
        <s v="Adam Goldberg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ki KaurismÃ¤ki"/>
        <s v="Akira Kurosawa"/>
        <s v="Akiva Goldsman"/>
        <s v="Akiva Schaffer"/>
        <s v="Alan Cohn"/>
        <s v="Alan J. Pakula"/>
        <s v="Alan Metter"/>
        <s v="Alan Parker"/>
        <s v="Alan Poul"/>
        <s v="Alan Rudolph"/>
        <s v="Alan Shapiro"/>
        <s v="Alan Taylor"/>
        <s v="Albert Brooks"/>
        <s v="Albert Hughes"/>
        <s v="Alejandro Agresti"/>
        <s v="Alejandro AmenÃ¡bar"/>
        <s v="Alejandro G. IÃ±Ã¡rritu"/>
        <s v="Alejandro Monteverde"/>
        <s v="Alessandro Carloni"/>
        <s v="Alex Craig Mann"/>
        <s v="Alex Garland"/>
        <s v="Alex Gibney"/>
        <s v="Alex Kendrick"/>
        <s v="Alex Proyas"/>
        <s v="Alex Rivera"/>
        <s v="Alex Smith"/>
        <s v="Alex Zamm"/>
        <s v="Alexander Payne"/>
        <s v="Alexander Witt"/>
        <s v="Alexandre Aja"/>
        <s v="Alfonso CuarÃ³n"/>
        <s v="Alfred Hitchcock"/>
        <s v="Alison Maclean"/>
        <s v="Alister Grierson"/>
        <s v="Allen Coulter"/>
        <s v="Allen Hughes"/>
        <s v="Allison Anders"/>
        <s v="Amy Heckerling"/>
        <s v="Anand Tucker"/>
        <s v="AndrÃ© Ã˜vredal"/>
        <s v="AndrÃ©s Muschietti"/>
        <s v="Andrew Adamson"/>
        <s v="Andrew Bergman"/>
        <s v="Andrew Currie"/>
        <s v="Andrew Davis"/>
        <s v="Andrew Dominik"/>
        <s v="Andrew Douglas"/>
        <s v="Andrew Fleming"/>
        <s v="Andrew Haigh"/>
        <s v="Andrew Morahan"/>
        <s v="Andrew Niccol"/>
        <s v="Andrew Stanton"/>
        <s v="Andrew Wilson"/>
        <s v="Andrey Konchalovskiy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uylaert"/>
        <s v="Annabel Jankel"/>
        <s v="Anne Fletcher"/>
        <s v="Anne Fontaine"/>
        <s v="Anthony Bell"/>
        <s v="Anthony Hemingway"/>
        <s v="Anthony Hickox"/>
        <s v="Anthony Minghella"/>
        <s v="Anthony Powell"/>
        <s v="Anthony Russo"/>
        <s v="Antoine Fuqua"/>
        <s v="Anton Corbijn"/>
        <s v="Antonia Bird"/>
        <s v="Antonio Banderas"/>
        <s v="Antony Hoffman"/>
        <s v="Ari Folman"/>
        <s v="Ari Sandel"/>
        <s v="Arie Posin"/>
        <s v="Ariel Vromen"/>
        <s v="Arthur Hiller"/>
        <s v="Asger Leth"/>
        <s v="Asghar Farhadi"/>
        <s v="Ash Brannon"/>
        <s v="Atom Egoyan"/>
        <s v="Audrey Wells"/>
        <s v="Ava DuVernay"/>
        <s v="Babak Najafi"/>
        <s v="Baltasar KormÃ¡kur"/>
        <s v="Barbet Schroeder"/>
        <s v="Barbra Streisand"/>
        <s v="Barry Cook"/>
        <s v="Barry Levinson"/>
        <s v="Barry Skolnick"/>
        <s v="Barry Sonnenfeld"/>
        <s v="Barry W. Blaustein"/>
        <s v="Bart Freundlich"/>
        <s v="Baz Luhrmann"/>
        <s v="Beeban Kidron"/>
        <s v="Ben Affleck"/>
        <s v="Ben Falcone"/>
        <s v="Ben Lewin"/>
        <s v="Ben Stiller"/>
        <s v="Ben Wheatley"/>
        <s v="Ben Younger"/>
        <s v="Benh Zeitlin"/>
        <s v="Benjamin Dickinson"/>
        <s v="Bennett Miller"/>
        <s v="Benny Boom"/>
        <s v="Benson Lee"/>
        <s v="Bernardo Bertolucci"/>
        <s v="Betty Thomas"/>
        <s v="Bibo Bergeron"/>
        <s v="Bill Condon"/>
        <s v="Bill Duke"/>
        <s v="Bill Paxton"/>
        <s v="Bill Plympton"/>
        <s v="Bille August"/>
        <s v="Bille Woodruff"/>
        <s v="Billy Bob Thornton"/>
        <s v="Billy Ray"/>
        <s v="Billy Wilder"/>
        <s v="Blair Hayes"/>
        <s v="Blake Edwards"/>
        <s v="Bo Welch"/>
        <s v="Boaz Yakin"/>
        <s v="Bob Clark"/>
        <s v="Bob Dolman"/>
        <s v="Bob Odenkirk"/>
        <s v="Bob Rafelson"/>
        <s v="Bob Saget"/>
        <s v="Bob Spiers"/>
        <s v="Bobby Farrelly"/>
        <s v="Bonnie Hunt"/>
        <s v="Brad Anderson"/>
        <s v="Brad Bird"/>
        <s v="Brad Furman"/>
        <s v="Brad Peyton"/>
        <s v="Brad Silberling"/>
        <s v="Bradley Parker"/>
        <s v="Brandon Camp"/>
        <s v="Brandon Trost"/>
        <s v="Breck Eisner"/>
        <s v="Brenda Chapman"/>
        <s v="Brendan Malloy"/>
        <s v="Brett Leonard"/>
        <s v="Brett Ratner"/>
        <s v="Brian Baugh"/>
        <s v="Brian Dannelly"/>
        <s v="Brian De Palma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tt Allcroft"/>
        <s v="Bronwen Hughes"/>
        <s v="Bruce Beresford"/>
        <s v="Bruce Campbell"/>
        <s v="Bruce Dellis"/>
        <s v="Bruce Hunt"/>
        <s v="Bruce McCulloch"/>
        <s v="Bruce McDonald"/>
        <s v="Bruce Paltrow"/>
        <s v="Bryan Barber"/>
        <s v="Bryan Singer"/>
        <s v="Burr Steers"/>
        <s v="Byron Howard"/>
        <s v="C. Jay Cox"/>
        <s v="CÃ©dric Klapisch"/>
        <s v="Cal Brunker"/>
        <s v="Callie Khouri"/>
        <s v="Cameron Crowe"/>
        <s v="Camille Delamarre"/>
        <s v="Carl Franklin"/>
        <s v="Carl Rinsch"/>
        <s v="Carlos Carrera"/>
        <s v="Carlos Saldanha"/>
        <s v="Carlos Saura"/>
        <s v="Carmen Marron"/>
        <s v="Carol Reed"/>
        <s v="Caroline Link"/>
        <s v="Carroll Ballard"/>
        <s v="Carter Smith"/>
        <s v="Catherine Hardwicke"/>
        <s v="Cathy Malkasian"/>
        <s v="Cecil B. DeMille"/>
        <s v="Cedric Nicolas-Troyan"/>
        <s v="Chan-wook Park"/>
        <s v="Charles Chaplin"/>
        <s v="Charles Herman-Wurmfeld"/>
        <s v="Charles Martin Smith"/>
        <s v="Charles Robert Carner"/>
        <s v="Charles S. Dutton"/>
        <s v="Charles Shyer"/>
        <s v="Charles Stone III"/>
        <s v="Charles T. Kanganis"/>
        <s v="Charlie Kaufman"/>
        <s v="Chatrichalerm Yukol"/>
        <s v="Chia-Liang Liu"/>
        <s v="Chris Buck"/>
        <s v="Chris Butler"/>
        <s v="Chris Carter"/>
        <s v="Chris Columbus"/>
        <s v="Chris Eyre"/>
        <s v="Chris Gorak"/>
        <s v="Chris Kentis"/>
        <s v="Chris Koch"/>
        <s v="Chris Miller"/>
        <s v="Chris Nahon"/>
        <s v="Chris Noonan"/>
        <s v="Chris Paine"/>
        <s v="Chris Roberts"/>
        <s v="Chris Rock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Volckman"/>
        <s v="Christine Jeffs"/>
        <s v="Christophe Barratier"/>
        <s v="Christophe Gans"/>
        <s v="Christopher Cain"/>
        <s v="Christopher Erskin"/>
        <s v="Christopher Guest"/>
        <s v="Christopher Landon"/>
        <s v="Christopher Leitch"/>
        <s v="Christopher McQuarrie"/>
        <s v="Christopher Nolan"/>
        <s v="Christopher Smith"/>
        <s v="Christopher Spencer"/>
        <s v="Chuan Lu"/>
        <s v="Chuck Russell"/>
        <s v="Chuck Sheetz"/>
        <s v="CiarÃ¡n Foy"/>
        <s v="Clare Kilner"/>
        <s v="Clark Gregg"/>
        <s v="Clark Johnson"/>
        <s v="Clay Kaytis"/>
        <s v="Clint Eastwood"/>
        <s v="Clive Barker"/>
        <s v="Cody Cameron"/>
        <s v="Colin Higgins"/>
        <s v="Colin Strause"/>
        <s v="Colin Trevorrow"/>
        <s v="Corey Yuen"/>
        <s v="Cory Edwards"/>
        <s v="Costa-Gavras"/>
        <s v="Courtney Hunt"/>
        <s v="Courtney Solomon"/>
        <s v="Craig Bolotin"/>
        <s v="Craig Brewer"/>
        <s v="Craig Gillespie"/>
        <s v="Craig Mazin"/>
        <s v="Craig R. Baxley"/>
        <s v="Craig Zobel"/>
        <s v="Cristian Mungiu"/>
        <s v="Curtis Hanson"/>
        <s v="Cyrus Nowrasteh"/>
        <s v="D.J. Caruso"/>
        <s v="Dagur KÃ¡ri"/>
        <s v="Daisy von Scherler Mayer"/>
        <s v="Damian Nieman"/>
        <s v="Damien Chazelle"/>
        <s v="Damien Dante Wayans"/>
        <s v="Damien O'Donnell"/>
        <s v="Damon Santostefano"/>
        <s v="Dan Cutforth"/>
        <s v="Dan Gilroy"/>
        <s v="Dan Harris"/>
        <s v="Dan Mazer"/>
        <s v="Dan Rush"/>
        <s v="Dan Scanlon"/>
        <s v="Dan Trachtenberg"/>
        <s v="Daniel Algrant"/>
        <s v="Daniel Barber"/>
        <s v="Daniel Barnz"/>
        <s v="Daniel Espinosa"/>
        <s v="Daniel Lee"/>
        <s v="Daniel Myrick"/>
        <s v="Daniel Sackheim"/>
        <s v="Daniel Stamm"/>
        <s v="Danny Boyle"/>
        <s v="Danny Cannon"/>
        <s v="Danny DeVito"/>
        <s v="Danny Leiner"/>
        <s v="Danny Pang"/>
        <s v="Danny Steinmann"/>
        <s v="Dario Argento"/>
        <s v="Darnell Martin"/>
        <s v="Darren Aronofsky"/>
        <s v="Darren Grant"/>
        <s v="Darren Lynn Bousman"/>
        <s v="Darren Stein"/>
        <s v="Dave Borthwick"/>
        <s v="Dave Green"/>
        <s v="Dave McKean"/>
        <s v="David Anspaugh"/>
        <s v="David Atkins"/>
        <s v="David Ayer"/>
        <s v="David Bowers"/>
        <s v="David Boyd"/>
        <s v="David Carson"/>
        <s v="David Cronenberg"/>
        <s v="David Dobkin"/>
        <s v="David Duchovny"/>
        <s v="David E. Talbert"/>
        <s v="David F. Sandberg"/>
        <s v="David Fincher"/>
        <s v="David Frankel"/>
        <s v="David Gelb"/>
        <s v="David Gordon Green"/>
        <s v="David Hackl"/>
        <s v="David Jacobson"/>
        <s v="David Kellogg"/>
        <s v="David Koepp"/>
        <s v="David Lean"/>
        <s v="David Lynch"/>
        <s v="David Mamet"/>
        <s v="David McNally"/>
        <s v="David Mirkin"/>
        <s v="David Moreau"/>
        <s v="David Nixon"/>
        <s v="David Nutter"/>
        <s v="David O. Russell"/>
        <s v="David Palmer"/>
        <s v="David R. Ellis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Yates"/>
        <s v="David Zucker"/>
        <s v="Davis Guggenheim"/>
        <s v="Dean DeBlois"/>
        <s v="Dean Israelite"/>
        <s v="Dean Parisot"/>
        <s v="Dean Wright"/>
        <s v="Deb Hagan"/>
        <s v="Debra Granik"/>
        <s v="Demian Lichtenstein"/>
        <s v="Denis Villeneuve"/>
        <s v="Dennie Gordon"/>
        <s v="Dennis Dugan"/>
        <s v="Dennis Iliadis"/>
        <s v="Denys Arcand"/>
        <s v="Denzel Washington"/>
        <s v="Deon Taylor"/>
        <s v="Derek Cianfrance"/>
        <s v="Derrick Borte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Sena"/>
        <s v="Dominique Othenin-Girard"/>
        <s v="Don Bluth"/>
        <s v="Don Coscarelli"/>
        <s v="Don Hall"/>
        <s v="Don Mancini"/>
        <s v="Don Michael Paul"/>
        <s v="Don Scardino"/>
        <s v="Don Siegel"/>
        <s v="Donald Petrie"/>
        <s v="Doug Lefler"/>
        <s v="Doug Liman"/>
        <s v="Douglas Aarniokoski"/>
        <s v="Douglas McGrath"/>
        <s v="Drake Doremus"/>
        <s v="Drew Barrymore"/>
        <s v="Drew Goddard"/>
        <s v="Duke Johnson"/>
        <s v="Duncan Jones"/>
        <s v="Duncan Tucker"/>
        <s v="Dustin Hoffman"/>
        <s v="Dwight H. Little"/>
        <s v="E. Elias Merhige"/>
        <s v="E.L. Katz"/>
        <s v="Ed Decter"/>
        <s v="Ed Gass-Donnelly"/>
        <s v="Ed Harris"/>
        <s v="Eddie O'Flaherty"/>
        <s v="Edgar Wright"/>
        <s v="Edward Burns"/>
        <s v="Edward Norton"/>
        <s v="Edward Zwick"/>
        <s v="Efram Potelle"/>
        <s v="Ekachai Uekrongtham"/>
        <s v="Elaine May"/>
        <s v="Eli Roth"/>
        <s v="Elia Kazan"/>
        <s v="Elizabeth Allen Rosenbaum"/>
        <s v="Elizabeth Banks"/>
        <s v="Ellory Elkayem"/>
        <s v="Emile Ardolino"/>
        <s v="Emilio Estevez"/>
        <s v="Eric Blakeney"/>
        <s v="Eric Bress"/>
        <s v="Eric Brevig"/>
        <s v="Eric Bross"/>
        <s v="Eric Darnell"/>
        <s v="Eric Leighton"/>
        <s v="Eric Nicholas"/>
        <s v="Eric Schaeffer"/>
        <s v="Eric Valette"/>
        <s v="Ericson Core"/>
        <s v="Ernest R. Dickerson"/>
        <s v="Etan Cohen"/>
        <s v="Ethan Coen"/>
        <s v="Ethan Maniquis"/>
        <s v="EugÃ¨ne LouriÃ©"/>
        <s v="Eugenio Derbez"/>
        <s v="Evan Goldberg"/>
        <s v="F. Gary Gray"/>
        <s v="FabiÃ¡n Bielinsky"/>
        <s v="Fede Alvarez"/>
        <s v="Fenton Bailey"/>
        <s v="Fernando LeÃ³n de Aranoa"/>
        <s v="Fernando Meirelles"/>
        <s v="Fina Torres"/>
        <s v="Finn Taylor"/>
        <s v="Florent-Emilio Siri"/>
        <s v="Floria Sigismondi"/>
        <s v="Florian Henckel von Donnersmarck"/>
        <s v="Forest Whitaker"/>
        <s v="FranÃ§ois Girard"/>
        <s v="FranÃ§ois Ozon"/>
        <s v="FranÃ§ois Truffaut"/>
        <s v="Francis Ford Coppola"/>
        <s v="Francis Lawrence"/>
        <s v="Franck Khalfoun"/>
        <s v="Franco Zeffirelli"/>
        <s v="Frank Coraci"/>
        <s v="Frank Darabont"/>
        <s v="Frank LaLoggia"/>
        <s v="Frank Marshall"/>
        <s v="Frank Miller"/>
        <s v="Frank Nissen"/>
        <s v="Frank Oz"/>
        <s v="Frank Whaley"/>
        <s v="Franklin J. Schaffner"/>
        <s v="Fred Dekker"/>
        <s v="Fred Durst"/>
        <s v="Fred Savage"/>
        <s v="Fred Schepisi"/>
        <s v="Fred Walton"/>
        <s v="Fred Wolf"/>
        <s v="Frederik Du Chau"/>
        <s v="Fritz Lang"/>
        <s v="GÃ©rard Krawczyk"/>
        <s v="Gabor Csupo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Rogers"/>
        <s v="Gary Ross"/>
        <s v="Gary Sherman"/>
        <s v="Gary Shore"/>
        <s v="Gary Trousdale"/>
        <s v="Gary Winick"/>
        <s v="Gaspar NoÃ©"/>
        <s v="Gavin Hood"/>
        <s v="Gavin O'Connor"/>
        <s v="Gene Quintano"/>
        <s v="Genndy Tartakovsky"/>
        <s v="Geoff Murphy"/>
        <s v="Geoffrey Sax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il Junger"/>
        <s v="Gil Kenan"/>
        <s v="Gilles Paquet-Brenner"/>
        <s v="Gillian Armstrong"/>
        <s v="Gina Prince-Bythewood"/>
        <s v="Giuseppe Tornatore"/>
        <s v="Glen Morgan"/>
        <s v="Glenn Ficarra"/>
        <s v="Gonzalo LÃ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ottola"/>
        <s v="Gregor Jordan"/>
        <s v="Gregory Hoblit"/>
        <s v="Gregory Jacobs"/>
        <s v="Gregory Nava"/>
        <s v="Gregory Poirier"/>
        <s v="Gregory Widen"/>
        <s v="Griffin Dunne"/>
        <s v="Guillaume Canet"/>
        <s v="Guillermo del Toro"/>
        <s v="Gurinder Chadha"/>
        <s v="Gus Van Sant"/>
        <s v="Guy Hamilton"/>
        <s v="Guy Ritchie"/>
        <s v="Hal Haberman"/>
        <s v="Hal Needham"/>
        <s v="Ham Tran"/>
        <s v="Hans Canosa"/>
        <s v="Harald Zwart"/>
        <s v="Hark Tsui"/>
        <s v="Harley Cokeliss"/>
        <s v="Harmony Korine"/>
        <s v="Harold Becker"/>
        <s v="Harold Cronk"/>
        <s v="Harold Ramis"/>
        <s v="Harry Beaumont"/>
        <s v="Harry Elfont"/>
        <s v="Hart Bochner"/>
        <s v="Hayao Miyazaki"/>
        <s v="Henry Alex Rubin"/>
        <s v="Henry Bean"/>
        <s v="Henry Hobson"/>
        <s v="Henry Joost"/>
        <s v="Henry Koster"/>
        <s v="Henry Selick"/>
        <s v="Herbert Ross"/>
        <s v="Hironobu Sakaguchi"/>
        <s v="Hitoshi Matsumoto"/>
        <s v="Howard Deutch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ce Cube"/>
        <s v="Igor Kovalyov"/>
        <s v="Ira Sachs"/>
        <s v="Irvin Kershner"/>
        <s v="Irwin Winkler"/>
        <s v="Isabel Coixet"/>
        <s v="IstvÃ¡n SzabÃ³"/>
        <s v="Ivan Reitman"/>
        <s v="J Blakeson"/>
        <s v="J.A. Bayona"/>
        <s v="J.B. Rogers"/>
        <s v="J.C. Chandor"/>
        <s v="J.J. Abrams"/>
        <s v="J.S. Cardone"/>
        <s v="Jack Sholder"/>
        <s v="Jacob Aaron Estes"/>
        <s v="Jacques Perrin"/>
        <s v="Jafar Panahi"/>
        <s v="Jake Kasdan"/>
        <s v="Jake Paltrow"/>
        <s v="Jake Schreier"/>
        <s v="Jamal Hill"/>
        <s v="James Algar"/>
        <s v="James Bobin"/>
        <s v="James Bridges"/>
        <s v="James Cameron"/>
        <s v="James Cox"/>
        <s v="James DeMonaco"/>
        <s v="James Dodson"/>
        <s v="James Fargo"/>
        <s v="James Foley"/>
        <s v="James Gray"/>
        <s v="James Gunn"/>
        <s v="James Isaac"/>
        <s v="James Ivory"/>
        <s v="James L. Brooks"/>
        <s v="James Mangold"/>
        <s v="James Marsh"/>
        <s v="James Mather"/>
        <s v="James McTeigue"/>
        <s v="James Mottern"/>
        <s v="James Ponsoldt"/>
        <s v="James Toback"/>
        <s v="James Wan"/>
        <s v="James Watkins"/>
        <s v="James Wong"/>
        <s v="Jamie Babbit"/>
        <s v="Jamie Blanks"/>
        <s v="Jamie Travis"/>
        <s v="Jan de Bont"/>
        <s v="Jane Campion"/>
        <s v="Janusz Kaminski"/>
        <s v="Jared Hess"/>
        <s v="Jason Alexander"/>
        <s v="Jason Bateman"/>
        <s v="Jason Eisener"/>
        <s v="Jason Friedberg"/>
        <s v="Jason Moore"/>
        <s v="Jason Reitman"/>
        <s v="Jason Zada"/>
        <s v="Jaume BalaguerÃ³"/>
        <s v="Jaume Collet-Serra"/>
        <s v="Jay Chandrasekhar"/>
        <s v="Jay Duplass"/>
        <s v="Jay Levey"/>
        <s v="Jay Roach"/>
        <s v="Jay Russell"/>
        <s v="Jean-FranÃ§ois Richet"/>
        <s v="Jean-Jacques Annaud"/>
        <s v="Jean-Marc VallÃ©e"/>
        <s v="Jean-Marie PoirÃ©"/>
        <s v="Jeannot Szwarc"/>
        <s v="Jean-Paul Rappeneau"/>
        <s v="Jean-Pierre Jeunet"/>
        <s v="Jeb Stuart"/>
        <s v="Jee-woon Kim"/>
        <s v="Jeff Burr"/>
        <s v="Jeff Franklin"/>
        <s v="Jeff Garlin"/>
        <s v="Jeff Kanew"/>
        <s v="Jeff Lowell"/>
        <s v="Jeff Nichols"/>
        <s v="Jeff Schaffer"/>
        <s v="Jeff Tremaine"/>
        <s v="Jeff Wadlow"/>
        <s v="Jeffrey W. Byrd"/>
        <s v="Je-kyu Kang"/>
        <s v="Jennifer Flackett"/>
        <s v="Jennifer Yuh Nelson"/>
        <s v="Jeremy Leven"/>
        <s v="Jeremy Saulnier"/>
        <s v="Jerome Robbins"/>
        <s v="Jerry Jameson"/>
        <s v="Jerry Zaks"/>
        <s v="Jerry Zucker"/>
        <s v="Jesse Dylan"/>
        <s v="Jesse Peretz"/>
        <s v="Jesse Vaughan"/>
        <s v="Jessie Nelson"/>
        <s v="Jessy Terrero"/>
        <s v="Jez Butterworth"/>
        <s v="Jill Sprecher"/>
        <s v="Jim Abrahams"/>
        <s v="Jim Fall"/>
        <s v="Jim Field Smith"/>
        <s v="Jim Gillespie"/>
        <s v="Jim Goddard"/>
        <s v="Jim Hanon"/>
        <s v="Jim Mickle"/>
        <s v="Jim Sheridan"/>
        <s v="Jim Sonzero"/>
        <s v="Jimmy Hayward"/>
        <s v="JirÃ­ Menzel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Dante"/>
        <s v="Joe Johnston"/>
        <s v="Joe Nussbaum"/>
        <s v="Joe Pytka"/>
        <s v="Joe Roth"/>
        <s v="Joe Swanberg"/>
        <s v="Joe Wright"/>
        <s v="Joel Coen"/>
        <s v="Joel Edgerton"/>
        <s v="Joel Gallen"/>
        <s v="Joel Schumacher"/>
        <s v="Joel Zwick"/>
        <s v="Joey Lauren Adams"/>
        <s v="John A. Davis"/>
        <s v="John Badham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wley"/>
        <s v="John Curran"/>
        <s v="John Dahl"/>
        <s v="John Duigan"/>
        <s v="John Eng"/>
        <s v="John Erick Dowdle"/>
        <s v="John Fortenberry"/>
        <s v="John Francis Daley"/>
        <s v="John Frankenheimer"/>
        <s v="John G. Avildsen"/>
        <s v="John Gatins"/>
        <s v="John Glen"/>
        <s v="John Gray"/>
        <s v="John Hamburg"/>
        <s v="John Herzfeld"/>
        <s v="John Hillcoat"/>
        <s v="John Hoffman"/>
        <s v="John Lafia"/>
        <s v="John Landis"/>
        <s v="John Lasseter"/>
        <s v="John Lee Hancock"/>
        <s v="John Luessenhop"/>
        <s v="John Madden"/>
        <s v="John Maybury"/>
        <s v="John McNaughton"/>
        <s v="John McTiernan"/>
        <s v="John Michael McDonagh"/>
        <s v="John Milius"/>
        <s v="John Moore"/>
        <s v="John Ottman"/>
        <s v="John Pasquin"/>
        <s v="John Patrick Shanley"/>
        <s v="John Polson"/>
        <s v="John Putch"/>
        <s v="John R. Leonetti"/>
        <s v="John Sayles"/>
        <s v="John Schlesinger"/>
        <s v="John Schultz"/>
        <s v="John Singleton"/>
        <s v="John Stainton"/>
        <s v="John Stockwell"/>
        <s v="John Waters"/>
        <s v="John Wells"/>
        <s v="John Whitesell"/>
        <s v="John Woo"/>
        <s v="Johnnie To"/>
        <s v="Johnny Remo"/>
        <s v="Jon Amiel"/>
        <s v="Jon Avnet"/>
        <s v="Jon Favreau"/>
        <s v="Jon Gunn"/>
        <s v="Jon Hess"/>
        <s v="Jon Hurwitz"/>
        <s v="Jon Kasdan"/>
        <s v="Jon Lucas"/>
        <s v="Jon M. Chu"/>
        <s v="Jon Poll"/>
        <s v="Jon Shear"/>
        <s v="Jon Stewart"/>
        <s v="Jon Turteltaub"/>
        <s v="Jonas Ã…kerlund"/>
        <s v="Jonas Elmer"/>
        <s v="Jonathan Caouette"/>
        <s v="Jonathan Dayton"/>
        <s v="Jonathan Demme"/>
        <s v="Jonathan Frakes"/>
        <s v="Jonathan Glazer"/>
        <s v="Jonathan Hensleigh"/>
        <s v="Jonathan Kaplan"/>
        <s v="Jonathan Kesselman"/>
        <s v="Jonathan Levine"/>
        <s v="Jonathan Liebesman"/>
        <s v="Jonathan Lynn"/>
        <s v="Jonathan Mostow"/>
        <s v="Jonathan Newman"/>
        <s v="Jonathan Teplitzky"/>
        <s v="Joon-ho Bong"/>
        <s v="Jorge Blanco"/>
        <s v="Jorge R. GutiÃ©rrez"/>
        <s v="Jorma Taccone"/>
        <s v="JosÃ© Padilha"/>
        <s v="Josef Rusnak"/>
        <s v="Joseph Dorman"/>
        <s v="Joseph Gordon-Levitt"/>
        <s v="Joseph Kahn"/>
        <s v="Joseph Kosinski"/>
        <s v="Joseph L. Mankiewicz"/>
        <s v="Joseph Ruben"/>
        <s v="Joseph Sargent"/>
        <s v="Joseph Zito"/>
        <s v="Josh Boone"/>
        <s v="Josh Gordon"/>
        <s v="Josh Schwartz"/>
        <s v="Josh Trank"/>
        <s v="Joshua Marston"/>
        <s v="Joshua Michael Stern"/>
        <s v="Joshua Oppenheimer"/>
        <s v="Joshua Seftel"/>
        <s v="Joshua Tickell"/>
        <s v="Joss Whedon"/>
        <s v="Juan Carlos Fresnadillo"/>
        <s v="Juan JosÃ© Campanella"/>
        <s v="Judd Apatow"/>
        <s v="Julian Jarrold"/>
        <s v="Julian Schnabel"/>
        <s v="Julie Anne Robinson"/>
        <s v="Julie Taymor"/>
        <s v="Julio DePietro"/>
        <s v="Jun Falkenstein"/>
        <s v="Justin Chadwick"/>
        <s v="Justin Kerrigan"/>
        <s v="Justin Lin"/>
        <s v="Justin Zackham"/>
        <s v="Kaige Chen"/>
        <s v="Karan Johar"/>
        <s v="Karen Moncrieff"/>
        <s v="Karey Kirkpatrick"/>
        <s v="Karim AÃ¯nouz"/>
        <s v="Kar-Wai Wong"/>
        <s v="Karyn Kusama"/>
        <s v="Kasi Lemmons"/>
        <s v="Kat Coiro"/>
        <s v="Katherine Dieckmann"/>
        <s v="Kathryn Bigelow"/>
        <s v="Katsuhiro Ã”tomo"/>
        <s v="Katt Shea"/>
        <s v="Keenen Ivory Wayans"/>
        <s v="Keith Gordon"/>
        <s v="Kelly Asbury"/>
        <s v="Kelly Makin"/>
        <s v="Kelly Reichardt"/>
        <s v="Ken Kwapis"/>
        <s v="Ken Scott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ostner"/>
        <s v="Kevin Donovan"/>
        <s v="Kevin Greutert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imberly Peirce"/>
        <s v="King Vidor"/>
        <s v="Kinka Usher"/>
        <s v="Kirk De Micco"/>
        <s v="Kirk Jones"/>
        <s v="Kirk Wong"/>
        <s v="Kirsten Sheridan"/>
        <s v="Klaus Menzel"/>
        <s v="Kris Isacsson"/>
        <s v="Kurt Voss"/>
        <s v="Kurt Wimmer"/>
        <s v="Kyle Balda"/>
        <s v="Lajos Koltai"/>
        <s v="Lana Wachowski"/>
        <s v="Lance Hool"/>
        <s v="Lance Mungia"/>
        <s v="Larry Blamire"/>
        <s v="Larry Charles"/>
        <s v="Lars von Trier"/>
        <s v="Lasse HallstrÃ¶m"/>
        <s v="Laurent Tirard"/>
        <s v="Laurie Collyer"/>
        <s v="Lawrence Guterman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Ichaso"/>
        <s v="Leonard Nimoy"/>
        <s v="Les Mayfield"/>
        <s v="Leslie Small"/>
        <s v="Leslye Headland"/>
        <s v="Levan Gabriadze"/>
        <s v="Lewis Gilbert"/>
        <s v="Lexi Alexander"/>
        <s v="Li Zhang"/>
        <s v="Lisa Cholodenko"/>
        <s v="Liz Friedlander"/>
        <s v="Lloyd Bacon"/>
        <s v="Lloyd Kaufman"/>
        <s v="Lone Scherfig"/>
        <s v="Lorene Scafaria"/>
        <s v="Louis C.K."/>
        <s v="Louis Leterrier"/>
        <s v="Louis Morneau"/>
        <s v="Luc Besson"/>
        <s v="Luc Jacquet"/>
        <s v="Luca Guadagnino"/>
        <s v="Lucio Fulci"/>
        <s v="Lucky McKee"/>
        <s v="Lucrecia Martel"/>
        <s v="Luis Llosa"/>
        <s v="Luis Mandoki"/>
        <s v="Luis Valdez"/>
        <s v="Luke Greenfield"/>
        <s v="Lynne Ramsay"/>
        <s v="M. Night Shyamalan"/>
        <s v="MÃ¥ns MÃ¥rlind"/>
        <s v="Mabrouk El Mechri"/>
        <s v="Maggie Carey"/>
        <s v="Maggie Greenwald"/>
        <s v="Majid Majidi"/>
        <s v="Malcolm D. Lee"/>
        <s v="Mamoru Hosoda"/>
        <s v="Marc Abraham"/>
        <s v="Marc F. Adler"/>
        <s v="Marc Forby"/>
        <s v="Marc Forster"/>
        <s v="Marc Lawrence"/>
        <s v="Marc Levin"/>
        <s v="Marc SchÃ¶lermann"/>
        <s v="Marc Webb"/>
        <s v="Marco Kreuzpaintner"/>
        <s v="Marco Schnabel"/>
        <s v="Marcos Siega"/>
        <s v="Marcus Dunstan"/>
        <s v="Marcus Raboy"/>
        <s v="Maria Maggenti"/>
        <s v="Marielle Heller"/>
        <s v="Mark A.Z. DippÃ©"/>
        <s v="Mark Andrews"/>
        <s v="Mark Brown"/>
        <s v="Mark Christopher"/>
        <s v="Mark Dindal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s Callahan"/>
        <s v="Martin Brest"/>
        <s v="Martin Campbell"/>
        <s v="Martin Koolhoven"/>
        <s v="Martin Lawrence"/>
        <s v="Martin McDonagh"/>
        <s v="Martin Scorsese"/>
        <s v="Martin Weisz"/>
        <s v="Mary Harron"/>
        <s v="Mary Lambert"/>
        <s v="Mary McGuckian"/>
        <s v="Masayuki Ochiai"/>
        <s v="Mathieu Kassovitz"/>
        <s v="Matt Bettinelli-Olpin"/>
        <s v="Matt Dillon"/>
        <s v="Matt Maiellaro"/>
        <s v="Matt Piedmont"/>
        <s v="Matt Reeves"/>
        <s v="Matt Williams"/>
        <s v="Matthew O'Callaghan"/>
        <s v="Matthew Robbins"/>
        <s v="Matthew Vaughn"/>
        <s v="Matty Rich"/>
        <s v="Maurice Joyce"/>
        <s v="Max Joseph"/>
        <s v="McG"/>
        <s v="Meiert Avis"/>
        <s v="Mel Brooks"/>
        <s v="Mel Gibson"/>
        <s v="Mel Smith"/>
        <s v="Melvin Van Peebles"/>
        <s v="Mennan Yapo"/>
        <s v="Menno Meyjes"/>
        <s v="Mic Rodgers"/>
        <s v="Michael Anderson"/>
        <s v="Michael Apted"/>
        <s v="Michael Bay"/>
        <s v="Michael Caton-Jones"/>
        <s v="Michael Chapman"/>
        <s v="Michael Cimino"/>
        <s v="Michael Clancy"/>
        <s v="Michael Corrente"/>
        <s v="Michael Cristofer"/>
        <s v="Michael Cuesta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J. Bassett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ymer"/>
        <s v="Michael Schultz"/>
        <s v="Michael Spierig"/>
        <s v="Michael Sucsy"/>
        <s v="Michael Tiddes"/>
        <s v="Michael Tollin"/>
        <s v="Michael Wadleigh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Ã¥fstrÃ¶m"/>
        <s v="Mikael Salomon"/>
        <s v="Mike Bigelow"/>
        <s v="Mike Binder"/>
        <s v="Mike Cahill"/>
        <s v="Mike Disa"/>
        <s v="Mike Figgis"/>
        <s v="Mike Flanagan"/>
        <s v="Mike Gabriel"/>
        <s v="Mike Judge"/>
        <s v="Mike Leigh"/>
        <s v="Mike Marvin"/>
        <s v="Mike McCoy"/>
        <s v="Mike Mills"/>
        <s v="Mike Mitchell"/>
        <s v="Mike Nawrocki"/>
        <s v="Mike Newell"/>
        <s v="Mike Nichols"/>
        <s v="Mike van Diem"/>
        <s v="Milos Forman"/>
        <s v="Mimi Leder"/>
        <s v="Mira Nair"/>
        <s v="Miranda July"/>
        <s v="Mitch Davis"/>
        <s v="Morgan J. Freeman"/>
        <s v="Morgan Neville"/>
        <s v="Morgan Spurlock"/>
        <s v="Mort Nathan"/>
        <s v="Morten Tyldum"/>
        <s v="Myles Berkowitz"/>
        <s v="Nacho Vigalondo"/>
        <s v="Nadine Labaki"/>
        <s v="Nancy Meyers"/>
        <s v="Nancy Walker"/>
        <s v="Nanette Burstein"/>
        <s v="Nat Faxon"/>
        <s v="Nathan Greno"/>
        <s v="Neema Barnette"/>
        <s v="Neil Burger"/>
        <s v="Neil Jordan"/>
        <s v="Neil LaBute"/>
        <s v="Neil Marshall"/>
        <s v="Neill Blomkamp"/>
        <s v="Nelson McCormick"/>
        <s v="Newt Arnold"/>
        <s v="Nicholas Fackler"/>
        <s v="Nicholas Hytner"/>
        <s v="Nicholas Jarecki"/>
        <s v="Nicholas Meyer"/>
        <s v="Nicholas Stoller"/>
        <s v="Nick Cassavetes"/>
        <s v="Nick Gomez"/>
        <s v="Nick Hamm"/>
        <s v="Nick Hurran"/>
        <s v="Nick Love"/>
        <s v="Nick Tomnay"/>
        <s v="Nicolas Winding Refn"/>
        <s v="Nicole Holofcener"/>
        <s v="Niels Arden Oplev"/>
        <s v="Nigel Cole"/>
        <s v="Niki Caro"/>
        <s v="Nima Nourizadeh"/>
        <s v="NimrÃ³d Antal"/>
        <s v="Nnegest LikkÃ©"/>
        <s v="Noah Baumbach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iver Blackburn"/>
        <s v="Oliver Hirschbiegel"/>
        <s v="Oliver Parker"/>
        <s v="Oliver Stone"/>
        <s v="Olivier Assayas"/>
        <s v="Olivier Megaton"/>
        <s v="Oren Moverman"/>
        <s v="Oren Peli"/>
        <s v="Orson Welles"/>
        <s v="P.J. Hogan"/>
        <s v="Panos Cosmatos"/>
        <s v="Paolo Sorrentino"/>
        <s v="Pascal Arnold"/>
        <s v="Pat O'Connor"/>
        <s v="Patrice Leconte"/>
        <s v="Patricia Cardoso"/>
        <s v="Patricia Riggen"/>
        <s v="Patricia Rozema"/>
        <s v="Patrick Gilmore"/>
        <s v="Patrick Hughes"/>
        <s v="Patrick Lussier"/>
        <s v="Patrick Read Johnson"/>
        <s v="Patrick Stettner"/>
        <s v="Patrick Tatopoulos"/>
        <s v="Patty Jenkins"/>
        <s v="Paul Abascal"/>
        <s v="Paul Bolger"/>
        <s v="Paul Bunnell"/>
        <s v="Paul Crowder"/>
        <s v="Paul Feig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nelope Spheeris"/>
        <s v="Penny Marshall"/>
        <s v="Perry Andelin Blake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Faiman"/>
        <s v="Peter Farrelly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llett"/>
        <s v="Peter Stebbings"/>
        <s v="Peter Webber"/>
        <s v="Peter Weir"/>
        <s v="Petter NÃ¦ss"/>
        <s v="Peyton Reed"/>
        <s v="Phil Alden Robinson"/>
        <s v="Phil Joanou"/>
        <s v="Phil Lord"/>
        <s v="Phil Traill"/>
        <s v="Philip G. Atwell"/>
        <s v="Philip Kaufman"/>
        <s v="Philip Saville"/>
        <s v="Phillip Noyce"/>
        <s v="Phyllida Lloyd"/>
        <s v="Pierre Coffin"/>
        <s v="Pierre Morel"/>
        <s v="Pitof"/>
        <s v="Piyush Dinker Pandya"/>
        <s v="Prachya Pinkaew"/>
        <s v="Preston A. Whitmore II"/>
        <s v="Quentin Dupieux"/>
        <s v="Quentin Tarantino"/>
        <s v="R.J. Cutler"/>
        <s v="Rachel Perkins"/>
        <s v="Rachel Talalay"/>
        <s v="Raja Gosnell"/>
        <s v="Ralph Ziman"/>
        <s v="Ramaa Mosley"/>
        <s v="Rand Ravich"/>
        <s v="Randal Kleiser"/>
        <s v="Randall Miller"/>
        <s v="Randall Wallace"/>
        <s v="Rawson Marshall Thurber"/>
        <s v="Ray Lawrence"/>
        <s v="Raymond De Felitta"/>
        <s v="Rebecca Miller"/>
        <s v="Reed Cowan"/>
        <s v="Reginald Hudlin"/>
        <s v="Renny Harlin"/>
        <s v="Rian Johnson"/>
        <s v="Ric Roman Waugh"/>
        <s v="Rich Christiano"/>
        <s v="Rich Cowan"/>
        <s v="Rich Moore"/>
        <s v="Richard Attenborough"/>
        <s v="Richard Benjamin"/>
        <s v="Richard Curtis"/>
        <s v="Richard Donner"/>
        <s v="Richard Dutcher"/>
        <s v="Richard E. Grant"/>
        <s v="Richard Eyre"/>
        <s v="Richard Fleischer"/>
        <s v="Richard Glatzer"/>
        <s v="Richard Kelly"/>
        <s v="Richard Kwietniowski"/>
        <s v="Richard LaGravenese"/>
        <s v="Richard Lester"/>
        <s v="Richard Linklater"/>
        <s v="Richard Loncraine"/>
        <s v="Richard Marquand"/>
        <s v="Richard Raymond"/>
        <s v="Richard Shepard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esh Batra"/>
        <s v="Rob Bowman"/>
        <s v="Rob Cohen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ltman"/>
        <s v="Robert B. Weide"/>
        <s v="Robert Ben Garant"/>
        <s v="Robert Butler"/>
        <s v="Robert Cary"/>
        <s v="Robert Duvall"/>
        <s v="Robert Eggers"/>
        <s v="Robert Harmon"/>
        <s v="Robert Iscove"/>
        <s v="Robert Lee King"/>
        <s v="Robert Luketic"/>
        <s v="Robert Marcarelli"/>
        <s v="Robert Moresco"/>
        <s v="Robert Redford"/>
        <s v="Robert Rodriguez"/>
        <s v="Robert Schwentke"/>
        <s v="Robert Stevenson"/>
        <s v="Robert Stromberg"/>
        <s v="Robert Towne"/>
        <s v="Robert Townsend"/>
        <s v="Robert Wise"/>
        <s v="Robert Zemeckis"/>
        <s v="Robin Budd"/>
        <s v="Rod Lurie"/>
        <s v="Rodman Flender"/>
        <s v="Rodrigo CortÃ©s"/>
        <s v="Rodrigo GarcÃ­a"/>
        <s v="Roger Allers"/>
        <s v="Roger Avary"/>
        <s v="Roger Christian"/>
        <s v="Roger Donaldson"/>
        <s v="Roger Kumble"/>
        <s v="Roger Michell"/>
        <s v="Roger Spottiswoode"/>
        <s v="Roland Emmerich"/>
        <s v="Roland JoffÃ©"/>
        <s v="Roman Polanski"/>
        <s v="Ron Clements"/>
        <s v="Ron Fricke"/>
        <s v="Ron Howard"/>
        <s v="Ron Maxwell"/>
        <s v="Ron Shelton"/>
        <s v="Ron Underwood"/>
        <s v="Ronny Yu"/>
        <s v="Rowan Joffe"/>
        <s v="Rowdy Herrington"/>
        <s v="Ruairi Robinson"/>
        <s v="Ruben Fleischer"/>
        <s v="Ruggero Deodato"/>
        <s v="Rupert Sanders"/>
        <s v="Rupert Wainwright"/>
        <s v="Rupert Wyatt"/>
        <s v="Russ Meyer"/>
        <s v="Russell Crowe"/>
        <s v="Russell Mulcahy"/>
        <s v="Rusty Cundieff"/>
        <s v="RyÃ»hei Kitamura"/>
        <s v="Ryan Coogler"/>
        <s v="Ryan Fleck"/>
        <s v="Ryan Murphy"/>
        <s v="RZA"/>
        <s v="S.R. Bindler"/>
        <s v="Salim Akil"/>
        <s v="Sally Potter"/>
        <s v="Salvador Carrasco"/>
        <s v="Sam Fell"/>
        <s v="Sam Firstenberg"/>
        <s v="Sam Mendes"/>
        <s v="Sam Miller"/>
        <s v="Sam Peckinpah"/>
        <s v="Sam Raimi"/>
        <s v="Sam Taylor-Johnson"/>
        <s v="Sam Weisman"/>
        <s v="Sara Sugarman"/>
        <s v="Sarah Smith"/>
        <s v="Saul Dibb"/>
        <s v="Scott Alexander"/>
        <s v="Scott Cooper"/>
        <s v="Scott Derrickson"/>
        <s v="Scott Frank"/>
        <s v="Scott Hicks"/>
        <s v="Scott Kalvert"/>
        <s v="Scott Marshall"/>
        <s v="Scott Speer"/>
        <s v="Scott Stewart"/>
        <s v="Scott Waugh"/>
        <s v="Scott Ziehl"/>
        <s v="Sean Anders"/>
        <s v="Sean McNamara"/>
        <s v="Sean Penn"/>
        <s v="Sergey Bodrov"/>
        <s v="Sergio Leone"/>
        <s v="Seth Gordon"/>
        <s v="Seth MacFarlane"/>
        <s v="Shana Feste"/>
        <s v="Shane Acker"/>
        <s v="Shane Black"/>
        <s v="Shane Carruth"/>
        <s v="Shane Meadows"/>
        <s v="Shari Springer Berman"/>
        <s v="Sharon Maguire"/>
        <s v="Shawn Levy"/>
        <s v="Shekhar Kapur"/>
        <s v="Sheldon Lettich"/>
        <s v="Siddiq Barmak"/>
        <s v="Sidney J. Furie"/>
        <s v="Sidney Lumet"/>
        <s v="Simon Curtis"/>
        <s v="Simon Wells"/>
        <s v="Simon West"/>
        <s v="Simon Wincer"/>
        <s v="Sngmoo Lee"/>
        <s v="Sofia Coppola"/>
        <s v="Spencer Susser"/>
        <s v="Spike Jonze"/>
        <s v="Spike Lee"/>
        <s v="StÃ©phane Aubier"/>
        <s v="Stanley Kramer"/>
        <s v="Stanley Kubrick"/>
        <s v="Stanley Tong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Milburn Anderson"/>
        <s v="Stephen Norrington"/>
        <s v="Stephen Sommers"/>
        <s v="Sterling Van Wagenen"/>
        <s v="Steve Antin"/>
        <s v="Steve Barron"/>
        <s v="Steve Beck"/>
        <s v="Steve Bendelack"/>
        <s v="Steve Box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ig Bergqvist"/>
        <s v="Stiles White"/>
        <s v="Stuart Baird"/>
        <s v="Stuart Beattie"/>
        <s v="Stuart Gillard"/>
        <s v="Stuart Gordon"/>
        <s v="Susan Seidelman"/>
        <s v="Susan Stroman"/>
        <s v="Susanna White"/>
        <s v="Susanne Bier"/>
        <s v="Sydney Pollack"/>
        <s v="Sylvain Chomet"/>
        <s v="Sylvain White"/>
        <s v="Sylvester Stallone"/>
        <s v="Sylvio Tabet"/>
        <s v="Takao Okawara"/>
        <s v="Takashi Shimizu"/>
        <s v="Takeshi Kitano"/>
        <s v="Tamara Jenkins"/>
        <s v="Tamra Davis"/>
        <s v="Tarsem Singh"/>
        <s v="Tate Taylor"/>
        <s v="Taylor Hackford"/>
        <s v="Ted Demme"/>
        <s v="Terence Davies"/>
        <s v="Terence Young"/>
        <s v="Terrence Malick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Vinterberg"/>
        <s v="Thor Freudenthal"/>
        <s v="Ti West"/>
        <s v="Tim Blake Nelson"/>
        <s v="Tim Burton"/>
        <s v="Tim Chambers"/>
        <s v="Tim Heidecker"/>
        <s v="Tim Hill"/>
        <s v="Tim Hunter"/>
        <s v="Tim Johnson"/>
        <s v="Tim McCanlies"/>
        <s v="Tim Miller"/>
        <s v="Tim Robbins"/>
        <s v="Tim Story"/>
        <s v="Timothy BjÃ¶rklund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Schulman"/>
        <s v="Tom Shadyac"/>
        <s v="Tom Tykwer"/>
        <s v="Tom Vaughan"/>
        <s v="Tomas Alfredson"/>
        <s v="Tomm Moore"/>
        <s v="Tommy Lee Jones"/>
        <s v="Tommy Lee Wallace"/>
        <s v="Tommy O'Haver"/>
        <s v="Tommy Wirkola"/>
        <s v="Tony Bancroft"/>
        <s v="Tony Bill"/>
        <s v="Tony Gilroy"/>
        <s v="Tony Goldwyn"/>
        <s v="Tony Jaa"/>
        <s v="Tony Kaye"/>
        <s v="Tony Maylam"/>
        <s v="Tony Richardson"/>
        <s v="Tony Scott"/>
        <s v="Travis Cluff"/>
        <s v="Trent Cooper"/>
        <s v="Trey Parker"/>
        <s v="Troy Duffy"/>
        <s v="Troy Miller"/>
        <s v="Troy Nixey"/>
        <s v="Tuck Tucker"/>
        <s v="Tyler Perry"/>
        <s v="Udayan Prasad"/>
        <s v="Uli Edel"/>
        <s v="Ulu Grosbard"/>
        <s v="Uwe Boll"/>
        <s v="Vadim Perelman"/>
        <s v="Vic Armstrong"/>
        <s v="Vicente Amorim"/>
        <s v="Vicky Jenson"/>
        <s v="Victor Fleming"/>
        <s v="Victor Nunez"/>
        <s v="Victor Salva"/>
        <s v="Vincent Gallo"/>
        <s v="Vincent Paronnaud"/>
        <s v="Vincent Ward"/>
        <s v="Vincente Minnelli"/>
        <s v="Vincenzo Natali"/>
        <s v="Vondie Curtis-Hall"/>
        <s v="Wallace Wolodarsky"/>
        <s v="Wally Pfister"/>
        <s v="Walt Becker"/>
        <s v="Walter Hill"/>
        <s v="Walter Salles"/>
        <s v="Warren Beatty"/>
        <s v="Wayne Beach"/>
        <s v="Wayne Kramer"/>
        <s v="Wayne Wang"/>
        <s v="Werner Herzog"/>
        <s v="Wes Anderson"/>
        <s v="Wes Ball"/>
        <s v="Wes Craven"/>
        <s v="Whit Stillman"/>
        <s v="Wil Shriner"/>
        <s v="Will Finn"/>
        <s v="Will Gluck"/>
        <s v="Willard Huyck"/>
        <s v="William A. Fraker"/>
        <s v="William A. Graham"/>
        <s v="William Brent Bell"/>
        <s v="William Cottrell"/>
        <s v="William Dear"/>
        <s v="William Friedkin"/>
        <s v="William Malone"/>
        <s v="William Shatner"/>
        <s v="William Wyler"/>
        <s v="Wilson Yip"/>
        <s v="Wolfgang Becker"/>
        <s v="Wolfgang Petersen"/>
        <s v="Woody Allen"/>
        <s v="Wych Kaosayananda"/>
        <s v="Xavier Beauvois"/>
        <s v="Xavier Gens"/>
        <s v="Yarrow Cheney"/>
        <s v="Yash Chopra"/>
        <s v="Yimou Zhang"/>
        <s v="Zach Braff"/>
        <s v="Zach Cregger"/>
        <s v="Zack Snyder"/>
        <s v="Zak Penn"/>
        <s v="Zal Batmanglij"/>
      </sharedItems>
    </cacheField>
    <cacheField name="imdb_score" numFmtId="0">
      <sharedItems containsSemiMixedTypes="0" containsNonDate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rmateja" refreshedDate="45177.038430671302" createdVersion="7" refreshedVersion="7" minRefreshableVersion="3" recordCount="3723" xr:uid="{00000000-000A-0000-FFFF-FFFF02000000}">
  <cacheSource type="worksheet">
    <worksheetSource ref="A1:W3724" sheet="A"/>
  </cacheSource>
  <cacheFields count="23">
    <cacheField name="C1" numFmtId="0">
      <sharedItems containsBlank="1" count="2">
        <s v="Action"/>
        <m/>
      </sharedItems>
    </cacheField>
    <cacheField name="C2" numFmtId="0">
      <sharedItems containsBlank="1" count="2">
        <s v="Adventure"/>
        <m/>
      </sharedItems>
    </cacheField>
    <cacheField name="C3" numFmtId="0">
      <sharedItems containsBlank="1" count="2">
        <s v="Animation"/>
        <m/>
      </sharedItems>
    </cacheField>
    <cacheField name="C4" numFmtId="0">
      <sharedItems containsBlank="1" count="2">
        <m/>
        <s v="Biography"/>
      </sharedItems>
    </cacheField>
    <cacheField name="C5" numFmtId="0">
      <sharedItems containsBlank="1" count="2">
        <s v="Comedy"/>
        <m/>
      </sharedItems>
    </cacheField>
    <cacheField name="C6" numFmtId="0">
      <sharedItems containsBlank="1" count="2">
        <s v="Crime"/>
        <m/>
      </sharedItems>
    </cacheField>
    <cacheField name="C7" numFmtId="0">
      <sharedItems containsBlank="1" count="2">
        <m/>
        <s v="Documentary"/>
      </sharedItems>
    </cacheField>
    <cacheField name="C8" numFmtId="0">
      <sharedItems containsBlank="1" count="2">
        <m/>
        <s v="Drama"/>
      </sharedItems>
    </cacheField>
    <cacheField name="C9" numFmtId="0">
      <sharedItems containsBlank="1" count="2">
        <s v="Family"/>
        <m/>
      </sharedItems>
    </cacheField>
    <cacheField name="C10" numFmtId="0">
      <sharedItems containsBlank="1" count="2">
        <s v="Fantasy"/>
        <m/>
      </sharedItems>
    </cacheField>
    <cacheField name="C11" numFmtId="0">
      <sharedItems containsBlank="1" count="2">
        <m/>
        <s v="Film-Noir"/>
      </sharedItems>
    </cacheField>
    <cacheField name="C12" numFmtId="0">
      <sharedItems containsBlank="1" count="2">
        <m/>
        <s v="History"/>
      </sharedItems>
    </cacheField>
    <cacheField name="C13" numFmtId="0">
      <sharedItems containsBlank="1" count="2">
        <m/>
        <s v="Horror"/>
      </sharedItems>
    </cacheField>
    <cacheField name="C14" numFmtId="0">
      <sharedItems containsBlank="1" count="2">
        <m/>
        <s v="Music"/>
      </sharedItems>
    </cacheField>
    <cacheField name="C15" numFmtId="0">
      <sharedItems containsBlank="1" count="2">
        <m/>
        <s v="Musical"/>
      </sharedItems>
    </cacheField>
    <cacheField name="C16" numFmtId="0">
      <sharedItems containsBlank="1" count="2">
        <m/>
        <s v="Mystery"/>
      </sharedItems>
    </cacheField>
    <cacheField name="C17" numFmtId="0">
      <sharedItems containsBlank="1" count="2">
        <m/>
        <s v="Romance"/>
      </sharedItems>
    </cacheField>
    <cacheField name="C18" numFmtId="0">
      <sharedItems containsBlank="1" count="2">
        <m/>
        <s v="Sci-Fi"/>
      </sharedItems>
    </cacheField>
    <cacheField name="C19" numFmtId="0">
      <sharedItems containsBlank="1" count="2">
        <m/>
        <s v="Sport"/>
      </sharedItems>
    </cacheField>
    <cacheField name="C20" numFmtId="0">
      <sharedItems containsBlank="1" count="2">
        <m/>
        <s v="Thriller"/>
      </sharedItems>
    </cacheField>
    <cacheField name="C21" numFmtId="0">
      <sharedItems containsBlank="1" count="2">
        <m/>
        <s v="War"/>
      </sharedItems>
    </cacheField>
    <cacheField name="C22" numFmtId="0">
      <sharedItems containsBlank="1" count="2">
        <m/>
        <s v="Western"/>
      </sharedItems>
    </cacheField>
    <cacheField name="imdb_score" numFmtId="0">
      <sharedItems containsSemiMixedTypes="0" containsNonDate="0" containsString="0" containsNumber="1" minValue="1.6" maxValue="9.3000000000000007" count="74">
        <n v="6.2"/>
        <n v="5.7"/>
        <n v="8"/>
        <n v="7.9"/>
        <n v="6.3"/>
        <n v="5.0999999999999996"/>
        <n v="6.1"/>
        <n v="5"/>
        <n v="7.1"/>
        <n v="5.5"/>
        <n v="7.8"/>
        <n v="6.9"/>
        <n v="6.7"/>
        <n v="6.5"/>
        <n v="6"/>
        <n v="5.4"/>
        <n v="6.8"/>
        <n v="5.8"/>
        <n v="4.8"/>
        <n v="4.5"/>
        <n v="6.4"/>
        <n v="7"/>
        <n v="5.9"/>
        <n v="7.7"/>
        <n v="6.6"/>
        <n v="7.3"/>
        <n v="7.6"/>
        <n v="7.2"/>
        <n v="5.3"/>
        <n v="5.6"/>
        <n v="4.2"/>
        <n v="4.0999999999999996"/>
        <n v="3.6"/>
        <n v="8.1"/>
        <n v="4.5999999999999996"/>
        <n v="5.2"/>
        <n v="7.5"/>
        <n v="3.1"/>
        <n v="3.7"/>
        <n v="3.3"/>
        <n v="7.4"/>
        <n v="4.9000000000000004"/>
        <n v="3.5"/>
        <n v="2.7"/>
        <n v="4.7"/>
        <n v="4.4000000000000004"/>
        <n v="8.9"/>
        <n v="8.8000000000000007"/>
        <n v="8.6999999999999993"/>
        <n v="4.3"/>
        <n v="2.9"/>
        <n v="8.4"/>
        <n v="3.8"/>
        <n v="3.9"/>
        <n v="9"/>
        <n v="8.5"/>
        <n v="8.1999999999999993"/>
        <n v="2.4"/>
        <n v="2.8"/>
        <n v="3"/>
        <n v="8.6"/>
        <n v="8.3000000000000007"/>
        <n v="2.1"/>
        <n v="4"/>
        <n v="2.5"/>
        <n v="1.9"/>
        <n v="2.2999999999999998"/>
        <n v="1.6"/>
        <n v="2"/>
        <n v="9.3000000000000007"/>
        <n v="9.1999999999999993"/>
        <n v="2.2000000000000002"/>
        <n v="3.2"/>
        <n v="3.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x v="0"/>
  </r>
  <r>
    <x v="0"/>
    <x v="1"/>
  </r>
  <r>
    <x v="0"/>
    <x v="2"/>
  </r>
  <r>
    <x v="0"/>
    <x v="2"/>
  </r>
  <r>
    <x v="0"/>
    <x v="3"/>
  </r>
  <r>
    <x v="0"/>
    <x v="3"/>
  </r>
  <r>
    <x v="0"/>
    <x v="3"/>
  </r>
  <r>
    <x v="1"/>
    <x v="3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2"/>
    <x v="5"/>
  </r>
  <r>
    <x v="3"/>
    <x v="5"/>
  </r>
  <r>
    <x v="0"/>
    <x v="6"/>
  </r>
  <r>
    <x v="0"/>
    <x v="6"/>
  </r>
  <r>
    <x v="0"/>
    <x v="6"/>
  </r>
  <r>
    <x v="0"/>
    <x v="6"/>
  </r>
  <r>
    <x v="3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4"/>
    <x v="7"/>
  </r>
  <r>
    <x v="0"/>
    <x v="7"/>
  </r>
  <r>
    <x v="5"/>
    <x v="7"/>
  </r>
  <r>
    <x v="6"/>
    <x v="7"/>
  </r>
  <r>
    <x v="0"/>
    <x v="8"/>
  </r>
  <r>
    <x v="0"/>
    <x v="8"/>
  </r>
  <r>
    <x v="7"/>
    <x v="8"/>
  </r>
  <r>
    <x v="0"/>
    <x v="8"/>
  </r>
  <r>
    <x v="0"/>
    <x v="8"/>
  </r>
  <r>
    <x v="3"/>
    <x v="8"/>
  </r>
  <r>
    <x v="0"/>
    <x v="8"/>
  </r>
  <r>
    <x v="0"/>
    <x v="8"/>
  </r>
  <r>
    <x v="0"/>
    <x v="8"/>
  </r>
  <r>
    <x v="5"/>
    <x v="8"/>
  </r>
  <r>
    <x v="0"/>
    <x v="8"/>
  </r>
  <r>
    <x v="8"/>
    <x v="8"/>
  </r>
  <r>
    <x v="0"/>
    <x v="8"/>
  </r>
  <r>
    <x v="6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5"/>
    <x v="9"/>
  </r>
  <r>
    <x v="0"/>
    <x v="9"/>
  </r>
  <r>
    <x v="5"/>
    <x v="9"/>
  </r>
  <r>
    <x v="0"/>
    <x v="9"/>
  </r>
  <r>
    <x v="0"/>
    <x v="9"/>
  </r>
  <r>
    <x v="0"/>
    <x v="9"/>
  </r>
  <r>
    <x v="0"/>
    <x v="9"/>
  </r>
  <r>
    <x v="0"/>
    <x v="9"/>
  </r>
  <r>
    <x v="9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3"/>
    <x v="10"/>
  </r>
  <r>
    <x v="0"/>
    <x v="10"/>
  </r>
  <r>
    <x v="10"/>
    <x v="10"/>
  </r>
  <r>
    <x v="0"/>
    <x v="10"/>
  </r>
  <r>
    <x v="7"/>
    <x v="10"/>
  </r>
  <r>
    <x v="0"/>
    <x v="10"/>
  </r>
  <r>
    <x v="10"/>
    <x v="10"/>
  </r>
  <r>
    <x v="0"/>
    <x v="10"/>
  </r>
  <r>
    <x v="0"/>
    <x v="10"/>
  </r>
  <r>
    <x v="0"/>
    <x v="10"/>
  </r>
  <r>
    <x v="11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10"/>
    <x v="11"/>
  </r>
  <r>
    <x v="8"/>
    <x v="11"/>
  </r>
  <r>
    <x v="0"/>
    <x v="11"/>
  </r>
  <r>
    <x v="3"/>
    <x v="11"/>
  </r>
  <r>
    <x v="2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10"/>
    <x v="11"/>
  </r>
  <r>
    <x v="0"/>
    <x v="11"/>
  </r>
  <r>
    <x v="9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12"/>
    <x v="12"/>
  </r>
  <r>
    <x v="0"/>
    <x v="12"/>
  </r>
  <r>
    <x v="7"/>
    <x v="12"/>
  </r>
  <r>
    <x v="0"/>
    <x v="12"/>
  </r>
  <r>
    <x v="0"/>
    <x v="12"/>
  </r>
  <r>
    <x v="0"/>
    <x v="12"/>
  </r>
  <r>
    <x v="0"/>
    <x v="12"/>
  </r>
  <r>
    <x v="0"/>
    <x v="12"/>
  </r>
  <r>
    <x v="2"/>
    <x v="12"/>
  </r>
  <r>
    <x v="0"/>
    <x v="12"/>
  </r>
  <r>
    <x v="0"/>
    <x v="12"/>
  </r>
  <r>
    <x v="13"/>
    <x v="12"/>
  </r>
  <r>
    <x v="1"/>
    <x v="12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14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14"/>
    <x v="13"/>
  </r>
  <r>
    <x v="0"/>
    <x v="13"/>
  </r>
  <r>
    <x v="0"/>
    <x v="13"/>
  </r>
  <r>
    <x v="3"/>
    <x v="13"/>
  </r>
  <r>
    <x v="7"/>
    <x v="13"/>
  </r>
  <r>
    <x v="0"/>
    <x v="13"/>
  </r>
  <r>
    <x v="0"/>
    <x v="13"/>
  </r>
  <r>
    <x v="0"/>
    <x v="13"/>
  </r>
  <r>
    <x v="7"/>
    <x v="13"/>
  </r>
  <r>
    <x v="0"/>
    <x v="13"/>
  </r>
  <r>
    <x v="0"/>
    <x v="13"/>
  </r>
  <r>
    <x v="0"/>
    <x v="13"/>
  </r>
  <r>
    <x v="7"/>
    <x v="13"/>
  </r>
  <r>
    <x v="0"/>
    <x v="13"/>
  </r>
  <r>
    <x v="0"/>
    <x v="13"/>
  </r>
  <r>
    <x v="0"/>
    <x v="13"/>
  </r>
  <r>
    <x v="10"/>
    <x v="13"/>
  </r>
  <r>
    <x v="2"/>
    <x v="13"/>
  </r>
  <r>
    <x v="15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7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16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17"/>
    <x v="14"/>
  </r>
  <r>
    <x v="7"/>
    <x v="14"/>
  </r>
  <r>
    <x v="0"/>
    <x v="14"/>
  </r>
  <r>
    <x v="0"/>
    <x v="14"/>
  </r>
  <r>
    <x v="18"/>
    <x v="14"/>
  </r>
  <r>
    <x v="0"/>
    <x v="14"/>
  </r>
  <r>
    <x v="0"/>
    <x v="14"/>
  </r>
  <r>
    <x v="0"/>
    <x v="14"/>
  </r>
  <r>
    <x v="5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17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7"/>
    <x v="14"/>
  </r>
  <r>
    <x v="0"/>
    <x v="14"/>
  </r>
  <r>
    <x v="0"/>
    <x v="14"/>
  </r>
  <r>
    <x v="5"/>
    <x v="14"/>
  </r>
  <r>
    <x v="12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7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3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5"/>
  </r>
  <r>
    <x v="14"/>
    <x v="15"/>
  </r>
  <r>
    <x v="0"/>
    <x v="15"/>
  </r>
  <r>
    <x v="0"/>
    <x v="15"/>
  </r>
  <r>
    <x v="0"/>
    <x v="15"/>
  </r>
  <r>
    <x v="7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5"/>
    <x v="15"/>
  </r>
  <r>
    <x v="0"/>
    <x v="15"/>
  </r>
  <r>
    <x v="0"/>
    <x v="15"/>
  </r>
  <r>
    <x v="0"/>
    <x v="15"/>
  </r>
  <r>
    <x v="10"/>
    <x v="15"/>
  </r>
  <r>
    <x v="7"/>
    <x v="15"/>
  </r>
  <r>
    <x v="0"/>
    <x v="15"/>
  </r>
  <r>
    <x v="0"/>
    <x v="15"/>
  </r>
  <r>
    <x v="0"/>
    <x v="15"/>
  </r>
  <r>
    <x v="8"/>
    <x v="15"/>
  </r>
  <r>
    <x v="1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14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19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14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20"/>
    <x v="16"/>
  </r>
  <r>
    <x v="0"/>
    <x v="16"/>
  </r>
  <r>
    <x v="10"/>
    <x v="16"/>
  </r>
  <r>
    <x v="0"/>
    <x v="16"/>
  </r>
  <r>
    <x v="0"/>
    <x v="16"/>
  </r>
  <r>
    <x v="0"/>
    <x v="16"/>
  </r>
  <r>
    <x v="0"/>
    <x v="16"/>
  </r>
  <r>
    <x v="7"/>
    <x v="16"/>
  </r>
  <r>
    <x v="0"/>
    <x v="16"/>
  </r>
  <r>
    <x v="0"/>
    <x v="16"/>
  </r>
  <r>
    <x v="0"/>
    <x v="16"/>
  </r>
  <r>
    <x v="0"/>
    <x v="16"/>
  </r>
  <r>
    <x v="20"/>
    <x v="16"/>
  </r>
  <r>
    <x v="0"/>
    <x v="16"/>
  </r>
  <r>
    <x v="18"/>
    <x v="16"/>
  </r>
  <r>
    <x v="0"/>
    <x v="16"/>
  </r>
  <r>
    <x v="11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14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7"/>
    <x v="17"/>
  </r>
  <r>
    <x v="0"/>
    <x v="17"/>
  </r>
  <r>
    <x v="18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21"/>
    <x v="17"/>
  </r>
  <r>
    <x v="0"/>
    <x v="17"/>
  </r>
  <r>
    <x v="0"/>
    <x v="17"/>
  </r>
  <r>
    <x v="0"/>
    <x v="17"/>
  </r>
  <r>
    <x v="0"/>
    <x v="17"/>
  </r>
  <r>
    <x v="10"/>
    <x v="17"/>
  </r>
  <r>
    <x v="0"/>
    <x v="17"/>
  </r>
  <r>
    <x v="0"/>
    <x v="17"/>
  </r>
  <r>
    <x v="1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6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14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5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22"/>
    <x v="18"/>
  </r>
  <r>
    <x v="0"/>
    <x v="18"/>
  </r>
  <r>
    <x v="0"/>
    <x v="18"/>
  </r>
  <r>
    <x v="0"/>
    <x v="18"/>
  </r>
  <r>
    <x v="0"/>
    <x v="18"/>
  </r>
  <r>
    <x v="0"/>
    <x v="18"/>
  </r>
  <r>
    <x v="5"/>
    <x v="18"/>
  </r>
  <r>
    <x v="0"/>
    <x v="18"/>
  </r>
  <r>
    <x v="0"/>
    <x v="18"/>
  </r>
  <r>
    <x v="0"/>
    <x v="18"/>
  </r>
  <r>
    <x v="0"/>
    <x v="18"/>
  </r>
  <r>
    <x v="23"/>
    <x v="18"/>
  </r>
  <r>
    <x v="12"/>
    <x v="18"/>
  </r>
  <r>
    <x v="0"/>
    <x v="18"/>
  </r>
  <r>
    <x v="0"/>
    <x v="18"/>
  </r>
  <r>
    <x v="0"/>
    <x v="18"/>
  </r>
  <r>
    <x v="0"/>
    <x v="18"/>
  </r>
  <r>
    <x v="19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7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24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7"/>
    <x v="19"/>
  </r>
  <r>
    <x v="7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18"/>
    <x v="19"/>
  </r>
  <r>
    <x v="0"/>
    <x v="19"/>
  </r>
  <r>
    <x v="8"/>
    <x v="19"/>
  </r>
  <r>
    <x v="9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7"/>
    <x v="19"/>
  </r>
  <r>
    <x v="0"/>
    <x v="19"/>
  </r>
  <r>
    <x v="0"/>
    <x v="19"/>
  </r>
  <r>
    <x v="0"/>
    <x v="19"/>
  </r>
  <r>
    <x v="0"/>
    <x v="19"/>
  </r>
  <r>
    <x v="18"/>
    <x v="19"/>
  </r>
  <r>
    <x v="0"/>
    <x v="19"/>
  </r>
  <r>
    <x v="0"/>
    <x v="19"/>
  </r>
  <r>
    <x v="0"/>
    <x v="19"/>
  </r>
  <r>
    <x v="0"/>
    <x v="19"/>
  </r>
  <r>
    <x v="25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7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8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7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7"/>
    <x v="20"/>
  </r>
  <r>
    <x v="0"/>
    <x v="20"/>
  </r>
  <r>
    <x v="0"/>
    <x v="20"/>
  </r>
  <r>
    <x v="7"/>
    <x v="20"/>
  </r>
  <r>
    <x v="7"/>
    <x v="20"/>
  </r>
  <r>
    <x v="10"/>
    <x v="20"/>
  </r>
  <r>
    <x v="0"/>
    <x v="20"/>
  </r>
  <r>
    <x v="0"/>
    <x v="20"/>
  </r>
  <r>
    <x v="0"/>
    <x v="20"/>
  </r>
  <r>
    <x v="10"/>
    <x v="20"/>
  </r>
  <r>
    <x v="0"/>
    <x v="20"/>
  </r>
  <r>
    <x v="0"/>
    <x v="20"/>
  </r>
  <r>
    <x v="0"/>
    <x v="20"/>
  </r>
  <r>
    <x v="26"/>
    <x v="20"/>
  </r>
  <r>
    <x v="7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14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27"/>
    <x v="21"/>
  </r>
  <r>
    <x v="0"/>
    <x v="21"/>
  </r>
  <r>
    <x v="0"/>
    <x v="21"/>
  </r>
  <r>
    <x v="7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28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7"/>
    <x v="21"/>
  </r>
  <r>
    <x v="0"/>
    <x v="21"/>
  </r>
  <r>
    <x v="0"/>
    <x v="21"/>
  </r>
  <r>
    <x v="0"/>
    <x v="21"/>
  </r>
  <r>
    <x v="0"/>
    <x v="21"/>
  </r>
  <r>
    <x v="17"/>
    <x v="21"/>
  </r>
  <r>
    <x v="29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1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14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8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1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7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2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7"/>
    <x v="23"/>
  </r>
  <r>
    <x v="3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12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1"/>
    <x v="23"/>
  </r>
  <r>
    <x v="7"/>
    <x v="23"/>
  </r>
  <r>
    <x v="0"/>
    <x v="23"/>
  </r>
  <r>
    <x v="7"/>
    <x v="23"/>
  </r>
  <r>
    <x v="10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10"/>
    <x v="24"/>
  </r>
  <r>
    <x v="0"/>
    <x v="24"/>
  </r>
  <r>
    <x v="7"/>
    <x v="24"/>
  </r>
  <r>
    <x v="0"/>
    <x v="24"/>
  </r>
  <r>
    <x v="0"/>
    <x v="24"/>
  </r>
  <r>
    <x v="0"/>
    <x v="24"/>
  </r>
  <r>
    <x v="0"/>
    <x v="24"/>
  </r>
  <r>
    <x v="1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3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7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18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1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7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1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29"/>
    <x v="26"/>
  </r>
  <r>
    <x v="0"/>
    <x v="26"/>
  </r>
  <r>
    <x v="0"/>
    <x v="26"/>
  </r>
  <r>
    <x v="0"/>
    <x v="26"/>
  </r>
  <r>
    <x v="0"/>
    <x v="26"/>
  </r>
  <r>
    <x v="0"/>
    <x v="26"/>
  </r>
  <r>
    <x v="1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14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1"/>
    <x v="27"/>
  </r>
  <r>
    <x v="0"/>
    <x v="27"/>
  </r>
  <r>
    <x v="0"/>
    <x v="27"/>
  </r>
  <r>
    <x v="31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21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14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20"/>
    <x v="28"/>
  </r>
  <r>
    <x v="0"/>
    <x v="28"/>
  </r>
  <r>
    <x v="0"/>
    <x v="28"/>
  </r>
  <r>
    <x v="0"/>
    <x v="28"/>
  </r>
  <r>
    <x v="0"/>
    <x v="28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9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14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3"/>
    <x v="31"/>
  </r>
  <r>
    <x v="0"/>
    <x v="31"/>
  </r>
  <r>
    <x v="0"/>
    <x v="31"/>
  </r>
  <r>
    <x v="0"/>
    <x v="31"/>
  </r>
  <r>
    <x v="0"/>
    <x v="31"/>
  </r>
  <r>
    <x v="0"/>
    <x v="31"/>
  </r>
  <r>
    <x v="2"/>
    <x v="31"/>
  </r>
  <r>
    <x v="0"/>
    <x v="31"/>
  </r>
  <r>
    <x v="0"/>
    <x v="31"/>
  </r>
  <r>
    <x v="5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32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14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12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3"/>
    <x v="32"/>
  </r>
  <r>
    <x v="0"/>
    <x v="32"/>
  </r>
  <r>
    <x v="0"/>
    <x v="32"/>
  </r>
  <r>
    <x v="0"/>
    <x v="32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1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1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7"/>
    <x v="34"/>
  </r>
  <r>
    <x v="0"/>
    <x v="34"/>
  </r>
  <r>
    <x v="0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14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1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1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10"/>
    <x v="40"/>
  </r>
  <r>
    <x v="0"/>
    <x v="40"/>
  </r>
  <r>
    <x v="0"/>
    <x v="40"/>
  </r>
  <r>
    <x v="0"/>
    <x v="40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33"/>
    <x v="49"/>
  </r>
  <r>
    <x v="0"/>
    <x v="49"/>
  </r>
  <r>
    <x v="0"/>
    <x v="49"/>
  </r>
  <r>
    <x v="0"/>
    <x v="49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5"/>
  </r>
  <r>
    <x v="0"/>
    <x v="55"/>
  </r>
  <r>
    <x v="0"/>
    <x v="55"/>
  </r>
  <r>
    <x v="0"/>
    <x v="55"/>
  </r>
  <r>
    <x v="0"/>
    <x v="55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8"/>
  </r>
  <r>
    <x v="0"/>
    <x v="58"/>
  </r>
  <r>
    <x v="0"/>
    <x v="58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60"/>
  </r>
  <r>
    <x v="0"/>
    <x v="61"/>
  </r>
  <r>
    <x v="0"/>
    <x v="61"/>
  </r>
  <r>
    <x v="0"/>
    <x v="61"/>
  </r>
  <r>
    <x v="0"/>
    <x v="62"/>
  </r>
  <r>
    <x v="0"/>
    <x v="62"/>
  </r>
  <r>
    <x v="0"/>
    <x v="62"/>
  </r>
  <r>
    <x v="0"/>
    <x v="63"/>
  </r>
  <r>
    <x v="0"/>
    <x v="63"/>
  </r>
  <r>
    <x v="0"/>
    <x v="64"/>
  </r>
  <r>
    <x v="0"/>
    <x v="64"/>
  </r>
  <r>
    <x v="0"/>
    <x v="64"/>
  </r>
  <r>
    <x v="0"/>
    <x v="64"/>
  </r>
  <r>
    <x v="0"/>
    <x v="64"/>
  </r>
  <r>
    <x v="0"/>
    <x v="65"/>
  </r>
  <r>
    <x v="0"/>
    <x v="65"/>
  </r>
  <r>
    <x v="0"/>
    <x v="65"/>
  </r>
  <r>
    <x v="0"/>
    <x v="65"/>
  </r>
  <r>
    <x v="0"/>
    <x v="66"/>
  </r>
  <r>
    <x v="0"/>
    <x v="67"/>
  </r>
  <r>
    <x v="0"/>
    <x v="67"/>
  </r>
  <r>
    <x v="0"/>
    <x v="68"/>
  </r>
  <r>
    <x v="0"/>
    <x v="68"/>
  </r>
  <r>
    <x v="0"/>
    <x v="68"/>
  </r>
  <r>
    <x v="0"/>
    <x v="69"/>
  </r>
  <r>
    <x v="0"/>
    <x v="70"/>
  </r>
  <r>
    <x v="0"/>
    <x v="70"/>
  </r>
  <r>
    <x v="0"/>
    <x v="70"/>
  </r>
  <r>
    <x v="0"/>
    <x v="71"/>
  </r>
  <r>
    <x v="0"/>
    <x v="72"/>
  </r>
  <r>
    <x v="0"/>
    <x v="72"/>
  </r>
  <r>
    <x v="0"/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6.7"/>
  </r>
  <r>
    <x v="1"/>
    <n v="6.1"/>
  </r>
  <r>
    <x v="2"/>
    <n v="7.1"/>
  </r>
  <r>
    <x v="3"/>
    <n v="2.7"/>
  </r>
  <r>
    <x v="4"/>
    <n v="6.6"/>
  </r>
  <r>
    <x v="5"/>
    <n v="5.4"/>
  </r>
  <r>
    <x v="6"/>
    <n v="4.3"/>
  </r>
  <r>
    <x v="7"/>
    <n v="7.8"/>
  </r>
  <r>
    <x v="7"/>
    <n v="7.2"/>
  </r>
  <r>
    <x v="7"/>
    <n v="6.9"/>
  </r>
  <r>
    <x v="7"/>
    <n v="6.7"/>
  </r>
  <r>
    <x v="7"/>
    <n v="6.6"/>
  </r>
  <r>
    <x v="7"/>
    <n v="6.3"/>
  </r>
  <r>
    <x v="8"/>
    <n v="6.4"/>
  </r>
  <r>
    <x v="9"/>
    <n v="6.8"/>
  </r>
  <r>
    <x v="10"/>
    <n v="7.4"/>
  </r>
  <r>
    <x v="10"/>
    <n v="6.7"/>
  </r>
  <r>
    <x v="10"/>
    <n v="6.1"/>
  </r>
  <r>
    <x v="10"/>
    <n v="5.9"/>
  </r>
  <r>
    <x v="10"/>
    <n v="5.5"/>
  </r>
  <r>
    <x v="10"/>
    <n v="5.5"/>
  </r>
  <r>
    <x v="10"/>
    <n v="5.4"/>
  </r>
  <r>
    <x v="10"/>
    <n v="5.2"/>
  </r>
  <r>
    <x v="11"/>
    <n v="6.9"/>
  </r>
  <r>
    <x v="11"/>
    <n v="6.7"/>
  </r>
  <r>
    <x v="11"/>
    <n v="6.1"/>
  </r>
  <r>
    <x v="11"/>
    <n v="5.9"/>
  </r>
  <r>
    <x v="12"/>
    <n v="7.1"/>
  </r>
  <r>
    <x v="13"/>
    <n v="6.8"/>
  </r>
  <r>
    <x v="14"/>
    <n v="5.9"/>
  </r>
  <r>
    <x v="15"/>
    <n v="7.2"/>
  </r>
  <r>
    <x v="16"/>
    <n v="8.6999999999999993"/>
  </r>
  <r>
    <x v="17"/>
    <n v="6.2"/>
  </r>
  <r>
    <x v="18"/>
    <n v="5.7"/>
  </r>
  <r>
    <x v="18"/>
    <n v="5.7"/>
  </r>
  <r>
    <x v="19"/>
    <n v="6"/>
  </r>
  <r>
    <x v="20"/>
    <n v="6.5"/>
  </r>
  <r>
    <x v="20"/>
    <n v="6.1"/>
  </r>
  <r>
    <x v="21"/>
    <n v="3.3"/>
  </r>
  <r>
    <x v="22"/>
    <n v="7.5"/>
  </r>
  <r>
    <x v="22"/>
    <n v="7.3"/>
  </r>
  <r>
    <x v="22"/>
    <n v="6.3"/>
  </r>
  <r>
    <x v="23"/>
    <n v="5.3"/>
  </r>
  <r>
    <x v="24"/>
    <n v="4.5999999999999996"/>
  </r>
  <r>
    <x v="25"/>
    <n v="5.2"/>
  </r>
  <r>
    <x v="26"/>
    <n v="7.1"/>
  </r>
  <r>
    <x v="26"/>
    <n v="6.6"/>
  </r>
  <r>
    <x v="27"/>
    <n v="5.6"/>
  </r>
  <r>
    <x v="28"/>
    <n v="7.5"/>
  </r>
  <r>
    <x v="28"/>
    <n v="6.9"/>
  </r>
  <r>
    <x v="28"/>
    <n v="6.8"/>
  </r>
  <r>
    <x v="29"/>
    <n v="6.8"/>
  </r>
  <r>
    <x v="30"/>
    <n v="8.1"/>
  </r>
  <r>
    <x v="30"/>
    <n v="7.6"/>
  </r>
  <r>
    <x v="30"/>
    <n v="7.2"/>
  </r>
  <r>
    <x v="31"/>
    <n v="8.1"/>
  </r>
  <r>
    <x v="31"/>
    <n v="8.1"/>
  </r>
  <r>
    <x v="31"/>
    <n v="7.8"/>
  </r>
  <r>
    <x v="31"/>
    <n v="7.7"/>
  </r>
  <r>
    <x v="31"/>
    <n v="7.5"/>
  </r>
  <r>
    <x v="32"/>
    <n v="7.4"/>
  </r>
  <r>
    <x v="33"/>
    <n v="7.2"/>
  </r>
  <r>
    <x v="34"/>
    <n v="4.5999999999999996"/>
  </r>
  <r>
    <x v="35"/>
    <n v="7.7"/>
  </r>
  <r>
    <x v="36"/>
    <n v="7.7"/>
  </r>
  <r>
    <x v="37"/>
    <n v="7"/>
  </r>
  <r>
    <x v="37"/>
    <n v="6.7"/>
  </r>
  <r>
    <x v="37"/>
    <n v="6.5"/>
  </r>
  <r>
    <x v="38"/>
    <n v="7.7"/>
  </r>
  <r>
    <x v="38"/>
    <n v="7.6"/>
  </r>
  <r>
    <x v="38"/>
    <n v="7.1"/>
  </r>
  <r>
    <x v="38"/>
    <n v="6.2"/>
  </r>
  <r>
    <x v="38"/>
    <n v="5.5"/>
  </r>
  <r>
    <x v="39"/>
    <n v="5.9"/>
  </r>
  <r>
    <x v="40"/>
    <n v="6.1"/>
  </r>
  <r>
    <x v="41"/>
    <n v="2.2999999999999998"/>
  </r>
  <r>
    <x v="42"/>
    <n v="7.8"/>
  </r>
  <r>
    <x v="42"/>
    <n v="7.5"/>
  </r>
  <r>
    <x v="42"/>
    <n v="7.3"/>
  </r>
  <r>
    <x v="42"/>
    <n v="7.3"/>
  </r>
  <r>
    <x v="42"/>
    <n v="7.2"/>
  </r>
  <r>
    <x v="43"/>
    <n v="6.2"/>
  </r>
  <r>
    <x v="44"/>
    <n v="6.8"/>
  </r>
  <r>
    <x v="44"/>
    <n v="6.4"/>
  </r>
  <r>
    <x v="44"/>
    <n v="6.2"/>
  </r>
  <r>
    <x v="44"/>
    <n v="5.5"/>
  </r>
  <r>
    <x v="45"/>
    <n v="7.9"/>
  </r>
  <r>
    <x v="45"/>
    <n v="7.8"/>
  </r>
  <r>
    <x v="45"/>
    <n v="7.8"/>
  </r>
  <r>
    <x v="45"/>
    <n v="7.7"/>
  </r>
  <r>
    <x v="46"/>
    <n v="8.5"/>
  </r>
  <r>
    <x v="47"/>
    <n v="7"/>
  </r>
  <r>
    <x v="48"/>
    <n v="5.9"/>
  </r>
  <r>
    <x v="49"/>
    <n v="7.2"/>
  </r>
  <r>
    <x v="50"/>
    <n v="6.2"/>
  </r>
  <r>
    <x v="51"/>
    <n v="6.7"/>
  </r>
  <r>
    <x v="52"/>
    <n v="6.8"/>
  </r>
  <r>
    <x v="52"/>
    <n v="5.3"/>
  </r>
  <r>
    <x v="52"/>
    <n v="5.0999999999999996"/>
  </r>
  <r>
    <x v="53"/>
    <n v="6.9"/>
  </r>
  <r>
    <x v="53"/>
    <n v="6.4"/>
  </r>
  <r>
    <x v="54"/>
    <n v="7"/>
  </r>
  <r>
    <x v="55"/>
    <n v="6.2"/>
  </r>
  <r>
    <x v="56"/>
    <n v="7.9"/>
  </r>
  <r>
    <x v="56"/>
    <n v="7.2"/>
  </r>
  <r>
    <x v="56"/>
    <n v="6.9"/>
  </r>
  <r>
    <x v="56"/>
    <n v="6.6"/>
  </r>
  <r>
    <x v="57"/>
    <n v="5.3"/>
  </r>
  <r>
    <x v="57"/>
    <n v="4.3"/>
  </r>
  <r>
    <x v="58"/>
    <n v="6.8"/>
  </r>
  <r>
    <x v="59"/>
    <n v="7.8"/>
  </r>
  <r>
    <x v="59"/>
    <n v="7.1"/>
  </r>
  <r>
    <x v="59"/>
    <n v="5.6"/>
  </r>
  <r>
    <x v="59"/>
    <n v="5.5"/>
  </r>
  <r>
    <x v="60"/>
    <n v="7.5"/>
  </r>
  <r>
    <x v="60"/>
    <n v="6.2"/>
  </r>
  <r>
    <x v="61"/>
    <n v="6"/>
  </r>
  <r>
    <x v="62"/>
    <n v="6.4"/>
  </r>
  <r>
    <x v="62"/>
    <n v="6.2"/>
  </r>
  <r>
    <x v="62"/>
    <n v="6.1"/>
  </r>
  <r>
    <x v="62"/>
    <n v="5.9"/>
  </r>
  <r>
    <x v="63"/>
    <n v="7.7"/>
  </r>
  <r>
    <x v="64"/>
    <n v="4.3"/>
  </r>
  <r>
    <x v="65"/>
    <n v="7.8"/>
  </r>
  <r>
    <x v="65"/>
    <n v="7.6"/>
  </r>
  <r>
    <x v="65"/>
    <n v="6.7"/>
  </r>
  <r>
    <x v="65"/>
    <n v="5.9"/>
  </r>
  <r>
    <x v="66"/>
    <n v="8.4"/>
  </r>
  <r>
    <x v="66"/>
    <n v="8.1999999999999993"/>
  </r>
  <r>
    <x v="66"/>
    <n v="6.6"/>
  </r>
  <r>
    <x v="67"/>
    <n v="5.5"/>
  </r>
  <r>
    <x v="68"/>
    <n v="6.3"/>
  </r>
  <r>
    <x v="68"/>
    <n v="4.4000000000000004"/>
  </r>
  <r>
    <x v="69"/>
    <n v="6.1"/>
  </r>
  <r>
    <x v="69"/>
    <n v="5.8"/>
  </r>
  <r>
    <x v="69"/>
    <n v="5.5"/>
  </r>
  <r>
    <x v="69"/>
    <n v="5.2"/>
  </r>
  <r>
    <x v="69"/>
    <n v="3.7"/>
  </r>
  <r>
    <x v="70"/>
    <n v="6.1"/>
  </r>
  <r>
    <x v="70"/>
    <n v="6.1"/>
  </r>
  <r>
    <x v="71"/>
    <n v="6.4"/>
  </r>
  <r>
    <x v="71"/>
    <n v="6.2"/>
  </r>
  <r>
    <x v="71"/>
    <n v="6.1"/>
  </r>
  <r>
    <x v="71"/>
    <n v="5.8"/>
  </r>
  <r>
    <x v="71"/>
    <n v="5.7"/>
  </r>
  <r>
    <x v="71"/>
    <n v="4.4000000000000004"/>
  </r>
  <r>
    <x v="72"/>
    <n v="6.7"/>
  </r>
  <r>
    <x v="73"/>
    <n v="7"/>
  </r>
  <r>
    <x v="73"/>
    <n v="6.7"/>
  </r>
  <r>
    <x v="73"/>
    <n v="6.6"/>
  </r>
  <r>
    <x v="73"/>
    <n v="6.1"/>
  </r>
  <r>
    <x v="73"/>
    <n v="5.6"/>
  </r>
  <r>
    <x v="73"/>
    <n v="5.5"/>
  </r>
  <r>
    <x v="74"/>
    <n v="8"/>
  </r>
  <r>
    <x v="74"/>
    <n v="7.9"/>
  </r>
  <r>
    <x v="74"/>
    <n v="7.7"/>
  </r>
  <r>
    <x v="74"/>
    <n v="7.7"/>
  </r>
  <r>
    <x v="74"/>
    <n v="7.5"/>
  </r>
  <r>
    <x v="74"/>
    <n v="6.8"/>
  </r>
  <r>
    <x v="74"/>
    <n v="6.7"/>
  </r>
  <r>
    <x v="74"/>
    <n v="5.7"/>
  </r>
  <r>
    <x v="75"/>
    <n v="5.3"/>
  </r>
  <r>
    <x v="75"/>
    <n v="4.7"/>
  </r>
  <r>
    <x v="76"/>
    <n v="7.2"/>
  </r>
  <r>
    <x v="76"/>
    <n v="5.3"/>
  </r>
  <r>
    <x v="76"/>
    <n v="4.3"/>
  </r>
  <r>
    <x v="77"/>
    <n v="7"/>
  </r>
  <r>
    <x v="78"/>
    <n v="7.2"/>
  </r>
  <r>
    <x v="79"/>
    <n v="7.9"/>
  </r>
  <r>
    <x v="80"/>
    <n v="4"/>
  </r>
  <r>
    <x v="81"/>
    <n v="6.7"/>
  </r>
  <r>
    <x v="81"/>
    <n v="6.5"/>
  </r>
  <r>
    <x v="81"/>
    <n v="6.1"/>
  </r>
  <r>
    <x v="81"/>
    <n v="5.8"/>
  </r>
  <r>
    <x v="81"/>
    <n v="5.0999999999999996"/>
  </r>
  <r>
    <x v="82"/>
    <n v="6.7"/>
  </r>
  <r>
    <x v="82"/>
    <n v="6.2"/>
  </r>
  <r>
    <x v="83"/>
    <n v="5.3"/>
  </r>
  <r>
    <x v="84"/>
    <n v="5.9"/>
  </r>
  <r>
    <x v="85"/>
    <n v="5.3"/>
  </r>
  <r>
    <x v="86"/>
    <n v="7.4"/>
  </r>
  <r>
    <x v="86"/>
    <n v="7.3"/>
  </r>
  <r>
    <x v="86"/>
    <n v="7.2"/>
  </r>
  <r>
    <x v="87"/>
    <n v="7.6"/>
  </r>
  <r>
    <x v="88"/>
    <n v="8.1999999999999993"/>
  </r>
  <r>
    <x v="88"/>
    <n v="7.8"/>
  </r>
  <r>
    <x v="88"/>
    <n v="6.4"/>
  </r>
  <r>
    <x v="88"/>
    <n v="5.6"/>
  </r>
  <r>
    <x v="89"/>
    <n v="7.7"/>
  </r>
  <r>
    <x v="89"/>
    <n v="7.5"/>
  </r>
  <r>
    <x v="89"/>
    <n v="7.2"/>
  </r>
  <r>
    <x v="89"/>
    <n v="7.2"/>
  </r>
  <r>
    <x v="89"/>
    <n v="6.7"/>
  </r>
  <r>
    <x v="89"/>
    <n v="6.6"/>
  </r>
  <r>
    <x v="89"/>
    <n v="6.5"/>
  </r>
  <r>
    <x v="89"/>
    <n v="6.1"/>
  </r>
  <r>
    <x v="90"/>
    <n v="7.7"/>
  </r>
  <r>
    <x v="90"/>
    <n v="6.8"/>
  </r>
  <r>
    <x v="90"/>
    <n v="6.3"/>
  </r>
  <r>
    <x v="91"/>
    <n v="7.1"/>
  </r>
  <r>
    <x v="92"/>
    <n v="6.3"/>
  </r>
  <r>
    <x v="93"/>
    <n v="5.7"/>
  </r>
  <r>
    <x v="94"/>
    <n v="8"/>
  </r>
  <r>
    <x v="95"/>
    <n v="6.5"/>
  </r>
  <r>
    <x v="96"/>
    <n v="7"/>
  </r>
  <r>
    <x v="97"/>
    <n v="6.9"/>
  </r>
  <r>
    <x v="97"/>
    <n v="6.3"/>
  </r>
  <r>
    <x v="98"/>
    <n v="3.5"/>
  </r>
  <r>
    <x v="99"/>
    <n v="6.6"/>
  </r>
  <r>
    <x v="100"/>
    <n v="8.4"/>
  </r>
  <r>
    <x v="101"/>
    <n v="6.8"/>
  </r>
  <r>
    <x v="102"/>
    <n v="7.7"/>
  </r>
  <r>
    <x v="102"/>
    <n v="7.2"/>
  </r>
  <r>
    <x v="102"/>
    <n v="6.5"/>
  </r>
  <r>
    <x v="102"/>
    <n v="6.3"/>
  </r>
  <r>
    <x v="103"/>
    <n v="6.7"/>
  </r>
  <r>
    <x v="104"/>
    <n v="7.5"/>
  </r>
  <r>
    <x v="105"/>
    <n v="5.9"/>
  </r>
  <r>
    <x v="106"/>
    <n v="7.1"/>
  </r>
  <r>
    <x v="106"/>
    <n v="6.7"/>
  </r>
  <r>
    <x v="106"/>
    <n v="6.5"/>
  </r>
  <r>
    <x v="107"/>
    <n v="6.1"/>
  </r>
  <r>
    <x v="107"/>
    <n v="6.1"/>
  </r>
  <r>
    <x v="107"/>
    <n v="5.9"/>
  </r>
  <r>
    <x v="108"/>
    <n v="6.6"/>
  </r>
  <r>
    <x v="108"/>
    <n v="6.6"/>
  </r>
  <r>
    <x v="108"/>
    <n v="6.5"/>
  </r>
  <r>
    <x v="109"/>
    <n v="5.2"/>
  </r>
  <r>
    <x v="110"/>
    <n v="8"/>
  </r>
  <r>
    <x v="110"/>
    <n v="7.5"/>
  </r>
  <r>
    <x v="110"/>
    <n v="7.3"/>
  </r>
  <r>
    <x v="110"/>
    <n v="7.2"/>
  </r>
  <r>
    <x v="110"/>
    <n v="7.1"/>
  </r>
  <r>
    <x v="110"/>
    <n v="6.8"/>
  </r>
  <r>
    <x v="110"/>
    <n v="6.6"/>
  </r>
  <r>
    <x v="110"/>
    <n v="6.3"/>
  </r>
  <r>
    <x v="110"/>
    <n v="6.2"/>
  </r>
  <r>
    <x v="110"/>
    <n v="6"/>
  </r>
  <r>
    <x v="110"/>
    <n v="6"/>
  </r>
  <r>
    <x v="110"/>
    <n v="5.7"/>
  </r>
  <r>
    <x v="110"/>
    <n v="4.8"/>
  </r>
  <r>
    <x v="111"/>
    <n v="6.5"/>
  </r>
  <r>
    <x v="112"/>
    <n v="7.3"/>
  </r>
  <r>
    <x v="112"/>
    <n v="6.9"/>
  </r>
  <r>
    <x v="112"/>
    <n v="6.8"/>
  </r>
  <r>
    <x v="112"/>
    <n v="6.8"/>
  </r>
  <r>
    <x v="112"/>
    <n v="6.5"/>
  </r>
  <r>
    <x v="112"/>
    <n v="6.1"/>
  </r>
  <r>
    <x v="112"/>
    <n v="4.8"/>
  </r>
  <r>
    <x v="113"/>
    <n v="7.6"/>
  </r>
  <r>
    <x v="114"/>
    <n v="5.7"/>
  </r>
  <r>
    <x v="114"/>
    <n v="5.2"/>
  </r>
  <r>
    <x v="115"/>
    <n v="7.6"/>
  </r>
  <r>
    <x v="115"/>
    <n v="7.3"/>
  </r>
  <r>
    <x v="115"/>
    <n v="7.3"/>
  </r>
  <r>
    <x v="115"/>
    <n v="6.8"/>
  </r>
  <r>
    <x v="115"/>
    <n v="6.6"/>
  </r>
  <r>
    <x v="116"/>
    <n v="5.9"/>
  </r>
  <r>
    <x v="117"/>
    <n v="7.7"/>
  </r>
  <r>
    <x v="117"/>
    <n v="7.6"/>
  </r>
  <r>
    <x v="118"/>
    <n v="5.3"/>
  </r>
  <r>
    <x v="118"/>
    <n v="4.9000000000000004"/>
  </r>
  <r>
    <x v="119"/>
    <n v="7.2"/>
  </r>
  <r>
    <x v="120"/>
    <n v="7.3"/>
  </r>
  <r>
    <x v="120"/>
    <n v="7"/>
  </r>
  <r>
    <x v="120"/>
    <n v="6.6"/>
  </r>
  <r>
    <x v="120"/>
    <n v="6"/>
  </r>
  <r>
    <x v="120"/>
    <n v="4.8"/>
  </r>
  <r>
    <x v="121"/>
    <n v="6.3"/>
  </r>
  <r>
    <x v="122"/>
    <n v="7"/>
  </r>
  <r>
    <x v="123"/>
    <n v="7.3"/>
  </r>
  <r>
    <x v="124"/>
    <n v="5.5"/>
  </r>
  <r>
    <x v="125"/>
    <n v="7.6"/>
  </r>
  <r>
    <x v="125"/>
    <n v="7.4"/>
  </r>
  <r>
    <x v="126"/>
    <n v="5.9"/>
  </r>
  <r>
    <x v="127"/>
    <n v="5"/>
  </r>
  <r>
    <x v="128"/>
    <n v="7.8"/>
  </r>
  <r>
    <x v="129"/>
    <n v="6"/>
  </r>
  <r>
    <x v="129"/>
    <n v="5.4"/>
  </r>
  <r>
    <x v="129"/>
    <n v="5.3"/>
  </r>
  <r>
    <x v="129"/>
    <n v="4.5"/>
  </r>
  <r>
    <x v="130"/>
    <n v="6.9"/>
  </r>
  <r>
    <x v="130"/>
    <n v="6"/>
  </r>
  <r>
    <x v="131"/>
    <n v="7.5"/>
  </r>
  <r>
    <x v="131"/>
    <n v="7.1"/>
  </r>
  <r>
    <x v="131"/>
    <n v="6.5"/>
  </r>
  <r>
    <x v="131"/>
    <n v="6.2"/>
  </r>
  <r>
    <x v="131"/>
    <n v="5.5"/>
  </r>
  <r>
    <x v="132"/>
    <n v="6.1"/>
  </r>
  <r>
    <x v="133"/>
    <n v="7.3"/>
  </r>
  <r>
    <x v="134"/>
    <n v="7"/>
  </r>
  <r>
    <x v="135"/>
    <n v="6.4"/>
  </r>
  <r>
    <x v="136"/>
    <n v="5.3"/>
  </r>
  <r>
    <x v="136"/>
    <n v="5.2"/>
  </r>
  <r>
    <x v="137"/>
    <n v="8"/>
  </r>
  <r>
    <x v="137"/>
    <n v="5.8"/>
  </r>
  <r>
    <x v="138"/>
    <n v="7.2"/>
  </r>
  <r>
    <x v="139"/>
    <n v="8.3000000000000007"/>
  </r>
  <r>
    <x v="140"/>
    <n v="5.6"/>
  </r>
  <r>
    <x v="141"/>
    <n v="6.2"/>
  </r>
  <r>
    <x v="142"/>
    <n v="3.8"/>
  </r>
  <r>
    <x v="143"/>
    <n v="7.8"/>
  </r>
  <r>
    <x v="143"/>
    <n v="6.8"/>
  </r>
  <r>
    <x v="143"/>
    <n v="6.5"/>
  </r>
  <r>
    <x v="144"/>
    <n v="6.2"/>
  </r>
  <r>
    <x v="144"/>
    <n v="2.5"/>
  </r>
  <r>
    <x v="144"/>
    <n v="1.9"/>
  </r>
  <r>
    <x v="145"/>
    <n v="5.6"/>
  </r>
  <r>
    <x v="146"/>
    <n v="5.3"/>
  </r>
  <r>
    <x v="147"/>
    <n v="6.1"/>
  </r>
  <r>
    <x v="148"/>
    <n v="6.4"/>
  </r>
  <r>
    <x v="149"/>
    <n v="3.3"/>
  </r>
  <r>
    <x v="150"/>
    <n v="7.1"/>
  </r>
  <r>
    <x v="150"/>
    <n v="6.9"/>
  </r>
  <r>
    <x v="150"/>
    <n v="6.5"/>
  </r>
  <r>
    <x v="150"/>
    <n v="6.2"/>
  </r>
  <r>
    <x v="150"/>
    <n v="6.2"/>
  </r>
  <r>
    <x v="150"/>
    <n v="5.9"/>
  </r>
  <r>
    <x v="150"/>
    <n v="5.9"/>
  </r>
  <r>
    <x v="150"/>
    <n v="5.8"/>
  </r>
  <r>
    <x v="150"/>
    <n v="5.7"/>
  </r>
  <r>
    <x v="151"/>
    <n v="6.9"/>
  </r>
  <r>
    <x v="152"/>
    <n v="7.7"/>
  </r>
  <r>
    <x v="152"/>
    <n v="6.7"/>
  </r>
  <r>
    <x v="152"/>
    <n v="6.7"/>
  </r>
  <r>
    <x v="152"/>
    <n v="6.7"/>
  </r>
  <r>
    <x v="152"/>
    <n v="6.5"/>
  </r>
  <r>
    <x v="153"/>
    <n v="8"/>
  </r>
  <r>
    <x v="153"/>
    <n v="8"/>
  </r>
  <r>
    <x v="153"/>
    <n v="8"/>
  </r>
  <r>
    <x v="153"/>
    <n v="7.4"/>
  </r>
  <r>
    <x v="153"/>
    <n v="6.5"/>
  </r>
  <r>
    <x v="154"/>
    <n v="7.3"/>
  </r>
  <r>
    <x v="154"/>
    <n v="5.6"/>
  </r>
  <r>
    <x v="155"/>
    <n v="6.1"/>
  </r>
  <r>
    <x v="155"/>
    <n v="5.8"/>
  </r>
  <r>
    <x v="155"/>
    <n v="4.3"/>
  </r>
  <r>
    <x v="156"/>
    <n v="6.7"/>
  </r>
  <r>
    <x v="156"/>
    <n v="6.7"/>
  </r>
  <r>
    <x v="156"/>
    <n v="6"/>
  </r>
  <r>
    <x v="156"/>
    <n v="5.4"/>
  </r>
  <r>
    <x v="157"/>
    <n v="5"/>
  </r>
  <r>
    <x v="158"/>
    <n v="5.6"/>
  </r>
  <r>
    <x v="159"/>
    <n v="5.6"/>
  </r>
  <r>
    <x v="160"/>
    <n v="6.5"/>
  </r>
  <r>
    <x v="160"/>
    <n v="6"/>
  </r>
  <r>
    <x v="160"/>
    <n v="6"/>
  </r>
  <r>
    <x v="161"/>
    <n v="7"/>
  </r>
  <r>
    <x v="162"/>
    <n v="6.3"/>
  </r>
  <r>
    <x v="163"/>
    <n v="5.5"/>
  </r>
  <r>
    <x v="163"/>
    <n v="5.4"/>
  </r>
  <r>
    <x v="164"/>
    <n v="7.2"/>
  </r>
  <r>
    <x v="164"/>
    <n v="6.8"/>
  </r>
  <r>
    <x v="164"/>
    <n v="6.7"/>
  </r>
  <r>
    <x v="164"/>
    <n v="6.6"/>
  </r>
  <r>
    <x v="164"/>
    <n v="6.3"/>
  </r>
  <r>
    <x v="164"/>
    <n v="6.2"/>
  </r>
  <r>
    <x v="164"/>
    <n v="6.2"/>
  </r>
  <r>
    <x v="164"/>
    <n v="6.1"/>
  </r>
  <r>
    <x v="164"/>
    <n v="6"/>
  </r>
  <r>
    <x v="165"/>
    <n v="7.1"/>
  </r>
  <r>
    <x v="166"/>
    <n v="6.9"/>
  </r>
  <r>
    <x v="167"/>
    <n v="8.3000000000000007"/>
  </r>
  <r>
    <x v="167"/>
    <n v="7.9"/>
  </r>
  <r>
    <x v="167"/>
    <n v="7.1"/>
  </r>
  <r>
    <x v="167"/>
    <n v="7.1"/>
  </r>
  <r>
    <x v="167"/>
    <n v="6.3"/>
  </r>
  <r>
    <x v="167"/>
    <n v="6.2"/>
  </r>
  <r>
    <x v="167"/>
    <n v="6"/>
  </r>
  <r>
    <x v="167"/>
    <n v="5.9"/>
  </r>
  <r>
    <x v="167"/>
    <n v="5.6"/>
  </r>
  <r>
    <x v="167"/>
    <n v="5.6"/>
  </r>
  <r>
    <x v="168"/>
    <n v="5.6"/>
  </r>
  <r>
    <x v="169"/>
    <n v="7.5"/>
  </r>
  <r>
    <x v="169"/>
    <n v="7.1"/>
  </r>
  <r>
    <x v="169"/>
    <n v="7"/>
  </r>
  <r>
    <x v="169"/>
    <n v="6.9"/>
  </r>
  <r>
    <x v="169"/>
    <n v="5.0999999999999996"/>
  </r>
  <r>
    <x v="170"/>
    <n v="7.7"/>
  </r>
  <r>
    <x v="171"/>
    <n v="7.1"/>
  </r>
  <r>
    <x v="172"/>
    <n v="6.4"/>
  </r>
  <r>
    <x v="173"/>
    <n v="5.4"/>
  </r>
  <r>
    <x v="173"/>
    <n v="5.4"/>
  </r>
  <r>
    <x v="173"/>
    <n v="5.0999999999999996"/>
  </r>
  <r>
    <x v="173"/>
    <n v="4.8"/>
  </r>
  <r>
    <x v="173"/>
    <n v="4.5999999999999996"/>
  </r>
  <r>
    <x v="173"/>
    <n v="3.6"/>
  </r>
  <r>
    <x v="174"/>
    <n v="7.6"/>
  </r>
  <r>
    <x v="175"/>
    <n v="6.4"/>
  </r>
  <r>
    <x v="175"/>
    <n v="6.3"/>
  </r>
  <r>
    <x v="175"/>
    <n v="5.9"/>
  </r>
  <r>
    <x v="175"/>
    <n v="5.3"/>
  </r>
  <r>
    <x v="175"/>
    <n v="4.9000000000000004"/>
  </r>
  <r>
    <x v="175"/>
    <n v="4.4000000000000004"/>
  </r>
  <r>
    <x v="176"/>
    <n v="4.0999999999999996"/>
  </r>
  <r>
    <x v="176"/>
    <n v="4.0999999999999996"/>
  </r>
  <r>
    <x v="177"/>
    <n v="3.6"/>
  </r>
  <r>
    <x v="178"/>
    <n v="5.9"/>
  </r>
  <r>
    <x v="179"/>
    <n v="7.4"/>
  </r>
  <r>
    <x v="179"/>
    <n v="6.4"/>
  </r>
  <r>
    <x v="180"/>
    <n v="6.3"/>
  </r>
  <r>
    <x v="181"/>
    <n v="4.8"/>
  </r>
  <r>
    <x v="182"/>
    <n v="5.0999999999999996"/>
  </r>
  <r>
    <x v="183"/>
    <n v="5.0999999999999996"/>
  </r>
  <r>
    <x v="183"/>
    <n v="5"/>
  </r>
  <r>
    <x v="184"/>
    <n v="6.7"/>
  </r>
  <r>
    <x v="185"/>
    <n v="6"/>
  </r>
  <r>
    <x v="186"/>
    <n v="6.2"/>
  </r>
  <r>
    <x v="187"/>
    <n v="8.6"/>
  </r>
  <r>
    <x v="187"/>
    <n v="8"/>
  </r>
  <r>
    <x v="187"/>
    <n v="7.5"/>
  </r>
  <r>
    <x v="187"/>
    <n v="7.4"/>
  </r>
  <r>
    <x v="187"/>
    <n v="7.3"/>
  </r>
  <r>
    <x v="187"/>
    <n v="7.1"/>
  </r>
  <r>
    <x v="187"/>
    <n v="6.3"/>
  </r>
  <r>
    <x v="187"/>
    <n v="6.1"/>
  </r>
  <r>
    <x v="188"/>
    <n v="7"/>
  </r>
  <r>
    <x v="188"/>
    <n v="6.5"/>
  </r>
  <r>
    <x v="188"/>
    <n v="6.4"/>
  </r>
  <r>
    <x v="188"/>
    <n v="5.8"/>
  </r>
  <r>
    <x v="189"/>
    <n v="6.9"/>
  </r>
  <r>
    <x v="190"/>
    <n v="7.2"/>
  </r>
  <r>
    <x v="190"/>
    <n v="5.7"/>
  </r>
  <r>
    <x v="191"/>
    <n v="7.3"/>
  </r>
  <r>
    <x v="191"/>
    <n v="6.9"/>
  </r>
  <r>
    <x v="192"/>
    <n v="5.9"/>
  </r>
  <r>
    <x v="193"/>
    <n v="6"/>
  </r>
  <r>
    <x v="193"/>
    <n v="5.8"/>
  </r>
  <r>
    <x v="194"/>
    <n v="7.9"/>
  </r>
  <r>
    <x v="194"/>
    <n v="7.3"/>
  </r>
  <r>
    <x v="194"/>
    <n v="6.9"/>
  </r>
  <r>
    <x v="194"/>
    <n v="6.4"/>
  </r>
  <r>
    <x v="194"/>
    <n v="5.4"/>
  </r>
  <r>
    <x v="194"/>
    <n v="5.4"/>
  </r>
  <r>
    <x v="195"/>
    <n v="5.7"/>
  </r>
  <r>
    <x v="195"/>
    <n v="5.0999999999999996"/>
  </r>
  <r>
    <x v="196"/>
    <n v="7"/>
  </r>
  <r>
    <x v="196"/>
    <n v="6.5"/>
  </r>
  <r>
    <x v="196"/>
    <n v="6.3"/>
  </r>
  <r>
    <x v="197"/>
    <n v="6.3"/>
  </r>
  <r>
    <x v="198"/>
    <n v="6.8"/>
  </r>
  <r>
    <x v="199"/>
    <n v="7"/>
  </r>
  <r>
    <x v="199"/>
    <n v="7"/>
  </r>
  <r>
    <x v="199"/>
    <n v="6.9"/>
  </r>
  <r>
    <x v="199"/>
    <n v="6.4"/>
  </r>
  <r>
    <x v="200"/>
    <n v="7.2"/>
  </r>
  <r>
    <x v="201"/>
    <n v="3.9"/>
  </r>
  <r>
    <x v="202"/>
    <n v="7.5"/>
  </r>
  <r>
    <x v="203"/>
    <n v="7.7"/>
  </r>
  <r>
    <x v="204"/>
    <n v="7.3"/>
  </r>
  <r>
    <x v="205"/>
    <n v="5.9"/>
  </r>
  <r>
    <x v="206"/>
    <n v="7.1"/>
  </r>
  <r>
    <x v="206"/>
    <n v="6.8"/>
  </r>
  <r>
    <x v="206"/>
    <n v="6.8"/>
  </r>
  <r>
    <x v="206"/>
    <n v="5.4"/>
  </r>
  <r>
    <x v="206"/>
    <n v="5.2"/>
  </r>
  <r>
    <x v="206"/>
    <n v="5.2"/>
  </r>
  <r>
    <x v="207"/>
    <n v="5.2"/>
  </r>
  <r>
    <x v="208"/>
    <n v="6.7"/>
  </r>
  <r>
    <x v="209"/>
    <n v="6.1"/>
  </r>
  <r>
    <x v="210"/>
    <n v="8.4"/>
  </r>
  <r>
    <x v="210"/>
    <n v="7.7"/>
  </r>
  <r>
    <x v="210"/>
    <n v="6.8"/>
  </r>
  <r>
    <x v="211"/>
    <n v="8.6"/>
  </r>
  <r>
    <x v="212"/>
    <n v="6.7"/>
  </r>
  <r>
    <x v="212"/>
    <n v="4.5999999999999996"/>
  </r>
  <r>
    <x v="213"/>
    <n v="6.9"/>
  </r>
  <r>
    <x v="213"/>
    <n v="6.4"/>
  </r>
  <r>
    <x v="213"/>
    <n v="5.0999999999999996"/>
  </r>
  <r>
    <x v="214"/>
    <n v="3.1"/>
  </r>
  <r>
    <x v="215"/>
    <n v="5.3"/>
  </r>
  <r>
    <x v="216"/>
    <n v="6.2"/>
  </r>
  <r>
    <x v="217"/>
    <n v="5.7"/>
  </r>
  <r>
    <x v="217"/>
    <n v="5.5"/>
  </r>
  <r>
    <x v="218"/>
    <n v="4.3"/>
  </r>
  <r>
    <x v="219"/>
    <n v="7.5"/>
  </r>
  <r>
    <x v="220"/>
    <n v="6.6"/>
  </r>
  <r>
    <x v="221"/>
    <n v="7.6"/>
  </r>
  <r>
    <x v="222"/>
    <n v="7.6"/>
  </r>
  <r>
    <x v="223"/>
    <n v="7"/>
  </r>
  <r>
    <x v="224"/>
    <n v="5.9"/>
  </r>
  <r>
    <x v="225"/>
    <n v="7.5"/>
  </r>
  <r>
    <x v="225"/>
    <n v="7.5"/>
  </r>
  <r>
    <x v="225"/>
    <n v="7.4"/>
  </r>
  <r>
    <x v="225"/>
    <n v="7"/>
  </r>
  <r>
    <x v="225"/>
    <n v="6.9"/>
  </r>
  <r>
    <x v="225"/>
    <n v="6.8"/>
  </r>
  <r>
    <x v="225"/>
    <n v="6.7"/>
  </r>
  <r>
    <x v="225"/>
    <n v="6.6"/>
  </r>
  <r>
    <x v="225"/>
    <n v="5.9"/>
  </r>
  <r>
    <x v="225"/>
    <n v="5.6"/>
  </r>
  <r>
    <x v="225"/>
    <n v="5.3"/>
  </r>
  <r>
    <x v="226"/>
    <n v="7.2"/>
  </r>
  <r>
    <x v="227"/>
    <n v="4.9000000000000004"/>
  </r>
  <r>
    <x v="228"/>
    <n v="5.7"/>
  </r>
  <r>
    <x v="228"/>
    <n v="5.3"/>
  </r>
  <r>
    <x v="229"/>
    <n v="5.6"/>
  </r>
  <r>
    <x v="229"/>
    <n v="4.9000000000000004"/>
  </r>
  <r>
    <x v="230"/>
    <n v="6.7"/>
  </r>
  <r>
    <x v="230"/>
    <n v="6.1"/>
  </r>
  <r>
    <x v="231"/>
    <n v="6.6"/>
  </r>
  <r>
    <x v="232"/>
    <n v="7"/>
  </r>
  <r>
    <x v="232"/>
    <n v="6.8"/>
  </r>
  <r>
    <x v="233"/>
    <n v="7.7"/>
  </r>
  <r>
    <x v="234"/>
    <n v="4.0999999999999996"/>
  </r>
  <r>
    <x v="235"/>
    <n v="6.5"/>
  </r>
  <r>
    <x v="235"/>
    <n v="5.4"/>
  </r>
  <r>
    <x v="236"/>
    <n v="3.5"/>
  </r>
  <r>
    <x v="237"/>
    <n v="7.6"/>
  </r>
  <r>
    <x v="237"/>
    <n v="6.7"/>
  </r>
  <r>
    <x v="237"/>
    <n v="6.3"/>
  </r>
  <r>
    <x v="238"/>
    <n v="7.2"/>
  </r>
  <r>
    <x v="238"/>
    <n v="7.1"/>
  </r>
  <r>
    <x v="238"/>
    <n v="6.1"/>
  </r>
  <r>
    <x v="238"/>
    <n v="5.4"/>
  </r>
  <r>
    <x v="238"/>
    <n v="4.5999999999999996"/>
  </r>
  <r>
    <x v="239"/>
    <n v="6.8"/>
  </r>
  <r>
    <x v="239"/>
    <n v="6.2"/>
  </r>
  <r>
    <x v="240"/>
    <n v="7.8"/>
  </r>
  <r>
    <x v="241"/>
    <n v="6.1"/>
  </r>
  <r>
    <x v="242"/>
    <n v="5.7"/>
  </r>
  <r>
    <x v="242"/>
    <n v="4.5"/>
  </r>
  <r>
    <x v="243"/>
    <n v="4.8"/>
  </r>
  <r>
    <x v="244"/>
    <n v="6.7"/>
  </r>
  <r>
    <x v="245"/>
    <n v="6.9"/>
  </r>
  <r>
    <x v="246"/>
    <n v="7.9"/>
  </r>
  <r>
    <x v="247"/>
    <n v="6.6"/>
  </r>
  <r>
    <x v="248"/>
    <n v="6.8"/>
  </r>
  <r>
    <x v="249"/>
    <n v="4.3"/>
  </r>
  <r>
    <x v="250"/>
    <n v="7.6"/>
  </r>
  <r>
    <x v="250"/>
    <n v="7.5"/>
  </r>
  <r>
    <x v="250"/>
    <n v="6.3"/>
  </r>
  <r>
    <x v="251"/>
    <n v="5"/>
  </r>
  <r>
    <x v="252"/>
    <n v="3.2"/>
  </r>
  <r>
    <x v="253"/>
    <n v="7.4"/>
  </r>
  <r>
    <x v="253"/>
    <n v="7"/>
  </r>
  <r>
    <x v="253"/>
    <n v="7"/>
  </r>
  <r>
    <x v="253"/>
    <n v="6.7"/>
  </r>
  <r>
    <x v="254"/>
    <n v="9"/>
  </r>
  <r>
    <x v="254"/>
    <n v="8.8000000000000007"/>
  </r>
  <r>
    <x v="254"/>
    <n v="8.6"/>
  </r>
  <r>
    <x v="254"/>
    <n v="8.5"/>
  </r>
  <r>
    <x v="254"/>
    <n v="8.5"/>
  </r>
  <r>
    <x v="254"/>
    <n v="8.5"/>
  </r>
  <r>
    <x v="254"/>
    <n v="8.3000000000000007"/>
  </r>
  <r>
    <x v="254"/>
    <n v="7.2"/>
  </r>
  <r>
    <x v="255"/>
    <n v="6.6"/>
  </r>
  <r>
    <x v="256"/>
    <n v="5.6"/>
  </r>
  <r>
    <x v="257"/>
    <n v="7.7"/>
  </r>
  <r>
    <x v="258"/>
    <n v="6.9"/>
  </r>
  <r>
    <x v="258"/>
    <n v="6.6"/>
  </r>
  <r>
    <x v="258"/>
    <n v="6.1"/>
  </r>
  <r>
    <x v="258"/>
    <n v="5.5"/>
  </r>
  <r>
    <x v="258"/>
    <n v="5.0999999999999996"/>
  </r>
  <r>
    <x v="259"/>
    <n v="6.5"/>
  </r>
  <r>
    <x v="260"/>
    <n v="5.2"/>
  </r>
  <r>
    <x v="261"/>
    <n v="6.1"/>
  </r>
  <r>
    <x v="261"/>
    <n v="5.7"/>
  </r>
  <r>
    <x v="262"/>
    <n v="6.5"/>
  </r>
  <r>
    <x v="263"/>
    <n v="6.1"/>
  </r>
  <r>
    <x v="263"/>
    <n v="6"/>
  </r>
  <r>
    <x v="264"/>
    <n v="6.3"/>
  </r>
  <r>
    <x v="265"/>
    <n v="8.3000000000000007"/>
  </r>
  <r>
    <x v="265"/>
    <n v="8.1999999999999993"/>
  </r>
  <r>
    <x v="265"/>
    <n v="8.1"/>
  </r>
  <r>
    <x v="265"/>
    <n v="8"/>
  </r>
  <r>
    <x v="265"/>
    <n v="7.9"/>
  </r>
  <r>
    <x v="265"/>
    <n v="7.8"/>
  </r>
  <r>
    <x v="265"/>
    <n v="7.5"/>
  </r>
  <r>
    <x v="265"/>
    <n v="7.4"/>
  </r>
  <r>
    <x v="265"/>
    <n v="7.3"/>
  </r>
  <r>
    <x v="265"/>
    <n v="7.3"/>
  </r>
  <r>
    <x v="265"/>
    <n v="7.1"/>
  </r>
  <r>
    <x v="265"/>
    <n v="6.9"/>
  </r>
  <r>
    <x v="265"/>
    <n v="6.7"/>
  </r>
  <r>
    <x v="265"/>
    <n v="6.6"/>
  </r>
  <r>
    <x v="265"/>
    <n v="6.6"/>
  </r>
  <r>
    <x v="265"/>
    <n v="6.5"/>
  </r>
  <r>
    <x v="265"/>
    <n v="6.4"/>
  </r>
  <r>
    <x v="265"/>
    <n v="6.4"/>
  </r>
  <r>
    <x v="265"/>
    <n v="5.9"/>
  </r>
  <r>
    <x v="266"/>
    <n v="7"/>
  </r>
  <r>
    <x v="267"/>
    <n v="6.5"/>
  </r>
  <r>
    <x v="268"/>
    <n v="5.8"/>
  </r>
  <r>
    <x v="269"/>
    <n v="4.7"/>
  </r>
  <r>
    <x v="269"/>
    <n v="4.4000000000000004"/>
  </r>
  <r>
    <x v="270"/>
    <n v="7"/>
  </r>
  <r>
    <x v="270"/>
    <n v="7"/>
  </r>
  <r>
    <x v="271"/>
    <n v="4.8"/>
  </r>
  <r>
    <x v="272"/>
    <n v="6.5"/>
  </r>
  <r>
    <x v="273"/>
    <n v="7.3"/>
  </r>
  <r>
    <x v="273"/>
    <n v="6.2"/>
  </r>
  <r>
    <x v="274"/>
    <n v="7.2"/>
  </r>
  <r>
    <x v="275"/>
    <n v="5"/>
  </r>
  <r>
    <x v="275"/>
    <n v="4.4000000000000004"/>
  </r>
  <r>
    <x v="276"/>
    <n v="6"/>
  </r>
  <r>
    <x v="277"/>
    <n v="7.4"/>
  </r>
  <r>
    <x v="277"/>
    <n v="7"/>
  </r>
  <r>
    <x v="278"/>
    <n v="7.4"/>
  </r>
  <r>
    <x v="278"/>
    <n v="7"/>
  </r>
  <r>
    <x v="278"/>
    <n v="6.4"/>
  </r>
  <r>
    <x v="279"/>
    <n v="6"/>
  </r>
  <r>
    <x v="279"/>
    <n v="4.5"/>
  </r>
  <r>
    <x v="280"/>
    <n v="5.9"/>
  </r>
  <r>
    <x v="280"/>
    <n v="5.2"/>
  </r>
  <r>
    <x v="281"/>
    <n v="6.4"/>
  </r>
  <r>
    <x v="282"/>
    <n v="7.9"/>
  </r>
  <r>
    <x v="283"/>
    <n v="8.3000000000000007"/>
  </r>
  <r>
    <x v="283"/>
    <n v="7.4"/>
  </r>
  <r>
    <x v="283"/>
    <n v="7"/>
  </r>
  <r>
    <x v="283"/>
    <n v="6.3"/>
  </r>
  <r>
    <x v="283"/>
    <n v="5.9"/>
  </r>
  <r>
    <x v="284"/>
    <n v="5.4"/>
  </r>
  <r>
    <x v="285"/>
    <n v="7.2"/>
  </r>
  <r>
    <x v="285"/>
    <n v="6.9"/>
  </r>
  <r>
    <x v="285"/>
    <n v="6.9"/>
  </r>
  <r>
    <x v="285"/>
    <n v="6.6"/>
  </r>
  <r>
    <x v="285"/>
    <n v="6.1"/>
  </r>
  <r>
    <x v="286"/>
    <n v="6.9"/>
  </r>
  <r>
    <x v="287"/>
    <n v="5.4"/>
  </r>
  <r>
    <x v="288"/>
    <n v="6.4"/>
  </r>
  <r>
    <x v="289"/>
    <n v="8.5"/>
  </r>
  <r>
    <x v="290"/>
    <n v="3.5"/>
  </r>
  <r>
    <x v="291"/>
    <n v="6.9"/>
  </r>
  <r>
    <x v="292"/>
    <n v="6.1"/>
  </r>
  <r>
    <x v="293"/>
    <n v="5.9"/>
  </r>
  <r>
    <x v="294"/>
    <n v="7.9"/>
  </r>
  <r>
    <x v="295"/>
    <n v="7.3"/>
  </r>
  <r>
    <x v="296"/>
    <n v="6"/>
  </r>
  <r>
    <x v="297"/>
    <n v="6.4"/>
  </r>
  <r>
    <x v="298"/>
    <n v="7.3"/>
  </r>
  <r>
    <x v="299"/>
    <n v="7.3"/>
  </r>
  <r>
    <x v="300"/>
    <n v="5.5"/>
  </r>
  <r>
    <x v="301"/>
    <n v="7.2"/>
  </r>
  <r>
    <x v="302"/>
    <n v="5.6"/>
  </r>
  <r>
    <x v="303"/>
    <n v="6.8"/>
  </r>
  <r>
    <x v="303"/>
    <n v="6.4"/>
  </r>
  <r>
    <x v="304"/>
    <n v="6.1"/>
  </r>
  <r>
    <x v="305"/>
    <n v="6.4"/>
  </r>
  <r>
    <x v="306"/>
    <n v="5.8"/>
  </r>
  <r>
    <x v="307"/>
    <n v="5.6"/>
  </r>
  <r>
    <x v="308"/>
    <n v="8.1999999999999993"/>
  </r>
  <r>
    <x v="308"/>
    <n v="8"/>
  </r>
  <r>
    <x v="308"/>
    <n v="7.6"/>
  </r>
  <r>
    <x v="308"/>
    <n v="7.6"/>
  </r>
  <r>
    <x v="308"/>
    <n v="7.3"/>
  </r>
  <r>
    <x v="308"/>
    <n v="7.2"/>
  </r>
  <r>
    <x v="308"/>
    <n v="7"/>
  </r>
  <r>
    <x v="308"/>
    <n v="6.6"/>
  </r>
  <r>
    <x v="309"/>
    <n v="6.8"/>
  </r>
  <r>
    <x v="309"/>
    <n v="4.5999999999999996"/>
  </r>
  <r>
    <x v="310"/>
    <n v="6.6"/>
  </r>
  <r>
    <x v="310"/>
    <n v="6.4"/>
  </r>
  <r>
    <x v="310"/>
    <n v="5.8"/>
  </r>
  <r>
    <x v="311"/>
    <n v="7.1"/>
  </r>
  <r>
    <x v="311"/>
    <n v="5.5"/>
  </r>
  <r>
    <x v="312"/>
    <n v="5.4"/>
  </r>
  <r>
    <x v="313"/>
    <n v="4.7"/>
  </r>
  <r>
    <x v="314"/>
    <n v="6.1"/>
  </r>
  <r>
    <x v="315"/>
    <n v="7"/>
  </r>
  <r>
    <x v="316"/>
    <n v="8.4"/>
  </r>
  <r>
    <x v="316"/>
    <n v="8"/>
  </r>
  <r>
    <x v="316"/>
    <n v="7.9"/>
  </r>
  <r>
    <x v="316"/>
    <n v="7.5"/>
  </r>
  <r>
    <x v="316"/>
    <n v="7.3"/>
  </r>
  <r>
    <x v="316"/>
    <n v="5.8"/>
  </r>
  <r>
    <x v="317"/>
    <n v="5.6"/>
  </r>
  <r>
    <x v="318"/>
    <n v="6.7"/>
  </r>
  <r>
    <x v="318"/>
    <n v="6.6"/>
  </r>
  <r>
    <x v="318"/>
    <n v="6.2"/>
  </r>
  <r>
    <x v="318"/>
    <n v="5.9"/>
  </r>
  <r>
    <x v="319"/>
    <n v="5.4"/>
  </r>
  <r>
    <x v="320"/>
    <n v="2.8"/>
  </r>
  <r>
    <x v="321"/>
    <n v="5.8"/>
  </r>
  <r>
    <x v="322"/>
    <n v="6.9"/>
  </r>
  <r>
    <x v="323"/>
    <n v="6.2"/>
  </r>
  <r>
    <x v="324"/>
    <n v="5.8"/>
  </r>
  <r>
    <x v="325"/>
    <n v="7.7"/>
  </r>
  <r>
    <x v="325"/>
    <n v="7.6"/>
  </r>
  <r>
    <x v="325"/>
    <n v="7"/>
  </r>
  <r>
    <x v="325"/>
    <n v="6.9"/>
  </r>
  <r>
    <x v="325"/>
    <n v="6.8"/>
  </r>
  <r>
    <x v="325"/>
    <n v="5.7"/>
  </r>
  <r>
    <x v="325"/>
    <n v="5.7"/>
  </r>
  <r>
    <x v="326"/>
    <n v="6.7"/>
  </r>
  <r>
    <x v="326"/>
    <n v="6.6"/>
  </r>
  <r>
    <x v="326"/>
    <n v="6.4"/>
  </r>
  <r>
    <x v="326"/>
    <n v="6.3"/>
  </r>
  <r>
    <x v="327"/>
    <n v="6"/>
  </r>
  <r>
    <x v="328"/>
    <n v="6.6"/>
  </r>
  <r>
    <x v="329"/>
    <n v="7.7"/>
  </r>
  <r>
    <x v="329"/>
    <n v="7.5"/>
  </r>
  <r>
    <x v="329"/>
    <n v="6.8"/>
  </r>
  <r>
    <x v="329"/>
    <n v="6.8"/>
  </r>
  <r>
    <x v="329"/>
    <n v="6.5"/>
  </r>
  <r>
    <x v="330"/>
    <n v="7.4"/>
  </r>
  <r>
    <x v="330"/>
    <n v="6.6"/>
  </r>
  <r>
    <x v="330"/>
    <n v="6.4"/>
  </r>
  <r>
    <x v="330"/>
    <n v="6.2"/>
  </r>
  <r>
    <x v="331"/>
    <n v="7"/>
  </r>
  <r>
    <x v="332"/>
    <n v="5"/>
  </r>
  <r>
    <x v="333"/>
    <n v="6.9"/>
  </r>
  <r>
    <x v="334"/>
    <n v="8.8000000000000007"/>
  </r>
  <r>
    <x v="334"/>
    <n v="8.6"/>
  </r>
  <r>
    <x v="334"/>
    <n v="8.1"/>
  </r>
  <r>
    <x v="334"/>
    <n v="7.8"/>
  </r>
  <r>
    <x v="334"/>
    <n v="7.8"/>
  </r>
  <r>
    <x v="334"/>
    <n v="7.8"/>
  </r>
  <r>
    <x v="334"/>
    <n v="7.7"/>
  </r>
  <r>
    <x v="334"/>
    <n v="7.7"/>
  </r>
  <r>
    <x v="334"/>
    <n v="6.8"/>
  </r>
  <r>
    <x v="334"/>
    <n v="6.4"/>
  </r>
  <r>
    <x v="335"/>
    <n v="7.1"/>
  </r>
  <r>
    <x v="335"/>
    <n v="6.8"/>
  </r>
  <r>
    <x v="335"/>
    <n v="6.3"/>
  </r>
  <r>
    <x v="335"/>
    <n v="6.2"/>
  </r>
  <r>
    <x v="336"/>
    <n v="5.2"/>
  </r>
  <r>
    <x v="337"/>
    <n v="7.5"/>
  </r>
  <r>
    <x v="337"/>
    <n v="7"/>
  </r>
  <r>
    <x v="337"/>
    <n v="6.9"/>
  </r>
  <r>
    <x v="337"/>
    <n v="6.9"/>
  </r>
  <r>
    <x v="337"/>
    <n v="6.1"/>
  </r>
  <r>
    <x v="337"/>
    <n v="5.6"/>
  </r>
  <r>
    <x v="338"/>
    <n v="5.8"/>
  </r>
  <r>
    <x v="339"/>
    <n v="6.5"/>
  </r>
  <r>
    <x v="340"/>
    <n v="4.0999999999999996"/>
  </r>
  <r>
    <x v="341"/>
    <n v="7"/>
  </r>
  <r>
    <x v="341"/>
    <n v="6.7"/>
  </r>
  <r>
    <x v="341"/>
    <n v="6.6"/>
  </r>
  <r>
    <x v="341"/>
    <n v="6.5"/>
  </r>
  <r>
    <x v="341"/>
    <n v="5.5"/>
  </r>
  <r>
    <x v="342"/>
    <n v="8.4"/>
  </r>
  <r>
    <x v="342"/>
    <n v="8.1999999999999993"/>
  </r>
  <r>
    <x v="342"/>
    <n v="8"/>
  </r>
  <r>
    <x v="342"/>
    <n v="7.4"/>
  </r>
  <r>
    <x v="343"/>
    <n v="8"/>
  </r>
  <r>
    <x v="343"/>
    <n v="8"/>
  </r>
  <r>
    <x v="343"/>
    <n v="6.6"/>
  </r>
  <r>
    <x v="344"/>
    <n v="7.3"/>
  </r>
  <r>
    <x v="344"/>
    <n v="6.8"/>
  </r>
  <r>
    <x v="345"/>
    <n v="5.6"/>
  </r>
  <r>
    <x v="345"/>
    <n v="4.4000000000000004"/>
  </r>
  <r>
    <x v="346"/>
    <n v="6.2"/>
  </r>
  <r>
    <x v="347"/>
    <n v="5.4"/>
  </r>
  <r>
    <x v="348"/>
    <n v="6.3"/>
  </r>
  <r>
    <x v="349"/>
    <n v="5.5"/>
  </r>
  <r>
    <x v="350"/>
    <n v="7.9"/>
  </r>
  <r>
    <x v="350"/>
    <n v="7.8"/>
  </r>
  <r>
    <x v="350"/>
    <n v="7.3"/>
  </r>
  <r>
    <x v="350"/>
    <n v="7.1"/>
  </r>
  <r>
    <x v="350"/>
    <n v="6.8"/>
  </r>
  <r>
    <x v="350"/>
    <n v="6.7"/>
  </r>
  <r>
    <x v="350"/>
    <n v="6.6"/>
  </r>
  <r>
    <x v="351"/>
    <n v="6.1"/>
  </r>
  <r>
    <x v="352"/>
    <n v="6.5"/>
  </r>
  <r>
    <x v="352"/>
    <n v="6.2"/>
  </r>
  <r>
    <x v="352"/>
    <n v="5.6"/>
  </r>
  <r>
    <x v="352"/>
    <n v="5.6"/>
  </r>
  <r>
    <x v="352"/>
    <n v="5.2"/>
  </r>
  <r>
    <x v="352"/>
    <n v="4"/>
  </r>
  <r>
    <x v="353"/>
    <n v="5.5"/>
  </r>
  <r>
    <x v="353"/>
    <n v="5.4"/>
  </r>
  <r>
    <x v="354"/>
    <n v="6.9"/>
  </r>
  <r>
    <x v="355"/>
    <n v="5.9"/>
  </r>
  <r>
    <x v="355"/>
    <n v="4.8"/>
  </r>
  <r>
    <x v="355"/>
    <n v="4.8"/>
  </r>
  <r>
    <x v="356"/>
    <n v="7.2"/>
  </r>
  <r>
    <x v="357"/>
    <n v="7"/>
  </r>
  <r>
    <x v="358"/>
    <n v="7.4"/>
  </r>
  <r>
    <x v="359"/>
    <n v="8.1"/>
  </r>
  <r>
    <x v="360"/>
    <n v="7.1"/>
  </r>
  <r>
    <x v="360"/>
    <n v="6.6"/>
  </r>
  <r>
    <x v="360"/>
    <n v="4.9000000000000004"/>
  </r>
  <r>
    <x v="361"/>
    <n v="6.5"/>
  </r>
  <r>
    <x v="362"/>
    <n v="7.1"/>
  </r>
  <r>
    <x v="362"/>
    <n v="6.7"/>
  </r>
  <r>
    <x v="362"/>
    <n v="6.5"/>
  </r>
  <r>
    <x v="362"/>
    <n v="6.4"/>
  </r>
  <r>
    <x v="363"/>
    <n v="6.9"/>
  </r>
  <r>
    <x v="363"/>
    <n v="5"/>
  </r>
  <r>
    <x v="364"/>
    <n v="6.5"/>
  </r>
  <r>
    <x v="365"/>
    <n v="7.5"/>
  </r>
  <r>
    <x v="365"/>
    <n v="7.5"/>
  </r>
  <r>
    <x v="365"/>
    <n v="6.6"/>
  </r>
  <r>
    <x v="366"/>
    <n v="6.8"/>
  </r>
  <r>
    <x v="366"/>
    <n v="5.5"/>
  </r>
  <r>
    <x v="366"/>
    <n v="5.0999999999999996"/>
  </r>
  <r>
    <x v="366"/>
    <n v="4.5999999999999996"/>
  </r>
  <r>
    <x v="366"/>
    <n v="4.3"/>
  </r>
  <r>
    <x v="367"/>
    <n v="6.2"/>
  </r>
  <r>
    <x v="367"/>
    <n v="5.9"/>
  </r>
  <r>
    <x v="368"/>
    <n v="8.1999999999999993"/>
  </r>
  <r>
    <x v="368"/>
    <n v="7.9"/>
  </r>
  <r>
    <x v="368"/>
    <n v="7.2"/>
  </r>
  <r>
    <x v="369"/>
    <n v="6.4"/>
  </r>
  <r>
    <x v="370"/>
    <n v="7.3"/>
  </r>
  <r>
    <x v="370"/>
    <n v="6.7"/>
  </r>
  <r>
    <x v="370"/>
    <n v="6.1"/>
  </r>
  <r>
    <x v="370"/>
    <n v="5"/>
  </r>
  <r>
    <x v="371"/>
    <n v="6.6"/>
  </r>
  <r>
    <x v="372"/>
    <n v="4.5999999999999996"/>
  </r>
  <r>
    <x v="373"/>
    <n v="7.2"/>
  </r>
  <r>
    <x v="374"/>
    <n v="5.9"/>
  </r>
  <r>
    <x v="375"/>
    <n v="8.1999999999999993"/>
  </r>
  <r>
    <x v="375"/>
    <n v="8.1"/>
  </r>
  <r>
    <x v="375"/>
    <n v="7.6"/>
  </r>
  <r>
    <x v="376"/>
    <n v="5.9"/>
  </r>
  <r>
    <x v="376"/>
    <n v="5.8"/>
  </r>
  <r>
    <x v="376"/>
    <n v="4.8"/>
  </r>
  <r>
    <x v="377"/>
    <n v="7"/>
  </r>
  <r>
    <x v="377"/>
    <n v="6.4"/>
  </r>
  <r>
    <x v="377"/>
    <n v="6.4"/>
  </r>
  <r>
    <x v="377"/>
    <n v="6"/>
  </r>
  <r>
    <x v="377"/>
    <n v="5.9"/>
  </r>
  <r>
    <x v="377"/>
    <n v="5.6"/>
  </r>
  <r>
    <x v="377"/>
    <n v="5.5"/>
  </r>
  <r>
    <x v="377"/>
    <n v="5.4"/>
  </r>
  <r>
    <x v="377"/>
    <n v="3.4"/>
  </r>
  <r>
    <x v="378"/>
    <n v="6.6"/>
  </r>
  <r>
    <x v="378"/>
    <n v="6.6"/>
  </r>
  <r>
    <x v="379"/>
    <n v="7.7"/>
  </r>
  <r>
    <x v="380"/>
    <n v="7.6"/>
  </r>
  <r>
    <x v="380"/>
    <n v="7.3"/>
  </r>
  <r>
    <x v="381"/>
    <n v="4.0999999999999996"/>
  </r>
  <r>
    <x v="382"/>
    <n v="7.4"/>
  </r>
  <r>
    <x v="382"/>
    <n v="7.3"/>
  </r>
  <r>
    <x v="383"/>
    <n v="6.5"/>
  </r>
  <r>
    <x v="384"/>
    <n v="4.0999999999999996"/>
  </r>
  <r>
    <x v="385"/>
    <n v="5.3"/>
  </r>
  <r>
    <x v="386"/>
    <n v="7.5"/>
  </r>
  <r>
    <x v="386"/>
    <n v="7.5"/>
  </r>
  <r>
    <x v="387"/>
    <n v="4.9000000000000004"/>
  </r>
  <r>
    <x v="388"/>
    <n v="4.7"/>
  </r>
  <r>
    <x v="389"/>
    <n v="6.3"/>
  </r>
  <r>
    <x v="390"/>
    <n v="5.0999999999999996"/>
  </r>
  <r>
    <x v="391"/>
    <n v="5.0999999999999996"/>
  </r>
  <r>
    <x v="392"/>
    <n v="4.5999999999999996"/>
  </r>
  <r>
    <x v="392"/>
    <n v="4"/>
  </r>
  <r>
    <x v="393"/>
    <n v="6.5"/>
  </r>
  <r>
    <x v="393"/>
    <n v="6.5"/>
  </r>
  <r>
    <x v="393"/>
    <n v="5.5"/>
  </r>
  <r>
    <x v="394"/>
    <n v="5.2"/>
  </r>
  <r>
    <x v="395"/>
    <n v="7.3"/>
  </r>
  <r>
    <x v="395"/>
    <n v="7.1"/>
  </r>
  <r>
    <x v="395"/>
    <n v="6.6"/>
  </r>
  <r>
    <x v="396"/>
    <n v="6.5"/>
  </r>
  <r>
    <x v="397"/>
    <n v="7.9"/>
  </r>
  <r>
    <x v="398"/>
    <n v="4.9000000000000004"/>
  </r>
  <r>
    <x v="399"/>
    <n v="4.5999999999999996"/>
  </r>
  <r>
    <x v="399"/>
    <n v="2"/>
  </r>
  <r>
    <x v="400"/>
    <n v="5.9"/>
  </r>
  <r>
    <x v="401"/>
    <n v="7.6"/>
  </r>
  <r>
    <x v="402"/>
    <n v="6.4"/>
  </r>
  <r>
    <x v="402"/>
    <n v="6.2"/>
  </r>
  <r>
    <x v="402"/>
    <n v="6.2"/>
  </r>
  <r>
    <x v="402"/>
    <n v="5.9"/>
  </r>
  <r>
    <x v="402"/>
    <n v="5.3"/>
  </r>
  <r>
    <x v="402"/>
    <n v="5.2"/>
  </r>
  <r>
    <x v="402"/>
    <n v="5.2"/>
  </r>
  <r>
    <x v="402"/>
    <n v="4.9000000000000004"/>
  </r>
  <r>
    <x v="403"/>
    <n v="5.4"/>
  </r>
  <r>
    <x v="404"/>
    <n v="7.9"/>
  </r>
  <r>
    <x v="404"/>
    <n v="7.9"/>
  </r>
  <r>
    <x v="404"/>
    <n v="7.4"/>
  </r>
  <r>
    <x v="404"/>
    <n v="7.3"/>
  </r>
  <r>
    <x v="404"/>
    <n v="6.8"/>
  </r>
  <r>
    <x v="404"/>
    <n v="6.5"/>
  </r>
  <r>
    <x v="404"/>
    <n v="6.1"/>
  </r>
  <r>
    <x v="405"/>
    <n v="4.5999999999999996"/>
  </r>
  <r>
    <x v="406"/>
    <n v="7.2"/>
  </r>
  <r>
    <x v="406"/>
    <n v="7.1"/>
  </r>
  <r>
    <x v="406"/>
    <n v="4.9000000000000004"/>
  </r>
  <r>
    <x v="407"/>
    <n v="6.7"/>
  </r>
  <r>
    <x v="408"/>
    <n v="6.9"/>
  </r>
  <r>
    <x v="409"/>
    <n v="7"/>
  </r>
  <r>
    <x v="410"/>
    <n v="7.3"/>
  </r>
  <r>
    <x v="411"/>
    <n v="7.9"/>
  </r>
  <r>
    <x v="411"/>
    <n v="7.5"/>
  </r>
  <r>
    <x v="411"/>
    <n v="7.3"/>
  </r>
  <r>
    <x v="412"/>
    <n v="7.4"/>
  </r>
  <r>
    <x v="413"/>
    <n v="6.8"/>
  </r>
  <r>
    <x v="414"/>
    <n v="5.9"/>
  </r>
  <r>
    <x v="414"/>
    <n v="4.5999999999999996"/>
  </r>
  <r>
    <x v="415"/>
    <n v="6.9"/>
  </r>
  <r>
    <x v="415"/>
    <n v="5.9"/>
  </r>
  <r>
    <x v="416"/>
    <n v="6.8"/>
  </r>
  <r>
    <x v="417"/>
    <n v="5.9"/>
  </r>
  <r>
    <x v="418"/>
    <n v="4"/>
  </r>
  <r>
    <x v="419"/>
    <n v="7"/>
  </r>
  <r>
    <x v="420"/>
    <n v="6.6"/>
  </r>
  <r>
    <x v="421"/>
    <n v="8"/>
  </r>
  <r>
    <x v="421"/>
    <n v="7.9"/>
  </r>
  <r>
    <x v="421"/>
    <n v="7.5"/>
  </r>
  <r>
    <x v="421"/>
    <n v="7"/>
  </r>
  <r>
    <x v="422"/>
    <n v="6.6"/>
  </r>
  <r>
    <x v="422"/>
    <n v="6.1"/>
  </r>
  <r>
    <x v="423"/>
    <n v="6.4"/>
  </r>
  <r>
    <x v="424"/>
    <n v="8"/>
  </r>
  <r>
    <x v="424"/>
    <n v="7.9"/>
  </r>
  <r>
    <x v="424"/>
    <n v="7.9"/>
  </r>
  <r>
    <x v="424"/>
    <n v="7.7"/>
  </r>
  <r>
    <x v="424"/>
    <n v="7.5"/>
  </r>
  <r>
    <x v="424"/>
    <n v="6.7"/>
  </r>
  <r>
    <x v="424"/>
    <n v="6.6"/>
  </r>
  <r>
    <x v="424"/>
    <n v="6.3"/>
  </r>
  <r>
    <x v="425"/>
    <n v="6.1"/>
  </r>
  <r>
    <x v="426"/>
    <n v="5.7"/>
  </r>
  <r>
    <x v="427"/>
    <n v="4.2"/>
  </r>
  <r>
    <x v="428"/>
    <n v="5.9"/>
  </r>
  <r>
    <x v="428"/>
    <n v="5.4"/>
  </r>
  <r>
    <x v="428"/>
    <n v="5.4"/>
  </r>
  <r>
    <x v="429"/>
    <n v="8.1999999999999993"/>
  </r>
  <r>
    <x v="430"/>
    <n v="6.7"/>
  </r>
  <r>
    <x v="430"/>
    <n v="5.3"/>
  </r>
  <r>
    <x v="431"/>
    <n v="6.5"/>
  </r>
  <r>
    <x v="431"/>
    <n v="4.3"/>
  </r>
  <r>
    <x v="432"/>
    <n v="5.4"/>
  </r>
  <r>
    <x v="433"/>
    <n v="5.7"/>
  </r>
  <r>
    <x v="434"/>
    <n v="7"/>
  </r>
  <r>
    <x v="435"/>
    <n v="5.7"/>
  </r>
  <r>
    <x v="436"/>
    <n v="7.7"/>
  </r>
  <r>
    <x v="437"/>
    <n v="5.8"/>
  </r>
  <r>
    <x v="437"/>
    <n v="4.5999999999999996"/>
  </r>
  <r>
    <x v="438"/>
    <n v="4.0999999999999996"/>
  </r>
  <r>
    <x v="439"/>
    <n v="6.9"/>
  </r>
  <r>
    <x v="439"/>
    <n v="6.9"/>
  </r>
  <r>
    <x v="439"/>
    <n v="6.7"/>
  </r>
  <r>
    <x v="439"/>
    <n v="6.7"/>
  </r>
  <r>
    <x v="439"/>
    <n v="6.6"/>
  </r>
  <r>
    <x v="440"/>
    <n v="6.5"/>
  </r>
  <r>
    <x v="441"/>
    <n v="6.1"/>
  </r>
  <r>
    <x v="442"/>
    <n v="6"/>
  </r>
  <r>
    <x v="443"/>
    <n v="3.9"/>
  </r>
  <r>
    <x v="444"/>
    <n v="5.3"/>
  </r>
  <r>
    <x v="444"/>
    <n v="5.3"/>
  </r>
  <r>
    <x v="445"/>
    <n v="6.7"/>
  </r>
  <r>
    <x v="446"/>
    <n v="6"/>
  </r>
  <r>
    <x v="447"/>
    <n v="8.1"/>
  </r>
  <r>
    <x v="447"/>
    <n v="7.7"/>
  </r>
  <r>
    <x v="447"/>
    <n v="7.4"/>
  </r>
  <r>
    <x v="447"/>
    <n v="7"/>
  </r>
  <r>
    <x v="447"/>
    <n v="7"/>
  </r>
  <r>
    <x v="447"/>
    <n v="6.4"/>
  </r>
  <r>
    <x v="447"/>
    <n v="6.2"/>
  </r>
  <r>
    <x v="448"/>
    <n v="6.7"/>
  </r>
  <r>
    <x v="449"/>
    <n v="6.7"/>
  </r>
  <r>
    <x v="450"/>
    <n v="7.6"/>
  </r>
  <r>
    <x v="451"/>
    <n v="6.7"/>
  </r>
  <r>
    <x v="451"/>
    <n v="6.6"/>
  </r>
  <r>
    <x v="452"/>
    <n v="7.9"/>
  </r>
  <r>
    <x v="452"/>
    <n v="7.4"/>
  </r>
  <r>
    <x v="452"/>
    <n v="7.3"/>
  </r>
  <r>
    <x v="452"/>
    <n v="7.3"/>
  </r>
  <r>
    <x v="452"/>
    <n v="7"/>
  </r>
  <r>
    <x v="452"/>
    <n v="6.8"/>
  </r>
  <r>
    <x v="452"/>
    <n v="6.1"/>
  </r>
  <r>
    <x v="452"/>
    <n v="5.7"/>
  </r>
  <r>
    <x v="453"/>
    <n v="7.9"/>
  </r>
  <r>
    <x v="454"/>
    <n v="6.5"/>
  </r>
  <r>
    <x v="455"/>
    <n v="6.8"/>
  </r>
  <r>
    <x v="455"/>
    <n v="6.3"/>
  </r>
  <r>
    <x v="456"/>
    <n v="7.7"/>
  </r>
  <r>
    <x v="457"/>
    <n v="8.6999999999999993"/>
  </r>
  <r>
    <x v="457"/>
    <n v="7.5"/>
  </r>
  <r>
    <x v="457"/>
    <n v="6.6"/>
  </r>
  <r>
    <x v="458"/>
    <n v="5.3"/>
  </r>
  <r>
    <x v="459"/>
    <n v="7"/>
  </r>
  <r>
    <x v="460"/>
    <n v="6.6"/>
  </r>
  <r>
    <x v="461"/>
    <n v="6.6"/>
  </r>
  <r>
    <x v="462"/>
    <n v="8.5"/>
  </r>
  <r>
    <x v="462"/>
    <n v="6"/>
  </r>
  <r>
    <x v="462"/>
    <n v="6"/>
  </r>
  <r>
    <x v="463"/>
    <n v="5.9"/>
  </r>
  <r>
    <x v="464"/>
    <n v="7.7"/>
  </r>
  <r>
    <x v="465"/>
    <n v="7.1"/>
  </r>
  <r>
    <x v="466"/>
    <n v="7.2"/>
  </r>
  <r>
    <x v="467"/>
    <n v="9.1999999999999993"/>
  </r>
  <r>
    <x v="467"/>
    <n v="9"/>
  </r>
  <r>
    <x v="467"/>
    <n v="8.5"/>
  </r>
  <r>
    <x v="467"/>
    <n v="7.6"/>
  </r>
  <r>
    <x v="467"/>
    <n v="7.5"/>
  </r>
  <r>
    <x v="467"/>
    <n v="7.2"/>
  </r>
  <r>
    <x v="467"/>
    <n v="7.1"/>
  </r>
  <r>
    <x v="467"/>
    <n v="6.5"/>
  </r>
  <r>
    <x v="467"/>
    <n v="6.3"/>
  </r>
  <r>
    <x v="468"/>
    <n v="7.6"/>
  </r>
  <r>
    <x v="468"/>
    <n v="7.2"/>
  </r>
  <r>
    <x v="468"/>
    <n v="6.9"/>
  </r>
  <r>
    <x v="468"/>
    <n v="6.7"/>
  </r>
  <r>
    <x v="468"/>
    <n v="6.6"/>
  </r>
  <r>
    <x v="469"/>
    <n v="6.1"/>
  </r>
  <r>
    <x v="470"/>
    <n v="6.9"/>
  </r>
  <r>
    <x v="471"/>
    <n v="6.5"/>
  </r>
  <r>
    <x v="471"/>
    <n v="6.5"/>
  </r>
  <r>
    <x v="471"/>
    <n v="6.4"/>
  </r>
  <r>
    <x v="471"/>
    <n v="6.1"/>
  </r>
  <r>
    <x v="471"/>
    <n v="5.8"/>
  </r>
  <r>
    <x v="471"/>
    <n v="5.8"/>
  </r>
  <r>
    <x v="471"/>
    <n v="5.2"/>
  </r>
  <r>
    <x v="472"/>
    <n v="9.3000000000000007"/>
  </r>
  <r>
    <x v="472"/>
    <n v="8.5"/>
  </r>
  <r>
    <x v="472"/>
    <n v="7.2"/>
  </r>
  <r>
    <x v="472"/>
    <n v="6.9"/>
  </r>
  <r>
    <x v="473"/>
    <n v="6.7"/>
  </r>
  <r>
    <x v="474"/>
    <n v="7.3"/>
  </r>
  <r>
    <x v="474"/>
    <n v="7.1"/>
  </r>
  <r>
    <x v="474"/>
    <n v="6.3"/>
  </r>
  <r>
    <x v="474"/>
    <n v="5"/>
  </r>
  <r>
    <x v="475"/>
    <n v="8.1"/>
  </r>
  <r>
    <x v="475"/>
    <n v="6.5"/>
  </r>
  <r>
    <x v="475"/>
    <n v="4.8"/>
  </r>
  <r>
    <x v="476"/>
    <n v="6.4"/>
  </r>
  <r>
    <x v="477"/>
    <n v="7.4"/>
  </r>
  <r>
    <x v="477"/>
    <n v="6.9"/>
  </r>
  <r>
    <x v="477"/>
    <n v="6.8"/>
  </r>
  <r>
    <x v="477"/>
    <n v="6.4"/>
  </r>
  <r>
    <x v="477"/>
    <n v="6.3"/>
  </r>
  <r>
    <x v="477"/>
    <n v="5.9"/>
  </r>
  <r>
    <x v="477"/>
    <n v="5.2"/>
  </r>
  <r>
    <x v="478"/>
    <n v="5.4"/>
  </r>
  <r>
    <x v="479"/>
    <n v="5.2"/>
  </r>
  <r>
    <x v="480"/>
    <n v="3.9"/>
  </r>
  <r>
    <x v="481"/>
    <n v="5.0999999999999996"/>
  </r>
  <r>
    <x v="482"/>
    <n v="2.9"/>
  </r>
  <r>
    <x v="483"/>
    <n v="7"/>
  </r>
  <r>
    <x v="484"/>
    <n v="6.2"/>
  </r>
  <r>
    <x v="485"/>
    <n v="5.5"/>
  </r>
  <r>
    <x v="485"/>
    <n v="5.3"/>
  </r>
  <r>
    <x v="486"/>
    <n v="6.2"/>
  </r>
  <r>
    <x v="487"/>
    <n v="8.3000000000000007"/>
  </r>
  <r>
    <x v="488"/>
    <n v="6.6"/>
  </r>
  <r>
    <x v="489"/>
    <n v="7.2"/>
  </r>
  <r>
    <x v="490"/>
    <n v="8"/>
  </r>
  <r>
    <x v="490"/>
    <n v="7.7"/>
  </r>
  <r>
    <x v="490"/>
    <n v="6.5"/>
  </r>
  <r>
    <x v="490"/>
    <n v="5.7"/>
  </r>
  <r>
    <x v="491"/>
    <n v="6.4"/>
  </r>
  <r>
    <x v="492"/>
    <n v="7.6"/>
  </r>
  <r>
    <x v="493"/>
    <n v="6.9"/>
  </r>
  <r>
    <x v="493"/>
    <n v="6.2"/>
  </r>
  <r>
    <x v="493"/>
    <n v="6"/>
  </r>
  <r>
    <x v="493"/>
    <n v="5.9"/>
  </r>
  <r>
    <x v="493"/>
    <n v="5.7"/>
  </r>
  <r>
    <x v="493"/>
    <n v="5.7"/>
  </r>
  <r>
    <x v="493"/>
    <n v="5.7"/>
  </r>
  <r>
    <x v="493"/>
    <n v="5.5"/>
  </r>
  <r>
    <x v="494"/>
    <n v="6.8"/>
  </r>
  <r>
    <x v="495"/>
    <n v="5.6"/>
  </r>
  <r>
    <x v="496"/>
    <n v="5.9"/>
  </r>
  <r>
    <x v="497"/>
    <n v="7.3"/>
  </r>
  <r>
    <x v="497"/>
    <n v="6.8"/>
  </r>
  <r>
    <x v="497"/>
    <n v="6.6"/>
  </r>
  <r>
    <x v="497"/>
    <n v="6.5"/>
  </r>
  <r>
    <x v="497"/>
    <n v="6.3"/>
  </r>
  <r>
    <x v="497"/>
    <n v="6.2"/>
  </r>
  <r>
    <x v="498"/>
    <n v="5.8"/>
  </r>
  <r>
    <x v="499"/>
    <n v="6.3"/>
  </r>
  <r>
    <x v="500"/>
    <n v="6.5"/>
  </r>
  <r>
    <x v="501"/>
    <n v="3.3"/>
  </r>
  <r>
    <x v="502"/>
    <n v="7.3"/>
  </r>
  <r>
    <x v="502"/>
    <n v="7.3"/>
  </r>
  <r>
    <x v="502"/>
    <n v="6.7"/>
  </r>
  <r>
    <x v="503"/>
    <n v="4.5"/>
  </r>
  <r>
    <x v="504"/>
    <n v="6.3"/>
  </r>
  <r>
    <x v="505"/>
    <n v="6.9"/>
  </r>
  <r>
    <x v="505"/>
    <n v="6.8"/>
  </r>
  <r>
    <x v="506"/>
    <n v="6.5"/>
  </r>
  <r>
    <x v="506"/>
    <n v="6.3"/>
  </r>
  <r>
    <x v="506"/>
    <n v="6.1"/>
  </r>
  <r>
    <x v="506"/>
    <n v="5.4"/>
  </r>
  <r>
    <x v="507"/>
    <n v="7.3"/>
  </r>
  <r>
    <x v="508"/>
    <n v="7.3"/>
  </r>
  <r>
    <x v="508"/>
    <n v="6.8"/>
  </r>
  <r>
    <x v="508"/>
    <n v="6.7"/>
  </r>
  <r>
    <x v="508"/>
    <n v="6.7"/>
  </r>
  <r>
    <x v="509"/>
    <n v="8.1999999999999993"/>
  </r>
  <r>
    <x v="509"/>
    <n v="7.5"/>
  </r>
  <r>
    <x v="509"/>
    <n v="6.7"/>
  </r>
  <r>
    <x v="509"/>
    <n v="6.7"/>
  </r>
  <r>
    <x v="509"/>
    <n v="5.8"/>
  </r>
  <r>
    <x v="510"/>
    <n v="6.1"/>
  </r>
  <r>
    <x v="511"/>
    <n v="7.1"/>
  </r>
  <r>
    <x v="511"/>
    <n v="6.7"/>
  </r>
  <r>
    <x v="512"/>
    <n v="5.4"/>
  </r>
  <r>
    <x v="513"/>
    <n v="5.5"/>
  </r>
  <r>
    <x v="513"/>
    <n v="5.0999999999999996"/>
  </r>
  <r>
    <x v="514"/>
    <n v="6.2"/>
  </r>
  <r>
    <x v="514"/>
    <n v="5.7"/>
  </r>
  <r>
    <x v="514"/>
    <n v="5"/>
  </r>
  <r>
    <x v="515"/>
    <n v="7.4"/>
  </r>
  <r>
    <x v="515"/>
    <n v="4.9000000000000004"/>
  </r>
  <r>
    <x v="516"/>
    <n v="7.5"/>
  </r>
  <r>
    <x v="516"/>
    <n v="7.1"/>
  </r>
  <r>
    <x v="516"/>
    <n v="6.1"/>
  </r>
  <r>
    <x v="516"/>
    <n v="6"/>
  </r>
  <r>
    <x v="517"/>
    <n v="7.9"/>
  </r>
  <r>
    <x v="518"/>
    <n v="6.6"/>
  </r>
  <r>
    <x v="518"/>
    <n v="5.3"/>
  </r>
  <r>
    <x v="519"/>
    <n v="6.4"/>
  </r>
  <r>
    <x v="519"/>
    <n v="6.2"/>
  </r>
  <r>
    <x v="520"/>
    <n v="5.0999999999999996"/>
  </r>
  <r>
    <x v="521"/>
    <n v="8.6999999999999993"/>
  </r>
  <r>
    <x v="521"/>
    <n v="7.6"/>
  </r>
  <r>
    <x v="521"/>
    <n v="7.5"/>
  </r>
  <r>
    <x v="521"/>
    <n v="6.7"/>
  </r>
  <r>
    <x v="521"/>
    <n v="6.5"/>
  </r>
  <r>
    <x v="522"/>
    <n v="8.1"/>
  </r>
  <r>
    <x v="522"/>
    <n v="7.6"/>
  </r>
  <r>
    <x v="522"/>
    <n v="6.5"/>
  </r>
  <r>
    <x v="522"/>
    <n v="6.2"/>
  </r>
  <r>
    <x v="522"/>
    <n v="5.9"/>
  </r>
  <r>
    <x v="522"/>
    <n v="5.8"/>
  </r>
  <r>
    <x v="523"/>
    <n v="7.1"/>
  </r>
  <r>
    <x v="524"/>
    <n v="7.8"/>
  </r>
  <r>
    <x v="524"/>
    <n v="6.4"/>
  </r>
  <r>
    <x v="524"/>
    <n v="4.9000000000000004"/>
  </r>
  <r>
    <x v="525"/>
    <n v="5.3"/>
  </r>
  <r>
    <x v="526"/>
    <n v="8.3000000000000007"/>
  </r>
  <r>
    <x v="526"/>
    <n v="8.1"/>
  </r>
  <r>
    <x v="527"/>
    <n v="7"/>
  </r>
  <r>
    <x v="528"/>
    <n v="6.6"/>
  </r>
  <r>
    <x v="529"/>
    <n v="7.2"/>
  </r>
  <r>
    <x v="529"/>
    <n v="7.1"/>
  </r>
  <r>
    <x v="529"/>
    <n v="6.9"/>
  </r>
  <r>
    <x v="529"/>
    <n v="6.5"/>
  </r>
  <r>
    <x v="530"/>
    <n v="7.2"/>
  </r>
  <r>
    <x v="530"/>
    <n v="4.8"/>
  </r>
  <r>
    <x v="531"/>
    <n v="6.6"/>
  </r>
  <r>
    <x v="531"/>
    <n v="6.5"/>
  </r>
  <r>
    <x v="532"/>
    <n v="7.5"/>
  </r>
  <r>
    <x v="533"/>
    <n v="7.3"/>
  </r>
  <r>
    <x v="533"/>
    <n v="6.7"/>
  </r>
  <r>
    <x v="534"/>
    <n v="7.3"/>
  </r>
  <r>
    <x v="534"/>
    <n v="7.2"/>
  </r>
  <r>
    <x v="535"/>
    <n v="7.8"/>
  </r>
  <r>
    <x v="536"/>
    <n v="6.2"/>
  </r>
  <r>
    <x v="536"/>
    <n v="4.5"/>
  </r>
  <r>
    <x v="537"/>
    <n v="7.4"/>
  </r>
  <r>
    <x v="537"/>
    <n v="6.6"/>
  </r>
  <r>
    <x v="537"/>
    <n v="6.6"/>
  </r>
  <r>
    <x v="538"/>
    <n v="5.2"/>
  </r>
  <r>
    <x v="539"/>
    <n v="7.4"/>
  </r>
  <r>
    <x v="540"/>
    <n v="5.2"/>
  </r>
  <r>
    <x v="541"/>
    <n v="8.1"/>
  </r>
  <r>
    <x v="541"/>
    <n v="7.3"/>
  </r>
  <r>
    <x v="541"/>
    <n v="7.2"/>
  </r>
  <r>
    <x v="541"/>
    <n v="7.1"/>
  </r>
  <r>
    <x v="541"/>
    <n v="6.6"/>
  </r>
  <r>
    <x v="541"/>
    <n v="6.5"/>
  </r>
  <r>
    <x v="541"/>
    <n v="6.1"/>
  </r>
  <r>
    <x v="542"/>
    <n v="6.8"/>
  </r>
  <r>
    <x v="543"/>
    <n v="6.2"/>
  </r>
  <r>
    <x v="544"/>
    <n v="7"/>
  </r>
  <r>
    <x v="545"/>
    <n v="5.5"/>
  </r>
  <r>
    <x v="546"/>
    <n v="6.5"/>
  </r>
  <r>
    <x v="546"/>
    <n v="5.5"/>
  </r>
  <r>
    <x v="547"/>
    <n v="7.6"/>
  </r>
  <r>
    <x v="547"/>
    <n v="7"/>
  </r>
  <r>
    <x v="548"/>
    <n v="6.9"/>
  </r>
  <r>
    <x v="549"/>
    <n v="7.3"/>
  </r>
  <r>
    <x v="549"/>
    <n v="6.3"/>
  </r>
  <r>
    <x v="549"/>
    <n v="6.2"/>
  </r>
  <r>
    <x v="550"/>
    <n v="5.7"/>
  </r>
  <r>
    <x v="551"/>
    <n v="6.7"/>
  </r>
  <r>
    <x v="552"/>
    <n v="5.3"/>
  </r>
  <r>
    <x v="553"/>
    <n v="6.6"/>
  </r>
  <r>
    <x v="554"/>
    <n v="6.1"/>
  </r>
  <r>
    <x v="555"/>
    <n v="7.1"/>
  </r>
  <r>
    <x v="555"/>
    <n v="6.5"/>
  </r>
  <r>
    <x v="556"/>
    <n v="8.1999999999999993"/>
  </r>
  <r>
    <x v="556"/>
    <n v="7"/>
  </r>
  <r>
    <x v="556"/>
    <n v="7"/>
  </r>
  <r>
    <x v="556"/>
    <n v="6.8"/>
  </r>
  <r>
    <x v="556"/>
    <n v="6.7"/>
  </r>
  <r>
    <x v="557"/>
    <n v="6.7"/>
  </r>
  <r>
    <x v="557"/>
    <n v="6.2"/>
  </r>
  <r>
    <x v="558"/>
    <n v="8.3000000000000007"/>
  </r>
  <r>
    <x v="558"/>
    <n v="7.6"/>
  </r>
  <r>
    <x v="558"/>
    <n v="7.3"/>
  </r>
  <r>
    <x v="558"/>
    <n v="7.1"/>
  </r>
  <r>
    <x v="558"/>
    <n v="6.8"/>
  </r>
  <r>
    <x v="558"/>
    <n v="6.6"/>
  </r>
  <r>
    <x v="559"/>
    <n v="7.8"/>
  </r>
  <r>
    <x v="559"/>
    <n v="6.8"/>
  </r>
  <r>
    <x v="559"/>
    <n v="6.8"/>
  </r>
  <r>
    <x v="559"/>
    <n v="6.7"/>
  </r>
  <r>
    <x v="560"/>
    <n v="8.3000000000000007"/>
  </r>
  <r>
    <x v="560"/>
    <n v="8.1999999999999993"/>
  </r>
  <r>
    <x v="560"/>
    <n v="7.6"/>
  </r>
  <r>
    <x v="560"/>
    <n v="7.5"/>
  </r>
  <r>
    <x v="560"/>
    <n v="7.3"/>
  </r>
  <r>
    <x v="560"/>
    <n v="7.3"/>
  </r>
  <r>
    <x v="560"/>
    <n v="3.6"/>
  </r>
  <r>
    <x v="561"/>
    <n v="6.9"/>
  </r>
  <r>
    <x v="562"/>
    <n v="3.5"/>
  </r>
  <r>
    <x v="563"/>
    <n v="7.4"/>
  </r>
  <r>
    <x v="564"/>
    <n v="7.1"/>
  </r>
  <r>
    <x v="565"/>
    <n v="6"/>
  </r>
  <r>
    <x v="565"/>
    <n v="5"/>
  </r>
  <r>
    <x v="566"/>
    <n v="4.8"/>
  </r>
  <r>
    <x v="567"/>
    <n v="5.6"/>
  </r>
  <r>
    <x v="568"/>
    <n v="5.3"/>
  </r>
  <r>
    <x v="569"/>
    <n v="6.8"/>
  </r>
  <r>
    <x v="569"/>
    <n v="6.2"/>
  </r>
  <r>
    <x v="569"/>
    <n v="6.1"/>
  </r>
  <r>
    <x v="569"/>
    <n v="6.1"/>
  </r>
  <r>
    <x v="569"/>
    <n v="5.5"/>
  </r>
  <r>
    <x v="570"/>
    <n v="3.4"/>
  </r>
  <r>
    <x v="571"/>
    <n v="8.1"/>
  </r>
  <r>
    <x v="571"/>
    <n v="7.4"/>
  </r>
  <r>
    <x v="571"/>
    <n v="7.4"/>
  </r>
  <r>
    <x v="571"/>
    <n v="6.7"/>
  </r>
  <r>
    <x v="571"/>
    <n v="6"/>
  </r>
  <r>
    <x v="571"/>
    <n v="6"/>
  </r>
  <r>
    <x v="571"/>
    <n v="5.9"/>
  </r>
  <r>
    <x v="571"/>
    <n v="4.9000000000000004"/>
  </r>
  <r>
    <x v="572"/>
    <n v="6.3"/>
  </r>
  <r>
    <x v="573"/>
    <n v="6.5"/>
  </r>
  <r>
    <x v="573"/>
    <n v="5.3"/>
  </r>
  <r>
    <x v="574"/>
    <n v="6.5"/>
  </r>
  <r>
    <x v="575"/>
    <n v="8.6"/>
  </r>
  <r>
    <x v="575"/>
    <n v="8.4"/>
  </r>
  <r>
    <x v="575"/>
    <n v="8.1999999999999993"/>
  </r>
  <r>
    <x v="575"/>
    <n v="7.7"/>
  </r>
  <r>
    <x v="576"/>
    <n v="7.8"/>
  </r>
  <r>
    <x v="577"/>
    <n v="7.2"/>
  </r>
  <r>
    <x v="578"/>
    <n v="5.6"/>
  </r>
  <r>
    <x v="579"/>
    <n v="5.8"/>
  </r>
  <r>
    <x v="579"/>
    <n v="4.5999999999999996"/>
  </r>
  <r>
    <x v="580"/>
    <n v="6.8"/>
  </r>
  <r>
    <x v="581"/>
    <n v="7.7"/>
  </r>
  <r>
    <x v="581"/>
    <n v="4.7"/>
  </r>
  <r>
    <x v="582"/>
    <n v="6.5"/>
  </r>
  <r>
    <x v="583"/>
    <n v="6.4"/>
  </r>
  <r>
    <x v="584"/>
    <n v="6.1"/>
  </r>
  <r>
    <x v="585"/>
    <n v="6.5"/>
  </r>
  <r>
    <x v="585"/>
    <n v="5.9"/>
  </r>
  <r>
    <x v="585"/>
    <n v="5.5"/>
  </r>
  <r>
    <x v="586"/>
    <n v="6.8"/>
  </r>
  <r>
    <x v="586"/>
    <n v="6.1"/>
  </r>
  <r>
    <x v="587"/>
    <n v="5.0999999999999996"/>
  </r>
  <r>
    <x v="588"/>
    <n v="6.4"/>
  </r>
  <r>
    <x v="589"/>
    <n v="4.5999999999999996"/>
  </r>
  <r>
    <x v="590"/>
    <n v="5.8"/>
  </r>
  <r>
    <x v="591"/>
    <n v="7.2"/>
  </r>
  <r>
    <x v="591"/>
    <n v="5.6"/>
  </r>
  <r>
    <x v="592"/>
    <n v="5.2"/>
  </r>
  <r>
    <x v="593"/>
    <n v="6.7"/>
  </r>
  <r>
    <x v="593"/>
    <n v="6.6"/>
  </r>
  <r>
    <x v="593"/>
    <n v="6.2"/>
  </r>
  <r>
    <x v="593"/>
    <n v="3.8"/>
  </r>
  <r>
    <x v="594"/>
    <n v="6.6"/>
  </r>
  <r>
    <x v="595"/>
    <n v="3.6"/>
  </r>
  <r>
    <x v="595"/>
    <n v="3.6"/>
  </r>
  <r>
    <x v="596"/>
    <n v="7.4"/>
  </r>
  <r>
    <x v="596"/>
    <n v="6.5"/>
  </r>
  <r>
    <x v="596"/>
    <n v="6.2"/>
  </r>
  <r>
    <x v="596"/>
    <n v="6.1"/>
  </r>
  <r>
    <x v="597"/>
    <n v="5.6"/>
  </r>
  <r>
    <x v="598"/>
    <n v="5.9"/>
  </r>
  <r>
    <x v="599"/>
    <n v="6.3"/>
  </r>
  <r>
    <x v="600"/>
    <n v="8.8000000000000007"/>
  </r>
  <r>
    <x v="600"/>
    <n v="6.2"/>
  </r>
  <r>
    <x v="601"/>
    <n v="7.5"/>
  </r>
  <r>
    <x v="601"/>
    <n v="6.6"/>
  </r>
  <r>
    <x v="601"/>
    <n v="5.9"/>
  </r>
  <r>
    <x v="601"/>
    <n v="5.8"/>
  </r>
  <r>
    <x v="602"/>
    <n v="7.6"/>
  </r>
  <r>
    <x v="603"/>
    <n v="7.1"/>
  </r>
  <r>
    <x v="604"/>
    <n v="6.9"/>
  </r>
  <r>
    <x v="604"/>
    <n v="6.8"/>
  </r>
  <r>
    <x v="604"/>
    <n v="6.2"/>
  </r>
  <r>
    <x v="604"/>
    <n v="6"/>
  </r>
  <r>
    <x v="604"/>
    <n v="6"/>
  </r>
  <r>
    <x v="604"/>
    <n v="5.9"/>
  </r>
  <r>
    <x v="604"/>
    <n v="5.7"/>
  </r>
  <r>
    <x v="604"/>
    <n v="5.0999999999999996"/>
  </r>
  <r>
    <x v="605"/>
    <n v="5.2"/>
  </r>
  <r>
    <x v="606"/>
    <n v="7.6"/>
  </r>
  <r>
    <x v="606"/>
    <n v="7.5"/>
  </r>
  <r>
    <x v="607"/>
    <n v="6.4"/>
  </r>
  <r>
    <x v="607"/>
    <n v="4.9000000000000004"/>
  </r>
  <r>
    <x v="608"/>
    <n v="7.1"/>
  </r>
  <r>
    <x v="608"/>
    <n v="7"/>
  </r>
  <r>
    <x v="609"/>
    <n v="8"/>
  </r>
  <r>
    <x v="609"/>
    <n v="7.8"/>
  </r>
  <r>
    <x v="609"/>
    <n v="7.1"/>
  </r>
  <r>
    <x v="609"/>
    <n v="6.9"/>
  </r>
  <r>
    <x v="610"/>
    <n v="5.3"/>
  </r>
  <r>
    <x v="611"/>
    <n v="5.4"/>
  </r>
  <r>
    <x v="612"/>
    <n v="7.3"/>
  </r>
  <r>
    <x v="613"/>
    <n v="7.8"/>
  </r>
  <r>
    <x v="614"/>
    <n v="7.5"/>
  </r>
  <r>
    <x v="615"/>
    <n v="7"/>
  </r>
  <r>
    <x v="615"/>
    <n v="6.7"/>
  </r>
  <r>
    <x v="615"/>
    <n v="5.7"/>
  </r>
  <r>
    <x v="615"/>
    <n v="5.0999999999999996"/>
  </r>
  <r>
    <x v="616"/>
    <n v="5.9"/>
  </r>
  <r>
    <x v="617"/>
    <n v="7.1"/>
  </r>
  <r>
    <x v="617"/>
    <n v="6.4"/>
  </r>
  <r>
    <x v="618"/>
    <n v="7.2"/>
  </r>
  <r>
    <x v="619"/>
    <n v="7.3"/>
  </r>
  <r>
    <x v="620"/>
    <n v="7.1"/>
  </r>
  <r>
    <x v="620"/>
    <n v="6.4"/>
  </r>
  <r>
    <x v="620"/>
    <n v="6.4"/>
  </r>
  <r>
    <x v="621"/>
    <n v="5.6"/>
  </r>
  <r>
    <x v="622"/>
    <n v="8.5"/>
  </r>
  <r>
    <x v="622"/>
    <n v="8.4"/>
  </r>
  <r>
    <x v="622"/>
    <n v="8.1"/>
  </r>
  <r>
    <x v="622"/>
    <n v="7.9"/>
  </r>
  <r>
    <x v="622"/>
    <n v="7.7"/>
  </r>
  <r>
    <x v="622"/>
    <n v="7.6"/>
  </r>
  <r>
    <x v="622"/>
    <n v="7.2"/>
  </r>
  <r>
    <x v="623"/>
    <n v="6.6"/>
  </r>
  <r>
    <x v="624"/>
    <n v="6.5"/>
  </r>
  <r>
    <x v="624"/>
    <n v="6.1"/>
  </r>
  <r>
    <x v="624"/>
    <n v="5.7"/>
  </r>
  <r>
    <x v="625"/>
    <n v="6.2"/>
  </r>
  <r>
    <x v="626"/>
    <n v="6.5"/>
  </r>
  <r>
    <x v="627"/>
    <n v="7.8"/>
  </r>
  <r>
    <x v="627"/>
    <n v="6.7"/>
  </r>
  <r>
    <x v="627"/>
    <n v="6"/>
  </r>
  <r>
    <x v="628"/>
    <n v="7.1"/>
  </r>
  <r>
    <x v="628"/>
    <n v="6.9"/>
  </r>
  <r>
    <x v="628"/>
    <n v="6.6"/>
  </r>
  <r>
    <x v="628"/>
    <n v="6.4"/>
  </r>
  <r>
    <x v="629"/>
    <n v="8.1"/>
  </r>
  <r>
    <x v="629"/>
    <n v="6.8"/>
  </r>
  <r>
    <x v="629"/>
    <n v="6.5"/>
  </r>
  <r>
    <x v="630"/>
    <n v="4.4000000000000004"/>
  </r>
  <r>
    <x v="631"/>
    <n v="7.9"/>
  </r>
  <r>
    <x v="631"/>
    <n v="7.8"/>
  </r>
  <r>
    <x v="631"/>
    <n v="7.4"/>
  </r>
  <r>
    <x v="631"/>
    <n v="6.7"/>
  </r>
  <r>
    <x v="631"/>
    <n v="5.7"/>
  </r>
  <r>
    <x v="632"/>
    <n v="7.7"/>
  </r>
  <r>
    <x v="632"/>
    <n v="6.5"/>
  </r>
  <r>
    <x v="632"/>
    <n v="5.3"/>
  </r>
  <r>
    <x v="633"/>
    <n v="7.9"/>
  </r>
  <r>
    <x v="633"/>
    <n v="7.8"/>
  </r>
  <r>
    <x v="633"/>
    <n v="7.3"/>
  </r>
  <r>
    <x v="633"/>
    <n v="7.3"/>
  </r>
  <r>
    <x v="633"/>
    <n v="6.9"/>
  </r>
  <r>
    <x v="633"/>
    <n v="6.7"/>
  </r>
  <r>
    <x v="633"/>
    <n v="6.4"/>
  </r>
  <r>
    <x v="633"/>
    <n v="6.3"/>
  </r>
  <r>
    <x v="634"/>
    <n v="7.8"/>
  </r>
  <r>
    <x v="634"/>
    <n v="7.7"/>
  </r>
  <r>
    <x v="635"/>
    <n v="6.1"/>
  </r>
  <r>
    <x v="636"/>
    <n v="8.1999999999999993"/>
  </r>
  <r>
    <x v="636"/>
    <n v="6.4"/>
  </r>
  <r>
    <x v="636"/>
    <n v="6.4"/>
  </r>
  <r>
    <x v="637"/>
    <n v="6.7"/>
  </r>
  <r>
    <x v="638"/>
    <n v="7.1"/>
  </r>
  <r>
    <x v="639"/>
    <n v="5.6"/>
  </r>
  <r>
    <x v="639"/>
    <n v="4.9000000000000004"/>
  </r>
  <r>
    <x v="640"/>
    <n v="7.8"/>
  </r>
  <r>
    <x v="640"/>
    <n v="7.7"/>
  </r>
  <r>
    <x v="640"/>
    <n v="7.5"/>
  </r>
  <r>
    <x v="640"/>
    <n v="7.2"/>
  </r>
  <r>
    <x v="640"/>
    <n v="6.8"/>
  </r>
  <r>
    <x v="640"/>
    <n v="6.8"/>
  </r>
  <r>
    <x v="640"/>
    <n v="6.6"/>
  </r>
  <r>
    <x v="641"/>
    <n v="6.4"/>
  </r>
  <r>
    <x v="642"/>
    <n v="6.7"/>
  </r>
  <r>
    <x v="642"/>
    <n v="5.9"/>
  </r>
  <r>
    <x v="642"/>
    <n v="5.8"/>
  </r>
  <r>
    <x v="642"/>
    <n v="2.7"/>
  </r>
  <r>
    <x v="643"/>
    <n v="6.6"/>
  </r>
  <r>
    <x v="643"/>
    <n v="6.4"/>
  </r>
  <r>
    <x v="644"/>
    <n v="5.5"/>
  </r>
  <r>
    <x v="644"/>
    <n v="4.7"/>
  </r>
  <r>
    <x v="645"/>
    <n v="6"/>
  </r>
  <r>
    <x v="646"/>
    <n v="7.2"/>
  </r>
  <r>
    <x v="646"/>
    <n v="6.3"/>
  </r>
  <r>
    <x v="646"/>
    <n v="5.5"/>
  </r>
  <r>
    <x v="646"/>
    <n v="4.9000000000000004"/>
  </r>
  <r>
    <x v="646"/>
    <n v="3.7"/>
  </r>
  <r>
    <x v="647"/>
    <n v="7.6"/>
  </r>
  <r>
    <x v="647"/>
    <n v="7"/>
  </r>
  <r>
    <x v="647"/>
    <n v="5.3"/>
  </r>
  <r>
    <x v="648"/>
    <n v="4.8"/>
  </r>
  <r>
    <x v="649"/>
    <n v="6.9"/>
  </r>
  <r>
    <x v="649"/>
    <n v="5.7"/>
  </r>
  <r>
    <x v="650"/>
    <n v="6.7"/>
  </r>
  <r>
    <x v="651"/>
    <n v="6.7"/>
  </r>
  <r>
    <x v="652"/>
    <n v="6.1"/>
  </r>
  <r>
    <x v="653"/>
    <n v="3.5"/>
  </r>
  <r>
    <x v="653"/>
    <n v="2.7"/>
  </r>
  <r>
    <x v="653"/>
    <n v="2.2999999999999998"/>
  </r>
  <r>
    <x v="653"/>
    <n v="1.9"/>
  </r>
  <r>
    <x v="654"/>
    <n v="7.2"/>
  </r>
  <r>
    <x v="655"/>
    <n v="7.6"/>
  </r>
  <r>
    <x v="655"/>
    <n v="7.5"/>
  </r>
  <r>
    <x v="655"/>
    <n v="7.5"/>
  </r>
  <r>
    <x v="655"/>
    <n v="7.4"/>
  </r>
  <r>
    <x v="655"/>
    <n v="6.9"/>
  </r>
  <r>
    <x v="655"/>
    <n v="6.3"/>
  </r>
  <r>
    <x v="656"/>
    <n v="4.8"/>
  </r>
  <r>
    <x v="657"/>
    <n v="6.6"/>
  </r>
  <r>
    <x v="657"/>
    <n v="5.4"/>
  </r>
  <r>
    <x v="658"/>
    <n v="7"/>
  </r>
  <r>
    <x v="658"/>
    <n v="6.9"/>
  </r>
  <r>
    <x v="658"/>
    <n v="6.9"/>
  </r>
  <r>
    <x v="658"/>
    <n v="6.8"/>
  </r>
  <r>
    <x v="658"/>
    <n v="6.6"/>
  </r>
  <r>
    <x v="658"/>
    <n v="5.3"/>
  </r>
  <r>
    <x v="658"/>
    <n v="5.3"/>
  </r>
  <r>
    <x v="659"/>
    <n v="7.1"/>
  </r>
  <r>
    <x v="659"/>
    <n v="6.3"/>
  </r>
  <r>
    <x v="659"/>
    <n v="5.6"/>
  </r>
  <r>
    <x v="659"/>
    <n v="5.0999999999999996"/>
  </r>
  <r>
    <x v="660"/>
    <n v="6.5"/>
  </r>
  <r>
    <x v="660"/>
    <n v="6.3"/>
  </r>
  <r>
    <x v="661"/>
    <n v="7"/>
  </r>
  <r>
    <x v="662"/>
    <n v="7"/>
  </r>
  <r>
    <x v="662"/>
    <n v="7"/>
  </r>
  <r>
    <x v="662"/>
    <n v="6.7"/>
  </r>
  <r>
    <x v="662"/>
    <n v="6.6"/>
  </r>
  <r>
    <x v="662"/>
    <n v="6.3"/>
  </r>
  <r>
    <x v="662"/>
    <n v="6.2"/>
  </r>
  <r>
    <x v="662"/>
    <n v="6.2"/>
  </r>
  <r>
    <x v="663"/>
    <n v="7"/>
  </r>
  <r>
    <x v="663"/>
    <n v="6.7"/>
  </r>
  <r>
    <x v="663"/>
    <n v="6.5"/>
  </r>
  <r>
    <x v="664"/>
    <n v="6.3"/>
  </r>
  <r>
    <x v="665"/>
    <n v="7.6"/>
  </r>
  <r>
    <x v="665"/>
    <n v="7.1"/>
  </r>
  <r>
    <x v="665"/>
    <n v="7"/>
  </r>
  <r>
    <x v="666"/>
    <n v="8"/>
  </r>
  <r>
    <x v="666"/>
    <n v="7.3"/>
  </r>
  <r>
    <x v="666"/>
    <n v="7.1"/>
  </r>
  <r>
    <x v="667"/>
    <n v="7"/>
  </r>
  <r>
    <x v="667"/>
    <n v="5.8"/>
  </r>
  <r>
    <x v="668"/>
    <n v="5.7"/>
  </r>
  <r>
    <x v="669"/>
    <n v="6.9"/>
  </r>
  <r>
    <x v="670"/>
    <n v="8.4"/>
  </r>
  <r>
    <x v="670"/>
    <n v="7.7"/>
  </r>
  <r>
    <x v="670"/>
    <n v="7.2"/>
  </r>
  <r>
    <x v="670"/>
    <n v="7.1"/>
  </r>
  <r>
    <x v="670"/>
    <n v="6.3"/>
  </r>
  <r>
    <x v="671"/>
    <n v="6.4"/>
  </r>
  <r>
    <x v="672"/>
    <n v="7.3"/>
  </r>
  <r>
    <x v="672"/>
    <n v="6.4"/>
  </r>
  <r>
    <x v="673"/>
    <n v="5.9"/>
  </r>
  <r>
    <x v="674"/>
    <n v="5.8"/>
  </r>
  <r>
    <x v="675"/>
    <n v="6.2"/>
  </r>
  <r>
    <x v="676"/>
    <n v="5.5"/>
  </r>
  <r>
    <x v="677"/>
    <n v="5.2"/>
  </r>
  <r>
    <x v="678"/>
    <n v="7.4"/>
  </r>
  <r>
    <x v="678"/>
    <n v="7.4"/>
  </r>
  <r>
    <x v="678"/>
    <n v="6.7"/>
  </r>
  <r>
    <x v="679"/>
    <n v="6.6"/>
  </r>
  <r>
    <x v="680"/>
    <n v="7.1"/>
  </r>
  <r>
    <x v="680"/>
    <n v="6.6"/>
  </r>
  <r>
    <x v="680"/>
    <n v="6.6"/>
  </r>
  <r>
    <x v="681"/>
    <n v="6.6"/>
  </r>
  <r>
    <x v="681"/>
    <n v="6.6"/>
  </r>
  <r>
    <x v="681"/>
    <n v="5.9"/>
  </r>
  <r>
    <x v="682"/>
    <n v="4.0999999999999996"/>
  </r>
  <r>
    <x v="683"/>
    <n v="8.1"/>
  </r>
  <r>
    <x v="684"/>
    <n v="6"/>
  </r>
  <r>
    <x v="685"/>
    <n v="7.3"/>
  </r>
  <r>
    <x v="686"/>
    <n v="6.8"/>
  </r>
  <r>
    <x v="687"/>
    <n v="7.1"/>
  </r>
  <r>
    <x v="687"/>
    <n v="7.1"/>
  </r>
  <r>
    <x v="688"/>
    <n v="7.6"/>
  </r>
  <r>
    <x v="689"/>
    <n v="5.3"/>
  </r>
  <r>
    <x v="689"/>
    <n v="4.7"/>
  </r>
  <r>
    <x v="690"/>
    <n v="6.7"/>
  </r>
  <r>
    <x v="691"/>
    <n v="7"/>
  </r>
  <r>
    <x v="691"/>
    <n v="6.4"/>
  </r>
  <r>
    <x v="691"/>
    <n v="5.9"/>
  </r>
  <r>
    <x v="692"/>
    <n v="6.3"/>
  </r>
  <r>
    <x v="692"/>
    <n v="6.2"/>
  </r>
  <r>
    <x v="692"/>
    <n v="5.6"/>
  </r>
  <r>
    <x v="693"/>
    <n v="6.4"/>
  </r>
  <r>
    <x v="694"/>
    <n v="4.5"/>
  </r>
  <r>
    <x v="695"/>
    <n v="7.6"/>
  </r>
  <r>
    <x v="695"/>
    <n v="5.7"/>
  </r>
  <r>
    <x v="696"/>
    <n v="4.4000000000000004"/>
  </r>
  <r>
    <x v="697"/>
    <n v="6.1"/>
  </r>
  <r>
    <x v="698"/>
    <n v="7.1"/>
  </r>
  <r>
    <x v="699"/>
    <n v="7.8"/>
  </r>
  <r>
    <x v="700"/>
    <n v="5.3"/>
  </r>
  <r>
    <x v="701"/>
    <n v="6.4"/>
  </r>
  <r>
    <x v="702"/>
    <n v="5.6"/>
  </r>
  <r>
    <x v="703"/>
    <n v="3"/>
  </r>
  <r>
    <x v="704"/>
    <n v="7"/>
  </r>
  <r>
    <x v="705"/>
    <n v="6.5"/>
  </r>
  <r>
    <x v="706"/>
    <n v="7.1"/>
  </r>
  <r>
    <x v="706"/>
    <n v="7.1"/>
  </r>
  <r>
    <x v="706"/>
    <n v="6"/>
  </r>
  <r>
    <x v="706"/>
    <n v="5"/>
  </r>
  <r>
    <x v="707"/>
    <n v="4.7"/>
  </r>
  <r>
    <x v="708"/>
    <n v="5.9"/>
  </r>
  <r>
    <x v="708"/>
    <n v="4.7"/>
  </r>
  <r>
    <x v="709"/>
    <n v="7.4"/>
  </r>
  <r>
    <x v="710"/>
    <n v="5.5"/>
  </r>
  <r>
    <x v="711"/>
    <n v="6.5"/>
  </r>
  <r>
    <x v="712"/>
    <n v="6.7"/>
  </r>
  <r>
    <x v="712"/>
    <n v="6.7"/>
  </r>
  <r>
    <x v="712"/>
    <n v="6.6"/>
  </r>
  <r>
    <x v="713"/>
    <n v="5.8"/>
  </r>
  <r>
    <x v="714"/>
    <n v="4"/>
  </r>
  <r>
    <x v="715"/>
    <n v="6.1"/>
  </r>
  <r>
    <x v="716"/>
    <n v="7.2"/>
  </r>
  <r>
    <x v="716"/>
    <n v="6.8"/>
  </r>
  <r>
    <x v="716"/>
    <n v="6.7"/>
  </r>
  <r>
    <x v="717"/>
    <n v="4.9000000000000004"/>
  </r>
  <r>
    <x v="718"/>
    <n v="5.3"/>
  </r>
  <r>
    <x v="719"/>
    <n v="6.6"/>
  </r>
  <r>
    <x v="720"/>
    <n v="7.2"/>
  </r>
  <r>
    <x v="720"/>
    <n v="6.6"/>
  </r>
  <r>
    <x v="720"/>
    <n v="6.5"/>
  </r>
  <r>
    <x v="720"/>
    <n v="6.3"/>
  </r>
  <r>
    <x v="720"/>
    <n v="6.1"/>
  </r>
  <r>
    <x v="720"/>
    <n v="5.7"/>
  </r>
  <r>
    <x v="721"/>
    <n v="6.9"/>
  </r>
  <r>
    <x v="721"/>
    <n v="6.7"/>
  </r>
  <r>
    <x v="721"/>
    <n v="5.9"/>
  </r>
  <r>
    <x v="721"/>
    <n v="5.8"/>
  </r>
  <r>
    <x v="722"/>
    <n v="6.3"/>
  </r>
  <r>
    <x v="722"/>
    <n v="5.4"/>
  </r>
  <r>
    <x v="722"/>
    <n v="5.3"/>
  </r>
  <r>
    <x v="723"/>
    <n v="6.3"/>
  </r>
  <r>
    <x v="724"/>
    <n v="5.7"/>
  </r>
  <r>
    <x v="724"/>
    <n v="5.2"/>
  </r>
  <r>
    <x v="725"/>
    <n v="5.6"/>
  </r>
  <r>
    <x v="726"/>
    <n v="7.8"/>
  </r>
  <r>
    <x v="726"/>
    <n v="7.8"/>
  </r>
  <r>
    <x v="726"/>
    <n v="6.8"/>
  </r>
  <r>
    <x v="726"/>
    <n v="6.7"/>
  </r>
  <r>
    <x v="726"/>
    <n v="5.8"/>
  </r>
  <r>
    <x v="726"/>
    <n v="5.8"/>
  </r>
  <r>
    <x v="727"/>
    <n v="8.1999999999999993"/>
  </r>
  <r>
    <x v="727"/>
    <n v="7.8"/>
  </r>
  <r>
    <x v="727"/>
    <n v="7.3"/>
  </r>
  <r>
    <x v="727"/>
    <n v="6.3"/>
  </r>
  <r>
    <x v="728"/>
    <n v="7.1"/>
  </r>
  <r>
    <x v="728"/>
    <n v="7.1"/>
  </r>
  <r>
    <x v="729"/>
    <n v="5.7"/>
  </r>
  <r>
    <x v="730"/>
    <n v="7.4"/>
  </r>
  <r>
    <x v="730"/>
    <n v="7.4"/>
  </r>
  <r>
    <x v="730"/>
    <n v="7.1"/>
  </r>
  <r>
    <x v="730"/>
    <n v="6.9"/>
  </r>
  <r>
    <x v="730"/>
    <n v="6.7"/>
  </r>
  <r>
    <x v="730"/>
    <n v="6.6"/>
  </r>
  <r>
    <x v="730"/>
    <n v="6.5"/>
  </r>
  <r>
    <x v="730"/>
    <n v="6.4"/>
  </r>
  <r>
    <x v="730"/>
    <n v="6.4"/>
  </r>
  <r>
    <x v="730"/>
    <n v="5.6"/>
  </r>
  <r>
    <x v="730"/>
    <n v="5.4"/>
  </r>
  <r>
    <x v="730"/>
    <n v="3.7"/>
  </r>
  <r>
    <x v="731"/>
    <n v="6.6"/>
  </r>
  <r>
    <x v="731"/>
    <n v="4.3"/>
  </r>
  <r>
    <x v="732"/>
    <n v="6.2"/>
  </r>
  <r>
    <x v="733"/>
    <n v="6"/>
  </r>
  <r>
    <x v="733"/>
    <n v="5.9"/>
  </r>
  <r>
    <x v="734"/>
    <n v="7.1"/>
  </r>
  <r>
    <x v="735"/>
    <n v="4.7"/>
  </r>
  <r>
    <x v="736"/>
    <n v="6.1"/>
  </r>
  <r>
    <x v="737"/>
    <n v="5.9"/>
  </r>
  <r>
    <x v="738"/>
    <n v="7.8"/>
  </r>
  <r>
    <x v="738"/>
    <n v="7"/>
  </r>
  <r>
    <x v="738"/>
    <n v="6.5"/>
  </r>
  <r>
    <x v="739"/>
    <n v="5.3"/>
  </r>
  <r>
    <x v="740"/>
    <n v="7.9"/>
  </r>
  <r>
    <x v="740"/>
    <n v="7.4"/>
  </r>
  <r>
    <x v="741"/>
    <n v="8.1999999999999993"/>
  </r>
  <r>
    <x v="741"/>
    <n v="7.9"/>
  </r>
  <r>
    <x v="741"/>
    <n v="7.9"/>
  </r>
  <r>
    <x v="741"/>
    <n v="7.3"/>
  </r>
  <r>
    <x v="741"/>
    <n v="7.3"/>
  </r>
  <r>
    <x v="741"/>
    <n v="7.2"/>
  </r>
  <r>
    <x v="741"/>
    <n v="6.8"/>
  </r>
  <r>
    <x v="741"/>
    <n v="6.8"/>
  </r>
  <r>
    <x v="741"/>
    <n v="6.1"/>
  </r>
  <r>
    <x v="741"/>
    <n v="5.9"/>
  </r>
  <r>
    <x v="741"/>
    <n v="5.7"/>
  </r>
  <r>
    <x v="741"/>
    <n v="4.9000000000000004"/>
  </r>
  <r>
    <x v="742"/>
    <n v="5.5"/>
  </r>
  <r>
    <x v="743"/>
    <n v="7.5"/>
  </r>
  <r>
    <x v="744"/>
    <n v="7.5"/>
  </r>
  <r>
    <x v="744"/>
    <n v="5.4"/>
  </r>
  <r>
    <x v="745"/>
    <n v="7.4"/>
  </r>
  <r>
    <x v="745"/>
    <n v="6.7"/>
  </r>
  <r>
    <x v="745"/>
    <n v="6.6"/>
  </r>
  <r>
    <x v="745"/>
    <n v="6.5"/>
  </r>
  <r>
    <x v="746"/>
    <n v="5.8"/>
  </r>
  <r>
    <x v="747"/>
    <n v="5.6"/>
  </r>
  <r>
    <x v="748"/>
    <n v="6.8"/>
  </r>
  <r>
    <x v="748"/>
    <n v="6.3"/>
  </r>
  <r>
    <x v="748"/>
    <n v="6.1"/>
  </r>
  <r>
    <x v="748"/>
    <n v="6"/>
  </r>
  <r>
    <x v="749"/>
    <n v="6.2"/>
  </r>
  <r>
    <x v="750"/>
    <n v="6.1"/>
  </r>
  <r>
    <x v="751"/>
    <n v="7.3"/>
  </r>
  <r>
    <x v="751"/>
    <n v="5.7"/>
  </r>
  <r>
    <x v="751"/>
    <n v="4.4000000000000004"/>
  </r>
  <r>
    <x v="752"/>
    <n v="8.1"/>
  </r>
  <r>
    <x v="752"/>
    <n v="7.2"/>
  </r>
  <r>
    <x v="752"/>
    <n v="7.2"/>
  </r>
  <r>
    <x v="753"/>
    <n v="6.9"/>
  </r>
  <r>
    <x v="754"/>
    <n v="6.8"/>
  </r>
  <r>
    <x v="754"/>
    <n v="6.7"/>
  </r>
  <r>
    <x v="754"/>
    <n v="6.6"/>
  </r>
  <r>
    <x v="754"/>
    <n v="6.6"/>
  </r>
  <r>
    <x v="754"/>
    <n v="6.3"/>
  </r>
  <r>
    <x v="755"/>
    <n v="5.3"/>
  </r>
  <r>
    <x v="756"/>
    <n v="7.1"/>
  </r>
  <r>
    <x v="756"/>
    <n v="6.1"/>
  </r>
  <r>
    <x v="756"/>
    <n v="5.9"/>
  </r>
  <r>
    <x v="757"/>
    <n v="6.1"/>
  </r>
  <r>
    <x v="758"/>
    <n v="7.4"/>
  </r>
  <r>
    <x v="758"/>
    <n v="7.3"/>
  </r>
  <r>
    <x v="758"/>
    <n v="6.3"/>
  </r>
  <r>
    <x v="759"/>
    <n v="5.0999999999999996"/>
  </r>
  <r>
    <x v="760"/>
    <n v="5.7"/>
  </r>
  <r>
    <x v="761"/>
    <n v="7.9"/>
  </r>
  <r>
    <x v="761"/>
    <n v="7.6"/>
  </r>
  <r>
    <x v="761"/>
    <n v="5.5"/>
  </r>
  <r>
    <x v="762"/>
    <n v="8.3000000000000007"/>
  </r>
  <r>
    <x v="762"/>
    <n v="7.9"/>
  </r>
  <r>
    <x v="762"/>
    <n v="7.2"/>
  </r>
  <r>
    <x v="762"/>
    <n v="7.2"/>
  </r>
  <r>
    <x v="762"/>
    <n v="6.3"/>
  </r>
  <r>
    <x v="763"/>
    <n v="7.7"/>
  </r>
  <r>
    <x v="763"/>
    <n v="7.5"/>
  </r>
  <r>
    <x v="763"/>
    <n v="7"/>
  </r>
  <r>
    <x v="763"/>
    <n v="6"/>
  </r>
  <r>
    <x v="764"/>
    <n v="6.2"/>
  </r>
  <r>
    <x v="764"/>
    <n v="4.8"/>
  </r>
  <r>
    <x v="765"/>
    <n v="7.3"/>
  </r>
  <r>
    <x v="765"/>
    <n v="7.2"/>
  </r>
  <r>
    <x v="765"/>
    <n v="6.9"/>
  </r>
  <r>
    <x v="765"/>
    <n v="6.6"/>
  </r>
  <r>
    <x v="765"/>
    <n v="5.9"/>
  </r>
  <r>
    <x v="766"/>
    <n v="7.1"/>
  </r>
  <r>
    <x v="767"/>
    <n v="6.5"/>
  </r>
  <r>
    <x v="768"/>
    <n v="8.1999999999999993"/>
  </r>
  <r>
    <x v="768"/>
    <n v="7.8"/>
  </r>
  <r>
    <x v="768"/>
    <n v="7.6"/>
  </r>
  <r>
    <x v="768"/>
    <n v="7.6"/>
  </r>
  <r>
    <x v="768"/>
    <n v="6.8"/>
  </r>
  <r>
    <x v="768"/>
    <n v="6.6"/>
  </r>
  <r>
    <x v="768"/>
    <n v="6.5"/>
  </r>
  <r>
    <x v="768"/>
    <n v="6.2"/>
  </r>
  <r>
    <x v="768"/>
    <n v="6"/>
  </r>
  <r>
    <x v="768"/>
    <n v="3"/>
  </r>
  <r>
    <x v="769"/>
    <n v="7.3"/>
  </r>
  <r>
    <x v="770"/>
    <n v="6.9"/>
  </r>
  <r>
    <x v="770"/>
    <n v="6.9"/>
  </r>
  <r>
    <x v="770"/>
    <n v="5.7"/>
  </r>
  <r>
    <x v="771"/>
    <n v="6.4"/>
  </r>
  <r>
    <x v="771"/>
    <n v="6.1"/>
  </r>
  <r>
    <x v="771"/>
    <n v="5.4"/>
  </r>
  <r>
    <x v="771"/>
    <n v="5.3"/>
  </r>
  <r>
    <x v="772"/>
    <n v="4.0999999999999996"/>
  </r>
  <r>
    <x v="773"/>
    <n v="6.4"/>
  </r>
  <r>
    <x v="773"/>
    <n v="5.5"/>
  </r>
  <r>
    <x v="773"/>
    <n v="5"/>
  </r>
  <r>
    <x v="774"/>
    <n v="7.5"/>
  </r>
  <r>
    <x v="775"/>
    <n v="5.9"/>
  </r>
  <r>
    <x v="775"/>
    <n v="5"/>
  </r>
  <r>
    <x v="776"/>
    <n v="5.5"/>
  </r>
  <r>
    <x v="777"/>
    <n v="5.4"/>
  </r>
  <r>
    <x v="777"/>
    <n v="3.7"/>
  </r>
  <r>
    <x v="778"/>
    <n v="7.6"/>
  </r>
  <r>
    <x v="778"/>
    <n v="7.1"/>
  </r>
  <r>
    <x v="778"/>
    <n v="6.9"/>
  </r>
  <r>
    <x v="779"/>
    <n v="6.1"/>
  </r>
  <r>
    <x v="779"/>
    <n v="4.7"/>
  </r>
  <r>
    <x v="780"/>
    <n v="5.7"/>
  </r>
  <r>
    <x v="780"/>
    <n v="5.4"/>
  </r>
  <r>
    <x v="780"/>
    <n v="5.0999999999999996"/>
  </r>
  <r>
    <x v="781"/>
    <n v="7.8"/>
  </r>
  <r>
    <x v="781"/>
    <n v="6.9"/>
  </r>
  <r>
    <x v="781"/>
    <n v="6.4"/>
  </r>
  <r>
    <x v="781"/>
    <n v="5.9"/>
  </r>
  <r>
    <x v="781"/>
    <n v="5.9"/>
  </r>
  <r>
    <x v="781"/>
    <n v="5.9"/>
  </r>
  <r>
    <x v="781"/>
    <n v="5"/>
  </r>
  <r>
    <x v="782"/>
    <n v="5.4"/>
  </r>
  <r>
    <x v="783"/>
    <n v="6.5"/>
  </r>
  <r>
    <x v="783"/>
    <n v="5.8"/>
  </r>
  <r>
    <x v="783"/>
    <n v="5.6"/>
  </r>
  <r>
    <x v="784"/>
    <n v="6.7"/>
  </r>
  <r>
    <x v="784"/>
    <n v="6.2"/>
  </r>
  <r>
    <x v="784"/>
    <n v="6.1"/>
  </r>
  <r>
    <x v="785"/>
    <n v="7.3"/>
  </r>
  <r>
    <x v="785"/>
    <n v="6.6"/>
  </r>
  <r>
    <x v="786"/>
    <n v="5.4"/>
  </r>
  <r>
    <x v="786"/>
    <n v="5.0999999999999996"/>
  </r>
  <r>
    <x v="786"/>
    <n v="4.5999999999999996"/>
  </r>
  <r>
    <x v="786"/>
    <n v="4.4000000000000004"/>
  </r>
  <r>
    <x v="787"/>
    <n v="7.4"/>
  </r>
  <r>
    <x v="787"/>
    <n v="7.3"/>
  </r>
  <r>
    <x v="787"/>
    <n v="6.3"/>
  </r>
  <r>
    <x v="787"/>
    <n v="6.1"/>
  </r>
  <r>
    <x v="787"/>
    <n v="6"/>
  </r>
  <r>
    <x v="787"/>
    <n v="6"/>
  </r>
  <r>
    <x v="788"/>
    <n v="7.3"/>
  </r>
  <r>
    <x v="789"/>
    <n v="5.6"/>
  </r>
  <r>
    <x v="790"/>
    <n v="6.6"/>
  </r>
  <r>
    <x v="790"/>
    <n v="6.6"/>
  </r>
  <r>
    <x v="790"/>
    <n v="6.2"/>
  </r>
  <r>
    <x v="790"/>
    <n v="5.4"/>
  </r>
  <r>
    <x v="791"/>
    <n v="6.1"/>
  </r>
  <r>
    <x v="791"/>
    <n v="6"/>
  </r>
  <r>
    <x v="791"/>
    <n v="5.9"/>
  </r>
  <r>
    <x v="792"/>
    <n v="7.9"/>
  </r>
  <r>
    <x v="792"/>
    <n v="7.8"/>
  </r>
  <r>
    <x v="792"/>
    <n v="7.8"/>
  </r>
  <r>
    <x v="792"/>
    <n v="7"/>
  </r>
  <r>
    <x v="792"/>
    <n v="6.9"/>
  </r>
  <r>
    <x v="792"/>
    <n v="6.4"/>
  </r>
  <r>
    <x v="792"/>
    <n v="6.1"/>
  </r>
  <r>
    <x v="793"/>
    <n v="6.6"/>
  </r>
  <r>
    <x v="793"/>
    <n v="5.6"/>
  </r>
  <r>
    <x v="794"/>
    <n v="5.0999999999999996"/>
  </r>
  <r>
    <x v="795"/>
    <n v="6.7"/>
  </r>
  <r>
    <x v="795"/>
    <n v="6.6"/>
  </r>
  <r>
    <x v="796"/>
    <n v="6.5"/>
  </r>
  <r>
    <x v="797"/>
    <n v="5.9"/>
  </r>
  <r>
    <x v="798"/>
    <n v="6.9"/>
  </r>
  <r>
    <x v="798"/>
    <n v="6.2"/>
  </r>
  <r>
    <x v="798"/>
    <n v="6.2"/>
  </r>
  <r>
    <x v="798"/>
    <n v="5.8"/>
  </r>
  <r>
    <x v="798"/>
    <n v="1.6"/>
  </r>
  <r>
    <x v="799"/>
    <n v="7"/>
  </r>
  <r>
    <x v="800"/>
    <n v="7"/>
  </r>
  <r>
    <x v="801"/>
    <n v="6.6"/>
  </r>
  <r>
    <x v="802"/>
    <n v="6.9"/>
  </r>
  <r>
    <x v="802"/>
    <n v="6.9"/>
  </r>
  <r>
    <x v="802"/>
    <n v="6.6"/>
  </r>
  <r>
    <x v="802"/>
    <n v="6.5"/>
  </r>
  <r>
    <x v="802"/>
    <n v="6.4"/>
  </r>
  <r>
    <x v="802"/>
    <n v="6.1"/>
  </r>
  <r>
    <x v="802"/>
    <n v="6.1"/>
  </r>
  <r>
    <x v="803"/>
    <n v="6.8"/>
  </r>
  <r>
    <x v="804"/>
    <n v="5.6"/>
  </r>
  <r>
    <x v="805"/>
    <n v="7.2"/>
  </r>
  <r>
    <x v="806"/>
    <n v="7.9"/>
  </r>
  <r>
    <x v="807"/>
    <n v="8.6"/>
  </r>
  <r>
    <x v="807"/>
    <n v="7.7"/>
  </r>
  <r>
    <x v="807"/>
    <n v="6.6"/>
  </r>
  <r>
    <x v="807"/>
    <n v="5.9"/>
  </r>
  <r>
    <x v="808"/>
    <n v="7.6"/>
  </r>
  <r>
    <x v="808"/>
    <n v="6.4"/>
  </r>
  <r>
    <x v="808"/>
    <n v="5.2"/>
  </r>
  <r>
    <x v="808"/>
    <n v="4.2"/>
  </r>
  <r>
    <x v="809"/>
    <n v="6.1"/>
  </r>
  <r>
    <x v="810"/>
    <n v="6.5"/>
  </r>
  <r>
    <x v="811"/>
    <n v="6.4"/>
  </r>
  <r>
    <x v="812"/>
    <n v="6.2"/>
  </r>
  <r>
    <x v="813"/>
    <n v="7.7"/>
  </r>
  <r>
    <x v="813"/>
    <n v="7"/>
  </r>
  <r>
    <x v="813"/>
    <n v="6.9"/>
  </r>
  <r>
    <x v="814"/>
    <n v="5.9"/>
  </r>
  <r>
    <x v="814"/>
    <n v="5.9"/>
  </r>
  <r>
    <x v="814"/>
    <n v="5.9"/>
  </r>
  <r>
    <x v="814"/>
    <n v="5.8"/>
  </r>
  <r>
    <x v="814"/>
    <n v="5.8"/>
  </r>
  <r>
    <x v="814"/>
    <n v="4.9000000000000004"/>
  </r>
  <r>
    <x v="815"/>
    <n v="7.5"/>
  </r>
  <r>
    <x v="815"/>
    <n v="6.9"/>
  </r>
  <r>
    <x v="815"/>
    <n v="6.7"/>
  </r>
  <r>
    <x v="815"/>
    <n v="5.7"/>
  </r>
  <r>
    <x v="816"/>
    <n v="6.9"/>
  </r>
  <r>
    <x v="816"/>
    <n v="6.6"/>
  </r>
  <r>
    <x v="816"/>
    <n v="6.4"/>
  </r>
  <r>
    <x v="816"/>
    <n v="6.3"/>
  </r>
  <r>
    <x v="817"/>
    <n v="5.4"/>
  </r>
  <r>
    <x v="818"/>
    <n v="7.1"/>
  </r>
  <r>
    <x v="819"/>
    <n v="7"/>
  </r>
  <r>
    <x v="819"/>
    <n v="7"/>
  </r>
  <r>
    <x v="820"/>
    <n v="6.1"/>
  </r>
  <r>
    <x v="821"/>
    <n v="7.3"/>
  </r>
  <r>
    <x v="822"/>
    <n v="5.5"/>
  </r>
  <r>
    <x v="823"/>
    <n v="8.1"/>
  </r>
  <r>
    <x v="823"/>
    <n v="6.2"/>
  </r>
  <r>
    <x v="823"/>
    <n v="6.2"/>
  </r>
  <r>
    <x v="824"/>
    <n v="7"/>
  </r>
  <r>
    <x v="825"/>
    <n v="6.8"/>
  </r>
  <r>
    <x v="826"/>
    <n v="6.6"/>
  </r>
  <r>
    <x v="827"/>
    <n v="4"/>
  </r>
  <r>
    <x v="828"/>
    <n v="7"/>
  </r>
  <r>
    <x v="828"/>
    <n v="6.8"/>
  </r>
  <r>
    <x v="828"/>
    <n v="6.8"/>
  </r>
  <r>
    <x v="829"/>
    <n v="7"/>
  </r>
  <r>
    <x v="830"/>
    <n v="5.6"/>
  </r>
  <r>
    <x v="831"/>
    <n v="2.8"/>
  </r>
  <r>
    <x v="832"/>
    <n v="5.9"/>
  </r>
  <r>
    <x v="833"/>
    <n v="7.8"/>
  </r>
  <r>
    <x v="834"/>
    <n v="6.3"/>
  </r>
  <r>
    <x v="834"/>
    <n v="6.1"/>
  </r>
  <r>
    <x v="835"/>
    <n v="5.4"/>
  </r>
  <r>
    <x v="836"/>
    <n v="7.1"/>
  </r>
  <r>
    <x v="836"/>
    <n v="4.3"/>
  </r>
  <r>
    <x v="837"/>
    <n v="7.5"/>
  </r>
  <r>
    <x v="838"/>
    <n v="6.1"/>
  </r>
  <r>
    <x v="839"/>
    <n v="8.1999999999999993"/>
  </r>
  <r>
    <x v="840"/>
    <n v="5.7"/>
  </r>
  <r>
    <x v="841"/>
    <n v="7.6"/>
  </r>
  <r>
    <x v="842"/>
    <n v="8.1"/>
  </r>
  <r>
    <x v="842"/>
    <n v="8"/>
  </r>
  <r>
    <x v="842"/>
    <n v="7.5"/>
  </r>
  <r>
    <x v="843"/>
    <n v="7"/>
  </r>
  <r>
    <x v="844"/>
    <n v="8.1999999999999993"/>
  </r>
  <r>
    <x v="845"/>
    <n v="7.1"/>
  </r>
  <r>
    <x v="845"/>
    <n v="7"/>
  </r>
  <r>
    <x v="845"/>
    <n v="6.4"/>
  </r>
  <r>
    <x v="845"/>
    <n v="6.3"/>
  </r>
  <r>
    <x v="845"/>
    <n v="6.2"/>
  </r>
  <r>
    <x v="846"/>
    <n v="7.1"/>
  </r>
  <r>
    <x v="847"/>
    <n v="6.9"/>
  </r>
  <r>
    <x v="848"/>
    <n v="5.8"/>
  </r>
  <r>
    <x v="848"/>
    <n v="5.3"/>
  </r>
  <r>
    <x v="849"/>
    <n v="7.4"/>
  </r>
  <r>
    <x v="849"/>
    <n v="7.4"/>
  </r>
  <r>
    <x v="849"/>
    <n v="7.4"/>
  </r>
  <r>
    <x v="849"/>
    <n v="5.4"/>
  </r>
  <r>
    <x v="850"/>
    <n v="5.9"/>
  </r>
  <r>
    <x v="851"/>
    <n v="6.3"/>
  </r>
  <r>
    <x v="852"/>
    <n v="7.1"/>
  </r>
  <r>
    <x v="852"/>
    <n v="6.7"/>
  </r>
  <r>
    <x v="853"/>
    <n v="7.1"/>
  </r>
  <r>
    <x v="854"/>
    <n v="7.5"/>
  </r>
  <r>
    <x v="854"/>
    <n v="7.3"/>
  </r>
  <r>
    <x v="854"/>
    <n v="7.2"/>
  </r>
  <r>
    <x v="854"/>
    <n v="6.2"/>
  </r>
  <r>
    <x v="854"/>
    <n v="6"/>
  </r>
  <r>
    <x v="855"/>
    <n v="5.6"/>
  </r>
  <r>
    <x v="856"/>
    <n v="5.6"/>
  </r>
  <r>
    <x v="857"/>
    <n v="8"/>
  </r>
  <r>
    <x v="857"/>
    <n v="6"/>
  </r>
  <r>
    <x v="858"/>
    <n v="6.7"/>
  </r>
  <r>
    <x v="859"/>
    <n v="5.6"/>
  </r>
  <r>
    <x v="860"/>
    <n v="6.1"/>
  </r>
  <r>
    <x v="861"/>
    <n v="7.5"/>
  </r>
  <r>
    <x v="861"/>
    <n v="6.7"/>
  </r>
  <r>
    <x v="861"/>
    <n v="6.5"/>
  </r>
  <r>
    <x v="862"/>
    <n v="5.5"/>
  </r>
  <r>
    <x v="862"/>
    <n v="5.0999999999999996"/>
  </r>
  <r>
    <x v="863"/>
    <n v="7.3"/>
  </r>
  <r>
    <x v="863"/>
    <n v="4.4000000000000004"/>
  </r>
  <r>
    <x v="864"/>
    <n v="5.7"/>
  </r>
  <r>
    <x v="865"/>
    <n v="4.7"/>
  </r>
  <r>
    <x v="866"/>
    <n v="7.6"/>
  </r>
  <r>
    <x v="866"/>
    <n v="7.4"/>
  </r>
  <r>
    <x v="866"/>
    <n v="6.7"/>
  </r>
  <r>
    <x v="867"/>
    <n v="8.1"/>
  </r>
  <r>
    <x v="867"/>
    <n v="6.9"/>
  </r>
  <r>
    <x v="868"/>
    <n v="4.5999999999999996"/>
  </r>
  <r>
    <x v="869"/>
    <n v="5.8"/>
  </r>
  <r>
    <x v="869"/>
    <n v="5.4"/>
  </r>
  <r>
    <x v="869"/>
    <n v="5.2"/>
  </r>
  <r>
    <x v="869"/>
    <n v="4.3"/>
  </r>
  <r>
    <x v="870"/>
    <n v="5.6"/>
  </r>
  <r>
    <x v="871"/>
    <n v="7"/>
  </r>
  <r>
    <x v="872"/>
    <n v="5.8"/>
  </r>
  <r>
    <x v="873"/>
    <n v="7.1"/>
  </r>
  <r>
    <x v="873"/>
    <n v="6.7"/>
  </r>
  <r>
    <x v="874"/>
    <n v="6.6"/>
  </r>
  <r>
    <x v="874"/>
    <n v="6.5"/>
  </r>
  <r>
    <x v="874"/>
    <n v="6.4"/>
  </r>
  <r>
    <x v="874"/>
    <n v="5.3"/>
  </r>
  <r>
    <x v="875"/>
    <n v="6.4"/>
  </r>
  <r>
    <x v="875"/>
    <n v="5.4"/>
  </r>
  <r>
    <x v="876"/>
    <n v="7.8"/>
  </r>
  <r>
    <x v="876"/>
    <n v="7.7"/>
  </r>
  <r>
    <x v="876"/>
    <n v="7.4"/>
  </r>
  <r>
    <x v="876"/>
    <n v="7"/>
  </r>
  <r>
    <x v="876"/>
    <n v="7"/>
  </r>
  <r>
    <x v="876"/>
    <n v="7"/>
  </r>
  <r>
    <x v="876"/>
    <n v="6.2"/>
  </r>
  <r>
    <x v="877"/>
    <n v="2.8"/>
  </r>
  <r>
    <x v="878"/>
    <n v="7.7"/>
  </r>
  <r>
    <x v="878"/>
    <n v="6.5"/>
  </r>
  <r>
    <x v="879"/>
    <n v="7.3"/>
  </r>
  <r>
    <x v="879"/>
    <n v="6.7"/>
  </r>
  <r>
    <x v="879"/>
    <n v="4.5"/>
  </r>
  <r>
    <x v="880"/>
    <n v="5.8"/>
  </r>
  <r>
    <x v="881"/>
    <n v="6.1"/>
  </r>
  <r>
    <x v="882"/>
    <n v="6.3"/>
  </r>
  <r>
    <x v="882"/>
    <n v="4.5"/>
  </r>
  <r>
    <x v="883"/>
    <n v="6.2"/>
  </r>
  <r>
    <x v="883"/>
    <n v="5.7"/>
  </r>
  <r>
    <x v="884"/>
    <n v="6.3"/>
  </r>
  <r>
    <x v="885"/>
    <n v="8"/>
  </r>
  <r>
    <x v="885"/>
    <n v="7.5"/>
  </r>
  <r>
    <x v="885"/>
    <n v="6"/>
  </r>
  <r>
    <x v="886"/>
    <n v="5.3"/>
  </r>
  <r>
    <x v="887"/>
    <n v="6"/>
  </r>
  <r>
    <x v="887"/>
    <n v="5.6"/>
  </r>
  <r>
    <x v="888"/>
    <n v="5.3"/>
  </r>
  <r>
    <x v="889"/>
    <n v="7.6"/>
  </r>
  <r>
    <x v="890"/>
    <n v="7.1"/>
  </r>
  <r>
    <x v="890"/>
    <n v="4.8"/>
  </r>
  <r>
    <x v="891"/>
    <n v="7.7"/>
  </r>
  <r>
    <x v="892"/>
    <n v="6.3"/>
  </r>
  <r>
    <x v="892"/>
    <n v="5.0999999999999996"/>
  </r>
  <r>
    <x v="893"/>
    <n v="7.7"/>
  </r>
  <r>
    <x v="893"/>
    <n v="6.9"/>
  </r>
  <r>
    <x v="893"/>
    <n v="6.4"/>
  </r>
  <r>
    <x v="893"/>
    <n v="6.3"/>
  </r>
  <r>
    <x v="893"/>
    <n v="6.1"/>
  </r>
  <r>
    <x v="894"/>
    <n v="5.9"/>
  </r>
  <r>
    <x v="894"/>
    <n v="5.7"/>
  </r>
  <r>
    <x v="894"/>
    <n v="5.5"/>
  </r>
  <r>
    <x v="895"/>
    <n v="7.8"/>
  </r>
  <r>
    <x v="895"/>
    <n v="7.4"/>
  </r>
  <r>
    <x v="895"/>
    <n v="7.4"/>
  </r>
  <r>
    <x v="895"/>
    <n v="7.3"/>
  </r>
  <r>
    <x v="895"/>
    <n v="7.2"/>
  </r>
  <r>
    <x v="895"/>
    <n v="6.9"/>
  </r>
  <r>
    <x v="895"/>
    <n v="6.6"/>
  </r>
  <r>
    <x v="895"/>
    <n v="6.2"/>
  </r>
  <r>
    <x v="895"/>
    <n v="5.6"/>
  </r>
  <r>
    <x v="895"/>
    <n v="5.4"/>
  </r>
  <r>
    <x v="896"/>
    <n v="6.7"/>
  </r>
  <r>
    <x v="896"/>
    <n v="6.1"/>
  </r>
  <r>
    <x v="897"/>
    <n v="5.4"/>
  </r>
  <r>
    <x v="897"/>
    <n v="5"/>
  </r>
  <r>
    <x v="898"/>
    <n v="5.7"/>
  </r>
  <r>
    <x v="899"/>
    <n v="7.6"/>
  </r>
  <r>
    <x v="899"/>
    <n v="6.5"/>
  </r>
  <r>
    <x v="899"/>
    <n v="5.9"/>
  </r>
  <r>
    <x v="899"/>
    <n v="5.9"/>
  </r>
  <r>
    <x v="900"/>
    <n v="6.9"/>
  </r>
  <r>
    <x v="901"/>
    <n v="6"/>
  </r>
  <r>
    <x v="902"/>
    <n v="7.3"/>
  </r>
  <r>
    <x v="902"/>
    <n v="4.5"/>
  </r>
  <r>
    <x v="903"/>
    <n v="7.4"/>
  </r>
  <r>
    <x v="903"/>
    <n v="7.2"/>
  </r>
  <r>
    <x v="903"/>
    <n v="6.6"/>
  </r>
  <r>
    <x v="903"/>
    <n v="6.1"/>
  </r>
  <r>
    <x v="903"/>
    <n v="5.7"/>
  </r>
  <r>
    <x v="904"/>
    <n v="6.1"/>
  </r>
  <r>
    <x v="905"/>
    <n v="7.5"/>
  </r>
  <r>
    <x v="906"/>
    <n v="3.3"/>
  </r>
  <r>
    <x v="907"/>
    <n v="4.9000000000000004"/>
  </r>
  <r>
    <x v="908"/>
    <n v="6.1"/>
  </r>
  <r>
    <x v="909"/>
    <n v="7.5"/>
  </r>
  <r>
    <x v="909"/>
    <n v="4.4000000000000004"/>
  </r>
  <r>
    <x v="910"/>
    <n v="6.4"/>
  </r>
  <r>
    <x v="911"/>
    <n v="7.1"/>
  </r>
  <r>
    <x v="912"/>
    <n v="8.6999999999999993"/>
  </r>
  <r>
    <x v="912"/>
    <n v="7.4"/>
  </r>
  <r>
    <x v="912"/>
    <n v="7.2"/>
  </r>
  <r>
    <x v="912"/>
    <n v="6.7"/>
  </r>
  <r>
    <x v="912"/>
    <n v="6.1"/>
  </r>
  <r>
    <x v="912"/>
    <n v="5.4"/>
  </r>
  <r>
    <x v="913"/>
    <n v="6.2"/>
  </r>
  <r>
    <x v="914"/>
    <n v="6.7"/>
  </r>
  <r>
    <x v="915"/>
    <n v="7"/>
  </r>
  <r>
    <x v="916"/>
    <n v="7.7"/>
  </r>
  <r>
    <x v="916"/>
    <n v="7.3"/>
  </r>
  <r>
    <x v="916"/>
    <n v="6.4"/>
  </r>
  <r>
    <x v="916"/>
    <n v="5.8"/>
  </r>
  <r>
    <x v="917"/>
    <n v="8"/>
  </r>
  <r>
    <x v="917"/>
    <n v="7.4"/>
  </r>
  <r>
    <x v="917"/>
    <n v="7.1"/>
  </r>
  <r>
    <x v="918"/>
    <n v="7.8"/>
  </r>
  <r>
    <x v="918"/>
    <n v="7.3"/>
  </r>
  <r>
    <x v="918"/>
    <n v="7.3"/>
  </r>
  <r>
    <x v="918"/>
    <n v="7"/>
  </r>
  <r>
    <x v="918"/>
    <n v="6.8"/>
  </r>
  <r>
    <x v="918"/>
    <n v="6.7"/>
  </r>
  <r>
    <x v="918"/>
    <n v="6.7"/>
  </r>
  <r>
    <x v="919"/>
    <n v="7.3"/>
  </r>
  <r>
    <x v="920"/>
    <n v="6.6"/>
  </r>
  <r>
    <x v="921"/>
    <n v="5.2"/>
  </r>
  <r>
    <x v="921"/>
    <n v="2.2000000000000002"/>
  </r>
  <r>
    <x v="922"/>
    <n v="7.2"/>
  </r>
  <r>
    <x v="922"/>
    <n v="6.9"/>
  </r>
  <r>
    <x v="922"/>
    <n v="6.6"/>
  </r>
  <r>
    <x v="922"/>
    <n v="5.5"/>
  </r>
  <r>
    <x v="923"/>
    <n v="7.3"/>
  </r>
  <r>
    <x v="923"/>
    <n v="7.3"/>
  </r>
  <r>
    <x v="923"/>
    <n v="7.2"/>
  </r>
  <r>
    <x v="924"/>
    <n v="7.1"/>
  </r>
  <r>
    <x v="924"/>
    <n v="6.3"/>
  </r>
  <r>
    <x v="924"/>
    <n v="6.1"/>
  </r>
  <r>
    <x v="924"/>
    <n v="4.3"/>
  </r>
  <r>
    <x v="925"/>
    <n v="7.2"/>
  </r>
  <r>
    <x v="926"/>
    <n v="8.3000000000000007"/>
  </r>
  <r>
    <x v="927"/>
    <n v="6.1"/>
  </r>
  <r>
    <x v="928"/>
    <n v="7.2"/>
  </r>
  <r>
    <x v="928"/>
    <n v="7"/>
  </r>
  <r>
    <x v="928"/>
    <n v="6.8"/>
  </r>
  <r>
    <x v="929"/>
    <n v="6.3"/>
  </r>
  <r>
    <x v="930"/>
    <n v="8.3000000000000007"/>
  </r>
  <r>
    <x v="931"/>
    <n v="5.9"/>
  </r>
  <r>
    <x v="932"/>
    <n v="7.3"/>
  </r>
  <r>
    <x v="932"/>
    <n v="6.6"/>
  </r>
  <r>
    <x v="932"/>
    <n v="5.9"/>
  </r>
  <r>
    <x v="933"/>
    <n v="6.3"/>
  </r>
  <r>
    <x v="933"/>
    <n v="6"/>
  </r>
  <r>
    <x v="933"/>
    <n v="5.5"/>
  </r>
  <r>
    <x v="933"/>
    <n v="5.2"/>
  </r>
  <r>
    <x v="933"/>
    <n v="4.5"/>
  </r>
  <r>
    <x v="934"/>
    <n v="6.7"/>
  </r>
  <r>
    <x v="935"/>
    <n v="5.3"/>
  </r>
  <r>
    <x v="936"/>
    <n v="5.7"/>
  </r>
  <r>
    <x v="937"/>
    <n v="7.1"/>
  </r>
  <r>
    <x v="937"/>
    <n v="6.9"/>
  </r>
  <r>
    <x v="937"/>
    <n v="6.3"/>
  </r>
  <r>
    <x v="938"/>
    <n v="6"/>
  </r>
  <r>
    <x v="939"/>
    <n v="6"/>
  </r>
  <r>
    <x v="940"/>
    <n v="7.1"/>
  </r>
  <r>
    <x v="941"/>
    <n v="6.7"/>
  </r>
  <r>
    <x v="942"/>
    <n v="7.7"/>
  </r>
  <r>
    <x v="943"/>
    <n v="6.2"/>
  </r>
  <r>
    <x v="944"/>
    <n v="7.3"/>
  </r>
  <r>
    <x v="944"/>
    <n v="7"/>
  </r>
  <r>
    <x v="945"/>
    <n v="6.7"/>
  </r>
  <r>
    <x v="946"/>
    <n v="5.2"/>
  </r>
  <r>
    <x v="947"/>
    <n v="7.3"/>
  </r>
  <r>
    <x v="947"/>
    <n v="7"/>
  </r>
  <r>
    <x v="947"/>
    <n v="6.8"/>
  </r>
  <r>
    <x v="947"/>
    <n v="6.8"/>
  </r>
  <r>
    <x v="947"/>
    <n v="6.3"/>
  </r>
  <r>
    <x v="947"/>
    <n v="5.8"/>
  </r>
  <r>
    <x v="947"/>
    <n v="5.8"/>
  </r>
  <r>
    <x v="948"/>
    <n v="3.6"/>
  </r>
  <r>
    <x v="949"/>
    <n v="7.7"/>
  </r>
  <r>
    <x v="949"/>
    <n v="6.4"/>
  </r>
  <r>
    <x v="949"/>
    <n v="6.4"/>
  </r>
  <r>
    <x v="949"/>
    <n v="6"/>
  </r>
  <r>
    <x v="950"/>
    <n v="7.6"/>
  </r>
  <r>
    <x v="951"/>
    <n v="7"/>
  </r>
  <r>
    <x v="952"/>
    <n v="6.9"/>
  </r>
  <r>
    <x v="953"/>
    <n v="6.7"/>
  </r>
  <r>
    <x v="954"/>
    <n v="6.7"/>
  </r>
  <r>
    <x v="955"/>
    <n v="5.4"/>
  </r>
  <r>
    <x v="955"/>
    <n v="4.5999999999999996"/>
  </r>
  <r>
    <x v="956"/>
    <n v="6.1"/>
  </r>
  <r>
    <x v="956"/>
    <n v="5.6"/>
  </r>
  <r>
    <x v="957"/>
    <n v="6.8"/>
  </r>
  <r>
    <x v="958"/>
    <n v="6.8"/>
  </r>
  <r>
    <x v="958"/>
    <n v="6.5"/>
  </r>
  <r>
    <x v="958"/>
    <n v="5.9"/>
  </r>
  <r>
    <x v="958"/>
    <n v="4.8"/>
  </r>
  <r>
    <x v="959"/>
    <n v="7.5"/>
  </r>
  <r>
    <x v="960"/>
    <n v="8.1"/>
  </r>
  <r>
    <x v="960"/>
    <n v="7.2"/>
  </r>
  <r>
    <x v="960"/>
    <n v="6.7"/>
  </r>
  <r>
    <x v="960"/>
    <n v="6.5"/>
  </r>
  <r>
    <x v="960"/>
    <n v="5.6"/>
  </r>
  <r>
    <x v="960"/>
    <n v="5"/>
  </r>
  <r>
    <x v="960"/>
    <n v="4.9000000000000004"/>
  </r>
  <r>
    <x v="960"/>
    <n v="4.2"/>
  </r>
  <r>
    <x v="961"/>
    <n v="6.4"/>
  </r>
  <r>
    <x v="962"/>
    <n v="4.9000000000000004"/>
  </r>
  <r>
    <x v="963"/>
    <n v="5.8"/>
  </r>
  <r>
    <x v="964"/>
    <n v="7.3"/>
  </r>
  <r>
    <x v="965"/>
    <n v="8.5"/>
  </r>
  <r>
    <x v="966"/>
    <n v="6.7"/>
  </r>
  <r>
    <x v="966"/>
    <n v="6.7"/>
  </r>
  <r>
    <x v="966"/>
    <n v="5.8"/>
  </r>
  <r>
    <x v="966"/>
    <n v="5.3"/>
  </r>
  <r>
    <x v="966"/>
    <n v="3.5"/>
  </r>
  <r>
    <x v="967"/>
    <n v="5.9"/>
  </r>
  <r>
    <x v="968"/>
    <n v="7"/>
  </r>
  <r>
    <x v="969"/>
    <n v="4.4000000000000004"/>
  </r>
  <r>
    <x v="970"/>
    <n v="6.2"/>
  </r>
  <r>
    <x v="971"/>
    <n v="7.8"/>
  </r>
  <r>
    <x v="971"/>
    <n v="7.6"/>
  </r>
  <r>
    <x v="971"/>
    <n v="7.6"/>
  </r>
  <r>
    <x v="971"/>
    <n v="7.1"/>
  </r>
  <r>
    <x v="971"/>
    <n v="7"/>
  </r>
  <r>
    <x v="971"/>
    <n v="6.8"/>
  </r>
  <r>
    <x v="971"/>
    <n v="6.7"/>
  </r>
  <r>
    <x v="972"/>
    <n v="6.1"/>
  </r>
  <r>
    <x v="972"/>
    <n v="4.7"/>
  </r>
  <r>
    <x v="973"/>
    <n v="7.2"/>
  </r>
  <r>
    <x v="974"/>
    <n v="6"/>
  </r>
  <r>
    <x v="975"/>
    <n v="7.7"/>
  </r>
  <r>
    <x v="975"/>
    <n v="7"/>
  </r>
  <r>
    <x v="975"/>
    <n v="6.7"/>
  </r>
  <r>
    <x v="976"/>
    <n v="7.5"/>
  </r>
  <r>
    <x v="976"/>
    <n v="7.4"/>
  </r>
  <r>
    <x v="977"/>
    <n v="3.8"/>
  </r>
  <r>
    <x v="978"/>
    <n v="4.0999999999999996"/>
  </r>
  <r>
    <x v="979"/>
    <n v="6.1"/>
  </r>
  <r>
    <x v="980"/>
    <n v="5.8"/>
  </r>
  <r>
    <x v="981"/>
    <n v="6.5"/>
  </r>
  <r>
    <x v="982"/>
    <n v="6.9"/>
  </r>
  <r>
    <x v="983"/>
    <n v="5.2"/>
  </r>
  <r>
    <x v="984"/>
    <n v="7.2"/>
  </r>
  <r>
    <x v="985"/>
    <n v="6.1"/>
  </r>
  <r>
    <x v="986"/>
    <n v="5.8"/>
  </r>
  <r>
    <x v="987"/>
    <n v="7.3"/>
  </r>
  <r>
    <x v="987"/>
    <n v="6.9"/>
  </r>
  <r>
    <x v="987"/>
    <n v="5.8"/>
  </r>
  <r>
    <x v="988"/>
    <n v="5.6"/>
  </r>
  <r>
    <x v="989"/>
    <n v="7.8"/>
  </r>
  <r>
    <x v="990"/>
    <n v="6.3"/>
  </r>
  <r>
    <x v="991"/>
    <n v="6"/>
  </r>
  <r>
    <x v="991"/>
    <n v="6"/>
  </r>
  <r>
    <x v="992"/>
    <n v="6"/>
  </r>
  <r>
    <x v="993"/>
    <n v="7"/>
  </r>
  <r>
    <x v="993"/>
    <n v="6.2"/>
  </r>
  <r>
    <x v="993"/>
    <n v="5.8"/>
  </r>
  <r>
    <x v="993"/>
    <n v="4.5"/>
  </r>
  <r>
    <x v="993"/>
    <n v="4.3"/>
  </r>
  <r>
    <x v="994"/>
    <n v="7.8"/>
  </r>
  <r>
    <x v="994"/>
    <n v="7.6"/>
  </r>
  <r>
    <x v="995"/>
    <n v="7.2"/>
  </r>
  <r>
    <x v="995"/>
    <n v="6.5"/>
  </r>
  <r>
    <x v="996"/>
    <n v="5.0999999999999996"/>
  </r>
  <r>
    <x v="997"/>
    <n v="7.2"/>
  </r>
  <r>
    <x v="997"/>
    <n v="6.8"/>
  </r>
  <r>
    <x v="998"/>
    <n v="5.9"/>
  </r>
  <r>
    <x v="998"/>
    <n v="5.5"/>
  </r>
  <r>
    <x v="999"/>
    <n v="6.9"/>
  </r>
  <r>
    <x v="1000"/>
    <n v="7.8"/>
  </r>
  <r>
    <x v="1001"/>
    <n v="6.9"/>
  </r>
  <r>
    <x v="1001"/>
    <n v="5.2"/>
  </r>
  <r>
    <x v="1002"/>
    <n v="5.3"/>
  </r>
  <r>
    <x v="1003"/>
    <n v="5.6"/>
  </r>
  <r>
    <x v="1004"/>
    <n v="7"/>
  </r>
  <r>
    <x v="1004"/>
    <n v="6.7"/>
  </r>
  <r>
    <x v="1004"/>
    <n v="6.6"/>
  </r>
  <r>
    <x v="1004"/>
    <n v="6.1"/>
  </r>
  <r>
    <x v="1004"/>
    <n v="6"/>
  </r>
  <r>
    <x v="1004"/>
    <n v="5.4"/>
  </r>
  <r>
    <x v="1005"/>
    <n v="7"/>
  </r>
  <r>
    <x v="1006"/>
    <n v="7.6"/>
  </r>
  <r>
    <x v="1006"/>
    <n v="7.3"/>
  </r>
  <r>
    <x v="1006"/>
    <n v="7.1"/>
  </r>
  <r>
    <x v="1006"/>
    <n v="2.4"/>
  </r>
  <r>
    <x v="1007"/>
    <n v="8"/>
  </r>
  <r>
    <x v="1007"/>
    <n v="8"/>
  </r>
  <r>
    <x v="1007"/>
    <n v="7.2"/>
  </r>
  <r>
    <x v="1007"/>
    <n v="6.7"/>
  </r>
  <r>
    <x v="1007"/>
    <n v="6.6"/>
  </r>
  <r>
    <x v="1007"/>
    <n v="6.5"/>
  </r>
  <r>
    <x v="1007"/>
    <n v="5.9"/>
  </r>
  <r>
    <x v="1007"/>
    <n v="5.9"/>
  </r>
  <r>
    <x v="1007"/>
    <n v="5.6"/>
  </r>
  <r>
    <x v="1008"/>
    <n v="7.1"/>
  </r>
  <r>
    <x v="1009"/>
    <n v="5.6"/>
  </r>
  <r>
    <x v="1010"/>
    <n v="8"/>
  </r>
  <r>
    <x v="1010"/>
    <n v="7.2"/>
  </r>
  <r>
    <x v="1011"/>
    <n v="8.6999999999999993"/>
  </r>
  <r>
    <x v="1011"/>
    <n v="8.5"/>
  </r>
  <r>
    <x v="1011"/>
    <n v="8.3000000000000007"/>
  </r>
  <r>
    <x v="1011"/>
    <n v="8.1999999999999993"/>
  </r>
  <r>
    <x v="1011"/>
    <n v="8.1999999999999993"/>
  </r>
  <r>
    <x v="1011"/>
    <n v="8.1"/>
  </r>
  <r>
    <x v="1011"/>
    <n v="7.6"/>
  </r>
  <r>
    <x v="1011"/>
    <n v="7.5"/>
  </r>
  <r>
    <x v="1011"/>
    <n v="7.5"/>
  </r>
  <r>
    <x v="1011"/>
    <n v="7.5"/>
  </r>
  <r>
    <x v="1011"/>
    <n v="7.4"/>
  </r>
  <r>
    <x v="1011"/>
    <n v="7.3"/>
  </r>
  <r>
    <x v="1011"/>
    <n v="7.2"/>
  </r>
  <r>
    <x v="1011"/>
    <n v="7"/>
  </r>
  <r>
    <x v="1011"/>
    <n v="7"/>
  </r>
  <r>
    <x v="1011"/>
    <n v="6.8"/>
  </r>
  <r>
    <x v="1012"/>
    <n v="5.0999999999999996"/>
  </r>
  <r>
    <x v="1013"/>
    <n v="7.6"/>
  </r>
  <r>
    <x v="1014"/>
    <n v="6.6"/>
  </r>
  <r>
    <x v="1014"/>
    <n v="4.5999999999999996"/>
  </r>
  <r>
    <x v="1015"/>
    <n v="5.0999999999999996"/>
  </r>
  <r>
    <x v="1016"/>
    <n v="5.2"/>
  </r>
  <r>
    <x v="1017"/>
    <n v="5.8"/>
  </r>
  <r>
    <x v="1017"/>
    <n v="5.6"/>
  </r>
  <r>
    <x v="1018"/>
    <n v="4"/>
  </r>
  <r>
    <x v="1019"/>
    <n v="6"/>
  </r>
  <r>
    <x v="1020"/>
    <n v="6.9"/>
  </r>
  <r>
    <x v="1021"/>
    <n v="5.5"/>
  </r>
  <r>
    <x v="1022"/>
    <n v="7.6"/>
  </r>
  <r>
    <x v="1022"/>
    <n v="7.2"/>
  </r>
  <r>
    <x v="1022"/>
    <n v="7"/>
  </r>
  <r>
    <x v="1023"/>
    <n v="6.8"/>
  </r>
  <r>
    <x v="1024"/>
    <n v="6.6"/>
  </r>
  <r>
    <x v="1025"/>
    <n v="6.7"/>
  </r>
  <r>
    <x v="1026"/>
    <n v="7.8"/>
  </r>
  <r>
    <x v="1026"/>
    <n v="7.7"/>
  </r>
  <r>
    <x v="1026"/>
    <n v="7.7"/>
  </r>
  <r>
    <x v="1026"/>
    <n v="7.4"/>
  </r>
  <r>
    <x v="1027"/>
    <n v="5.9"/>
  </r>
  <r>
    <x v="1028"/>
    <n v="5"/>
  </r>
  <r>
    <x v="1029"/>
    <n v="6.1"/>
  </r>
  <r>
    <x v="1030"/>
    <n v="7.1"/>
  </r>
  <r>
    <x v="1030"/>
    <n v="6.6"/>
  </r>
  <r>
    <x v="1030"/>
    <n v="6.3"/>
  </r>
  <r>
    <x v="1030"/>
    <n v="6.2"/>
  </r>
  <r>
    <x v="1030"/>
    <n v="5.5"/>
  </r>
  <r>
    <x v="1030"/>
    <n v="4.8"/>
  </r>
  <r>
    <x v="1031"/>
    <n v="4.2"/>
  </r>
  <r>
    <x v="1032"/>
    <n v="8"/>
  </r>
  <r>
    <x v="1032"/>
    <n v="7.8"/>
  </r>
  <r>
    <x v="1032"/>
    <n v="7.1"/>
  </r>
  <r>
    <x v="1033"/>
    <n v="8.4"/>
  </r>
  <r>
    <x v="1033"/>
    <n v="7.8"/>
  </r>
  <r>
    <x v="1033"/>
    <n v="7.1"/>
  </r>
  <r>
    <x v="1034"/>
    <n v="6.2"/>
  </r>
  <r>
    <x v="1035"/>
    <n v="5.5"/>
  </r>
  <r>
    <x v="1036"/>
    <n v="5.9"/>
  </r>
  <r>
    <x v="1037"/>
    <n v="6.8"/>
  </r>
  <r>
    <x v="1038"/>
    <n v="4.0999999999999996"/>
  </r>
  <r>
    <x v="1039"/>
    <n v="6.8"/>
  </r>
  <r>
    <x v="1040"/>
    <n v="7.2"/>
  </r>
  <r>
    <x v="1040"/>
    <n v="6.4"/>
  </r>
  <r>
    <x v="1040"/>
    <n v="6.3"/>
  </r>
  <r>
    <x v="1040"/>
    <n v="6.1"/>
  </r>
  <r>
    <x v="1040"/>
    <n v="5.6"/>
  </r>
  <r>
    <x v="1041"/>
    <n v="7.4"/>
  </r>
  <r>
    <x v="1041"/>
    <n v="7.4"/>
  </r>
  <r>
    <x v="1041"/>
    <n v="7.1"/>
  </r>
  <r>
    <x v="1041"/>
    <n v="6.9"/>
  </r>
  <r>
    <x v="1041"/>
    <n v="6.9"/>
  </r>
  <r>
    <x v="1041"/>
    <n v="6.8"/>
  </r>
  <r>
    <x v="1041"/>
    <n v="6.6"/>
  </r>
  <r>
    <x v="1041"/>
    <n v="6.6"/>
  </r>
  <r>
    <x v="1041"/>
    <n v="6.5"/>
  </r>
  <r>
    <x v="1041"/>
    <n v="6.3"/>
  </r>
  <r>
    <x v="1041"/>
    <n v="6.1"/>
  </r>
  <r>
    <x v="1041"/>
    <n v="6"/>
  </r>
  <r>
    <x v="1041"/>
    <n v="5.7"/>
  </r>
  <r>
    <x v="1042"/>
    <n v="6.9"/>
  </r>
  <r>
    <x v="1042"/>
    <n v="6.3"/>
  </r>
  <r>
    <x v="1042"/>
    <n v="6.2"/>
  </r>
  <r>
    <x v="1042"/>
    <n v="4.2"/>
  </r>
  <r>
    <x v="1043"/>
    <n v="5.3"/>
  </r>
  <r>
    <x v="1044"/>
    <n v="6.8"/>
  </r>
  <r>
    <x v="1045"/>
    <n v="6.7"/>
  </r>
  <r>
    <x v="1046"/>
    <n v="6.4"/>
  </r>
  <r>
    <x v="1046"/>
    <n v="6.4"/>
  </r>
  <r>
    <x v="1047"/>
    <n v="6"/>
  </r>
  <r>
    <x v="1048"/>
    <n v="7.2"/>
  </r>
  <r>
    <x v="1048"/>
    <n v="7"/>
  </r>
  <r>
    <x v="1049"/>
    <n v="5.7"/>
  </r>
  <r>
    <x v="1050"/>
    <n v="5.6"/>
  </r>
  <r>
    <x v="1051"/>
    <n v="6.2"/>
  </r>
  <r>
    <x v="1052"/>
    <n v="6.3"/>
  </r>
  <r>
    <x v="1053"/>
    <n v="6"/>
  </r>
  <r>
    <x v="1054"/>
    <n v="7.9"/>
  </r>
  <r>
    <x v="1054"/>
    <n v="7.8"/>
  </r>
  <r>
    <x v="1054"/>
    <n v="6.5"/>
  </r>
  <r>
    <x v="1055"/>
    <n v="5.0999999999999996"/>
  </r>
  <r>
    <x v="1056"/>
    <n v="7"/>
  </r>
  <r>
    <x v="1056"/>
    <n v="6.9"/>
  </r>
  <r>
    <x v="1056"/>
    <n v="6.7"/>
  </r>
  <r>
    <x v="1057"/>
    <n v="5"/>
  </r>
  <r>
    <x v="1058"/>
    <n v="5.9"/>
  </r>
  <r>
    <x v="1059"/>
    <n v="5.7"/>
  </r>
  <r>
    <x v="1059"/>
    <n v="5.6"/>
  </r>
  <r>
    <x v="1060"/>
    <n v="6.3"/>
  </r>
  <r>
    <x v="1060"/>
    <n v="5.5"/>
  </r>
  <r>
    <x v="1061"/>
    <n v="7.9"/>
  </r>
  <r>
    <x v="1061"/>
    <n v="7.8"/>
  </r>
  <r>
    <x v="1061"/>
    <n v="7.6"/>
  </r>
  <r>
    <x v="1061"/>
    <n v="7"/>
  </r>
  <r>
    <x v="1061"/>
    <n v="6.8"/>
  </r>
  <r>
    <x v="1061"/>
    <n v="5.4"/>
  </r>
  <r>
    <x v="1062"/>
    <n v="3.9"/>
  </r>
  <r>
    <x v="1063"/>
    <n v="6.8"/>
  </r>
  <r>
    <x v="1063"/>
    <n v="6.2"/>
  </r>
  <r>
    <x v="1064"/>
    <n v="6"/>
  </r>
  <r>
    <x v="1065"/>
    <n v="7.6"/>
  </r>
  <r>
    <x v="1066"/>
    <n v="5.5"/>
  </r>
  <r>
    <x v="1067"/>
    <n v="8"/>
  </r>
  <r>
    <x v="1067"/>
    <n v="8"/>
  </r>
  <r>
    <x v="1067"/>
    <n v="7.5"/>
  </r>
  <r>
    <x v="1067"/>
    <n v="7.5"/>
  </r>
  <r>
    <x v="1068"/>
    <n v="6.3"/>
  </r>
  <r>
    <x v="1069"/>
    <n v="6.5"/>
  </r>
  <r>
    <x v="1070"/>
    <n v="4.3"/>
  </r>
  <r>
    <x v="1071"/>
    <n v="7.3"/>
  </r>
  <r>
    <x v="1071"/>
    <n v="6.4"/>
  </r>
  <r>
    <x v="1071"/>
    <n v="6.3"/>
  </r>
  <r>
    <x v="1071"/>
    <n v="4.5999999999999996"/>
  </r>
  <r>
    <x v="1072"/>
    <n v="6"/>
  </r>
  <r>
    <x v="1073"/>
    <n v="7.1"/>
  </r>
  <r>
    <x v="1074"/>
    <n v="5.9"/>
  </r>
  <r>
    <x v="1074"/>
    <n v="5.4"/>
  </r>
  <r>
    <x v="1075"/>
    <n v="6.1"/>
  </r>
  <r>
    <x v="1075"/>
    <n v="5.2"/>
  </r>
  <r>
    <x v="1076"/>
    <n v="6.9"/>
  </r>
  <r>
    <x v="1077"/>
    <n v="6.5"/>
  </r>
  <r>
    <x v="1078"/>
    <n v="6.8"/>
  </r>
  <r>
    <x v="1079"/>
    <n v="5.0999999999999996"/>
  </r>
  <r>
    <x v="1079"/>
    <n v="4.7"/>
  </r>
  <r>
    <x v="1080"/>
    <n v="6.9"/>
  </r>
  <r>
    <x v="1080"/>
    <n v="4.9000000000000004"/>
  </r>
  <r>
    <x v="1081"/>
    <n v="8.1"/>
  </r>
  <r>
    <x v="1082"/>
    <n v="6.8"/>
  </r>
  <r>
    <x v="1082"/>
    <n v="6.7"/>
  </r>
  <r>
    <x v="1082"/>
    <n v="6.5"/>
  </r>
  <r>
    <x v="1082"/>
    <n v="6.3"/>
  </r>
  <r>
    <x v="1082"/>
    <n v="6.1"/>
  </r>
  <r>
    <x v="1083"/>
    <n v="8.3000000000000007"/>
  </r>
  <r>
    <x v="1083"/>
    <n v="7.2"/>
  </r>
  <r>
    <x v="1083"/>
    <n v="6.4"/>
  </r>
  <r>
    <x v="1083"/>
    <n v="5.8"/>
  </r>
  <r>
    <x v="1084"/>
    <n v="8"/>
  </r>
  <r>
    <x v="1085"/>
    <n v="7.2"/>
  </r>
  <r>
    <x v="1086"/>
    <n v="7.4"/>
  </r>
  <r>
    <x v="1087"/>
    <n v="6.1"/>
  </r>
  <r>
    <x v="1087"/>
    <n v="5.4"/>
  </r>
  <r>
    <x v="1088"/>
    <n v="3.8"/>
  </r>
  <r>
    <x v="1089"/>
    <n v="6.6"/>
  </r>
  <r>
    <x v="1089"/>
    <n v="6.5"/>
  </r>
  <r>
    <x v="1089"/>
    <n v="6.5"/>
  </r>
  <r>
    <x v="1089"/>
    <n v="6.2"/>
  </r>
  <r>
    <x v="1090"/>
    <n v="6.3"/>
  </r>
  <r>
    <x v="1091"/>
    <n v="6.8"/>
  </r>
  <r>
    <x v="1091"/>
    <n v="6.7"/>
  </r>
  <r>
    <x v="1091"/>
    <n v="6.6"/>
  </r>
  <r>
    <x v="1091"/>
    <n v="6"/>
  </r>
  <r>
    <x v="1092"/>
    <n v="5.8"/>
  </r>
  <r>
    <x v="1093"/>
    <n v="4.5999999999999996"/>
  </r>
  <r>
    <x v="1094"/>
    <n v="7.5"/>
  </r>
  <r>
    <x v="1094"/>
    <n v="6.9"/>
  </r>
  <r>
    <x v="1094"/>
    <n v="6.6"/>
  </r>
  <r>
    <x v="1095"/>
    <n v="7"/>
  </r>
  <r>
    <x v="1096"/>
    <n v="4.8"/>
  </r>
  <r>
    <x v="1097"/>
    <n v="7.6"/>
  </r>
  <r>
    <x v="1097"/>
    <n v="5.4"/>
  </r>
  <r>
    <x v="1098"/>
    <n v="6.5"/>
  </r>
  <r>
    <x v="1099"/>
    <n v="6.6"/>
  </r>
  <r>
    <x v="1100"/>
    <n v="7.8"/>
  </r>
  <r>
    <x v="1100"/>
    <n v="6.8"/>
  </r>
  <r>
    <x v="1100"/>
    <n v="6.2"/>
  </r>
  <r>
    <x v="1101"/>
    <n v="7.7"/>
  </r>
  <r>
    <x v="1101"/>
    <n v="7.6"/>
  </r>
  <r>
    <x v="1101"/>
    <n v="7.4"/>
  </r>
  <r>
    <x v="1101"/>
    <n v="7.3"/>
  </r>
  <r>
    <x v="1101"/>
    <n v="6.8"/>
  </r>
  <r>
    <x v="1102"/>
    <n v="5.9"/>
  </r>
  <r>
    <x v="1103"/>
    <n v="6.5"/>
  </r>
  <r>
    <x v="1104"/>
    <n v="7.2"/>
  </r>
  <r>
    <x v="1104"/>
    <n v="6.6"/>
  </r>
  <r>
    <x v="1105"/>
    <n v="6.4"/>
  </r>
  <r>
    <x v="1105"/>
    <n v="6.2"/>
  </r>
  <r>
    <x v="1105"/>
    <n v="5.7"/>
  </r>
  <r>
    <x v="1105"/>
    <n v="4.4000000000000004"/>
  </r>
  <r>
    <x v="1106"/>
    <n v="6.6"/>
  </r>
  <r>
    <x v="1106"/>
    <n v="5.7"/>
  </r>
  <r>
    <x v="1107"/>
    <n v="7.8"/>
  </r>
  <r>
    <x v="1107"/>
    <n v="7.6"/>
  </r>
  <r>
    <x v="1107"/>
    <n v="7.1"/>
  </r>
  <r>
    <x v="1107"/>
    <n v="6.6"/>
  </r>
  <r>
    <x v="1107"/>
    <n v="6.4"/>
  </r>
  <r>
    <x v="1107"/>
    <n v="6.4"/>
  </r>
  <r>
    <x v="1107"/>
    <n v="6"/>
  </r>
  <r>
    <x v="1108"/>
    <n v="7.3"/>
  </r>
  <r>
    <x v="1108"/>
    <n v="7.1"/>
  </r>
  <r>
    <x v="1108"/>
    <n v="6.7"/>
  </r>
  <r>
    <x v="1108"/>
    <n v="6.2"/>
  </r>
  <r>
    <x v="1108"/>
    <n v="5.6"/>
  </r>
  <r>
    <x v="1109"/>
    <n v="7.8"/>
  </r>
  <r>
    <x v="1110"/>
    <n v="8.6999999999999993"/>
  </r>
  <r>
    <x v="1110"/>
    <n v="8.3000000000000007"/>
  </r>
  <r>
    <x v="1110"/>
    <n v="7.4"/>
  </r>
  <r>
    <x v="1111"/>
    <n v="7.2"/>
  </r>
  <r>
    <x v="1111"/>
    <n v="6.1"/>
  </r>
  <r>
    <x v="1111"/>
    <n v="5.9"/>
  </r>
  <r>
    <x v="1112"/>
    <n v="7.4"/>
  </r>
  <r>
    <x v="1112"/>
    <n v="6.2"/>
  </r>
  <r>
    <x v="1112"/>
    <n v="6.2"/>
  </r>
  <r>
    <x v="1112"/>
    <n v="6"/>
  </r>
  <r>
    <x v="1113"/>
    <n v="7.4"/>
  </r>
  <r>
    <x v="1114"/>
    <n v="6.5"/>
  </r>
  <r>
    <x v="1115"/>
    <n v="6.5"/>
  </r>
  <r>
    <x v="1115"/>
    <n v="6.2"/>
  </r>
  <r>
    <x v="1116"/>
    <n v="7.4"/>
  </r>
  <r>
    <x v="1117"/>
    <n v="7.3"/>
  </r>
  <r>
    <x v="1117"/>
    <n v="4.0999999999999996"/>
  </r>
  <r>
    <x v="1118"/>
    <n v="4.9000000000000004"/>
  </r>
  <r>
    <x v="1119"/>
    <n v="8.1"/>
  </r>
  <r>
    <x v="1119"/>
    <n v="7.6"/>
  </r>
  <r>
    <x v="1120"/>
    <n v="5.3"/>
  </r>
  <r>
    <x v="1121"/>
    <n v="7.2"/>
  </r>
  <r>
    <x v="1122"/>
    <n v="7.2"/>
  </r>
  <r>
    <x v="1123"/>
    <n v="7.2"/>
  </r>
  <r>
    <x v="1123"/>
    <n v="6.9"/>
  </r>
  <r>
    <x v="1123"/>
    <n v="6.7"/>
  </r>
  <r>
    <x v="1123"/>
    <n v="6.6"/>
  </r>
  <r>
    <x v="1123"/>
    <n v="6.4"/>
  </r>
  <r>
    <x v="1124"/>
    <n v="4.5"/>
  </r>
  <r>
    <x v="1125"/>
    <n v="6.3"/>
  </r>
  <r>
    <x v="1126"/>
    <n v="7.4"/>
  </r>
  <r>
    <x v="1127"/>
    <n v="7.8"/>
  </r>
  <r>
    <x v="1128"/>
    <n v="5.3"/>
  </r>
  <r>
    <x v="1129"/>
    <n v="7.6"/>
  </r>
  <r>
    <x v="1129"/>
    <n v="7"/>
  </r>
  <r>
    <x v="1129"/>
    <n v="6.7"/>
  </r>
  <r>
    <x v="1129"/>
    <n v="6.6"/>
  </r>
  <r>
    <x v="1130"/>
    <n v="7.6"/>
  </r>
  <r>
    <x v="1130"/>
    <n v="7.3"/>
  </r>
  <r>
    <x v="1130"/>
    <n v="7.2"/>
  </r>
  <r>
    <x v="1130"/>
    <n v="7.1"/>
  </r>
  <r>
    <x v="1130"/>
    <n v="6.8"/>
  </r>
  <r>
    <x v="1130"/>
    <n v="6.6"/>
  </r>
  <r>
    <x v="1130"/>
    <n v="6"/>
  </r>
  <r>
    <x v="1130"/>
    <n v="5.5"/>
  </r>
  <r>
    <x v="1131"/>
    <n v="7.3"/>
  </r>
  <r>
    <x v="1131"/>
    <n v="6.3"/>
  </r>
  <r>
    <x v="1131"/>
    <n v="6.1"/>
  </r>
  <r>
    <x v="1132"/>
    <n v="7.2"/>
  </r>
  <r>
    <x v="1132"/>
    <n v="6"/>
  </r>
  <r>
    <x v="1133"/>
    <n v="8"/>
  </r>
  <r>
    <x v="1133"/>
    <n v="6.9"/>
  </r>
  <r>
    <x v="1133"/>
    <n v="6.6"/>
  </r>
  <r>
    <x v="1134"/>
    <n v="3.9"/>
  </r>
  <r>
    <x v="1135"/>
    <n v="6.8"/>
  </r>
  <r>
    <x v="1136"/>
    <n v="7.3"/>
  </r>
  <r>
    <x v="1137"/>
    <n v="6.9"/>
  </r>
  <r>
    <x v="1137"/>
    <n v="6.7"/>
  </r>
  <r>
    <x v="1137"/>
    <n v="6"/>
  </r>
  <r>
    <x v="1138"/>
    <n v="6.6"/>
  </r>
  <r>
    <x v="1139"/>
    <n v="7.7"/>
  </r>
  <r>
    <x v="1139"/>
    <n v="7.2"/>
  </r>
  <r>
    <x v="1140"/>
    <n v="7.2"/>
  </r>
  <r>
    <x v="1140"/>
    <n v="6.4"/>
  </r>
  <r>
    <x v="1140"/>
    <n v="6.2"/>
  </r>
  <r>
    <x v="1140"/>
    <n v="6"/>
  </r>
  <r>
    <x v="1141"/>
    <n v="7.9"/>
  </r>
  <r>
    <x v="1141"/>
    <n v="7.4"/>
  </r>
  <r>
    <x v="1141"/>
    <n v="7"/>
  </r>
  <r>
    <x v="1141"/>
    <n v="6"/>
  </r>
  <r>
    <x v="1142"/>
    <n v="5.6"/>
  </r>
  <r>
    <x v="1143"/>
    <n v="4.8"/>
  </r>
  <r>
    <x v="1144"/>
    <n v="5.2"/>
  </r>
  <r>
    <x v="1145"/>
    <n v="6.1"/>
  </r>
  <r>
    <x v="1146"/>
    <n v="6.8"/>
  </r>
  <r>
    <x v="1147"/>
    <n v="7.8"/>
  </r>
  <r>
    <x v="1147"/>
    <n v="7"/>
  </r>
  <r>
    <x v="1147"/>
    <n v="5.7"/>
  </r>
  <r>
    <x v="1148"/>
    <n v="7.1"/>
  </r>
  <r>
    <x v="1148"/>
    <n v="6.9"/>
  </r>
  <r>
    <x v="1148"/>
    <n v="6.8"/>
  </r>
  <r>
    <x v="1148"/>
    <n v="5.9"/>
  </r>
  <r>
    <x v="1149"/>
    <n v="6.5"/>
  </r>
  <r>
    <x v="1150"/>
    <n v="7.2"/>
  </r>
  <r>
    <x v="1150"/>
    <n v="6.6"/>
  </r>
  <r>
    <x v="1151"/>
    <n v="7.6"/>
  </r>
  <r>
    <x v="1151"/>
    <n v="7.4"/>
  </r>
  <r>
    <x v="1151"/>
    <n v="7.3"/>
  </r>
  <r>
    <x v="1152"/>
    <n v="6.7"/>
  </r>
  <r>
    <x v="1153"/>
    <n v="6.4"/>
  </r>
  <r>
    <x v="1153"/>
    <n v="5.7"/>
  </r>
  <r>
    <x v="1154"/>
    <n v="3"/>
  </r>
  <r>
    <x v="1155"/>
    <n v="7.4"/>
  </r>
  <r>
    <x v="1155"/>
    <n v="6.3"/>
  </r>
  <r>
    <x v="1156"/>
    <n v="6.2"/>
  </r>
  <r>
    <x v="1157"/>
    <n v="6.4"/>
  </r>
  <r>
    <x v="1158"/>
    <n v="7"/>
  </r>
  <r>
    <x v="1158"/>
    <n v="6.5"/>
  </r>
  <r>
    <x v="1158"/>
    <n v="5"/>
  </r>
  <r>
    <x v="1159"/>
    <n v="7.5"/>
  </r>
  <r>
    <x v="1160"/>
    <n v="8"/>
  </r>
  <r>
    <x v="1160"/>
    <n v="7.6"/>
  </r>
  <r>
    <x v="1160"/>
    <n v="6.2"/>
  </r>
  <r>
    <x v="1160"/>
    <n v="5.3"/>
  </r>
  <r>
    <x v="1161"/>
    <n v="6.9"/>
  </r>
  <r>
    <x v="1162"/>
    <n v="5.9"/>
  </r>
  <r>
    <x v="1163"/>
    <n v="5.9"/>
  </r>
  <r>
    <x v="1164"/>
    <n v="7.3"/>
  </r>
  <r>
    <x v="1165"/>
    <n v="5.2"/>
  </r>
  <r>
    <x v="1166"/>
    <n v="8.3000000000000007"/>
  </r>
  <r>
    <x v="1166"/>
    <n v="5.9"/>
  </r>
  <r>
    <x v="1167"/>
    <n v="6.9"/>
  </r>
  <r>
    <x v="1167"/>
    <n v="6.9"/>
  </r>
  <r>
    <x v="1167"/>
    <n v="6.3"/>
  </r>
  <r>
    <x v="1168"/>
    <n v="8.1"/>
  </r>
  <r>
    <x v="1168"/>
    <n v="8"/>
  </r>
  <r>
    <x v="1168"/>
    <n v="7.4"/>
  </r>
  <r>
    <x v="1168"/>
    <n v="7.3"/>
  </r>
  <r>
    <x v="1168"/>
    <n v="7.2"/>
  </r>
  <r>
    <x v="1168"/>
    <n v="7.2"/>
  </r>
  <r>
    <x v="1168"/>
    <n v="7.1"/>
  </r>
  <r>
    <x v="1168"/>
    <n v="6.8"/>
  </r>
  <r>
    <x v="1168"/>
    <n v="6.5"/>
  </r>
  <r>
    <x v="1168"/>
    <n v="6.4"/>
  </r>
  <r>
    <x v="1168"/>
    <n v="6.3"/>
  </r>
  <r>
    <x v="1168"/>
    <n v="6"/>
  </r>
  <r>
    <x v="1168"/>
    <n v="5.5"/>
  </r>
  <r>
    <x v="1169"/>
    <n v="7.3"/>
  </r>
  <r>
    <x v="1169"/>
    <n v="6.9"/>
  </r>
  <r>
    <x v="1170"/>
    <n v="6.4"/>
  </r>
  <r>
    <x v="1170"/>
    <n v="6.3"/>
  </r>
  <r>
    <x v="1170"/>
    <n v="6"/>
  </r>
  <r>
    <x v="1171"/>
    <n v="7.2"/>
  </r>
  <r>
    <x v="1172"/>
    <n v="6.3"/>
  </r>
  <r>
    <x v="1173"/>
    <n v="7.7"/>
  </r>
  <r>
    <x v="1174"/>
    <n v="6.3"/>
  </r>
  <r>
    <x v="1175"/>
    <n v="6.1"/>
  </r>
  <r>
    <x v="1176"/>
    <n v="7.7"/>
  </r>
  <r>
    <x v="1177"/>
    <n v="5.8"/>
  </r>
  <r>
    <x v="1178"/>
    <n v="6.7"/>
  </r>
  <r>
    <x v="1179"/>
    <n v="7.3"/>
  </r>
  <r>
    <x v="1180"/>
    <n v="7"/>
  </r>
  <r>
    <x v="1181"/>
    <n v="6.9"/>
  </r>
  <r>
    <x v="1181"/>
    <n v="6.8"/>
  </r>
  <r>
    <x v="1182"/>
    <n v="6.7"/>
  </r>
  <r>
    <x v="1183"/>
    <n v="6.7"/>
  </r>
  <r>
    <x v="1184"/>
    <n v="6.1"/>
  </r>
  <r>
    <x v="1185"/>
    <n v="5.5"/>
  </r>
  <r>
    <x v="1185"/>
    <n v="5.5"/>
  </r>
  <r>
    <x v="1185"/>
    <n v="4.9000000000000004"/>
  </r>
  <r>
    <x v="1186"/>
    <n v="5.9"/>
  </r>
  <r>
    <x v="1186"/>
    <n v="5.3"/>
  </r>
  <r>
    <x v="1187"/>
    <n v="5.9"/>
  </r>
  <r>
    <x v="1188"/>
    <n v="6.6"/>
  </r>
  <r>
    <x v="1189"/>
    <n v="7.3"/>
  </r>
  <r>
    <x v="1190"/>
    <n v="5.8"/>
  </r>
  <r>
    <x v="1191"/>
    <n v="4.5"/>
  </r>
  <r>
    <x v="1192"/>
    <n v="5.7"/>
  </r>
  <r>
    <x v="1193"/>
    <n v="7.3"/>
  </r>
  <r>
    <x v="1194"/>
    <n v="6.8"/>
  </r>
  <r>
    <x v="1194"/>
    <n v="6.6"/>
  </r>
  <r>
    <x v="1194"/>
    <n v="5.5"/>
  </r>
  <r>
    <x v="1194"/>
    <n v="5.5"/>
  </r>
  <r>
    <x v="1194"/>
    <n v="5.0999999999999996"/>
  </r>
  <r>
    <x v="1195"/>
    <n v="8.1"/>
  </r>
  <r>
    <x v="1195"/>
    <n v="7.9"/>
  </r>
  <r>
    <x v="1195"/>
    <n v="7.8"/>
  </r>
  <r>
    <x v="1195"/>
    <n v="7.7"/>
  </r>
  <r>
    <x v="1195"/>
    <n v="7.6"/>
  </r>
  <r>
    <x v="1195"/>
    <n v="7.1"/>
  </r>
  <r>
    <x v="1195"/>
    <n v="6.9"/>
  </r>
  <r>
    <x v="1196"/>
    <n v="6"/>
  </r>
  <r>
    <x v="1197"/>
    <n v="7.9"/>
  </r>
  <r>
    <x v="1197"/>
    <n v="7.4"/>
  </r>
  <r>
    <x v="1198"/>
    <n v="5.5"/>
  </r>
  <r>
    <x v="1199"/>
    <n v="7.2"/>
  </r>
  <r>
    <x v="1200"/>
    <n v="5.9"/>
  </r>
  <r>
    <x v="1201"/>
    <n v="7.8"/>
  </r>
  <r>
    <x v="1201"/>
    <n v="7.8"/>
  </r>
  <r>
    <x v="1201"/>
    <n v="7"/>
  </r>
  <r>
    <x v="1201"/>
    <n v="6"/>
  </r>
  <r>
    <x v="1201"/>
    <n v="6"/>
  </r>
  <r>
    <x v="1202"/>
    <n v="6.6"/>
  </r>
  <r>
    <x v="1203"/>
    <n v="6.8"/>
  </r>
  <r>
    <x v="1203"/>
    <n v="6.6"/>
  </r>
  <r>
    <x v="1203"/>
    <n v="3.9"/>
  </r>
  <r>
    <x v="1204"/>
    <n v="8.1"/>
  </r>
  <r>
    <x v="1204"/>
    <n v="8"/>
  </r>
  <r>
    <x v="1204"/>
    <n v="7.9"/>
  </r>
  <r>
    <x v="1204"/>
    <n v="7.3"/>
  </r>
  <r>
    <x v="1204"/>
    <n v="7.1"/>
  </r>
  <r>
    <x v="1204"/>
    <n v="6.7"/>
  </r>
  <r>
    <x v="1205"/>
    <n v="6"/>
  </r>
  <r>
    <x v="1206"/>
    <n v="7.8"/>
  </r>
  <r>
    <x v="1206"/>
    <n v="7.5"/>
  </r>
  <r>
    <x v="1206"/>
    <n v="7.2"/>
  </r>
  <r>
    <x v="1206"/>
    <n v="5.7"/>
  </r>
  <r>
    <x v="1206"/>
    <n v="4.5999999999999996"/>
  </r>
  <r>
    <x v="1207"/>
    <n v="6.7"/>
  </r>
  <r>
    <x v="1207"/>
    <n v="6.7"/>
  </r>
  <r>
    <x v="1207"/>
    <n v="6.4"/>
  </r>
  <r>
    <x v="1207"/>
    <n v="6"/>
  </r>
  <r>
    <x v="1207"/>
    <n v="5.9"/>
  </r>
  <r>
    <x v="1207"/>
    <n v="5.8"/>
  </r>
  <r>
    <x v="1207"/>
    <n v="5.8"/>
  </r>
  <r>
    <x v="1207"/>
    <n v="5.6"/>
  </r>
  <r>
    <x v="1207"/>
    <n v="5.6"/>
  </r>
  <r>
    <x v="1207"/>
    <n v="5.4"/>
  </r>
  <r>
    <x v="1208"/>
    <n v="5.8"/>
  </r>
  <r>
    <x v="1209"/>
    <n v="7"/>
  </r>
  <r>
    <x v="1209"/>
    <n v="6.5"/>
  </r>
  <r>
    <x v="1209"/>
    <n v="5.9"/>
  </r>
  <r>
    <x v="1209"/>
    <n v="5.7"/>
  </r>
  <r>
    <x v="1209"/>
    <n v="5.5"/>
  </r>
  <r>
    <x v="1209"/>
    <n v="5.5"/>
  </r>
  <r>
    <x v="1210"/>
    <n v="6.8"/>
  </r>
  <r>
    <x v="1211"/>
    <n v="7"/>
  </r>
  <r>
    <x v="1212"/>
    <n v="7.3"/>
  </r>
  <r>
    <x v="1212"/>
    <n v="7.2"/>
  </r>
  <r>
    <x v="1212"/>
    <n v="6.4"/>
  </r>
  <r>
    <x v="1212"/>
    <n v="6.1"/>
  </r>
  <r>
    <x v="1213"/>
    <n v="3.3"/>
  </r>
  <r>
    <x v="1214"/>
    <n v="8.3000000000000007"/>
  </r>
  <r>
    <x v="1214"/>
    <n v="8.3000000000000007"/>
  </r>
  <r>
    <x v="1214"/>
    <n v="8.1"/>
  </r>
  <r>
    <x v="1215"/>
    <n v="6.5"/>
  </r>
  <r>
    <x v="1216"/>
    <n v="7.1"/>
  </r>
  <r>
    <x v="1216"/>
    <n v="7.1"/>
  </r>
  <r>
    <x v="1216"/>
    <n v="6.6"/>
  </r>
  <r>
    <x v="1217"/>
    <n v="6.4"/>
  </r>
  <r>
    <x v="1218"/>
    <n v="7.6"/>
  </r>
  <r>
    <x v="1218"/>
    <n v="7.1"/>
  </r>
  <r>
    <x v="1218"/>
    <n v="6.7"/>
  </r>
  <r>
    <x v="1218"/>
    <n v="6.4"/>
  </r>
  <r>
    <x v="1218"/>
    <n v="6.3"/>
  </r>
  <r>
    <x v="1218"/>
    <n v="5.9"/>
  </r>
  <r>
    <x v="1219"/>
    <n v="5.5"/>
  </r>
  <r>
    <x v="1220"/>
    <n v="7.1"/>
  </r>
  <r>
    <x v="1221"/>
    <n v="7.2"/>
  </r>
  <r>
    <x v="1221"/>
    <n v="6.6"/>
  </r>
  <r>
    <x v="1221"/>
    <n v="6.2"/>
  </r>
  <r>
    <x v="1221"/>
    <n v="6.2"/>
  </r>
  <r>
    <x v="1222"/>
    <n v="6.9"/>
  </r>
  <r>
    <x v="1222"/>
    <n v="6.1"/>
  </r>
  <r>
    <x v="1222"/>
    <n v="4.4000000000000004"/>
  </r>
  <r>
    <x v="1222"/>
    <n v="4.2"/>
  </r>
  <r>
    <x v="1223"/>
    <n v="6.5"/>
  </r>
  <r>
    <x v="1224"/>
    <n v="7.3"/>
  </r>
  <r>
    <x v="1225"/>
    <n v="4"/>
  </r>
  <r>
    <x v="1226"/>
    <n v="7.1"/>
  </r>
  <r>
    <x v="1226"/>
    <n v="6.6"/>
  </r>
  <r>
    <x v="1227"/>
    <n v="6.2"/>
  </r>
  <r>
    <x v="1227"/>
    <n v="5.8"/>
  </r>
  <r>
    <x v="1227"/>
    <n v="5"/>
  </r>
  <r>
    <x v="1227"/>
    <n v="4.2"/>
  </r>
  <r>
    <x v="1228"/>
    <n v="7.1"/>
  </r>
  <r>
    <x v="1229"/>
    <n v="6.8"/>
  </r>
  <r>
    <x v="1229"/>
    <n v="6.1"/>
  </r>
  <r>
    <x v="1229"/>
    <n v="6.1"/>
  </r>
  <r>
    <x v="1229"/>
    <n v="5.9"/>
  </r>
  <r>
    <x v="1230"/>
    <n v="5.8"/>
  </r>
  <r>
    <x v="1230"/>
    <n v="5.7"/>
  </r>
  <r>
    <x v="1230"/>
    <n v="5.7"/>
  </r>
  <r>
    <x v="1230"/>
    <n v="4.7"/>
  </r>
  <r>
    <x v="1230"/>
    <n v="4.2"/>
  </r>
  <r>
    <x v="1231"/>
    <n v="8.9"/>
  </r>
  <r>
    <x v="1231"/>
    <n v="8.8000000000000007"/>
  </r>
  <r>
    <x v="1231"/>
    <n v="8.6999999999999993"/>
  </r>
  <r>
    <x v="1231"/>
    <n v="7.9"/>
  </r>
  <r>
    <x v="1231"/>
    <n v="7.5"/>
  </r>
  <r>
    <x v="1231"/>
    <n v="7.4"/>
  </r>
  <r>
    <x v="1231"/>
    <n v="7.2"/>
  </r>
  <r>
    <x v="1231"/>
    <n v="7.2"/>
  </r>
  <r>
    <x v="1231"/>
    <n v="7.2"/>
  </r>
  <r>
    <x v="1231"/>
    <n v="6.7"/>
  </r>
  <r>
    <x v="1231"/>
    <n v="6.7"/>
  </r>
  <r>
    <x v="1232"/>
    <n v="6.5"/>
  </r>
  <r>
    <x v="1233"/>
    <n v="7.2"/>
  </r>
  <r>
    <x v="1234"/>
    <n v="7.1"/>
  </r>
  <r>
    <x v="1235"/>
    <n v="5.8"/>
  </r>
  <r>
    <x v="1236"/>
    <n v="7"/>
  </r>
  <r>
    <x v="1236"/>
    <n v="6.7"/>
  </r>
  <r>
    <x v="1237"/>
    <n v="4.4000000000000004"/>
  </r>
  <r>
    <x v="1238"/>
    <n v="5.7"/>
  </r>
  <r>
    <x v="1239"/>
    <n v="6.6"/>
  </r>
  <r>
    <x v="1240"/>
    <n v="6.8"/>
  </r>
  <r>
    <x v="1241"/>
    <n v="7.3"/>
  </r>
  <r>
    <x v="1242"/>
    <n v="6.8"/>
  </r>
  <r>
    <x v="1242"/>
    <n v="6.5"/>
  </r>
  <r>
    <x v="1242"/>
    <n v="6.5"/>
  </r>
  <r>
    <x v="1242"/>
    <n v="6.4"/>
  </r>
  <r>
    <x v="1242"/>
    <n v="6.4"/>
  </r>
  <r>
    <x v="1242"/>
    <n v="6.4"/>
  </r>
  <r>
    <x v="1242"/>
    <n v="4.3"/>
  </r>
  <r>
    <x v="1243"/>
    <n v="7.2"/>
  </r>
  <r>
    <x v="1243"/>
    <n v="6.7"/>
  </r>
  <r>
    <x v="1243"/>
    <n v="6.5"/>
  </r>
  <r>
    <x v="1244"/>
    <n v="6.8"/>
  </r>
  <r>
    <x v="1245"/>
    <n v="6.2"/>
  </r>
  <r>
    <x v="1246"/>
    <n v="8.1"/>
  </r>
  <r>
    <x v="1246"/>
    <n v="8"/>
  </r>
  <r>
    <x v="1246"/>
    <n v="7.4"/>
  </r>
  <r>
    <x v="1246"/>
    <n v="7.4"/>
  </r>
  <r>
    <x v="1247"/>
    <n v="7.6"/>
  </r>
  <r>
    <x v="1248"/>
    <n v="7.4"/>
  </r>
  <r>
    <x v="1248"/>
    <n v="6.8"/>
  </r>
  <r>
    <x v="1248"/>
    <n v="5.9"/>
  </r>
  <r>
    <x v="1248"/>
    <n v="5.8"/>
  </r>
  <r>
    <x v="1249"/>
    <n v="6.4"/>
  </r>
  <r>
    <x v="1250"/>
    <n v="6.9"/>
  </r>
  <r>
    <x v="1251"/>
    <n v="7.8"/>
  </r>
  <r>
    <x v="1251"/>
    <n v="7.2"/>
  </r>
  <r>
    <x v="1251"/>
    <n v="7.1"/>
  </r>
  <r>
    <x v="1251"/>
    <n v="7"/>
  </r>
  <r>
    <x v="1252"/>
    <n v="4.8"/>
  </r>
  <r>
    <x v="1253"/>
    <n v="6.3"/>
  </r>
  <r>
    <x v="1254"/>
    <n v="7.9"/>
  </r>
  <r>
    <x v="1254"/>
    <n v="7.4"/>
  </r>
  <r>
    <x v="1255"/>
    <n v="7.7"/>
  </r>
  <r>
    <x v="1256"/>
    <n v="7.5"/>
  </r>
  <r>
    <x v="1256"/>
    <n v="7.1"/>
  </r>
  <r>
    <x v="1256"/>
    <n v="6.9"/>
  </r>
  <r>
    <x v="1256"/>
    <n v="6.9"/>
  </r>
  <r>
    <x v="1256"/>
    <n v="6.7"/>
  </r>
  <r>
    <x v="1256"/>
    <n v="6.7"/>
  </r>
  <r>
    <x v="1256"/>
    <n v="6.5"/>
  </r>
  <r>
    <x v="1256"/>
    <n v="6.4"/>
  </r>
  <r>
    <x v="1256"/>
    <n v="6.2"/>
  </r>
  <r>
    <x v="1257"/>
    <n v="6.4"/>
  </r>
  <r>
    <x v="1257"/>
    <n v="6.3"/>
  </r>
  <r>
    <x v="1258"/>
    <n v="7.7"/>
  </r>
  <r>
    <x v="1258"/>
    <n v="7.5"/>
  </r>
  <r>
    <x v="1259"/>
    <n v="7.9"/>
  </r>
  <r>
    <x v="1259"/>
    <n v="7.2"/>
  </r>
  <r>
    <x v="1259"/>
    <n v="6.5"/>
  </r>
  <r>
    <x v="1259"/>
    <n v="5.8"/>
  </r>
  <r>
    <x v="1260"/>
    <n v="3.3"/>
  </r>
  <r>
    <x v="1261"/>
    <n v="6.7"/>
  </r>
  <r>
    <x v="1262"/>
    <n v="7.1"/>
  </r>
  <r>
    <x v="1263"/>
    <n v="6.1"/>
  </r>
  <r>
    <x v="1263"/>
    <n v="2.1"/>
  </r>
  <r>
    <x v="1264"/>
    <n v="5.8"/>
  </r>
  <r>
    <x v="1265"/>
    <n v="8.9"/>
  </r>
  <r>
    <x v="1265"/>
    <n v="8.5"/>
  </r>
  <r>
    <x v="1265"/>
    <n v="8.4"/>
  </r>
  <r>
    <x v="1265"/>
    <n v="8.3000000000000007"/>
  </r>
  <r>
    <x v="1265"/>
    <n v="8.1"/>
  </r>
  <r>
    <x v="1265"/>
    <n v="8"/>
  </r>
  <r>
    <x v="1265"/>
    <n v="7.9"/>
  </r>
  <r>
    <x v="1265"/>
    <n v="7.5"/>
  </r>
  <r>
    <x v="1266"/>
    <n v="6.8"/>
  </r>
  <r>
    <x v="1267"/>
    <n v="6.3"/>
  </r>
  <r>
    <x v="1268"/>
    <n v="5.2"/>
  </r>
  <r>
    <x v="1268"/>
    <n v="4.9000000000000004"/>
  </r>
  <r>
    <x v="1269"/>
    <n v="5.5"/>
  </r>
  <r>
    <x v="1269"/>
    <n v="5.4"/>
  </r>
  <r>
    <x v="1269"/>
    <n v="5.0999999999999996"/>
  </r>
  <r>
    <x v="1269"/>
    <n v="4.9000000000000004"/>
  </r>
  <r>
    <x v="1269"/>
    <n v="4.9000000000000004"/>
  </r>
  <r>
    <x v="1269"/>
    <n v="3.7"/>
  </r>
  <r>
    <x v="1270"/>
    <n v="7.8"/>
  </r>
  <r>
    <x v="1271"/>
    <n v="6.4"/>
  </r>
  <r>
    <x v="1272"/>
    <n v="5.3"/>
  </r>
  <r>
    <x v="1272"/>
    <n v="5.3"/>
  </r>
  <r>
    <x v="1273"/>
    <n v="7.2"/>
  </r>
  <r>
    <x v="1273"/>
    <n v="6.7"/>
  </r>
  <r>
    <x v="1274"/>
    <n v="6.8"/>
  </r>
  <r>
    <x v="1275"/>
    <n v="7.2"/>
  </r>
  <r>
    <x v="1275"/>
    <n v="7.1"/>
  </r>
  <r>
    <x v="1275"/>
    <n v="6.4"/>
  </r>
  <r>
    <x v="1276"/>
    <n v="7"/>
  </r>
  <r>
    <x v="1276"/>
    <n v="6.7"/>
  </r>
  <r>
    <x v="1276"/>
    <n v="6.7"/>
  </r>
  <r>
    <x v="1276"/>
    <n v="6.6"/>
  </r>
  <r>
    <x v="1277"/>
    <n v="6.4"/>
  </r>
  <r>
    <x v="1278"/>
    <n v="7.4"/>
  </r>
  <r>
    <x v="1279"/>
    <n v="6.7"/>
  </r>
  <r>
    <x v="1280"/>
    <n v="7.1"/>
  </r>
  <r>
    <x v="1281"/>
    <n v="5.4"/>
  </r>
  <r>
    <x v="1281"/>
    <n v="5.3"/>
  </r>
  <r>
    <x v="1281"/>
    <n v="5.0999999999999996"/>
  </r>
  <r>
    <x v="1282"/>
    <n v="7.1"/>
  </r>
  <r>
    <x v="1282"/>
    <n v="6.7"/>
  </r>
  <r>
    <x v="1282"/>
    <n v="6.4"/>
  </r>
  <r>
    <x v="1282"/>
    <n v="6.4"/>
  </r>
  <r>
    <x v="1282"/>
    <n v="6.3"/>
  </r>
  <r>
    <x v="1282"/>
    <n v="5.9"/>
  </r>
  <r>
    <x v="1282"/>
    <n v="5.8"/>
  </r>
  <r>
    <x v="1282"/>
    <n v="5.7"/>
  </r>
  <r>
    <x v="1282"/>
    <n v="5.6"/>
  </r>
  <r>
    <x v="1282"/>
    <n v="5.6"/>
  </r>
  <r>
    <x v="1282"/>
    <n v="5.6"/>
  </r>
  <r>
    <x v="1282"/>
    <n v="5.3"/>
  </r>
  <r>
    <x v="1282"/>
    <n v="5.0999999999999996"/>
  </r>
  <r>
    <x v="1282"/>
    <n v="4.5"/>
  </r>
  <r>
    <x v="1282"/>
    <n v="4.2"/>
  </r>
  <r>
    <x v="1283"/>
    <n v="7.4"/>
  </r>
  <r>
    <x v="1283"/>
    <n v="6.9"/>
  </r>
  <r>
    <x v="1284"/>
    <n v="6.5"/>
  </r>
  <r>
    <x v="1284"/>
    <n v="6.5"/>
  </r>
  <r>
    <x v="1285"/>
    <n v="5.6"/>
  </r>
  <r>
    <x v="1286"/>
    <n v="6.5"/>
  </r>
  <r>
    <x v="1287"/>
    <n v="7.8"/>
  </r>
  <r>
    <x v="1288"/>
    <n v="7.5"/>
  </r>
  <r>
    <x v="1288"/>
    <n v="7.4"/>
  </r>
  <r>
    <x v="1288"/>
    <n v="7.4"/>
  </r>
  <r>
    <x v="1289"/>
    <n v="6.2"/>
  </r>
  <r>
    <x v="1289"/>
    <n v="5.2"/>
  </r>
  <r>
    <x v="1289"/>
    <n v="2.8"/>
  </r>
  <r>
    <x v="1290"/>
    <n v="7.8"/>
  </r>
  <r>
    <x v="1290"/>
    <n v="7.7"/>
  </r>
  <r>
    <x v="1291"/>
    <n v="7.3"/>
  </r>
  <r>
    <x v="1291"/>
    <n v="7"/>
  </r>
  <r>
    <x v="1291"/>
    <n v="6.9"/>
  </r>
  <r>
    <x v="1291"/>
    <n v="6.7"/>
  </r>
  <r>
    <x v="1291"/>
    <n v="6.7"/>
  </r>
  <r>
    <x v="1291"/>
    <n v="6.6"/>
  </r>
  <r>
    <x v="1291"/>
    <n v="6.6"/>
  </r>
  <r>
    <x v="1291"/>
    <n v="6.3"/>
  </r>
  <r>
    <x v="1291"/>
    <n v="5.6"/>
  </r>
  <r>
    <x v="1292"/>
    <n v="7.2"/>
  </r>
  <r>
    <x v="1293"/>
    <n v="6.9"/>
  </r>
  <r>
    <x v="1294"/>
    <n v="7.4"/>
  </r>
  <r>
    <x v="1294"/>
    <n v="7.1"/>
  </r>
  <r>
    <x v="1295"/>
    <n v="7.5"/>
  </r>
  <r>
    <x v="1295"/>
    <n v="5.8"/>
  </r>
  <r>
    <x v="1296"/>
    <n v="7.5"/>
  </r>
  <r>
    <x v="1296"/>
    <n v="7.1"/>
  </r>
  <r>
    <x v="1297"/>
    <n v="8.1"/>
  </r>
  <r>
    <x v="1297"/>
    <n v="5.6"/>
  </r>
  <r>
    <x v="1297"/>
    <n v="5.5"/>
  </r>
  <r>
    <x v="1298"/>
    <n v="7.2"/>
  </r>
  <r>
    <x v="1299"/>
    <n v="7.5"/>
  </r>
  <r>
    <x v="1299"/>
    <n v="7.1"/>
  </r>
  <r>
    <x v="1299"/>
    <n v="6.6"/>
  </r>
  <r>
    <x v="1299"/>
    <n v="6.2"/>
  </r>
  <r>
    <x v="1300"/>
    <n v="7.7"/>
  </r>
  <r>
    <x v="1300"/>
    <n v="6.8"/>
  </r>
  <r>
    <x v="1300"/>
    <n v="4.9000000000000004"/>
  </r>
  <r>
    <x v="1301"/>
    <n v="8.1"/>
  </r>
  <r>
    <x v="1301"/>
    <n v="8"/>
  </r>
  <r>
    <x v="1301"/>
    <n v="8"/>
  </r>
  <r>
    <x v="1301"/>
    <n v="7.9"/>
  </r>
  <r>
    <x v="1301"/>
    <n v="7.7"/>
  </r>
  <r>
    <x v="1301"/>
    <n v="7.1"/>
  </r>
  <r>
    <x v="1301"/>
    <n v="7.1"/>
  </r>
  <r>
    <x v="1301"/>
    <n v="7.1"/>
  </r>
  <r>
    <x v="1301"/>
    <n v="6.8"/>
  </r>
  <r>
    <x v="1301"/>
    <n v="6.8"/>
  </r>
  <r>
    <x v="1301"/>
    <n v="6"/>
  </r>
  <r>
    <x v="1302"/>
    <n v="7.5"/>
  </r>
  <r>
    <x v="1302"/>
    <n v="6.3"/>
  </r>
  <r>
    <x v="1302"/>
    <n v="5.8"/>
  </r>
  <r>
    <x v="1303"/>
    <n v="8.4"/>
  </r>
  <r>
    <x v="1304"/>
    <n v="6"/>
  </r>
  <r>
    <x v="1305"/>
    <n v="6.9"/>
  </r>
  <r>
    <x v="1305"/>
    <n v="6.8"/>
  </r>
  <r>
    <x v="1306"/>
    <n v="7.2"/>
  </r>
  <r>
    <x v="1307"/>
    <n v="5.7"/>
  </r>
  <r>
    <x v="1308"/>
    <n v="2.7"/>
  </r>
  <r>
    <x v="1309"/>
    <n v="7.3"/>
  </r>
  <r>
    <x v="1309"/>
    <n v="6.9"/>
  </r>
  <r>
    <x v="1309"/>
    <n v="6.5"/>
  </r>
  <r>
    <x v="1309"/>
    <n v="4.9000000000000004"/>
  </r>
  <r>
    <x v="1310"/>
    <n v="5.3"/>
  </r>
  <r>
    <x v="1311"/>
    <n v="4.0999999999999996"/>
  </r>
  <r>
    <x v="1312"/>
    <n v="7.7"/>
  </r>
  <r>
    <x v="1313"/>
    <n v="6.4"/>
  </r>
  <r>
    <x v="1314"/>
    <n v="8.5"/>
  </r>
  <r>
    <x v="1314"/>
    <n v="8.5"/>
  </r>
  <r>
    <x v="1314"/>
    <n v="8.1999999999999993"/>
  </r>
  <r>
    <x v="1314"/>
    <n v="8.1"/>
  </r>
  <r>
    <x v="1314"/>
    <n v="7.8"/>
  </r>
  <r>
    <x v="1314"/>
    <n v="7.7"/>
  </r>
  <r>
    <x v="1314"/>
    <n v="7.2"/>
  </r>
  <r>
    <x v="1314"/>
    <n v="7.1"/>
  </r>
  <r>
    <x v="1314"/>
    <n v="7"/>
  </r>
  <r>
    <x v="1314"/>
    <n v="6.9"/>
  </r>
  <r>
    <x v="1314"/>
    <n v="6.7"/>
  </r>
  <r>
    <x v="1314"/>
    <n v="6.6"/>
  </r>
  <r>
    <x v="1314"/>
    <n v="6.6"/>
  </r>
  <r>
    <x v="1314"/>
    <n v="6.1"/>
  </r>
  <r>
    <x v="1314"/>
    <n v="6.1"/>
  </r>
  <r>
    <x v="1314"/>
    <n v="5.8"/>
  </r>
  <r>
    <x v="1314"/>
    <n v="5.3"/>
  </r>
  <r>
    <x v="1315"/>
    <n v="5.4"/>
  </r>
  <r>
    <x v="1316"/>
    <n v="5.9"/>
  </r>
  <r>
    <x v="1317"/>
    <n v="7.8"/>
  </r>
  <r>
    <x v="1318"/>
    <n v="7"/>
  </r>
  <r>
    <x v="1318"/>
    <n v="6.2"/>
  </r>
  <r>
    <x v="1318"/>
    <n v="6.2"/>
  </r>
  <r>
    <x v="1318"/>
    <n v="4.8"/>
  </r>
  <r>
    <x v="1319"/>
    <n v="6.7"/>
  </r>
  <r>
    <x v="1319"/>
    <n v="6.7"/>
  </r>
  <r>
    <x v="1319"/>
    <n v="6.4"/>
  </r>
  <r>
    <x v="1319"/>
    <n v="5.8"/>
  </r>
  <r>
    <x v="1319"/>
    <n v="5.8"/>
  </r>
  <r>
    <x v="1319"/>
    <n v="5.6"/>
  </r>
  <r>
    <x v="1319"/>
    <n v="5.2"/>
  </r>
  <r>
    <x v="1319"/>
    <n v="5.0999999999999996"/>
  </r>
  <r>
    <x v="1319"/>
    <n v="5"/>
  </r>
  <r>
    <x v="1319"/>
    <n v="4.5999999999999996"/>
  </r>
  <r>
    <x v="1320"/>
    <n v="4.5"/>
  </r>
  <r>
    <x v="1321"/>
    <n v="6.5"/>
  </r>
  <r>
    <x v="1321"/>
    <n v="6.4"/>
  </r>
  <r>
    <x v="1321"/>
    <n v="6.4"/>
  </r>
  <r>
    <x v="1321"/>
    <n v="4.9000000000000004"/>
  </r>
  <r>
    <x v="1322"/>
    <n v="7.3"/>
  </r>
  <r>
    <x v="1322"/>
    <n v="7.2"/>
  </r>
  <r>
    <x v="1322"/>
    <n v="6.7"/>
  </r>
  <r>
    <x v="1322"/>
    <n v="6"/>
  </r>
  <r>
    <x v="1322"/>
    <n v="5.8"/>
  </r>
  <r>
    <x v="1323"/>
    <n v="6.8"/>
  </r>
  <r>
    <x v="1324"/>
    <n v="6.9"/>
  </r>
  <r>
    <x v="1324"/>
    <n v="6.6"/>
  </r>
  <r>
    <x v="1324"/>
    <n v="5.9"/>
  </r>
  <r>
    <x v="1324"/>
    <n v="5.4"/>
  </r>
  <r>
    <x v="1324"/>
    <n v="4.9000000000000004"/>
  </r>
  <r>
    <x v="1325"/>
    <n v="4.5999999999999996"/>
  </r>
  <r>
    <x v="1326"/>
    <n v="8.1"/>
  </r>
  <r>
    <x v="1326"/>
    <n v="8.1"/>
  </r>
  <r>
    <x v="1326"/>
    <n v="7.7"/>
  </r>
  <r>
    <x v="1326"/>
    <n v="7.6"/>
  </r>
  <r>
    <x v="1326"/>
    <n v="7.6"/>
  </r>
  <r>
    <x v="1326"/>
    <n v="7.4"/>
  </r>
  <r>
    <x v="1326"/>
    <n v="6.8"/>
  </r>
  <r>
    <x v="1326"/>
    <n v="6.7"/>
  </r>
  <r>
    <x v="1326"/>
    <n v="5.9"/>
  </r>
  <r>
    <x v="1326"/>
    <n v="5.7"/>
  </r>
  <r>
    <x v="1326"/>
    <n v="5.6"/>
  </r>
  <r>
    <x v="1327"/>
    <n v="6.1"/>
  </r>
  <r>
    <x v="1328"/>
    <n v="6.9"/>
  </r>
  <r>
    <x v="1328"/>
    <n v="6"/>
  </r>
  <r>
    <x v="1328"/>
    <n v="5.0999999999999996"/>
  </r>
  <r>
    <x v="1328"/>
    <n v="4.9000000000000004"/>
  </r>
  <r>
    <x v="1329"/>
    <n v="5.0999999999999996"/>
  </r>
  <r>
    <x v="1330"/>
    <n v="7.3"/>
  </r>
  <r>
    <x v="1330"/>
    <n v="6.8"/>
  </r>
  <r>
    <x v="1330"/>
    <n v="6.3"/>
  </r>
  <r>
    <x v="1331"/>
    <n v="6.5"/>
  </r>
  <r>
    <x v="1332"/>
    <n v="5.9"/>
  </r>
  <r>
    <x v="1333"/>
    <n v="4.7"/>
  </r>
  <r>
    <x v="1334"/>
    <n v="6.5"/>
  </r>
  <r>
    <x v="1335"/>
    <n v="7.2"/>
  </r>
  <r>
    <x v="1336"/>
    <n v="6.8"/>
  </r>
  <r>
    <x v="1337"/>
    <n v="5.5"/>
  </r>
  <r>
    <x v="1337"/>
    <n v="4.8"/>
  </r>
  <r>
    <x v="1338"/>
    <n v="5.8"/>
  </r>
  <r>
    <x v="1338"/>
    <n v="5.3"/>
  </r>
  <r>
    <x v="1338"/>
    <n v="2.1"/>
  </r>
  <r>
    <x v="1339"/>
    <n v="6.3"/>
  </r>
  <r>
    <x v="1340"/>
    <n v="6.8"/>
  </r>
  <r>
    <x v="1340"/>
    <n v="6.5"/>
  </r>
  <r>
    <x v="1340"/>
    <n v="6.2"/>
  </r>
  <r>
    <x v="1340"/>
    <n v="5.6"/>
  </r>
  <r>
    <x v="1340"/>
    <n v="5.5"/>
  </r>
  <r>
    <x v="1340"/>
    <n v="5.4"/>
  </r>
  <r>
    <x v="1341"/>
    <n v="3.5"/>
  </r>
  <r>
    <x v="1342"/>
    <n v="6.4"/>
  </r>
  <r>
    <x v="1343"/>
    <n v="7.8"/>
  </r>
  <r>
    <x v="1343"/>
    <n v="7"/>
  </r>
  <r>
    <x v="1343"/>
    <n v="6.7"/>
  </r>
  <r>
    <x v="1343"/>
    <n v="6.5"/>
  </r>
  <r>
    <x v="1343"/>
    <n v="6.2"/>
  </r>
  <r>
    <x v="1344"/>
    <n v="7.6"/>
  </r>
  <r>
    <x v="1344"/>
    <n v="7.3"/>
  </r>
  <r>
    <x v="1344"/>
    <n v="7.2"/>
  </r>
  <r>
    <x v="1344"/>
    <n v="6.9"/>
  </r>
  <r>
    <x v="1344"/>
    <n v="6.4"/>
  </r>
  <r>
    <x v="1344"/>
    <n v="6.4"/>
  </r>
  <r>
    <x v="1344"/>
    <n v="5.6"/>
  </r>
  <r>
    <x v="1344"/>
    <n v="5.4"/>
  </r>
  <r>
    <x v="1344"/>
    <n v="5.0999999999999996"/>
  </r>
  <r>
    <x v="1344"/>
    <n v="4.9000000000000004"/>
  </r>
  <r>
    <x v="1344"/>
    <n v="4.0999999999999996"/>
  </r>
  <r>
    <x v="1344"/>
    <n v="3.6"/>
  </r>
  <r>
    <x v="1344"/>
    <n v="3.5"/>
  </r>
  <r>
    <x v="1345"/>
    <n v="7.1"/>
  </r>
  <r>
    <x v="1345"/>
    <n v="7.1"/>
  </r>
  <r>
    <x v="1345"/>
    <n v="6.3"/>
  </r>
  <r>
    <x v="1345"/>
    <n v="6.2"/>
  </r>
  <r>
    <x v="1345"/>
    <n v="5.8"/>
  </r>
  <r>
    <x v="1345"/>
    <n v="5.6"/>
  </r>
  <r>
    <x v="1346"/>
    <n v="7.8"/>
  </r>
  <r>
    <x v="1347"/>
    <n v="7"/>
  </r>
  <r>
    <x v="1348"/>
    <n v="7.2"/>
  </r>
  <r>
    <x v="1349"/>
    <n v="7"/>
  </r>
  <r>
    <x v="1350"/>
    <n v="8"/>
  </r>
  <r>
    <x v="1350"/>
    <n v="6.4"/>
  </r>
  <r>
    <x v="1351"/>
    <n v="8.8000000000000007"/>
  </r>
  <r>
    <x v="1351"/>
    <n v="8.5"/>
  </r>
  <r>
    <x v="1351"/>
    <n v="7.8"/>
  </r>
  <r>
    <x v="1351"/>
    <n v="7.7"/>
  </r>
  <r>
    <x v="1351"/>
    <n v="7.4"/>
  </r>
  <r>
    <x v="1351"/>
    <n v="7.4"/>
  </r>
  <r>
    <x v="1351"/>
    <n v="7.4"/>
  </r>
  <r>
    <x v="1351"/>
    <n v="7.3"/>
  </r>
  <r>
    <x v="1351"/>
    <n v="6.8"/>
  </r>
  <r>
    <x v="1351"/>
    <n v="6.6"/>
  </r>
  <r>
    <x v="1351"/>
    <n v="6.6"/>
  </r>
  <r>
    <x v="1351"/>
    <n v="6.4"/>
  </r>
  <r>
    <x v="1351"/>
    <n v="6.3"/>
  </r>
  <r>
    <x v="1352"/>
    <n v="5.8"/>
  </r>
  <r>
    <x v="1353"/>
    <n v="7"/>
  </r>
  <r>
    <x v="1353"/>
    <n v="6.9"/>
  </r>
  <r>
    <x v="1353"/>
    <n v="6.8"/>
  </r>
  <r>
    <x v="1353"/>
    <n v="6.5"/>
  </r>
  <r>
    <x v="1353"/>
    <n v="5.8"/>
  </r>
  <r>
    <x v="1354"/>
    <n v="6.2"/>
  </r>
  <r>
    <x v="1355"/>
    <n v="7"/>
  </r>
  <r>
    <x v="1356"/>
    <n v="7.2"/>
  </r>
  <r>
    <x v="1356"/>
    <n v="6.7"/>
  </r>
  <r>
    <x v="1357"/>
    <n v="8.5"/>
  </r>
  <r>
    <x v="1357"/>
    <n v="6.2"/>
  </r>
  <r>
    <x v="1358"/>
    <n v="6.7"/>
  </r>
  <r>
    <x v="1358"/>
    <n v="6.5"/>
  </r>
  <r>
    <x v="1359"/>
    <n v="2.4"/>
  </r>
  <r>
    <x v="1360"/>
    <n v="7.9"/>
  </r>
  <r>
    <x v="1360"/>
    <n v="7.3"/>
  </r>
  <r>
    <x v="1360"/>
    <n v="7.3"/>
  </r>
  <r>
    <x v="1360"/>
    <n v="7"/>
  </r>
  <r>
    <x v="1360"/>
    <n v="6.3"/>
  </r>
  <r>
    <x v="1360"/>
    <n v="5.8"/>
  </r>
  <r>
    <x v="1360"/>
    <n v="5.8"/>
  </r>
  <r>
    <x v="1361"/>
    <n v="6.9"/>
  </r>
  <r>
    <x v="1361"/>
    <n v="5.0999999999999996"/>
  </r>
  <r>
    <x v="1361"/>
    <n v="3.8"/>
  </r>
  <r>
    <x v="1362"/>
    <n v="7"/>
  </r>
  <r>
    <x v="1362"/>
    <n v="6.5"/>
  </r>
  <r>
    <x v="1362"/>
    <n v="6.5"/>
  </r>
  <r>
    <x v="1363"/>
    <n v="7.1"/>
  </r>
  <r>
    <x v="1363"/>
    <n v="6.5"/>
  </r>
  <r>
    <x v="1363"/>
    <n v="5.9"/>
  </r>
  <r>
    <x v="1364"/>
    <n v="7.1"/>
  </r>
  <r>
    <x v="1364"/>
    <n v="6.9"/>
  </r>
  <r>
    <x v="1364"/>
    <n v="6.9"/>
  </r>
  <r>
    <x v="1364"/>
    <n v="6.4"/>
  </r>
  <r>
    <x v="1364"/>
    <n v="6.4"/>
  </r>
  <r>
    <x v="1364"/>
    <n v="5.8"/>
  </r>
  <r>
    <x v="1364"/>
    <n v="5.5"/>
  </r>
  <r>
    <x v="1364"/>
    <n v="4.5"/>
  </r>
  <r>
    <x v="1365"/>
    <n v="5.9"/>
  </r>
  <r>
    <x v="1365"/>
    <n v="5.0999999999999996"/>
  </r>
  <r>
    <x v="1366"/>
    <n v="8.5"/>
  </r>
  <r>
    <x v="1366"/>
    <n v="7.2"/>
  </r>
  <r>
    <x v="1366"/>
    <n v="6.9"/>
  </r>
  <r>
    <x v="1366"/>
    <n v="6.7"/>
  </r>
  <r>
    <x v="1367"/>
    <n v="8"/>
  </r>
  <r>
    <x v="1367"/>
    <n v="7.1"/>
  </r>
  <r>
    <x v="1367"/>
    <n v="7.1"/>
  </r>
  <r>
    <x v="1368"/>
    <n v="8.5"/>
  </r>
  <r>
    <x v="1369"/>
    <n v="8.1999999999999993"/>
  </r>
  <r>
    <x v="1369"/>
    <n v="8.1"/>
  </r>
  <r>
    <x v="1369"/>
    <n v="8"/>
  </r>
  <r>
    <x v="1369"/>
    <n v="7.7"/>
  </r>
  <r>
    <x v="1369"/>
    <n v="7.6"/>
  </r>
  <r>
    <x v="1369"/>
    <n v="7"/>
  </r>
  <r>
    <x v="1369"/>
    <n v="6.7"/>
  </r>
  <r>
    <x v="1369"/>
    <n v="6.6"/>
  </r>
  <r>
    <x v="1369"/>
    <n v="6.6"/>
  </r>
  <r>
    <x v="1369"/>
    <n v="6.2"/>
  </r>
  <r>
    <x v="1369"/>
    <n v="6.1"/>
  </r>
  <r>
    <x v="1369"/>
    <n v="6"/>
  </r>
  <r>
    <x v="1369"/>
    <n v="5.3"/>
  </r>
  <r>
    <x v="1370"/>
    <n v="7.7"/>
  </r>
  <r>
    <x v="1370"/>
    <n v="6.3"/>
  </r>
  <r>
    <x v="1371"/>
    <n v="6.6"/>
  </r>
  <r>
    <x v="1371"/>
    <n v="6.3"/>
  </r>
  <r>
    <x v="1371"/>
    <n v="5.4"/>
  </r>
  <r>
    <x v="1371"/>
    <n v="5.3"/>
  </r>
  <r>
    <x v="1372"/>
    <n v="7.1"/>
  </r>
  <r>
    <x v="1372"/>
    <n v="5.6"/>
  </r>
  <r>
    <x v="1372"/>
    <n v="3.8"/>
  </r>
  <r>
    <x v="1373"/>
    <n v="6.3"/>
  </r>
  <r>
    <x v="1373"/>
    <n v="5.8"/>
  </r>
  <r>
    <x v="1373"/>
    <n v="5.3"/>
  </r>
  <r>
    <x v="1373"/>
    <n v="4.5999999999999996"/>
  </r>
  <r>
    <x v="1374"/>
    <n v="6.3"/>
  </r>
  <r>
    <x v="1375"/>
    <n v="6.5"/>
  </r>
  <r>
    <x v="1376"/>
    <n v="5.5"/>
  </r>
  <r>
    <x v="1377"/>
    <n v="7.7"/>
  </r>
  <r>
    <x v="1377"/>
    <n v="6.7"/>
  </r>
  <r>
    <x v="1377"/>
    <n v="6.1"/>
  </r>
  <r>
    <x v="1378"/>
    <n v="4.8"/>
  </r>
  <r>
    <x v="1379"/>
    <n v="6.1"/>
  </r>
  <r>
    <x v="1380"/>
    <n v="6.2"/>
  </r>
  <r>
    <x v="1381"/>
    <n v="7.6"/>
  </r>
  <r>
    <x v="1381"/>
    <n v="6"/>
  </r>
  <r>
    <x v="1381"/>
    <n v="6"/>
  </r>
  <r>
    <x v="1382"/>
    <n v="6.2"/>
  </r>
  <r>
    <x v="1383"/>
    <n v="7.1"/>
  </r>
  <r>
    <x v="1384"/>
    <n v="7.2"/>
  </r>
  <r>
    <x v="1384"/>
    <n v="6.3"/>
  </r>
  <r>
    <x v="1384"/>
    <n v="6"/>
  </r>
  <r>
    <x v="1385"/>
    <n v="6.1"/>
  </r>
  <r>
    <x v="1386"/>
    <n v="6.1"/>
  </r>
  <r>
    <x v="1387"/>
    <n v="7.7"/>
  </r>
  <r>
    <x v="1387"/>
    <n v="7.5"/>
  </r>
  <r>
    <x v="1388"/>
    <n v="7.2"/>
  </r>
  <r>
    <x v="1389"/>
    <n v="6.2"/>
  </r>
  <r>
    <x v="1389"/>
    <n v="5.7"/>
  </r>
  <r>
    <x v="1390"/>
    <n v="5.4"/>
  </r>
  <r>
    <x v="1391"/>
    <n v="4.7"/>
  </r>
  <r>
    <x v="1392"/>
    <n v="5.7"/>
  </r>
  <r>
    <x v="1392"/>
    <n v="5.7"/>
  </r>
  <r>
    <x v="1393"/>
    <n v="6.9"/>
  </r>
  <r>
    <x v="1394"/>
    <n v="6.8"/>
  </r>
  <r>
    <x v="1395"/>
    <n v="6.1"/>
  </r>
  <r>
    <x v="1396"/>
    <n v="4.7"/>
  </r>
  <r>
    <x v="1397"/>
    <n v="8.4"/>
  </r>
  <r>
    <x v="1397"/>
    <n v="7.8"/>
  </r>
  <r>
    <x v="1397"/>
    <n v="7.8"/>
  </r>
  <r>
    <x v="1397"/>
    <n v="7.7"/>
  </r>
  <r>
    <x v="1397"/>
    <n v="7.3"/>
  </r>
  <r>
    <x v="1397"/>
    <n v="7.1"/>
  </r>
  <r>
    <x v="1397"/>
    <n v="7.1"/>
  </r>
  <r>
    <x v="1397"/>
    <n v="6.8"/>
  </r>
  <r>
    <x v="1398"/>
    <n v="5.6"/>
  </r>
  <r>
    <x v="1399"/>
    <n v="6.8"/>
  </r>
  <r>
    <x v="1400"/>
    <n v="7.8"/>
  </r>
  <r>
    <x v="1400"/>
    <n v="7.6"/>
  </r>
  <r>
    <x v="1400"/>
    <n v="7.5"/>
  </r>
  <r>
    <x v="1400"/>
    <n v="7.3"/>
  </r>
  <r>
    <x v="1400"/>
    <n v="7.3"/>
  </r>
  <r>
    <x v="1400"/>
    <n v="6.6"/>
  </r>
  <r>
    <x v="1400"/>
    <n v="6.5"/>
  </r>
  <r>
    <x v="1400"/>
    <n v="6.4"/>
  </r>
  <r>
    <x v="1400"/>
    <n v="6.4"/>
  </r>
  <r>
    <x v="1400"/>
    <n v="6.4"/>
  </r>
  <r>
    <x v="1400"/>
    <n v="6.2"/>
  </r>
  <r>
    <x v="1400"/>
    <n v="6.2"/>
  </r>
  <r>
    <x v="1401"/>
    <n v="4.0999999999999996"/>
  </r>
  <r>
    <x v="1402"/>
    <n v="5.6"/>
  </r>
  <r>
    <x v="1402"/>
    <n v="5.5"/>
  </r>
  <r>
    <x v="1402"/>
    <n v="5.4"/>
  </r>
  <r>
    <x v="1402"/>
    <n v="5.3"/>
  </r>
  <r>
    <x v="1403"/>
    <n v="4.5999999999999996"/>
  </r>
  <r>
    <x v="1404"/>
    <n v="7.1"/>
  </r>
  <r>
    <x v="1405"/>
    <n v="6.9"/>
  </r>
  <r>
    <x v="1406"/>
    <n v="5.7"/>
  </r>
  <r>
    <x v="1407"/>
    <n v="7.3"/>
  </r>
  <r>
    <x v="1407"/>
    <n v="7"/>
  </r>
  <r>
    <x v="1407"/>
    <n v="6.8"/>
  </r>
  <r>
    <x v="1408"/>
    <n v="6.8"/>
  </r>
  <r>
    <x v="1408"/>
    <n v="6.7"/>
  </r>
  <r>
    <x v="1408"/>
    <n v="6.2"/>
  </r>
  <r>
    <x v="1408"/>
    <n v="5.5"/>
  </r>
  <r>
    <x v="1408"/>
    <n v="5.5"/>
  </r>
  <r>
    <x v="1409"/>
    <n v="6.5"/>
  </r>
  <r>
    <x v="1410"/>
    <n v="7.7"/>
  </r>
  <r>
    <x v="1410"/>
    <n v="6.9"/>
  </r>
  <r>
    <x v="1410"/>
    <n v="6.8"/>
  </r>
  <r>
    <x v="1410"/>
    <n v="6.5"/>
  </r>
  <r>
    <x v="1410"/>
    <n v="6.3"/>
  </r>
  <r>
    <x v="1411"/>
    <n v="5.6"/>
  </r>
  <r>
    <x v="1412"/>
    <n v="3.9"/>
  </r>
  <r>
    <x v="1413"/>
    <n v="6.5"/>
  </r>
  <r>
    <x v="1414"/>
    <n v="5.7"/>
  </r>
  <r>
    <x v="1414"/>
    <n v="5.2"/>
  </r>
  <r>
    <x v="1415"/>
    <n v="6.5"/>
  </r>
  <r>
    <x v="1416"/>
    <n v="6.6"/>
  </r>
  <r>
    <x v="1417"/>
    <n v="6.5"/>
  </r>
  <r>
    <x v="1417"/>
    <n v="6.3"/>
  </r>
  <r>
    <x v="1417"/>
    <n v="6.1"/>
  </r>
  <r>
    <x v="1417"/>
    <n v="5.6"/>
  </r>
  <r>
    <x v="1418"/>
    <n v="7.1"/>
  </r>
  <r>
    <x v="1418"/>
    <n v="5.9"/>
  </r>
  <r>
    <x v="1419"/>
    <n v="8.1999999999999993"/>
  </r>
  <r>
    <x v="1419"/>
    <n v="6.8"/>
  </r>
  <r>
    <x v="1420"/>
    <n v="7.3"/>
  </r>
  <r>
    <x v="1420"/>
    <n v="6"/>
  </r>
  <r>
    <x v="1420"/>
    <n v="5.5"/>
  </r>
  <r>
    <x v="1421"/>
    <n v="8.9"/>
  </r>
  <r>
    <x v="1421"/>
    <n v="8.4"/>
  </r>
  <r>
    <x v="1421"/>
    <n v="8"/>
  </r>
  <r>
    <x v="1422"/>
    <n v="6.9"/>
  </r>
  <r>
    <x v="1422"/>
    <n v="5.7"/>
  </r>
  <r>
    <x v="1422"/>
    <n v="5.6"/>
  </r>
  <r>
    <x v="1423"/>
    <n v="7"/>
  </r>
  <r>
    <x v="1423"/>
    <n v="6.4"/>
  </r>
  <r>
    <x v="1423"/>
    <n v="6.1"/>
  </r>
  <r>
    <x v="1424"/>
    <n v="6.7"/>
  </r>
  <r>
    <x v="1424"/>
    <n v="6.3"/>
  </r>
  <r>
    <x v="1424"/>
    <n v="6.3"/>
  </r>
  <r>
    <x v="1425"/>
    <n v="7.1"/>
  </r>
  <r>
    <x v="1426"/>
    <n v="7.6"/>
  </r>
  <r>
    <x v="1426"/>
    <n v="7.2"/>
  </r>
  <r>
    <x v="1427"/>
    <n v="7"/>
  </r>
  <r>
    <x v="1428"/>
    <n v="7.7"/>
  </r>
  <r>
    <x v="1429"/>
    <n v="5.9"/>
  </r>
  <r>
    <x v="1430"/>
    <n v="6.7"/>
  </r>
  <r>
    <x v="1431"/>
    <n v="7.1"/>
  </r>
  <r>
    <x v="1431"/>
    <n v="6.6"/>
  </r>
  <r>
    <x v="1431"/>
    <n v="6.4"/>
  </r>
  <r>
    <x v="1431"/>
    <n v="6.3"/>
  </r>
  <r>
    <x v="1431"/>
    <n v="6.3"/>
  </r>
  <r>
    <x v="1431"/>
    <n v="6.2"/>
  </r>
  <r>
    <x v="1431"/>
    <n v="5.9"/>
  </r>
  <r>
    <x v="1431"/>
    <n v="5.8"/>
  </r>
  <r>
    <x v="1431"/>
    <n v="5.6"/>
  </r>
  <r>
    <x v="1431"/>
    <n v="5.4"/>
  </r>
  <r>
    <x v="1431"/>
    <n v="5.4"/>
  </r>
  <r>
    <x v="1432"/>
    <n v="7.5"/>
  </r>
  <r>
    <x v="1432"/>
    <n v="6.9"/>
  </r>
  <r>
    <x v="1432"/>
    <n v="6.5"/>
  </r>
  <r>
    <x v="1433"/>
    <n v="6.7"/>
  </r>
  <r>
    <x v="1433"/>
    <n v="5.5"/>
  </r>
  <r>
    <x v="1434"/>
    <n v="7.4"/>
  </r>
  <r>
    <x v="1435"/>
    <n v="3.6"/>
  </r>
  <r>
    <x v="1436"/>
    <n v="7.8"/>
  </r>
  <r>
    <x v="1436"/>
    <n v="7.1"/>
  </r>
  <r>
    <x v="1436"/>
    <n v="6"/>
  </r>
  <r>
    <x v="1436"/>
    <n v="5.2"/>
  </r>
  <r>
    <x v="1437"/>
    <n v="7.3"/>
  </r>
  <r>
    <x v="1437"/>
    <n v="7"/>
  </r>
  <r>
    <x v="1438"/>
    <n v="5.9"/>
  </r>
  <r>
    <x v="1438"/>
    <n v="5.4"/>
  </r>
  <r>
    <x v="1439"/>
    <n v="6.8"/>
  </r>
  <r>
    <x v="1439"/>
    <n v="6.7"/>
  </r>
  <r>
    <x v="1439"/>
    <n v="6.6"/>
  </r>
  <r>
    <x v="1439"/>
    <n v="6.3"/>
  </r>
  <r>
    <x v="1439"/>
    <n v="5.7"/>
  </r>
  <r>
    <x v="1439"/>
    <n v="5.5"/>
  </r>
  <r>
    <x v="1439"/>
    <n v="5"/>
  </r>
  <r>
    <x v="1440"/>
    <n v="6.8"/>
  </r>
  <r>
    <x v="1440"/>
    <n v="6"/>
  </r>
  <r>
    <x v="1440"/>
    <n v="4.9000000000000004"/>
  </r>
  <r>
    <x v="1440"/>
    <n v="4.8"/>
  </r>
  <r>
    <x v="1441"/>
    <n v="6.3"/>
  </r>
  <r>
    <x v="1442"/>
    <n v="7.8"/>
  </r>
  <r>
    <x v="1442"/>
    <n v="7.2"/>
  </r>
  <r>
    <x v="1442"/>
    <n v="6.4"/>
  </r>
  <r>
    <x v="1442"/>
    <n v="6.3"/>
  </r>
  <r>
    <x v="1443"/>
    <n v="7.1"/>
  </r>
  <r>
    <x v="1444"/>
    <n v="8"/>
  </r>
  <r>
    <x v="1444"/>
    <n v="7.8"/>
  </r>
  <r>
    <x v="1444"/>
    <n v="7.7"/>
  </r>
  <r>
    <x v="1444"/>
    <n v="6.8"/>
  </r>
  <r>
    <x v="1445"/>
    <n v="7.9"/>
  </r>
  <r>
    <x v="1445"/>
    <n v="7.7"/>
  </r>
  <r>
    <x v="1445"/>
    <n v="7.7"/>
  </r>
  <r>
    <x v="1445"/>
    <n v="7.6"/>
  </r>
  <r>
    <x v="1445"/>
    <n v="6.9"/>
  </r>
  <r>
    <x v="1445"/>
    <n v="6.9"/>
  </r>
  <r>
    <x v="1445"/>
    <n v="6.8"/>
  </r>
  <r>
    <x v="1445"/>
    <n v="6.6"/>
  </r>
  <r>
    <x v="1445"/>
    <n v="6.6"/>
  </r>
  <r>
    <x v="1445"/>
    <n v="6.5"/>
  </r>
  <r>
    <x v="1445"/>
    <n v="6.5"/>
  </r>
  <r>
    <x v="1445"/>
    <n v="6.5"/>
  </r>
  <r>
    <x v="1445"/>
    <n v="6"/>
  </r>
  <r>
    <x v="1445"/>
    <n v="5.8"/>
  </r>
  <r>
    <x v="1445"/>
    <n v="5"/>
  </r>
  <r>
    <x v="1446"/>
    <n v="7.9"/>
  </r>
  <r>
    <x v="1447"/>
    <n v="7.6"/>
  </r>
  <r>
    <x v="1448"/>
    <n v="8.3000000000000007"/>
  </r>
  <r>
    <x v="1448"/>
    <n v="7.3"/>
  </r>
  <r>
    <x v="1449"/>
    <n v="6.7"/>
  </r>
  <r>
    <x v="1450"/>
    <n v="6.3"/>
  </r>
  <r>
    <x v="1450"/>
    <n v="6.1"/>
  </r>
  <r>
    <x v="1450"/>
    <n v="4.5"/>
  </r>
  <r>
    <x v="1451"/>
    <n v="6.6"/>
  </r>
  <r>
    <x v="1452"/>
    <n v="5.0999999999999996"/>
  </r>
  <r>
    <x v="1453"/>
    <n v="4.9000000000000004"/>
  </r>
  <r>
    <x v="1454"/>
    <n v="3.9"/>
  </r>
  <r>
    <x v="1455"/>
    <n v="8"/>
  </r>
  <r>
    <x v="1456"/>
    <n v="7.8"/>
  </r>
  <r>
    <x v="1456"/>
    <n v="7.3"/>
  </r>
  <r>
    <x v="1457"/>
    <n v="7.7"/>
  </r>
  <r>
    <x v="1457"/>
    <n v="7.6"/>
  </r>
  <r>
    <x v="1457"/>
    <n v="7.6"/>
  </r>
  <r>
    <x v="1457"/>
    <n v="6.9"/>
  </r>
  <r>
    <x v="1458"/>
    <n v="7.7"/>
  </r>
  <r>
    <x v="1458"/>
    <n v="7.6"/>
  </r>
  <r>
    <x v="1458"/>
    <n v="7.6"/>
  </r>
  <r>
    <x v="1458"/>
    <n v="7.4"/>
  </r>
  <r>
    <x v="1458"/>
    <n v="7.3"/>
  </r>
  <r>
    <x v="1458"/>
    <n v="7.1"/>
  </r>
  <r>
    <x v="1458"/>
    <n v="6.2"/>
  </r>
  <r>
    <x v="1458"/>
    <n v="5.8"/>
  </r>
  <r>
    <x v="1459"/>
    <n v="7"/>
  </r>
  <r>
    <x v="1459"/>
    <n v="7"/>
  </r>
  <r>
    <x v="1459"/>
    <n v="4.9000000000000004"/>
  </r>
  <r>
    <x v="1460"/>
    <n v="7.3"/>
  </r>
  <r>
    <x v="1460"/>
    <n v="6.9"/>
  </r>
  <r>
    <x v="1460"/>
    <n v="6.4"/>
  </r>
  <r>
    <x v="1460"/>
    <n v="6.2"/>
  </r>
  <r>
    <x v="1460"/>
    <n v="5.8"/>
  </r>
  <r>
    <x v="1460"/>
    <n v="5.4"/>
  </r>
  <r>
    <x v="1460"/>
    <n v="4.9000000000000004"/>
  </r>
  <r>
    <x v="1461"/>
    <n v="7"/>
  </r>
  <r>
    <x v="1462"/>
    <n v="6.8"/>
  </r>
  <r>
    <x v="1462"/>
    <n v="6.2"/>
  </r>
  <r>
    <x v="1462"/>
    <n v="5.7"/>
  </r>
  <r>
    <x v="1462"/>
    <n v="5.0999999999999996"/>
  </r>
  <r>
    <x v="1462"/>
    <n v="5.0999999999999996"/>
  </r>
  <r>
    <x v="1463"/>
    <n v="7.3"/>
  </r>
  <r>
    <x v="1464"/>
    <n v="5.8"/>
  </r>
  <r>
    <x v="1464"/>
    <n v="5.0999999999999996"/>
  </r>
  <r>
    <x v="1464"/>
    <n v="4.0999999999999996"/>
  </r>
  <r>
    <x v="1465"/>
    <n v="6"/>
  </r>
  <r>
    <x v="1466"/>
    <n v="7.1"/>
  </r>
  <r>
    <x v="1466"/>
    <n v="5.8"/>
  </r>
  <r>
    <x v="1467"/>
    <n v="6.3"/>
  </r>
  <r>
    <x v="1467"/>
    <n v="6.2"/>
  </r>
  <r>
    <x v="1467"/>
    <n v="6"/>
  </r>
  <r>
    <x v="1467"/>
    <n v="5.8"/>
  </r>
  <r>
    <x v="1468"/>
    <n v="6.6"/>
  </r>
  <r>
    <x v="1469"/>
    <n v="6.4"/>
  </r>
  <r>
    <x v="1470"/>
    <n v="5.3"/>
  </r>
  <r>
    <x v="1471"/>
    <n v="5.5"/>
  </r>
  <r>
    <x v="1471"/>
    <n v="5.5"/>
  </r>
  <r>
    <x v="1472"/>
    <n v="6.3"/>
  </r>
  <r>
    <x v="1473"/>
    <n v="7.5"/>
  </r>
  <r>
    <x v="1474"/>
    <n v="7.2"/>
  </r>
  <r>
    <x v="1474"/>
    <n v="6.6"/>
  </r>
  <r>
    <x v="1475"/>
    <n v="6.1"/>
  </r>
  <r>
    <x v="1475"/>
    <n v="5.5"/>
  </r>
  <r>
    <x v="1475"/>
    <n v="5.2"/>
  </r>
  <r>
    <x v="1475"/>
    <n v="4.5999999999999996"/>
  </r>
  <r>
    <x v="1476"/>
    <n v="6.3"/>
  </r>
  <r>
    <x v="1477"/>
    <n v="2.8"/>
  </r>
  <r>
    <x v="1478"/>
    <n v="6.2"/>
  </r>
  <r>
    <x v="1479"/>
    <n v="8.3000000000000007"/>
  </r>
  <r>
    <x v="1479"/>
    <n v="6.8"/>
  </r>
  <r>
    <x v="1480"/>
    <n v="7.2"/>
  </r>
  <r>
    <x v="1480"/>
    <n v="6.6"/>
  </r>
  <r>
    <x v="1481"/>
    <n v="8.1"/>
  </r>
  <r>
    <x v="1481"/>
    <n v="7.3"/>
  </r>
  <r>
    <x v="1482"/>
    <n v="6.2"/>
  </r>
  <r>
    <x v="1482"/>
    <n v="6.1"/>
  </r>
  <r>
    <x v="1482"/>
    <n v="5.7"/>
  </r>
  <r>
    <x v="1482"/>
    <n v="5.6"/>
  </r>
  <r>
    <x v="1482"/>
    <n v="5.2"/>
  </r>
  <r>
    <x v="1483"/>
    <n v="6.7"/>
  </r>
  <r>
    <x v="1483"/>
    <n v="6.3"/>
  </r>
  <r>
    <x v="1483"/>
    <n v="6.2"/>
  </r>
  <r>
    <x v="1483"/>
    <n v="5.6"/>
  </r>
  <r>
    <x v="1484"/>
    <n v="6.4"/>
  </r>
  <r>
    <x v="1484"/>
    <n v="6.1"/>
  </r>
  <r>
    <x v="1484"/>
    <n v="5.0999999999999996"/>
  </r>
  <r>
    <x v="1485"/>
    <n v="5.4"/>
  </r>
  <r>
    <x v="1485"/>
    <n v="5.0999999999999996"/>
  </r>
  <r>
    <x v="1486"/>
    <n v="6"/>
  </r>
  <r>
    <x v="1487"/>
    <n v="5.4"/>
  </r>
  <r>
    <x v="1488"/>
    <n v="5.9"/>
  </r>
  <r>
    <x v="1488"/>
    <n v="5.8"/>
  </r>
  <r>
    <x v="1488"/>
    <n v="5.7"/>
  </r>
  <r>
    <x v="1488"/>
    <n v="5.3"/>
  </r>
  <r>
    <x v="1489"/>
    <n v="3.8"/>
  </r>
  <r>
    <x v="1490"/>
    <n v="5.9"/>
  </r>
  <r>
    <x v="1490"/>
    <n v="5.8"/>
  </r>
  <r>
    <x v="1491"/>
    <n v="6.3"/>
  </r>
  <r>
    <x v="1492"/>
    <n v="4.4000000000000004"/>
  </r>
  <r>
    <x v="1493"/>
    <n v="7.1"/>
  </r>
  <r>
    <x v="1493"/>
    <n v="6.5"/>
  </r>
  <r>
    <x v="1494"/>
    <n v="7.8"/>
  </r>
  <r>
    <x v="1494"/>
    <n v="7.6"/>
  </r>
  <r>
    <x v="1494"/>
    <n v="7.3"/>
  </r>
  <r>
    <x v="1494"/>
    <n v="7.2"/>
  </r>
  <r>
    <x v="1494"/>
    <n v="7.1"/>
  </r>
  <r>
    <x v="1494"/>
    <n v="7.1"/>
  </r>
  <r>
    <x v="1494"/>
    <n v="7.1"/>
  </r>
  <r>
    <x v="1494"/>
    <n v="7"/>
  </r>
  <r>
    <x v="1494"/>
    <n v="6.9"/>
  </r>
  <r>
    <x v="1494"/>
    <n v="6.6"/>
  </r>
  <r>
    <x v="1494"/>
    <n v="6.5"/>
  </r>
  <r>
    <x v="1494"/>
    <n v="6.4"/>
  </r>
  <r>
    <x v="1494"/>
    <n v="6.1"/>
  </r>
  <r>
    <x v="1494"/>
    <n v="6.1"/>
  </r>
  <r>
    <x v="1494"/>
    <n v="5.8"/>
  </r>
  <r>
    <x v="1494"/>
    <n v="4.7"/>
  </r>
  <r>
    <x v="1495"/>
    <n v="8.9"/>
  </r>
  <r>
    <x v="1495"/>
    <n v="8.6"/>
  </r>
  <r>
    <x v="1495"/>
    <n v="8.5"/>
  </r>
  <r>
    <x v="1495"/>
    <n v="8.3000000000000007"/>
  </r>
  <r>
    <x v="1495"/>
    <n v="8.1"/>
  </r>
  <r>
    <x v="1495"/>
    <n v="8"/>
  </r>
  <r>
    <x v="1495"/>
    <n v="8"/>
  </r>
  <r>
    <x v="1495"/>
    <n v="7.9"/>
  </r>
  <r>
    <x v="1495"/>
    <n v="7.8"/>
  </r>
  <r>
    <x v="1495"/>
    <n v="7.7"/>
  </r>
  <r>
    <x v="1495"/>
    <n v="7.7"/>
  </r>
  <r>
    <x v="1495"/>
    <n v="7.6"/>
  </r>
  <r>
    <x v="1495"/>
    <n v="7.6"/>
  </r>
  <r>
    <x v="1495"/>
    <n v="7.6"/>
  </r>
  <r>
    <x v="1495"/>
    <n v="7.4"/>
  </r>
  <r>
    <x v="1495"/>
    <n v="7.4"/>
  </r>
  <r>
    <x v="1495"/>
    <n v="7.3"/>
  </r>
  <r>
    <x v="1495"/>
    <n v="7.2"/>
  </r>
  <r>
    <x v="1495"/>
    <n v="7.2"/>
  </r>
  <r>
    <x v="1495"/>
    <n v="7.1"/>
  </r>
  <r>
    <x v="1495"/>
    <n v="6.8"/>
  </r>
  <r>
    <x v="1495"/>
    <n v="6.7"/>
  </r>
  <r>
    <x v="1495"/>
    <n v="6.5"/>
  </r>
  <r>
    <x v="1495"/>
    <n v="6.5"/>
  </r>
  <r>
    <x v="1495"/>
    <n v="6.2"/>
  </r>
  <r>
    <x v="1496"/>
    <n v="6.5"/>
  </r>
  <r>
    <x v="1496"/>
    <n v="6.2"/>
  </r>
  <r>
    <x v="1497"/>
    <n v="5.0999999999999996"/>
  </r>
  <r>
    <x v="1498"/>
    <n v="6.1"/>
  </r>
  <r>
    <x v="1499"/>
    <n v="4.4000000000000004"/>
  </r>
  <r>
    <x v="1500"/>
    <n v="6.4"/>
  </r>
  <r>
    <x v="1500"/>
    <n v="6.4"/>
  </r>
  <r>
    <x v="1501"/>
    <n v="5.0999999999999996"/>
  </r>
  <r>
    <x v="1502"/>
    <n v="4.8"/>
  </r>
  <r>
    <x v="1503"/>
    <n v="6.3"/>
  </r>
  <r>
    <x v="1503"/>
    <n v="5.9"/>
  </r>
  <r>
    <x v="1504"/>
    <n v="6.5"/>
  </r>
  <r>
    <x v="1505"/>
    <n v="6.4"/>
  </r>
  <r>
    <x v="1506"/>
    <n v="6.1"/>
  </r>
  <r>
    <x v="1507"/>
    <n v="7.2"/>
  </r>
  <r>
    <x v="1508"/>
    <n v="7.4"/>
  </r>
  <r>
    <x v="1508"/>
    <n v="7.2"/>
  </r>
  <r>
    <x v="1508"/>
    <n v="6.8"/>
  </r>
  <r>
    <x v="1508"/>
    <n v="6.4"/>
  </r>
  <r>
    <x v="1508"/>
    <n v="5.0999999999999996"/>
  </r>
  <r>
    <x v="1509"/>
    <n v="7.8"/>
  </r>
  <r>
    <x v="1510"/>
    <n v="6.4"/>
  </r>
  <r>
    <x v="1510"/>
    <n v="5.2"/>
  </r>
  <r>
    <x v="1511"/>
    <n v="7.2"/>
  </r>
  <r>
    <x v="1511"/>
    <n v="6.5"/>
  </r>
  <r>
    <x v="1512"/>
    <n v="3.8"/>
  </r>
  <r>
    <x v="1513"/>
    <n v="6"/>
  </r>
  <r>
    <x v="1514"/>
    <n v="5.9"/>
  </r>
  <r>
    <x v="1514"/>
    <n v="5"/>
  </r>
  <r>
    <x v="1515"/>
    <n v="7.2"/>
  </r>
  <r>
    <x v="1516"/>
    <n v="6.6"/>
  </r>
  <r>
    <x v="1517"/>
    <n v="6.7"/>
  </r>
  <r>
    <x v="1517"/>
    <n v="3.3"/>
  </r>
  <r>
    <x v="1518"/>
    <n v="6.5"/>
  </r>
  <r>
    <x v="1518"/>
    <n v="6.3"/>
  </r>
  <r>
    <x v="1518"/>
    <n v="6.1"/>
  </r>
  <r>
    <x v="1518"/>
    <n v="5.6"/>
  </r>
  <r>
    <x v="1519"/>
    <n v="8.1"/>
  </r>
  <r>
    <x v="1519"/>
    <n v="6.9"/>
  </r>
  <r>
    <x v="1520"/>
    <n v="8"/>
  </r>
  <r>
    <x v="1520"/>
    <n v="7.7"/>
  </r>
  <r>
    <x v="1520"/>
    <n v="7.5"/>
  </r>
  <r>
    <x v="1520"/>
    <n v="6.2"/>
  </r>
  <r>
    <x v="1520"/>
    <n v="6.2"/>
  </r>
  <r>
    <x v="1520"/>
    <n v="5.7"/>
  </r>
  <r>
    <x v="1521"/>
    <n v="7.6"/>
  </r>
  <r>
    <x v="1522"/>
    <n v="7.1"/>
  </r>
  <r>
    <x v="1523"/>
    <n v="7.5"/>
  </r>
  <r>
    <x v="1523"/>
    <n v="7.3"/>
  </r>
  <r>
    <x v="1523"/>
    <n v="7"/>
  </r>
  <r>
    <x v="1524"/>
    <n v="7.6"/>
  </r>
  <r>
    <x v="1524"/>
    <n v="6.7"/>
  </r>
  <r>
    <x v="1524"/>
    <n v="6.7"/>
  </r>
  <r>
    <x v="1525"/>
    <n v="8.1"/>
  </r>
  <r>
    <x v="1526"/>
    <n v="8.3000000000000007"/>
  </r>
  <r>
    <x v="1526"/>
    <n v="8"/>
  </r>
  <r>
    <x v="1526"/>
    <n v="7.7"/>
  </r>
  <r>
    <x v="1526"/>
    <n v="7.6"/>
  </r>
  <r>
    <x v="1526"/>
    <n v="7"/>
  </r>
  <r>
    <x v="1526"/>
    <n v="6.8"/>
  </r>
  <r>
    <x v="1526"/>
    <n v="5.9"/>
  </r>
  <r>
    <x v="1527"/>
    <n v="7.4"/>
  </r>
  <r>
    <x v="1527"/>
    <n v="7.1"/>
  </r>
  <r>
    <x v="1528"/>
    <n v="6.7"/>
  </r>
  <r>
    <x v="1529"/>
    <n v="7.6"/>
  </r>
  <r>
    <x v="1530"/>
    <n v="7.3"/>
  </r>
  <r>
    <x v="1531"/>
    <n v="7.4"/>
  </r>
  <r>
    <x v="1532"/>
    <n v="6.3"/>
  </r>
  <r>
    <x v="1532"/>
    <n v="5.8"/>
  </r>
  <r>
    <x v="1533"/>
    <n v="7.2"/>
  </r>
  <r>
    <x v="1533"/>
    <n v="6.7"/>
  </r>
  <r>
    <x v="1533"/>
    <n v="6.1"/>
  </r>
  <r>
    <x v="1534"/>
    <n v="8.3000000000000007"/>
  </r>
  <r>
    <x v="1534"/>
    <n v="8.1"/>
  </r>
  <r>
    <x v="1534"/>
    <n v="6.6"/>
  </r>
  <r>
    <x v="1535"/>
    <n v="6.2"/>
  </r>
  <r>
    <x v="1535"/>
    <n v="5.9"/>
  </r>
  <r>
    <x v="1535"/>
    <n v="5.4"/>
  </r>
  <r>
    <x v="1536"/>
    <n v="6.4"/>
  </r>
  <r>
    <x v="1536"/>
    <n v="5.5"/>
  </r>
  <r>
    <x v="1537"/>
    <n v="6.2"/>
  </r>
  <r>
    <x v="1538"/>
    <n v="8"/>
  </r>
  <r>
    <x v="1538"/>
    <n v="7.9"/>
  </r>
  <r>
    <x v="1538"/>
    <n v="7.9"/>
  </r>
  <r>
    <x v="1538"/>
    <n v="7.6"/>
  </r>
  <r>
    <x v="1538"/>
    <n v="7.5"/>
  </r>
  <r>
    <x v="1538"/>
    <n v="7.4"/>
  </r>
  <r>
    <x v="1538"/>
    <n v="7"/>
  </r>
  <r>
    <x v="1538"/>
    <n v="7"/>
  </r>
  <r>
    <x v="1538"/>
    <n v="7"/>
  </r>
  <r>
    <x v="1538"/>
    <n v="6.7"/>
  </r>
  <r>
    <x v="1538"/>
    <n v="6.5"/>
  </r>
  <r>
    <x v="1538"/>
    <n v="6.5"/>
  </r>
  <r>
    <x v="1538"/>
    <n v="6.3"/>
  </r>
  <r>
    <x v="1538"/>
    <n v="6.2"/>
  </r>
  <r>
    <x v="1538"/>
    <n v="5.7"/>
  </r>
  <r>
    <x v="1538"/>
    <n v="5.7"/>
  </r>
  <r>
    <x v="1539"/>
    <n v="6.5"/>
  </r>
  <r>
    <x v="1540"/>
    <n v="5.3"/>
  </r>
  <r>
    <x v="1541"/>
    <n v="6.2"/>
  </r>
  <r>
    <x v="1541"/>
    <n v="5.5"/>
  </r>
  <r>
    <x v="1541"/>
    <n v="5.3"/>
  </r>
  <r>
    <x v="1541"/>
    <n v="5.2"/>
  </r>
  <r>
    <x v="1542"/>
    <n v="7.1"/>
  </r>
  <r>
    <x v="1543"/>
    <n v="6.8"/>
  </r>
  <r>
    <x v="1543"/>
    <n v="6.7"/>
  </r>
  <r>
    <x v="1543"/>
    <n v="6.7"/>
  </r>
  <r>
    <x v="1543"/>
    <n v="6.7"/>
  </r>
  <r>
    <x v="1544"/>
    <n v="7.6"/>
  </r>
  <r>
    <x v="1545"/>
    <n v="8.1"/>
  </r>
  <r>
    <x v="1546"/>
    <n v="7.6"/>
  </r>
  <r>
    <x v="1546"/>
    <n v="6.9"/>
  </r>
  <r>
    <x v="1547"/>
    <n v="6.6"/>
  </r>
  <r>
    <x v="1547"/>
    <n v="6.3"/>
  </r>
  <r>
    <x v="1547"/>
    <n v="6.2"/>
  </r>
  <r>
    <x v="1547"/>
    <n v="5.9"/>
  </r>
  <r>
    <x v="1547"/>
    <n v="5.7"/>
  </r>
  <r>
    <x v="1547"/>
    <n v="5.6"/>
  </r>
  <r>
    <x v="1548"/>
    <n v="5.8"/>
  </r>
  <r>
    <x v="1549"/>
    <n v="6.7"/>
  </r>
  <r>
    <x v="1549"/>
    <n v="6.5"/>
  </r>
  <r>
    <x v="1549"/>
    <n v="5.9"/>
  </r>
  <r>
    <x v="1550"/>
    <n v="5.3"/>
  </r>
  <r>
    <x v="1551"/>
    <n v="7.5"/>
  </r>
  <r>
    <x v="1551"/>
    <n v="7.5"/>
  </r>
  <r>
    <x v="1551"/>
    <n v="7.4"/>
  </r>
  <r>
    <x v="1551"/>
    <n v="7.4"/>
  </r>
  <r>
    <x v="1551"/>
    <n v="5.5"/>
  </r>
  <r>
    <x v="1551"/>
    <n v="5.5"/>
  </r>
  <r>
    <x v="1552"/>
    <n v="5.7"/>
  </r>
  <r>
    <x v="1553"/>
    <n v="7.6"/>
  </r>
  <r>
    <x v="1553"/>
    <n v="7.5"/>
  </r>
  <r>
    <x v="1554"/>
    <n v="6.4"/>
  </r>
  <r>
    <x v="1554"/>
    <n v="5.7"/>
  </r>
  <r>
    <x v="1555"/>
    <n v="7.4"/>
  </r>
  <r>
    <x v="1555"/>
    <n v="7"/>
  </r>
  <r>
    <x v="1556"/>
    <n v="4.0999999999999996"/>
  </r>
  <r>
    <x v="1557"/>
    <n v="7.8"/>
  </r>
  <r>
    <x v="1557"/>
    <n v="7.2"/>
  </r>
  <r>
    <x v="1557"/>
    <n v="6.6"/>
  </r>
  <r>
    <x v="1557"/>
    <n v="6.5"/>
  </r>
  <r>
    <x v="1557"/>
    <n v="6.5"/>
  </r>
  <r>
    <x v="1557"/>
    <n v="6.1"/>
  </r>
  <r>
    <x v="1557"/>
    <n v="5.9"/>
  </r>
  <r>
    <x v="1558"/>
    <n v="7.5"/>
  </r>
  <r>
    <x v="1559"/>
    <n v="6.3"/>
  </r>
  <r>
    <x v="1560"/>
    <n v="3.3"/>
  </r>
  <r>
    <x v="1561"/>
    <n v="6.6"/>
  </r>
  <r>
    <x v="1561"/>
    <n v="5.6"/>
  </r>
  <r>
    <x v="1561"/>
    <n v="4.2"/>
  </r>
  <r>
    <x v="1562"/>
    <n v="7.6"/>
  </r>
  <r>
    <x v="1563"/>
    <n v="6.1"/>
  </r>
  <r>
    <x v="1564"/>
    <n v="4.5"/>
  </r>
  <r>
    <x v="1565"/>
    <n v="6.9"/>
  </r>
  <r>
    <x v="1565"/>
    <n v="6.1"/>
  </r>
  <r>
    <x v="1566"/>
    <n v="6.5"/>
  </r>
  <r>
    <x v="1566"/>
    <n v="5.7"/>
  </r>
  <r>
    <x v="1567"/>
    <n v="8"/>
  </r>
  <r>
    <x v="1567"/>
    <n v="7.6"/>
  </r>
  <r>
    <x v="1567"/>
    <n v="7.6"/>
  </r>
  <r>
    <x v="1568"/>
    <n v="5.9"/>
  </r>
  <r>
    <x v="1569"/>
    <n v="8.1"/>
  </r>
  <r>
    <x v="1569"/>
    <n v="7.7"/>
  </r>
  <r>
    <x v="1570"/>
    <n v="7.3"/>
  </r>
  <r>
    <x v="1571"/>
    <n v="5.9"/>
  </r>
  <r>
    <x v="1572"/>
    <n v="7.5"/>
  </r>
  <r>
    <x v="1573"/>
    <n v="5.3"/>
  </r>
  <r>
    <x v="1574"/>
    <n v="6.9"/>
  </r>
  <r>
    <x v="1574"/>
    <n v="6.8"/>
  </r>
  <r>
    <x v="1574"/>
    <n v="6.7"/>
  </r>
  <r>
    <x v="1574"/>
    <n v="6.7"/>
  </r>
  <r>
    <x v="1574"/>
    <n v="6.1"/>
  </r>
  <r>
    <x v="1574"/>
    <n v="5.6"/>
  </r>
  <r>
    <x v="1574"/>
    <n v="5.4"/>
  </r>
  <r>
    <x v="1575"/>
    <n v="7.8"/>
  </r>
  <r>
    <x v="1575"/>
    <n v="7.5"/>
  </r>
  <r>
    <x v="1575"/>
    <n v="7.5"/>
  </r>
  <r>
    <x v="1575"/>
    <n v="6.5"/>
  </r>
  <r>
    <x v="1576"/>
    <n v="6.5"/>
  </r>
  <r>
    <x v="1576"/>
    <n v="6.1"/>
  </r>
  <r>
    <x v="1577"/>
    <n v="7.1"/>
  </r>
  <r>
    <x v="1578"/>
    <n v="7.7"/>
  </r>
  <r>
    <x v="1579"/>
    <n v="7.5"/>
  </r>
  <r>
    <x v="1579"/>
    <n v="6.6"/>
  </r>
  <r>
    <x v="1580"/>
    <n v="4.5999999999999996"/>
  </r>
  <r>
    <x v="1581"/>
    <n v="6.3"/>
  </r>
  <r>
    <x v="1581"/>
    <n v="5.8"/>
  </r>
  <r>
    <x v="1582"/>
    <n v="6.4"/>
  </r>
  <r>
    <x v="1582"/>
    <n v="6.1"/>
  </r>
  <r>
    <x v="1583"/>
    <n v="7.5"/>
  </r>
  <r>
    <x v="1584"/>
    <n v="6.6"/>
  </r>
  <r>
    <x v="1585"/>
    <n v="7.3"/>
  </r>
  <r>
    <x v="1585"/>
    <n v="6.7"/>
  </r>
  <r>
    <x v="1585"/>
    <n v="6.2"/>
  </r>
  <r>
    <x v="1586"/>
    <n v="6.6"/>
  </r>
  <r>
    <x v="1586"/>
    <n v="6.1"/>
  </r>
  <r>
    <x v="1587"/>
    <n v="6.2"/>
  </r>
  <r>
    <x v="1588"/>
    <n v="8.6"/>
  </r>
  <r>
    <x v="1589"/>
    <n v="6.2"/>
  </r>
  <r>
    <x v="1590"/>
    <n v="6"/>
  </r>
  <r>
    <x v="1591"/>
    <n v="8"/>
  </r>
  <r>
    <x v="1591"/>
    <n v="7.7"/>
  </r>
  <r>
    <x v="1591"/>
    <n v="7.3"/>
  </r>
  <r>
    <x v="1591"/>
    <n v="7.3"/>
  </r>
  <r>
    <x v="1591"/>
    <n v="7"/>
  </r>
  <r>
    <x v="1591"/>
    <n v="6.9"/>
  </r>
  <r>
    <x v="1591"/>
    <n v="6.8"/>
  </r>
  <r>
    <x v="1591"/>
    <n v="6.4"/>
  </r>
  <r>
    <x v="1591"/>
    <n v="6.4"/>
  </r>
  <r>
    <x v="1591"/>
    <n v="6"/>
  </r>
  <r>
    <x v="1591"/>
    <n v="5.9"/>
  </r>
  <r>
    <x v="1591"/>
    <n v="5.8"/>
  </r>
  <r>
    <x v="1592"/>
    <n v="4.2"/>
  </r>
  <r>
    <x v="1593"/>
    <n v="3.1"/>
  </r>
  <r>
    <x v="1594"/>
    <n v="7.8"/>
  </r>
  <r>
    <x v="1594"/>
    <n v="7.2"/>
  </r>
  <r>
    <x v="1594"/>
    <n v="6.2"/>
  </r>
  <r>
    <x v="1595"/>
    <n v="6.3"/>
  </r>
  <r>
    <x v="1596"/>
    <n v="3.4"/>
  </r>
  <r>
    <x v="1597"/>
    <n v="5.6"/>
  </r>
  <r>
    <x v="1598"/>
    <n v="5.9"/>
  </r>
  <r>
    <x v="1599"/>
    <n v="5.6"/>
  </r>
  <r>
    <x v="1599"/>
    <n v="5"/>
  </r>
  <r>
    <x v="1599"/>
    <n v="4.8"/>
  </r>
  <r>
    <x v="1599"/>
    <n v="4.7"/>
  </r>
  <r>
    <x v="1599"/>
    <n v="4.4000000000000004"/>
  </r>
  <r>
    <x v="1599"/>
    <n v="4.0999999999999996"/>
  </r>
  <r>
    <x v="1600"/>
    <n v="6.8"/>
  </r>
  <r>
    <x v="1601"/>
    <n v="7.4"/>
  </r>
  <r>
    <x v="1601"/>
    <n v="5.7"/>
  </r>
  <r>
    <x v="1602"/>
    <n v="6.3"/>
  </r>
  <r>
    <x v="1603"/>
    <n v="3.8"/>
  </r>
  <r>
    <x v="1603"/>
    <n v="2.9"/>
  </r>
  <r>
    <x v="1603"/>
    <n v="2.2999999999999998"/>
  </r>
  <r>
    <x v="1604"/>
    <n v="7.6"/>
  </r>
  <r>
    <x v="1604"/>
    <n v="6.4"/>
  </r>
  <r>
    <x v="1605"/>
    <n v="3.1"/>
  </r>
  <r>
    <x v="1606"/>
    <n v="6.2"/>
  </r>
  <r>
    <x v="1607"/>
    <n v="5.3"/>
  </r>
  <r>
    <x v="1608"/>
    <n v="8.1999999999999993"/>
  </r>
  <r>
    <x v="1608"/>
    <n v="8.1"/>
  </r>
  <r>
    <x v="1609"/>
    <n v="7.2"/>
  </r>
  <r>
    <x v="1609"/>
    <n v="7.1"/>
  </r>
  <r>
    <x v="1610"/>
    <n v="7.3"/>
  </r>
  <r>
    <x v="1610"/>
    <n v="6.1"/>
  </r>
  <r>
    <x v="1610"/>
    <n v="5.6"/>
  </r>
  <r>
    <x v="1611"/>
    <n v="7.5"/>
  </r>
  <r>
    <x v="1611"/>
    <n v="5"/>
  </r>
  <r>
    <x v="1612"/>
    <n v="8"/>
  </r>
  <r>
    <x v="1613"/>
    <n v="7"/>
  </r>
  <r>
    <x v="1614"/>
    <n v="7.1"/>
  </r>
  <r>
    <x v="1615"/>
    <n v="7.3"/>
  </r>
  <r>
    <x v="1615"/>
    <n v="5.8"/>
  </r>
  <r>
    <x v="1616"/>
    <n v="2.1"/>
  </r>
  <r>
    <x v="1617"/>
    <n v="5.4"/>
  </r>
  <r>
    <x v="1618"/>
    <n v="6.3"/>
  </r>
  <r>
    <x v="1619"/>
    <n v="6.4"/>
  </r>
  <r>
    <x v="1619"/>
    <n v="5.4"/>
  </r>
  <r>
    <x v="1619"/>
    <n v="5"/>
  </r>
  <r>
    <x v="1620"/>
    <n v="6.1"/>
  </r>
  <r>
    <x v="1620"/>
    <n v="5.7"/>
  </r>
  <r>
    <x v="1620"/>
    <n v="4.8"/>
  </r>
  <r>
    <x v="1621"/>
    <n v="8"/>
  </r>
  <r>
    <x v="1621"/>
    <n v="6.1"/>
  </r>
  <r>
    <x v="1621"/>
    <n v="5.6"/>
  </r>
  <r>
    <x v="1622"/>
    <n v="6.8"/>
  </r>
  <r>
    <x v="1622"/>
    <n v="6.1"/>
  </r>
  <r>
    <x v="1623"/>
    <n v="5.9"/>
  </r>
  <r>
    <x v="1624"/>
    <n v="7.4"/>
  </r>
  <r>
    <x v="1624"/>
    <n v="7"/>
  </r>
  <r>
    <x v="1625"/>
    <n v="6.4"/>
  </r>
  <r>
    <x v="1625"/>
    <n v="6.4"/>
  </r>
  <r>
    <x v="1625"/>
    <n v="6.1"/>
  </r>
  <r>
    <x v="1625"/>
    <n v="5.0999999999999996"/>
  </r>
  <r>
    <x v="1626"/>
    <n v="7.3"/>
  </r>
  <r>
    <x v="1626"/>
    <n v="6.7"/>
  </r>
  <r>
    <x v="1627"/>
    <n v="8.1"/>
  </r>
  <r>
    <x v="1627"/>
    <n v="7.8"/>
  </r>
  <r>
    <x v="1627"/>
    <n v="7.8"/>
  </r>
  <r>
    <x v="1627"/>
    <n v="7.7"/>
  </r>
  <r>
    <x v="1627"/>
    <n v="7.6"/>
  </r>
  <r>
    <x v="1627"/>
    <n v="7.3"/>
  </r>
  <r>
    <x v="1627"/>
    <n v="7.1"/>
  </r>
  <r>
    <x v="1628"/>
    <n v="6.8"/>
  </r>
  <r>
    <x v="1628"/>
    <n v="6.4"/>
  </r>
  <r>
    <x v="1629"/>
    <n v="7.5"/>
  </r>
  <r>
    <x v="1629"/>
    <n v="7.5"/>
  </r>
  <r>
    <x v="1629"/>
    <n v="7.2"/>
  </r>
  <r>
    <x v="1629"/>
    <n v="6.5"/>
  </r>
  <r>
    <x v="1629"/>
    <n v="6.4"/>
  </r>
  <r>
    <x v="1629"/>
    <n v="6.2"/>
  </r>
  <r>
    <x v="1629"/>
    <n v="6.1"/>
  </r>
  <r>
    <x v="1629"/>
    <n v="5.5"/>
  </r>
  <r>
    <x v="1629"/>
    <n v="5"/>
  </r>
  <r>
    <x v="1629"/>
    <n v="4.8"/>
  </r>
  <r>
    <x v="1629"/>
    <n v="4.5"/>
  </r>
  <r>
    <x v="1630"/>
    <n v="7.5"/>
  </r>
  <r>
    <x v="1631"/>
    <n v="5.6"/>
  </r>
  <r>
    <x v="1632"/>
    <n v="5.4"/>
  </r>
  <r>
    <x v="1633"/>
    <n v="7.1"/>
  </r>
  <r>
    <x v="1633"/>
    <n v="6.6"/>
  </r>
  <r>
    <x v="1633"/>
    <n v="5.2"/>
  </r>
  <r>
    <x v="1634"/>
    <n v="4.5999999999999996"/>
  </r>
  <r>
    <x v="1635"/>
    <n v="5"/>
  </r>
  <r>
    <x v="1636"/>
    <n v="5.0999999999999996"/>
  </r>
  <r>
    <x v="1637"/>
    <n v="6"/>
  </r>
  <r>
    <x v="1637"/>
    <n v="5.0999999999999996"/>
  </r>
  <r>
    <x v="1637"/>
    <n v="4.2"/>
  </r>
  <r>
    <x v="1638"/>
    <n v="7.7"/>
  </r>
  <r>
    <x v="1639"/>
    <n v="7"/>
  </r>
  <r>
    <x v="1640"/>
    <n v="8"/>
  </r>
  <r>
    <x v="1640"/>
    <n v="6.7"/>
  </r>
  <r>
    <x v="1640"/>
    <n v="6"/>
  </r>
  <r>
    <x v="1640"/>
    <n v="5.0999999999999996"/>
  </r>
  <r>
    <x v="1641"/>
    <n v="5.6"/>
  </r>
  <r>
    <x v="1641"/>
    <n v="3.3"/>
  </r>
  <r>
    <x v="1642"/>
    <n v="5.4"/>
  </r>
  <r>
    <x v="1643"/>
    <n v="8.1"/>
  </r>
  <r>
    <x v="1644"/>
    <n v="7.2"/>
  </r>
  <r>
    <x v="1645"/>
    <n v="7.7"/>
  </r>
  <r>
    <x v="1646"/>
    <n v="8.4"/>
  </r>
  <r>
    <x v="1646"/>
    <n v="7.2"/>
  </r>
  <r>
    <x v="1646"/>
    <n v="6.6"/>
  </r>
  <r>
    <x v="1646"/>
    <n v="6.4"/>
  </r>
  <r>
    <x v="1646"/>
    <n v="6.4"/>
  </r>
  <r>
    <x v="1646"/>
    <n v="5.6"/>
  </r>
  <r>
    <x v="1647"/>
    <n v="8.1"/>
  </r>
  <r>
    <x v="1647"/>
    <n v="7.7"/>
  </r>
  <r>
    <x v="1647"/>
    <n v="7.7"/>
  </r>
  <r>
    <x v="1647"/>
    <n v="7.6"/>
  </r>
  <r>
    <x v="1647"/>
    <n v="7.5"/>
  </r>
  <r>
    <x v="1647"/>
    <n v="7.4"/>
  </r>
  <r>
    <x v="1647"/>
    <n v="7.3"/>
  </r>
  <r>
    <x v="1647"/>
    <n v="7.2"/>
  </r>
  <r>
    <x v="1647"/>
    <n v="7.2"/>
  </r>
  <r>
    <x v="1647"/>
    <n v="6.8"/>
  </r>
  <r>
    <x v="1647"/>
    <n v="6.8"/>
  </r>
  <r>
    <x v="1647"/>
    <n v="6.7"/>
  </r>
  <r>
    <x v="1647"/>
    <n v="6.7"/>
  </r>
  <r>
    <x v="1647"/>
    <n v="6.6"/>
  </r>
  <r>
    <x v="1647"/>
    <n v="6.4"/>
  </r>
  <r>
    <x v="1647"/>
    <n v="6.4"/>
  </r>
  <r>
    <x v="1647"/>
    <n v="6.3"/>
  </r>
  <r>
    <x v="1647"/>
    <n v="6.3"/>
  </r>
  <r>
    <x v="1647"/>
    <n v="6.3"/>
  </r>
  <r>
    <x v="1648"/>
    <n v="3.6"/>
  </r>
  <r>
    <x v="1649"/>
    <n v="7.2"/>
  </r>
  <r>
    <x v="1650"/>
    <n v="6.3"/>
  </r>
  <r>
    <x v="1650"/>
    <n v="5.8"/>
  </r>
  <r>
    <x v="1651"/>
    <n v="6.8"/>
  </r>
  <r>
    <x v="1652"/>
    <n v="6.9"/>
  </r>
  <r>
    <x v="1653"/>
    <n v="7.9"/>
  </r>
  <r>
    <x v="1653"/>
    <n v="7.6"/>
  </r>
  <r>
    <x v="1653"/>
    <n v="7.6"/>
  </r>
  <r>
    <x v="1653"/>
    <n v="7"/>
  </r>
  <r>
    <x v="1654"/>
    <n v="7.6"/>
  </r>
  <r>
    <x v="1654"/>
    <n v="6.7"/>
  </r>
  <r>
    <x v="1655"/>
    <n v="5.0999999999999996"/>
  </r>
  <r>
    <x v="1656"/>
    <n v="7.7"/>
  </r>
  <r>
    <x v="1656"/>
    <n v="7.7"/>
  </r>
  <r>
    <x v="1656"/>
    <n v="7.4"/>
  </r>
  <r>
    <x v="1656"/>
    <n v="7.4"/>
  </r>
  <r>
    <x v="1656"/>
    <n v="7.2"/>
  </r>
  <r>
    <x v="1656"/>
    <n v="7"/>
  </r>
  <r>
    <x v="1656"/>
    <n v="6.9"/>
  </r>
  <r>
    <x v="1656"/>
    <n v="6.1"/>
  </r>
  <r>
    <x v="1657"/>
    <n v="6.6"/>
  </r>
  <r>
    <x v="1658"/>
    <n v="6.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2"/>
  </r>
  <r>
    <x v="0"/>
    <x v="0"/>
    <x v="0"/>
    <x v="0"/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3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4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5"/>
  </r>
  <r>
    <x v="0"/>
    <x v="0"/>
    <x v="1"/>
    <x v="0"/>
    <x v="0"/>
    <x v="1"/>
    <x v="0"/>
    <x v="0"/>
    <x v="0"/>
    <x v="0"/>
    <x v="0"/>
    <x v="0"/>
    <x v="0"/>
    <x v="0"/>
    <x v="0"/>
    <x v="1"/>
    <x v="0"/>
    <x v="1"/>
    <x v="0"/>
    <x v="0"/>
    <x v="0"/>
    <x v="0"/>
    <x v="6"/>
  </r>
  <r>
    <x v="0"/>
    <x v="1"/>
    <x v="1"/>
    <x v="0"/>
    <x v="0"/>
    <x v="0"/>
    <x v="0"/>
    <x v="0"/>
    <x v="1"/>
    <x v="0"/>
    <x v="0"/>
    <x v="0"/>
    <x v="1"/>
    <x v="0"/>
    <x v="0"/>
    <x v="1"/>
    <x v="0"/>
    <x v="1"/>
    <x v="0"/>
    <x v="0"/>
    <x v="0"/>
    <x v="0"/>
    <x v="5"/>
  </r>
  <r>
    <x v="0"/>
    <x v="0"/>
    <x v="1"/>
    <x v="0"/>
    <x v="0"/>
    <x v="0"/>
    <x v="0"/>
    <x v="0"/>
    <x v="0"/>
    <x v="1"/>
    <x v="0"/>
    <x v="0"/>
    <x v="0"/>
    <x v="0"/>
    <x v="0"/>
    <x v="0"/>
    <x v="1"/>
    <x v="0"/>
    <x v="0"/>
    <x v="1"/>
    <x v="0"/>
    <x v="0"/>
    <x v="7"/>
  </r>
  <r>
    <x v="0"/>
    <x v="0"/>
    <x v="0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8"/>
  </r>
  <r>
    <x v="0"/>
    <x v="0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9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1"/>
    <x v="0"/>
    <x v="0"/>
    <x v="0"/>
    <x v="0"/>
    <x v="0"/>
    <x v="1"/>
    <x v="1"/>
    <x v="0"/>
    <x v="0"/>
    <x v="0"/>
    <x v="1"/>
    <x v="0"/>
    <x v="1"/>
    <x v="0"/>
    <x v="0"/>
    <x v="0"/>
    <x v="0"/>
    <x v="0"/>
    <x v="0"/>
    <x v="4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3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4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5"/>
  </r>
  <r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6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7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8"/>
  </r>
  <r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11"/>
  </r>
  <r>
    <x v="0"/>
    <x v="0"/>
    <x v="1"/>
    <x v="0"/>
    <x v="0"/>
    <x v="1"/>
    <x v="0"/>
    <x v="1"/>
    <x v="1"/>
    <x v="1"/>
    <x v="0"/>
    <x v="0"/>
    <x v="0"/>
    <x v="1"/>
    <x v="0"/>
    <x v="0"/>
    <x v="0"/>
    <x v="1"/>
    <x v="0"/>
    <x v="0"/>
    <x v="0"/>
    <x v="0"/>
    <x v="12"/>
  </r>
  <r>
    <x v="0"/>
    <x v="0"/>
    <x v="1"/>
    <x v="0"/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19"/>
  </r>
  <r>
    <x v="0"/>
    <x v="0"/>
    <x v="0"/>
    <x v="0"/>
    <x v="1"/>
    <x v="1"/>
    <x v="0"/>
    <x v="0"/>
    <x v="1"/>
    <x v="0"/>
    <x v="0"/>
    <x v="0"/>
    <x v="0"/>
    <x v="0"/>
    <x v="0"/>
    <x v="0"/>
    <x v="1"/>
    <x v="1"/>
    <x v="0"/>
    <x v="0"/>
    <x v="0"/>
    <x v="0"/>
    <x v="20"/>
  </r>
  <r>
    <x v="0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1"/>
  </r>
  <r>
    <x v="0"/>
    <x v="0"/>
    <x v="1"/>
    <x v="0"/>
    <x v="0"/>
    <x v="0"/>
    <x v="0"/>
    <x v="0"/>
    <x v="1"/>
    <x v="1"/>
    <x v="0"/>
    <x v="0"/>
    <x v="0"/>
    <x v="0"/>
    <x v="0"/>
    <x v="1"/>
    <x v="0"/>
    <x v="0"/>
    <x v="0"/>
    <x v="1"/>
    <x v="0"/>
    <x v="0"/>
    <x v="11"/>
  </r>
  <r>
    <x v="0"/>
    <x v="0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0"/>
    <x v="0"/>
    <x v="1"/>
    <x v="0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14"/>
  </r>
  <r>
    <x v="0"/>
    <x v="1"/>
    <x v="1"/>
    <x v="0"/>
    <x v="0"/>
    <x v="0"/>
    <x v="0"/>
    <x v="0"/>
    <x v="1"/>
    <x v="1"/>
    <x v="0"/>
    <x v="0"/>
    <x v="0"/>
    <x v="1"/>
    <x v="0"/>
    <x v="0"/>
    <x v="1"/>
    <x v="0"/>
    <x v="0"/>
    <x v="1"/>
    <x v="0"/>
    <x v="0"/>
    <x v="6"/>
  </r>
  <r>
    <x v="0"/>
    <x v="0"/>
    <x v="0"/>
    <x v="0"/>
    <x v="1"/>
    <x v="1"/>
    <x v="0"/>
    <x v="0"/>
    <x v="0"/>
    <x v="1"/>
    <x v="0"/>
    <x v="0"/>
    <x v="0"/>
    <x v="0"/>
    <x v="0"/>
    <x v="0"/>
    <x v="0"/>
    <x v="1"/>
    <x v="0"/>
    <x v="1"/>
    <x v="0"/>
    <x v="0"/>
    <x v="11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1"/>
    <x v="0"/>
    <x v="0"/>
    <x v="1"/>
  </r>
  <r>
    <x v="0"/>
    <x v="0"/>
    <x v="1"/>
    <x v="0"/>
    <x v="1"/>
    <x v="1"/>
    <x v="0"/>
    <x v="0"/>
    <x v="1"/>
    <x v="0"/>
    <x v="0"/>
    <x v="0"/>
    <x v="1"/>
    <x v="0"/>
    <x v="0"/>
    <x v="0"/>
    <x v="0"/>
    <x v="1"/>
    <x v="0"/>
    <x v="1"/>
    <x v="0"/>
    <x v="0"/>
    <x v="22"/>
  </r>
  <r>
    <x v="0"/>
    <x v="1"/>
    <x v="1"/>
    <x v="0"/>
    <x v="1"/>
    <x v="1"/>
    <x v="0"/>
    <x v="1"/>
    <x v="1"/>
    <x v="0"/>
    <x v="0"/>
    <x v="0"/>
    <x v="0"/>
    <x v="0"/>
    <x v="0"/>
    <x v="1"/>
    <x v="0"/>
    <x v="1"/>
    <x v="0"/>
    <x v="1"/>
    <x v="0"/>
    <x v="0"/>
    <x v="23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1"/>
    <x v="0"/>
    <x v="1"/>
    <x v="0"/>
    <x v="0"/>
    <x v="4"/>
  </r>
  <r>
    <x v="0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24"/>
  </r>
  <r>
    <x v="0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23"/>
  </r>
  <r>
    <x v="0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25"/>
  </r>
  <r>
    <x v="0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1"/>
    <x v="10"/>
  </r>
  <r>
    <x v="0"/>
    <x v="0"/>
    <x v="1"/>
    <x v="0"/>
    <x v="0"/>
    <x v="1"/>
    <x v="0"/>
    <x v="0"/>
    <x v="1"/>
    <x v="1"/>
    <x v="0"/>
    <x v="0"/>
    <x v="0"/>
    <x v="0"/>
    <x v="0"/>
    <x v="0"/>
    <x v="1"/>
    <x v="0"/>
    <x v="0"/>
    <x v="1"/>
    <x v="0"/>
    <x v="1"/>
    <x v="12"/>
  </r>
  <r>
    <x v="0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1"/>
    <x v="0"/>
  </r>
  <r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6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7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0"/>
    <x v="0"/>
    <x v="1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11"/>
  </r>
  <r>
    <x v="0"/>
    <x v="0"/>
    <x v="1"/>
    <x v="0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22"/>
  </r>
  <r>
    <x v="0"/>
    <x v="0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28"/>
  </r>
  <r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15"/>
  </r>
  <r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0"/>
    <x v="21"/>
  </r>
  <r>
    <x v="0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1"/>
  </r>
  <r>
    <x v="0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0"/>
  </r>
  <r>
    <x v="0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9"/>
  </r>
  <r>
    <x v="0"/>
    <x v="0"/>
    <x v="0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24"/>
  </r>
  <r>
    <x v="0"/>
    <x v="0"/>
    <x v="0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22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6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4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5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5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0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1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1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2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25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20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4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1"/>
    <x v="0"/>
    <x v="0"/>
    <x v="0"/>
    <x v="0"/>
    <x v="1"/>
    <x v="0"/>
    <x v="0"/>
    <x v="0"/>
    <x v="0"/>
    <x v="21"/>
  </r>
  <r>
    <x v="0"/>
    <x v="0"/>
    <x v="1"/>
    <x v="0"/>
    <x v="1"/>
    <x v="1"/>
    <x v="0"/>
    <x v="0"/>
    <x v="0"/>
    <x v="1"/>
    <x v="0"/>
    <x v="0"/>
    <x v="0"/>
    <x v="0"/>
    <x v="0"/>
    <x v="1"/>
    <x v="0"/>
    <x v="1"/>
    <x v="0"/>
    <x v="0"/>
    <x v="0"/>
    <x v="0"/>
    <x v="13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25"/>
  </r>
  <r>
    <x v="0"/>
    <x v="0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33"/>
  </r>
  <r>
    <x v="0"/>
    <x v="0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34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9"/>
  </r>
  <r>
    <x v="0"/>
    <x v="0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0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1"/>
    <x v="0"/>
    <x v="0"/>
    <x v="35"/>
  </r>
  <r>
    <x v="0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9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28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31"/>
  </r>
  <r>
    <x v="0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1"/>
    <x v="0"/>
    <x v="0"/>
    <x v="9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</r>
  <r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1"/>
    <x v="0"/>
    <x v="0"/>
    <x v="22"/>
  </r>
  <r>
    <x v="0"/>
    <x v="0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35"/>
  </r>
  <r>
    <x v="0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1"/>
    <x v="0"/>
    <x v="0"/>
    <x v="32"/>
  </r>
  <r>
    <x v="0"/>
    <x v="0"/>
    <x v="1"/>
    <x v="0"/>
    <x v="0"/>
    <x v="1"/>
    <x v="0"/>
    <x v="0"/>
    <x v="1"/>
    <x v="1"/>
    <x v="0"/>
    <x v="0"/>
    <x v="0"/>
    <x v="1"/>
    <x v="0"/>
    <x v="0"/>
    <x v="0"/>
    <x v="0"/>
    <x v="0"/>
    <x v="1"/>
    <x v="0"/>
    <x v="0"/>
    <x v="30"/>
  </r>
  <r>
    <x v="0"/>
    <x v="0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6"/>
  </r>
  <r>
    <x v="0"/>
    <x v="0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36"/>
  </r>
  <r>
    <x v="0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24"/>
  </r>
  <r>
    <x v="0"/>
    <x v="1"/>
    <x v="1"/>
    <x v="0"/>
    <x v="1"/>
    <x v="1"/>
    <x v="0"/>
    <x v="1"/>
    <x v="1"/>
    <x v="0"/>
    <x v="0"/>
    <x v="0"/>
    <x v="0"/>
    <x v="0"/>
    <x v="0"/>
    <x v="1"/>
    <x v="0"/>
    <x v="0"/>
    <x v="0"/>
    <x v="1"/>
    <x v="0"/>
    <x v="0"/>
    <x v="37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6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5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5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7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1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1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2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0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0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4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4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7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7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5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5"/>
  </r>
  <r>
    <x v="0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38"/>
  </r>
  <r>
    <x v="0"/>
    <x v="1"/>
    <x v="1"/>
    <x v="0"/>
    <x v="1"/>
    <x v="0"/>
    <x v="0"/>
    <x v="0"/>
    <x v="1"/>
    <x v="1"/>
    <x v="0"/>
    <x v="0"/>
    <x v="0"/>
    <x v="0"/>
    <x v="0"/>
    <x v="1"/>
    <x v="1"/>
    <x v="0"/>
    <x v="0"/>
    <x v="1"/>
    <x v="0"/>
    <x v="0"/>
    <x v="12"/>
  </r>
  <r>
    <x v="0"/>
    <x v="1"/>
    <x v="1"/>
    <x v="0"/>
    <x v="1"/>
    <x v="0"/>
    <x v="0"/>
    <x v="0"/>
    <x v="1"/>
    <x v="1"/>
    <x v="0"/>
    <x v="0"/>
    <x v="0"/>
    <x v="0"/>
    <x v="0"/>
    <x v="1"/>
    <x v="1"/>
    <x v="0"/>
    <x v="0"/>
    <x v="1"/>
    <x v="0"/>
    <x v="0"/>
    <x v="15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23"/>
  </r>
  <r>
    <x v="0"/>
    <x v="0"/>
    <x v="1"/>
    <x v="0"/>
    <x v="0"/>
    <x v="1"/>
    <x v="0"/>
    <x v="0"/>
    <x v="1"/>
    <x v="1"/>
    <x v="0"/>
    <x v="0"/>
    <x v="0"/>
    <x v="0"/>
    <x v="0"/>
    <x v="0"/>
    <x v="1"/>
    <x v="0"/>
    <x v="0"/>
    <x v="1"/>
    <x v="0"/>
    <x v="0"/>
    <x v="29"/>
  </r>
  <r>
    <x v="0"/>
    <x v="1"/>
    <x v="1"/>
    <x v="0"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9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11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16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9"/>
  </r>
  <r>
    <x v="0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15"/>
  </r>
  <r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40"/>
  </r>
  <r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13"/>
  </r>
  <r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28"/>
  </r>
  <r>
    <x v="0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16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1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1"/>
    <x v="0"/>
    <x v="1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1"/>
    <x v="0"/>
    <x v="1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1"/>
    <x v="0"/>
    <x v="1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1"/>
    <x v="0"/>
    <x v="1"/>
    <x v="0"/>
    <x v="0"/>
    <x v="22"/>
  </r>
  <r>
    <x v="0"/>
    <x v="1"/>
    <x v="1"/>
    <x v="0"/>
    <x v="1"/>
    <x v="1"/>
    <x v="0"/>
    <x v="0"/>
    <x v="1"/>
    <x v="1"/>
    <x v="0"/>
    <x v="0"/>
    <x v="1"/>
    <x v="0"/>
    <x v="0"/>
    <x v="0"/>
    <x v="1"/>
    <x v="1"/>
    <x v="0"/>
    <x v="1"/>
    <x v="0"/>
    <x v="0"/>
    <x v="22"/>
  </r>
  <r>
    <x v="0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21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1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30"/>
  </r>
  <r>
    <x v="0"/>
    <x v="0"/>
    <x v="1"/>
    <x v="0"/>
    <x v="1"/>
    <x v="1"/>
    <x v="0"/>
    <x v="0"/>
    <x v="0"/>
    <x v="1"/>
    <x v="0"/>
    <x v="0"/>
    <x v="0"/>
    <x v="0"/>
    <x v="0"/>
    <x v="0"/>
    <x v="0"/>
    <x v="1"/>
    <x v="0"/>
    <x v="1"/>
    <x v="0"/>
    <x v="0"/>
    <x v="5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36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16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16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1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2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0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3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38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4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43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4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1"/>
    <x v="0"/>
    <x v="0"/>
    <x v="35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1"/>
    <x v="0"/>
    <x v="1"/>
    <x v="0"/>
    <x v="0"/>
    <x v="13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1"/>
    <x v="0"/>
    <x v="1"/>
    <x v="0"/>
    <x v="0"/>
    <x v="1"/>
  </r>
  <r>
    <x v="0"/>
    <x v="1"/>
    <x v="1"/>
    <x v="0"/>
    <x v="1"/>
    <x v="0"/>
    <x v="0"/>
    <x v="0"/>
    <x v="1"/>
    <x v="1"/>
    <x v="0"/>
    <x v="0"/>
    <x v="1"/>
    <x v="0"/>
    <x v="0"/>
    <x v="0"/>
    <x v="0"/>
    <x v="1"/>
    <x v="0"/>
    <x v="1"/>
    <x v="0"/>
    <x v="0"/>
    <x v="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1"/>
    <x v="0"/>
    <x v="1"/>
    <x v="0"/>
    <x v="0"/>
    <x v="4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1"/>
    <x v="0"/>
    <x v="1"/>
    <x v="0"/>
    <x v="0"/>
    <x v="11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1"/>
    <x v="0"/>
    <x v="8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40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40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7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4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14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2"/>
  </r>
  <r>
    <x v="0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12"/>
  </r>
  <r>
    <x v="0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0"/>
    <x v="1"/>
    <x v="0"/>
    <x v="4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10"/>
  </r>
  <r>
    <x v="0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8"/>
  </r>
  <r>
    <x v="0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6"/>
  </r>
  <r>
    <x v="0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1"/>
    <x v="0"/>
    <x v="24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13"/>
  </r>
  <r>
    <x v="0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2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1"/>
    <x v="0"/>
    <x v="14"/>
  </r>
  <r>
    <x v="0"/>
    <x v="1"/>
    <x v="1"/>
    <x v="0"/>
    <x v="1"/>
    <x v="0"/>
    <x v="0"/>
    <x v="1"/>
    <x v="1"/>
    <x v="1"/>
    <x v="0"/>
    <x v="1"/>
    <x v="0"/>
    <x v="0"/>
    <x v="0"/>
    <x v="0"/>
    <x v="0"/>
    <x v="0"/>
    <x v="0"/>
    <x v="0"/>
    <x v="0"/>
    <x v="1"/>
    <x v="14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1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1"/>
    <x v="35"/>
  </r>
  <r>
    <x v="0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1"/>
    <x v="4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1"/>
    <x v="1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1"/>
    <x v="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1"/>
    <x v="14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8"/>
  </r>
  <r>
    <x v="0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5"/>
  </r>
  <r>
    <x v="0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0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0"/>
    <x v="0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8"/>
  </r>
  <r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2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4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46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47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48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4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6"/>
  </r>
  <r>
    <x v="0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4"/>
  </r>
  <r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5"/>
  </r>
  <r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41"/>
  </r>
  <r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0"/>
  </r>
  <r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1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2"/>
  </r>
  <r>
    <x v="0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6"/>
  </r>
  <r>
    <x v="0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7"/>
  </r>
  <r>
    <x v="0"/>
    <x v="0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50"/>
  </r>
  <r>
    <x v="0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1"/>
  </r>
  <r>
    <x v="0"/>
    <x v="1"/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</r>
  <r>
    <x v="0"/>
    <x v="0"/>
    <x v="1"/>
    <x v="0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35"/>
  </r>
  <r>
    <x v="0"/>
    <x v="1"/>
    <x v="1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45"/>
  </r>
  <r>
    <x v="0"/>
    <x v="0"/>
    <x v="1"/>
    <x v="0"/>
    <x v="1"/>
    <x v="1"/>
    <x v="0"/>
    <x v="0"/>
    <x v="0"/>
    <x v="1"/>
    <x v="0"/>
    <x v="0"/>
    <x v="0"/>
    <x v="0"/>
    <x v="0"/>
    <x v="1"/>
    <x v="0"/>
    <x v="0"/>
    <x v="0"/>
    <x v="0"/>
    <x v="0"/>
    <x v="0"/>
    <x v="40"/>
  </r>
  <r>
    <x v="0"/>
    <x v="0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4"/>
  </r>
  <r>
    <x v="0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1"/>
  </r>
  <r>
    <x v="0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6"/>
  </r>
  <r>
    <x v="0"/>
    <x v="1"/>
    <x v="1"/>
    <x v="0"/>
    <x v="0"/>
    <x v="1"/>
    <x v="0"/>
    <x v="0"/>
    <x v="1"/>
    <x v="1"/>
    <x v="0"/>
    <x v="0"/>
    <x v="0"/>
    <x v="0"/>
    <x v="0"/>
    <x v="1"/>
    <x v="1"/>
    <x v="0"/>
    <x v="0"/>
    <x v="0"/>
    <x v="0"/>
    <x v="0"/>
    <x v="9"/>
  </r>
  <r>
    <x v="0"/>
    <x v="0"/>
    <x v="1"/>
    <x v="0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25"/>
  </r>
  <r>
    <x v="0"/>
    <x v="0"/>
    <x v="1"/>
    <x v="0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25"/>
  </r>
  <r>
    <x v="0"/>
    <x v="0"/>
    <x v="1"/>
    <x v="0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24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0"/>
    <x v="0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0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6"/>
  </r>
  <r>
    <x v="0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36"/>
  </r>
  <r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21"/>
  </r>
  <r>
    <x v="0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7"/>
  </r>
  <r>
    <x v="0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0"/>
    <x v="0"/>
    <x v="0"/>
    <x v="23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1"/>
    <x v="0"/>
    <x v="0"/>
    <x v="0"/>
    <x v="0"/>
    <x v="16"/>
  </r>
  <r>
    <x v="0"/>
    <x v="1"/>
    <x v="1"/>
    <x v="0"/>
    <x v="1"/>
    <x v="1"/>
    <x v="0"/>
    <x v="0"/>
    <x v="1"/>
    <x v="0"/>
    <x v="0"/>
    <x v="0"/>
    <x v="0"/>
    <x v="0"/>
    <x v="0"/>
    <x v="0"/>
    <x v="1"/>
    <x v="1"/>
    <x v="0"/>
    <x v="0"/>
    <x v="0"/>
    <x v="0"/>
    <x v="49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21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14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22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35"/>
  </r>
  <r>
    <x v="0"/>
    <x v="0"/>
    <x v="1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30"/>
  </r>
  <r>
    <x v="0"/>
    <x v="0"/>
    <x v="1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3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4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48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5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3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26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2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1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1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13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3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52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2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14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40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1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2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2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1"/>
    <x v="0"/>
    <x v="0"/>
    <x v="0"/>
    <x v="0"/>
    <x v="16"/>
  </r>
  <r>
    <x v="0"/>
    <x v="1"/>
    <x v="1"/>
    <x v="0"/>
    <x v="0"/>
    <x v="1"/>
    <x v="0"/>
    <x v="0"/>
    <x v="1"/>
    <x v="1"/>
    <x v="0"/>
    <x v="0"/>
    <x v="1"/>
    <x v="0"/>
    <x v="0"/>
    <x v="0"/>
    <x v="0"/>
    <x v="1"/>
    <x v="0"/>
    <x v="0"/>
    <x v="0"/>
    <x v="0"/>
    <x v="5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14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14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9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9"/>
  </r>
  <r>
    <x v="0"/>
    <x v="1"/>
    <x v="0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1"/>
    <x v="0"/>
    <x v="0"/>
    <x v="0"/>
    <x v="8"/>
  </r>
  <r>
    <x v="0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27"/>
  </r>
  <r>
    <x v="0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27"/>
  </r>
  <r>
    <x v="0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3"/>
  </r>
  <r>
    <x v="0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1"/>
    <x v="0"/>
    <x v="0"/>
    <x v="0"/>
    <x v="6"/>
  </r>
  <r>
    <x v="0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6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1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1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16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9"/>
  </r>
  <r>
    <x v="0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5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1"/>
    <x v="0"/>
    <x v="0"/>
    <x v="22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1"/>
    <x v="0"/>
    <x v="0"/>
    <x v="15"/>
  </r>
  <r>
    <x v="0"/>
    <x v="1"/>
    <x v="1"/>
    <x v="0"/>
    <x v="1"/>
    <x v="0"/>
    <x v="0"/>
    <x v="0"/>
    <x v="1"/>
    <x v="1"/>
    <x v="0"/>
    <x v="0"/>
    <x v="0"/>
    <x v="0"/>
    <x v="0"/>
    <x v="0"/>
    <x v="1"/>
    <x v="0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1"/>
    <x v="0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1"/>
    <x v="0"/>
    <x v="0"/>
    <x v="1"/>
    <x v="0"/>
    <x v="0"/>
    <x v="38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4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3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3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8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3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7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3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8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16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4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2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1"/>
    <x v="0"/>
    <x v="1"/>
    <x v="0"/>
    <x v="0"/>
    <x v="5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2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6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4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29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5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4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5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5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3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1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5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1"/>
    <x v="0"/>
    <x v="0"/>
    <x v="24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1"/>
    <x v="0"/>
    <x v="0"/>
    <x v="19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2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2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2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9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5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1"/>
    <x v="0"/>
    <x v="0"/>
    <x v="32"/>
  </r>
  <r>
    <x v="0"/>
    <x v="1"/>
    <x v="0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2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1"/>
    <x v="0"/>
    <x v="0"/>
    <x v="1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1"/>
    <x v="1"/>
    <x v="0"/>
    <x v="0"/>
    <x v="28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1"/>
    <x v="1"/>
    <x v="0"/>
    <x v="0"/>
    <x v="28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4"/>
  </r>
  <r>
    <x v="0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4"/>
  </r>
  <r>
    <x v="0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5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2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9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52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0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2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4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9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29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15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52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12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24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28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41"/>
  </r>
  <r>
    <x v="0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18"/>
  </r>
  <r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18"/>
  </r>
  <r>
    <x v="0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1"/>
    <x v="0"/>
    <x v="0"/>
    <x v="28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9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6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9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9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8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8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3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1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1"/>
    <x v="0"/>
    <x v="1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4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25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11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2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1"/>
    <x v="0"/>
    <x v="15"/>
  </r>
  <r>
    <x v="0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3"/>
  </r>
  <r>
    <x v="0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36"/>
  </r>
  <r>
    <x v="0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8"/>
  </r>
  <r>
    <x v="0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8"/>
  </r>
  <r>
    <x v="0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23"/>
  </r>
  <r>
    <x v="0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1"/>
    <x v="0"/>
    <x v="19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1"/>
    <x v="18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25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24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1"/>
    <x v="27"/>
  </r>
  <r>
    <x v="0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42"/>
  </r>
  <r>
    <x v="0"/>
    <x v="1"/>
    <x v="1"/>
    <x v="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3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1"/>
    <x v="0"/>
    <x v="0"/>
    <x v="0"/>
    <x v="0"/>
    <x v="0"/>
    <x v="44"/>
  </r>
  <r>
    <x v="0"/>
    <x v="1"/>
    <x v="1"/>
    <x v="0"/>
    <x v="1"/>
    <x v="1"/>
    <x v="0"/>
    <x v="0"/>
    <x v="1"/>
    <x v="1"/>
    <x v="0"/>
    <x v="0"/>
    <x v="1"/>
    <x v="0"/>
    <x v="0"/>
    <x v="0"/>
    <x v="1"/>
    <x v="0"/>
    <x v="0"/>
    <x v="0"/>
    <x v="0"/>
    <x v="0"/>
    <x v="17"/>
  </r>
  <r>
    <x v="0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55"/>
  </r>
  <r>
    <x v="0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"/>
  </r>
  <r>
    <x v="0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0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5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5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8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57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1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12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2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4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41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14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4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8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35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4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5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1"/>
    <x v="0"/>
    <x v="0"/>
    <x v="0"/>
    <x v="0"/>
    <x v="58"/>
  </r>
  <r>
    <x v="0"/>
    <x v="1"/>
    <x v="0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1"/>
    <x v="0"/>
    <x v="0"/>
    <x v="0"/>
    <x v="1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1"/>
    <x v="0"/>
    <x v="0"/>
    <x v="0"/>
    <x v="59"/>
  </r>
  <r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2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9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5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4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3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8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9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5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33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3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0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1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1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1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4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5"/>
  </r>
  <r>
    <x v="0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7"/>
  </r>
  <r>
    <x v="0"/>
    <x v="1"/>
    <x v="1"/>
    <x v="0"/>
    <x v="1"/>
    <x v="1"/>
    <x v="0"/>
    <x v="0"/>
    <x v="1"/>
    <x v="1"/>
    <x v="0"/>
    <x v="0"/>
    <x v="0"/>
    <x v="0"/>
    <x v="0"/>
    <x v="0"/>
    <x v="1"/>
    <x v="0"/>
    <x v="0"/>
    <x v="1"/>
    <x v="0"/>
    <x v="0"/>
    <x v="14"/>
  </r>
  <r>
    <x v="0"/>
    <x v="1"/>
    <x v="1"/>
    <x v="0"/>
    <x v="1"/>
    <x v="1"/>
    <x v="0"/>
    <x v="0"/>
    <x v="1"/>
    <x v="1"/>
    <x v="0"/>
    <x v="0"/>
    <x v="0"/>
    <x v="0"/>
    <x v="0"/>
    <x v="0"/>
    <x v="1"/>
    <x v="0"/>
    <x v="0"/>
    <x v="1"/>
    <x v="0"/>
    <x v="0"/>
    <x v="1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45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9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35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49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6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4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40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7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5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4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18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7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1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9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5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34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4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1"/>
    <x v="0"/>
    <x v="27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6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33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6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8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2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7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9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1"/>
    <x v="0"/>
    <x v="1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13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2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1"/>
    <x v="20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1"/>
    <x v="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2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1"/>
    <x v="0"/>
    <x v="2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14"/>
  </r>
  <r>
    <x v="0"/>
    <x v="0"/>
    <x v="1"/>
    <x v="0"/>
    <x v="1"/>
    <x v="1"/>
    <x v="0"/>
    <x v="0"/>
    <x v="1"/>
    <x v="1"/>
    <x v="0"/>
    <x v="1"/>
    <x v="0"/>
    <x v="0"/>
    <x v="0"/>
    <x v="0"/>
    <x v="0"/>
    <x v="0"/>
    <x v="0"/>
    <x v="0"/>
    <x v="0"/>
    <x v="0"/>
    <x v="3"/>
  </r>
  <r>
    <x v="0"/>
    <x v="0"/>
    <x v="1"/>
    <x v="0"/>
    <x v="1"/>
    <x v="1"/>
    <x v="0"/>
    <x v="0"/>
    <x v="1"/>
    <x v="1"/>
    <x v="0"/>
    <x v="1"/>
    <x v="0"/>
    <x v="0"/>
    <x v="0"/>
    <x v="0"/>
    <x v="0"/>
    <x v="0"/>
    <x v="0"/>
    <x v="0"/>
    <x v="0"/>
    <x v="0"/>
    <x v="24"/>
  </r>
  <r>
    <x v="0"/>
    <x v="0"/>
    <x v="1"/>
    <x v="0"/>
    <x v="1"/>
    <x v="1"/>
    <x v="0"/>
    <x v="0"/>
    <x v="1"/>
    <x v="1"/>
    <x v="0"/>
    <x v="1"/>
    <x v="0"/>
    <x v="0"/>
    <x v="0"/>
    <x v="0"/>
    <x v="0"/>
    <x v="0"/>
    <x v="0"/>
    <x v="0"/>
    <x v="0"/>
    <x v="0"/>
    <x v="13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6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3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5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5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8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8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1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2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0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9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9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9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5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4"/>
  </r>
  <r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0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8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5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55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61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18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8"/>
  </r>
  <r>
    <x v="0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5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6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9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3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4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1"/>
    <x v="0"/>
    <x v="0"/>
    <x v="0"/>
    <x v="6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5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56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2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28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44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20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6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22"/>
  </r>
  <r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35"/>
  </r>
  <r>
    <x v="0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29"/>
  </r>
  <r>
    <x v="0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15"/>
  </r>
  <r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49"/>
  </r>
  <r>
    <x v="0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6"/>
  </r>
  <r>
    <x v="0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9"/>
  </r>
  <r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35"/>
  </r>
  <r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6"/>
  </r>
  <r>
    <x v="0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0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4"/>
  </r>
  <r>
    <x v="0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1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8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7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9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5"/>
  </r>
  <r>
    <x v="0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3"/>
  </r>
  <r>
    <x v="0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8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3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33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0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38"/>
  </r>
  <r>
    <x v="1"/>
    <x v="1"/>
    <x v="1"/>
    <x v="0"/>
    <x v="1"/>
    <x v="1"/>
    <x v="0"/>
    <x v="0"/>
    <x v="1"/>
    <x v="1"/>
    <x v="0"/>
    <x v="0"/>
    <x v="0"/>
    <x v="0"/>
    <x v="1"/>
    <x v="0"/>
    <x v="1"/>
    <x v="0"/>
    <x v="0"/>
    <x v="0"/>
    <x v="0"/>
    <x v="0"/>
    <x v="27"/>
  </r>
  <r>
    <x v="1"/>
    <x v="1"/>
    <x v="1"/>
    <x v="0"/>
    <x v="1"/>
    <x v="1"/>
    <x v="0"/>
    <x v="0"/>
    <x v="1"/>
    <x v="1"/>
    <x v="0"/>
    <x v="0"/>
    <x v="0"/>
    <x v="0"/>
    <x v="1"/>
    <x v="0"/>
    <x v="1"/>
    <x v="0"/>
    <x v="0"/>
    <x v="0"/>
    <x v="0"/>
    <x v="0"/>
    <x v="4"/>
  </r>
  <r>
    <x v="1"/>
    <x v="1"/>
    <x v="1"/>
    <x v="0"/>
    <x v="1"/>
    <x v="1"/>
    <x v="0"/>
    <x v="0"/>
    <x v="1"/>
    <x v="1"/>
    <x v="0"/>
    <x v="0"/>
    <x v="0"/>
    <x v="0"/>
    <x v="0"/>
    <x v="1"/>
    <x v="1"/>
    <x v="0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1"/>
    <x v="1"/>
    <x v="0"/>
    <x v="0"/>
    <x v="1"/>
    <x v="0"/>
    <x v="0"/>
    <x v="39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36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5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1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1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55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33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5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7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2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2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28"/>
  </r>
  <r>
    <x v="1"/>
    <x v="1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34"/>
  </r>
  <r>
    <x v="1"/>
    <x v="1"/>
    <x v="1"/>
    <x v="0"/>
    <x v="1"/>
    <x v="1"/>
    <x v="0"/>
    <x v="0"/>
    <x v="1"/>
    <x v="1"/>
    <x v="0"/>
    <x v="0"/>
    <x v="0"/>
    <x v="0"/>
    <x v="0"/>
    <x v="0"/>
    <x v="1"/>
    <x v="1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56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3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8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0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7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46"/>
  </r>
  <r>
    <x v="1"/>
    <x v="1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1"/>
    <x v="25"/>
  </r>
  <r>
    <x v="1"/>
    <x v="0"/>
    <x v="0"/>
    <x v="1"/>
    <x v="1"/>
    <x v="1"/>
    <x v="0"/>
    <x v="1"/>
    <x v="0"/>
    <x v="0"/>
    <x v="0"/>
    <x v="0"/>
    <x v="0"/>
    <x v="0"/>
    <x v="1"/>
    <x v="0"/>
    <x v="0"/>
    <x v="0"/>
    <x v="0"/>
    <x v="0"/>
    <x v="0"/>
    <x v="0"/>
    <x v="21"/>
  </r>
  <r>
    <x v="1"/>
    <x v="0"/>
    <x v="0"/>
    <x v="0"/>
    <x v="0"/>
    <x v="1"/>
    <x v="0"/>
    <x v="1"/>
    <x v="0"/>
    <x v="0"/>
    <x v="0"/>
    <x v="0"/>
    <x v="0"/>
    <x v="0"/>
    <x v="1"/>
    <x v="0"/>
    <x v="0"/>
    <x v="0"/>
    <x v="0"/>
    <x v="0"/>
    <x v="0"/>
    <x v="0"/>
    <x v="0"/>
  </r>
  <r>
    <x v="1"/>
    <x v="0"/>
    <x v="0"/>
    <x v="0"/>
    <x v="1"/>
    <x v="1"/>
    <x v="0"/>
    <x v="1"/>
    <x v="0"/>
    <x v="0"/>
    <x v="0"/>
    <x v="0"/>
    <x v="0"/>
    <x v="0"/>
    <x v="1"/>
    <x v="1"/>
    <x v="0"/>
    <x v="0"/>
    <x v="0"/>
    <x v="0"/>
    <x v="0"/>
    <x v="0"/>
    <x v="8"/>
  </r>
  <r>
    <x v="1"/>
    <x v="0"/>
    <x v="0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12"/>
  </r>
  <r>
    <x v="1"/>
    <x v="0"/>
    <x v="0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2"/>
  </r>
  <r>
    <x v="1"/>
    <x v="0"/>
    <x v="0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10"/>
  </r>
  <r>
    <x v="1"/>
    <x v="0"/>
    <x v="0"/>
    <x v="0"/>
    <x v="1"/>
    <x v="1"/>
    <x v="0"/>
    <x v="1"/>
    <x v="0"/>
    <x v="1"/>
    <x v="0"/>
    <x v="1"/>
    <x v="0"/>
    <x v="0"/>
    <x v="1"/>
    <x v="0"/>
    <x v="1"/>
    <x v="0"/>
    <x v="0"/>
    <x v="0"/>
    <x v="0"/>
    <x v="0"/>
    <x v="24"/>
  </r>
  <r>
    <x v="1"/>
    <x v="0"/>
    <x v="0"/>
    <x v="0"/>
    <x v="0"/>
    <x v="1"/>
    <x v="0"/>
    <x v="1"/>
    <x v="0"/>
    <x v="0"/>
    <x v="0"/>
    <x v="0"/>
    <x v="0"/>
    <x v="0"/>
    <x v="0"/>
    <x v="0"/>
    <x v="0"/>
    <x v="1"/>
    <x v="0"/>
    <x v="0"/>
    <x v="0"/>
    <x v="0"/>
    <x v="27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1"/>
    <x v="0"/>
    <x v="0"/>
    <x v="0"/>
    <x v="4"/>
  </r>
  <r>
    <x v="1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61"/>
  </r>
  <r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7"/>
  </r>
  <r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45"/>
  </r>
  <r>
    <x v="1"/>
    <x v="0"/>
    <x v="0"/>
    <x v="0"/>
    <x v="0"/>
    <x v="1"/>
    <x v="0"/>
    <x v="1"/>
    <x v="0"/>
    <x v="1"/>
    <x v="0"/>
    <x v="0"/>
    <x v="0"/>
    <x v="0"/>
    <x v="1"/>
    <x v="0"/>
    <x v="0"/>
    <x v="0"/>
    <x v="0"/>
    <x v="0"/>
    <x v="0"/>
    <x v="0"/>
    <x v="24"/>
  </r>
  <r>
    <x v="1"/>
    <x v="0"/>
    <x v="0"/>
    <x v="0"/>
    <x v="0"/>
    <x v="1"/>
    <x v="0"/>
    <x v="1"/>
    <x v="0"/>
    <x v="1"/>
    <x v="0"/>
    <x v="0"/>
    <x v="0"/>
    <x v="0"/>
    <x v="1"/>
    <x v="0"/>
    <x v="0"/>
    <x v="0"/>
    <x v="0"/>
    <x v="0"/>
    <x v="0"/>
    <x v="0"/>
    <x v="22"/>
  </r>
  <r>
    <x v="1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26"/>
  </r>
  <r>
    <x v="1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29"/>
  </r>
  <r>
    <x v="1"/>
    <x v="1"/>
    <x v="1"/>
    <x v="1"/>
    <x v="0"/>
    <x v="1"/>
    <x v="0"/>
    <x v="1"/>
    <x v="1"/>
    <x v="1"/>
    <x v="0"/>
    <x v="1"/>
    <x v="0"/>
    <x v="1"/>
    <x v="1"/>
    <x v="0"/>
    <x v="0"/>
    <x v="0"/>
    <x v="0"/>
    <x v="0"/>
    <x v="0"/>
    <x v="0"/>
    <x v="40"/>
  </r>
  <r>
    <x v="1"/>
    <x v="0"/>
    <x v="1"/>
    <x v="0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41"/>
  </r>
  <r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5"/>
  </r>
  <r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7"/>
  </r>
  <r>
    <x v="1"/>
    <x v="1"/>
    <x v="0"/>
    <x v="0"/>
    <x v="1"/>
    <x v="1"/>
    <x v="0"/>
    <x v="1"/>
    <x v="0"/>
    <x v="0"/>
    <x v="0"/>
    <x v="0"/>
    <x v="0"/>
    <x v="0"/>
    <x v="1"/>
    <x v="0"/>
    <x v="1"/>
    <x v="0"/>
    <x v="0"/>
    <x v="0"/>
    <x v="0"/>
    <x v="0"/>
    <x v="40"/>
  </r>
  <r>
    <x v="1"/>
    <x v="1"/>
    <x v="0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8"/>
  </r>
  <r>
    <x v="1"/>
    <x v="1"/>
    <x v="1"/>
    <x v="0"/>
    <x v="0"/>
    <x v="1"/>
    <x v="0"/>
    <x v="1"/>
    <x v="0"/>
    <x v="1"/>
    <x v="0"/>
    <x v="0"/>
    <x v="0"/>
    <x v="1"/>
    <x v="1"/>
    <x v="0"/>
    <x v="1"/>
    <x v="0"/>
    <x v="0"/>
    <x v="0"/>
    <x v="0"/>
    <x v="0"/>
    <x v="12"/>
  </r>
  <r>
    <x v="1"/>
    <x v="1"/>
    <x v="1"/>
    <x v="0"/>
    <x v="0"/>
    <x v="1"/>
    <x v="0"/>
    <x v="1"/>
    <x v="0"/>
    <x v="1"/>
    <x v="0"/>
    <x v="0"/>
    <x v="0"/>
    <x v="1"/>
    <x v="1"/>
    <x v="0"/>
    <x v="1"/>
    <x v="0"/>
    <x v="0"/>
    <x v="0"/>
    <x v="0"/>
    <x v="0"/>
    <x v="19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2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2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2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0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</r>
  <r>
    <x v="1"/>
    <x v="0"/>
    <x v="1"/>
    <x v="0"/>
    <x v="0"/>
    <x v="1"/>
    <x v="0"/>
    <x v="0"/>
    <x v="0"/>
    <x v="0"/>
    <x v="0"/>
    <x v="0"/>
    <x v="0"/>
    <x v="0"/>
    <x v="0"/>
    <x v="0"/>
    <x v="1"/>
    <x v="0"/>
    <x v="1"/>
    <x v="0"/>
    <x v="0"/>
    <x v="0"/>
    <x v="44"/>
  </r>
  <r>
    <x v="1"/>
    <x v="1"/>
    <x v="1"/>
    <x v="0"/>
    <x v="0"/>
    <x v="0"/>
    <x v="0"/>
    <x v="0"/>
    <x v="0"/>
    <x v="1"/>
    <x v="0"/>
    <x v="0"/>
    <x v="0"/>
    <x v="0"/>
    <x v="0"/>
    <x v="1"/>
    <x v="1"/>
    <x v="0"/>
    <x v="0"/>
    <x v="1"/>
    <x v="0"/>
    <x v="0"/>
    <x v="22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1"/>
    <x v="1"/>
    <x v="0"/>
    <x v="0"/>
    <x v="8"/>
  </r>
  <r>
    <x v="1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1"/>
    <x v="0"/>
    <x v="2"/>
  </r>
  <r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1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1"/>
    <x v="1"/>
    <x v="0"/>
    <x v="0"/>
    <x v="1"/>
    <x v="1"/>
    <x v="0"/>
    <x v="11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0"/>
    <x v="0"/>
    <x v="1"/>
    <x v="1"/>
    <x v="0"/>
    <x v="11"/>
  </r>
  <r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0"/>
  </r>
  <r>
    <x v="1"/>
    <x v="0"/>
    <x v="1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22"/>
  </r>
  <r>
    <x v="1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21"/>
  </r>
  <r>
    <x v="1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11"/>
  </r>
  <r>
    <x v="1"/>
    <x v="1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3"/>
  </r>
  <r>
    <x v="1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17"/>
  </r>
  <r>
    <x v="1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9"/>
  </r>
  <r>
    <x v="1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32"/>
  </r>
  <r>
    <x v="1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0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20"/>
  </r>
  <r>
    <x v="1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20"/>
  </r>
  <r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35"/>
  </r>
  <r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19"/>
  </r>
  <r>
    <x v="1"/>
    <x v="1"/>
    <x v="1"/>
    <x v="1"/>
    <x v="0"/>
    <x v="1"/>
    <x v="0"/>
    <x v="1"/>
    <x v="1"/>
    <x v="1"/>
    <x v="0"/>
    <x v="1"/>
    <x v="0"/>
    <x v="1"/>
    <x v="0"/>
    <x v="0"/>
    <x v="0"/>
    <x v="0"/>
    <x v="0"/>
    <x v="0"/>
    <x v="0"/>
    <x v="0"/>
    <x v="36"/>
  </r>
  <r>
    <x v="1"/>
    <x v="1"/>
    <x v="1"/>
    <x v="1"/>
    <x v="1"/>
    <x v="0"/>
    <x v="0"/>
    <x v="1"/>
    <x v="1"/>
    <x v="1"/>
    <x v="0"/>
    <x v="1"/>
    <x v="0"/>
    <x v="1"/>
    <x v="0"/>
    <x v="0"/>
    <x v="0"/>
    <x v="0"/>
    <x v="0"/>
    <x v="0"/>
    <x v="0"/>
    <x v="0"/>
    <x v="3"/>
  </r>
  <r>
    <x v="1"/>
    <x v="0"/>
    <x v="0"/>
    <x v="0"/>
    <x v="1"/>
    <x v="1"/>
    <x v="0"/>
    <x v="1"/>
    <x v="0"/>
    <x v="1"/>
    <x v="0"/>
    <x v="0"/>
    <x v="0"/>
    <x v="0"/>
    <x v="1"/>
    <x v="0"/>
    <x v="0"/>
    <x v="0"/>
    <x v="0"/>
    <x v="0"/>
    <x v="0"/>
    <x v="0"/>
    <x v="55"/>
  </r>
  <r>
    <x v="1"/>
    <x v="0"/>
    <x v="1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20"/>
  </r>
  <r>
    <x v="1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25"/>
  </r>
  <r>
    <x v="1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21"/>
  </r>
  <r>
    <x v="1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20"/>
  </r>
  <r>
    <x v="1"/>
    <x v="1"/>
    <x v="0"/>
    <x v="0"/>
    <x v="0"/>
    <x v="1"/>
    <x v="0"/>
    <x v="1"/>
    <x v="0"/>
    <x v="1"/>
    <x v="0"/>
    <x v="0"/>
    <x v="0"/>
    <x v="0"/>
    <x v="1"/>
    <x v="0"/>
    <x v="0"/>
    <x v="0"/>
    <x v="0"/>
    <x v="0"/>
    <x v="0"/>
    <x v="0"/>
    <x v="4"/>
  </r>
  <r>
    <x v="1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17"/>
  </r>
  <r>
    <x v="1"/>
    <x v="0"/>
    <x v="1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14"/>
  </r>
  <r>
    <x v="1"/>
    <x v="1"/>
    <x v="1"/>
    <x v="0"/>
    <x v="0"/>
    <x v="1"/>
    <x v="0"/>
    <x v="1"/>
    <x v="0"/>
    <x v="0"/>
    <x v="0"/>
    <x v="0"/>
    <x v="0"/>
    <x v="0"/>
    <x v="1"/>
    <x v="0"/>
    <x v="0"/>
    <x v="0"/>
    <x v="0"/>
    <x v="0"/>
    <x v="0"/>
    <x v="0"/>
    <x v="23"/>
  </r>
  <r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11"/>
  </r>
  <r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17"/>
  </r>
  <r>
    <x v="1"/>
    <x v="0"/>
    <x v="1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35"/>
  </r>
  <r>
    <x v="1"/>
    <x v="0"/>
    <x v="1"/>
    <x v="0"/>
    <x v="0"/>
    <x v="1"/>
    <x v="0"/>
    <x v="1"/>
    <x v="0"/>
    <x v="1"/>
    <x v="0"/>
    <x v="0"/>
    <x v="0"/>
    <x v="0"/>
    <x v="0"/>
    <x v="1"/>
    <x v="0"/>
    <x v="0"/>
    <x v="0"/>
    <x v="0"/>
    <x v="0"/>
    <x v="0"/>
    <x v="8"/>
  </r>
  <r>
    <x v="1"/>
    <x v="0"/>
    <x v="1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29"/>
  </r>
  <r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24"/>
  </r>
  <r>
    <x v="1"/>
    <x v="1"/>
    <x v="1"/>
    <x v="0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41"/>
  </r>
  <r>
    <x v="1"/>
    <x v="1"/>
    <x v="1"/>
    <x v="1"/>
    <x v="0"/>
    <x v="0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0"/>
    <x v="1"/>
    <x v="0"/>
    <x v="0"/>
    <x v="1"/>
    <x v="0"/>
    <x v="1"/>
    <x v="0"/>
    <x v="1"/>
    <x v="0"/>
    <x v="0"/>
    <x v="0"/>
    <x v="0"/>
    <x v="0"/>
    <x v="0"/>
    <x v="1"/>
    <x v="0"/>
    <x v="0"/>
    <x v="0"/>
    <x v="0"/>
    <x v="0"/>
    <x v="38"/>
  </r>
  <r>
    <x v="1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11"/>
  </r>
  <r>
    <x v="1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6"/>
  </r>
  <r>
    <x v="1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28"/>
  </r>
  <r>
    <x v="1"/>
    <x v="0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25"/>
  </r>
  <r>
    <x v="1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45"/>
  </r>
  <r>
    <x v="1"/>
    <x v="1"/>
    <x v="1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20"/>
  </r>
  <r>
    <x v="1"/>
    <x v="1"/>
    <x v="1"/>
    <x v="1"/>
    <x v="1"/>
    <x v="0"/>
    <x v="0"/>
    <x v="1"/>
    <x v="1"/>
    <x v="1"/>
    <x v="0"/>
    <x v="1"/>
    <x v="0"/>
    <x v="0"/>
    <x v="0"/>
    <x v="0"/>
    <x v="1"/>
    <x v="0"/>
    <x v="0"/>
    <x v="0"/>
    <x v="0"/>
    <x v="0"/>
    <x v="21"/>
  </r>
  <r>
    <x v="1"/>
    <x v="0"/>
    <x v="1"/>
    <x v="0"/>
    <x v="0"/>
    <x v="1"/>
    <x v="0"/>
    <x v="0"/>
    <x v="0"/>
    <x v="1"/>
    <x v="0"/>
    <x v="0"/>
    <x v="0"/>
    <x v="1"/>
    <x v="0"/>
    <x v="0"/>
    <x v="1"/>
    <x v="0"/>
    <x v="0"/>
    <x v="0"/>
    <x v="0"/>
    <x v="0"/>
    <x v="28"/>
  </r>
  <r>
    <x v="1"/>
    <x v="1"/>
    <x v="1"/>
    <x v="0"/>
    <x v="0"/>
    <x v="1"/>
    <x v="0"/>
    <x v="1"/>
    <x v="0"/>
    <x v="1"/>
    <x v="0"/>
    <x v="0"/>
    <x v="0"/>
    <x v="1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0"/>
    <x v="1"/>
    <x v="0"/>
    <x v="0"/>
    <x v="0"/>
    <x v="1"/>
    <x v="0"/>
    <x v="0"/>
    <x v="1"/>
    <x v="0"/>
    <x v="0"/>
    <x v="0"/>
    <x v="0"/>
    <x v="0"/>
    <x v="30"/>
  </r>
  <r>
    <x v="1"/>
    <x v="1"/>
    <x v="0"/>
    <x v="0"/>
    <x v="0"/>
    <x v="1"/>
    <x v="0"/>
    <x v="0"/>
    <x v="0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0"/>
    <x v="0"/>
    <x v="0"/>
    <x v="0"/>
    <x v="1"/>
    <x v="0"/>
    <x v="0"/>
    <x v="1"/>
    <x v="0"/>
    <x v="0"/>
    <x v="0"/>
    <x v="0"/>
    <x v="0"/>
    <x v="22"/>
  </r>
  <r>
    <x v="1"/>
    <x v="1"/>
    <x v="0"/>
    <x v="0"/>
    <x v="1"/>
    <x v="1"/>
    <x v="0"/>
    <x v="1"/>
    <x v="0"/>
    <x v="1"/>
    <x v="0"/>
    <x v="0"/>
    <x v="0"/>
    <x v="0"/>
    <x v="1"/>
    <x v="0"/>
    <x v="1"/>
    <x v="0"/>
    <x v="0"/>
    <x v="0"/>
    <x v="0"/>
    <x v="0"/>
    <x v="11"/>
  </r>
  <r>
    <x v="1"/>
    <x v="1"/>
    <x v="1"/>
    <x v="1"/>
    <x v="1"/>
    <x v="1"/>
    <x v="0"/>
    <x v="1"/>
    <x v="0"/>
    <x v="1"/>
    <x v="0"/>
    <x v="0"/>
    <x v="0"/>
    <x v="0"/>
    <x v="1"/>
    <x v="0"/>
    <x v="1"/>
    <x v="0"/>
    <x v="0"/>
    <x v="0"/>
    <x v="0"/>
    <x v="0"/>
    <x v="2"/>
  </r>
  <r>
    <x v="1"/>
    <x v="1"/>
    <x v="0"/>
    <x v="0"/>
    <x v="1"/>
    <x v="1"/>
    <x v="0"/>
    <x v="0"/>
    <x v="0"/>
    <x v="0"/>
    <x v="0"/>
    <x v="0"/>
    <x v="0"/>
    <x v="0"/>
    <x v="1"/>
    <x v="0"/>
    <x v="1"/>
    <x v="0"/>
    <x v="0"/>
    <x v="0"/>
    <x v="0"/>
    <x v="0"/>
    <x v="8"/>
  </r>
  <r>
    <x v="1"/>
    <x v="1"/>
    <x v="1"/>
    <x v="0"/>
    <x v="0"/>
    <x v="0"/>
    <x v="0"/>
    <x v="1"/>
    <x v="1"/>
    <x v="1"/>
    <x v="0"/>
    <x v="0"/>
    <x v="0"/>
    <x v="0"/>
    <x v="0"/>
    <x v="1"/>
    <x v="1"/>
    <x v="0"/>
    <x v="0"/>
    <x v="0"/>
    <x v="0"/>
    <x v="0"/>
    <x v="23"/>
  </r>
  <r>
    <x v="1"/>
    <x v="1"/>
    <x v="1"/>
    <x v="0"/>
    <x v="0"/>
    <x v="0"/>
    <x v="0"/>
    <x v="1"/>
    <x v="1"/>
    <x v="1"/>
    <x v="0"/>
    <x v="0"/>
    <x v="0"/>
    <x v="0"/>
    <x v="0"/>
    <x v="1"/>
    <x v="1"/>
    <x v="0"/>
    <x v="0"/>
    <x v="0"/>
    <x v="0"/>
    <x v="0"/>
    <x v="1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0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6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2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7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19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5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63"/>
  </r>
  <r>
    <x v="1"/>
    <x v="1"/>
    <x v="1"/>
    <x v="0"/>
    <x v="0"/>
    <x v="1"/>
    <x v="0"/>
    <x v="1"/>
    <x v="0"/>
    <x v="0"/>
    <x v="0"/>
    <x v="0"/>
    <x v="0"/>
    <x v="0"/>
    <x v="0"/>
    <x v="0"/>
    <x v="0"/>
    <x v="1"/>
    <x v="0"/>
    <x v="0"/>
    <x v="0"/>
    <x v="0"/>
    <x v="5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3"/>
  </r>
  <r>
    <x v="1"/>
    <x v="1"/>
    <x v="0"/>
    <x v="0"/>
    <x v="0"/>
    <x v="1"/>
    <x v="0"/>
    <x v="1"/>
    <x v="1"/>
    <x v="0"/>
    <x v="0"/>
    <x v="0"/>
    <x v="0"/>
    <x v="0"/>
    <x v="0"/>
    <x v="0"/>
    <x v="0"/>
    <x v="1"/>
    <x v="0"/>
    <x v="0"/>
    <x v="0"/>
    <x v="0"/>
    <x v="21"/>
  </r>
  <r>
    <x v="1"/>
    <x v="1"/>
    <x v="0"/>
    <x v="0"/>
    <x v="0"/>
    <x v="1"/>
    <x v="0"/>
    <x v="0"/>
    <x v="0"/>
    <x v="1"/>
    <x v="0"/>
    <x v="0"/>
    <x v="1"/>
    <x v="0"/>
    <x v="0"/>
    <x v="0"/>
    <x v="0"/>
    <x v="1"/>
    <x v="0"/>
    <x v="0"/>
    <x v="0"/>
    <x v="0"/>
    <x v="21"/>
  </r>
  <r>
    <x v="1"/>
    <x v="0"/>
    <x v="1"/>
    <x v="0"/>
    <x v="0"/>
    <x v="1"/>
    <x v="0"/>
    <x v="0"/>
    <x v="1"/>
    <x v="0"/>
    <x v="0"/>
    <x v="0"/>
    <x v="0"/>
    <x v="1"/>
    <x v="0"/>
    <x v="0"/>
    <x v="0"/>
    <x v="1"/>
    <x v="0"/>
    <x v="0"/>
    <x v="0"/>
    <x v="0"/>
    <x v="0"/>
  </r>
  <r>
    <x v="1"/>
    <x v="0"/>
    <x v="1"/>
    <x v="0"/>
    <x v="0"/>
    <x v="1"/>
    <x v="0"/>
    <x v="0"/>
    <x v="0"/>
    <x v="1"/>
    <x v="0"/>
    <x v="0"/>
    <x v="0"/>
    <x v="0"/>
    <x v="0"/>
    <x v="1"/>
    <x v="0"/>
    <x v="1"/>
    <x v="0"/>
    <x v="0"/>
    <x v="0"/>
    <x v="0"/>
    <x v="25"/>
  </r>
  <r>
    <x v="1"/>
    <x v="1"/>
    <x v="0"/>
    <x v="0"/>
    <x v="0"/>
    <x v="1"/>
    <x v="0"/>
    <x v="0"/>
    <x v="0"/>
    <x v="1"/>
    <x v="0"/>
    <x v="0"/>
    <x v="0"/>
    <x v="0"/>
    <x v="0"/>
    <x v="1"/>
    <x v="0"/>
    <x v="1"/>
    <x v="0"/>
    <x v="0"/>
    <x v="0"/>
    <x v="0"/>
    <x v="36"/>
  </r>
  <r>
    <x v="1"/>
    <x v="1"/>
    <x v="0"/>
    <x v="0"/>
    <x v="0"/>
    <x v="1"/>
    <x v="0"/>
    <x v="0"/>
    <x v="0"/>
    <x v="1"/>
    <x v="0"/>
    <x v="0"/>
    <x v="0"/>
    <x v="0"/>
    <x v="0"/>
    <x v="1"/>
    <x v="0"/>
    <x v="1"/>
    <x v="0"/>
    <x v="0"/>
    <x v="0"/>
    <x v="0"/>
    <x v="13"/>
  </r>
  <r>
    <x v="1"/>
    <x v="0"/>
    <x v="1"/>
    <x v="0"/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41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1"/>
    <x v="0"/>
    <x v="0"/>
    <x v="0"/>
    <x v="0"/>
    <x v="1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27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13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4"/>
  </r>
  <r>
    <x v="1"/>
    <x v="1"/>
    <x v="1"/>
    <x v="1"/>
    <x v="0"/>
    <x v="1"/>
    <x v="0"/>
    <x v="1"/>
    <x v="0"/>
    <x v="1"/>
    <x v="0"/>
    <x v="0"/>
    <x v="0"/>
    <x v="0"/>
    <x v="0"/>
    <x v="0"/>
    <x v="0"/>
    <x v="0"/>
    <x v="1"/>
    <x v="0"/>
    <x v="0"/>
    <x v="0"/>
    <x v="5"/>
  </r>
  <r>
    <x v="1"/>
    <x v="1"/>
    <x v="1"/>
    <x v="1"/>
    <x v="1"/>
    <x v="1"/>
    <x v="0"/>
    <x v="1"/>
    <x v="0"/>
    <x v="1"/>
    <x v="0"/>
    <x v="1"/>
    <x v="0"/>
    <x v="0"/>
    <x v="0"/>
    <x v="0"/>
    <x v="0"/>
    <x v="0"/>
    <x v="1"/>
    <x v="0"/>
    <x v="0"/>
    <x v="0"/>
    <x v="27"/>
  </r>
  <r>
    <x v="1"/>
    <x v="1"/>
    <x v="1"/>
    <x v="1"/>
    <x v="1"/>
    <x v="0"/>
    <x v="0"/>
    <x v="1"/>
    <x v="1"/>
    <x v="1"/>
    <x v="0"/>
    <x v="1"/>
    <x v="0"/>
    <x v="0"/>
    <x v="0"/>
    <x v="0"/>
    <x v="0"/>
    <x v="0"/>
    <x v="0"/>
    <x v="1"/>
    <x v="0"/>
    <x v="0"/>
    <x v="21"/>
  </r>
  <r>
    <x v="1"/>
    <x v="1"/>
    <x v="1"/>
    <x v="1"/>
    <x v="1"/>
    <x v="0"/>
    <x v="1"/>
    <x v="0"/>
    <x v="1"/>
    <x v="1"/>
    <x v="0"/>
    <x v="1"/>
    <x v="0"/>
    <x v="0"/>
    <x v="0"/>
    <x v="0"/>
    <x v="0"/>
    <x v="0"/>
    <x v="0"/>
    <x v="1"/>
    <x v="0"/>
    <x v="0"/>
    <x v="10"/>
  </r>
  <r>
    <x v="1"/>
    <x v="0"/>
    <x v="1"/>
    <x v="1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"/>
  </r>
  <r>
    <x v="1"/>
    <x v="1"/>
    <x v="1"/>
    <x v="0"/>
    <x v="0"/>
    <x v="0"/>
    <x v="0"/>
    <x v="1"/>
    <x v="1"/>
    <x v="1"/>
    <x v="0"/>
    <x v="0"/>
    <x v="1"/>
    <x v="0"/>
    <x v="0"/>
    <x v="0"/>
    <x v="0"/>
    <x v="0"/>
    <x v="0"/>
    <x v="1"/>
    <x v="0"/>
    <x v="0"/>
    <x v="16"/>
  </r>
  <r>
    <x v="1"/>
    <x v="0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63"/>
  </r>
  <r>
    <x v="1"/>
    <x v="0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7"/>
  </r>
  <r>
    <x v="1"/>
    <x v="1"/>
    <x v="1"/>
    <x v="0"/>
    <x v="1"/>
    <x v="1"/>
    <x v="0"/>
    <x v="1"/>
    <x v="1"/>
    <x v="0"/>
    <x v="0"/>
    <x v="0"/>
    <x v="1"/>
    <x v="0"/>
    <x v="0"/>
    <x v="1"/>
    <x v="0"/>
    <x v="0"/>
    <x v="0"/>
    <x v="1"/>
    <x v="0"/>
    <x v="0"/>
    <x v="24"/>
  </r>
  <r>
    <x v="1"/>
    <x v="1"/>
    <x v="1"/>
    <x v="0"/>
    <x v="1"/>
    <x v="1"/>
    <x v="0"/>
    <x v="1"/>
    <x v="1"/>
    <x v="0"/>
    <x v="0"/>
    <x v="0"/>
    <x v="1"/>
    <x v="0"/>
    <x v="0"/>
    <x v="1"/>
    <x v="0"/>
    <x v="0"/>
    <x v="0"/>
    <x v="1"/>
    <x v="0"/>
    <x v="0"/>
    <x v="18"/>
  </r>
  <r>
    <x v="1"/>
    <x v="1"/>
    <x v="1"/>
    <x v="0"/>
    <x v="1"/>
    <x v="1"/>
    <x v="0"/>
    <x v="1"/>
    <x v="1"/>
    <x v="0"/>
    <x v="0"/>
    <x v="0"/>
    <x v="1"/>
    <x v="0"/>
    <x v="0"/>
    <x v="1"/>
    <x v="0"/>
    <x v="0"/>
    <x v="0"/>
    <x v="1"/>
    <x v="0"/>
    <x v="0"/>
    <x v="18"/>
  </r>
  <r>
    <x v="1"/>
    <x v="1"/>
    <x v="1"/>
    <x v="0"/>
    <x v="1"/>
    <x v="0"/>
    <x v="0"/>
    <x v="1"/>
    <x v="1"/>
    <x v="1"/>
    <x v="1"/>
    <x v="0"/>
    <x v="0"/>
    <x v="0"/>
    <x v="0"/>
    <x v="1"/>
    <x v="0"/>
    <x v="0"/>
    <x v="0"/>
    <x v="1"/>
    <x v="0"/>
    <x v="0"/>
    <x v="23"/>
  </r>
  <r>
    <x v="1"/>
    <x v="1"/>
    <x v="1"/>
    <x v="0"/>
    <x v="1"/>
    <x v="0"/>
    <x v="0"/>
    <x v="1"/>
    <x v="1"/>
    <x v="1"/>
    <x v="0"/>
    <x v="1"/>
    <x v="0"/>
    <x v="0"/>
    <x v="0"/>
    <x v="1"/>
    <x v="0"/>
    <x v="0"/>
    <x v="0"/>
    <x v="1"/>
    <x v="0"/>
    <x v="0"/>
    <x v="23"/>
  </r>
  <r>
    <x v="1"/>
    <x v="1"/>
    <x v="1"/>
    <x v="1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1"/>
  </r>
  <r>
    <x v="1"/>
    <x v="1"/>
    <x v="1"/>
    <x v="0"/>
    <x v="0"/>
    <x v="0"/>
    <x v="0"/>
    <x v="1"/>
    <x v="1"/>
    <x v="1"/>
    <x v="0"/>
    <x v="0"/>
    <x v="0"/>
    <x v="0"/>
    <x v="0"/>
    <x v="1"/>
    <x v="0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1"/>
    <x v="0"/>
    <x v="1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0"/>
    <x v="0"/>
    <x v="1"/>
    <x v="0"/>
    <x v="1"/>
    <x v="1"/>
    <x v="0"/>
    <x v="0"/>
    <x v="1"/>
    <x v="0"/>
    <x v="0"/>
    <x v="41"/>
  </r>
  <r>
    <x v="1"/>
    <x v="1"/>
    <x v="1"/>
    <x v="0"/>
    <x v="1"/>
    <x v="1"/>
    <x v="0"/>
    <x v="1"/>
    <x v="1"/>
    <x v="0"/>
    <x v="0"/>
    <x v="0"/>
    <x v="0"/>
    <x v="0"/>
    <x v="0"/>
    <x v="1"/>
    <x v="1"/>
    <x v="0"/>
    <x v="0"/>
    <x v="1"/>
    <x v="0"/>
    <x v="0"/>
    <x v="6"/>
  </r>
  <r>
    <x v="1"/>
    <x v="1"/>
    <x v="1"/>
    <x v="1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1"/>
    <x v="0"/>
    <x v="0"/>
    <x v="29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1"/>
    <x v="0"/>
    <x v="0"/>
    <x v="41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1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1"/>
    <x v="0"/>
    <x v="1"/>
    <x v="0"/>
    <x v="0"/>
    <x v="25"/>
  </r>
  <r>
    <x v="1"/>
    <x v="1"/>
    <x v="0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1"/>
    <x v="0"/>
    <x v="1"/>
    <x v="0"/>
    <x v="0"/>
    <x v="4"/>
  </r>
  <r>
    <x v="1"/>
    <x v="1"/>
    <x v="1"/>
    <x v="0"/>
    <x v="1"/>
    <x v="1"/>
    <x v="0"/>
    <x v="0"/>
    <x v="1"/>
    <x v="0"/>
    <x v="0"/>
    <x v="0"/>
    <x v="0"/>
    <x v="0"/>
    <x v="0"/>
    <x v="1"/>
    <x v="1"/>
    <x v="1"/>
    <x v="0"/>
    <x v="1"/>
    <x v="0"/>
    <x v="0"/>
    <x v="1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29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51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5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1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0"/>
  </r>
  <r>
    <x v="1"/>
    <x v="1"/>
    <x v="1"/>
    <x v="0"/>
    <x v="1"/>
    <x v="1"/>
    <x v="0"/>
    <x v="1"/>
    <x v="1"/>
    <x v="1"/>
    <x v="0"/>
    <x v="1"/>
    <x v="0"/>
    <x v="1"/>
    <x v="0"/>
    <x v="0"/>
    <x v="1"/>
    <x v="0"/>
    <x v="0"/>
    <x v="0"/>
    <x v="1"/>
    <x v="0"/>
    <x v="10"/>
  </r>
  <r>
    <x v="1"/>
    <x v="1"/>
    <x v="1"/>
    <x v="0"/>
    <x v="0"/>
    <x v="1"/>
    <x v="0"/>
    <x v="1"/>
    <x v="1"/>
    <x v="1"/>
    <x v="0"/>
    <x v="0"/>
    <x v="0"/>
    <x v="0"/>
    <x v="1"/>
    <x v="0"/>
    <x v="1"/>
    <x v="0"/>
    <x v="0"/>
    <x v="0"/>
    <x v="1"/>
    <x v="0"/>
    <x v="0"/>
  </r>
  <r>
    <x v="1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1"/>
    <x v="0"/>
    <x v="8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12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1"/>
    <x v="0"/>
    <x v="11"/>
  </r>
  <r>
    <x v="1"/>
    <x v="0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1"/>
    <x v="2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1"/>
    <x v="27"/>
  </r>
  <r>
    <x v="1"/>
    <x v="1"/>
    <x v="1"/>
    <x v="1"/>
    <x v="1"/>
    <x v="0"/>
    <x v="0"/>
    <x v="1"/>
    <x v="1"/>
    <x v="1"/>
    <x v="0"/>
    <x v="1"/>
    <x v="0"/>
    <x v="0"/>
    <x v="0"/>
    <x v="0"/>
    <x v="0"/>
    <x v="0"/>
    <x v="0"/>
    <x v="0"/>
    <x v="0"/>
    <x v="1"/>
    <x v="36"/>
  </r>
  <r>
    <x v="1"/>
    <x v="1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1"/>
    <x v="15"/>
  </r>
  <r>
    <x v="1"/>
    <x v="0"/>
    <x v="1"/>
    <x v="0"/>
    <x v="1"/>
    <x v="0"/>
    <x v="0"/>
    <x v="1"/>
    <x v="1"/>
    <x v="1"/>
    <x v="0"/>
    <x v="0"/>
    <x v="0"/>
    <x v="0"/>
    <x v="0"/>
    <x v="1"/>
    <x v="0"/>
    <x v="0"/>
    <x v="0"/>
    <x v="0"/>
    <x v="0"/>
    <x v="1"/>
    <x v="36"/>
  </r>
  <r>
    <x v="1"/>
    <x v="1"/>
    <x v="1"/>
    <x v="1"/>
    <x v="0"/>
    <x v="1"/>
    <x v="0"/>
    <x v="0"/>
    <x v="1"/>
    <x v="1"/>
    <x v="0"/>
    <x v="0"/>
    <x v="0"/>
    <x v="0"/>
    <x v="1"/>
    <x v="0"/>
    <x v="1"/>
    <x v="0"/>
    <x v="0"/>
    <x v="0"/>
    <x v="0"/>
    <x v="1"/>
    <x v="21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1"/>
    <x v="3"/>
  </r>
  <r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6"/>
  </r>
  <r>
    <x v="1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33"/>
  </r>
  <r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6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56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6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7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6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4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2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7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"/>
  </r>
  <r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4"/>
  </r>
  <r>
    <x v="1"/>
    <x v="0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0"/>
  </r>
  <r>
    <x v="1"/>
    <x v="0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0"/>
  </r>
  <r>
    <x v="1"/>
    <x v="0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27"/>
  </r>
  <r>
    <x v="1"/>
    <x v="0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6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1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40"/>
  </r>
  <r>
    <x v="1"/>
    <x v="1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9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"/>
    <x v="0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6"/>
  </r>
  <r>
    <x v="1"/>
    <x v="1"/>
    <x v="1"/>
    <x v="1"/>
    <x v="0"/>
    <x v="1"/>
    <x v="0"/>
    <x v="1"/>
    <x v="1"/>
    <x v="1"/>
    <x v="0"/>
    <x v="1"/>
    <x v="0"/>
    <x v="0"/>
    <x v="0"/>
    <x v="0"/>
    <x v="0"/>
    <x v="0"/>
    <x v="0"/>
    <x v="0"/>
    <x v="0"/>
    <x v="0"/>
    <x v="10"/>
  </r>
  <r>
    <x v="1"/>
    <x v="1"/>
    <x v="1"/>
    <x v="1"/>
    <x v="0"/>
    <x v="1"/>
    <x v="0"/>
    <x v="1"/>
    <x v="1"/>
    <x v="1"/>
    <x v="0"/>
    <x v="1"/>
    <x v="0"/>
    <x v="0"/>
    <x v="0"/>
    <x v="0"/>
    <x v="0"/>
    <x v="0"/>
    <x v="0"/>
    <x v="0"/>
    <x v="0"/>
    <x v="0"/>
    <x v="27"/>
  </r>
  <r>
    <x v="1"/>
    <x v="1"/>
    <x v="1"/>
    <x v="1"/>
    <x v="0"/>
    <x v="1"/>
    <x v="0"/>
    <x v="1"/>
    <x v="1"/>
    <x v="1"/>
    <x v="0"/>
    <x v="1"/>
    <x v="0"/>
    <x v="0"/>
    <x v="0"/>
    <x v="0"/>
    <x v="0"/>
    <x v="0"/>
    <x v="0"/>
    <x v="0"/>
    <x v="0"/>
    <x v="0"/>
    <x v="8"/>
  </r>
  <r>
    <x v="1"/>
    <x v="1"/>
    <x v="1"/>
    <x v="1"/>
    <x v="1"/>
    <x v="0"/>
    <x v="0"/>
    <x v="1"/>
    <x v="1"/>
    <x v="1"/>
    <x v="0"/>
    <x v="1"/>
    <x v="0"/>
    <x v="0"/>
    <x v="0"/>
    <x v="0"/>
    <x v="0"/>
    <x v="0"/>
    <x v="0"/>
    <x v="0"/>
    <x v="0"/>
    <x v="0"/>
    <x v="33"/>
  </r>
  <r>
    <x v="1"/>
    <x v="1"/>
    <x v="1"/>
    <x v="1"/>
    <x v="1"/>
    <x v="0"/>
    <x v="1"/>
    <x v="0"/>
    <x v="1"/>
    <x v="1"/>
    <x v="0"/>
    <x v="1"/>
    <x v="0"/>
    <x v="0"/>
    <x v="0"/>
    <x v="0"/>
    <x v="0"/>
    <x v="0"/>
    <x v="0"/>
    <x v="0"/>
    <x v="0"/>
    <x v="0"/>
    <x v="56"/>
  </r>
  <r>
    <x v="1"/>
    <x v="1"/>
    <x v="1"/>
    <x v="0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21"/>
  </r>
  <r>
    <x v="1"/>
    <x v="0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3"/>
  </r>
  <r>
    <x v="1"/>
    <x v="0"/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0"/>
  </r>
  <r>
    <x v="1"/>
    <x v="1"/>
    <x v="1"/>
    <x v="1"/>
    <x v="1"/>
    <x v="1"/>
    <x v="0"/>
    <x v="1"/>
    <x v="1"/>
    <x v="1"/>
    <x v="0"/>
    <x v="1"/>
    <x v="0"/>
    <x v="1"/>
    <x v="0"/>
    <x v="0"/>
    <x v="0"/>
    <x v="0"/>
    <x v="0"/>
    <x v="0"/>
    <x v="0"/>
    <x v="0"/>
    <x v="61"/>
  </r>
  <r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</r>
  <r>
    <x v="1"/>
    <x v="1"/>
    <x v="1"/>
    <x v="1"/>
    <x v="1"/>
    <x v="0"/>
    <x v="0"/>
    <x v="1"/>
    <x v="1"/>
    <x v="1"/>
    <x v="0"/>
    <x v="0"/>
    <x v="0"/>
    <x v="1"/>
    <x v="0"/>
    <x v="0"/>
    <x v="0"/>
    <x v="0"/>
    <x v="0"/>
    <x v="0"/>
    <x v="0"/>
    <x v="0"/>
    <x v="7"/>
  </r>
  <r>
    <x v="1"/>
    <x v="1"/>
    <x v="1"/>
    <x v="0"/>
    <x v="1"/>
    <x v="1"/>
    <x v="0"/>
    <x v="1"/>
    <x v="0"/>
    <x v="1"/>
    <x v="0"/>
    <x v="0"/>
    <x v="0"/>
    <x v="1"/>
    <x v="1"/>
    <x v="0"/>
    <x v="0"/>
    <x v="0"/>
    <x v="0"/>
    <x v="0"/>
    <x v="0"/>
    <x v="0"/>
    <x v="45"/>
  </r>
  <r>
    <x v="1"/>
    <x v="1"/>
    <x v="1"/>
    <x v="0"/>
    <x v="0"/>
    <x v="1"/>
    <x v="0"/>
    <x v="0"/>
    <x v="0"/>
    <x v="1"/>
    <x v="0"/>
    <x v="0"/>
    <x v="0"/>
    <x v="1"/>
    <x v="1"/>
    <x v="0"/>
    <x v="0"/>
    <x v="0"/>
    <x v="0"/>
    <x v="0"/>
    <x v="0"/>
    <x v="0"/>
    <x v="63"/>
  </r>
  <r>
    <x v="1"/>
    <x v="1"/>
    <x v="1"/>
    <x v="1"/>
    <x v="1"/>
    <x v="1"/>
    <x v="0"/>
    <x v="1"/>
    <x v="1"/>
    <x v="1"/>
    <x v="0"/>
    <x v="0"/>
    <x v="0"/>
    <x v="1"/>
    <x v="1"/>
    <x v="0"/>
    <x v="0"/>
    <x v="0"/>
    <x v="0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1"/>
    <x v="1"/>
    <x v="0"/>
    <x v="0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0"/>
    <x v="0"/>
    <x v="1"/>
    <x v="1"/>
    <x v="0"/>
    <x v="0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0"/>
    <x v="0"/>
    <x v="1"/>
    <x v="1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1"/>
    <x v="1"/>
    <x v="0"/>
    <x v="0"/>
    <x v="0"/>
    <x v="0"/>
    <x v="0"/>
    <x v="0"/>
    <x v="0"/>
    <x v="10"/>
  </r>
  <r>
    <x v="1"/>
    <x v="0"/>
    <x v="1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8"/>
  </r>
  <r>
    <x v="1"/>
    <x v="0"/>
    <x v="0"/>
    <x v="0"/>
    <x v="1"/>
    <x v="1"/>
    <x v="0"/>
    <x v="0"/>
    <x v="0"/>
    <x v="1"/>
    <x v="0"/>
    <x v="0"/>
    <x v="0"/>
    <x v="0"/>
    <x v="1"/>
    <x v="0"/>
    <x v="0"/>
    <x v="0"/>
    <x v="0"/>
    <x v="0"/>
    <x v="0"/>
    <x v="0"/>
    <x v="15"/>
  </r>
  <r>
    <x v="1"/>
    <x v="0"/>
    <x v="1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33"/>
  </r>
  <r>
    <x v="1"/>
    <x v="0"/>
    <x v="1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28"/>
  </r>
  <r>
    <x v="1"/>
    <x v="1"/>
    <x v="1"/>
    <x v="1"/>
    <x v="1"/>
    <x v="1"/>
    <x v="0"/>
    <x v="1"/>
    <x v="1"/>
    <x v="1"/>
    <x v="0"/>
    <x v="1"/>
    <x v="0"/>
    <x v="0"/>
    <x v="1"/>
    <x v="0"/>
    <x v="0"/>
    <x v="0"/>
    <x v="0"/>
    <x v="0"/>
    <x v="0"/>
    <x v="0"/>
    <x v="4"/>
  </r>
  <r>
    <x v="1"/>
    <x v="1"/>
    <x v="1"/>
    <x v="0"/>
    <x v="0"/>
    <x v="1"/>
    <x v="0"/>
    <x v="1"/>
    <x v="0"/>
    <x v="1"/>
    <x v="0"/>
    <x v="0"/>
    <x v="0"/>
    <x v="0"/>
    <x v="1"/>
    <x v="0"/>
    <x v="0"/>
    <x v="0"/>
    <x v="0"/>
    <x v="0"/>
    <x v="0"/>
    <x v="0"/>
    <x v="35"/>
  </r>
  <r>
    <x v="1"/>
    <x v="1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22"/>
  </r>
  <r>
    <x v="1"/>
    <x v="1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23"/>
  </r>
  <r>
    <x v="1"/>
    <x v="1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36"/>
  </r>
  <r>
    <x v="1"/>
    <x v="1"/>
    <x v="1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10"/>
  </r>
  <r>
    <x v="1"/>
    <x v="1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0"/>
    <x v="0"/>
    <x v="0"/>
    <x v="1"/>
    <x v="0"/>
    <x v="0"/>
    <x v="1"/>
    <x v="0"/>
    <x v="0"/>
    <x v="0"/>
    <x v="0"/>
    <x v="0"/>
    <x v="0"/>
    <x v="27"/>
  </r>
  <r>
    <x v="1"/>
    <x v="1"/>
    <x v="1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9"/>
  </r>
  <r>
    <x v="1"/>
    <x v="0"/>
    <x v="1"/>
    <x v="0"/>
    <x v="1"/>
    <x v="1"/>
    <x v="0"/>
    <x v="1"/>
    <x v="0"/>
    <x v="1"/>
    <x v="0"/>
    <x v="0"/>
    <x v="0"/>
    <x v="0"/>
    <x v="0"/>
    <x v="1"/>
    <x v="0"/>
    <x v="0"/>
    <x v="0"/>
    <x v="0"/>
    <x v="0"/>
    <x v="0"/>
    <x v="36"/>
  </r>
  <r>
    <x v="1"/>
    <x v="0"/>
    <x v="1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10"/>
  </r>
  <r>
    <x v="1"/>
    <x v="0"/>
    <x v="1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26"/>
  </r>
  <r>
    <x v="1"/>
    <x v="0"/>
    <x v="1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36"/>
  </r>
  <r>
    <x v="1"/>
    <x v="0"/>
    <x v="1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36"/>
  </r>
  <r>
    <x v="1"/>
    <x v="0"/>
    <x v="1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40"/>
  </r>
  <r>
    <x v="1"/>
    <x v="1"/>
    <x v="1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0"/>
    <x v="55"/>
  </r>
  <r>
    <x v="1"/>
    <x v="1"/>
    <x v="0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19"/>
  </r>
  <r>
    <x v="1"/>
    <x v="1"/>
    <x v="1"/>
    <x v="0"/>
    <x v="1"/>
    <x v="0"/>
    <x v="0"/>
    <x v="1"/>
    <x v="1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0"/>
    <x v="1"/>
    <x v="0"/>
    <x v="0"/>
    <x v="0"/>
    <x v="1"/>
    <x v="0"/>
    <x v="0"/>
    <x v="1"/>
    <x v="0"/>
    <x v="0"/>
    <x v="0"/>
    <x v="0"/>
    <x v="0"/>
    <x v="17"/>
  </r>
  <r>
    <x v="1"/>
    <x v="1"/>
    <x v="1"/>
    <x v="0"/>
    <x v="1"/>
    <x v="1"/>
    <x v="0"/>
    <x v="1"/>
    <x v="1"/>
    <x v="0"/>
    <x v="0"/>
    <x v="0"/>
    <x v="0"/>
    <x v="1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0"/>
    <x v="1"/>
    <x v="0"/>
    <x v="0"/>
    <x v="0"/>
    <x v="1"/>
    <x v="0"/>
    <x v="0"/>
    <x v="1"/>
    <x v="0"/>
    <x v="0"/>
    <x v="0"/>
    <x v="0"/>
    <x v="0"/>
    <x v="34"/>
  </r>
  <r>
    <x v="1"/>
    <x v="1"/>
    <x v="1"/>
    <x v="1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3"/>
  </r>
  <r>
    <x v="1"/>
    <x v="1"/>
    <x v="1"/>
    <x v="1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1"/>
    <x v="0"/>
    <x v="0"/>
    <x v="1"/>
    <x v="0"/>
    <x v="0"/>
    <x v="0"/>
    <x v="0"/>
    <x v="0"/>
    <x v="5"/>
  </r>
  <r>
    <x v="1"/>
    <x v="0"/>
    <x v="1"/>
    <x v="0"/>
    <x v="0"/>
    <x v="1"/>
    <x v="0"/>
    <x v="0"/>
    <x v="1"/>
    <x v="1"/>
    <x v="0"/>
    <x v="0"/>
    <x v="0"/>
    <x v="0"/>
    <x v="1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1"/>
    <x v="1"/>
    <x v="0"/>
    <x v="1"/>
    <x v="0"/>
    <x v="0"/>
    <x v="0"/>
    <x v="0"/>
    <x v="0"/>
    <x v="20"/>
  </r>
  <r>
    <x v="1"/>
    <x v="1"/>
    <x v="1"/>
    <x v="0"/>
    <x v="1"/>
    <x v="1"/>
    <x v="0"/>
    <x v="1"/>
    <x v="1"/>
    <x v="1"/>
    <x v="0"/>
    <x v="0"/>
    <x v="0"/>
    <x v="1"/>
    <x v="1"/>
    <x v="0"/>
    <x v="1"/>
    <x v="0"/>
    <x v="0"/>
    <x v="0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1"/>
    <x v="0"/>
    <x v="1"/>
    <x v="0"/>
    <x v="0"/>
    <x v="0"/>
    <x v="0"/>
    <x v="0"/>
    <x v="0"/>
  </r>
  <r>
    <x v="1"/>
    <x v="1"/>
    <x v="1"/>
    <x v="0"/>
    <x v="1"/>
    <x v="1"/>
    <x v="0"/>
    <x v="1"/>
    <x v="0"/>
    <x v="1"/>
    <x v="0"/>
    <x v="0"/>
    <x v="0"/>
    <x v="0"/>
    <x v="1"/>
    <x v="0"/>
    <x v="1"/>
    <x v="0"/>
    <x v="0"/>
    <x v="0"/>
    <x v="0"/>
    <x v="0"/>
    <x v="2"/>
  </r>
  <r>
    <x v="1"/>
    <x v="1"/>
    <x v="1"/>
    <x v="0"/>
    <x v="1"/>
    <x v="1"/>
    <x v="0"/>
    <x v="1"/>
    <x v="0"/>
    <x v="1"/>
    <x v="0"/>
    <x v="0"/>
    <x v="0"/>
    <x v="0"/>
    <x v="1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0"/>
    <x v="0"/>
    <x v="0"/>
    <x v="0"/>
    <x v="0"/>
    <x v="1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0"/>
    <x v="0"/>
    <x v="0"/>
    <x v="0"/>
    <x v="0"/>
    <x v="1"/>
    <x v="0"/>
    <x v="1"/>
    <x v="0"/>
    <x v="0"/>
    <x v="0"/>
    <x v="0"/>
    <x v="0"/>
    <x v="40"/>
  </r>
  <r>
    <x v="1"/>
    <x v="1"/>
    <x v="1"/>
    <x v="0"/>
    <x v="0"/>
    <x v="1"/>
    <x v="0"/>
    <x v="0"/>
    <x v="0"/>
    <x v="1"/>
    <x v="0"/>
    <x v="0"/>
    <x v="0"/>
    <x v="0"/>
    <x v="1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1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1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1"/>
    <x v="0"/>
    <x v="1"/>
    <x v="0"/>
    <x v="0"/>
    <x v="0"/>
    <x v="0"/>
    <x v="0"/>
    <x v="7"/>
  </r>
  <r>
    <x v="1"/>
    <x v="1"/>
    <x v="1"/>
    <x v="0"/>
    <x v="0"/>
    <x v="0"/>
    <x v="0"/>
    <x v="0"/>
    <x v="1"/>
    <x v="1"/>
    <x v="0"/>
    <x v="0"/>
    <x v="0"/>
    <x v="0"/>
    <x v="1"/>
    <x v="0"/>
    <x v="1"/>
    <x v="0"/>
    <x v="0"/>
    <x v="0"/>
    <x v="0"/>
    <x v="0"/>
    <x v="8"/>
  </r>
  <r>
    <x v="1"/>
    <x v="1"/>
    <x v="1"/>
    <x v="0"/>
    <x v="1"/>
    <x v="1"/>
    <x v="0"/>
    <x v="0"/>
    <x v="1"/>
    <x v="0"/>
    <x v="0"/>
    <x v="0"/>
    <x v="1"/>
    <x v="0"/>
    <x v="0"/>
    <x v="1"/>
    <x v="1"/>
    <x v="0"/>
    <x v="0"/>
    <x v="0"/>
    <x v="0"/>
    <x v="0"/>
    <x v="14"/>
  </r>
  <r>
    <x v="1"/>
    <x v="1"/>
    <x v="1"/>
    <x v="0"/>
    <x v="1"/>
    <x v="1"/>
    <x v="0"/>
    <x v="1"/>
    <x v="1"/>
    <x v="1"/>
    <x v="0"/>
    <x v="0"/>
    <x v="0"/>
    <x v="1"/>
    <x v="0"/>
    <x v="1"/>
    <x v="1"/>
    <x v="0"/>
    <x v="0"/>
    <x v="0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1"/>
    <x v="1"/>
    <x v="0"/>
    <x v="0"/>
    <x v="0"/>
    <x v="0"/>
    <x v="0"/>
    <x v="10"/>
  </r>
  <r>
    <x v="1"/>
    <x v="1"/>
    <x v="1"/>
    <x v="0"/>
    <x v="1"/>
    <x v="1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1"/>
    <x v="1"/>
    <x v="0"/>
    <x v="0"/>
    <x v="0"/>
    <x v="0"/>
    <x v="0"/>
    <x v="16"/>
  </r>
  <r>
    <x v="1"/>
    <x v="0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7"/>
  </r>
  <r>
    <x v="1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17"/>
  </r>
  <r>
    <x v="1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5"/>
  </r>
  <r>
    <x v="1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34"/>
  </r>
  <r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0"/>
    <x v="33"/>
  </r>
  <r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0"/>
    <x v="23"/>
  </r>
  <r>
    <x v="1"/>
    <x v="0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9"/>
  </r>
  <r>
    <x v="1"/>
    <x v="0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41"/>
  </r>
  <r>
    <x v="1"/>
    <x v="0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34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0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0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59"/>
  </r>
  <r>
    <x v="1"/>
    <x v="0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1"/>
    <x v="0"/>
    <x v="0"/>
    <x v="1"/>
    <x v="1"/>
    <x v="1"/>
    <x v="0"/>
    <x v="1"/>
    <x v="0"/>
    <x v="0"/>
    <x v="0"/>
    <x v="0"/>
    <x v="1"/>
    <x v="0"/>
    <x v="0"/>
    <x v="0"/>
    <x v="0"/>
    <x v="0"/>
    <x v="14"/>
  </r>
  <r>
    <x v="1"/>
    <x v="1"/>
    <x v="1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20"/>
  </r>
  <r>
    <x v="1"/>
    <x v="1"/>
    <x v="1"/>
    <x v="1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0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0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0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0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0"/>
    <x v="0"/>
    <x v="0"/>
    <x v="0"/>
    <x v="1"/>
    <x v="0"/>
    <x v="0"/>
    <x v="0"/>
    <x v="0"/>
    <x v="0"/>
    <x v="0"/>
    <x v="1"/>
    <x v="0"/>
    <x v="0"/>
    <x v="0"/>
    <x v="0"/>
    <x v="0"/>
    <x v="18"/>
  </r>
  <r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49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28"/>
  </r>
  <r>
    <x v="1"/>
    <x v="1"/>
    <x v="0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1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1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1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1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0"/>
    <x v="1"/>
    <x v="0"/>
    <x v="0"/>
    <x v="1"/>
    <x v="0"/>
    <x v="0"/>
    <x v="1"/>
    <x v="1"/>
    <x v="0"/>
    <x v="0"/>
    <x v="1"/>
    <x v="0"/>
    <x v="0"/>
    <x v="0"/>
    <x v="0"/>
    <x v="1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1"/>
    <x v="0"/>
    <x v="0"/>
    <x v="0"/>
    <x v="0"/>
    <x v="1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1"/>
    <x v="0"/>
    <x v="0"/>
    <x v="0"/>
    <x v="0"/>
    <x v="1"/>
    <x v="0"/>
    <x v="0"/>
    <x v="0"/>
    <x v="0"/>
    <x v="16"/>
  </r>
  <r>
    <x v="1"/>
    <x v="0"/>
    <x v="1"/>
    <x v="0"/>
    <x v="0"/>
    <x v="1"/>
    <x v="0"/>
    <x v="0"/>
    <x v="1"/>
    <x v="1"/>
    <x v="0"/>
    <x v="0"/>
    <x v="0"/>
    <x v="1"/>
    <x v="0"/>
    <x v="0"/>
    <x v="0"/>
    <x v="1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1"/>
    <x v="0"/>
    <x v="1"/>
    <x v="0"/>
    <x v="0"/>
    <x v="1"/>
    <x v="0"/>
    <x v="0"/>
    <x v="0"/>
    <x v="0"/>
    <x v="11"/>
  </r>
  <r>
    <x v="1"/>
    <x v="1"/>
    <x v="1"/>
    <x v="0"/>
    <x v="0"/>
    <x v="1"/>
    <x v="0"/>
    <x v="0"/>
    <x v="1"/>
    <x v="0"/>
    <x v="0"/>
    <x v="0"/>
    <x v="0"/>
    <x v="0"/>
    <x v="1"/>
    <x v="0"/>
    <x v="0"/>
    <x v="1"/>
    <x v="0"/>
    <x v="0"/>
    <x v="0"/>
    <x v="0"/>
    <x v="1"/>
  </r>
  <r>
    <x v="1"/>
    <x v="0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29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1"/>
    <x v="0"/>
    <x v="0"/>
    <x v="0"/>
    <x v="0"/>
    <x v="61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1"/>
    <x v="0"/>
    <x v="0"/>
    <x v="0"/>
    <x v="0"/>
    <x v="8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1"/>
    <x v="0"/>
    <x v="0"/>
    <x v="0"/>
    <x v="0"/>
    <x v="20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3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1"/>
    <x v="0"/>
    <x v="0"/>
    <x v="0"/>
    <x v="0"/>
    <x v="24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0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51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8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0"/>
    <x v="13"/>
  </r>
  <r>
    <x v="1"/>
    <x v="0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21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6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21"/>
  </r>
  <r>
    <x v="1"/>
    <x v="1"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64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1"/>
    <x v="0"/>
    <x v="0"/>
    <x v="0"/>
    <x v="0"/>
    <x v="8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1"/>
    <x v="0"/>
    <x v="0"/>
    <x v="0"/>
    <x v="29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16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2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4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1"/>
    <x v="0"/>
    <x v="0"/>
    <x v="0"/>
    <x v="19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11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5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1"/>
    <x v="0"/>
    <x v="0"/>
    <x v="0"/>
    <x v="3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1"/>
    <x v="0"/>
    <x v="0"/>
    <x v="0"/>
    <x v="40"/>
  </r>
  <r>
    <x v="1"/>
    <x v="1"/>
    <x v="1"/>
    <x v="1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8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1"/>
    <x v="0"/>
    <x v="0"/>
    <x v="0"/>
    <x v="20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1"/>
    <x v="0"/>
    <x v="0"/>
    <x v="0"/>
    <x v="5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5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36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36"/>
  </r>
  <r>
    <x v="1"/>
    <x v="0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1"/>
    <x v="0"/>
    <x v="0"/>
    <x v="0"/>
    <x v="0"/>
    <x v="0"/>
    <x v="0"/>
    <x v="1"/>
    <x v="0"/>
    <x v="0"/>
    <x v="60"/>
  </r>
  <r>
    <x v="1"/>
    <x v="1"/>
    <x v="1"/>
    <x v="0"/>
    <x v="1"/>
    <x v="0"/>
    <x v="0"/>
    <x v="1"/>
    <x v="1"/>
    <x v="1"/>
    <x v="0"/>
    <x v="0"/>
    <x v="1"/>
    <x v="0"/>
    <x v="0"/>
    <x v="0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1"/>
    <x v="0"/>
    <x v="0"/>
    <x v="0"/>
    <x v="0"/>
    <x v="0"/>
    <x v="0"/>
    <x v="1"/>
    <x v="0"/>
    <x v="0"/>
    <x v="22"/>
  </r>
  <r>
    <x v="1"/>
    <x v="1"/>
    <x v="1"/>
    <x v="0"/>
    <x v="1"/>
    <x v="0"/>
    <x v="0"/>
    <x v="1"/>
    <x v="1"/>
    <x v="1"/>
    <x v="0"/>
    <x v="0"/>
    <x v="1"/>
    <x v="0"/>
    <x v="0"/>
    <x v="0"/>
    <x v="0"/>
    <x v="0"/>
    <x v="0"/>
    <x v="1"/>
    <x v="0"/>
    <x v="0"/>
    <x v="35"/>
  </r>
  <r>
    <x v="1"/>
    <x v="1"/>
    <x v="1"/>
    <x v="0"/>
    <x v="1"/>
    <x v="0"/>
    <x v="0"/>
    <x v="1"/>
    <x v="1"/>
    <x v="1"/>
    <x v="0"/>
    <x v="0"/>
    <x v="1"/>
    <x v="0"/>
    <x v="0"/>
    <x v="0"/>
    <x v="0"/>
    <x v="0"/>
    <x v="0"/>
    <x v="1"/>
    <x v="0"/>
    <x v="0"/>
    <x v="5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1"/>
    <x v="0"/>
    <x v="0"/>
    <x v="20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1"/>
    <x v="0"/>
    <x v="0"/>
    <x v="0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1"/>
    <x v="0"/>
    <x v="0"/>
    <x v="17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1"/>
    <x v="0"/>
    <x v="0"/>
    <x v="5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10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4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0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14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41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1"/>
    <x v="0"/>
    <x v="0"/>
    <x v="41"/>
  </r>
  <r>
    <x v="1"/>
    <x v="1"/>
    <x v="1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1"/>
    <x v="0"/>
    <x v="0"/>
    <x v="0"/>
    <x v="0"/>
    <x v="0"/>
    <x v="1"/>
    <x v="0"/>
    <x v="0"/>
    <x v="4"/>
  </r>
  <r>
    <x v="1"/>
    <x v="0"/>
    <x v="1"/>
    <x v="0"/>
    <x v="1"/>
    <x v="1"/>
    <x v="0"/>
    <x v="0"/>
    <x v="1"/>
    <x v="0"/>
    <x v="0"/>
    <x v="0"/>
    <x v="0"/>
    <x v="0"/>
    <x v="0"/>
    <x v="1"/>
    <x v="0"/>
    <x v="0"/>
    <x v="0"/>
    <x v="1"/>
    <x v="0"/>
    <x v="0"/>
    <x v="16"/>
  </r>
  <r>
    <x v="1"/>
    <x v="1"/>
    <x v="1"/>
    <x v="0"/>
    <x v="1"/>
    <x v="0"/>
    <x v="0"/>
    <x v="0"/>
    <x v="1"/>
    <x v="1"/>
    <x v="0"/>
    <x v="0"/>
    <x v="1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1"/>
    <x v="0"/>
    <x v="0"/>
    <x v="1"/>
    <x v="0"/>
    <x v="0"/>
    <x v="0"/>
    <x v="1"/>
    <x v="0"/>
    <x v="0"/>
    <x v="28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28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5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31"/>
  </r>
  <r>
    <x v="1"/>
    <x v="1"/>
    <x v="1"/>
    <x v="0"/>
    <x v="1"/>
    <x v="1"/>
    <x v="0"/>
    <x v="1"/>
    <x v="1"/>
    <x v="1"/>
    <x v="0"/>
    <x v="0"/>
    <x v="1"/>
    <x v="0"/>
    <x v="0"/>
    <x v="1"/>
    <x v="0"/>
    <x v="0"/>
    <x v="0"/>
    <x v="1"/>
    <x v="0"/>
    <x v="0"/>
    <x v="53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21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16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12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20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15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41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6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6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61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3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3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17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1"/>
    <x v="0"/>
    <x v="0"/>
    <x v="29"/>
  </r>
  <r>
    <x v="1"/>
    <x v="1"/>
    <x v="1"/>
    <x v="0"/>
    <x v="1"/>
    <x v="1"/>
    <x v="0"/>
    <x v="1"/>
    <x v="1"/>
    <x v="0"/>
    <x v="0"/>
    <x v="0"/>
    <x v="0"/>
    <x v="0"/>
    <x v="0"/>
    <x v="1"/>
    <x v="0"/>
    <x v="0"/>
    <x v="0"/>
    <x v="1"/>
    <x v="0"/>
    <x v="0"/>
    <x v="29"/>
  </r>
  <r>
    <x v="1"/>
    <x v="1"/>
    <x v="1"/>
    <x v="0"/>
    <x v="1"/>
    <x v="1"/>
    <x v="0"/>
    <x v="1"/>
    <x v="1"/>
    <x v="0"/>
    <x v="0"/>
    <x v="0"/>
    <x v="0"/>
    <x v="0"/>
    <x v="0"/>
    <x v="1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1"/>
    <x v="0"/>
    <x v="0"/>
    <x v="0"/>
    <x v="1"/>
    <x v="0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1"/>
    <x v="0"/>
    <x v="0"/>
    <x v="0"/>
    <x v="1"/>
    <x v="0"/>
    <x v="0"/>
    <x v="1"/>
    <x v="0"/>
    <x v="0"/>
    <x v="17"/>
  </r>
  <r>
    <x v="1"/>
    <x v="1"/>
    <x v="1"/>
    <x v="0"/>
    <x v="1"/>
    <x v="1"/>
    <x v="0"/>
    <x v="0"/>
    <x v="1"/>
    <x v="0"/>
    <x v="0"/>
    <x v="0"/>
    <x v="1"/>
    <x v="0"/>
    <x v="0"/>
    <x v="0"/>
    <x v="1"/>
    <x v="0"/>
    <x v="0"/>
    <x v="1"/>
    <x v="0"/>
    <x v="0"/>
    <x v="5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1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1"/>
    <x v="0"/>
    <x v="0"/>
    <x v="14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0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1"/>
    <x v="0"/>
    <x v="0"/>
    <x v="20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1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1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1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13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4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1"/>
    <x v="0"/>
    <x v="0"/>
    <x v="0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0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6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5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2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26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18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1"/>
    <x v="0"/>
    <x v="0"/>
    <x v="4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55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27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1"/>
    <x v="0"/>
    <x v="0"/>
    <x v="7"/>
  </r>
  <r>
    <x v="1"/>
    <x v="1"/>
    <x v="1"/>
    <x v="0"/>
    <x v="0"/>
    <x v="1"/>
    <x v="0"/>
    <x v="0"/>
    <x v="1"/>
    <x v="1"/>
    <x v="0"/>
    <x v="0"/>
    <x v="0"/>
    <x v="0"/>
    <x v="0"/>
    <x v="1"/>
    <x v="0"/>
    <x v="1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1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1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1"/>
    <x v="0"/>
    <x v="0"/>
    <x v="22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13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3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3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17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1"/>
    <x v="0"/>
    <x v="0"/>
    <x v="49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1"/>
    <x v="0"/>
    <x v="8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24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13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13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4"/>
  </r>
  <r>
    <x v="1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56"/>
  </r>
  <r>
    <x v="1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1"/>
    <x v="0"/>
    <x v="12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1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1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1"/>
    <x v="0"/>
    <x v="23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1"/>
    <x v="0"/>
    <x v="4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1"/>
    <x v="0"/>
    <x v="27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51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25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8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1"/>
    <x v="0"/>
    <x v="1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3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8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5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51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61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40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1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11"/>
  </r>
  <r>
    <x v="1"/>
    <x v="1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0"/>
    <x v="0"/>
    <x v="1"/>
    <x v="0"/>
    <x v="25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1"/>
    <x v="0"/>
    <x v="2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1"/>
    <x v="40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1"/>
    <x v="3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1"/>
    <x v="1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1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1"/>
    <x v="16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1"/>
    <x v="21"/>
  </r>
  <r>
    <x v="1"/>
    <x v="0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1"/>
    <x v="1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1"/>
    <x v="33"/>
  </r>
  <r>
    <x v="1"/>
    <x v="0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24"/>
  </r>
  <r>
    <x v="1"/>
    <x v="1"/>
    <x v="1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0"/>
    <x v="35"/>
  </r>
  <r>
    <x v="1"/>
    <x v="1"/>
    <x v="1"/>
    <x v="0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1"/>
    <x v="1"/>
    <x v="1"/>
    <x v="0"/>
    <x v="0"/>
    <x v="1"/>
    <x v="0"/>
    <x v="0"/>
    <x v="0"/>
    <x v="0"/>
    <x v="0"/>
    <x v="0"/>
    <x v="0"/>
    <x v="0"/>
    <x v="0"/>
    <x v="15"/>
  </r>
  <r>
    <x v="1"/>
    <x v="1"/>
    <x v="1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6"/>
  </r>
  <r>
    <x v="1"/>
    <x v="1"/>
    <x v="1"/>
    <x v="0"/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33"/>
  </r>
  <r>
    <x v="1"/>
    <x v="1"/>
    <x v="1"/>
    <x v="0"/>
    <x v="1"/>
    <x v="0"/>
    <x v="0"/>
    <x v="1"/>
    <x v="1"/>
    <x v="1"/>
    <x v="0"/>
    <x v="0"/>
    <x v="0"/>
    <x v="1"/>
    <x v="0"/>
    <x v="0"/>
    <x v="0"/>
    <x v="0"/>
    <x v="0"/>
    <x v="0"/>
    <x v="0"/>
    <x v="0"/>
    <x v="40"/>
  </r>
  <r>
    <x v="1"/>
    <x v="1"/>
    <x v="1"/>
    <x v="0"/>
    <x v="1"/>
    <x v="0"/>
    <x v="0"/>
    <x v="1"/>
    <x v="1"/>
    <x v="1"/>
    <x v="0"/>
    <x v="0"/>
    <x v="0"/>
    <x v="1"/>
    <x v="0"/>
    <x v="0"/>
    <x v="0"/>
    <x v="0"/>
    <x v="0"/>
    <x v="0"/>
    <x v="0"/>
    <x v="0"/>
    <x v="13"/>
  </r>
  <r>
    <x v="1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39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6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6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1"/>
    <x v="0"/>
    <x v="0"/>
    <x v="0"/>
    <x v="0"/>
    <x v="0"/>
    <x v="0"/>
    <x v="0"/>
    <x v="0"/>
    <x v="1"/>
  </r>
  <r>
    <x v="1"/>
    <x v="1"/>
    <x v="1"/>
    <x v="0"/>
    <x v="0"/>
    <x v="1"/>
    <x v="1"/>
    <x v="0"/>
    <x v="1"/>
    <x v="1"/>
    <x v="0"/>
    <x v="0"/>
    <x v="0"/>
    <x v="1"/>
    <x v="0"/>
    <x v="0"/>
    <x v="0"/>
    <x v="0"/>
    <x v="0"/>
    <x v="0"/>
    <x v="0"/>
    <x v="0"/>
    <x v="27"/>
  </r>
  <r>
    <x v="1"/>
    <x v="1"/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4"/>
  </r>
  <r>
    <x v="1"/>
    <x v="1"/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1"/>
    <x v="0"/>
    <x v="1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1"/>
    <x v="1"/>
    <x v="0"/>
    <x v="0"/>
    <x v="0"/>
    <x v="0"/>
    <x v="0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2"/>
  </r>
  <r>
    <x v="1"/>
    <x v="1"/>
    <x v="1"/>
    <x v="0"/>
    <x v="1"/>
    <x v="1"/>
    <x v="0"/>
    <x v="1"/>
    <x v="0"/>
    <x v="1"/>
    <x v="0"/>
    <x v="0"/>
    <x v="0"/>
    <x v="0"/>
    <x v="1"/>
    <x v="0"/>
    <x v="0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1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1"/>
    <x v="0"/>
    <x v="0"/>
    <x v="0"/>
    <x v="0"/>
    <x v="0"/>
    <x v="0"/>
    <x v="0"/>
    <x v="17"/>
  </r>
  <r>
    <x v="1"/>
    <x v="1"/>
    <x v="1"/>
    <x v="1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19"/>
  </r>
  <r>
    <x v="1"/>
    <x v="1"/>
    <x v="1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27"/>
  </r>
  <r>
    <x v="1"/>
    <x v="0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24"/>
  </r>
  <r>
    <x v="1"/>
    <x v="0"/>
    <x v="1"/>
    <x v="0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16"/>
  </r>
  <r>
    <x v="1"/>
    <x v="0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11"/>
  </r>
  <r>
    <x v="1"/>
    <x v="0"/>
    <x v="1"/>
    <x v="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22"/>
  </r>
  <r>
    <x v="1"/>
    <x v="0"/>
    <x v="1"/>
    <x v="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41"/>
  </r>
  <r>
    <x v="1"/>
    <x v="1"/>
    <x v="1"/>
    <x v="0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1"/>
    <x v="0"/>
    <x v="0"/>
    <x v="1"/>
    <x v="0"/>
    <x v="0"/>
    <x v="0"/>
    <x v="0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0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0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1"/>
    <x v="0"/>
    <x v="0"/>
    <x v="0"/>
    <x v="0"/>
    <x v="0"/>
    <x v="0"/>
    <x v="9"/>
  </r>
  <r>
    <x v="1"/>
    <x v="1"/>
    <x v="1"/>
    <x v="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26"/>
  </r>
  <r>
    <x v="1"/>
    <x v="1"/>
    <x v="1"/>
    <x v="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8"/>
  </r>
  <r>
    <x v="1"/>
    <x v="1"/>
    <x v="1"/>
    <x v="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29"/>
  </r>
  <r>
    <x v="1"/>
    <x v="0"/>
    <x v="1"/>
    <x v="0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6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4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9"/>
  </r>
  <r>
    <x v="1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5"/>
  </r>
  <r>
    <x v="1"/>
    <x v="0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1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0"/>
    <x v="1"/>
    <x v="0"/>
    <x v="0"/>
    <x v="0"/>
    <x v="1"/>
    <x v="0"/>
    <x v="0"/>
    <x v="0"/>
    <x v="1"/>
    <x v="0"/>
    <x v="0"/>
    <x v="0"/>
    <x v="0"/>
    <x v="0"/>
    <x v="36"/>
  </r>
  <r>
    <x v="1"/>
    <x v="1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0"/>
    <x v="0"/>
    <x v="5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28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35"/>
  </r>
  <r>
    <x v="1"/>
    <x v="1"/>
    <x v="1"/>
    <x v="0"/>
    <x v="1"/>
    <x v="1"/>
    <x v="0"/>
    <x v="1"/>
    <x v="1"/>
    <x v="1"/>
    <x v="0"/>
    <x v="0"/>
    <x v="0"/>
    <x v="1"/>
    <x v="0"/>
    <x v="0"/>
    <x v="1"/>
    <x v="0"/>
    <x v="0"/>
    <x v="0"/>
    <x v="0"/>
    <x v="0"/>
    <x v="62"/>
  </r>
  <r>
    <x v="1"/>
    <x v="1"/>
    <x v="1"/>
    <x v="0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1"/>
    <x v="0"/>
    <x v="0"/>
    <x v="1"/>
    <x v="0"/>
    <x v="0"/>
    <x v="0"/>
    <x v="0"/>
    <x v="0"/>
    <x v="61"/>
  </r>
  <r>
    <x v="1"/>
    <x v="1"/>
    <x v="1"/>
    <x v="0"/>
    <x v="0"/>
    <x v="1"/>
    <x v="0"/>
    <x v="0"/>
    <x v="1"/>
    <x v="1"/>
    <x v="0"/>
    <x v="0"/>
    <x v="0"/>
    <x v="1"/>
    <x v="0"/>
    <x v="0"/>
    <x v="1"/>
    <x v="0"/>
    <x v="0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1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1"/>
    <x v="0"/>
    <x v="0"/>
    <x v="1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1"/>
    <x v="0"/>
    <x v="0"/>
    <x v="1"/>
    <x v="0"/>
    <x v="0"/>
    <x v="0"/>
    <x v="0"/>
    <x v="0"/>
    <x v="30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1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1"/>
    <x v="0"/>
    <x v="1"/>
    <x v="0"/>
    <x v="0"/>
    <x v="0"/>
    <x v="0"/>
    <x v="0"/>
    <x v="10"/>
  </r>
  <r>
    <x v="1"/>
    <x v="1"/>
    <x v="1"/>
    <x v="0"/>
    <x v="0"/>
    <x v="1"/>
    <x v="0"/>
    <x v="0"/>
    <x v="1"/>
    <x v="1"/>
    <x v="0"/>
    <x v="0"/>
    <x v="0"/>
    <x v="0"/>
    <x v="1"/>
    <x v="0"/>
    <x v="1"/>
    <x v="0"/>
    <x v="0"/>
    <x v="0"/>
    <x v="0"/>
    <x v="0"/>
    <x v="23"/>
  </r>
  <r>
    <x v="1"/>
    <x v="1"/>
    <x v="1"/>
    <x v="0"/>
    <x v="0"/>
    <x v="1"/>
    <x v="0"/>
    <x v="0"/>
    <x v="1"/>
    <x v="1"/>
    <x v="0"/>
    <x v="0"/>
    <x v="0"/>
    <x v="0"/>
    <x v="1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1"/>
    <x v="0"/>
    <x v="1"/>
    <x v="0"/>
    <x v="0"/>
    <x v="0"/>
    <x v="0"/>
    <x v="0"/>
    <x v="62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1"/>
    <x v="1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1"/>
    <x v="1"/>
    <x v="0"/>
    <x v="0"/>
    <x v="0"/>
    <x v="0"/>
    <x v="0"/>
    <x v="15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56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1"/>
    <x v="1"/>
    <x v="0"/>
    <x v="1"/>
    <x v="0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0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31"/>
  </r>
  <r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52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33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35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3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1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7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1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4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5"/>
  </r>
  <r>
    <x v="1"/>
    <x v="1"/>
    <x v="1"/>
    <x v="0"/>
    <x v="0"/>
    <x v="1"/>
    <x v="0"/>
    <x v="1"/>
    <x v="1"/>
    <x v="1"/>
    <x v="0"/>
    <x v="0"/>
    <x v="0"/>
    <x v="0"/>
    <x v="0"/>
    <x v="0"/>
    <x v="1"/>
    <x v="0"/>
    <x v="0"/>
    <x v="0"/>
    <x v="0"/>
    <x v="0"/>
    <x v="49"/>
  </r>
  <r>
    <x v="1"/>
    <x v="1"/>
    <x v="1"/>
    <x v="1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1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57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12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61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21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12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1"/>
    <x v="0"/>
    <x v="0"/>
    <x v="0"/>
    <x v="0"/>
    <x v="20"/>
  </r>
  <r>
    <x v="1"/>
    <x v="0"/>
    <x v="1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17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60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33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8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4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5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0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8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1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6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8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1"/>
    <x v="0"/>
    <x v="0"/>
    <x v="0"/>
    <x v="0"/>
    <x v="17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1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1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1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1"/>
    <x v="0"/>
    <x v="0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1"/>
    <x v="0"/>
    <x v="0"/>
    <x v="1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1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0"/>
    <x v="0"/>
    <x v="0"/>
    <x v="5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0"/>
    <x v="0"/>
    <x v="0"/>
    <x v="2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1"/>
    <x v="0"/>
    <x v="0"/>
    <x v="0"/>
    <x v="0"/>
    <x v="3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1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3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49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1"/>
    <x v="0"/>
    <x v="0"/>
    <x v="0"/>
    <x v="0"/>
    <x v="29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3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41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65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21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1"/>
    <x v="0"/>
    <x v="0"/>
    <x v="0"/>
    <x v="0"/>
    <x v="3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1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1"/>
    <x v="0"/>
    <x v="0"/>
    <x v="0"/>
    <x v="0"/>
    <x v="16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0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1"/>
    <x v="0"/>
    <x v="0"/>
    <x v="0"/>
    <x v="25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1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1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1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1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1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1"/>
    <x v="0"/>
    <x v="0"/>
    <x v="0"/>
    <x v="5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0"/>
    <x v="1"/>
    <x v="1"/>
    <x v="1"/>
    <x v="1"/>
    <x v="1"/>
    <x v="1"/>
    <x v="0"/>
    <x v="0"/>
    <x v="0"/>
    <x v="0"/>
    <x v="0"/>
    <x v="0"/>
    <x v="0"/>
    <x v="0"/>
    <x v="1"/>
    <x v="0"/>
    <x v="0"/>
    <x v="0"/>
    <x v="61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0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6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4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1"/>
    <x v="0"/>
    <x v="0"/>
    <x v="0"/>
    <x v="15"/>
  </r>
  <r>
    <x v="1"/>
    <x v="1"/>
    <x v="1"/>
    <x v="1"/>
    <x v="1"/>
    <x v="1"/>
    <x v="1"/>
    <x v="0"/>
    <x v="1"/>
    <x v="1"/>
    <x v="0"/>
    <x v="0"/>
    <x v="0"/>
    <x v="0"/>
    <x v="0"/>
    <x v="0"/>
    <x v="0"/>
    <x v="0"/>
    <x v="1"/>
    <x v="0"/>
    <x v="0"/>
    <x v="0"/>
    <x v="2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20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7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0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5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58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13"/>
  </r>
  <r>
    <x v="1"/>
    <x v="0"/>
    <x v="1"/>
    <x v="0"/>
    <x v="1"/>
    <x v="1"/>
    <x v="0"/>
    <x v="0"/>
    <x v="1"/>
    <x v="1"/>
    <x v="0"/>
    <x v="0"/>
    <x v="0"/>
    <x v="0"/>
    <x v="0"/>
    <x v="1"/>
    <x v="0"/>
    <x v="0"/>
    <x v="0"/>
    <x v="1"/>
    <x v="0"/>
    <x v="0"/>
    <x v="35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33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6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5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2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13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4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1"/>
    <x v="0"/>
    <x v="0"/>
    <x v="29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40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25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1"/>
    <x v="0"/>
    <x v="0"/>
    <x v="24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1"/>
    <x v="0"/>
    <x v="0"/>
    <x v="24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1"/>
    <x v="0"/>
    <x v="0"/>
    <x v="4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1"/>
    <x v="0"/>
    <x v="0"/>
    <x v="39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2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8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18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63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1"/>
    <x v="0"/>
    <x v="0"/>
    <x v="52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8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24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6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1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7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49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1"/>
    <x v="0"/>
    <x v="0"/>
    <x v="24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1"/>
    <x v="0"/>
    <x v="0"/>
    <x v="29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1"/>
    <x v="0"/>
    <x v="0"/>
    <x v="31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3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5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13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6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6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6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9"/>
  </r>
  <r>
    <x v="1"/>
    <x v="1"/>
    <x v="1"/>
    <x v="0"/>
    <x v="1"/>
    <x v="0"/>
    <x v="0"/>
    <x v="0"/>
    <x v="1"/>
    <x v="1"/>
    <x v="0"/>
    <x v="0"/>
    <x v="0"/>
    <x v="0"/>
    <x v="0"/>
    <x v="1"/>
    <x v="0"/>
    <x v="0"/>
    <x v="0"/>
    <x v="1"/>
    <x v="0"/>
    <x v="0"/>
    <x v="3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5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5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4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1"/>
    <x v="0"/>
    <x v="0"/>
    <x v="3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5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2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3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2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7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2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2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7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4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4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4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1"/>
    <x v="0"/>
    <x v="0"/>
    <x v="31"/>
  </r>
  <r>
    <x v="1"/>
    <x v="1"/>
    <x v="1"/>
    <x v="0"/>
    <x v="1"/>
    <x v="0"/>
    <x v="0"/>
    <x v="0"/>
    <x v="1"/>
    <x v="1"/>
    <x v="0"/>
    <x v="0"/>
    <x v="0"/>
    <x v="0"/>
    <x v="0"/>
    <x v="0"/>
    <x v="1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1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1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1"/>
    <x v="0"/>
    <x v="0"/>
    <x v="2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2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3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4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1"/>
    <x v="0"/>
    <x v="0"/>
    <x v="3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1"/>
    <x v="0"/>
    <x v="0"/>
    <x v="3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9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2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5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9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1"/>
    <x v="0"/>
    <x v="0"/>
    <x v="2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9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15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61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5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3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40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8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8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24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4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1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1"/>
    <x v="0"/>
    <x v="5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1"/>
    <x v="0"/>
    <x v="49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1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1"/>
    <x v="0"/>
    <x v="0"/>
  </r>
  <r>
    <x v="1"/>
    <x v="1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1"/>
    <x v="0"/>
    <x v="23"/>
  </r>
  <r>
    <x v="1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x v="0"/>
    <x v="36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5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5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1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1"/>
    <x v="0"/>
    <x v="11"/>
  </r>
  <r>
    <x v="1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23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23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1"/>
    <x v="1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1"/>
    <x v="40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1"/>
    <x v="1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5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1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1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5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6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1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1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9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5"/>
  </r>
  <r>
    <x v="1"/>
    <x v="0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9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1"/>
    <x v="0"/>
    <x v="0"/>
    <x v="0"/>
    <x v="0"/>
    <x v="24"/>
  </r>
  <r>
    <x v="1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"/>
  </r>
  <r>
    <x v="1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6"/>
  </r>
  <r>
    <x v="1"/>
    <x v="0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40"/>
  </r>
  <r>
    <x v="1"/>
    <x v="0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25"/>
  </r>
  <r>
    <x v="1"/>
    <x v="0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25"/>
  </r>
  <r>
    <x v="1"/>
    <x v="0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8"/>
  </r>
  <r>
    <x v="1"/>
    <x v="0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4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9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41"/>
  </r>
  <r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8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25"/>
  </r>
  <r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35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1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"/>
  </r>
  <r>
    <x v="1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"/>
  </r>
  <r>
    <x v="1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8"/>
  </r>
  <r>
    <x v="1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61"/>
  </r>
  <r>
    <x v="1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9"/>
  </r>
  <r>
    <x v="1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8"/>
  </r>
  <r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51"/>
  </r>
  <r>
    <x v="1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16"/>
  </r>
  <r>
    <x v="1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35"/>
  </r>
  <r>
    <x v="1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58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6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1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1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1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4"/>
  </r>
  <r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18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0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3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8"/>
  </r>
  <r>
    <x v="1"/>
    <x v="0"/>
    <x v="1"/>
    <x v="1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8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1"/>
  </r>
  <r>
    <x v="1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6"/>
  </r>
  <r>
    <x v="1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1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39"/>
  </r>
  <r>
    <x v="1"/>
    <x v="1"/>
    <x v="1"/>
    <x v="0"/>
    <x v="1"/>
    <x v="1"/>
    <x v="1"/>
    <x v="0"/>
    <x v="1"/>
    <x v="1"/>
    <x v="0"/>
    <x v="1"/>
    <x v="0"/>
    <x v="0"/>
    <x v="0"/>
    <x v="0"/>
    <x v="0"/>
    <x v="0"/>
    <x v="0"/>
    <x v="0"/>
    <x v="0"/>
    <x v="0"/>
    <x v="33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1"/>
    <x v="0"/>
    <x v="1"/>
    <x v="0"/>
    <x v="0"/>
    <x v="0"/>
    <x v="0"/>
    <x v="0"/>
    <x v="0"/>
    <x v="0"/>
    <x v="0"/>
    <x v="0"/>
    <x v="0"/>
    <x v="25"/>
  </r>
  <r>
    <x v="1"/>
    <x v="1"/>
    <x v="1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1"/>
    <x v="0"/>
    <x v="0"/>
    <x v="0"/>
    <x v="0"/>
    <x v="0"/>
    <x v="0"/>
    <x v="0"/>
    <x v="0"/>
    <x v="0"/>
    <x v="29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15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28"/>
  </r>
  <r>
    <x v="1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45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2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7"/>
  </r>
  <r>
    <x v="1"/>
    <x v="1"/>
    <x v="1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34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55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40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25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22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15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31"/>
  </r>
  <r>
    <x v="1"/>
    <x v="1"/>
    <x v="1"/>
    <x v="0"/>
    <x v="1"/>
    <x v="1"/>
    <x v="1"/>
    <x v="0"/>
    <x v="1"/>
    <x v="1"/>
    <x v="0"/>
    <x v="0"/>
    <x v="0"/>
    <x v="1"/>
    <x v="0"/>
    <x v="0"/>
    <x v="0"/>
    <x v="0"/>
    <x v="0"/>
    <x v="0"/>
    <x v="0"/>
    <x v="0"/>
    <x v="67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55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4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7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1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7"/>
  </r>
  <r>
    <x v="1"/>
    <x v="1"/>
    <x v="1"/>
    <x v="0"/>
    <x v="1"/>
    <x v="1"/>
    <x v="0"/>
    <x v="1"/>
    <x v="1"/>
    <x v="1"/>
    <x v="0"/>
    <x v="0"/>
    <x v="0"/>
    <x v="1"/>
    <x v="0"/>
    <x v="0"/>
    <x v="0"/>
    <x v="0"/>
    <x v="0"/>
    <x v="0"/>
    <x v="0"/>
    <x v="0"/>
    <x v="42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58"/>
  </r>
  <r>
    <x v="1"/>
    <x v="1"/>
    <x v="1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53"/>
  </r>
  <r>
    <x v="1"/>
    <x v="1"/>
    <x v="1"/>
    <x v="0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23"/>
  </r>
  <r>
    <x v="1"/>
    <x v="1"/>
    <x v="1"/>
    <x v="0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17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5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1"/>
    <x v="0"/>
    <x v="0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27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1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2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7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2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5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34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6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53"/>
  </r>
  <r>
    <x v="1"/>
    <x v="1"/>
    <x v="1"/>
    <x v="0"/>
    <x v="1"/>
    <x v="1"/>
    <x v="0"/>
    <x v="0"/>
    <x v="1"/>
    <x v="1"/>
    <x v="0"/>
    <x v="0"/>
    <x v="1"/>
    <x v="0"/>
    <x v="0"/>
    <x v="1"/>
    <x v="0"/>
    <x v="0"/>
    <x v="0"/>
    <x v="0"/>
    <x v="0"/>
    <x v="0"/>
    <x v="53"/>
  </r>
  <r>
    <x v="1"/>
    <x v="1"/>
    <x v="1"/>
    <x v="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0"/>
    <x v="0"/>
    <x v="31"/>
  </r>
  <r>
    <x v="1"/>
    <x v="1"/>
    <x v="1"/>
    <x v="0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5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1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18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5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53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2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37"/>
  </r>
  <r>
    <x v="1"/>
    <x v="1"/>
    <x v="1"/>
    <x v="0"/>
    <x v="0"/>
    <x v="1"/>
    <x v="0"/>
    <x v="0"/>
    <x v="1"/>
    <x v="1"/>
    <x v="0"/>
    <x v="0"/>
    <x v="0"/>
    <x v="0"/>
    <x v="0"/>
    <x v="0"/>
    <x v="1"/>
    <x v="0"/>
    <x v="0"/>
    <x v="0"/>
    <x v="0"/>
    <x v="0"/>
    <x v="4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6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1"/>
    <x v="0"/>
    <x v="0"/>
    <x v="0"/>
    <x v="0"/>
    <x v="9"/>
  </r>
  <r>
    <x v="1"/>
    <x v="1"/>
    <x v="1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5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1"/>
    <x v="0"/>
    <x v="0"/>
    <x v="0"/>
    <x v="0"/>
    <x v="6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1"/>
    <x v="0"/>
    <x v="0"/>
    <x v="0"/>
    <x v="0"/>
    <x v="18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1"/>
    <x v="0"/>
    <x v="0"/>
    <x v="0"/>
    <x v="10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1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5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1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4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68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33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0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4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17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9"/>
  </r>
  <r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5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2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1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3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53"/>
  </r>
  <r>
    <x v="1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2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4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1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3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1"/>
    <x v="0"/>
    <x v="0"/>
    <x v="63"/>
  </r>
  <r>
    <x v="1"/>
    <x v="1"/>
    <x v="1"/>
    <x v="0"/>
    <x v="1"/>
    <x v="0"/>
    <x v="0"/>
    <x v="1"/>
    <x v="1"/>
    <x v="1"/>
    <x v="0"/>
    <x v="1"/>
    <x v="0"/>
    <x v="0"/>
    <x v="0"/>
    <x v="0"/>
    <x v="0"/>
    <x v="0"/>
    <x v="0"/>
    <x v="0"/>
    <x v="0"/>
    <x v="0"/>
    <x v="21"/>
  </r>
  <r>
    <x v="1"/>
    <x v="1"/>
    <x v="1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69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7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5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6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5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55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6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28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5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7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41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4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19"/>
  </r>
  <r>
    <x v="1"/>
    <x v="1"/>
    <x v="1"/>
    <x v="0"/>
    <x v="1"/>
    <x v="1"/>
    <x v="0"/>
    <x v="0"/>
    <x v="1"/>
    <x v="1"/>
    <x v="0"/>
    <x v="0"/>
    <x v="1"/>
    <x v="0"/>
    <x v="0"/>
    <x v="0"/>
    <x v="0"/>
    <x v="0"/>
    <x v="0"/>
    <x v="0"/>
    <x v="0"/>
    <x v="0"/>
    <x v="30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4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3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0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8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8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6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4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0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0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4"/>
  </r>
  <r>
    <x v="1"/>
    <x v="1"/>
    <x v="1"/>
    <x v="1"/>
    <x v="1"/>
    <x v="1"/>
    <x v="0"/>
    <x v="1"/>
    <x v="1"/>
    <x v="1"/>
    <x v="0"/>
    <x v="1"/>
    <x v="0"/>
    <x v="0"/>
    <x v="0"/>
    <x v="0"/>
    <x v="0"/>
    <x v="0"/>
    <x v="0"/>
    <x v="0"/>
    <x v="0"/>
    <x v="0"/>
    <x v="29"/>
  </r>
  <r>
    <x v="1"/>
    <x v="1"/>
    <x v="1"/>
    <x v="1"/>
    <x v="1"/>
    <x v="1"/>
    <x v="1"/>
    <x v="0"/>
    <x v="1"/>
    <x v="1"/>
    <x v="0"/>
    <x v="1"/>
    <x v="0"/>
    <x v="0"/>
    <x v="0"/>
    <x v="0"/>
    <x v="0"/>
    <x v="0"/>
    <x v="0"/>
    <x v="0"/>
    <x v="0"/>
    <x v="0"/>
    <x v="16"/>
  </r>
  <r>
    <x v="1"/>
    <x v="1"/>
    <x v="1"/>
    <x v="1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60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1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3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6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9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7"/>
  </r>
  <r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8"/>
  </r>
  <r>
    <x v="1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28"/>
  </r>
  <r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"/>
    <x v="1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1"/>
  </r>
  <r>
    <x v="1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5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0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52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39"/>
  </r>
  <r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50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49"/>
  </r>
  <r>
    <x v="1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72"/>
  </r>
  <r>
    <x v="1"/>
    <x v="1"/>
    <x v="1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0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1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8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1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1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7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1"/>
  </r>
  <r>
    <x v="1"/>
    <x v="1"/>
    <x v="1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39"/>
  </r>
  <r>
    <x v="1"/>
    <x v="1"/>
    <x v="1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1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7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49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1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9"/>
  </r>
  <r>
    <x v="1"/>
    <x v="1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3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2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7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1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8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1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5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2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7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7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3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59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43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6"/>
  </r>
  <r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65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5"/>
  </r>
  <r>
    <x v="1"/>
    <x v="1"/>
    <x v="1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4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5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8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1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3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6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2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2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5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7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34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19"/>
  </r>
  <r>
    <x v="1"/>
    <x v="1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EE6BF-06B9-45EA-B0E9-52DD8493BAA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/>
  <pivotFields count="23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imdb_score" fld="2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>
  <location ref="A3:B38" firstHeaderRow="1" firstDataRow="1" firstDataCol="1"/>
  <pivotFields count="2">
    <pivotField axis="axisRow" showAll="0">
      <items count="35">
        <item x="21"/>
        <item x="26"/>
        <item x="27"/>
        <item x="33"/>
        <item x="18"/>
        <item x="22"/>
        <item x="9"/>
        <item x="19"/>
        <item x="17"/>
        <item x="0"/>
        <item x="30"/>
        <item x="7"/>
        <item x="5"/>
        <item x="13"/>
        <item x="12"/>
        <item x="28"/>
        <item x="11"/>
        <item x="1"/>
        <item x="3"/>
        <item x="32"/>
        <item x="8"/>
        <item x="14"/>
        <item x="16"/>
        <item x="24"/>
        <item x="4"/>
        <item x="20"/>
        <item x="6"/>
        <item x="2"/>
        <item x="15"/>
        <item x="31"/>
        <item x="10"/>
        <item x="29"/>
        <item x="23"/>
        <item x="25"/>
        <item t="default"/>
      </items>
    </pivotField>
    <pivotField dataField="1" showAll="0">
      <items count="75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tdDev of imdb_score" fld="1" subtotal="stdDev" baseField="0" baseItem="0"/>
  </dataFields>
  <formats count="9">
    <format dxfId="38">
      <pivotArea collapsedLevelsAreSubtotals="1" fieldPosition="0">
        <references count="1">
          <reference field="0" count="1">
            <x v="31"/>
          </reference>
        </references>
      </pivotArea>
    </format>
    <format dxfId="37">
      <pivotArea collapsedLevelsAreSubtotals="1" fieldPosition="0">
        <references count="1">
          <reference field="0" count="1">
            <x v="30"/>
          </reference>
        </references>
      </pivotArea>
    </format>
    <format dxfId="36">
      <pivotArea collapsedLevelsAreSubtotals="1" fieldPosition="0">
        <references count="1">
          <reference field="0" count="1">
            <x v="26"/>
          </reference>
        </references>
      </pivotArea>
    </format>
    <format dxfId="35">
      <pivotArea collapsedLevelsAreSubtotals="1" fieldPosition="0">
        <references count="1">
          <reference field="0" count="1">
            <x v="21"/>
          </reference>
        </references>
      </pivotArea>
    </format>
    <format dxfId="34">
      <pivotArea collapsedLevelsAreSubtotals="1" fieldPosition="0">
        <references count="1">
          <reference field="0" count="1">
            <x v="17"/>
          </reference>
        </references>
      </pivotArea>
    </format>
    <format dxfId="33">
      <pivotArea collapsedLevelsAreSubtotals="1" fieldPosition="0">
        <references count="1">
          <reference field="0" count="1">
            <x v="11"/>
          </reference>
        </references>
      </pivotArea>
    </format>
    <format dxfId="32">
      <pivotArea collapsedLevelsAreSubtotals="1" fieldPosition="0">
        <references count="1">
          <reference field="0" count="1">
            <x v="9"/>
          </reference>
        </references>
      </pivotArea>
    </format>
    <format dxfId="31">
      <pivotArea collapsedLevelsAreSubtotals="1" fieldPosition="0">
        <references count="1">
          <reference field="0" count="1">
            <x v="8"/>
          </reference>
        </references>
      </pivotArea>
    </format>
    <format dxfId="30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rowHeaderCaption="directors">
  <location ref="A3:B1663" firstHeaderRow="1" firstDataRow="1" firstDataCol="1"/>
  <pivotFields count="2">
    <pivotField axis="axisRow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dataField="1" showAll="0"/>
  </pivotFields>
  <rowFields count="1">
    <field x="0"/>
  </rowFields>
  <rowItems count="16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 t="grand">
      <x/>
    </i>
  </rowItems>
  <colItems count="1">
    <i/>
  </colItems>
  <dataFields count="1">
    <dataField name="Average of imdb_score" fld="1" subtotal="average" baseField="0" baseItem="0"/>
  </dataFields>
  <formats count="30">
    <format dxfId="29">
      <pivotArea collapsedLevelsAreSubtotals="1" fieldPosition="0">
        <references count="1">
          <reference field="0" count="1">
            <x v="7"/>
          </reference>
        </references>
      </pivotArea>
    </format>
    <format dxfId="28">
      <pivotArea collapsedLevelsAreSubtotals="1" fieldPosition="0">
        <references count="1">
          <reference field="0" count="1">
            <x v="22"/>
          </reference>
        </references>
      </pivotArea>
    </format>
    <format dxfId="27">
      <pivotArea collapsedLevelsAreSubtotals="1" fieldPosition="0">
        <references count="1">
          <reference field="0" count="1">
            <x v="28"/>
          </reference>
        </references>
      </pivotArea>
    </format>
    <format dxfId="26">
      <pivotArea collapsedLevelsAreSubtotals="1" fieldPosition="0">
        <references count="1">
          <reference field="0" count="1">
            <x v="30"/>
          </reference>
        </references>
      </pivotArea>
    </format>
    <format dxfId="25">
      <pivotArea collapsedLevelsAreSubtotals="1" fieldPosition="0">
        <references count="1">
          <reference field="0" count="1">
            <x v="37"/>
          </reference>
        </references>
      </pivotArea>
    </format>
    <format dxfId="24">
      <pivotArea collapsedLevelsAreSubtotals="1" fieldPosition="0">
        <references count="1">
          <reference field="0" count="1">
            <x v="52"/>
          </reference>
        </references>
      </pivotArea>
    </format>
    <format dxfId="23">
      <pivotArea collapsedLevelsAreSubtotals="1" fieldPosition="0">
        <references count="1">
          <reference field="0" count="1">
            <x v="66"/>
          </reference>
        </references>
      </pivotArea>
    </format>
    <format dxfId="22">
      <pivotArea collapsedLevelsAreSubtotals="1" fieldPosition="0">
        <references count="1">
          <reference field="0" count="1">
            <x v="71"/>
          </reference>
        </references>
      </pivotArea>
    </format>
    <format dxfId="21">
      <pivotArea collapsedLevelsAreSubtotals="1" fieldPosition="0">
        <references count="1">
          <reference field="0" count="1">
            <x v="90"/>
          </reference>
        </references>
      </pivotArea>
    </format>
    <format dxfId="20">
      <pivotArea collapsedLevelsAreSubtotals="1" fieldPosition="0">
        <references count="1">
          <reference field="0" count="3">
            <x v="106"/>
            <x v="107"/>
            <x v="108"/>
          </reference>
        </references>
      </pivotArea>
    </format>
    <format dxfId="19">
      <pivotArea collapsedLevelsAreSubtotals="1" fieldPosition="0">
        <references count="1">
          <reference field="0" count="1">
            <x v="110"/>
          </reference>
        </references>
      </pivotArea>
    </format>
    <format dxfId="18">
      <pivotArea collapsedLevelsAreSubtotals="1" fieldPosition="0">
        <references count="1">
          <reference field="0" count="1">
            <x v="112"/>
          </reference>
        </references>
      </pivotArea>
    </format>
    <format dxfId="17">
      <pivotArea collapsedLevelsAreSubtotals="1" fieldPosition="0">
        <references count="1">
          <reference field="0" count="2">
            <x v="143"/>
            <x v="144"/>
          </reference>
        </references>
      </pivotArea>
    </format>
    <format dxfId="16">
      <pivotArea collapsedLevelsAreSubtotals="1" fieldPosition="0">
        <references count="1">
          <reference field="0" count="1">
            <x v="150"/>
          </reference>
        </references>
      </pivotArea>
    </format>
    <format dxfId="15">
      <pivotArea collapsedLevelsAreSubtotals="1" fieldPosition="0">
        <references count="1">
          <reference field="0" count="1">
            <x v="160"/>
          </reference>
        </references>
      </pivotArea>
    </format>
    <format dxfId="14">
      <pivotArea collapsedLevelsAreSubtotals="1" fieldPosition="0">
        <references count="1">
          <reference field="0" count="1">
            <x v="164"/>
          </reference>
        </references>
      </pivotArea>
    </format>
    <format dxfId="13">
      <pivotArea collapsedLevelsAreSubtotals="1" fieldPosition="0">
        <references count="1">
          <reference field="0" count="1">
            <x v="173"/>
          </reference>
        </references>
      </pivotArea>
    </format>
    <format dxfId="12">
      <pivotArea collapsedLevelsAreSubtotals="1" fieldPosition="0">
        <references count="1">
          <reference field="0" count="1">
            <x v="175"/>
          </reference>
        </references>
      </pivotArea>
    </format>
    <format dxfId="11">
      <pivotArea collapsedLevelsAreSubtotals="1" fieldPosition="0">
        <references count="1">
          <reference field="0" count="1">
            <x v="206"/>
          </reference>
        </references>
      </pivotArea>
    </format>
    <format dxfId="10">
      <pivotArea collapsedLevelsAreSubtotals="1" fieldPosition="0">
        <references count="1">
          <reference field="0" count="1">
            <x v="210"/>
          </reference>
        </references>
      </pivotArea>
    </format>
    <format dxfId="9">
      <pivotArea collapsedLevelsAreSubtotals="1" fieldPosition="0">
        <references count="1">
          <reference field="0" count="1">
            <x v="213"/>
          </reference>
        </references>
      </pivotArea>
    </format>
    <format dxfId="8">
      <pivotArea collapsedLevelsAreSubtotals="1" fieldPosition="0">
        <references count="1">
          <reference field="0" count="1">
            <x v="225"/>
          </reference>
        </references>
      </pivotArea>
    </format>
    <format dxfId="7">
      <pivotArea collapsedLevelsAreSubtotals="1" fieldPosition="0">
        <references count="1">
          <reference field="0" count="1">
            <x v="237"/>
          </reference>
        </references>
      </pivotArea>
    </format>
    <format dxfId="6">
      <pivotArea collapsedLevelsAreSubtotals="1" fieldPosition="0">
        <references count="1">
          <reference field="0" count="1">
            <x v="250"/>
          </reference>
        </references>
      </pivotArea>
    </format>
    <format dxfId="5">
      <pivotArea collapsedLevelsAreSubtotals="1" fieldPosition="0">
        <references count="1">
          <reference field="0" count="1">
            <x v="265"/>
          </reference>
        </references>
      </pivotArea>
    </format>
    <format dxfId="4">
      <pivotArea collapsedLevelsAreSubtotals="1" fieldPosition="0">
        <references count="1">
          <reference field="0" count="1">
            <x v="278"/>
          </reference>
        </references>
      </pivotArea>
    </format>
    <format dxfId="3">
      <pivotArea collapsedLevelsAreSubtotals="1" fieldPosition="0">
        <references count="1">
          <reference field="0" count="1">
            <x v="310"/>
          </reference>
        </references>
      </pivotArea>
    </format>
    <format dxfId="2">
      <pivotArea collapsedLevelsAreSubtotals="1" fieldPosition="0">
        <references count="1">
          <reference field="0" count="1">
            <x v="316"/>
          </reference>
        </references>
      </pivotArea>
    </format>
    <format dxfId="1">
      <pivotArea collapsedLevelsAreSubtotals="1" fieldPosition="0">
        <references count="1">
          <reference field="0" count="1">
            <x v="325"/>
          </reference>
        </references>
      </pivotArea>
    </format>
    <format dxfId="0">
      <pivotArea collapsedLevelsAreSubtotals="1" fieldPosition="0">
        <references count="1">
          <reference field="0" count="1">
            <x v="3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5045" totalsRowShown="0">
  <autoFilter ref="A1:AH5045" xr:uid="{00000000-0009-0000-0100-000001000000}"/>
  <sortState xmlns:xlrd2="http://schemas.microsoft.com/office/spreadsheetml/2017/richdata2" ref="A2:AH3724">
    <sortCondition ref="J1:J5045"/>
  </sortState>
  <tableColumns count="34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29" xr3:uid="{00000000-0010-0000-0000-00001D000000}" name="C1"/>
    <tableColumn id="36" xr3:uid="{00000000-0010-0000-0000-000024000000}" name="C2"/>
    <tableColumn id="35" xr3:uid="{00000000-0010-0000-0000-000023000000}" name="C3"/>
    <tableColumn id="34" xr3:uid="{00000000-0010-0000-0000-000022000000}" name="C4"/>
    <tableColumn id="33" xr3:uid="{00000000-0010-0000-0000-000021000000}" name="C5"/>
    <tableColumn id="32" xr3:uid="{00000000-0010-0000-0000-000020000000}" name="C6"/>
    <tableColumn id="31" xr3:uid="{00000000-0010-0000-0000-00001F000000}" name="C7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724"/>
  <sheetViews>
    <sheetView topLeftCell="H1" workbookViewId="0">
      <selection activeCell="AS17" sqref="AS17"/>
    </sheetView>
  </sheetViews>
  <sheetFormatPr defaultColWidth="9" defaultRowHeight="1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15.5703125" customWidth="1"/>
    <col min="8" max="8" width="23.85546875" customWidth="1"/>
    <col min="17" max="17" width="9.140625" customWidth="1"/>
    <col min="18" max="18" width="15.5703125" customWidth="1"/>
    <col min="19" max="19" width="13.42578125" customWidth="1"/>
    <col min="20" max="20" width="19" customWidth="1"/>
    <col min="21" max="21" width="26" customWidth="1"/>
    <col min="22" max="22" width="15.5703125" customWidth="1"/>
    <col min="23" max="23" width="23.28515625" customWidth="1"/>
    <col min="24" max="24" width="16.28515625" customWidth="1"/>
    <col min="25" max="25" width="18.5703125" customWidth="1"/>
    <col min="26" max="26" width="23.5703125" customWidth="1"/>
    <col min="27" max="27" width="11.140625" customWidth="1"/>
    <col min="28" max="28" width="9.85546875" customWidth="1"/>
    <col min="29" max="29" width="16.140625" customWidth="1"/>
    <col min="30" max="30" width="9.42578125" customWidth="1"/>
    <col min="31" max="31" width="11.7109375" customWidth="1"/>
    <col min="32" max="32" width="23.85546875" customWidth="1"/>
    <col min="33" max="33" width="13.42578125" customWidth="1"/>
    <col min="34" max="34" width="14" customWidth="1"/>
    <col min="35" max="35" width="23" customWidth="1"/>
    <col min="46" max="46" width="12.570312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53">
      <c r="A2" t="s">
        <v>34</v>
      </c>
      <c r="B2" t="s">
        <v>54</v>
      </c>
      <c r="C2">
        <v>645</v>
      </c>
      <c r="D2">
        <v>152</v>
      </c>
      <c r="E2">
        <v>22000</v>
      </c>
      <c r="F2">
        <v>11000</v>
      </c>
      <c r="G2" t="s">
        <v>55</v>
      </c>
      <c r="H2">
        <v>23000</v>
      </c>
      <c r="I2">
        <v>533316061</v>
      </c>
      <c r="J2" t="s">
        <v>56</v>
      </c>
      <c r="K2" t="s">
        <v>37</v>
      </c>
      <c r="L2" t="s">
        <v>38</v>
      </c>
      <c r="M2" t="s">
        <v>57</v>
      </c>
      <c r="Q2" t="s">
        <v>58</v>
      </c>
      <c r="R2" t="s">
        <v>59</v>
      </c>
      <c r="S2">
        <v>1676169</v>
      </c>
      <c r="T2">
        <v>57802</v>
      </c>
      <c r="U2" t="s">
        <v>39</v>
      </c>
      <c r="V2">
        <v>0</v>
      </c>
      <c r="W2" t="s">
        <v>60</v>
      </c>
      <c r="X2" t="s">
        <v>61</v>
      </c>
      <c r="Y2">
        <v>4667</v>
      </c>
      <c r="Z2" t="s">
        <v>44</v>
      </c>
      <c r="AA2" t="s">
        <v>45</v>
      </c>
      <c r="AB2" t="s">
        <v>62</v>
      </c>
      <c r="AC2">
        <v>185000000</v>
      </c>
      <c r="AD2">
        <v>2008</v>
      </c>
      <c r="AE2">
        <v>13000</v>
      </c>
      <c r="AF2">
        <v>9</v>
      </c>
      <c r="AG2">
        <v>2.35</v>
      </c>
      <c r="AH2">
        <v>37000</v>
      </c>
    </row>
    <row r="3" spans="1:53">
      <c r="A3" t="s">
        <v>34</v>
      </c>
      <c r="B3" t="s">
        <v>67</v>
      </c>
      <c r="C3">
        <v>328</v>
      </c>
      <c r="D3">
        <v>192</v>
      </c>
      <c r="E3">
        <v>0</v>
      </c>
      <c r="F3">
        <v>416</v>
      </c>
      <c r="G3" t="s">
        <v>68</v>
      </c>
      <c r="H3">
        <v>5000</v>
      </c>
      <c r="I3">
        <v>377019252</v>
      </c>
      <c r="J3" t="s">
        <v>56</v>
      </c>
      <c r="K3" t="s">
        <v>69</v>
      </c>
      <c r="L3" t="s">
        <v>38</v>
      </c>
      <c r="M3" t="s">
        <v>70</v>
      </c>
      <c r="Q3" t="s">
        <v>71</v>
      </c>
      <c r="R3" t="s">
        <v>72</v>
      </c>
      <c r="S3">
        <v>1215718</v>
      </c>
      <c r="T3">
        <v>6434</v>
      </c>
      <c r="U3" t="s">
        <v>73</v>
      </c>
      <c r="V3">
        <v>2</v>
      </c>
      <c r="W3" t="s">
        <v>74</v>
      </c>
      <c r="X3" t="s">
        <v>75</v>
      </c>
      <c r="Y3">
        <v>3189</v>
      </c>
      <c r="Z3" t="s">
        <v>44</v>
      </c>
      <c r="AA3" t="s">
        <v>45</v>
      </c>
      <c r="AB3" t="s">
        <v>62</v>
      </c>
      <c r="AC3">
        <v>94000000</v>
      </c>
      <c r="AD3">
        <v>2003</v>
      </c>
      <c r="AE3">
        <v>857</v>
      </c>
      <c r="AF3">
        <v>8.9</v>
      </c>
      <c r="AG3">
        <v>2.35</v>
      </c>
      <c r="AH3">
        <v>16000</v>
      </c>
    </row>
    <row r="4" spans="1:53">
      <c r="A4" t="s">
        <v>34</v>
      </c>
      <c r="B4" t="s">
        <v>54</v>
      </c>
      <c r="C4">
        <v>642</v>
      </c>
      <c r="D4">
        <v>148</v>
      </c>
      <c r="E4">
        <v>22000</v>
      </c>
      <c r="F4">
        <v>23000</v>
      </c>
      <c r="G4" t="s">
        <v>113</v>
      </c>
      <c r="H4">
        <v>29000</v>
      </c>
      <c r="I4">
        <v>292568851</v>
      </c>
      <c r="J4" t="s">
        <v>56</v>
      </c>
      <c r="K4" t="s">
        <v>69</v>
      </c>
      <c r="L4" t="s">
        <v>86</v>
      </c>
      <c r="M4" t="s">
        <v>57</v>
      </c>
      <c r="Q4" t="s">
        <v>114</v>
      </c>
      <c r="R4" t="s">
        <v>115</v>
      </c>
      <c r="S4">
        <v>1468200</v>
      </c>
      <c r="T4">
        <v>81115</v>
      </c>
      <c r="U4" t="s">
        <v>116</v>
      </c>
      <c r="V4">
        <v>0</v>
      </c>
      <c r="W4" t="s">
        <v>117</v>
      </c>
      <c r="X4" t="s">
        <v>118</v>
      </c>
      <c r="Y4">
        <v>2803</v>
      </c>
      <c r="Z4" t="s">
        <v>44</v>
      </c>
      <c r="AA4" t="s">
        <v>45</v>
      </c>
      <c r="AB4" t="s">
        <v>62</v>
      </c>
      <c r="AC4">
        <v>160000000</v>
      </c>
      <c r="AD4">
        <v>2010</v>
      </c>
      <c r="AE4">
        <v>27000</v>
      </c>
      <c r="AF4">
        <v>8.8000000000000007</v>
      </c>
      <c r="AG4">
        <v>2.35</v>
      </c>
      <c r="AH4">
        <v>175000</v>
      </c>
    </row>
    <row r="5" spans="1:53">
      <c r="A5" t="s">
        <v>34</v>
      </c>
      <c r="B5" t="s">
        <v>67</v>
      </c>
      <c r="C5">
        <v>297</v>
      </c>
      <c r="D5">
        <v>171</v>
      </c>
      <c r="E5">
        <v>0</v>
      </c>
      <c r="F5">
        <v>857</v>
      </c>
      <c r="G5" t="s">
        <v>71</v>
      </c>
      <c r="H5">
        <v>16000</v>
      </c>
      <c r="I5">
        <v>313837577</v>
      </c>
      <c r="J5" t="s">
        <v>56</v>
      </c>
      <c r="K5" t="s">
        <v>69</v>
      </c>
      <c r="L5" t="s">
        <v>38</v>
      </c>
      <c r="M5" t="s">
        <v>70</v>
      </c>
      <c r="Q5" t="s">
        <v>119</v>
      </c>
      <c r="R5" t="s">
        <v>120</v>
      </c>
      <c r="S5">
        <v>1238746</v>
      </c>
      <c r="T5">
        <v>22342</v>
      </c>
      <c r="U5" t="s">
        <v>68</v>
      </c>
      <c r="V5">
        <v>2</v>
      </c>
      <c r="W5" t="s">
        <v>121</v>
      </c>
      <c r="X5" t="s">
        <v>122</v>
      </c>
      <c r="Y5">
        <v>5060</v>
      </c>
      <c r="Z5" t="s">
        <v>44</v>
      </c>
      <c r="AA5" t="s">
        <v>123</v>
      </c>
      <c r="AB5" t="s">
        <v>62</v>
      </c>
      <c r="AC5">
        <v>93000000</v>
      </c>
      <c r="AD5">
        <v>2001</v>
      </c>
      <c r="AE5">
        <v>5000</v>
      </c>
      <c r="AF5">
        <v>8.8000000000000007</v>
      </c>
      <c r="AG5">
        <v>2.35</v>
      </c>
      <c r="AH5">
        <v>21000</v>
      </c>
    </row>
    <row r="6" spans="1:53">
      <c r="A6" t="s">
        <v>34</v>
      </c>
      <c r="B6" t="s">
        <v>143</v>
      </c>
      <c r="C6">
        <v>223</v>
      </c>
      <c r="D6">
        <v>127</v>
      </c>
      <c r="E6">
        <v>883</v>
      </c>
      <c r="F6">
        <v>441</v>
      </c>
      <c r="G6" t="s">
        <v>144</v>
      </c>
      <c r="H6">
        <v>11000</v>
      </c>
      <c r="I6">
        <v>290158751</v>
      </c>
      <c r="J6" t="s">
        <v>56</v>
      </c>
      <c r="K6" t="s">
        <v>69</v>
      </c>
      <c r="L6" t="s">
        <v>70</v>
      </c>
      <c r="M6" t="s">
        <v>86</v>
      </c>
      <c r="Q6" t="s">
        <v>145</v>
      </c>
      <c r="R6" t="s">
        <v>146</v>
      </c>
      <c r="S6">
        <v>837759</v>
      </c>
      <c r="T6">
        <v>12643</v>
      </c>
      <c r="U6" t="s">
        <v>147</v>
      </c>
      <c r="V6">
        <v>0</v>
      </c>
      <c r="W6" t="s">
        <v>148</v>
      </c>
      <c r="X6" t="s">
        <v>149</v>
      </c>
      <c r="Y6">
        <v>900</v>
      </c>
      <c r="Z6" t="s">
        <v>44</v>
      </c>
      <c r="AA6" t="s">
        <v>45</v>
      </c>
      <c r="AB6" t="s">
        <v>150</v>
      </c>
      <c r="AC6">
        <v>18000000</v>
      </c>
      <c r="AD6">
        <v>1980</v>
      </c>
      <c r="AE6">
        <v>504</v>
      </c>
      <c r="AF6">
        <v>8.8000000000000007</v>
      </c>
      <c r="AG6">
        <v>2.35</v>
      </c>
      <c r="AH6">
        <v>17000</v>
      </c>
    </row>
    <row r="7" spans="1:53">
      <c r="A7" t="s">
        <v>34</v>
      </c>
      <c r="B7" t="s">
        <v>67</v>
      </c>
      <c r="C7">
        <v>294</v>
      </c>
      <c r="D7">
        <v>172</v>
      </c>
      <c r="E7">
        <v>0</v>
      </c>
      <c r="F7">
        <v>857</v>
      </c>
      <c r="G7" t="s">
        <v>71</v>
      </c>
      <c r="H7">
        <v>16000</v>
      </c>
      <c r="I7">
        <v>340478898</v>
      </c>
      <c r="J7" t="s">
        <v>56</v>
      </c>
      <c r="K7" t="s">
        <v>69</v>
      </c>
      <c r="L7" t="s">
        <v>38</v>
      </c>
      <c r="M7" t="s">
        <v>70</v>
      </c>
      <c r="Q7" t="s">
        <v>119</v>
      </c>
      <c r="R7" t="s">
        <v>151</v>
      </c>
      <c r="S7">
        <v>1100446</v>
      </c>
      <c r="T7">
        <v>23052</v>
      </c>
      <c r="U7" t="s">
        <v>68</v>
      </c>
      <c r="V7">
        <v>1</v>
      </c>
      <c r="W7" t="s">
        <v>152</v>
      </c>
      <c r="X7" t="s">
        <v>153</v>
      </c>
      <c r="Y7">
        <v>2417</v>
      </c>
      <c r="Z7" t="s">
        <v>44</v>
      </c>
      <c r="AA7" t="s">
        <v>45</v>
      </c>
      <c r="AB7" t="s">
        <v>62</v>
      </c>
      <c r="AC7">
        <v>94000000</v>
      </c>
      <c r="AD7">
        <v>2002</v>
      </c>
      <c r="AE7">
        <v>5000</v>
      </c>
      <c r="AF7">
        <v>8.6999999999999993</v>
      </c>
      <c r="AG7">
        <v>2.35</v>
      </c>
      <c r="AH7">
        <v>10000</v>
      </c>
      <c r="AL7" t="s">
        <v>56</v>
      </c>
      <c r="AM7" t="s">
        <v>69</v>
      </c>
      <c r="AN7" t="s">
        <v>70</v>
      </c>
      <c r="AO7" t="s">
        <v>86</v>
      </c>
      <c r="AP7" t="s">
        <v>57</v>
      </c>
      <c r="AQ7" t="s">
        <v>87</v>
      </c>
      <c r="AR7" t="s">
        <v>88</v>
      </c>
      <c r="AS7" t="s">
        <v>89</v>
      </c>
      <c r="AT7" t="s">
        <v>90</v>
      </c>
      <c r="AU7" t="s">
        <v>38</v>
      </c>
      <c r="AV7" t="s">
        <v>91</v>
      </c>
      <c r="AW7" t="s">
        <v>92</v>
      </c>
      <c r="AX7" t="s">
        <v>80</v>
      </c>
      <c r="AY7" t="s">
        <v>93</v>
      </c>
      <c r="AZ7" t="s">
        <v>94</v>
      </c>
      <c r="BA7" t="s">
        <v>95</v>
      </c>
    </row>
    <row r="8" spans="1:53">
      <c r="A8" t="s">
        <v>34</v>
      </c>
      <c r="B8" t="s">
        <v>154</v>
      </c>
      <c r="C8">
        <v>313</v>
      </c>
      <c r="D8">
        <v>136</v>
      </c>
      <c r="E8">
        <v>0</v>
      </c>
      <c r="F8">
        <v>99</v>
      </c>
      <c r="G8" t="s">
        <v>155</v>
      </c>
      <c r="H8">
        <v>18000</v>
      </c>
      <c r="I8">
        <v>171383253</v>
      </c>
      <c r="J8" t="s">
        <v>56</v>
      </c>
      <c r="K8" t="s">
        <v>86</v>
      </c>
      <c r="Q8" t="s">
        <v>156</v>
      </c>
      <c r="R8" t="s">
        <v>157</v>
      </c>
      <c r="S8">
        <v>1217752</v>
      </c>
      <c r="T8">
        <v>18563</v>
      </c>
      <c r="U8" t="s">
        <v>158</v>
      </c>
      <c r="V8">
        <v>3</v>
      </c>
      <c r="W8" t="s">
        <v>159</v>
      </c>
      <c r="X8" t="s">
        <v>160</v>
      </c>
      <c r="Y8">
        <v>3646</v>
      </c>
      <c r="Z8" t="s">
        <v>44</v>
      </c>
      <c r="AA8" t="s">
        <v>45</v>
      </c>
      <c r="AB8" t="s">
        <v>46</v>
      </c>
      <c r="AC8">
        <v>63000000</v>
      </c>
      <c r="AD8">
        <v>1999</v>
      </c>
      <c r="AE8">
        <v>145</v>
      </c>
      <c r="AF8">
        <v>8.6999999999999993</v>
      </c>
      <c r="AG8">
        <v>2.35</v>
      </c>
      <c r="AH8">
        <v>25000</v>
      </c>
      <c r="AL8">
        <f>COUNTIF(J2:P3724,"Action")</f>
        <v>951</v>
      </c>
      <c r="AM8">
        <f>COUNTIF(J2:P3724,"Adventure")</f>
        <v>773</v>
      </c>
      <c r="AN8">
        <f>COUNTIF(J2:P3724,"Fantasy")</f>
        <v>504</v>
      </c>
      <c r="AO8">
        <f>COUNTIF(J2:P3724,"Sci-Fi")</f>
        <v>492</v>
      </c>
      <c r="AP8">
        <f>COUNTIF(J2:P3724,"Thriller")</f>
        <v>1103</v>
      </c>
      <c r="AQ8">
        <f>COUNTIF(J2:P3724,"Romance")</f>
        <v>850</v>
      </c>
      <c r="AR8">
        <f>COUNTIF(J2:P3724,"Comedy")</f>
        <v>1455</v>
      </c>
      <c r="AS8">
        <f>COUNTIF(J2:P3724,"Family")</f>
        <v>440</v>
      </c>
      <c r="AT8">
        <f>COUNTIF(J2:P3724,"Mystery")</f>
        <v>378</v>
      </c>
      <c r="AU8">
        <f>COUNTIF(J2:P3724,"Drama")</f>
        <v>1876</v>
      </c>
      <c r="AV8">
        <f>COUNTIF(J2:P3724,"Musical")</f>
        <v>96</v>
      </c>
      <c r="AW8">
        <f>COUNTIF(J2:P3724,"Western")</f>
        <v>57</v>
      </c>
      <c r="AX8">
        <f>COUNTIF(J2:P3724,"History")</f>
        <v>147</v>
      </c>
      <c r="AY8">
        <f>COUNTIF(J2:P3724,"Documentary")</f>
        <v>45</v>
      </c>
      <c r="AZ8">
        <f>COUNTIF(J2:P3724,"Horror")</f>
        <v>386</v>
      </c>
      <c r="BA8">
        <f>COUNTIF(J2:P3724,"Animation")</f>
        <v>196</v>
      </c>
    </row>
    <row r="9" spans="1:53">
      <c r="A9" t="s">
        <v>34</v>
      </c>
      <c r="B9" t="s">
        <v>169</v>
      </c>
      <c r="C9">
        <v>282</v>
      </c>
      <c r="D9">
        <v>125</v>
      </c>
      <c r="E9">
        <v>0</v>
      </c>
      <c r="F9">
        <v>504</v>
      </c>
      <c r="G9" t="s">
        <v>170</v>
      </c>
      <c r="H9">
        <v>11000</v>
      </c>
      <c r="I9">
        <v>460935665</v>
      </c>
      <c r="J9" t="s">
        <v>56</v>
      </c>
      <c r="K9" t="s">
        <v>69</v>
      </c>
      <c r="L9" t="s">
        <v>70</v>
      </c>
      <c r="M9" t="s">
        <v>86</v>
      </c>
      <c r="Q9" t="s">
        <v>145</v>
      </c>
      <c r="R9" t="s">
        <v>171</v>
      </c>
      <c r="S9">
        <v>911097</v>
      </c>
      <c r="T9">
        <v>13485</v>
      </c>
      <c r="U9" t="s">
        <v>144</v>
      </c>
      <c r="V9">
        <v>1</v>
      </c>
      <c r="W9" t="s">
        <v>172</v>
      </c>
      <c r="X9" t="s">
        <v>173</v>
      </c>
      <c r="Y9">
        <v>1470</v>
      </c>
      <c r="Z9" t="s">
        <v>44</v>
      </c>
      <c r="AA9" t="s">
        <v>45</v>
      </c>
      <c r="AB9" t="s">
        <v>150</v>
      </c>
      <c r="AC9">
        <v>11000000</v>
      </c>
      <c r="AD9">
        <v>1977</v>
      </c>
      <c r="AE9">
        <v>1000</v>
      </c>
      <c r="AF9">
        <v>8.6999999999999993</v>
      </c>
      <c r="AG9">
        <v>2.35</v>
      </c>
      <c r="AH9">
        <v>33000</v>
      </c>
    </row>
    <row r="10" spans="1:53">
      <c r="A10" t="s">
        <v>76</v>
      </c>
      <c r="B10" t="s">
        <v>190</v>
      </c>
      <c r="C10">
        <v>153</v>
      </c>
      <c r="D10">
        <v>202</v>
      </c>
      <c r="E10">
        <v>0</v>
      </c>
      <c r="F10">
        <v>4</v>
      </c>
      <c r="G10" t="s">
        <v>191</v>
      </c>
      <c r="H10">
        <v>304</v>
      </c>
      <c r="I10">
        <v>269061</v>
      </c>
      <c r="J10" t="s">
        <v>56</v>
      </c>
      <c r="K10" t="s">
        <v>69</v>
      </c>
      <c r="L10" t="s">
        <v>38</v>
      </c>
      <c r="Q10" t="s">
        <v>192</v>
      </c>
      <c r="R10" t="s">
        <v>193</v>
      </c>
      <c r="S10">
        <v>229012</v>
      </c>
      <c r="T10">
        <v>338</v>
      </c>
      <c r="U10" t="s">
        <v>194</v>
      </c>
      <c r="V10">
        <v>6</v>
      </c>
      <c r="W10" t="s">
        <v>195</v>
      </c>
      <c r="X10" t="s">
        <v>196</v>
      </c>
      <c r="Y10">
        <v>596</v>
      </c>
      <c r="Z10" t="s">
        <v>197</v>
      </c>
      <c r="AA10" t="s">
        <v>198</v>
      </c>
      <c r="AB10" t="s">
        <v>199</v>
      </c>
      <c r="AC10">
        <v>2000000</v>
      </c>
      <c r="AD10">
        <v>1954</v>
      </c>
      <c r="AE10">
        <v>8</v>
      </c>
      <c r="AF10">
        <v>8.6999999999999993</v>
      </c>
      <c r="AG10">
        <v>1.37</v>
      </c>
      <c r="AH10">
        <v>11000</v>
      </c>
    </row>
    <row r="11" spans="1:53">
      <c r="A11" t="s">
        <v>34</v>
      </c>
      <c r="B11" t="s">
        <v>77</v>
      </c>
      <c r="C11">
        <v>219</v>
      </c>
      <c r="D11">
        <v>169</v>
      </c>
      <c r="E11">
        <v>14000</v>
      </c>
      <c r="F11">
        <v>13000</v>
      </c>
      <c r="G11" t="s">
        <v>206</v>
      </c>
      <c r="H11">
        <v>15000</v>
      </c>
      <c r="I11">
        <v>216119491</v>
      </c>
      <c r="J11" t="s">
        <v>56</v>
      </c>
      <c r="K11" t="s">
        <v>38</v>
      </c>
      <c r="L11" t="s">
        <v>207</v>
      </c>
      <c r="Q11" t="s">
        <v>138</v>
      </c>
      <c r="R11" t="s">
        <v>208</v>
      </c>
      <c r="S11">
        <v>881236</v>
      </c>
      <c r="T11">
        <v>44998</v>
      </c>
      <c r="U11" t="s">
        <v>209</v>
      </c>
      <c r="V11">
        <v>2</v>
      </c>
      <c r="W11" t="s">
        <v>210</v>
      </c>
      <c r="X11" t="s">
        <v>211</v>
      </c>
      <c r="Y11">
        <v>2277</v>
      </c>
      <c r="Z11" t="s">
        <v>44</v>
      </c>
      <c r="AA11" t="s">
        <v>45</v>
      </c>
      <c r="AB11" t="s">
        <v>46</v>
      </c>
      <c r="AC11">
        <v>70000000</v>
      </c>
      <c r="AD11">
        <v>1998</v>
      </c>
      <c r="AE11">
        <v>14000</v>
      </c>
      <c r="AF11">
        <v>8.6</v>
      </c>
      <c r="AG11">
        <v>1.85</v>
      </c>
      <c r="AH11">
        <v>22000</v>
      </c>
      <c r="AR11" t="s">
        <v>124</v>
      </c>
      <c r="AS11" t="s">
        <v>79</v>
      </c>
      <c r="AT11" t="s">
        <v>125</v>
      </c>
      <c r="AU11" t="s">
        <v>126</v>
      </c>
      <c r="AV11" t="s">
        <v>127</v>
      </c>
      <c r="AW11" t="s">
        <v>128</v>
      </c>
    </row>
    <row r="12" spans="1:53">
      <c r="A12" t="s">
        <v>34</v>
      </c>
      <c r="B12" t="s">
        <v>54</v>
      </c>
      <c r="C12">
        <v>813</v>
      </c>
      <c r="D12">
        <v>164</v>
      </c>
      <c r="E12">
        <v>22000</v>
      </c>
      <c r="F12">
        <v>23000</v>
      </c>
      <c r="G12" t="s">
        <v>58</v>
      </c>
      <c r="H12">
        <v>27000</v>
      </c>
      <c r="I12">
        <v>448130642</v>
      </c>
      <c r="J12" t="s">
        <v>56</v>
      </c>
      <c r="K12" t="s">
        <v>57</v>
      </c>
      <c r="Q12" t="s">
        <v>113</v>
      </c>
      <c r="R12" t="s">
        <v>252</v>
      </c>
      <c r="S12">
        <v>1144337</v>
      </c>
      <c r="T12">
        <v>106759</v>
      </c>
      <c r="U12" t="s">
        <v>116</v>
      </c>
      <c r="V12">
        <v>0</v>
      </c>
      <c r="W12" t="s">
        <v>253</v>
      </c>
      <c r="X12" t="s">
        <v>254</v>
      </c>
      <c r="Y12">
        <v>2701</v>
      </c>
      <c r="Z12" t="s">
        <v>44</v>
      </c>
      <c r="AA12" t="s">
        <v>45</v>
      </c>
      <c r="AB12" t="s">
        <v>62</v>
      </c>
      <c r="AC12">
        <v>250000000</v>
      </c>
      <c r="AD12">
        <v>2012</v>
      </c>
      <c r="AE12">
        <v>23000</v>
      </c>
      <c r="AF12">
        <v>8.5</v>
      </c>
      <c r="AG12">
        <v>2.35</v>
      </c>
      <c r="AH12">
        <v>164000</v>
      </c>
      <c r="AR12">
        <f>COUNTIF(J2:P3724,"Crime")</f>
        <v>704</v>
      </c>
      <c r="AS12">
        <f>COUNTIF(J2:P3724,"Biography")</f>
        <v>238</v>
      </c>
      <c r="AT12">
        <f>COUNTIF(J2:P3724,"Sport")</f>
        <v>147</v>
      </c>
      <c r="AU12">
        <f>COUNTIF(J2:P3724,"War")</f>
        <v>150</v>
      </c>
      <c r="AV12">
        <f>COUNTIF(J2:P3724,"Film-Noir")</f>
        <v>1</v>
      </c>
      <c r="AW12">
        <f>COUNTIF(J2:P3724,"Music")</f>
        <v>149</v>
      </c>
    </row>
    <row r="13" spans="1:53">
      <c r="A13" t="s">
        <v>34</v>
      </c>
      <c r="B13" t="s">
        <v>255</v>
      </c>
      <c r="C13">
        <v>265</v>
      </c>
      <c r="D13">
        <v>171</v>
      </c>
      <c r="E13">
        <v>0</v>
      </c>
      <c r="F13">
        <v>695</v>
      </c>
      <c r="G13" t="s">
        <v>256</v>
      </c>
      <c r="H13">
        <v>3000</v>
      </c>
      <c r="I13">
        <v>187670866</v>
      </c>
      <c r="J13" t="s">
        <v>56</v>
      </c>
      <c r="K13" t="s">
        <v>38</v>
      </c>
      <c r="L13" t="s">
        <v>87</v>
      </c>
      <c r="Q13" t="s">
        <v>257</v>
      </c>
      <c r="R13" t="s">
        <v>258</v>
      </c>
      <c r="S13">
        <v>982637</v>
      </c>
      <c r="T13">
        <v>6521</v>
      </c>
      <c r="U13" t="s">
        <v>259</v>
      </c>
      <c r="V13">
        <v>0</v>
      </c>
      <c r="W13" t="s">
        <v>260</v>
      </c>
      <c r="X13" t="s">
        <v>261</v>
      </c>
      <c r="Y13">
        <v>2368</v>
      </c>
      <c r="Z13" t="s">
        <v>44</v>
      </c>
      <c r="AA13" t="s">
        <v>45</v>
      </c>
      <c r="AB13" t="s">
        <v>46</v>
      </c>
      <c r="AC13">
        <v>103000000</v>
      </c>
      <c r="AD13">
        <v>2000</v>
      </c>
      <c r="AE13">
        <v>933</v>
      </c>
      <c r="AF13">
        <v>8.5</v>
      </c>
      <c r="AG13">
        <v>2.35</v>
      </c>
      <c r="AH13">
        <v>21000</v>
      </c>
    </row>
    <row r="14" spans="1:53">
      <c r="A14" t="s">
        <v>34</v>
      </c>
      <c r="B14" t="s">
        <v>262</v>
      </c>
      <c r="C14">
        <v>210</v>
      </c>
      <c r="D14">
        <v>153</v>
      </c>
      <c r="E14">
        <v>0</v>
      </c>
      <c r="F14">
        <v>539</v>
      </c>
      <c r="G14" t="s">
        <v>263</v>
      </c>
      <c r="H14">
        <v>780</v>
      </c>
      <c r="I14">
        <v>204843350</v>
      </c>
      <c r="J14" t="s">
        <v>56</v>
      </c>
      <c r="K14" t="s">
        <v>86</v>
      </c>
      <c r="Q14" t="s">
        <v>264</v>
      </c>
      <c r="R14" t="s">
        <v>265</v>
      </c>
      <c r="S14">
        <v>744891</v>
      </c>
      <c r="T14">
        <v>2829</v>
      </c>
      <c r="U14" t="s">
        <v>266</v>
      </c>
      <c r="V14">
        <v>0</v>
      </c>
      <c r="W14" t="s">
        <v>267</v>
      </c>
      <c r="X14" t="s">
        <v>268</v>
      </c>
      <c r="Y14">
        <v>983</v>
      </c>
      <c r="Z14" t="s">
        <v>44</v>
      </c>
      <c r="AA14" t="s">
        <v>45</v>
      </c>
      <c r="AB14" t="s">
        <v>46</v>
      </c>
      <c r="AC14">
        <v>102000000</v>
      </c>
      <c r="AD14">
        <v>1991</v>
      </c>
      <c r="AE14">
        <v>604</v>
      </c>
      <c r="AF14">
        <v>8.5</v>
      </c>
      <c r="AG14">
        <v>2.35</v>
      </c>
      <c r="AH14">
        <v>13000</v>
      </c>
    </row>
    <row r="15" spans="1:53">
      <c r="A15" t="s">
        <v>34</v>
      </c>
      <c r="B15" t="s">
        <v>77</v>
      </c>
      <c r="C15">
        <v>234</v>
      </c>
      <c r="D15">
        <v>115</v>
      </c>
      <c r="E15">
        <v>14000</v>
      </c>
      <c r="F15">
        <v>488</v>
      </c>
      <c r="G15" t="s">
        <v>305</v>
      </c>
      <c r="H15">
        <v>11000</v>
      </c>
      <c r="I15">
        <v>242374454</v>
      </c>
      <c r="J15" t="s">
        <v>56</v>
      </c>
      <c r="K15" t="s">
        <v>69</v>
      </c>
      <c r="Q15" t="s">
        <v>145</v>
      </c>
      <c r="R15" t="s">
        <v>306</v>
      </c>
      <c r="S15">
        <v>661017</v>
      </c>
      <c r="T15">
        <v>12906</v>
      </c>
      <c r="U15" t="s">
        <v>307</v>
      </c>
      <c r="V15">
        <v>1</v>
      </c>
      <c r="W15" t="s">
        <v>308</v>
      </c>
      <c r="X15" t="s">
        <v>309</v>
      </c>
      <c r="Y15">
        <v>771</v>
      </c>
      <c r="Z15" t="s">
        <v>44</v>
      </c>
      <c r="AA15" t="s">
        <v>45</v>
      </c>
      <c r="AB15" t="s">
        <v>150</v>
      </c>
      <c r="AC15">
        <v>18000000</v>
      </c>
      <c r="AD15">
        <v>1981</v>
      </c>
      <c r="AE15">
        <v>783</v>
      </c>
      <c r="AF15">
        <v>8.5</v>
      </c>
      <c r="AG15">
        <v>2.35</v>
      </c>
      <c r="AH15">
        <v>16000</v>
      </c>
    </row>
    <row r="16" spans="1:53">
      <c r="A16" t="s">
        <v>34</v>
      </c>
      <c r="B16" t="s">
        <v>391</v>
      </c>
      <c r="C16">
        <v>197</v>
      </c>
      <c r="D16">
        <v>134</v>
      </c>
      <c r="E16">
        <v>37</v>
      </c>
      <c r="F16">
        <v>504</v>
      </c>
      <c r="G16" t="s">
        <v>392</v>
      </c>
      <c r="H16">
        <v>11000</v>
      </c>
      <c r="I16">
        <v>309125409</v>
      </c>
      <c r="J16" t="s">
        <v>56</v>
      </c>
      <c r="K16" t="s">
        <v>69</v>
      </c>
      <c r="L16" t="s">
        <v>70</v>
      </c>
      <c r="M16" t="s">
        <v>86</v>
      </c>
      <c r="Q16" t="s">
        <v>145</v>
      </c>
      <c r="R16" t="s">
        <v>393</v>
      </c>
      <c r="S16">
        <v>681857</v>
      </c>
      <c r="T16">
        <v>13649</v>
      </c>
      <c r="U16" t="s">
        <v>144</v>
      </c>
      <c r="V16">
        <v>0</v>
      </c>
      <c r="W16" t="s">
        <v>394</v>
      </c>
      <c r="X16" t="s">
        <v>395</v>
      </c>
      <c r="Y16">
        <v>647</v>
      </c>
      <c r="Z16" t="s">
        <v>44</v>
      </c>
      <c r="AA16" t="s">
        <v>45</v>
      </c>
      <c r="AB16" t="s">
        <v>150</v>
      </c>
      <c r="AC16">
        <v>32500000</v>
      </c>
      <c r="AD16">
        <v>1983</v>
      </c>
      <c r="AE16">
        <v>1000</v>
      </c>
      <c r="AF16">
        <v>8.4</v>
      </c>
      <c r="AG16">
        <v>2.35</v>
      </c>
      <c r="AH16">
        <v>14000</v>
      </c>
      <c r="AN16" t="s">
        <v>161</v>
      </c>
      <c r="AS16" t="s">
        <v>162</v>
      </c>
    </row>
    <row r="17" spans="1:46" ht="15.75">
      <c r="A17" t="s">
        <v>34</v>
      </c>
      <c r="B17" t="s">
        <v>262</v>
      </c>
      <c r="C17">
        <v>250</v>
      </c>
      <c r="D17">
        <v>154</v>
      </c>
      <c r="E17">
        <v>0</v>
      </c>
      <c r="F17">
        <v>604</v>
      </c>
      <c r="G17" t="s">
        <v>407</v>
      </c>
      <c r="H17">
        <v>2000</v>
      </c>
      <c r="I17">
        <v>85200000</v>
      </c>
      <c r="J17" t="s">
        <v>56</v>
      </c>
      <c r="K17" t="s">
        <v>69</v>
      </c>
      <c r="L17" t="s">
        <v>86</v>
      </c>
      <c r="Q17" t="s">
        <v>408</v>
      </c>
      <c r="R17" t="s">
        <v>409</v>
      </c>
      <c r="S17">
        <v>488537</v>
      </c>
      <c r="T17">
        <v>4228</v>
      </c>
      <c r="U17" t="s">
        <v>263</v>
      </c>
      <c r="V17">
        <v>1</v>
      </c>
      <c r="W17" t="s">
        <v>410</v>
      </c>
      <c r="X17" t="s">
        <v>411</v>
      </c>
      <c r="Y17">
        <v>1076</v>
      </c>
      <c r="Z17" t="s">
        <v>44</v>
      </c>
      <c r="AA17" t="s">
        <v>45</v>
      </c>
      <c r="AB17" t="s">
        <v>46</v>
      </c>
      <c r="AC17">
        <v>18500000</v>
      </c>
      <c r="AD17">
        <v>1986</v>
      </c>
      <c r="AE17">
        <v>626</v>
      </c>
      <c r="AF17">
        <v>8.4</v>
      </c>
      <c r="AG17">
        <v>1.85</v>
      </c>
      <c r="AH17">
        <v>18000</v>
      </c>
      <c r="AN17">
        <v>3723</v>
      </c>
      <c r="AR17" t="s">
        <v>56</v>
      </c>
      <c r="AS17" s="17">
        <v>951</v>
      </c>
      <c r="AT17" s="18"/>
    </row>
    <row r="18" spans="1:46" ht="15.75">
      <c r="A18" t="s">
        <v>34</v>
      </c>
      <c r="B18" t="s">
        <v>54</v>
      </c>
      <c r="C18">
        <v>478</v>
      </c>
      <c r="D18">
        <v>128</v>
      </c>
      <c r="E18">
        <v>22000</v>
      </c>
      <c r="F18">
        <v>11000</v>
      </c>
      <c r="G18" t="s">
        <v>81</v>
      </c>
      <c r="H18">
        <v>23000</v>
      </c>
      <c r="I18">
        <v>205343774</v>
      </c>
      <c r="J18" t="s">
        <v>56</v>
      </c>
      <c r="K18" t="s">
        <v>69</v>
      </c>
      <c r="Q18" t="s">
        <v>58</v>
      </c>
      <c r="R18" t="s">
        <v>478</v>
      </c>
      <c r="S18">
        <v>980946</v>
      </c>
      <c r="T18">
        <v>59558</v>
      </c>
      <c r="U18" t="s">
        <v>39</v>
      </c>
      <c r="V18">
        <v>0</v>
      </c>
      <c r="W18" t="s">
        <v>479</v>
      </c>
      <c r="X18" t="s">
        <v>480</v>
      </c>
      <c r="Y18">
        <v>2685</v>
      </c>
      <c r="Z18" t="s">
        <v>44</v>
      </c>
      <c r="AA18" t="s">
        <v>45</v>
      </c>
      <c r="AB18" t="s">
        <v>62</v>
      </c>
      <c r="AC18">
        <v>150000000</v>
      </c>
      <c r="AD18">
        <v>2005</v>
      </c>
      <c r="AE18">
        <v>14000</v>
      </c>
      <c r="AF18">
        <v>8.3000000000000007</v>
      </c>
      <c r="AG18">
        <v>2.35</v>
      </c>
      <c r="AH18">
        <v>15000</v>
      </c>
      <c r="AR18" t="s">
        <v>69</v>
      </c>
      <c r="AS18" s="19">
        <v>773</v>
      </c>
      <c r="AT18" s="18"/>
    </row>
    <row r="19" spans="1:46" ht="15.75">
      <c r="A19" t="s">
        <v>34</v>
      </c>
      <c r="B19" t="s">
        <v>77</v>
      </c>
      <c r="C19">
        <v>149</v>
      </c>
      <c r="D19">
        <v>127</v>
      </c>
      <c r="E19">
        <v>14000</v>
      </c>
      <c r="F19">
        <v>440</v>
      </c>
      <c r="G19" t="s">
        <v>485</v>
      </c>
      <c r="H19">
        <v>11000</v>
      </c>
      <c r="I19">
        <v>197171806</v>
      </c>
      <c r="J19" t="s">
        <v>56</v>
      </c>
      <c r="K19" t="s">
        <v>69</v>
      </c>
      <c r="L19" t="s">
        <v>70</v>
      </c>
      <c r="Q19" t="s">
        <v>145</v>
      </c>
      <c r="R19" t="s">
        <v>486</v>
      </c>
      <c r="S19">
        <v>515306</v>
      </c>
      <c r="T19">
        <v>12884</v>
      </c>
      <c r="U19" t="s">
        <v>487</v>
      </c>
      <c r="V19">
        <v>5</v>
      </c>
      <c r="W19" t="s">
        <v>488</v>
      </c>
      <c r="X19" t="s">
        <v>489</v>
      </c>
      <c r="Y19">
        <v>477</v>
      </c>
      <c r="Z19" t="s">
        <v>44</v>
      </c>
      <c r="AA19" t="s">
        <v>45</v>
      </c>
      <c r="AB19" t="s">
        <v>62</v>
      </c>
      <c r="AC19">
        <v>48000000</v>
      </c>
      <c r="AD19">
        <v>1989</v>
      </c>
      <c r="AE19">
        <v>844</v>
      </c>
      <c r="AF19">
        <v>8.3000000000000007</v>
      </c>
      <c r="AG19">
        <v>2.35</v>
      </c>
      <c r="AH19">
        <v>0</v>
      </c>
      <c r="AR19" t="s">
        <v>95</v>
      </c>
      <c r="AS19" s="19">
        <v>196</v>
      </c>
      <c r="AT19" s="18"/>
    </row>
    <row r="20" spans="1:46" ht="15.75">
      <c r="A20" t="s">
        <v>34</v>
      </c>
      <c r="B20" t="s">
        <v>607</v>
      </c>
      <c r="C20">
        <v>516</v>
      </c>
      <c r="D20">
        <v>147</v>
      </c>
      <c r="E20">
        <v>94</v>
      </c>
      <c r="F20">
        <v>11000</v>
      </c>
      <c r="G20" t="s">
        <v>291</v>
      </c>
      <c r="H20">
        <v>21000</v>
      </c>
      <c r="I20">
        <v>407197282</v>
      </c>
      <c r="J20" t="s">
        <v>56</v>
      </c>
      <c r="K20" t="s">
        <v>69</v>
      </c>
      <c r="L20" t="s">
        <v>86</v>
      </c>
      <c r="Q20" t="s">
        <v>608</v>
      </c>
      <c r="R20" t="s">
        <v>609</v>
      </c>
      <c r="S20">
        <v>272670</v>
      </c>
      <c r="T20">
        <v>64798</v>
      </c>
      <c r="U20" t="s">
        <v>610</v>
      </c>
      <c r="V20">
        <v>0</v>
      </c>
      <c r="W20" t="s">
        <v>611</v>
      </c>
      <c r="X20" t="s">
        <v>612</v>
      </c>
      <c r="Y20">
        <v>1022</v>
      </c>
      <c r="Z20" t="s">
        <v>44</v>
      </c>
      <c r="AA20" t="s">
        <v>45</v>
      </c>
      <c r="AB20" t="s">
        <v>62</v>
      </c>
      <c r="AC20">
        <v>250000000</v>
      </c>
      <c r="AD20">
        <v>2016</v>
      </c>
      <c r="AE20">
        <v>19000</v>
      </c>
      <c r="AF20">
        <v>8.1999999999999993</v>
      </c>
      <c r="AG20">
        <v>2.35</v>
      </c>
      <c r="AH20">
        <v>72000</v>
      </c>
      <c r="AR20" t="s">
        <v>79</v>
      </c>
      <c r="AS20" s="19">
        <v>238</v>
      </c>
      <c r="AT20" s="18"/>
    </row>
    <row r="21" spans="1:46" ht="15.75">
      <c r="A21" t="s">
        <v>34</v>
      </c>
      <c r="B21" t="s">
        <v>640</v>
      </c>
      <c r="C21">
        <v>525</v>
      </c>
      <c r="D21">
        <v>132</v>
      </c>
      <c r="E21">
        <v>160</v>
      </c>
      <c r="F21">
        <v>443</v>
      </c>
      <c r="G21" t="s">
        <v>641</v>
      </c>
      <c r="H21">
        <v>20000</v>
      </c>
      <c r="I21">
        <v>70496802</v>
      </c>
      <c r="J21" t="s">
        <v>56</v>
      </c>
      <c r="K21" t="s">
        <v>38</v>
      </c>
      <c r="L21" t="s">
        <v>57</v>
      </c>
      <c r="Q21" t="s">
        <v>642</v>
      </c>
      <c r="R21" t="s">
        <v>643</v>
      </c>
      <c r="S21">
        <v>791783</v>
      </c>
      <c r="T21">
        <v>22417</v>
      </c>
      <c r="U21" t="s">
        <v>644</v>
      </c>
      <c r="V21">
        <v>1</v>
      </c>
      <c r="W21" t="s">
        <v>645</v>
      </c>
      <c r="X21" t="s">
        <v>646</v>
      </c>
      <c r="Y21">
        <v>2042</v>
      </c>
      <c r="Z21" t="s">
        <v>44</v>
      </c>
      <c r="AA21" t="s">
        <v>45</v>
      </c>
      <c r="AB21" t="s">
        <v>46</v>
      </c>
      <c r="AC21">
        <v>54000000</v>
      </c>
      <c r="AD21">
        <v>2005</v>
      </c>
      <c r="AE21">
        <v>979</v>
      </c>
      <c r="AF21">
        <v>8.1999999999999993</v>
      </c>
      <c r="AG21">
        <v>2.35</v>
      </c>
      <c r="AH21">
        <v>48000</v>
      </c>
      <c r="AR21" t="s">
        <v>88</v>
      </c>
      <c r="AS21" s="19">
        <v>1455</v>
      </c>
      <c r="AT21" s="18"/>
    </row>
    <row r="22" spans="1:46" ht="15.75">
      <c r="A22" t="s">
        <v>34</v>
      </c>
      <c r="B22" t="s">
        <v>654</v>
      </c>
      <c r="C22">
        <v>233</v>
      </c>
      <c r="D22">
        <v>131</v>
      </c>
      <c r="E22">
        <v>323</v>
      </c>
      <c r="F22">
        <v>541</v>
      </c>
      <c r="G22" t="s">
        <v>98</v>
      </c>
      <c r="H22">
        <v>25000</v>
      </c>
      <c r="I22">
        <v>81350242</v>
      </c>
      <c r="J22" t="s">
        <v>56</v>
      </c>
      <c r="K22" t="s">
        <v>57</v>
      </c>
      <c r="Q22" t="s">
        <v>655</v>
      </c>
      <c r="R22" t="s">
        <v>656</v>
      </c>
      <c r="S22">
        <v>592582</v>
      </c>
      <c r="T22">
        <v>40585</v>
      </c>
      <c r="U22" t="s">
        <v>657</v>
      </c>
      <c r="V22">
        <v>0</v>
      </c>
      <c r="W22" t="s">
        <v>658</v>
      </c>
      <c r="X22" t="s">
        <v>659</v>
      </c>
      <c r="Y22">
        <v>722</v>
      </c>
      <c r="Z22" t="s">
        <v>44</v>
      </c>
      <c r="AA22" t="s">
        <v>45</v>
      </c>
      <c r="AB22" t="s">
        <v>46</v>
      </c>
      <c r="AC22">
        <v>28000000</v>
      </c>
      <c r="AD22">
        <v>1988</v>
      </c>
      <c r="AE22">
        <v>13000</v>
      </c>
      <c r="AF22">
        <v>8.1999999999999993</v>
      </c>
      <c r="AG22">
        <v>2.35</v>
      </c>
      <c r="AH22">
        <v>25000</v>
      </c>
      <c r="AR22" t="s">
        <v>37</v>
      </c>
      <c r="AS22" s="19">
        <v>704</v>
      </c>
      <c r="AT22" s="18"/>
    </row>
    <row r="23" spans="1:46" ht="15.75">
      <c r="A23" t="s">
        <v>34</v>
      </c>
      <c r="B23" t="s">
        <v>756</v>
      </c>
      <c r="C23">
        <v>703</v>
      </c>
      <c r="D23">
        <v>173</v>
      </c>
      <c r="E23">
        <v>0</v>
      </c>
      <c r="F23">
        <v>19000</v>
      </c>
      <c r="G23" t="s">
        <v>608</v>
      </c>
      <c r="H23">
        <v>26000</v>
      </c>
      <c r="I23">
        <v>623279547</v>
      </c>
      <c r="J23" t="s">
        <v>56</v>
      </c>
      <c r="K23" t="s">
        <v>69</v>
      </c>
      <c r="L23" t="s">
        <v>86</v>
      </c>
      <c r="Q23" t="s">
        <v>757</v>
      </c>
      <c r="R23" t="s">
        <v>758</v>
      </c>
      <c r="S23">
        <v>995415</v>
      </c>
      <c r="T23">
        <v>87697</v>
      </c>
      <c r="U23" t="s">
        <v>291</v>
      </c>
      <c r="V23">
        <v>3</v>
      </c>
      <c r="W23" t="s">
        <v>759</v>
      </c>
      <c r="X23" t="s">
        <v>760</v>
      </c>
      <c r="Y23">
        <v>1722</v>
      </c>
      <c r="Z23" t="s">
        <v>44</v>
      </c>
      <c r="AA23" t="s">
        <v>45</v>
      </c>
      <c r="AB23" t="s">
        <v>62</v>
      </c>
      <c r="AC23">
        <v>220000000</v>
      </c>
      <c r="AD23">
        <v>2012</v>
      </c>
      <c r="AE23">
        <v>21000</v>
      </c>
      <c r="AF23">
        <v>8.1</v>
      </c>
      <c r="AG23">
        <v>1.85</v>
      </c>
      <c r="AH23">
        <v>123000</v>
      </c>
      <c r="AR23" t="s">
        <v>93</v>
      </c>
      <c r="AS23" s="19">
        <v>45</v>
      </c>
      <c r="AT23" s="18"/>
    </row>
    <row r="24" spans="1:46" ht="15.75">
      <c r="A24" t="s">
        <v>34</v>
      </c>
      <c r="B24" t="s">
        <v>761</v>
      </c>
      <c r="C24">
        <v>653</v>
      </c>
      <c r="D24">
        <v>121</v>
      </c>
      <c r="E24">
        <v>571</v>
      </c>
      <c r="F24">
        <v>3000</v>
      </c>
      <c r="G24" t="s">
        <v>206</v>
      </c>
      <c r="H24">
        <v>14000</v>
      </c>
      <c r="I24">
        <v>333130696</v>
      </c>
      <c r="J24" t="s">
        <v>56</v>
      </c>
      <c r="K24" t="s">
        <v>69</v>
      </c>
      <c r="L24" t="s">
        <v>86</v>
      </c>
      <c r="Q24" t="s">
        <v>762</v>
      </c>
      <c r="R24" t="s">
        <v>763</v>
      </c>
      <c r="S24">
        <v>682155</v>
      </c>
      <c r="T24">
        <v>32438</v>
      </c>
      <c r="U24" t="s">
        <v>257</v>
      </c>
      <c r="V24">
        <v>3</v>
      </c>
      <c r="W24" t="s">
        <v>764</v>
      </c>
      <c r="X24" t="s">
        <v>765</v>
      </c>
      <c r="Y24">
        <v>1097</v>
      </c>
      <c r="Z24" t="s">
        <v>44</v>
      </c>
      <c r="AA24" t="s">
        <v>45</v>
      </c>
      <c r="AB24" t="s">
        <v>62</v>
      </c>
      <c r="AC24">
        <v>170000000</v>
      </c>
      <c r="AD24">
        <v>2014</v>
      </c>
      <c r="AE24">
        <v>14000</v>
      </c>
      <c r="AF24">
        <v>8.1</v>
      </c>
      <c r="AG24">
        <v>2.35</v>
      </c>
      <c r="AH24">
        <v>96000</v>
      </c>
      <c r="AR24" t="s">
        <v>38</v>
      </c>
      <c r="AS24" s="19">
        <v>1876</v>
      </c>
      <c r="AT24" s="18"/>
    </row>
    <row r="25" spans="1:46" ht="15.75">
      <c r="A25" t="s">
        <v>34</v>
      </c>
      <c r="B25" t="s">
        <v>766</v>
      </c>
      <c r="C25">
        <v>739</v>
      </c>
      <c r="D25">
        <v>120</v>
      </c>
      <c r="E25">
        <v>750</v>
      </c>
      <c r="F25">
        <v>943</v>
      </c>
      <c r="G25" t="s">
        <v>767</v>
      </c>
      <c r="H25">
        <v>27000</v>
      </c>
      <c r="I25">
        <v>153629485</v>
      </c>
      <c r="J25" t="s">
        <v>56</v>
      </c>
      <c r="K25" t="s">
        <v>69</v>
      </c>
      <c r="L25" t="s">
        <v>86</v>
      </c>
      <c r="M25" t="s">
        <v>57</v>
      </c>
      <c r="Q25" t="s">
        <v>113</v>
      </c>
      <c r="R25" t="s">
        <v>768</v>
      </c>
      <c r="S25">
        <v>552503</v>
      </c>
      <c r="T25">
        <v>40025</v>
      </c>
      <c r="U25" t="s">
        <v>769</v>
      </c>
      <c r="V25">
        <v>0</v>
      </c>
      <c r="W25" t="s">
        <v>770</v>
      </c>
      <c r="X25" t="s">
        <v>771</v>
      </c>
      <c r="Y25">
        <v>1588</v>
      </c>
      <c r="Z25" t="s">
        <v>44</v>
      </c>
      <c r="AA25" t="s">
        <v>772</v>
      </c>
      <c r="AB25" t="s">
        <v>46</v>
      </c>
      <c r="AC25">
        <v>150000000</v>
      </c>
      <c r="AD25">
        <v>2015</v>
      </c>
      <c r="AE25">
        <v>9000</v>
      </c>
      <c r="AF25">
        <v>8.1</v>
      </c>
      <c r="AG25">
        <v>2.35</v>
      </c>
      <c r="AH25">
        <v>191000</v>
      </c>
      <c r="AR25" t="s">
        <v>89</v>
      </c>
      <c r="AS25" s="19">
        <v>440</v>
      </c>
      <c r="AT25" s="18"/>
    </row>
    <row r="26" spans="1:46" ht="15.75">
      <c r="A26" t="s">
        <v>34</v>
      </c>
      <c r="B26" t="s">
        <v>778</v>
      </c>
      <c r="C26">
        <v>329</v>
      </c>
      <c r="D26">
        <v>115</v>
      </c>
      <c r="E26">
        <v>521</v>
      </c>
      <c r="F26">
        <v>883</v>
      </c>
      <c r="G26" t="s">
        <v>779</v>
      </c>
      <c r="H26">
        <v>13000</v>
      </c>
      <c r="I26">
        <v>227137090</v>
      </c>
      <c r="J26" t="s">
        <v>56</v>
      </c>
      <c r="K26" t="s">
        <v>90</v>
      </c>
      <c r="L26" t="s">
        <v>57</v>
      </c>
      <c r="Q26" t="s">
        <v>209</v>
      </c>
      <c r="R26" t="s">
        <v>780</v>
      </c>
      <c r="S26">
        <v>491077</v>
      </c>
      <c r="T26">
        <v>17369</v>
      </c>
      <c r="U26" t="s">
        <v>781</v>
      </c>
      <c r="V26">
        <v>0</v>
      </c>
      <c r="W26" t="s">
        <v>782</v>
      </c>
      <c r="X26" t="s">
        <v>783</v>
      </c>
      <c r="Y26">
        <v>820</v>
      </c>
      <c r="Z26" t="s">
        <v>44</v>
      </c>
      <c r="AA26" t="s">
        <v>45</v>
      </c>
      <c r="AB26" t="s">
        <v>62</v>
      </c>
      <c r="AC26">
        <v>110000000</v>
      </c>
      <c r="AD26">
        <v>2007</v>
      </c>
      <c r="AE26">
        <v>897</v>
      </c>
      <c r="AF26">
        <v>8.1</v>
      </c>
      <c r="AG26">
        <v>2.35</v>
      </c>
      <c r="AH26">
        <v>0</v>
      </c>
      <c r="AR26" t="s">
        <v>70</v>
      </c>
      <c r="AS26" s="19">
        <v>504</v>
      </c>
      <c r="AT26" s="18"/>
    </row>
    <row r="27" spans="1:46" ht="15.75">
      <c r="A27" t="s">
        <v>34</v>
      </c>
      <c r="B27" t="s">
        <v>784</v>
      </c>
      <c r="C27">
        <v>271</v>
      </c>
      <c r="D27">
        <v>143</v>
      </c>
      <c r="E27">
        <v>563</v>
      </c>
      <c r="F27">
        <v>1000</v>
      </c>
      <c r="G27" t="s">
        <v>71</v>
      </c>
      <c r="H27">
        <v>40000</v>
      </c>
      <c r="I27">
        <v>305388685</v>
      </c>
      <c r="J27" t="s">
        <v>56</v>
      </c>
      <c r="K27" t="s">
        <v>69</v>
      </c>
      <c r="L27" t="s">
        <v>70</v>
      </c>
      <c r="Q27" t="s">
        <v>785</v>
      </c>
      <c r="R27" t="s">
        <v>786</v>
      </c>
      <c r="S27">
        <v>809474</v>
      </c>
      <c r="T27">
        <v>48184</v>
      </c>
      <c r="U27" t="s">
        <v>787</v>
      </c>
      <c r="V27">
        <v>3</v>
      </c>
      <c r="W27" t="s">
        <v>788</v>
      </c>
      <c r="X27" t="s">
        <v>789</v>
      </c>
      <c r="Y27">
        <v>2113</v>
      </c>
      <c r="Z27" t="s">
        <v>44</v>
      </c>
      <c r="AA27" t="s">
        <v>45</v>
      </c>
      <c r="AB27" t="s">
        <v>62</v>
      </c>
      <c r="AC27">
        <v>140000000</v>
      </c>
      <c r="AD27">
        <v>2003</v>
      </c>
      <c r="AE27">
        <v>5000</v>
      </c>
      <c r="AF27">
        <v>8.1</v>
      </c>
      <c r="AG27">
        <v>2.35</v>
      </c>
      <c r="AH27">
        <v>10000</v>
      </c>
      <c r="AR27" t="s">
        <v>127</v>
      </c>
      <c r="AS27" s="19">
        <v>1</v>
      </c>
      <c r="AT27" s="18"/>
    </row>
    <row r="28" spans="1:46" ht="15.75">
      <c r="A28" t="s">
        <v>34</v>
      </c>
      <c r="B28" t="s">
        <v>823</v>
      </c>
      <c r="C28">
        <v>579</v>
      </c>
      <c r="D28">
        <v>108</v>
      </c>
      <c r="E28">
        <v>84</v>
      </c>
      <c r="F28">
        <v>361</v>
      </c>
      <c r="G28" t="s">
        <v>824</v>
      </c>
      <c r="H28">
        <v>16000</v>
      </c>
      <c r="I28">
        <v>363024263</v>
      </c>
      <c r="J28" t="s">
        <v>56</v>
      </c>
      <c r="K28" t="s">
        <v>69</v>
      </c>
      <c r="L28" t="s">
        <v>88</v>
      </c>
      <c r="M28" t="s">
        <v>87</v>
      </c>
      <c r="N28" t="s">
        <v>86</v>
      </c>
      <c r="Q28" t="s">
        <v>825</v>
      </c>
      <c r="R28" t="s">
        <v>826</v>
      </c>
      <c r="S28">
        <v>479047</v>
      </c>
      <c r="T28">
        <v>18239</v>
      </c>
      <c r="U28" t="s">
        <v>827</v>
      </c>
      <c r="V28">
        <v>0</v>
      </c>
      <c r="W28" t="s">
        <v>828</v>
      </c>
      <c r="X28" t="s">
        <v>829</v>
      </c>
      <c r="Y28">
        <v>1058</v>
      </c>
      <c r="Z28" t="s">
        <v>44</v>
      </c>
      <c r="AA28" t="s">
        <v>45</v>
      </c>
      <c r="AB28" t="s">
        <v>46</v>
      </c>
      <c r="AC28">
        <v>58000000</v>
      </c>
      <c r="AD28">
        <v>2016</v>
      </c>
      <c r="AE28">
        <v>805</v>
      </c>
      <c r="AF28">
        <v>8.1</v>
      </c>
      <c r="AG28">
        <v>2.35</v>
      </c>
      <c r="AH28">
        <v>117000</v>
      </c>
      <c r="AR28" t="s">
        <v>80</v>
      </c>
      <c r="AS28" s="19">
        <v>147</v>
      </c>
      <c r="AT28" s="18"/>
    </row>
    <row r="29" spans="1:46" ht="15.75">
      <c r="A29" t="s">
        <v>76</v>
      </c>
      <c r="B29" t="s">
        <v>96</v>
      </c>
      <c r="C29">
        <v>354</v>
      </c>
      <c r="D29">
        <v>111</v>
      </c>
      <c r="E29">
        <v>16000</v>
      </c>
      <c r="F29">
        <v>640</v>
      </c>
      <c r="G29" t="s">
        <v>830</v>
      </c>
      <c r="H29">
        <v>926</v>
      </c>
      <c r="I29">
        <v>70098138</v>
      </c>
      <c r="J29" t="s">
        <v>56</v>
      </c>
      <c r="Q29" t="s">
        <v>831</v>
      </c>
      <c r="R29" t="s">
        <v>832</v>
      </c>
      <c r="S29">
        <v>735784</v>
      </c>
      <c r="T29">
        <v>3983</v>
      </c>
      <c r="U29" t="s">
        <v>833</v>
      </c>
      <c r="V29">
        <v>0</v>
      </c>
      <c r="W29" t="s">
        <v>834</v>
      </c>
      <c r="X29" t="s">
        <v>835</v>
      </c>
      <c r="Y29">
        <v>2105</v>
      </c>
      <c r="Z29" t="s">
        <v>44</v>
      </c>
      <c r="AA29" t="s">
        <v>45</v>
      </c>
      <c r="AB29" t="s">
        <v>46</v>
      </c>
      <c r="AC29">
        <v>30000000</v>
      </c>
      <c r="AD29">
        <v>2003</v>
      </c>
      <c r="AE29">
        <v>890</v>
      </c>
      <c r="AF29">
        <v>8.1</v>
      </c>
      <c r="AG29">
        <v>2.35</v>
      </c>
      <c r="AH29">
        <v>13000</v>
      </c>
      <c r="AR29" t="s">
        <v>94</v>
      </c>
      <c r="AS29" s="19">
        <v>386</v>
      </c>
      <c r="AT29" s="18"/>
    </row>
    <row r="30" spans="1:46" ht="15.75">
      <c r="A30" t="s">
        <v>34</v>
      </c>
      <c r="B30" t="s">
        <v>630</v>
      </c>
      <c r="C30">
        <v>393</v>
      </c>
      <c r="D30">
        <v>123</v>
      </c>
      <c r="E30">
        <v>2000</v>
      </c>
      <c r="F30">
        <v>471</v>
      </c>
      <c r="G30" t="s">
        <v>854</v>
      </c>
      <c r="H30">
        <v>26000</v>
      </c>
      <c r="I30">
        <v>26903709</v>
      </c>
      <c r="J30" t="s">
        <v>56</v>
      </c>
      <c r="K30" t="s">
        <v>79</v>
      </c>
      <c r="L30" t="s">
        <v>38</v>
      </c>
      <c r="M30" t="s">
        <v>520</v>
      </c>
      <c r="Q30" t="s">
        <v>757</v>
      </c>
      <c r="R30" t="s">
        <v>855</v>
      </c>
      <c r="S30">
        <v>312629</v>
      </c>
      <c r="T30">
        <v>37206</v>
      </c>
      <c r="U30" t="s">
        <v>541</v>
      </c>
      <c r="V30">
        <v>0</v>
      </c>
      <c r="W30" t="s">
        <v>856</v>
      </c>
      <c r="X30" t="s">
        <v>857</v>
      </c>
      <c r="Y30">
        <v>475</v>
      </c>
      <c r="Z30" t="s">
        <v>44</v>
      </c>
      <c r="AA30" t="s">
        <v>329</v>
      </c>
      <c r="AB30" t="s">
        <v>46</v>
      </c>
      <c r="AC30">
        <v>38000000</v>
      </c>
      <c r="AD30">
        <v>2013</v>
      </c>
      <c r="AE30">
        <v>10000</v>
      </c>
      <c r="AF30">
        <v>8.1</v>
      </c>
      <c r="AG30">
        <v>2.35</v>
      </c>
      <c r="AH30">
        <v>83000</v>
      </c>
      <c r="AR30" t="s">
        <v>91</v>
      </c>
      <c r="AS30" s="19">
        <v>96</v>
      </c>
      <c r="AT30" s="18"/>
    </row>
    <row r="31" spans="1:46" ht="15.75">
      <c r="A31" t="s">
        <v>34</v>
      </c>
      <c r="B31" t="s">
        <v>933</v>
      </c>
      <c r="C31">
        <v>86</v>
      </c>
      <c r="D31">
        <v>148</v>
      </c>
      <c r="E31">
        <v>16</v>
      </c>
      <c r="F31">
        <v>489</v>
      </c>
      <c r="G31" t="s">
        <v>934</v>
      </c>
      <c r="H31">
        <v>717</v>
      </c>
      <c r="I31">
        <v>1110186</v>
      </c>
      <c r="J31" t="s">
        <v>56</v>
      </c>
      <c r="K31" t="s">
        <v>38</v>
      </c>
      <c r="L31" t="s">
        <v>207</v>
      </c>
      <c r="Q31" t="s">
        <v>442</v>
      </c>
      <c r="R31" t="s">
        <v>935</v>
      </c>
      <c r="S31">
        <v>31943</v>
      </c>
      <c r="T31">
        <v>1730</v>
      </c>
      <c r="U31" t="s">
        <v>936</v>
      </c>
      <c r="V31">
        <v>2</v>
      </c>
      <c r="W31" t="s">
        <v>937</v>
      </c>
      <c r="X31" t="s">
        <v>938</v>
      </c>
      <c r="Y31">
        <v>224</v>
      </c>
      <c r="Z31" t="s">
        <v>447</v>
      </c>
      <c r="AA31" t="s">
        <v>448</v>
      </c>
      <c r="AB31" t="s">
        <v>46</v>
      </c>
      <c r="AC31">
        <v>12800000</v>
      </c>
      <c r="AD31">
        <v>2004</v>
      </c>
      <c r="AE31">
        <v>517</v>
      </c>
      <c r="AF31">
        <v>8.1</v>
      </c>
      <c r="AG31">
        <v>2.35</v>
      </c>
      <c r="AH31">
        <v>0</v>
      </c>
      <c r="AR31" t="s">
        <v>90</v>
      </c>
      <c r="AS31" s="19">
        <v>378</v>
      </c>
      <c r="AT31" s="18"/>
    </row>
    <row r="32" spans="1:46" ht="15.75">
      <c r="A32" t="s">
        <v>34</v>
      </c>
      <c r="B32" t="s">
        <v>945</v>
      </c>
      <c r="C32">
        <v>150</v>
      </c>
      <c r="D32">
        <v>124</v>
      </c>
      <c r="E32">
        <v>78</v>
      </c>
      <c r="F32">
        <v>4</v>
      </c>
      <c r="G32" t="s">
        <v>946</v>
      </c>
      <c r="H32">
        <v>6</v>
      </c>
      <c r="I32">
        <v>439162</v>
      </c>
      <c r="J32" t="s">
        <v>56</v>
      </c>
      <c r="K32" t="s">
        <v>95</v>
      </c>
      <c r="L32" t="s">
        <v>86</v>
      </c>
      <c r="Q32" t="s">
        <v>947</v>
      </c>
      <c r="R32" t="s">
        <v>948</v>
      </c>
      <c r="S32">
        <v>106160</v>
      </c>
      <c r="T32">
        <v>28</v>
      </c>
      <c r="U32" t="s">
        <v>949</v>
      </c>
      <c r="V32">
        <v>0</v>
      </c>
      <c r="W32" t="s">
        <v>950</v>
      </c>
      <c r="X32" t="s">
        <v>951</v>
      </c>
      <c r="Y32">
        <v>430</v>
      </c>
      <c r="Z32" t="s">
        <v>197</v>
      </c>
      <c r="AA32" t="s">
        <v>198</v>
      </c>
      <c r="AB32" t="s">
        <v>46</v>
      </c>
      <c r="AC32">
        <v>1100000000</v>
      </c>
      <c r="AD32">
        <v>1988</v>
      </c>
      <c r="AE32">
        <v>5</v>
      </c>
      <c r="AF32">
        <v>8.1</v>
      </c>
      <c r="AG32">
        <v>1.85</v>
      </c>
      <c r="AH32">
        <v>0</v>
      </c>
      <c r="AR32" t="s">
        <v>87</v>
      </c>
      <c r="AS32" s="19">
        <v>850</v>
      </c>
      <c r="AT32" s="18"/>
    </row>
    <row r="33" spans="1:46" ht="15.75">
      <c r="A33" t="s">
        <v>34</v>
      </c>
      <c r="B33" t="s">
        <v>952</v>
      </c>
      <c r="C33">
        <v>142</v>
      </c>
      <c r="D33">
        <v>115</v>
      </c>
      <c r="E33">
        <v>294</v>
      </c>
      <c r="F33">
        <v>15</v>
      </c>
      <c r="G33" t="s">
        <v>953</v>
      </c>
      <c r="H33">
        <v>585</v>
      </c>
      <c r="I33">
        <v>8060</v>
      </c>
      <c r="J33" t="s">
        <v>56</v>
      </c>
      <c r="K33" t="s">
        <v>37</v>
      </c>
      <c r="L33" t="s">
        <v>38</v>
      </c>
      <c r="M33" t="s">
        <v>57</v>
      </c>
      <c r="Q33" t="s">
        <v>954</v>
      </c>
      <c r="R33" t="s">
        <v>955</v>
      </c>
      <c r="S33">
        <v>81644</v>
      </c>
      <c r="T33">
        <v>666</v>
      </c>
      <c r="U33" t="s">
        <v>956</v>
      </c>
      <c r="V33">
        <v>1</v>
      </c>
      <c r="W33" t="s">
        <v>957</v>
      </c>
      <c r="X33" t="s">
        <v>958</v>
      </c>
      <c r="Y33">
        <v>107</v>
      </c>
      <c r="Z33" t="s">
        <v>188</v>
      </c>
      <c r="AA33" t="s">
        <v>189</v>
      </c>
      <c r="AB33" t="s">
        <v>46</v>
      </c>
      <c r="AC33">
        <v>4000000</v>
      </c>
      <c r="AD33">
        <v>2007</v>
      </c>
      <c r="AE33">
        <v>39</v>
      </c>
      <c r="AF33">
        <v>8.1</v>
      </c>
      <c r="AG33">
        <v>1.85</v>
      </c>
      <c r="AH33">
        <v>11000</v>
      </c>
      <c r="AR33" t="s">
        <v>86</v>
      </c>
      <c r="AS33" s="19">
        <v>492</v>
      </c>
      <c r="AT33" s="18"/>
    </row>
    <row r="34" spans="1:46" ht="15.75">
      <c r="A34" t="s">
        <v>34</v>
      </c>
      <c r="B34" t="s">
        <v>262</v>
      </c>
      <c r="C34">
        <v>204</v>
      </c>
      <c r="D34">
        <v>107</v>
      </c>
      <c r="E34">
        <v>0</v>
      </c>
      <c r="F34">
        <v>255</v>
      </c>
      <c r="G34" t="s">
        <v>959</v>
      </c>
      <c r="H34">
        <v>2000</v>
      </c>
      <c r="I34">
        <v>38400000</v>
      </c>
      <c r="J34" t="s">
        <v>56</v>
      </c>
      <c r="K34" t="s">
        <v>86</v>
      </c>
      <c r="Q34" t="s">
        <v>408</v>
      </c>
      <c r="R34" t="s">
        <v>960</v>
      </c>
      <c r="S34">
        <v>600266</v>
      </c>
      <c r="T34">
        <v>3582</v>
      </c>
      <c r="U34" t="s">
        <v>961</v>
      </c>
      <c r="V34">
        <v>1</v>
      </c>
      <c r="W34" t="s">
        <v>962</v>
      </c>
      <c r="X34" t="s">
        <v>963</v>
      </c>
      <c r="Y34">
        <v>692</v>
      </c>
      <c r="Z34" t="s">
        <v>44</v>
      </c>
      <c r="AA34" t="s">
        <v>329</v>
      </c>
      <c r="AB34" t="s">
        <v>46</v>
      </c>
      <c r="AC34">
        <v>6500000</v>
      </c>
      <c r="AD34">
        <v>1984</v>
      </c>
      <c r="AE34">
        <v>663</v>
      </c>
      <c r="AF34">
        <v>8.1</v>
      </c>
      <c r="AG34">
        <v>1.85</v>
      </c>
      <c r="AH34">
        <v>13000</v>
      </c>
      <c r="AR34" t="s">
        <v>125</v>
      </c>
      <c r="AS34" s="19">
        <v>147</v>
      </c>
      <c r="AT34" s="18"/>
    </row>
    <row r="35" spans="1:46" ht="15.75">
      <c r="A35" t="s">
        <v>34</v>
      </c>
      <c r="B35" t="s">
        <v>237</v>
      </c>
      <c r="C35">
        <v>539</v>
      </c>
      <c r="D35">
        <v>149</v>
      </c>
      <c r="E35">
        <v>0</v>
      </c>
      <c r="F35">
        <v>20000</v>
      </c>
      <c r="G35" t="s">
        <v>1043</v>
      </c>
      <c r="H35">
        <v>34000</v>
      </c>
      <c r="I35">
        <v>233914986</v>
      </c>
      <c r="J35" t="s">
        <v>56</v>
      </c>
      <c r="K35" t="s">
        <v>69</v>
      </c>
      <c r="L35" t="s">
        <v>70</v>
      </c>
      <c r="M35" t="s">
        <v>86</v>
      </c>
      <c r="N35" t="s">
        <v>57</v>
      </c>
      <c r="Q35" t="s">
        <v>1044</v>
      </c>
      <c r="R35" t="s">
        <v>1045</v>
      </c>
      <c r="S35">
        <v>514125</v>
      </c>
      <c r="T35">
        <v>91434</v>
      </c>
      <c r="U35" t="s">
        <v>289</v>
      </c>
      <c r="V35">
        <v>7</v>
      </c>
      <c r="W35" t="s">
        <v>1046</v>
      </c>
      <c r="X35" t="s">
        <v>1047</v>
      </c>
      <c r="Y35">
        <v>752</v>
      </c>
      <c r="Z35" t="s">
        <v>44</v>
      </c>
      <c r="AA35" t="s">
        <v>45</v>
      </c>
      <c r="AB35" t="s">
        <v>62</v>
      </c>
      <c r="AC35">
        <v>200000000</v>
      </c>
      <c r="AD35">
        <v>2014</v>
      </c>
      <c r="AE35">
        <v>22000</v>
      </c>
      <c r="AF35">
        <v>8</v>
      </c>
      <c r="AG35">
        <v>2.35</v>
      </c>
      <c r="AH35">
        <v>82000</v>
      </c>
      <c r="AR35" t="s">
        <v>57</v>
      </c>
      <c r="AS35" s="19">
        <v>1103</v>
      </c>
      <c r="AT35" s="18"/>
    </row>
    <row r="36" spans="1:46" ht="15.75">
      <c r="A36" t="s">
        <v>34</v>
      </c>
      <c r="B36" t="s">
        <v>1054</v>
      </c>
      <c r="C36">
        <v>518</v>
      </c>
      <c r="D36">
        <v>127</v>
      </c>
      <c r="E36">
        <v>14000</v>
      </c>
      <c r="F36">
        <v>981</v>
      </c>
      <c r="G36" t="s">
        <v>1055</v>
      </c>
      <c r="H36">
        <v>26000</v>
      </c>
      <c r="I36">
        <v>257704099</v>
      </c>
      <c r="J36" t="s">
        <v>56</v>
      </c>
      <c r="K36" t="s">
        <v>69</v>
      </c>
      <c r="L36" t="s">
        <v>86</v>
      </c>
      <c r="Q36" t="s">
        <v>757</v>
      </c>
      <c r="R36" t="s">
        <v>1056</v>
      </c>
      <c r="S36">
        <v>504419</v>
      </c>
      <c r="T36">
        <v>39284</v>
      </c>
      <c r="U36" t="s">
        <v>1057</v>
      </c>
      <c r="V36">
        <v>0</v>
      </c>
      <c r="W36" t="s">
        <v>1058</v>
      </c>
      <c r="X36" t="s">
        <v>1059</v>
      </c>
      <c r="Y36">
        <v>1559</v>
      </c>
      <c r="Z36" t="s">
        <v>44</v>
      </c>
      <c r="AA36" t="s">
        <v>45</v>
      </c>
      <c r="AB36" t="s">
        <v>62</v>
      </c>
      <c r="AC36">
        <v>150000000</v>
      </c>
      <c r="AD36">
        <v>2009</v>
      </c>
      <c r="AE36">
        <v>12000</v>
      </c>
      <c r="AF36">
        <v>8</v>
      </c>
      <c r="AG36">
        <v>2.35</v>
      </c>
      <c r="AH36">
        <v>19000</v>
      </c>
      <c r="AR36" t="s">
        <v>126</v>
      </c>
      <c r="AS36" s="19">
        <v>150</v>
      </c>
      <c r="AT36" s="18"/>
    </row>
    <row r="37" spans="1:46" ht="15.75">
      <c r="A37" t="s">
        <v>76</v>
      </c>
      <c r="B37" t="s">
        <v>1067</v>
      </c>
      <c r="C37">
        <v>400</v>
      </c>
      <c r="D37">
        <v>144</v>
      </c>
      <c r="E37">
        <v>258</v>
      </c>
      <c r="F37">
        <v>834</v>
      </c>
      <c r="G37" t="s">
        <v>1068</v>
      </c>
      <c r="H37">
        <v>6000</v>
      </c>
      <c r="I37">
        <v>167007184</v>
      </c>
      <c r="J37" t="s">
        <v>56</v>
      </c>
      <c r="K37" t="s">
        <v>69</v>
      </c>
      <c r="L37" t="s">
        <v>57</v>
      </c>
      <c r="Q37" t="s">
        <v>1069</v>
      </c>
      <c r="R37" t="s">
        <v>1070</v>
      </c>
      <c r="S37">
        <v>470483</v>
      </c>
      <c r="T37">
        <v>9125</v>
      </c>
      <c r="U37" t="s">
        <v>1071</v>
      </c>
      <c r="V37">
        <v>1</v>
      </c>
      <c r="W37" t="s">
        <v>1072</v>
      </c>
      <c r="X37" t="s">
        <v>1073</v>
      </c>
      <c r="Y37">
        <v>2301</v>
      </c>
      <c r="Z37" t="s">
        <v>44</v>
      </c>
      <c r="AA37" t="s">
        <v>329</v>
      </c>
      <c r="AB37" t="s">
        <v>62</v>
      </c>
      <c r="AC37">
        <v>150000000</v>
      </c>
      <c r="AD37">
        <v>2006</v>
      </c>
      <c r="AE37">
        <v>1000</v>
      </c>
      <c r="AF37">
        <v>8</v>
      </c>
      <c r="AG37">
        <v>2.35</v>
      </c>
      <c r="AH37">
        <v>0</v>
      </c>
      <c r="AR37" t="s">
        <v>92</v>
      </c>
      <c r="AS37" s="19">
        <v>57</v>
      </c>
      <c r="AT37" s="18"/>
    </row>
    <row r="38" spans="1:46" ht="15.75">
      <c r="A38" t="s">
        <v>34</v>
      </c>
      <c r="B38" t="s">
        <v>1048</v>
      </c>
      <c r="C38">
        <v>283</v>
      </c>
      <c r="D38">
        <v>115</v>
      </c>
      <c r="E38">
        <v>663</v>
      </c>
      <c r="F38">
        <v>55</v>
      </c>
      <c r="G38" t="s">
        <v>1079</v>
      </c>
      <c r="H38">
        <v>1000</v>
      </c>
      <c r="I38">
        <v>261437578</v>
      </c>
      <c r="J38" t="s">
        <v>56</v>
      </c>
      <c r="K38" t="s">
        <v>69</v>
      </c>
      <c r="L38" t="s">
        <v>95</v>
      </c>
      <c r="M38" t="s">
        <v>89</v>
      </c>
      <c r="Q38" t="s">
        <v>1080</v>
      </c>
      <c r="R38" t="s">
        <v>1081</v>
      </c>
      <c r="S38">
        <v>479166</v>
      </c>
      <c r="T38">
        <v>1901</v>
      </c>
      <c r="U38" t="s">
        <v>1082</v>
      </c>
      <c r="V38">
        <v>0</v>
      </c>
      <c r="W38" t="s">
        <v>1083</v>
      </c>
      <c r="X38" t="s">
        <v>1084</v>
      </c>
      <c r="Y38">
        <v>815</v>
      </c>
      <c r="Z38" t="s">
        <v>44</v>
      </c>
      <c r="AA38" t="s">
        <v>45</v>
      </c>
      <c r="AB38" t="s">
        <v>150</v>
      </c>
      <c r="AC38">
        <v>92000000</v>
      </c>
      <c r="AD38">
        <v>2004</v>
      </c>
      <c r="AE38">
        <v>723</v>
      </c>
      <c r="AF38">
        <v>8</v>
      </c>
      <c r="AG38">
        <v>2.35</v>
      </c>
      <c r="AH38">
        <v>0</v>
      </c>
      <c r="AR38" t="s">
        <v>128</v>
      </c>
      <c r="AS38" s="22">
        <v>149</v>
      </c>
    </row>
    <row r="39" spans="1:46">
      <c r="A39" t="s">
        <v>76</v>
      </c>
      <c r="B39" t="s">
        <v>96</v>
      </c>
      <c r="C39">
        <v>304</v>
      </c>
      <c r="D39">
        <v>137</v>
      </c>
      <c r="E39">
        <v>16000</v>
      </c>
      <c r="F39">
        <v>348</v>
      </c>
      <c r="G39" t="s">
        <v>1103</v>
      </c>
      <c r="H39">
        <v>890</v>
      </c>
      <c r="I39">
        <v>66207920</v>
      </c>
      <c r="J39" t="s">
        <v>56</v>
      </c>
      <c r="K39" t="s">
        <v>37</v>
      </c>
      <c r="L39" t="s">
        <v>38</v>
      </c>
      <c r="M39" t="s">
        <v>57</v>
      </c>
      <c r="Q39" t="s">
        <v>830</v>
      </c>
      <c r="R39" t="s">
        <v>1104</v>
      </c>
      <c r="S39">
        <v>512749</v>
      </c>
      <c r="T39">
        <v>1959</v>
      </c>
      <c r="U39" t="s">
        <v>1105</v>
      </c>
      <c r="V39">
        <v>0</v>
      </c>
      <c r="W39" t="s">
        <v>1106</v>
      </c>
      <c r="X39" t="s">
        <v>1107</v>
      </c>
      <c r="Y39">
        <v>935</v>
      </c>
      <c r="Z39" t="s">
        <v>44</v>
      </c>
      <c r="AA39" t="s">
        <v>45</v>
      </c>
      <c r="AB39" t="s">
        <v>46</v>
      </c>
      <c r="AC39">
        <v>30000000</v>
      </c>
      <c r="AD39">
        <v>2004</v>
      </c>
      <c r="AE39">
        <v>387</v>
      </c>
      <c r="AF39">
        <v>8</v>
      </c>
      <c r="AG39">
        <v>2.35</v>
      </c>
      <c r="AH39">
        <v>0</v>
      </c>
    </row>
    <row r="40" spans="1:46">
      <c r="A40" t="s">
        <v>34</v>
      </c>
      <c r="B40" t="s">
        <v>1048</v>
      </c>
      <c r="C40">
        <v>162</v>
      </c>
      <c r="D40">
        <v>90</v>
      </c>
      <c r="E40">
        <v>663</v>
      </c>
      <c r="F40">
        <v>521</v>
      </c>
      <c r="G40" t="s">
        <v>1112</v>
      </c>
      <c r="H40">
        <v>14000</v>
      </c>
      <c r="I40">
        <v>23159305</v>
      </c>
      <c r="J40" t="s">
        <v>56</v>
      </c>
      <c r="K40" t="s">
        <v>69</v>
      </c>
      <c r="L40" t="s">
        <v>95</v>
      </c>
      <c r="M40" t="s">
        <v>88</v>
      </c>
      <c r="N40" t="s">
        <v>38</v>
      </c>
      <c r="O40" t="s">
        <v>89</v>
      </c>
      <c r="P40" t="s">
        <v>86</v>
      </c>
      <c r="Q40" t="s">
        <v>206</v>
      </c>
      <c r="R40" t="s">
        <v>1113</v>
      </c>
      <c r="S40">
        <v>128455</v>
      </c>
      <c r="T40">
        <v>16358</v>
      </c>
      <c r="U40" t="s">
        <v>662</v>
      </c>
      <c r="V40">
        <v>1</v>
      </c>
      <c r="W40" t="s">
        <v>1114</v>
      </c>
      <c r="X40" t="s">
        <v>1115</v>
      </c>
      <c r="Y40">
        <v>514</v>
      </c>
      <c r="Z40" t="s">
        <v>44</v>
      </c>
      <c r="AA40" t="s">
        <v>45</v>
      </c>
      <c r="AB40" t="s">
        <v>150</v>
      </c>
      <c r="AC40">
        <v>70000000</v>
      </c>
      <c r="AD40">
        <v>1999</v>
      </c>
      <c r="AE40">
        <v>631</v>
      </c>
      <c r="AF40">
        <v>8</v>
      </c>
      <c r="AG40">
        <v>2.35</v>
      </c>
      <c r="AH40">
        <v>0</v>
      </c>
    </row>
    <row r="41" spans="1:46">
      <c r="A41" t="s">
        <v>34</v>
      </c>
      <c r="B41" t="s">
        <v>756</v>
      </c>
      <c r="C41">
        <v>276</v>
      </c>
      <c r="D41">
        <v>119</v>
      </c>
      <c r="E41">
        <v>0</v>
      </c>
      <c r="F41">
        <v>279</v>
      </c>
      <c r="G41" t="s">
        <v>1122</v>
      </c>
      <c r="H41">
        <v>2000</v>
      </c>
      <c r="I41">
        <v>25335935</v>
      </c>
      <c r="J41" t="s">
        <v>56</v>
      </c>
      <c r="K41" t="s">
        <v>69</v>
      </c>
      <c r="L41" t="s">
        <v>86</v>
      </c>
      <c r="M41" t="s">
        <v>57</v>
      </c>
      <c r="Q41" t="s">
        <v>1123</v>
      </c>
      <c r="R41" t="s">
        <v>1124</v>
      </c>
      <c r="S41">
        <v>242599</v>
      </c>
      <c r="T41">
        <v>2853</v>
      </c>
      <c r="U41" t="s">
        <v>1125</v>
      </c>
      <c r="V41">
        <v>0</v>
      </c>
      <c r="W41" t="s">
        <v>1126</v>
      </c>
      <c r="X41" t="s">
        <v>1127</v>
      </c>
      <c r="Y41">
        <v>1594</v>
      </c>
      <c r="Z41" t="s">
        <v>44</v>
      </c>
      <c r="AA41" t="s">
        <v>45</v>
      </c>
      <c r="AB41" t="s">
        <v>62</v>
      </c>
      <c r="AC41">
        <v>40000000</v>
      </c>
      <c r="AD41">
        <v>2005</v>
      </c>
      <c r="AE41">
        <v>505</v>
      </c>
      <c r="AF41">
        <v>8</v>
      </c>
      <c r="AG41">
        <v>2.35</v>
      </c>
      <c r="AH41">
        <v>14000</v>
      </c>
    </row>
    <row r="42" spans="1:46">
      <c r="A42" t="s">
        <v>34</v>
      </c>
      <c r="B42" t="s">
        <v>1139</v>
      </c>
      <c r="C42">
        <v>472</v>
      </c>
      <c r="D42">
        <v>112</v>
      </c>
      <c r="E42">
        <v>662</v>
      </c>
      <c r="F42">
        <v>107</v>
      </c>
      <c r="G42" t="s">
        <v>1140</v>
      </c>
      <c r="H42">
        <v>2000</v>
      </c>
      <c r="I42">
        <v>115646235</v>
      </c>
      <c r="J42" t="s">
        <v>56</v>
      </c>
      <c r="K42" t="s">
        <v>86</v>
      </c>
      <c r="L42" t="s">
        <v>57</v>
      </c>
      <c r="Q42" t="s">
        <v>1141</v>
      </c>
      <c r="R42" t="s">
        <v>1142</v>
      </c>
      <c r="S42">
        <v>531737</v>
      </c>
      <c r="T42">
        <v>2639</v>
      </c>
      <c r="U42" t="s">
        <v>1143</v>
      </c>
      <c r="V42">
        <v>0</v>
      </c>
      <c r="W42" t="s">
        <v>1144</v>
      </c>
      <c r="X42" t="s">
        <v>1145</v>
      </c>
      <c r="Y42">
        <v>1262</v>
      </c>
      <c r="Z42" t="s">
        <v>44</v>
      </c>
      <c r="AA42" t="s">
        <v>1146</v>
      </c>
      <c r="AB42" t="s">
        <v>46</v>
      </c>
      <c r="AC42">
        <v>30000000</v>
      </c>
      <c r="AD42">
        <v>2009</v>
      </c>
      <c r="AE42">
        <v>433</v>
      </c>
      <c r="AF42">
        <v>8</v>
      </c>
      <c r="AG42">
        <v>1.85</v>
      </c>
      <c r="AH42">
        <v>22000</v>
      </c>
    </row>
    <row r="43" spans="1:46">
      <c r="A43" t="s">
        <v>34</v>
      </c>
      <c r="B43" t="s">
        <v>1232</v>
      </c>
      <c r="C43">
        <v>122</v>
      </c>
      <c r="D43">
        <v>121</v>
      </c>
      <c r="E43">
        <v>12000</v>
      </c>
      <c r="F43">
        <v>975</v>
      </c>
      <c r="G43" t="s">
        <v>1233</v>
      </c>
      <c r="H43">
        <v>11000</v>
      </c>
      <c r="I43">
        <v>12281500</v>
      </c>
      <c r="J43" t="s">
        <v>56</v>
      </c>
      <c r="K43" t="s">
        <v>37</v>
      </c>
      <c r="L43" t="s">
        <v>38</v>
      </c>
      <c r="M43" t="s">
        <v>87</v>
      </c>
      <c r="N43" t="s">
        <v>57</v>
      </c>
      <c r="Q43" t="s">
        <v>131</v>
      </c>
      <c r="R43" t="s">
        <v>1234</v>
      </c>
      <c r="S43">
        <v>163492</v>
      </c>
      <c r="T43">
        <v>23602</v>
      </c>
      <c r="U43" t="s">
        <v>1235</v>
      </c>
      <c r="V43">
        <v>3</v>
      </c>
      <c r="W43" t="s">
        <v>1236</v>
      </c>
      <c r="X43" t="s">
        <v>1237</v>
      </c>
      <c r="Y43">
        <v>460</v>
      </c>
      <c r="Z43" t="s">
        <v>44</v>
      </c>
      <c r="AA43" t="s">
        <v>45</v>
      </c>
      <c r="AB43" t="s">
        <v>46</v>
      </c>
      <c r="AC43">
        <v>13000000</v>
      </c>
      <c r="AD43">
        <v>1993</v>
      </c>
      <c r="AE43">
        <v>10000</v>
      </c>
      <c r="AF43">
        <v>8</v>
      </c>
      <c r="AG43">
        <v>2.35</v>
      </c>
      <c r="AH43">
        <v>15000</v>
      </c>
    </row>
    <row r="44" spans="1:46">
      <c r="A44" t="s">
        <v>76</v>
      </c>
      <c r="B44" t="s">
        <v>1067</v>
      </c>
      <c r="C44">
        <v>400</v>
      </c>
      <c r="D44">
        <v>144</v>
      </c>
      <c r="E44">
        <v>258</v>
      </c>
      <c r="F44">
        <v>834</v>
      </c>
      <c r="G44" t="s">
        <v>1068</v>
      </c>
      <c r="H44">
        <v>6000</v>
      </c>
      <c r="I44">
        <v>167007184</v>
      </c>
      <c r="J44" t="s">
        <v>56</v>
      </c>
      <c r="K44" t="s">
        <v>69</v>
      </c>
      <c r="L44" t="s">
        <v>57</v>
      </c>
      <c r="Q44" t="s">
        <v>1069</v>
      </c>
      <c r="R44" t="s">
        <v>1070</v>
      </c>
      <c r="S44">
        <v>470501</v>
      </c>
      <c r="T44">
        <v>9125</v>
      </c>
      <c r="U44" t="s">
        <v>1071</v>
      </c>
      <c r="V44">
        <v>1</v>
      </c>
      <c r="W44" t="s">
        <v>1072</v>
      </c>
      <c r="X44" t="s">
        <v>1073</v>
      </c>
      <c r="Y44">
        <v>2301</v>
      </c>
      <c r="Z44" t="s">
        <v>44</v>
      </c>
      <c r="AA44" t="s">
        <v>329</v>
      </c>
      <c r="AB44" t="s">
        <v>62</v>
      </c>
      <c r="AC44">
        <v>150000000</v>
      </c>
      <c r="AD44">
        <v>2006</v>
      </c>
      <c r="AE44">
        <v>1000</v>
      </c>
      <c r="AF44">
        <v>8</v>
      </c>
      <c r="AG44">
        <v>2.35</v>
      </c>
      <c r="AH44">
        <v>0</v>
      </c>
    </row>
    <row r="45" spans="1:46">
      <c r="A45" t="s">
        <v>34</v>
      </c>
      <c r="B45" t="s">
        <v>103</v>
      </c>
      <c r="C45">
        <v>122</v>
      </c>
      <c r="D45">
        <v>99</v>
      </c>
      <c r="E45">
        <v>0</v>
      </c>
      <c r="F45">
        <v>93</v>
      </c>
      <c r="G45" t="s">
        <v>1358</v>
      </c>
      <c r="H45">
        <v>16000</v>
      </c>
      <c r="I45">
        <v>3500000</v>
      </c>
      <c r="J45" t="s">
        <v>56</v>
      </c>
      <c r="K45" t="s">
        <v>38</v>
      </c>
      <c r="L45" t="s">
        <v>92</v>
      </c>
      <c r="Q45" t="s">
        <v>105</v>
      </c>
      <c r="R45" t="s">
        <v>1359</v>
      </c>
      <c r="S45">
        <v>147566</v>
      </c>
      <c r="T45">
        <v>16534</v>
      </c>
      <c r="U45" t="s">
        <v>1360</v>
      </c>
      <c r="V45">
        <v>1</v>
      </c>
      <c r="W45" t="s">
        <v>1361</v>
      </c>
      <c r="X45" t="s">
        <v>1362</v>
      </c>
      <c r="Y45">
        <v>235</v>
      </c>
      <c r="Z45" t="s">
        <v>110</v>
      </c>
      <c r="AA45" t="s">
        <v>111</v>
      </c>
      <c r="AB45" t="s">
        <v>46</v>
      </c>
      <c r="AC45">
        <v>200000</v>
      </c>
      <c r="AD45">
        <v>1964</v>
      </c>
      <c r="AE45">
        <v>360</v>
      </c>
      <c r="AF45">
        <v>8</v>
      </c>
      <c r="AG45">
        <v>2.35</v>
      </c>
      <c r="AH45">
        <v>0</v>
      </c>
    </row>
    <row r="46" spans="1:46">
      <c r="A46" t="s">
        <v>34</v>
      </c>
      <c r="B46" t="s">
        <v>262</v>
      </c>
      <c r="C46">
        <v>723</v>
      </c>
      <c r="D46">
        <v>178</v>
      </c>
      <c r="E46">
        <v>0</v>
      </c>
      <c r="F46">
        <v>855</v>
      </c>
      <c r="G46" t="s">
        <v>1363</v>
      </c>
      <c r="H46">
        <v>1000</v>
      </c>
      <c r="I46">
        <v>760505847</v>
      </c>
      <c r="J46" t="s">
        <v>56</v>
      </c>
      <c r="K46" t="s">
        <v>69</v>
      </c>
      <c r="L46" t="s">
        <v>70</v>
      </c>
      <c r="M46" t="s">
        <v>86</v>
      </c>
      <c r="Q46" t="s">
        <v>1364</v>
      </c>
      <c r="R46" t="s">
        <v>1365</v>
      </c>
      <c r="S46">
        <v>886204</v>
      </c>
      <c r="T46">
        <v>4834</v>
      </c>
      <c r="U46" t="s">
        <v>1366</v>
      </c>
      <c r="V46">
        <v>0</v>
      </c>
      <c r="W46" t="s">
        <v>1367</v>
      </c>
      <c r="X46" t="s">
        <v>1368</v>
      </c>
      <c r="Y46">
        <v>3054</v>
      </c>
      <c r="Z46" t="s">
        <v>44</v>
      </c>
      <c r="AA46" t="s">
        <v>45</v>
      </c>
      <c r="AB46" t="s">
        <v>62</v>
      </c>
      <c r="AC46">
        <v>237000000</v>
      </c>
      <c r="AD46">
        <v>2009</v>
      </c>
      <c r="AE46">
        <v>936</v>
      </c>
      <c r="AF46">
        <v>7.9</v>
      </c>
      <c r="AG46">
        <v>1.78</v>
      </c>
      <c r="AH46">
        <v>33000</v>
      </c>
    </row>
    <row r="47" spans="1:46">
      <c r="A47" t="s">
        <v>34</v>
      </c>
      <c r="B47" t="s">
        <v>621</v>
      </c>
      <c r="C47">
        <v>486</v>
      </c>
      <c r="D47">
        <v>126</v>
      </c>
      <c r="E47">
        <v>4000</v>
      </c>
      <c r="F47">
        <v>4000</v>
      </c>
      <c r="G47" t="s">
        <v>698</v>
      </c>
      <c r="H47">
        <v>21000</v>
      </c>
      <c r="I47">
        <v>318298180</v>
      </c>
      <c r="J47" t="s">
        <v>56</v>
      </c>
      <c r="K47" t="s">
        <v>69</v>
      </c>
      <c r="L47" t="s">
        <v>86</v>
      </c>
      <c r="Q47" t="s">
        <v>608</v>
      </c>
      <c r="R47" t="s">
        <v>1375</v>
      </c>
      <c r="S47">
        <v>696338</v>
      </c>
      <c r="T47">
        <v>39252</v>
      </c>
      <c r="U47" t="s">
        <v>621</v>
      </c>
      <c r="V47">
        <v>3</v>
      </c>
      <c r="W47" t="s">
        <v>1376</v>
      </c>
      <c r="X47" t="s">
        <v>1377</v>
      </c>
      <c r="Y47">
        <v>1055</v>
      </c>
      <c r="Z47" t="s">
        <v>44</v>
      </c>
      <c r="AA47" t="s">
        <v>45</v>
      </c>
      <c r="AB47" t="s">
        <v>62</v>
      </c>
      <c r="AC47">
        <v>140000000</v>
      </c>
      <c r="AD47">
        <v>2008</v>
      </c>
      <c r="AE47">
        <v>12000</v>
      </c>
      <c r="AF47">
        <v>7.9</v>
      </c>
      <c r="AG47">
        <v>2.35</v>
      </c>
      <c r="AH47">
        <v>10000</v>
      </c>
    </row>
    <row r="48" spans="1:46">
      <c r="A48" t="s">
        <v>34</v>
      </c>
      <c r="B48" t="s">
        <v>1378</v>
      </c>
      <c r="C48">
        <v>585</v>
      </c>
      <c r="D48">
        <v>113</v>
      </c>
      <c r="E48">
        <v>218</v>
      </c>
      <c r="F48">
        <v>509</v>
      </c>
      <c r="G48" t="s">
        <v>1379</v>
      </c>
      <c r="H48">
        <v>10000</v>
      </c>
      <c r="I48">
        <v>100189501</v>
      </c>
      <c r="J48" t="s">
        <v>56</v>
      </c>
      <c r="K48" t="s">
        <v>69</v>
      </c>
      <c r="L48" t="s">
        <v>86</v>
      </c>
      <c r="Q48" t="s">
        <v>1161</v>
      </c>
      <c r="R48" t="s">
        <v>1380</v>
      </c>
      <c r="S48">
        <v>431620</v>
      </c>
      <c r="T48">
        <v>12652</v>
      </c>
      <c r="U48" t="s">
        <v>1381</v>
      </c>
      <c r="V48">
        <v>1</v>
      </c>
      <c r="W48" t="s">
        <v>1382</v>
      </c>
      <c r="X48" t="s">
        <v>1383</v>
      </c>
      <c r="Y48">
        <v>741</v>
      </c>
      <c r="Z48" t="s">
        <v>44</v>
      </c>
      <c r="AA48" t="s">
        <v>45</v>
      </c>
      <c r="AB48" t="s">
        <v>62</v>
      </c>
      <c r="AC48">
        <v>178000000</v>
      </c>
      <c r="AD48">
        <v>2014</v>
      </c>
      <c r="AE48">
        <v>854</v>
      </c>
      <c r="AF48">
        <v>7.9</v>
      </c>
      <c r="AG48">
        <v>2.35</v>
      </c>
      <c r="AH48">
        <v>77000</v>
      </c>
    </row>
    <row r="49" spans="1:34">
      <c r="A49" t="s">
        <v>34</v>
      </c>
      <c r="B49" t="s">
        <v>1384</v>
      </c>
      <c r="C49">
        <v>384</v>
      </c>
      <c r="D49">
        <v>102</v>
      </c>
      <c r="E49">
        <v>38</v>
      </c>
      <c r="F49">
        <v>562</v>
      </c>
      <c r="G49" t="s">
        <v>1385</v>
      </c>
      <c r="H49">
        <v>756</v>
      </c>
      <c r="I49">
        <v>222487711</v>
      </c>
      <c r="J49" t="s">
        <v>56</v>
      </c>
      <c r="K49" t="s">
        <v>69</v>
      </c>
      <c r="L49" t="s">
        <v>95</v>
      </c>
      <c r="M49" t="s">
        <v>88</v>
      </c>
      <c r="N49" t="s">
        <v>38</v>
      </c>
      <c r="O49" t="s">
        <v>89</v>
      </c>
      <c r="P49" t="s">
        <v>86</v>
      </c>
      <c r="Q49" t="s">
        <v>1386</v>
      </c>
      <c r="R49" t="s">
        <v>1387</v>
      </c>
      <c r="S49">
        <v>279093</v>
      </c>
      <c r="T49">
        <v>2963</v>
      </c>
      <c r="U49" t="s">
        <v>1388</v>
      </c>
      <c r="V49">
        <v>0</v>
      </c>
      <c r="W49" t="s">
        <v>1389</v>
      </c>
      <c r="X49" t="s">
        <v>1390</v>
      </c>
      <c r="Y49">
        <v>433</v>
      </c>
      <c r="Z49" t="s">
        <v>44</v>
      </c>
      <c r="AA49" t="s">
        <v>45</v>
      </c>
      <c r="AB49" t="s">
        <v>150</v>
      </c>
      <c r="AC49">
        <v>165000000</v>
      </c>
      <c r="AD49">
        <v>2014</v>
      </c>
      <c r="AE49">
        <v>719</v>
      </c>
      <c r="AF49">
        <v>7.9</v>
      </c>
      <c r="AG49">
        <v>2.39</v>
      </c>
      <c r="AH49">
        <v>41000</v>
      </c>
    </row>
    <row r="50" spans="1:34">
      <c r="A50" t="s">
        <v>34</v>
      </c>
      <c r="B50" t="s">
        <v>613</v>
      </c>
      <c r="C50">
        <v>292</v>
      </c>
      <c r="D50">
        <v>102</v>
      </c>
      <c r="E50">
        <v>255</v>
      </c>
      <c r="F50">
        <v>953</v>
      </c>
      <c r="G50" t="s">
        <v>257</v>
      </c>
      <c r="H50">
        <v>18000</v>
      </c>
      <c r="I50">
        <v>176997107</v>
      </c>
      <c r="J50" t="s">
        <v>56</v>
      </c>
      <c r="K50" t="s">
        <v>69</v>
      </c>
      <c r="L50" t="s">
        <v>95</v>
      </c>
      <c r="M50" t="s">
        <v>88</v>
      </c>
      <c r="N50" t="s">
        <v>89</v>
      </c>
      <c r="O50" t="s">
        <v>70</v>
      </c>
      <c r="Q50" t="s">
        <v>615</v>
      </c>
      <c r="R50" t="s">
        <v>1391</v>
      </c>
      <c r="S50">
        <v>221128</v>
      </c>
      <c r="T50">
        <v>23378</v>
      </c>
      <c r="U50" t="s">
        <v>614</v>
      </c>
      <c r="V50">
        <v>5</v>
      </c>
      <c r="W50" t="s">
        <v>1392</v>
      </c>
      <c r="X50" t="s">
        <v>1393</v>
      </c>
      <c r="Y50">
        <v>343</v>
      </c>
      <c r="Z50" t="s">
        <v>44</v>
      </c>
      <c r="AA50" t="s">
        <v>45</v>
      </c>
      <c r="AB50" t="s">
        <v>150</v>
      </c>
      <c r="AC50">
        <v>145000000</v>
      </c>
      <c r="AD50">
        <v>2014</v>
      </c>
      <c r="AE50">
        <v>3000</v>
      </c>
      <c r="AF50">
        <v>7.9</v>
      </c>
      <c r="AG50">
        <v>2.35</v>
      </c>
      <c r="AH50">
        <v>46000</v>
      </c>
    </row>
    <row r="51" spans="1:34">
      <c r="A51" t="s">
        <v>34</v>
      </c>
      <c r="B51" t="s">
        <v>1378</v>
      </c>
      <c r="C51">
        <v>249</v>
      </c>
      <c r="D51">
        <v>119</v>
      </c>
      <c r="E51">
        <v>218</v>
      </c>
      <c r="F51">
        <v>73</v>
      </c>
      <c r="G51" t="s">
        <v>1416</v>
      </c>
      <c r="H51">
        <v>13000</v>
      </c>
      <c r="I51">
        <v>121468960</v>
      </c>
      <c r="J51" t="s">
        <v>56</v>
      </c>
      <c r="K51" t="s">
        <v>90</v>
      </c>
      <c r="L51" t="s">
        <v>57</v>
      </c>
      <c r="Q51" t="s">
        <v>209</v>
      </c>
      <c r="R51" t="s">
        <v>1417</v>
      </c>
      <c r="S51">
        <v>407601</v>
      </c>
      <c r="T51">
        <v>13249</v>
      </c>
      <c r="U51" t="s">
        <v>1418</v>
      </c>
      <c r="V51">
        <v>1</v>
      </c>
      <c r="W51" t="s">
        <v>1419</v>
      </c>
      <c r="X51" t="s">
        <v>1420</v>
      </c>
      <c r="Y51">
        <v>849</v>
      </c>
      <c r="Z51" t="s">
        <v>44</v>
      </c>
      <c r="AA51" t="s">
        <v>45</v>
      </c>
      <c r="AB51" t="s">
        <v>62</v>
      </c>
      <c r="AC51">
        <v>60000000</v>
      </c>
      <c r="AD51">
        <v>2002</v>
      </c>
      <c r="AE51">
        <v>147</v>
      </c>
      <c r="AF51">
        <v>7.9</v>
      </c>
      <c r="AG51">
        <v>2.35</v>
      </c>
      <c r="AH51">
        <v>0</v>
      </c>
    </row>
    <row r="52" spans="1:34">
      <c r="A52" t="s">
        <v>76</v>
      </c>
      <c r="B52" t="s">
        <v>1438</v>
      </c>
      <c r="C52">
        <v>283</v>
      </c>
      <c r="D52">
        <v>80</v>
      </c>
      <c r="E52">
        <v>611</v>
      </c>
      <c r="F52">
        <v>576</v>
      </c>
      <c r="G52" t="s">
        <v>1439</v>
      </c>
      <c r="H52">
        <v>5000</v>
      </c>
      <c r="I52">
        <v>84961</v>
      </c>
      <c r="J52" t="s">
        <v>56</v>
      </c>
      <c r="K52" t="s">
        <v>69</v>
      </c>
      <c r="L52" t="s">
        <v>80</v>
      </c>
      <c r="Q52" t="s">
        <v>1440</v>
      </c>
      <c r="R52" t="s">
        <v>1441</v>
      </c>
      <c r="S52">
        <v>149414</v>
      </c>
      <c r="T52">
        <v>6229</v>
      </c>
      <c r="U52" t="s">
        <v>1442</v>
      </c>
      <c r="V52">
        <v>4</v>
      </c>
      <c r="W52" t="s">
        <v>1443</v>
      </c>
      <c r="X52" t="s">
        <v>1444</v>
      </c>
      <c r="Y52">
        <v>841</v>
      </c>
      <c r="Z52" t="s">
        <v>1445</v>
      </c>
      <c r="AA52" t="s">
        <v>1446</v>
      </c>
      <c r="AB52" t="s">
        <v>62</v>
      </c>
      <c r="AC52">
        <v>31000000</v>
      </c>
      <c r="AD52">
        <v>2002</v>
      </c>
      <c r="AE52">
        <v>643</v>
      </c>
      <c r="AF52">
        <v>7.9</v>
      </c>
      <c r="AG52">
        <v>2.35</v>
      </c>
      <c r="AH52">
        <v>0</v>
      </c>
    </row>
    <row r="53" spans="1:34">
      <c r="A53" t="s">
        <v>34</v>
      </c>
      <c r="B53" t="s">
        <v>1471</v>
      </c>
      <c r="C53">
        <v>125</v>
      </c>
      <c r="D53">
        <v>148</v>
      </c>
      <c r="E53">
        <v>644</v>
      </c>
      <c r="F53">
        <v>326</v>
      </c>
      <c r="G53" t="s">
        <v>1472</v>
      </c>
      <c r="H53">
        <v>1000</v>
      </c>
      <c r="I53">
        <v>54200000</v>
      </c>
      <c r="J53" t="s">
        <v>56</v>
      </c>
      <c r="K53" t="s">
        <v>88</v>
      </c>
      <c r="L53" t="s">
        <v>37</v>
      </c>
      <c r="M53" t="s">
        <v>128</v>
      </c>
      <c r="Q53" t="s">
        <v>1473</v>
      </c>
      <c r="R53" t="s">
        <v>1474</v>
      </c>
      <c r="S53">
        <v>142448</v>
      </c>
      <c r="T53">
        <v>2566</v>
      </c>
      <c r="U53" t="s">
        <v>1475</v>
      </c>
      <c r="V53">
        <v>1</v>
      </c>
      <c r="W53" t="s">
        <v>1476</v>
      </c>
      <c r="X53" t="s">
        <v>1477</v>
      </c>
      <c r="Y53">
        <v>319</v>
      </c>
      <c r="Z53" t="s">
        <v>44</v>
      </c>
      <c r="AA53" t="s">
        <v>45</v>
      </c>
      <c r="AB53" t="s">
        <v>46</v>
      </c>
      <c r="AC53">
        <v>27000000</v>
      </c>
      <c r="AD53">
        <v>1980</v>
      </c>
      <c r="AE53">
        <v>809</v>
      </c>
      <c r="AF53">
        <v>7.9</v>
      </c>
      <c r="AG53">
        <v>1.85</v>
      </c>
      <c r="AH53">
        <v>14000</v>
      </c>
    </row>
    <row r="54" spans="1:34">
      <c r="A54" t="s">
        <v>34</v>
      </c>
      <c r="B54" t="s">
        <v>1484</v>
      </c>
      <c r="C54">
        <v>309</v>
      </c>
      <c r="D54">
        <v>93</v>
      </c>
      <c r="E54">
        <v>180</v>
      </c>
      <c r="F54">
        <v>485</v>
      </c>
      <c r="G54" t="s">
        <v>1485</v>
      </c>
      <c r="H54">
        <v>14000</v>
      </c>
      <c r="I54">
        <v>145000989</v>
      </c>
      <c r="J54" t="s">
        <v>56</v>
      </c>
      <c r="K54" t="s">
        <v>57</v>
      </c>
      <c r="Q54" t="s">
        <v>81</v>
      </c>
      <c r="R54" t="s">
        <v>1486</v>
      </c>
      <c r="S54">
        <v>483756</v>
      </c>
      <c r="T54">
        <v>16461</v>
      </c>
      <c r="U54" t="s">
        <v>1487</v>
      </c>
      <c r="V54">
        <v>0</v>
      </c>
      <c r="W54" t="s">
        <v>1488</v>
      </c>
      <c r="X54" t="s">
        <v>1489</v>
      </c>
      <c r="Y54">
        <v>974</v>
      </c>
      <c r="Z54" t="s">
        <v>44</v>
      </c>
      <c r="AA54" t="s">
        <v>301</v>
      </c>
      <c r="AB54" t="s">
        <v>62</v>
      </c>
      <c r="AC54">
        <v>25000000</v>
      </c>
      <c r="AD54">
        <v>2008</v>
      </c>
      <c r="AE54">
        <v>816</v>
      </c>
      <c r="AF54">
        <v>7.9</v>
      </c>
      <c r="AG54">
        <v>2.35</v>
      </c>
      <c r="AH54">
        <v>29000</v>
      </c>
    </row>
    <row r="55" spans="1:34">
      <c r="A55" t="s">
        <v>34</v>
      </c>
      <c r="B55" t="s">
        <v>1308</v>
      </c>
      <c r="C55">
        <v>285</v>
      </c>
      <c r="D55">
        <v>121</v>
      </c>
      <c r="E55">
        <v>1000</v>
      </c>
      <c r="F55">
        <v>108</v>
      </c>
      <c r="G55" t="s">
        <v>1523</v>
      </c>
      <c r="H55">
        <v>175</v>
      </c>
      <c r="I55">
        <v>23618786</v>
      </c>
      <c r="J55" t="s">
        <v>56</v>
      </c>
      <c r="K55" t="s">
        <v>88</v>
      </c>
      <c r="L55" t="s">
        <v>90</v>
      </c>
      <c r="Q55" t="s">
        <v>1524</v>
      </c>
      <c r="R55" t="s">
        <v>1525</v>
      </c>
      <c r="S55">
        <v>352695</v>
      </c>
      <c r="T55">
        <v>485</v>
      </c>
      <c r="U55" t="s">
        <v>1526</v>
      </c>
      <c r="V55">
        <v>1</v>
      </c>
      <c r="W55" t="s">
        <v>1527</v>
      </c>
      <c r="X55" t="s">
        <v>1528</v>
      </c>
      <c r="Y55">
        <v>687</v>
      </c>
      <c r="Z55" t="s">
        <v>44</v>
      </c>
      <c r="AA55" t="s">
        <v>329</v>
      </c>
      <c r="AB55" t="s">
        <v>46</v>
      </c>
      <c r="AC55">
        <v>8000000</v>
      </c>
      <c r="AD55">
        <v>2007</v>
      </c>
      <c r="AE55">
        <v>115</v>
      </c>
      <c r="AF55">
        <v>7.9</v>
      </c>
      <c r="AG55">
        <v>2.35</v>
      </c>
      <c r="AH55">
        <v>17000</v>
      </c>
    </row>
    <row r="56" spans="1:34">
      <c r="A56" t="s">
        <v>34</v>
      </c>
      <c r="B56" t="s">
        <v>1060</v>
      </c>
      <c r="C56">
        <v>287</v>
      </c>
      <c r="D56">
        <v>120</v>
      </c>
      <c r="E56">
        <v>0</v>
      </c>
      <c r="F56">
        <v>5</v>
      </c>
      <c r="G56" t="s">
        <v>1529</v>
      </c>
      <c r="H56">
        <v>103</v>
      </c>
      <c r="I56">
        <v>128067808</v>
      </c>
      <c r="J56" t="s">
        <v>56</v>
      </c>
      <c r="K56" t="s">
        <v>38</v>
      </c>
      <c r="L56" t="s">
        <v>87</v>
      </c>
      <c r="Q56" t="s">
        <v>1530</v>
      </c>
      <c r="R56" t="s">
        <v>1531</v>
      </c>
      <c r="S56">
        <v>217740</v>
      </c>
      <c r="T56">
        <v>129</v>
      </c>
      <c r="U56" t="s">
        <v>1532</v>
      </c>
      <c r="V56">
        <v>3</v>
      </c>
      <c r="W56" t="s">
        <v>1533</v>
      </c>
      <c r="X56" t="s">
        <v>1534</v>
      </c>
      <c r="Y56">
        <v>1641</v>
      </c>
      <c r="Z56" t="s">
        <v>1445</v>
      </c>
      <c r="AA56" t="s">
        <v>1535</v>
      </c>
      <c r="AB56" t="s">
        <v>62</v>
      </c>
      <c r="AC56">
        <v>15000000</v>
      </c>
      <c r="AD56">
        <v>2000</v>
      </c>
      <c r="AE56">
        <v>21</v>
      </c>
      <c r="AF56">
        <v>7.9</v>
      </c>
      <c r="AG56">
        <v>2.35</v>
      </c>
      <c r="AH56">
        <v>0</v>
      </c>
    </row>
    <row r="57" spans="1:34">
      <c r="A57" t="s">
        <v>34</v>
      </c>
      <c r="B57" t="s">
        <v>412</v>
      </c>
      <c r="C57">
        <v>750</v>
      </c>
      <c r="D57">
        <v>143</v>
      </c>
      <c r="E57">
        <v>0</v>
      </c>
      <c r="F57">
        <v>393</v>
      </c>
      <c r="G57" t="s">
        <v>1662</v>
      </c>
      <c r="H57">
        <v>883</v>
      </c>
      <c r="I57">
        <v>304360277</v>
      </c>
      <c r="J57" t="s">
        <v>56</v>
      </c>
      <c r="K57" t="s">
        <v>69</v>
      </c>
      <c r="L57" t="s">
        <v>57</v>
      </c>
      <c r="Q57" t="s">
        <v>781</v>
      </c>
      <c r="R57" t="s">
        <v>1663</v>
      </c>
      <c r="S57">
        <v>522030</v>
      </c>
      <c r="T57">
        <v>2039</v>
      </c>
      <c r="U57" t="s">
        <v>907</v>
      </c>
      <c r="V57">
        <v>0</v>
      </c>
      <c r="W57" t="s">
        <v>1664</v>
      </c>
      <c r="X57" t="s">
        <v>1665</v>
      </c>
      <c r="Y57">
        <v>1498</v>
      </c>
      <c r="Z57" t="s">
        <v>44</v>
      </c>
      <c r="AA57" t="s">
        <v>329</v>
      </c>
      <c r="AB57" t="s">
        <v>62</v>
      </c>
      <c r="AC57">
        <v>200000000</v>
      </c>
      <c r="AD57">
        <v>2012</v>
      </c>
      <c r="AE57">
        <v>563</v>
      </c>
      <c r="AF57">
        <v>7.8</v>
      </c>
      <c r="AG57">
        <v>2.35</v>
      </c>
      <c r="AH57">
        <v>80000</v>
      </c>
    </row>
    <row r="58" spans="1:34">
      <c r="A58" t="s">
        <v>34</v>
      </c>
      <c r="B58" t="s">
        <v>1054</v>
      </c>
      <c r="C58">
        <v>590</v>
      </c>
      <c r="D58">
        <v>132</v>
      </c>
      <c r="E58">
        <v>14000</v>
      </c>
      <c r="F58">
        <v>928</v>
      </c>
      <c r="G58" t="s">
        <v>1057</v>
      </c>
      <c r="H58">
        <v>19000</v>
      </c>
      <c r="I58">
        <v>228756232</v>
      </c>
      <c r="J58" t="s">
        <v>56</v>
      </c>
      <c r="K58" t="s">
        <v>69</v>
      </c>
      <c r="L58" t="s">
        <v>86</v>
      </c>
      <c r="Q58" t="s">
        <v>908</v>
      </c>
      <c r="R58" t="s">
        <v>1666</v>
      </c>
      <c r="S58">
        <v>395573</v>
      </c>
      <c r="T58">
        <v>21411</v>
      </c>
      <c r="U58" t="s">
        <v>1667</v>
      </c>
      <c r="V58">
        <v>0</v>
      </c>
      <c r="W58" t="s">
        <v>1668</v>
      </c>
      <c r="X58" t="s">
        <v>1669</v>
      </c>
      <c r="Y58">
        <v>1171</v>
      </c>
      <c r="Z58" t="s">
        <v>44</v>
      </c>
      <c r="AA58" t="s">
        <v>45</v>
      </c>
      <c r="AB58" t="s">
        <v>62</v>
      </c>
      <c r="AC58">
        <v>190000000</v>
      </c>
      <c r="AD58">
        <v>2013</v>
      </c>
      <c r="AE58">
        <v>981</v>
      </c>
      <c r="AF58">
        <v>7.8</v>
      </c>
      <c r="AG58">
        <v>2.35</v>
      </c>
      <c r="AH58">
        <v>92000</v>
      </c>
    </row>
    <row r="59" spans="1:34">
      <c r="A59" t="s">
        <v>34</v>
      </c>
      <c r="B59" t="s">
        <v>607</v>
      </c>
      <c r="C59">
        <v>576</v>
      </c>
      <c r="D59">
        <v>136</v>
      </c>
      <c r="E59">
        <v>94</v>
      </c>
      <c r="F59">
        <v>2000</v>
      </c>
      <c r="G59" t="s">
        <v>610</v>
      </c>
      <c r="H59">
        <v>19000</v>
      </c>
      <c r="I59">
        <v>259746958</v>
      </c>
      <c r="J59" t="s">
        <v>56</v>
      </c>
      <c r="K59" t="s">
        <v>69</v>
      </c>
      <c r="L59" t="s">
        <v>86</v>
      </c>
      <c r="Q59" t="s">
        <v>291</v>
      </c>
      <c r="R59" t="s">
        <v>1674</v>
      </c>
      <c r="S59">
        <v>496749</v>
      </c>
      <c r="T59">
        <v>36188</v>
      </c>
      <c r="U59" t="s">
        <v>1675</v>
      </c>
      <c r="V59">
        <v>1</v>
      </c>
      <c r="W59" t="s">
        <v>1676</v>
      </c>
      <c r="X59" t="s">
        <v>1677</v>
      </c>
      <c r="Y59">
        <v>742</v>
      </c>
      <c r="Z59" t="s">
        <v>44</v>
      </c>
      <c r="AA59" t="s">
        <v>45</v>
      </c>
      <c r="AB59" t="s">
        <v>62</v>
      </c>
      <c r="AC59">
        <v>170000000</v>
      </c>
      <c r="AD59">
        <v>2014</v>
      </c>
      <c r="AE59">
        <v>11000</v>
      </c>
      <c r="AF59">
        <v>7.8</v>
      </c>
      <c r="AG59">
        <v>2.35</v>
      </c>
      <c r="AH59">
        <v>55000</v>
      </c>
    </row>
    <row r="60" spans="1:34">
      <c r="A60" t="s">
        <v>34</v>
      </c>
      <c r="B60" t="s">
        <v>1689</v>
      </c>
      <c r="C60">
        <v>500</v>
      </c>
      <c r="D60">
        <v>132</v>
      </c>
      <c r="E60">
        <v>905</v>
      </c>
      <c r="F60">
        <v>1000</v>
      </c>
      <c r="G60" t="s">
        <v>481</v>
      </c>
      <c r="H60">
        <v>34000</v>
      </c>
      <c r="I60">
        <v>146405371</v>
      </c>
      <c r="J60" t="s">
        <v>56</v>
      </c>
      <c r="K60" t="s">
        <v>69</v>
      </c>
      <c r="L60" t="s">
        <v>86</v>
      </c>
      <c r="Q60" t="s">
        <v>1044</v>
      </c>
      <c r="R60" t="s">
        <v>1690</v>
      </c>
      <c r="S60">
        <v>518537</v>
      </c>
      <c r="T60">
        <v>50983</v>
      </c>
      <c r="U60" t="s">
        <v>1691</v>
      </c>
      <c r="V60">
        <v>3</v>
      </c>
      <c r="W60" t="s">
        <v>1692</v>
      </c>
      <c r="X60" t="s">
        <v>1693</v>
      </c>
      <c r="Y60">
        <v>698</v>
      </c>
      <c r="Z60" t="s">
        <v>44</v>
      </c>
      <c r="AA60" t="s">
        <v>45</v>
      </c>
      <c r="AB60" t="s">
        <v>62</v>
      </c>
      <c r="AC60">
        <v>160000000</v>
      </c>
      <c r="AD60">
        <v>2011</v>
      </c>
      <c r="AE60">
        <v>13000</v>
      </c>
      <c r="AF60">
        <v>7.8</v>
      </c>
      <c r="AG60">
        <v>2.35</v>
      </c>
      <c r="AH60">
        <v>54000</v>
      </c>
    </row>
    <row r="61" spans="1:34">
      <c r="A61" t="s">
        <v>34</v>
      </c>
      <c r="B61" t="s">
        <v>778</v>
      </c>
      <c r="C61">
        <v>239</v>
      </c>
      <c r="D61">
        <v>108</v>
      </c>
      <c r="E61">
        <v>521</v>
      </c>
      <c r="F61">
        <v>129</v>
      </c>
      <c r="G61" t="s">
        <v>546</v>
      </c>
      <c r="H61">
        <v>13000</v>
      </c>
      <c r="I61">
        <v>176049130</v>
      </c>
      <c r="J61" t="s">
        <v>56</v>
      </c>
      <c r="K61" t="s">
        <v>90</v>
      </c>
      <c r="L61" t="s">
        <v>57</v>
      </c>
      <c r="Q61" t="s">
        <v>209</v>
      </c>
      <c r="R61" t="s">
        <v>1714</v>
      </c>
      <c r="S61">
        <v>348232</v>
      </c>
      <c r="T61">
        <v>14161</v>
      </c>
      <c r="U61" t="s">
        <v>1715</v>
      </c>
      <c r="V61">
        <v>1</v>
      </c>
      <c r="W61" t="s">
        <v>1716</v>
      </c>
      <c r="X61" t="s">
        <v>1717</v>
      </c>
      <c r="Y61">
        <v>806</v>
      </c>
      <c r="Z61" t="s">
        <v>44</v>
      </c>
      <c r="AA61" t="s">
        <v>45</v>
      </c>
      <c r="AB61" t="s">
        <v>62</v>
      </c>
      <c r="AC61">
        <v>75000000</v>
      </c>
      <c r="AD61">
        <v>2004</v>
      </c>
      <c r="AE61">
        <v>805</v>
      </c>
      <c r="AF61">
        <v>7.8</v>
      </c>
      <c r="AG61">
        <v>2.35</v>
      </c>
      <c r="AH61">
        <v>0</v>
      </c>
    </row>
    <row r="62" spans="1:34">
      <c r="A62" t="s">
        <v>34</v>
      </c>
      <c r="B62" t="s">
        <v>1735</v>
      </c>
      <c r="C62">
        <v>435</v>
      </c>
      <c r="D62">
        <v>100</v>
      </c>
      <c r="E62">
        <v>97</v>
      </c>
      <c r="F62">
        <v>2000</v>
      </c>
      <c r="G62" t="s">
        <v>1736</v>
      </c>
      <c r="H62">
        <v>11000</v>
      </c>
      <c r="I62">
        <v>257756197</v>
      </c>
      <c r="J62" t="s">
        <v>56</v>
      </c>
      <c r="K62" t="s">
        <v>69</v>
      </c>
      <c r="L62" t="s">
        <v>95</v>
      </c>
      <c r="M62" t="s">
        <v>88</v>
      </c>
      <c r="N62" t="s">
        <v>89</v>
      </c>
      <c r="O62" t="s">
        <v>70</v>
      </c>
      <c r="Q62" t="s">
        <v>39</v>
      </c>
      <c r="R62" t="s">
        <v>1737</v>
      </c>
      <c r="S62">
        <v>246698</v>
      </c>
      <c r="T62">
        <v>22128</v>
      </c>
      <c r="U62" t="s">
        <v>1738</v>
      </c>
      <c r="V62">
        <v>0</v>
      </c>
      <c r="W62" t="s">
        <v>1739</v>
      </c>
      <c r="X62" t="s">
        <v>1740</v>
      </c>
      <c r="Y62">
        <v>471</v>
      </c>
      <c r="Z62" t="s">
        <v>44</v>
      </c>
      <c r="AA62" t="s">
        <v>772</v>
      </c>
      <c r="AB62" t="s">
        <v>150</v>
      </c>
      <c r="AC62">
        <v>60000000</v>
      </c>
      <c r="AD62">
        <v>2014</v>
      </c>
      <c r="AE62">
        <v>8000</v>
      </c>
      <c r="AF62">
        <v>7.8</v>
      </c>
      <c r="AG62">
        <v>2.35</v>
      </c>
      <c r="AH62">
        <v>64000</v>
      </c>
    </row>
    <row r="63" spans="1:34">
      <c r="A63" t="s">
        <v>34</v>
      </c>
      <c r="B63" t="s">
        <v>1757</v>
      </c>
      <c r="C63">
        <v>119</v>
      </c>
      <c r="D63">
        <v>130</v>
      </c>
      <c r="E63">
        <v>99</v>
      </c>
      <c r="F63">
        <v>812</v>
      </c>
      <c r="G63" t="s">
        <v>1758</v>
      </c>
      <c r="H63">
        <v>11000</v>
      </c>
      <c r="I63">
        <v>183875760</v>
      </c>
      <c r="J63" t="s">
        <v>56</v>
      </c>
      <c r="K63" t="s">
        <v>69</v>
      </c>
      <c r="L63" t="s">
        <v>37</v>
      </c>
      <c r="M63" t="s">
        <v>38</v>
      </c>
      <c r="N63" t="s">
        <v>90</v>
      </c>
      <c r="O63" t="s">
        <v>57</v>
      </c>
      <c r="Q63" t="s">
        <v>145</v>
      </c>
      <c r="R63" t="s">
        <v>1759</v>
      </c>
      <c r="S63">
        <v>213668</v>
      </c>
      <c r="T63">
        <v>13357</v>
      </c>
      <c r="U63" t="s">
        <v>810</v>
      </c>
      <c r="V63">
        <v>1</v>
      </c>
      <c r="W63" t="s">
        <v>1760</v>
      </c>
      <c r="X63" t="s">
        <v>1761</v>
      </c>
      <c r="Y63">
        <v>270</v>
      </c>
      <c r="Z63" t="s">
        <v>44</v>
      </c>
      <c r="AA63" t="s">
        <v>45</v>
      </c>
      <c r="AB63" t="s">
        <v>62</v>
      </c>
      <c r="AC63">
        <v>44000000</v>
      </c>
      <c r="AD63">
        <v>1993</v>
      </c>
      <c r="AE63">
        <v>1000</v>
      </c>
      <c r="AF63">
        <v>7.8</v>
      </c>
      <c r="AG63">
        <v>1.85</v>
      </c>
      <c r="AH63">
        <v>0</v>
      </c>
    </row>
    <row r="64" spans="1:34">
      <c r="A64" t="s">
        <v>34</v>
      </c>
      <c r="B64" t="s">
        <v>1404</v>
      </c>
      <c r="C64">
        <v>89</v>
      </c>
      <c r="D64">
        <v>117</v>
      </c>
      <c r="E64">
        <v>0</v>
      </c>
      <c r="F64">
        <v>322</v>
      </c>
      <c r="G64" t="s">
        <v>1773</v>
      </c>
      <c r="H64">
        <v>855</v>
      </c>
      <c r="I64">
        <v>72455275</v>
      </c>
      <c r="J64" t="s">
        <v>56</v>
      </c>
      <c r="K64" t="s">
        <v>69</v>
      </c>
      <c r="L64" t="s">
        <v>38</v>
      </c>
      <c r="M64" t="s">
        <v>87</v>
      </c>
      <c r="N64" t="s">
        <v>207</v>
      </c>
      <c r="Q64" t="s">
        <v>1366</v>
      </c>
      <c r="R64" t="s">
        <v>1774</v>
      </c>
      <c r="S64">
        <v>113068</v>
      </c>
      <c r="T64">
        <v>2144</v>
      </c>
      <c r="U64" t="s">
        <v>1775</v>
      </c>
      <c r="V64">
        <v>1</v>
      </c>
      <c r="W64" t="s">
        <v>1776</v>
      </c>
      <c r="X64" t="s">
        <v>1777</v>
      </c>
      <c r="Y64">
        <v>382</v>
      </c>
      <c r="Z64" t="s">
        <v>44</v>
      </c>
      <c r="AA64" t="s">
        <v>45</v>
      </c>
      <c r="AB64" t="s">
        <v>46</v>
      </c>
      <c r="AC64">
        <v>40000000</v>
      </c>
      <c r="AD64">
        <v>1992</v>
      </c>
      <c r="AE64">
        <v>363</v>
      </c>
      <c r="AF64">
        <v>7.8</v>
      </c>
      <c r="AG64">
        <v>2.35</v>
      </c>
      <c r="AH64">
        <v>0</v>
      </c>
    </row>
    <row r="65" spans="1:34">
      <c r="A65" t="s">
        <v>34</v>
      </c>
      <c r="B65" t="s">
        <v>376</v>
      </c>
      <c r="C65">
        <v>283</v>
      </c>
      <c r="D65">
        <v>139</v>
      </c>
      <c r="E65">
        <v>0</v>
      </c>
      <c r="F65">
        <v>19</v>
      </c>
      <c r="G65" t="s">
        <v>1778</v>
      </c>
      <c r="H65">
        <v>708</v>
      </c>
      <c r="I65">
        <v>50859889</v>
      </c>
      <c r="J65" t="s">
        <v>56</v>
      </c>
      <c r="K65" t="s">
        <v>69</v>
      </c>
      <c r="L65" t="s">
        <v>38</v>
      </c>
      <c r="M65" t="s">
        <v>57</v>
      </c>
      <c r="Q65" t="s">
        <v>1779</v>
      </c>
      <c r="R65" t="s">
        <v>1780</v>
      </c>
      <c r="S65">
        <v>236000</v>
      </c>
      <c r="T65">
        <v>848</v>
      </c>
      <c r="U65" t="s">
        <v>1781</v>
      </c>
      <c r="V65">
        <v>0</v>
      </c>
      <c r="W65" t="s">
        <v>1782</v>
      </c>
      <c r="X65" t="s">
        <v>1783</v>
      </c>
      <c r="Y65">
        <v>1043</v>
      </c>
      <c r="Z65" t="s">
        <v>1784</v>
      </c>
      <c r="AA65" t="s">
        <v>45</v>
      </c>
      <c r="AB65" t="s">
        <v>46</v>
      </c>
      <c r="AC65">
        <v>40000000</v>
      </c>
      <c r="AD65">
        <v>2006</v>
      </c>
      <c r="AE65">
        <v>78</v>
      </c>
      <c r="AF65">
        <v>7.8</v>
      </c>
      <c r="AG65">
        <v>1.85</v>
      </c>
      <c r="AH65">
        <v>14000</v>
      </c>
    </row>
    <row r="66" spans="1:34">
      <c r="A66" t="s">
        <v>34</v>
      </c>
      <c r="B66" t="s">
        <v>1836</v>
      </c>
      <c r="C66">
        <v>84</v>
      </c>
      <c r="D66">
        <v>134</v>
      </c>
      <c r="E66">
        <v>170</v>
      </c>
      <c r="F66">
        <v>472</v>
      </c>
      <c r="G66" t="s">
        <v>1837</v>
      </c>
      <c r="H66">
        <v>2000</v>
      </c>
      <c r="I66">
        <v>56505065</v>
      </c>
      <c r="J66" t="s">
        <v>56</v>
      </c>
      <c r="K66" t="s">
        <v>79</v>
      </c>
      <c r="L66" t="s">
        <v>38</v>
      </c>
      <c r="M66" t="s">
        <v>80</v>
      </c>
      <c r="N66" t="s">
        <v>87</v>
      </c>
      <c r="O66" t="s">
        <v>92</v>
      </c>
      <c r="Q66" t="s">
        <v>408</v>
      </c>
      <c r="R66" t="s">
        <v>1838</v>
      </c>
      <c r="S66">
        <v>95241</v>
      </c>
      <c r="T66">
        <v>4453</v>
      </c>
      <c r="U66" t="s">
        <v>848</v>
      </c>
      <c r="V66">
        <v>0</v>
      </c>
      <c r="W66" t="s">
        <v>1839</v>
      </c>
      <c r="X66" t="s">
        <v>1840</v>
      </c>
      <c r="Y66">
        <v>439</v>
      </c>
      <c r="Z66" t="s">
        <v>44</v>
      </c>
      <c r="AA66" t="s">
        <v>45</v>
      </c>
      <c r="AB66" t="s">
        <v>46</v>
      </c>
      <c r="AC66">
        <v>25000000</v>
      </c>
      <c r="AD66">
        <v>1993</v>
      </c>
      <c r="AE66">
        <v>722</v>
      </c>
      <c r="AF66">
        <v>7.8</v>
      </c>
      <c r="AG66">
        <v>2.35</v>
      </c>
      <c r="AH66">
        <v>11000</v>
      </c>
    </row>
    <row r="67" spans="1:34">
      <c r="A67" t="s">
        <v>34</v>
      </c>
      <c r="B67" t="s">
        <v>1881</v>
      </c>
      <c r="C67">
        <v>377</v>
      </c>
      <c r="D67">
        <v>99</v>
      </c>
      <c r="E67">
        <v>0</v>
      </c>
      <c r="F67">
        <v>59</v>
      </c>
      <c r="G67" t="s">
        <v>1882</v>
      </c>
      <c r="H67">
        <v>264</v>
      </c>
      <c r="I67">
        <v>17104669</v>
      </c>
      <c r="J67" t="s">
        <v>56</v>
      </c>
      <c r="K67" t="s">
        <v>88</v>
      </c>
      <c r="L67" t="s">
        <v>37</v>
      </c>
      <c r="M67" t="s">
        <v>70</v>
      </c>
      <c r="Q67" t="s">
        <v>1883</v>
      </c>
      <c r="R67" t="s">
        <v>1884</v>
      </c>
      <c r="S67">
        <v>99353</v>
      </c>
      <c r="T67">
        <v>537</v>
      </c>
      <c r="U67" t="s">
        <v>1885</v>
      </c>
      <c r="V67">
        <v>1</v>
      </c>
      <c r="W67" t="s">
        <v>1886</v>
      </c>
      <c r="X67" t="s">
        <v>1887</v>
      </c>
      <c r="Y67">
        <v>354</v>
      </c>
      <c r="Z67" t="s">
        <v>1888</v>
      </c>
      <c r="AA67" t="s">
        <v>1889</v>
      </c>
      <c r="AB67" t="s">
        <v>46</v>
      </c>
      <c r="AC67">
        <v>20000000</v>
      </c>
      <c r="AD67">
        <v>2004</v>
      </c>
      <c r="AE67">
        <v>62</v>
      </c>
      <c r="AF67">
        <v>7.8</v>
      </c>
      <c r="AG67">
        <v>2.35</v>
      </c>
      <c r="AH67">
        <v>0</v>
      </c>
    </row>
    <row r="68" spans="1:34">
      <c r="A68" t="s">
        <v>34</v>
      </c>
      <c r="B68" t="s">
        <v>654</v>
      </c>
      <c r="C68">
        <v>217</v>
      </c>
      <c r="D68">
        <v>107</v>
      </c>
      <c r="E68">
        <v>323</v>
      </c>
      <c r="F68">
        <v>794</v>
      </c>
      <c r="G68" t="s">
        <v>1890</v>
      </c>
      <c r="H68">
        <v>1000</v>
      </c>
      <c r="I68">
        <v>59735548</v>
      </c>
      <c r="J68" t="s">
        <v>56</v>
      </c>
      <c r="K68" t="s">
        <v>94</v>
      </c>
      <c r="L68" t="s">
        <v>86</v>
      </c>
      <c r="Q68" t="s">
        <v>1891</v>
      </c>
      <c r="R68" t="s">
        <v>1892</v>
      </c>
      <c r="S68">
        <v>290949</v>
      </c>
      <c r="T68">
        <v>4223</v>
      </c>
      <c r="U68" t="s">
        <v>1033</v>
      </c>
      <c r="V68">
        <v>1</v>
      </c>
      <c r="W68" t="s">
        <v>1893</v>
      </c>
      <c r="X68" t="s">
        <v>1894</v>
      </c>
      <c r="Y68">
        <v>629</v>
      </c>
      <c r="Z68" t="s">
        <v>44</v>
      </c>
      <c r="AA68" t="s">
        <v>45</v>
      </c>
      <c r="AB68" t="s">
        <v>46</v>
      </c>
      <c r="AC68">
        <v>15000000</v>
      </c>
      <c r="AD68">
        <v>1987</v>
      </c>
      <c r="AE68">
        <v>1000</v>
      </c>
      <c r="AF68">
        <v>7.8</v>
      </c>
      <c r="AG68">
        <v>1.85</v>
      </c>
      <c r="AH68">
        <v>13000</v>
      </c>
    </row>
    <row r="69" spans="1:34">
      <c r="A69" t="s">
        <v>34</v>
      </c>
      <c r="B69" t="s">
        <v>412</v>
      </c>
      <c r="C69">
        <v>750</v>
      </c>
      <c r="D69">
        <v>143</v>
      </c>
      <c r="E69">
        <v>0</v>
      </c>
      <c r="F69">
        <v>393</v>
      </c>
      <c r="G69" t="s">
        <v>1662</v>
      </c>
      <c r="H69">
        <v>883</v>
      </c>
      <c r="I69">
        <v>304360277</v>
      </c>
      <c r="J69" t="s">
        <v>56</v>
      </c>
      <c r="K69" t="s">
        <v>69</v>
      </c>
      <c r="L69" t="s">
        <v>57</v>
      </c>
      <c r="Q69" t="s">
        <v>781</v>
      </c>
      <c r="R69" t="s">
        <v>1663</v>
      </c>
      <c r="S69">
        <v>522048</v>
      </c>
      <c r="T69">
        <v>2039</v>
      </c>
      <c r="U69" t="s">
        <v>907</v>
      </c>
      <c r="V69">
        <v>0</v>
      </c>
      <c r="W69" t="s">
        <v>1664</v>
      </c>
      <c r="X69" t="s">
        <v>1665</v>
      </c>
      <c r="Y69">
        <v>1498</v>
      </c>
      <c r="Z69" t="s">
        <v>44</v>
      </c>
      <c r="AA69" t="s">
        <v>329</v>
      </c>
      <c r="AB69" t="s">
        <v>62</v>
      </c>
      <c r="AC69">
        <v>200000000</v>
      </c>
      <c r="AD69">
        <v>2012</v>
      </c>
      <c r="AE69">
        <v>563</v>
      </c>
      <c r="AF69">
        <v>7.8</v>
      </c>
      <c r="AG69">
        <v>2.35</v>
      </c>
      <c r="AH69">
        <v>80000</v>
      </c>
    </row>
    <row r="70" spans="1:34">
      <c r="A70" t="s">
        <v>34</v>
      </c>
      <c r="B70" t="s">
        <v>2035</v>
      </c>
      <c r="C70">
        <v>164</v>
      </c>
      <c r="D70">
        <v>110</v>
      </c>
      <c r="E70">
        <v>82</v>
      </c>
      <c r="F70">
        <v>177</v>
      </c>
      <c r="G70" t="s">
        <v>2036</v>
      </c>
      <c r="H70">
        <v>387</v>
      </c>
      <c r="I70">
        <v>51100000</v>
      </c>
      <c r="J70" t="s">
        <v>56</v>
      </c>
      <c r="K70" t="s">
        <v>69</v>
      </c>
      <c r="L70" t="s">
        <v>57</v>
      </c>
      <c r="Q70" t="s">
        <v>2037</v>
      </c>
      <c r="R70" t="s">
        <v>2038</v>
      </c>
      <c r="S70">
        <v>139432</v>
      </c>
      <c r="T70">
        <v>1198</v>
      </c>
      <c r="U70" t="s">
        <v>2039</v>
      </c>
      <c r="V70">
        <v>2</v>
      </c>
      <c r="W70" t="s">
        <v>2040</v>
      </c>
      <c r="X70" t="s">
        <v>2041</v>
      </c>
      <c r="Y70">
        <v>418</v>
      </c>
      <c r="Z70" t="s">
        <v>44</v>
      </c>
      <c r="AA70" t="s">
        <v>329</v>
      </c>
      <c r="AB70" t="s">
        <v>112</v>
      </c>
      <c r="AC70">
        <v>3000000</v>
      </c>
      <c r="AD70">
        <v>1964</v>
      </c>
      <c r="AE70">
        <v>202</v>
      </c>
      <c r="AF70">
        <v>7.8</v>
      </c>
      <c r="AG70">
        <v>1.37</v>
      </c>
      <c r="AH70">
        <v>0</v>
      </c>
    </row>
    <row r="71" spans="1:34">
      <c r="A71" t="s">
        <v>34</v>
      </c>
      <c r="B71" t="s">
        <v>2059</v>
      </c>
      <c r="C71">
        <v>30</v>
      </c>
      <c r="D71">
        <v>119</v>
      </c>
      <c r="E71">
        <v>5</v>
      </c>
      <c r="F71">
        <v>12</v>
      </c>
      <c r="G71" t="s">
        <v>2060</v>
      </c>
      <c r="H71">
        <v>29</v>
      </c>
      <c r="I71">
        <v>4958</v>
      </c>
      <c r="J71" t="s">
        <v>56</v>
      </c>
      <c r="K71" t="s">
        <v>37</v>
      </c>
      <c r="L71" t="s">
        <v>38</v>
      </c>
      <c r="Q71" t="s">
        <v>2061</v>
      </c>
      <c r="R71" t="s">
        <v>2062</v>
      </c>
      <c r="S71">
        <v>9689</v>
      </c>
      <c r="T71">
        <v>86</v>
      </c>
      <c r="U71" t="s">
        <v>2063</v>
      </c>
      <c r="V71">
        <v>2</v>
      </c>
      <c r="W71" t="s">
        <v>2064</v>
      </c>
      <c r="X71" t="s">
        <v>2065</v>
      </c>
      <c r="Y71">
        <v>23</v>
      </c>
      <c r="Z71" t="s">
        <v>44</v>
      </c>
      <c r="AA71" t="s">
        <v>1146</v>
      </c>
      <c r="AB71" t="s">
        <v>46</v>
      </c>
      <c r="AC71">
        <v>2000000</v>
      </c>
      <c r="AD71">
        <v>2008</v>
      </c>
      <c r="AE71">
        <v>18</v>
      </c>
      <c r="AF71">
        <v>7.8</v>
      </c>
      <c r="AG71">
        <v>2.35</v>
      </c>
      <c r="AH71">
        <v>1000</v>
      </c>
    </row>
    <row r="72" spans="1:34">
      <c r="A72" t="s">
        <v>34</v>
      </c>
      <c r="B72" t="s">
        <v>1074</v>
      </c>
      <c r="C72">
        <v>190</v>
      </c>
      <c r="D72">
        <v>154</v>
      </c>
      <c r="E72">
        <v>380</v>
      </c>
      <c r="F72">
        <v>445</v>
      </c>
      <c r="G72" t="s">
        <v>2112</v>
      </c>
      <c r="H72">
        <v>10000</v>
      </c>
      <c r="I72">
        <v>111110575</v>
      </c>
      <c r="J72" t="s">
        <v>56</v>
      </c>
      <c r="K72" t="s">
        <v>38</v>
      </c>
      <c r="L72" t="s">
        <v>80</v>
      </c>
      <c r="M72" t="s">
        <v>207</v>
      </c>
      <c r="Q72" t="s">
        <v>1161</v>
      </c>
      <c r="R72" t="s">
        <v>2113</v>
      </c>
      <c r="S72">
        <v>317166</v>
      </c>
      <c r="T72">
        <v>11945</v>
      </c>
      <c r="U72" t="s">
        <v>2114</v>
      </c>
      <c r="V72">
        <v>1</v>
      </c>
      <c r="W72" t="s">
        <v>2115</v>
      </c>
      <c r="X72" t="s">
        <v>2116</v>
      </c>
      <c r="Y72">
        <v>928</v>
      </c>
      <c r="Z72" t="s">
        <v>44</v>
      </c>
      <c r="AA72" t="s">
        <v>45</v>
      </c>
      <c r="AB72" t="s">
        <v>46</v>
      </c>
      <c r="AC72">
        <v>140000000</v>
      </c>
      <c r="AD72">
        <v>2003</v>
      </c>
      <c r="AE72">
        <v>956</v>
      </c>
      <c r="AF72">
        <v>7.7</v>
      </c>
      <c r="AG72">
        <v>2.35</v>
      </c>
      <c r="AH72">
        <v>0</v>
      </c>
    </row>
    <row r="73" spans="1:34">
      <c r="A73" t="s">
        <v>34</v>
      </c>
      <c r="B73" t="s">
        <v>2117</v>
      </c>
      <c r="C73">
        <v>451</v>
      </c>
      <c r="D73">
        <v>215</v>
      </c>
      <c r="E73">
        <v>0</v>
      </c>
      <c r="F73">
        <v>413</v>
      </c>
      <c r="G73" t="s">
        <v>404</v>
      </c>
      <c r="H73">
        <v>986</v>
      </c>
      <c r="I73">
        <v>107503316</v>
      </c>
      <c r="J73" t="s">
        <v>56</v>
      </c>
      <c r="K73" t="s">
        <v>38</v>
      </c>
      <c r="L73" t="s">
        <v>90</v>
      </c>
      <c r="M73" t="s">
        <v>86</v>
      </c>
      <c r="Q73" t="s">
        <v>2118</v>
      </c>
      <c r="R73" t="s">
        <v>2119</v>
      </c>
      <c r="S73">
        <v>392474</v>
      </c>
      <c r="T73">
        <v>2530</v>
      </c>
      <c r="U73" t="s">
        <v>2120</v>
      </c>
      <c r="V73">
        <v>1</v>
      </c>
      <c r="W73" t="s">
        <v>2121</v>
      </c>
      <c r="X73" t="s">
        <v>2122</v>
      </c>
      <c r="Y73">
        <v>1229</v>
      </c>
      <c r="Z73" t="s">
        <v>44</v>
      </c>
      <c r="AA73" t="s">
        <v>45</v>
      </c>
      <c r="AB73" t="s">
        <v>46</v>
      </c>
      <c r="AC73">
        <v>130000000</v>
      </c>
      <c r="AD73">
        <v>2009</v>
      </c>
      <c r="AE73">
        <v>745</v>
      </c>
      <c r="AF73">
        <v>7.7</v>
      </c>
      <c r="AG73">
        <v>2.35</v>
      </c>
      <c r="AH73">
        <v>18000</v>
      </c>
    </row>
    <row r="74" spans="1:34">
      <c r="A74" t="s">
        <v>34</v>
      </c>
      <c r="B74" t="s">
        <v>77</v>
      </c>
      <c r="C74">
        <v>252</v>
      </c>
      <c r="D74">
        <v>145</v>
      </c>
      <c r="E74">
        <v>14000</v>
      </c>
      <c r="F74">
        <v>533</v>
      </c>
      <c r="G74" t="s">
        <v>671</v>
      </c>
      <c r="H74">
        <v>10000</v>
      </c>
      <c r="I74">
        <v>132014112</v>
      </c>
      <c r="J74" t="s">
        <v>56</v>
      </c>
      <c r="K74" t="s">
        <v>90</v>
      </c>
      <c r="L74" t="s">
        <v>86</v>
      </c>
      <c r="M74" t="s">
        <v>57</v>
      </c>
      <c r="Q74" t="s">
        <v>1161</v>
      </c>
      <c r="R74" t="s">
        <v>2123</v>
      </c>
      <c r="S74">
        <v>399651</v>
      </c>
      <c r="T74">
        <v>12546</v>
      </c>
      <c r="U74" t="s">
        <v>2124</v>
      </c>
      <c r="V74">
        <v>0</v>
      </c>
      <c r="W74" t="s">
        <v>2125</v>
      </c>
      <c r="X74" t="s">
        <v>2126</v>
      </c>
      <c r="Y74">
        <v>1331</v>
      </c>
      <c r="Z74" t="s">
        <v>44</v>
      </c>
      <c r="AA74" t="s">
        <v>45</v>
      </c>
      <c r="AB74" t="s">
        <v>62</v>
      </c>
      <c r="AC74">
        <v>102000000</v>
      </c>
      <c r="AD74">
        <v>2002</v>
      </c>
      <c r="AE74">
        <v>798</v>
      </c>
      <c r="AF74">
        <v>7.7</v>
      </c>
      <c r="AG74">
        <v>2.35</v>
      </c>
      <c r="AH74">
        <v>0</v>
      </c>
    </row>
    <row r="75" spans="1:34">
      <c r="A75" t="s">
        <v>34</v>
      </c>
      <c r="B75" t="s">
        <v>2131</v>
      </c>
      <c r="C75">
        <v>173</v>
      </c>
      <c r="D75">
        <v>126</v>
      </c>
      <c r="E75">
        <v>0</v>
      </c>
      <c r="F75">
        <v>10000</v>
      </c>
      <c r="G75" t="s">
        <v>98</v>
      </c>
      <c r="H75">
        <v>14000</v>
      </c>
      <c r="I75">
        <v>63540020</v>
      </c>
      <c r="J75" t="s">
        <v>56</v>
      </c>
      <c r="K75" t="s">
        <v>69</v>
      </c>
      <c r="L75" t="s">
        <v>86</v>
      </c>
      <c r="Q75" t="s">
        <v>2132</v>
      </c>
      <c r="R75" t="s">
        <v>2133</v>
      </c>
      <c r="S75">
        <v>343274</v>
      </c>
      <c r="T75">
        <v>39319</v>
      </c>
      <c r="U75" t="s">
        <v>1233</v>
      </c>
      <c r="V75">
        <v>2</v>
      </c>
      <c r="W75" t="s">
        <v>2134</v>
      </c>
      <c r="X75" t="s">
        <v>2135</v>
      </c>
      <c r="Y75">
        <v>742</v>
      </c>
      <c r="Z75" t="s">
        <v>44</v>
      </c>
      <c r="AA75" t="s">
        <v>301</v>
      </c>
      <c r="AB75" t="s">
        <v>62</v>
      </c>
      <c r="AC75">
        <v>93000000</v>
      </c>
      <c r="AD75">
        <v>1997</v>
      </c>
      <c r="AE75">
        <v>13000</v>
      </c>
      <c r="AF75">
        <v>7.7</v>
      </c>
      <c r="AG75">
        <v>2.35</v>
      </c>
      <c r="AH75">
        <v>18000</v>
      </c>
    </row>
    <row r="76" spans="1:34">
      <c r="A76" t="s">
        <v>34</v>
      </c>
      <c r="B76" t="s">
        <v>2117</v>
      </c>
      <c r="C76">
        <v>460</v>
      </c>
      <c r="D76">
        <v>117</v>
      </c>
      <c r="E76">
        <v>0</v>
      </c>
      <c r="F76">
        <v>447</v>
      </c>
      <c r="G76" t="s">
        <v>481</v>
      </c>
      <c r="H76">
        <v>18000</v>
      </c>
      <c r="I76">
        <v>210592590</v>
      </c>
      <c r="J76" t="s">
        <v>56</v>
      </c>
      <c r="K76" t="s">
        <v>38</v>
      </c>
      <c r="L76" t="s">
        <v>70</v>
      </c>
      <c r="M76" t="s">
        <v>207</v>
      </c>
      <c r="Q76" t="s">
        <v>615</v>
      </c>
      <c r="R76" t="s">
        <v>2160</v>
      </c>
      <c r="S76">
        <v>607235</v>
      </c>
      <c r="T76">
        <v>32360</v>
      </c>
      <c r="U76" t="s">
        <v>2161</v>
      </c>
      <c r="V76">
        <v>0</v>
      </c>
      <c r="W76" t="s">
        <v>2162</v>
      </c>
      <c r="X76" t="s">
        <v>2163</v>
      </c>
      <c r="Y76">
        <v>2073</v>
      </c>
      <c r="Z76" t="s">
        <v>44</v>
      </c>
      <c r="AA76" t="s">
        <v>45</v>
      </c>
      <c r="AB76" t="s">
        <v>46</v>
      </c>
      <c r="AC76">
        <v>65000000</v>
      </c>
      <c r="AD76">
        <v>2006</v>
      </c>
      <c r="AE76">
        <v>13000</v>
      </c>
      <c r="AF76">
        <v>7.7</v>
      </c>
      <c r="AG76">
        <v>2.35</v>
      </c>
      <c r="AH76">
        <v>13000</v>
      </c>
    </row>
    <row r="77" spans="1:34">
      <c r="A77" t="s">
        <v>34</v>
      </c>
      <c r="B77" t="s">
        <v>1232</v>
      </c>
      <c r="C77">
        <v>171</v>
      </c>
      <c r="D77">
        <v>146</v>
      </c>
      <c r="E77">
        <v>12000</v>
      </c>
      <c r="F77">
        <v>451</v>
      </c>
      <c r="G77" t="s">
        <v>2171</v>
      </c>
      <c r="H77">
        <v>18000</v>
      </c>
      <c r="I77">
        <v>77862546</v>
      </c>
      <c r="J77" t="s">
        <v>56</v>
      </c>
      <c r="K77" t="s">
        <v>37</v>
      </c>
      <c r="L77" t="s">
        <v>38</v>
      </c>
      <c r="M77" t="s">
        <v>57</v>
      </c>
      <c r="Q77" t="s">
        <v>1453</v>
      </c>
      <c r="R77" t="s">
        <v>2172</v>
      </c>
      <c r="S77">
        <v>266310</v>
      </c>
      <c r="T77">
        <v>20454</v>
      </c>
      <c r="U77" t="s">
        <v>2173</v>
      </c>
      <c r="V77">
        <v>2</v>
      </c>
      <c r="W77" t="s">
        <v>2174</v>
      </c>
      <c r="X77" t="s">
        <v>2175</v>
      </c>
      <c r="Y77">
        <v>690</v>
      </c>
      <c r="Z77" t="s">
        <v>44</v>
      </c>
      <c r="AA77" t="s">
        <v>45</v>
      </c>
      <c r="AB77" t="s">
        <v>46</v>
      </c>
      <c r="AC77">
        <v>70000000</v>
      </c>
      <c r="AD77">
        <v>2004</v>
      </c>
      <c r="AE77">
        <v>992</v>
      </c>
      <c r="AF77">
        <v>7.7</v>
      </c>
      <c r="AG77">
        <v>2.35</v>
      </c>
      <c r="AH77">
        <v>14000</v>
      </c>
    </row>
    <row r="78" spans="1:34">
      <c r="A78" t="s">
        <v>34</v>
      </c>
      <c r="B78" t="s">
        <v>2226</v>
      </c>
      <c r="C78">
        <v>138</v>
      </c>
      <c r="D78">
        <v>131</v>
      </c>
      <c r="E78">
        <v>58</v>
      </c>
      <c r="F78">
        <v>720</v>
      </c>
      <c r="G78" t="s">
        <v>2227</v>
      </c>
      <c r="H78">
        <v>15000</v>
      </c>
      <c r="I78">
        <v>54228104</v>
      </c>
      <c r="J78" t="s">
        <v>56</v>
      </c>
      <c r="K78" t="s">
        <v>69</v>
      </c>
      <c r="L78" t="s">
        <v>38</v>
      </c>
      <c r="M78" t="s">
        <v>87</v>
      </c>
      <c r="N78" t="s">
        <v>57</v>
      </c>
      <c r="Q78" t="s">
        <v>2150</v>
      </c>
      <c r="R78" t="s">
        <v>2228</v>
      </c>
      <c r="S78">
        <v>104991</v>
      </c>
      <c r="T78">
        <v>17152</v>
      </c>
      <c r="U78" t="s">
        <v>2229</v>
      </c>
      <c r="V78">
        <v>1</v>
      </c>
      <c r="W78" t="s">
        <v>2230</v>
      </c>
      <c r="X78" t="s">
        <v>2231</v>
      </c>
      <c r="Y78">
        <v>544</v>
      </c>
      <c r="Z78" t="s">
        <v>44</v>
      </c>
      <c r="AA78" t="s">
        <v>329</v>
      </c>
      <c r="AB78" t="s">
        <v>62</v>
      </c>
      <c r="AC78">
        <v>35000000</v>
      </c>
      <c r="AD78">
        <v>2002</v>
      </c>
      <c r="AE78">
        <v>1000</v>
      </c>
      <c r="AF78">
        <v>7.7</v>
      </c>
      <c r="AG78">
        <v>1.85</v>
      </c>
      <c r="AH78">
        <v>0</v>
      </c>
    </row>
    <row r="79" spans="1:34">
      <c r="A79" t="s">
        <v>34</v>
      </c>
      <c r="B79" t="s">
        <v>1689</v>
      </c>
      <c r="C79">
        <v>447</v>
      </c>
      <c r="D79">
        <v>117</v>
      </c>
      <c r="E79">
        <v>905</v>
      </c>
      <c r="F79">
        <v>385</v>
      </c>
      <c r="G79" t="s">
        <v>2269</v>
      </c>
      <c r="H79">
        <v>553</v>
      </c>
      <c r="I79">
        <v>48043505</v>
      </c>
      <c r="J79" t="s">
        <v>56</v>
      </c>
      <c r="K79" t="s">
        <v>88</v>
      </c>
      <c r="Q79" t="s">
        <v>1998</v>
      </c>
      <c r="R79" t="s">
        <v>2270</v>
      </c>
      <c r="S79">
        <v>435864</v>
      </c>
      <c r="T79">
        <v>2357</v>
      </c>
      <c r="U79" t="s">
        <v>2271</v>
      </c>
      <c r="V79">
        <v>1</v>
      </c>
      <c r="W79" t="s">
        <v>2272</v>
      </c>
      <c r="X79" t="s">
        <v>2273</v>
      </c>
      <c r="Y79">
        <v>801</v>
      </c>
      <c r="Z79" t="s">
        <v>44</v>
      </c>
      <c r="AA79" t="s">
        <v>329</v>
      </c>
      <c r="AB79" t="s">
        <v>46</v>
      </c>
      <c r="AC79">
        <v>30000000</v>
      </c>
      <c r="AD79">
        <v>2010</v>
      </c>
      <c r="AE79">
        <v>488</v>
      </c>
      <c r="AF79">
        <v>7.7</v>
      </c>
      <c r="AG79">
        <v>2.35</v>
      </c>
      <c r="AH79">
        <v>36000</v>
      </c>
    </row>
    <row r="80" spans="1:34">
      <c r="A80" t="s">
        <v>34</v>
      </c>
      <c r="B80" t="s">
        <v>2274</v>
      </c>
      <c r="C80">
        <v>222</v>
      </c>
      <c r="D80">
        <v>111</v>
      </c>
      <c r="E80">
        <v>295</v>
      </c>
      <c r="F80">
        <v>531</v>
      </c>
      <c r="G80" t="s">
        <v>682</v>
      </c>
      <c r="H80">
        <v>3000</v>
      </c>
      <c r="I80">
        <v>14337579</v>
      </c>
      <c r="J80" t="s">
        <v>56</v>
      </c>
      <c r="K80" t="s">
        <v>38</v>
      </c>
      <c r="L80" t="s">
        <v>70</v>
      </c>
      <c r="M80" t="s">
        <v>90</v>
      </c>
      <c r="N80" t="s">
        <v>86</v>
      </c>
      <c r="O80" t="s">
        <v>57</v>
      </c>
      <c r="Q80" t="s">
        <v>2275</v>
      </c>
      <c r="R80" t="s">
        <v>2276</v>
      </c>
      <c r="S80">
        <v>156929</v>
      </c>
      <c r="T80">
        <v>4696</v>
      </c>
      <c r="U80" t="s">
        <v>2277</v>
      </c>
      <c r="V80">
        <v>1</v>
      </c>
      <c r="W80" t="s">
        <v>2278</v>
      </c>
      <c r="X80" t="s">
        <v>2279</v>
      </c>
      <c r="Y80">
        <v>624</v>
      </c>
      <c r="Z80" t="s">
        <v>44</v>
      </c>
      <c r="AA80" t="s">
        <v>772</v>
      </c>
      <c r="AB80" t="s">
        <v>46</v>
      </c>
      <c r="AC80">
        <v>27000000</v>
      </c>
      <c r="AD80">
        <v>1998</v>
      </c>
      <c r="AE80">
        <v>882</v>
      </c>
      <c r="AF80">
        <v>7.7</v>
      </c>
      <c r="AG80">
        <v>2.35</v>
      </c>
      <c r="AH80">
        <v>14000</v>
      </c>
    </row>
    <row r="81" spans="1:34">
      <c r="A81" t="s">
        <v>34</v>
      </c>
      <c r="B81" t="s">
        <v>2357</v>
      </c>
      <c r="C81">
        <v>148</v>
      </c>
      <c r="D81">
        <v>116</v>
      </c>
      <c r="E81">
        <v>120</v>
      </c>
      <c r="F81">
        <v>664</v>
      </c>
      <c r="G81" t="s">
        <v>2358</v>
      </c>
      <c r="H81">
        <v>12000</v>
      </c>
      <c r="I81">
        <v>78900000</v>
      </c>
      <c r="J81" t="s">
        <v>56</v>
      </c>
      <c r="K81" t="s">
        <v>69</v>
      </c>
      <c r="L81" t="s">
        <v>86</v>
      </c>
      <c r="Q81" t="s">
        <v>1055</v>
      </c>
      <c r="R81" t="s">
        <v>2359</v>
      </c>
      <c r="S81">
        <v>91414</v>
      </c>
      <c r="T81">
        <v>16539</v>
      </c>
      <c r="U81" t="s">
        <v>2360</v>
      </c>
      <c r="V81">
        <v>2</v>
      </c>
      <c r="W81" t="s">
        <v>2361</v>
      </c>
      <c r="X81" t="s">
        <v>2362</v>
      </c>
      <c r="Y81">
        <v>359</v>
      </c>
      <c r="Z81" t="s">
        <v>44</v>
      </c>
      <c r="AA81" t="s">
        <v>45</v>
      </c>
      <c r="AB81" t="s">
        <v>150</v>
      </c>
      <c r="AC81">
        <v>11000000</v>
      </c>
      <c r="AD81">
        <v>1982</v>
      </c>
      <c r="AE81">
        <v>980</v>
      </c>
      <c r="AF81">
        <v>7.7</v>
      </c>
      <c r="AG81">
        <v>2.35</v>
      </c>
      <c r="AH81">
        <v>0</v>
      </c>
    </row>
    <row r="82" spans="1:34">
      <c r="A82" t="s">
        <v>34</v>
      </c>
      <c r="B82" t="s">
        <v>1899</v>
      </c>
      <c r="C82">
        <v>46</v>
      </c>
      <c r="D82">
        <v>137</v>
      </c>
      <c r="E82">
        <v>0</v>
      </c>
      <c r="F82">
        <v>130</v>
      </c>
      <c r="G82" t="s">
        <v>1193</v>
      </c>
      <c r="H82">
        <v>591</v>
      </c>
      <c r="I82">
        <v>10161099</v>
      </c>
      <c r="J82" t="s">
        <v>56</v>
      </c>
      <c r="K82" t="s">
        <v>79</v>
      </c>
      <c r="L82" t="s">
        <v>38</v>
      </c>
      <c r="M82" t="s">
        <v>80</v>
      </c>
      <c r="N82" t="s">
        <v>87</v>
      </c>
      <c r="O82" t="s">
        <v>207</v>
      </c>
      <c r="Q82" t="s">
        <v>1900</v>
      </c>
      <c r="R82" t="s">
        <v>2407</v>
      </c>
      <c r="S82">
        <v>23441</v>
      </c>
      <c r="T82">
        <v>1341</v>
      </c>
      <c r="U82" t="s">
        <v>2408</v>
      </c>
      <c r="V82">
        <v>1</v>
      </c>
      <c r="W82" t="s">
        <v>2409</v>
      </c>
      <c r="X82" t="s">
        <v>2410</v>
      </c>
      <c r="Y82">
        <v>108</v>
      </c>
      <c r="Z82" t="s">
        <v>44</v>
      </c>
      <c r="AA82" t="s">
        <v>329</v>
      </c>
      <c r="AB82" t="s">
        <v>62</v>
      </c>
      <c r="AC82">
        <v>9000000</v>
      </c>
      <c r="AD82">
        <v>1989</v>
      </c>
      <c r="AE82">
        <v>520</v>
      </c>
      <c r="AF82">
        <v>7.7</v>
      </c>
      <c r="AG82">
        <v>1.85</v>
      </c>
      <c r="AH82">
        <v>0</v>
      </c>
    </row>
    <row r="83" spans="1:34">
      <c r="A83" t="s">
        <v>34</v>
      </c>
      <c r="B83" t="s">
        <v>2594</v>
      </c>
      <c r="C83">
        <v>521</v>
      </c>
      <c r="D83">
        <v>130</v>
      </c>
      <c r="E83">
        <v>198</v>
      </c>
      <c r="F83">
        <v>884</v>
      </c>
      <c r="G83" t="s">
        <v>2595</v>
      </c>
      <c r="H83">
        <v>10000</v>
      </c>
      <c r="I83">
        <v>208543795</v>
      </c>
      <c r="J83" t="s">
        <v>56</v>
      </c>
      <c r="K83" t="s">
        <v>69</v>
      </c>
      <c r="L83" t="s">
        <v>38</v>
      </c>
      <c r="M83" t="s">
        <v>86</v>
      </c>
      <c r="Q83" t="s">
        <v>1233</v>
      </c>
      <c r="R83" t="s">
        <v>2596</v>
      </c>
      <c r="S83">
        <v>317542</v>
      </c>
      <c r="T83">
        <v>14363</v>
      </c>
      <c r="U83" t="s">
        <v>2597</v>
      </c>
      <c r="V83">
        <v>0</v>
      </c>
      <c r="W83" t="s">
        <v>2598</v>
      </c>
      <c r="X83" t="s">
        <v>2599</v>
      </c>
      <c r="Y83">
        <v>620</v>
      </c>
      <c r="Z83" t="s">
        <v>44</v>
      </c>
      <c r="AA83" t="s">
        <v>45</v>
      </c>
      <c r="AB83" t="s">
        <v>62</v>
      </c>
      <c r="AC83">
        <v>170000000</v>
      </c>
      <c r="AD83">
        <v>2014</v>
      </c>
      <c r="AE83">
        <v>2000</v>
      </c>
      <c r="AF83">
        <v>7.6</v>
      </c>
      <c r="AG83">
        <v>1.85</v>
      </c>
      <c r="AH83">
        <v>45000</v>
      </c>
    </row>
    <row r="84" spans="1:34">
      <c r="A84" t="s">
        <v>34</v>
      </c>
      <c r="B84" t="s">
        <v>1730</v>
      </c>
      <c r="C84">
        <v>266</v>
      </c>
      <c r="D84">
        <v>92</v>
      </c>
      <c r="E84">
        <v>54</v>
      </c>
      <c r="F84">
        <v>562</v>
      </c>
      <c r="G84" t="s">
        <v>805</v>
      </c>
      <c r="H84">
        <v>11000</v>
      </c>
      <c r="I84">
        <v>215395021</v>
      </c>
      <c r="J84" t="s">
        <v>56</v>
      </c>
      <c r="K84" t="s">
        <v>69</v>
      </c>
      <c r="L84" t="s">
        <v>95</v>
      </c>
      <c r="M84" t="s">
        <v>88</v>
      </c>
      <c r="N84" t="s">
        <v>89</v>
      </c>
      <c r="Q84" t="s">
        <v>1742</v>
      </c>
      <c r="R84" t="s">
        <v>2611</v>
      </c>
      <c r="S84">
        <v>307029</v>
      </c>
      <c r="T84">
        <v>12754</v>
      </c>
      <c r="U84" t="s">
        <v>2612</v>
      </c>
      <c r="V84">
        <v>0</v>
      </c>
      <c r="W84" t="s">
        <v>2613</v>
      </c>
      <c r="X84" t="s">
        <v>2614</v>
      </c>
      <c r="Y84">
        <v>360</v>
      </c>
      <c r="Z84" t="s">
        <v>44</v>
      </c>
      <c r="AA84" t="s">
        <v>45</v>
      </c>
      <c r="AB84" t="s">
        <v>150</v>
      </c>
      <c r="AC84">
        <v>130000000</v>
      </c>
      <c r="AD84">
        <v>2008</v>
      </c>
      <c r="AE84">
        <v>967</v>
      </c>
      <c r="AF84">
        <v>7.6</v>
      </c>
      <c r="AG84">
        <v>2.35</v>
      </c>
      <c r="AH84">
        <v>6000</v>
      </c>
    </row>
    <row r="85" spans="1:34">
      <c r="A85" t="s">
        <v>34</v>
      </c>
      <c r="B85" t="s">
        <v>169</v>
      </c>
      <c r="C85">
        <v>359</v>
      </c>
      <c r="D85">
        <v>140</v>
      </c>
      <c r="E85">
        <v>0</v>
      </c>
      <c r="F85">
        <v>4000</v>
      </c>
      <c r="G85" t="s">
        <v>119</v>
      </c>
      <c r="H85">
        <v>20000</v>
      </c>
      <c r="I85">
        <v>380262555</v>
      </c>
      <c r="J85" t="s">
        <v>56</v>
      </c>
      <c r="K85" t="s">
        <v>69</v>
      </c>
      <c r="L85" t="s">
        <v>70</v>
      </c>
      <c r="M85" t="s">
        <v>86</v>
      </c>
      <c r="Q85" t="s">
        <v>642</v>
      </c>
      <c r="R85" t="s">
        <v>2620</v>
      </c>
      <c r="S85">
        <v>520104</v>
      </c>
      <c r="T85">
        <v>44042</v>
      </c>
      <c r="U85" t="s">
        <v>2621</v>
      </c>
      <c r="V85">
        <v>4</v>
      </c>
      <c r="W85" t="s">
        <v>2622</v>
      </c>
      <c r="X85" t="s">
        <v>2623</v>
      </c>
      <c r="Y85">
        <v>3286</v>
      </c>
      <c r="Z85" t="s">
        <v>44</v>
      </c>
      <c r="AA85" t="s">
        <v>45</v>
      </c>
      <c r="AB85" t="s">
        <v>62</v>
      </c>
      <c r="AC85">
        <v>113000000</v>
      </c>
      <c r="AD85">
        <v>2005</v>
      </c>
      <c r="AE85">
        <v>16000</v>
      </c>
      <c r="AF85">
        <v>7.6</v>
      </c>
      <c r="AG85">
        <v>2.35</v>
      </c>
      <c r="AH85">
        <v>10000</v>
      </c>
    </row>
    <row r="86" spans="1:34">
      <c r="A86" t="s">
        <v>34</v>
      </c>
      <c r="B86" t="s">
        <v>2629</v>
      </c>
      <c r="C86">
        <v>529</v>
      </c>
      <c r="D86">
        <v>105</v>
      </c>
      <c r="E86">
        <v>81</v>
      </c>
      <c r="F86">
        <v>779</v>
      </c>
      <c r="G86" t="s">
        <v>2451</v>
      </c>
      <c r="H86">
        <v>11000</v>
      </c>
      <c r="I86">
        <v>176740650</v>
      </c>
      <c r="J86" t="s">
        <v>56</v>
      </c>
      <c r="K86" t="s">
        <v>38</v>
      </c>
      <c r="L86" t="s">
        <v>86</v>
      </c>
      <c r="M86" t="s">
        <v>57</v>
      </c>
      <c r="Q86" t="s">
        <v>1731</v>
      </c>
      <c r="R86" t="s">
        <v>2630</v>
      </c>
      <c r="S86">
        <v>403836</v>
      </c>
      <c r="T86">
        <v>13118</v>
      </c>
      <c r="U86" t="s">
        <v>2631</v>
      </c>
      <c r="V86">
        <v>0</v>
      </c>
      <c r="W86" t="s">
        <v>2632</v>
      </c>
      <c r="X86" t="s">
        <v>2633</v>
      </c>
      <c r="Y86">
        <v>646</v>
      </c>
      <c r="Z86" t="s">
        <v>44</v>
      </c>
      <c r="AA86" t="s">
        <v>45</v>
      </c>
      <c r="AB86" t="s">
        <v>62</v>
      </c>
      <c r="AC86">
        <v>93000000</v>
      </c>
      <c r="AD86">
        <v>2011</v>
      </c>
      <c r="AE86">
        <v>1000</v>
      </c>
      <c r="AF86">
        <v>7.6</v>
      </c>
      <c r="AG86">
        <v>2.35</v>
      </c>
      <c r="AH86">
        <v>47000</v>
      </c>
    </row>
    <row r="87" spans="1:34">
      <c r="A87" t="s">
        <v>34</v>
      </c>
      <c r="B87" t="s">
        <v>654</v>
      </c>
      <c r="C87">
        <v>148</v>
      </c>
      <c r="D87">
        <v>128</v>
      </c>
      <c r="E87">
        <v>323</v>
      </c>
      <c r="F87">
        <v>489</v>
      </c>
      <c r="G87" t="s">
        <v>1466</v>
      </c>
      <c r="H87">
        <v>13000</v>
      </c>
      <c r="I87">
        <v>100012500</v>
      </c>
      <c r="J87" t="s">
        <v>56</v>
      </c>
      <c r="K87" t="s">
        <v>69</v>
      </c>
      <c r="L87" t="s">
        <v>57</v>
      </c>
      <c r="Q87" t="s">
        <v>98</v>
      </c>
      <c r="R87" t="s">
        <v>2634</v>
      </c>
      <c r="S87">
        <v>299258</v>
      </c>
      <c r="T87">
        <v>14274</v>
      </c>
      <c r="U87" t="s">
        <v>2635</v>
      </c>
      <c r="V87">
        <v>1</v>
      </c>
      <c r="W87" t="s">
        <v>2636</v>
      </c>
      <c r="X87" t="s">
        <v>2637</v>
      </c>
      <c r="Y87">
        <v>346</v>
      </c>
      <c r="Z87" t="s">
        <v>44</v>
      </c>
      <c r="AA87" t="s">
        <v>45</v>
      </c>
      <c r="AB87" t="s">
        <v>46</v>
      </c>
      <c r="AC87">
        <v>90000000</v>
      </c>
      <c r="AD87">
        <v>1995</v>
      </c>
      <c r="AE87">
        <v>559</v>
      </c>
      <c r="AF87">
        <v>7.6</v>
      </c>
      <c r="AG87">
        <v>2.35</v>
      </c>
      <c r="AH87">
        <v>0</v>
      </c>
    </row>
    <row r="88" spans="1:34">
      <c r="A88" t="s">
        <v>34</v>
      </c>
      <c r="B88" t="s">
        <v>552</v>
      </c>
      <c r="C88">
        <v>415</v>
      </c>
      <c r="D88">
        <v>128</v>
      </c>
      <c r="E88">
        <v>0</v>
      </c>
      <c r="F88">
        <v>727</v>
      </c>
      <c r="G88" t="s">
        <v>641</v>
      </c>
      <c r="H88">
        <v>21000</v>
      </c>
      <c r="I88">
        <v>209019489</v>
      </c>
      <c r="J88" t="s">
        <v>56</v>
      </c>
      <c r="K88" t="s">
        <v>69</v>
      </c>
      <c r="L88" t="s">
        <v>37</v>
      </c>
      <c r="M88" t="s">
        <v>90</v>
      </c>
      <c r="N88" t="s">
        <v>57</v>
      </c>
      <c r="Q88" t="s">
        <v>608</v>
      </c>
      <c r="R88" t="s">
        <v>2638</v>
      </c>
      <c r="S88">
        <v>477300</v>
      </c>
      <c r="T88">
        <v>23996</v>
      </c>
      <c r="U88" t="s">
        <v>2639</v>
      </c>
      <c r="V88">
        <v>3</v>
      </c>
      <c r="W88" t="s">
        <v>2640</v>
      </c>
      <c r="X88" t="s">
        <v>2641</v>
      </c>
      <c r="Y88">
        <v>621</v>
      </c>
      <c r="Z88" t="s">
        <v>44</v>
      </c>
      <c r="AA88" t="s">
        <v>45</v>
      </c>
      <c r="AB88" t="s">
        <v>62</v>
      </c>
      <c r="AC88">
        <v>90000000</v>
      </c>
      <c r="AD88">
        <v>2009</v>
      </c>
      <c r="AE88">
        <v>979</v>
      </c>
      <c r="AF88">
        <v>7.6</v>
      </c>
      <c r="AG88">
        <v>1.85</v>
      </c>
      <c r="AH88">
        <v>20000</v>
      </c>
    </row>
    <row r="89" spans="1:34">
      <c r="A89" t="s">
        <v>34</v>
      </c>
      <c r="B89" t="s">
        <v>2320</v>
      </c>
      <c r="C89">
        <v>406</v>
      </c>
      <c r="D89">
        <v>134</v>
      </c>
      <c r="E89">
        <v>452</v>
      </c>
      <c r="F89">
        <v>697</v>
      </c>
      <c r="G89" t="s">
        <v>1227</v>
      </c>
      <c r="H89">
        <v>11000</v>
      </c>
      <c r="I89">
        <v>85707116</v>
      </c>
      <c r="J89" t="s">
        <v>56</v>
      </c>
      <c r="K89" t="s">
        <v>38</v>
      </c>
      <c r="L89" t="s">
        <v>207</v>
      </c>
      <c r="Q89" t="s">
        <v>131</v>
      </c>
      <c r="R89" t="s">
        <v>2648</v>
      </c>
      <c r="S89">
        <v>303185</v>
      </c>
      <c r="T89">
        <v>20411</v>
      </c>
      <c r="U89" t="s">
        <v>2649</v>
      </c>
      <c r="V89">
        <v>4</v>
      </c>
      <c r="W89" t="s">
        <v>2650</v>
      </c>
      <c r="X89" t="s">
        <v>2651</v>
      </c>
      <c r="Y89">
        <v>701</v>
      </c>
      <c r="Z89" t="s">
        <v>44</v>
      </c>
      <c r="AA89" t="s">
        <v>45</v>
      </c>
      <c r="AB89" t="s">
        <v>46</v>
      </c>
      <c r="AC89">
        <v>68000000</v>
      </c>
      <c r="AD89">
        <v>2014</v>
      </c>
      <c r="AE89">
        <v>8000</v>
      </c>
      <c r="AF89">
        <v>7.6</v>
      </c>
      <c r="AG89">
        <v>2.35</v>
      </c>
      <c r="AH89">
        <v>82000</v>
      </c>
    </row>
    <row r="90" spans="1:34">
      <c r="A90" t="s">
        <v>34</v>
      </c>
      <c r="B90" t="s">
        <v>2688</v>
      </c>
      <c r="C90">
        <v>250</v>
      </c>
      <c r="D90">
        <v>189</v>
      </c>
      <c r="E90">
        <v>0</v>
      </c>
      <c r="F90">
        <v>1000</v>
      </c>
      <c r="G90" t="s">
        <v>849</v>
      </c>
      <c r="H90">
        <v>16000</v>
      </c>
      <c r="I90">
        <v>25031037</v>
      </c>
      <c r="J90" t="s">
        <v>56</v>
      </c>
      <c r="K90" t="s">
        <v>94</v>
      </c>
      <c r="L90" t="s">
        <v>57</v>
      </c>
      <c r="Q90" t="s">
        <v>96</v>
      </c>
      <c r="R90" t="s">
        <v>2689</v>
      </c>
      <c r="S90">
        <v>155496</v>
      </c>
      <c r="T90">
        <v>22186</v>
      </c>
      <c r="U90" t="s">
        <v>1413</v>
      </c>
      <c r="V90">
        <v>0</v>
      </c>
      <c r="W90" t="s">
        <v>2690</v>
      </c>
      <c r="X90" t="s">
        <v>2691</v>
      </c>
      <c r="Y90">
        <v>532</v>
      </c>
      <c r="Z90" t="s">
        <v>44</v>
      </c>
      <c r="AA90" t="s">
        <v>45</v>
      </c>
      <c r="AB90" t="s">
        <v>46</v>
      </c>
      <c r="AC90">
        <v>53000000</v>
      </c>
      <c r="AD90">
        <v>2007</v>
      </c>
      <c r="AE90">
        <v>3000</v>
      </c>
      <c r="AF90">
        <v>7.6</v>
      </c>
      <c r="AG90">
        <v>2.35</v>
      </c>
      <c r="AH90">
        <v>0</v>
      </c>
    </row>
    <row r="91" spans="1:34">
      <c r="A91" t="s">
        <v>34</v>
      </c>
      <c r="B91" t="s">
        <v>2718</v>
      </c>
      <c r="C91">
        <v>143</v>
      </c>
      <c r="D91">
        <v>111</v>
      </c>
      <c r="E91">
        <v>906</v>
      </c>
      <c r="F91">
        <v>906</v>
      </c>
      <c r="G91" t="s">
        <v>2719</v>
      </c>
      <c r="H91">
        <v>1000</v>
      </c>
      <c r="I91">
        <v>92001027</v>
      </c>
      <c r="J91" t="s">
        <v>56</v>
      </c>
      <c r="K91" t="s">
        <v>69</v>
      </c>
      <c r="L91" t="s">
        <v>38</v>
      </c>
      <c r="M91" t="s">
        <v>86</v>
      </c>
      <c r="N91" t="s">
        <v>57</v>
      </c>
      <c r="Q91" t="s">
        <v>2720</v>
      </c>
      <c r="R91" t="s">
        <v>2721</v>
      </c>
      <c r="S91">
        <v>97838</v>
      </c>
      <c r="T91">
        <v>6315</v>
      </c>
      <c r="U91" t="s">
        <v>2718</v>
      </c>
      <c r="V91">
        <v>2</v>
      </c>
      <c r="W91" t="s">
        <v>2722</v>
      </c>
      <c r="X91" t="s">
        <v>2723</v>
      </c>
      <c r="Y91">
        <v>286</v>
      </c>
      <c r="Z91" t="s">
        <v>44</v>
      </c>
      <c r="AA91" t="s">
        <v>45</v>
      </c>
      <c r="AB91" t="s">
        <v>62</v>
      </c>
      <c r="AC91">
        <v>45000000</v>
      </c>
      <c r="AD91">
        <v>1996</v>
      </c>
      <c r="AE91">
        <v>1000</v>
      </c>
      <c r="AF91">
        <v>7.6</v>
      </c>
      <c r="AG91">
        <v>2.35</v>
      </c>
      <c r="AH91">
        <v>3000</v>
      </c>
    </row>
    <row r="92" spans="1:34">
      <c r="A92" t="s">
        <v>34</v>
      </c>
      <c r="B92" t="s">
        <v>2729</v>
      </c>
      <c r="C92">
        <v>319</v>
      </c>
      <c r="D92">
        <v>121</v>
      </c>
      <c r="E92">
        <v>532</v>
      </c>
      <c r="F92">
        <v>127</v>
      </c>
      <c r="G92" t="s">
        <v>2730</v>
      </c>
      <c r="H92">
        <v>480</v>
      </c>
      <c r="I92">
        <v>125069696</v>
      </c>
      <c r="J92" t="s">
        <v>56</v>
      </c>
      <c r="K92" t="s">
        <v>79</v>
      </c>
      <c r="L92" t="s">
        <v>38</v>
      </c>
      <c r="M92" t="s">
        <v>57</v>
      </c>
      <c r="N92" t="s">
        <v>207</v>
      </c>
      <c r="Q92" t="s">
        <v>2731</v>
      </c>
      <c r="R92" t="s">
        <v>2732</v>
      </c>
      <c r="S92">
        <v>203963</v>
      </c>
      <c r="T92">
        <v>1261</v>
      </c>
      <c r="U92" t="s">
        <v>2733</v>
      </c>
      <c r="V92">
        <v>0</v>
      </c>
      <c r="W92" t="s">
        <v>2734</v>
      </c>
      <c r="X92" t="s">
        <v>2735</v>
      </c>
      <c r="Y92">
        <v>420</v>
      </c>
      <c r="Z92" t="s">
        <v>44</v>
      </c>
      <c r="AA92" t="s">
        <v>45</v>
      </c>
      <c r="AB92" t="s">
        <v>46</v>
      </c>
      <c r="AC92">
        <v>40000000</v>
      </c>
      <c r="AD92">
        <v>2013</v>
      </c>
      <c r="AE92">
        <v>449</v>
      </c>
      <c r="AF92">
        <v>7.6</v>
      </c>
      <c r="AG92">
        <v>2.35</v>
      </c>
      <c r="AH92">
        <v>58000</v>
      </c>
    </row>
    <row r="93" spans="1:34">
      <c r="A93" t="s">
        <v>34</v>
      </c>
      <c r="B93" t="s">
        <v>2274</v>
      </c>
      <c r="C93">
        <v>118</v>
      </c>
      <c r="D93">
        <v>98</v>
      </c>
      <c r="E93">
        <v>295</v>
      </c>
      <c r="F93">
        <v>380</v>
      </c>
      <c r="G93" t="s">
        <v>2746</v>
      </c>
      <c r="H93">
        <v>720</v>
      </c>
      <c r="I93">
        <v>50693162</v>
      </c>
      <c r="J93" t="s">
        <v>56</v>
      </c>
      <c r="K93" t="s">
        <v>38</v>
      </c>
      <c r="L93" t="s">
        <v>70</v>
      </c>
      <c r="Q93" t="s">
        <v>2229</v>
      </c>
      <c r="R93" t="s">
        <v>2747</v>
      </c>
      <c r="S93">
        <v>136580</v>
      </c>
      <c r="T93">
        <v>2630</v>
      </c>
      <c r="U93" t="s">
        <v>2748</v>
      </c>
      <c r="V93">
        <v>0</v>
      </c>
      <c r="W93" t="s">
        <v>2749</v>
      </c>
      <c r="X93" t="s">
        <v>2750</v>
      </c>
      <c r="Y93">
        <v>545</v>
      </c>
      <c r="Z93" t="s">
        <v>44</v>
      </c>
      <c r="AA93" t="s">
        <v>45</v>
      </c>
      <c r="AB93" t="s">
        <v>46</v>
      </c>
      <c r="AC93">
        <v>23000000</v>
      </c>
      <c r="AD93">
        <v>1994</v>
      </c>
      <c r="AE93">
        <v>581</v>
      </c>
      <c r="AF93">
        <v>7.6</v>
      </c>
      <c r="AG93">
        <v>1.85</v>
      </c>
      <c r="AH93">
        <v>15000</v>
      </c>
    </row>
    <row r="94" spans="1:34">
      <c r="A94" t="s">
        <v>34</v>
      </c>
      <c r="B94" t="s">
        <v>1091</v>
      </c>
      <c r="C94">
        <v>186</v>
      </c>
      <c r="D94">
        <v>126</v>
      </c>
      <c r="E94">
        <v>13000</v>
      </c>
      <c r="F94">
        <v>488</v>
      </c>
      <c r="G94" t="s">
        <v>2761</v>
      </c>
      <c r="H94">
        <v>920</v>
      </c>
      <c r="I94">
        <v>251188924</v>
      </c>
      <c r="J94" t="s">
        <v>56</v>
      </c>
      <c r="K94" t="s">
        <v>69</v>
      </c>
      <c r="Q94" t="s">
        <v>2762</v>
      </c>
      <c r="R94" t="s">
        <v>2763</v>
      </c>
      <c r="S94">
        <v>269033</v>
      </c>
      <c r="T94">
        <v>2725</v>
      </c>
      <c r="U94" t="s">
        <v>307</v>
      </c>
      <c r="V94">
        <v>0</v>
      </c>
      <c r="W94" t="s">
        <v>2764</v>
      </c>
      <c r="X94" t="s">
        <v>2765</v>
      </c>
      <c r="Y94">
        <v>817</v>
      </c>
      <c r="Z94" t="s">
        <v>44</v>
      </c>
      <c r="AA94" t="s">
        <v>45</v>
      </c>
      <c r="AB94" t="s">
        <v>62</v>
      </c>
      <c r="AC94">
        <v>35000000</v>
      </c>
      <c r="AD94">
        <v>1989</v>
      </c>
      <c r="AE94">
        <v>549</v>
      </c>
      <c r="AF94">
        <v>7.6</v>
      </c>
      <c r="AG94">
        <v>1.85</v>
      </c>
      <c r="AH94">
        <v>12000</v>
      </c>
    </row>
    <row r="95" spans="1:34">
      <c r="A95" t="s">
        <v>34</v>
      </c>
      <c r="B95" t="s">
        <v>654</v>
      </c>
      <c r="C95">
        <v>104</v>
      </c>
      <c r="D95">
        <v>135</v>
      </c>
      <c r="E95">
        <v>323</v>
      </c>
      <c r="F95">
        <v>495</v>
      </c>
      <c r="G95" t="s">
        <v>514</v>
      </c>
      <c r="H95">
        <v>826</v>
      </c>
      <c r="I95">
        <v>122012643</v>
      </c>
      <c r="J95" t="s">
        <v>56</v>
      </c>
      <c r="K95" t="s">
        <v>69</v>
      </c>
      <c r="L95" t="s">
        <v>57</v>
      </c>
      <c r="Q95" t="s">
        <v>217</v>
      </c>
      <c r="R95" t="s">
        <v>2775</v>
      </c>
      <c r="S95">
        <v>143696</v>
      </c>
      <c r="T95">
        <v>2575</v>
      </c>
      <c r="U95" t="s">
        <v>2776</v>
      </c>
      <c r="V95">
        <v>1</v>
      </c>
      <c r="W95" t="s">
        <v>2777</v>
      </c>
      <c r="X95" t="s">
        <v>2778</v>
      </c>
      <c r="Y95">
        <v>241</v>
      </c>
      <c r="Z95" t="s">
        <v>44</v>
      </c>
      <c r="AA95" t="s">
        <v>45</v>
      </c>
      <c r="AB95" t="s">
        <v>150</v>
      </c>
      <c r="AC95">
        <v>30000000</v>
      </c>
      <c r="AD95">
        <v>1990</v>
      </c>
      <c r="AE95">
        <v>692</v>
      </c>
      <c r="AF95">
        <v>7.6</v>
      </c>
      <c r="AG95">
        <v>2.35</v>
      </c>
      <c r="AH95">
        <v>0</v>
      </c>
    </row>
    <row r="96" spans="1:34">
      <c r="A96" t="s">
        <v>34</v>
      </c>
      <c r="B96" t="s">
        <v>703</v>
      </c>
      <c r="C96">
        <v>478</v>
      </c>
      <c r="D96">
        <v>121</v>
      </c>
      <c r="E96">
        <v>777</v>
      </c>
      <c r="F96">
        <v>219</v>
      </c>
      <c r="G96" t="s">
        <v>2784</v>
      </c>
      <c r="H96">
        <v>455</v>
      </c>
      <c r="I96">
        <v>46875468</v>
      </c>
      <c r="J96" t="s">
        <v>56</v>
      </c>
      <c r="K96" t="s">
        <v>37</v>
      </c>
      <c r="L96" t="s">
        <v>38</v>
      </c>
      <c r="M96" t="s">
        <v>90</v>
      </c>
      <c r="N96" t="s">
        <v>57</v>
      </c>
      <c r="Q96" t="s">
        <v>2785</v>
      </c>
      <c r="R96" t="s">
        <v>2786</v>
      </c>
      <c r="S96">
        <v>196217</v>
      </c>
      <c r="T96">
        <v>1467</v>
      </c>
      <c r="U96" t="s">
        <v>2787</v>
      </c>
      <c r="V96">
        <v>2</v>
      </c>
      <c r="W96" t="s">
        <v>2788</v>
      </c>
      <c r="X96" t="s">
        <v>2789</v>
      </c>
      <c r="Y96">
        <v>461</v>
      </c>
      <c r="Z96" t="s">
        <v>44</v>
      </c>
      <c r="AA96" t="s">
        <v>45</v>
      </c>
      <c r="AB96" t="s">
        <v>46</v>
      </c>
      <c r="AC96">
        <v>30000000</v>
      </c>
      <c r="AD96">
        <v>2015</v>
      </c>
      <c r="AE96">
        <v>221</v>
      </c>
      <c r="AF96">
        <v>7.6</v>
      </c>
      <c r="AG96">
        <v>2.39</v>
      </c>
      <c r="AH96">
        <v>59000</v>
      </c>
    </row>
    <row r="97" spans="1:34">
      <c r="A97" t="s">
        <v>34</v>
      </c>
      <c r="B97" t="s">
        <v>2800</v>
      </c>
      <c r="C97">
        <v>77</v>
      </c>
      <c r="D97">
        <v>126</v>
      </c>
      <c r="E97">
        <v>102</v>
      </c>
      <c r="F97">
        <v>497</v>
      </c>
      <c r="G97" t="s">
        <v>323</v>
      </c>
      <c r="H97">
        <v>22000</v>
      </c>
      <c r="I97">
        <v>38413606</v>
      </c>
      <c r="J97" t="s">
        <v>56</v>
      </c>
      <c r="K97" t="s">
        <v>88</v>
      </c>
      <c r="L97" t="s">
        <v>37</v>
      </c>
      <c r="M97" t="s">
        <v>57</v>
      </c>
      <c r="Q97" t="s">
        <v>63</v>
      </c>
      <c r="R97" t="s">
        <v>2801</v>
      </c>
      <c r="S97">
        <v>54042</v>
      </c>
      <c r="T97">
        <v>23866</v>
      </c>
      <c r="U97" t="s">
        <v>2802</v>
      </c>
      <c r="V97">
        <v>1</v>
      </c>
      <c r="W97" t="s">
        <v>2803</v>
      </c>
      <c r="X97" t="s">
        <v>2804</v>
      </c>
      <c r="Y97">
        <v>215</v>
      </c>
      <c r="Z97" t="s">
        <v>44</v>
      </c>
      <c r="AA97" t="s">
        <v>45</v>
      </c>
      <c r="AB97" t="s">
        <v>46</v>
      </c>
      <c r="AC97">
        <v>30000000</v>
      </c>
      <c r="AD97">
        <v>1988</v>
      </c>
      <c r="AE97">
        <v>581</v>
      </c>
      <c r="AF97">
        <v>7.6</v>
      </c>
      <c r="AG97">
        <v>1.85</v>
      </c>
      <c r="AH97">
        <v>0</v>
      </c>
    </row>
    <row r="98" spans="1:34">
      <c r="A98" t="s">
        <v>34</v>
      </c>
      <c r="B98" t="s">
        <v>77</v>
      </c>
      <c r="C98">
        <v>148</v>
      </c>
      <c r="D98">
        <v>118</v>
      </c>
      <c r="E98">
        <v>14000</v>
      </c>
      <c r="F98">
        <v>237</v>
      </c>
      <c r="G98" t="s">
        <v>2805</v>
      </c>
      <c r="H98">
        <v>11000</v>
      </c>
      <c r="I98">
        <v>179870271</v>
      </c>
      <c r="J98" t="s">
        <v>56</v>
      </c>
      <c r="K98" t="s">
        <v>69</v>
      </c>
      <c r="Q98" t="s">
        <v>145</v>
      </c>
      <c r="R98" t="s">
        <v>2806</v>
      </c>
      <c r="S98">
        <v>329969</v>
      </c>
      <c r="T98">
        <v>11898</v>
      </c>
      <c r="U98" t="s">
        <v>2807</v>
      </c>
      <c r="V98">
        <v>2</v>
      </c>
      <c r="W98" t="s">
        <v>2808</v>
      </c>
      <c r="X98" t="s">
        <v>2809</v>
      </c>
      <c r="Y98">
        <v>524</v>
      </c>
      <c r="Z98" t="s">
        <v>44</v>
      </c>
      <c r="AA98" t="s">
        <v>45</v>
      </c>
      <c r="AB98" t="s">
        <v>150</v>
      </c>
      <c r="AC98">
        <v>28000000</v>
      </c>
      <c r="AD98">
        <v>1984</v>
      </c>
      <c r="AE98">
        <v>429</v>
      </c>
      <c r="AF98">
        <v>7.6</v>
      </c>
      <c r="AG98">
        <v>2.35</v>
      </c>
      <c r="AH98">
        <v>0</v>
      </c>
    </row>
    <row r="99" spans="1:34">
      <c r="A99" t="s">
        <v>34</v>
      </c>
      <c r="B99" t="s">
        <v>1438</v>
      </c>
      <c r="C99">
        <v>248</v>
      </c>
      <c r="D99">
        <v>119</v>
      </c>
      <c r="E99">
        <v>611</v>
      </c>
      <c r="F99">
        <v>4</v>
      </c>
      <c r="G99" t="s">
        <v>2929</v>
      </c>
      <c r="H99">
        <v>755</v>
      </c>
      <c r="I99">
        <v>11041228</v>
      </c>
      <c r="J99" t="s">
        <v>56</v>
      </c>
      <c r="K99" t="s">
        <v>69</v>
      </c>
      <c r="L99" t="s">
        <v>38</v>
      </c>
      <c r="M99" t="s">
        <v>87</v>
      </c>
      <c r="Q99" t="s">
        <v>2930</v>
      </c>
      <c r="R99" t="s">
        <v>2931</v>
      </c>
      <c r="S99">
        <v>92295</v>
      </c>
      <c r="T99">
        <v>1244</v>
      </c>
      <c r="U99" t="s">
        <v>2932</v>
      </c>
      <c r="V99">
        <v>3</v>
      </c>
      <c r="W99" t="s">
        <v>2933</v>
      </c>
      <c r="X99" t="s">
        <v>2934</v>
      </c>
      <c r="Y99">
        <v>420</v>
      </c>
      <c r="Z99" t="s">
        <v>1445</v>
      </c>
      <c r="AA99" t="s">
        <v>1446</v>
      </c>
      <c r="AB99" t="s">
        <v>62</v>
      </c>
      <c r="AC99">
        <v>100000000</v>
      </c>
      <c r="AD99">
        <v>2004</v>
      </c>
      <c r="AE99">
        <v>483</v>
      </c>
      <c r="AF99">
        <v>7.6</v>
      </c>
      <c r="AG99">
        <v>2.35</v>
      </c>
      <c r="AH99">
        <v>0</v>
      </c>
    </row>
    <row r="100" spans="1:34">
      <c r="A100" t="s">
        <v>34</v>
      </c>
      <c r="B100" t="s">
        <v>2946</v>
      </c>
      <c r="C100">
        <v>61</v>
      </c>
      <c r="D100">
        <v>197</v>
      </c>
      <c r="E100">
        <v>176</v>
      </c>
      <c r="F100">
        <v>760</v>
      </c>
      <c r="G100" t="s">
        <v>2947</v>
      </c>
      <c r="H100">
        <v>924</v>
      </c>
      <c r="I100">
        <v>46300000</v>
      </c>
      <c r="J100" t="s">
        <v>56</v>
      </c>
      <c r="K100" t="s">
        <v>69</v>
      </c>
      <c r="L100" t="s">
        <v>88</v>
      </c>
      <c r="M100" t="s">
        <v>37</v>
      </c>
      <c r="Q100" t="s">
        <v>2948</v>
      </c>
      <c r="R100" t="s">
        <v>2949</v>
      </c>
      <c r="S100">
        <v>29323</v>
      </c>
      <c r="T100">
        <v>4109</v>
      </c>
      <c r="U100" t="s">
        <v>2950</v>
      </c>
      <c r="V100">
        <v>0</v>
      </c>
      <c r="W100" t="s">
        <v>2951</v>
      </c>
      <c r="X100" t="s">
        <v>2952</v>
      </c>
      <c r="Y100">
        <v>344</v>
      </c>
      <c r="Z100" t="s">
        <v>44</v>
      </c>
      <c r="AA100" t="s">
        <v>45</v>
      </c>
      <c r="AB100" t="s">
        <v>112</v>
      </c>
      <c r="AC100">
        <v>9400000</v>
      </c>
      <c r="AD100">
        <v>1963</v>
      </c>
      <c r="AE100">
        <v>898</v>
      </c>
      <c r="AF100">
        <v>7.6</v>
      </c>
      <c r="AG100">
        <v>2.76</v>
      </c>
      <c r="AH100">
        <v>0</v>
      </c>
    </row>
    <row r="101" spans="1:34">
      <c r="A101" t="s">
        <v>76</v>
      </c>
      <c r="B101" t="s">
        <v>766</v>
      </c>
      <c r="C101">
        <v>177</v>
      </c>
      <c r="D101">
        <v>87</v>
      </c>
      <c r="E101">
        <v>750</v>
      </c>
      <c r="F101">
        <v>41</v>
      </c>
      <c r="G101" t="s">
        <v>2277</v>
      </c>
      <c r="H101">
        <v>745</v>
      </c>
      <c r="I101">
        <v>9003011</v>
      </c>
      <c r="J101" t="s">
        <v>56</v>
      </c>
      <c r="K101" t="s">
        <v>69</v>
      </c>
      <c r="L101" t="s">
        <v>86</v>
      </c>
      <c r="M101" t="s">
        <v>57</v>
      </c>
      <c r="Q101" t="s">
        <v>3090</v>
      </c>
      <c r="R101" t="s">
        <v>3091</v>
      </c>
      <c r="S101">
        <v>133966</v>
      </c>
      <c r="T101">
        <v>1396</v>
      </c>
      <c r="U101" t="s">
        <v>3092</v>
      </c>
      <c r="V101">
        <v>0</v>
      </c>
      <c r="W101" t="s">
        <v>3093</v>
      </c>
      <c r="X101" t="s">
        <v>3094</v>
      </c>
      <c r="Y101">
        <v>294</v>
      </c>
      <c r="Z101" t="s">
        <v>44</v>
      </c>
      <c r="AA101" t="s">
        <v>772</v>
      </c>
      <c r="AB101" t="s">
        <v>46</v>
      </c>
      <c r="AC101">
        <v>2000000</v>
      </c>
      <c r="AD101">
        <v>1981</v>
      </c>
      <c r="AE101">
        <v>531</v>
      </c>
      <c r="AF101">
        <v>7.6</v>
      </c>
      <c r="AG101">
        <v>2.35</v>
      </c>
      <c r="AH101">
        <v>0</v>
      </c>
    </row>
    <row r="102" spans="1:34">
      <c r="A102" t="s">
        <v>34</v>
      </c>
      <c r="B102" t="s">
        <v>3095</v>
      </c>
      <c r="C102">
        <v>77</v>
      </c>
      <c r="D102">
        <v>102</v>
      </c>
      <c r="E102">
        <v>32</v>
      </c>
      <c r="F102">
        <v>75</v>
      </c>
      <c r="G102" t="s">
        <v>3096</v>
      </c>
      <c r="H102">
        <v>483</v>
      </c>
      <c r="I102">
        <v>11546543</v>
      </c>
      <c r="J102" t="s">
        <v>56</v>
      </c>
      <c r="K102" t="s">
        <v>88</v>
      </c>
      <c r="Q102" t="s">
        <v>2929</v>
      </c>
      <c r="R102" t="s">
        <v>3097</v>
      </c>
      <c r="S102">
        <v>34520</v>
      </c>
      <c r="T102">
        <v>768</v>
      </c>
      <c r="U102" t="s">
        <v>3098</v>
      </c>
      <c r="V102">
        <v>1</v>
      </c>
      <c r="W102" t="s">
        <v>3099</v>
      </c>
      <c r="X102" t="s">
        <v>3100</v>
      </c>
      <c r="Y102">
        <v>146</v>
      </c>
      <c r="Z102" t="s">
        <v>1888</v>
      </c>
      <c r="AA102" t="s">
        <v>1889</v>
      </c>
      <c r="AB102" t="s">
        <v>46</v>
      </c>
      <c r="AC102">
        <v>2000000</v>
      </c>
      <c r="AD102">
        <v>1994</v>
      </c>
      <c r="AE102">
        <v>147</v>
      </c>
      <c r="AF102">
        <v>7.6</v>
      </c>
      <c r="AG102">
        <v>2.35</v>
      </c>
      <c r="AH102">
        <v>0</v>
      </c>
    </row>
    <row r="103" spans="1:34">
      <c r="A103" t="s">
        <v>34</v>
      </c>
      <c r="B103" t="s">
        <v>3108</v>
      </c>
      <c r="C103">
        <v>481</v>
      </c>
      <c r="D103">
        <v>102</v>
      </c>
      <c r="E103">
        <v>338</v>
      </c>
      <c r="F103">
        <v>60</v>
      </c>
      <c r="G103" t="s">
        <v>3109</v>
      </c>
      <c r="H103">
        <v>1000</v>
      </c>
      <c r="I103">
        <v>4105123</v>
      </c>
      <c r="J103" t="s">
        <v>56</v>
      </c>
      <c r="K103" t="s">
        <v>37</v>
      </c>
      <c r="L103" t="s">
        <v>57</v>
      </c>
      <c r="Q103" t="s">
        <v>3110</v>
      </c>
      <c r="R103" t="s">
        <v>3111</v>
      </c>
      <c r="S103">
        <v>148221</v>
      </c>
      <c r="T103">
        <v>1445</v>
      </c>
      <c r="U103" t="s">
        <v>3112</v>
      </c>
      <c r="V103">
        <v>0</v>
      </c>
      <c r="W103" t="s">
        <v>3113</v>
      </c>
      <c r="X103" t="s">
        <v>3114</v>
      </c>
      <c r="Y103">
        <v>316</v>
      </c>
      <c r="Z103" t="s">
        <v>749</v>
      </c>
      <c r="AA103" t="s">
        <v>3115</v>
      </c>
      <c r="AB103" t="s">
        <v>46</v>
      </c>
      <c r="AC103">
        <v>1100000</v>
      </c>
      <c r="AD103">
        <v>2011</v>
      </c>
      <c r="AE103">
        <v>342</v>
      </c>
      <c r="AF103">
        <v>7.6</v>
      </c>
      <c r="AG103">
        <v>1.85</v>
      </c>
      <c r="AH103">
        <v>51000</v>
      </c>
    </row>
    <row r="104" spans="1:34">
      <c r="A104" t="s">
        <v>34</v>
      </c>
      <c r="B104" t="s">
        <v>756</v>
      </c>
      <c r="C104">
        <v>635</v>
      </c>
      <c r="D104">
        <v>141</v>
      </c>
      <c r="E104">
        <v>0</v>
      </c>
      <c r="F104">
        <v>19000</v>
      </c>
      <c r="G104" t="s">
        <v>608</v>
      </c>
      <c r="H104">
        <v>26000</v>
      </c>
      <c r="I104">
        <v>458991599</v>
      </c>
      <c r="J104" t="s">
        <v>56</v>
      </c>
      <c r="K104" t="s">
        <v>69</v>
      </c>
      <c r="L104" t="s">
        <v>86</v>
      </c>
      <c r="Q104" t="s">
        <v>757</v>
      </c>
      <c r="R104" t="s">
        <v>3136</v>
      </c>
      <c r="S104">
        <v>462669</v>
      </c>
      <c r="T104">
        <v>92000</v>
      </c>
      <c r="U104" t="s">
        <v>291</v>
      </c>
      <c r="V104">
        <v>4</v>
      </c>
      <c r="W104" t="s">
        <v>3137</v>
      </c>
      <c r="X104" t="s">
        <v>3138</v>
      </c>
      <c r="Y104">
        <v>1117</v>
      </c>
      <c r="Z104" t="s">
        <v>44</v>
      </c>
      <c r="AA104" t="s">
        <v>45</v>
      </c>
      <c r="AB104" t="s">
        <v>62</v>
      </c>
      <c r="AC104">
        <v>250000000</v>
      </c>
      <c r="AD104">
        <v>2015</v>
      </c>
      <c r="AE104">
        <v>21000</v>
      </c>
      <c r="AF104">
        <v>7.5</v>
      </c>
      <c r="AG104">
        <v>2.35</v>
      </c>
      <c r="AH104">
        <v>118000</v>
      </c>
    </row>
    <row r="105" spans="1:34">
      <c r="A105" t="s">
        <v>34</v>
      </c>
      <c r="B105" t="s">
        <v>3146</v>
      </c>
      <c r="C105">
        <v>322</v>
      </c>
      <c r="D105">
        <v>122</v>
      </c>
      <c r="E105">
        <v>681</v>
      </c>
      <c r="F105">
        <v>105</v>
      </c>
      <c r="G105" t="s">
        <v>3147</v>
      </c>
      <c r="H105">
        <v>998</v>
      </c>
      <c r="I105">
        <v>130468626</v>
      </c>
      <c r="J105" t="s">
        <v>56</v>
      </c>
      <c r="K105" t="s">
        <v>69</v>
      </c>
      <c r="L105" t="s">
        <v>86</v>
      </c>
      <c r="M105" t="s">
        <v>57</v>
      </c>
      <c r="Q105" t="s">
        <v>3148</v>
      </c>
      <c r="R105" t="s">
        <v>3149</v>
      </c>
      <c r="S105">
        <v>53607</v>
      </c>
      <c r="T105">
        <v>1327</v>
      </c>
      <c r="U105" t="s">
        <v>3150</v>
      </c>
      <c r="V105">
        <v>4</v>
      </c>
      <c r="W105" t="s">
        <v>3151</v>
      </c>
      <c r="X105" t="s">
        <v>3152</v>
      </c>
      <c r="Y105">
        <v>432</v>
      </c>
      <c r="Z105" t="s">
        <v>44</v>
      </c>
      <c r="AA105" t="s">
        <v>45</v>
      </c>
      <c r="AB105" t="s">
        <v>62</v>
      </c>
      <c r="AC105">
        <v>185000000</v>
      </c>
      <c r="AD105">
        <v>2016</v>
      </c>
      <c r="AE105">
        <v>119</v>
      </c>
      <c r="AF105">
        <v>7.5</v>
      </c>
      <c r="AG105">
        <v>2.35</v>
      </c>
      <c r="AH105">
        <v>30000</v>
      </c>
    </row>
    <row r="106" spans="1:34">
      <c r="A106" t="s">
        <v>34</v>
      </c>
      <c r="B106" t="s">
        <v>237</v>
      </c>
      <c r="C106">
        <v>289</v>
      </c>
      <c r="D106">
        <v>134</v>
      </c>
      <c r="E106">
        <v>0</v>
      </c>
      <c r="F106">
        <v>346</v>
      </c>
      <c r="G106" t="s">
        <v>3165</v>
      </c>
      <c r="H106">
        <v>20000</v>
      </c>
      <c r="I106">
        <v>214948780</v>
      </c>
      <c r="J106" t="s">
        <v>56</v>
      </c>
      <c r="K106" t="s">
        <v>69</v>
      </c>
      <c r="L106" t="s">
        <v>70</v>
      </c>
      <c r="M106" t="s">
        <v>86</v>
      </c>
      <c r="N106" t="s">
        <v>57</v>
      </c>
      <c r="Q106" t="s">
        <v>289</v>
      </c>
      <c r="R106" t="s">
        <v>3166</v>
      </c>
      <c r="S106">
        <v>405973</v>
      </c>
      <c r="T106">
        <v>20952</v>
      </c>
      <c r="U106" t="s">
        <v>2490</v>
      </c>
      <c r="V106">
        <v>4</v>
      </c>
      <c r="W106" t="s">
        <v>3167</v>
      </c>
      <c r="X106" t="s">
        <v>3168</v>
      </c>
      <c r="Y106">
        <v>1055</v>
      </c>
      <c r="Z106" t="s">
        <v>44</v>
      </c>
      <c r="AA106" t="s">
        <v>710</v>
      </c>
      <c r="AB106" t="s">
        <v>62</v>
      </c>
      <c r="AC106">
        <v>110000000</v>
      </c>
      <c r="AD106">
        <v>2003</v>
      </c>
      <c r="AE106">
        <v>505</v>
      </c>
      <c r="AF106">
        <v>7.5</v>
      </c>
      <c r="AG106">
        <v>2.35</v>
      </c>
      <c r="AH106">
        <v>0</v>
      </c>
    </row>
    <row r="107" spans="1:34">
      <c r="A107" t="s">
        <v>34</v>
      </c>
      <c r="B107" t="s">
        <v>552</v>
      </c>
      <c r="C107">
        <v>382</v>
      </c>
      <c r="D107">
        <v>129</v>
      </c>
      <c r="E107">
        <v>0</v>
      </c>
      <c r="F107">
        <v>154</v>
      </c>
      <c r="G107" t="s">
        <v>641</v>
      </c>
      <c r="H107">
        <v>21000</v>
      </c>
      <c r="I107">
        <v>186830669</v>
      </c>
      <c r="J107" t="s">
        <v>56</v>
      </c>
      <c r="K107" t="s">
        <v>69</v>
      </c>
      <c r="L107" t="s">
        <v>37</v>
      </c>
      <c r="M107" t="s">
        <v>90</v>
      </c>
      <c r="N107" t="s">
        <v>57</v>
      </c>
      <c r="Q107" t="s">
        <v>608</v>
      </c>
      <c r="R107" t="s">
        <v>3169</v>
      </c>
      <c r="S107">
        <v>338635</v>
      </c>
      <c r="T107">
        <v>22403</v>
      </c>
      <c r="U107" t="s">
        <v>3170</v>
      </c>
      <c r="V107">
        <v>2</v>
      </c>
      <c r="W107" t="s">
        <v>3171</v>
      </c>
      <c r="X107" t="s">
        <v>3172</v>
      </c>
      <c r="Y107">
        <v>412</v>
      </c>
      <c r="Z107" t="s">
        <v>44</v>
      </c>
      <c r="AA107" t="s">
        <v>45</v>
      </c>
      <c r="AB107" t="s">
        <v>62</v>
      </c>
      <c r="AC107">
        <v>125000000</v>
      </c>
      <c r="AD107">
        <v>2011</v>
      </c>
      <c r="AE107">
        <v>979</v>
      </c>
      <c r="AF107">
        <v>7.5</v>
      </c>
      <c r="AG107">
        <v>2.35</v>
      </c>
      <c r="AH107">
        <v>39000</v>
      </c>
    </row>
    <row r="108" spans="1:34">
      <c r="A108" t="s">
        <v>34</v>
      </c>
      <c r="B108" t="s">
        <v>1859</v>
      </c>
      <c r="C108">
        <v>196</v>
      </c>
      <c r="D108">
        <v>113</v>
      </c>
      <c r="E108">
        <v>719</v>
      </c>
      <c r="F108">
        <v>217</v>
      </c>
      <c r="G108" t="s">
        <v>3173</v>
      </c>
      <c r="H108">
        <v>605</v>
      </c>
      <c r="I108">
        <v>119412921</v>
      </c>
      <c r="J108" t="s">
        <v>56</v>
      </c>
      <c r="K108" t="s">
        <v>86</v>
      </c>
      <c r="Q108" t="s">
        <v>3174</v>
      </c>
      <c r="R108" t="s">
        <v>3175</v>
      </c>
      <c r="S108">
        <v>240241</v>
      </c>
      <c r="T108">
        <v>1441</v>
      </c>
      <c r="U108" t="s">
        <v>940</v>
      </c>
      <c r="V108">
        <v>0</v>
      </c>
      <c r="W108" t="s">
        <v>3176</v>
      </c>
      <c r="X108" t="s">
        <v>3177</v>
      </c>
      <c r="Y108">
        <v>391</v>
      </c>
      <c r="Z108" t="s">
        <v>44</v>
      </c>
      <c r="AA108" t="s">
        <v>45</v>
      </c>
      <c r="AB108" t="s">
        <v>46</v>
      </c>
      <c r="AC108">
        <v>65000000</v>
      </c>
      <c r="AD108">
        <v>1990</v>
      </c>
      <c r="AE108">
        <v>308</v>
      </c>
      <c r="AF108">
        <v>7.5</v>
      </c>
      <c r="AG108">
        <v>1.85</v>
      </c>
      <c r="AH108">
        <v>0</v>
      </c>
    </row>
    <row r="109" spans="1:34">
      <c r="A109" t="s">
        <v>34</v>
      </c>
      <c r="B109" t="s">
        <v>1308</v>
      </c>
      <c r="C109">
        <v>393</v>
      </c>
      <c r="D109">
        <v>112</v>
      </c>
      <c r="E109">
        <v>1000</v>
      </c>
      <c r="F109">
        <v>719</v>
      </c>
      <c r="G109" t="s">
        <v>3196</v>
      </c>
      <c r="H109">
        <v>10000</v>
      </c>
      <c r="I109">
        <v>31494270</v>
      </c>
      <c r="J109" t="s">
        <v>56</v>
      </c>
      <c r="K109" t="s">
        <v>88</v>
      </c>
      <c r="L109" t="s">
        <v>70</v>
      </c>
      <c r="M109" t="s">
        <v>87</v>
      </c>
      <c r="Q109" t="s">
        <v>2321</v>
      </c>
      <c r="R109" t="s">
        <v>3197</v>
      </c>
      <c r="S109">
        <v>273921</v>
      </c>
      <c r="T109">
        <v>12687</v>
      </c>
      <c r="U109" t="s">
        <v>3198</v>
      </c>
      <c r="V109">
        <v>0</v>
      </c>
      <c r="W109" t="s">
        <v>3199</v>
      </c>
      <c r="X109" t="s">
        <v>3200</v>
      </c>
      <c r="Y109">
        <v>522</v>
      </c>
      <c r="Z109" t="s">
        <v>44</v>
      </c>
      <c r="AA109" t="s">
        <v>45</v>
      </c>
      <c r="AB109" t="s">
        <v>62</v>
      </c>
      <c r="AC109">
        <v>60000000</v>
      </c>
      <c r="AD109">
        <v>2010</v>
      </c>
      <c r="AE109">
        <v>1000</v>
      </c>
      <c r="AF109">
        <v>7.5</v>
      </c>
      <c r="AG109">
        <v>1.85</v>
      </c>
      <c r="AH109">
        <v>36000</v>
      </c>
    </row>
    <row r="110" spans="1:34">
      <c r="A110" t="s">
        <v>34</v>
      </c>
      <c r="B110" t="s">
        <v>3305</v>
      </c>
      <c r="C110">
        <v>79</v>
      </c>
      <c r="D110">
        <v>160</v>
      </c>
      <c r="E110">
        <v>130</v>
      </c>
      <c r="F110">
        <v>288</v>
      </c>
      <c r="G110" t="s">
        <v>3306</v>
      </c>
      <c r="H110">
        <v>469</v>
      </c>
      <c r="I110">
        <v>14500000</v>
      </c>
      <c r="J110" t="s">
        <v>56</v>
      </c>
      <c r="K110" t="s">
        <v>38</v>
      </c>
      <c r="L110" t="s">
        <v>80</v>
      </c>
      <c r="M110" t="s">
        <v>207</v>
      </c>
      <c r="Q110" t="s">
        <v>3307</v>
      </c>
      <c r="R110" t="s">
        <v>3308</v>
      </c>
      <c r="S110">
        <v>25019</v>
      </c>
      <c r="T110">
        <v>1548</v>
      </c>
      <c r="U110" t="s">
        <v>3309</v>
      </c>
      <c r="V110">
        <v>0</v>
      </c>
      <c r="W110" t="s">
        <v>3310</v>
      </c>
      <c r="X110" t="s">
        <v>3311</v>
      </c>
      <c r="Y110">
        <v>159</v>
      </c>
      <c r="Z110" t="s">
        <v>44</v>
      </c>
      <c r="AA110" t="s">
        <v>198</v>
      </c>
      <c r="AB110" t="s">
        <v>251</v>
      </c>
      <c r="AC110">
        <v>25000000</v>
      </c>
      <c r="AD110">
        <v>1970</v>
      </c>
      <c r="AE110">
        <v>377</v>
      </c>
      <c r="AF110">
        <v>7.5</v>
      </c>
      <c r="AG110">
        <v>2.35</v>
      </c>
      <c r="AH110">
        <v>0</v>
      </c>
    </row>
    <row r="111" spans="1:34">
      <c r="A111" t="s">
        <v>34</v>
      </c>
      <c r="B111" t="s">
        <v>3357</v>
      </c>
      <c r="C111">
        <v>146</v>
      </c>
      <c r="D111">
        <v>107</v>
      </c>
      <c r="E111">
        <v>110</v>
      </c>
      <c r="F111">
        <v>722</v>
      </c>
      <c r="G111" t="s">
        <v>2325</v>
      </c>
      <c r="H111">
        <v>23000</v>
      </c>
      <c r="I111">
        <v>1190018</v>
      </c>
      <c r="J111" t="s">
        <v>56</v>
      </c>
      <c r="K111" t="s">
        <v>38</v>
      </c>
      <c r="L111" t="s">
        <v>86</v>
      </c>
      <c r="M111" t="s">
        <v>57</v>
      </c>
      <c r="Q111" t="s">
        <v>58</v>
      </c>
      <c r="R111" t="s">
        <v>3358</v>
      </c>
      <c r="S111">
        <v>261317</v>
      </c>
      <c r="T111">
        <v>25088</v>
      </c>
      <c r="U111" t="s">
        <v>3359</v>
      </c>
      <c r="V111">
        <v>2</v>
      </c>
      <c r="W111" t="s">
        <v>3360</v>
      </c>
      <c r="X111" t="s">
        <v>3361</v>
      </c>
      <c r="Y111">
        <v>1137</v>
      </c>
      <c r="Z111" t="s">
        <v>44</v>
      </c>
      <c r="AA111" t="s">
        <v>45</v>
      </c>
      <c r="AB111" t="s">
        <v>46</v>
      </c>
      <c r="AC111">
        <v>20000000</v>
      </c>
      <c r="AD111">
        <v>2002</v>
      </c>
      <c r="AE111">
        <v>876</v>
      </c>
      <c r="AF111">
        <v>7.5</v>
      </c>
      <c r="AG111">
        <v>2.35</v>
      </c>
      <c r="AH111">
        <v>20000</v>
      </c>
    </row>
    <row r="112" spans="1:34">
      <c r="A112" t="s">
        <v>34</v>
      </c>
      <c r="B112" t="s">
        <v>3513</v>
      </c>
      <c r="C112">
        <v>167</v>
      </c>
      <c r="D112">
        <v>115</v>
      </c>
      <c r="E112">
        <v>92</v>
      </c>
      <c r="F112">
        <v>177</v>
      </c>
      <c r="G112" t="s">
        <v>3514</v>
      </c>
      <c r="H112">
        <v>559</v>
      </c>
      <c r="I112">
        <v>24800000</v>
      </c>
      <c r="J112" t="s">
        <v>56</v>
      </c>
      <c r="K112" t="s">
        <v>69</v>
      </c>
      <c r="L112" t="s">
        <v>57</v>
      </c>
      <c r="Q112" t="s">
        <v>571</v>
      </c>
      <c r="R112" t="s">
        <v>3515</v>
      </c>
      <c r="S112">
        <v>89403</v>
      </c>
      <c r="T112">
        <v>1456</v>
      </c>
      <c r="U112" t="s">
        <v>2039</v>
      </c>
      <c r="V112">
        <v>0</v>
      </c>
      <c r="W112" t="s">
        <v>3516</v>
      </c>
      <c r="X112" t="s">
        <v>3517</v>
      </c>
      <c r="Y112">
        <v>358</v>
      </c>
      <c r="Z112" t="s">
        <v>44</v>
      </c>
      <c r="AA112" t="s">
        <v>329</v>
      </c>
      <c r="AB112" t="s">
        <v>112</v>
      </c>
      <c r="AC112">
        <v>2000000</v>
      </c>
      <c r="AD112">
        <v>1963</v>
      </c>
      <c r="AE112">
        <v>201</v>
      </c>
      <c r="AF112">
        <v>7.5</v>
      </c>
      <c r="AG112">
        <v>1.37</v>
      </c>
      <c r="AH112">
        <v>0</v>
      </c>
    </row>
    <row r="113" spans="1:34">
      <c r="A113" t="s">
        <v>34</v>
      </c>
      <c r="B113" t="s">
        <v>3581</v>
      </c>
      <c r="C113">
        <v>465</v>
      </c>
      <c r="D113">
        <v>131</v>
      </c>
      <c r="E113">
        <v>188</v>
      </c>
      <c r="F113">
        <v>641</v>
      </c>
      <c r="G113" t="s">
        <v>2756</v>
      </c>
      <c r="H113">
        <v>10000</v>
      </c>
      <c r="I113">
        <v>195000874</v>
      </c>
      <c r="J113" t="s">
        <v>56</v>
      </c>
      <c r="K113" t="s">
        <v>69</v>
      </c>
      <c r="L113" t="s">
        <v>57</v>
      </c>
      <c r="Q113" t="s">
        <v>1161</v>
      </c>
      <c r="R113" t="s">
        <v>3582</v>
      </c>
      <c r="S113">
        <v>232187</v>
      </c>
      <c r="T113">
        <v>21840</v>
      </c>
      <c r="U113" t="s">
        <v>3583</v>
      </c>
      <c r="V113">
        <v>0</v>
      </c>
      <c r="W113" t="s">
        <v>3584</v>
      </c>
      <c r="X113" t="s">
        <v>3585</v>
      </c>
      <c r="Y113">
        <v>440</v>
      </c>
      <c r="Z113" t="s">
        <v>44</v>
      </c>
      <c r="AA113" t="s">
        <v>1446</v>
      </c>
      <c r="AB113" t="s">
        <v>62</v>
      </c>
      <c r="AC113">
        <v>150000000</v>
      </c>
      <c r="AD113">
        <v>2015</v>
      </c>
      <c r="AE113">
        <v>10000</v>
      </c>
      <c r="AF113">
        <v>7.4</v>
      </c>
      <c r="AG113">
        <v>2.35</v>
      </c>
      <c r="AH113">
        <v>47000</v>
      </c>
    </row>
    <row r="114" spans="1:34">
      <c r="A114" t="s">
        <v>34</v>
      </c>
      <c r="B114" t="s">
        <v>1048</v>
      </c>
      <c r="C114">
        <v>432</v>
      </c>
      <c r="D114">
        <v>133</v>
      </c>
      <c r="E114">
        <v>663</v>
      </c>
      <c r="F114">
        <v>690</v>
      </c>
      <c r="G114" t="s">
        <v>2756</v>
      </c>
      <c r="H114">
        <v>10000</v>
      </c>
      <c r="I114">
        <v>209364921</v>
      </c>
      <c r="J114" t="s">
        <v>56</v>
      </c>
      <c r="K114" t="s">
        <v>69</v>
      </c>
      <c r="L114" t="s">
        <v>57</v>
      </c>
      <c r="Q114" t="s">
        <v>1161</v>
      </c>
      <c r="R114" t="s">
        <v>3586</v>
      </c>
      <c r="S114">
        <v>365104</v>
      </c>
      <c r="T114">
        <v>21768</v>
      </c>
      <c r="U114" t="s">
        <v>3587</v>
      </c>
      <c r="V114">
        <v>3</v>
      </c>
      <c r="W114" t="s">
        <v>3588</v>
      </c>
      <c r="X114" t="s">
        <v>3589</v>
      </c>
      <c r="Y114">
        <v>512</v>
      </c>
      <c r="Z114" t="s">
        <v>44</v>
      </c>
      <c r="AA114" t="s">
        <v>45</v>
      </c>
      <c r="AB114" t="s">
        <v>62</v>
      </c>
      <c r="AC114">
        <v>145000000</v>
      </c>
      <c r="AD114">
        <v>2011</v>
      </c>
      <c r="AE114">
        <v>10000</v>
      </c>
      <c r="AF114">
        <v>7.4</v>
      </c>
      <c r="AG114">
        <v>2.35</v>
      </c>
      <c r="AH114">
        <v>35000</v>
      </c>
    </row>
    <row r="115" spans="1:34">
      <c r="A115" t="s">
        <v>34</v>
      </c>
      <c r="B115" t="s">
        <v>816</v>
      </c>
      <c r="C115">
        <v>244</v>
      </c>
      <c r="D115">
        <v>138</v>
      </c>
      <c r="E115">
        <v>608</v>
      </c>
      <c r="F115">
        <v>168</v>
      </c>
      <c r="G115" t="s">
        <v>3590</v>
      </c>
      <c r="H115">
        <v>613</v>
      </c>
      <c r="I115">
        <v>93926386</v>
      </c>
      <c r="J115" t="s">
        <v>56</v>
      </c>
      <c r="K115" t="s">
        <v>69</v>
      </c>
      <c r="L115" t="s">
        <v>38</v>
      </c>
      <c r="M115" t="s">
        <v>80</v>
      </c>
      <c r="N115" t="s">
        <v>207</v>
      </c>
      <c r="Q115" t="s">
        <v>3591</v>
      </c>
      <c r="R115" t="s">
        <v>3592</v>
      </c>
      <c r="S115">
        <v>168207</v>
      </c>
      <c r="T115">
        <v>1205</v>
      </c>
      <c r="U115" t="s">
        <v>3593</v>
      </c>
      <c r="V115">
        <v>1</v>
      </c>
      <c r="W115" t="s">
        <v>3594</v>
      </c>
      <c r="X115" t="s">
        <v>3595</v>
      </c>
      <c r="Y115">
        <v>684</v>
      </c>
      <c r="Z115" t="s">
        <v>44</v>
      </c>
      <c r="AA115" t="s">
        <v>45</v>
      </c>
      <c r="AB115" t="s">
        <v>62</v>
      </c>
      <c r="AC115">
        <v>150000000</v>
      </c>
      <c r="AD115">
        <v>2003</v>
      </c>
      <c r="AE115">
        <v>172</v>
      </c>
      <c r="AF115">
        <v>7.4</v>
      </c>
      <c r="AG115">
        <v>2.35</v>
      </c>
      <c r="AH115">
        <v>0</v>
      </c>
    </row>
    <row r="116" spans="1:34">
      <c r="A116" t="s">
        <v>34</v>
      </c>
      <c r="B116" t="s">
        <v>3596</v>
      </c>
      <c r="C116">
        <v>517</v>
      </c>
      <c r="D116">
        <v>117</v>
      </c>
      <c r="E116">
        <v>235</v>
      </c>
      <c r="F116">
        <v>680</v>
      </c>
      <c r="G116" t="s">
        <v>1675</v>
      </c>
      <c r="H116">
        <v>2000</v>
      </c>
      <c r="I116">
        <v>180191634</v>
      </c>
      <c r="J116" t="s">
        <v>56</v>
      </c>
      <c r="K116" t="s">
        <v>69</v>
      </c>
      <c r="L116" t="s">
        <v>88</v>
      </c>
      <c r="M116" t="s">
        <v>86</v>
      </c>
      <c r="Q116" t="s">
        <v>2595</v>
      </c>
      <c r="R116" t="s">
        <v>3597</v>
      </c>
      <c r="S116">
        <v>313866</v>
      </c>
      <c r="T116">
        <v>5730</v>
      </c>
      <c r="U116" t="s">
        <v>3598</v>
      </c>
      <c r="V116">
        <v>6</v>
      </c>
      <c r="W116" t="s">
        <v>3599</v>
      </c>
      <c r="X116" t="s">
        <v>3600</v>
      </c>
      <c r="Y116">
        <v>549</v>
      </c>
      <c r="Z116" t="s">
        <v>44</v>
      </c>
      <c r="AA116" t="s">
        <v>45</v>
      </c>
      <c r="AB116" t="s">
        <v>62</v>
      </c>
      <c r="AC116">
        <v>130000000</v>
      </c>
      <c r="AD116">
        <v>2015</v>
      </c>
      <c r="AE116">
        <v>2000</v>
      </c>
      <c r="AF116">
        <v>7.4</v>
      </c>
      <c r="AG116">
        <v>1.85</v>
      </c>
      <c r="AH116">
        <v>61000</v>
      </c>
    </row>
    <row r="117" spans="1:34">
      <c r="A117" t="s">
        <v>34</v>
      </c>
      <c r="B117" t="s">
        <v>77</v>
      </c>
      <c r="C117">
        <v>440</v>
      </c>
      <c r="D117">
        <v>107</v>
      </c>
      <c r="E117">
        <v>14000</v>
      </c>
      <c r="F117">
        <v>845</v>
      </c>
      <c r="G117" t="s">
        <v>3601</v>
      </c>
      <c r="H117">
        <v>2000</v>
      </c>
      <c r="I117">
        <v>77564037</v>
      </c>
      <c r="J117" t="s">
        <v>56</v>
      </c>
      <c r="K117" t="s">
        <v>69</v>
      </c>
      <c r="L117" t="s">
        <v>89</v>
      </c>
      <c r="M117" t="s">
        <v>90</v>
      </c>
      <c r="Q117" t="s">
        <v>2265</v>
      </c>
      <c r="R117" t="s">
        <v>3602</v>
      </c>
      <c r="S117">
        <v>177383</v>
      </c>
      <c r="T117">
        <v>4631</v>
      </c>
      <c r="U117" t="s">
        <v>3603</v>
      </c>
      <c r="V117">
        <v>1</v>
      </c>
      <c r="W117" t="s">
        <v>3604</v>
      </c>
      <c r="X117" t="s">
        <v>3605</v>
      </c>
      <c r="Y117">
        <v>447</v>
      </c>
      <c r="Z117" t="s">
        <v>44</v>
      </c>
      <c r="AA117" t="s">
        <v>45</v>
      </c>
      <c r="AB117" t="s">
        <v>150</v>
      </c>
      <c r="AC117">
        <v>135000000</v>
      </c>
      <c r="AD117">
        <v>2011</v>
      </c>
      <c r="AE117">
        <v>871</v>
      </c>
      <c r="AF117">
        <v>7.4</v>
      </c>
      <c r="AG117">
        <v>2.35</v>
      </c>
      <c r="AH117">
        <v>44000</v>
      </c>
    </row>
    <row r="118" spans="1:34">
      <c r="A118" t="s">
        <v>34</v>
      </c>
      <c r="B118" t="s">
        <v>237</v>
      </c>
      <c r="C118">
        <v>290</v>
      </c>
      <c r="D118">
        <v>104</v>
      </c>
      <c r="E118">
        <v>0</v>
      </c>
      <c r="F118">
        <v>505</v>
      </c>
      <c r="G118" t="s">
        <v>3614</v>
      </c>
      <c r="H118">
        <v>20000</v>
      </c>
      <c r="I118">
        <v>157299717</v>
      </c>
      <c r="J118" t="s">
        <v>56</v>
      </c>
      <c r="K118" t="s">
        <v>69</v>
      </c>
      <c r="L118" t="s">
        <v>86</v>
      </c>
      <c r="Q118" t="s">
        <v>289</v>
      </c>
      <c r="R118" t="s">
        <v>3615</v>
      </c>
      <c r="S118">
        <v>452928</v>
      </c>
      <c r="T118">
        <v>21397</v>
      </c>
      <c r="U118" t="s">
        <v>3165</v>
      </c>
      <c r="V118">
        <v>0</v>
      </c>
      <c r="W118" t="s">
        <v>3616</v>
      </c>
      <c r="X118" t="s">
        <v>3617</v>
      </c>
      <c r="Y118">
        <v>1401</v>
      </c>
      <c r="Z118" t="s">
        <v>44</v>
      </c>
      <c r="AA118" t="s">
        <v>45</v>
      </c>
      <c r="AB118" t="s">
        <v>62</v>
      </c>
      <c r="AC118">
        <v>75000000</v>
      </c>
      <c r="AD118">
        <v>2000</v>
      </c>
      <c r="AE118">
        <v>764</v>
      </c>
      <c r="AF118">
        <v>7.4</v>
      </c>
      <c r="AG118">
        <v>2.35</v>
      </c>
      <c r="AH118">
        <v>0</v>
      </c>
    </row>
    <row r="119" spans="1:34">
      <c r="A119" t="s">
        <v>34</v>
      </c>
      <c r="B119" t="s">
        <v>3618</v>
      </c>
      <c r="C119">
        <v>122</v>
      </c>
      <c r="D119">
        <v>136</v>
      </c>
      <c r="E119">
        <v>0</v>
      </c>
      <c r="F119">
        <v>904</v>
      </c>
      <c r="G119" t="s">
        <v>408</v>
      </c>
      <c r="H119">
        <v>12000</v>
      </c>
      <c r="I119">
        <v>134006721</v>
      </c>
      <c r="J119" t="s">
        <v>56</v>
      </c>
      <c r="K119" t="s">
        <v>69</v>
      </c>
      <c r="L119" t="s">
        <v>57</v>
      </c>
      <c r="Q119" t="s">
        <v>2304</v>
      </c>
      <c r="R119" t="s">
        <v>3619</v>
      </c>
      <c r="S119">
        <v>259492</v>
      </c>
      <c r="T119">
        <v>15999</v>
      </c>
      <c r="U119" t="s">
        <v>2221</v>
      </c>
      <c r="V119">
        <v>1</v>
      </c>
      <c r="W119" t="s">
        <v>3620</v>
      </c>
      <c r="X119" t="s">
        <v>3621</v>
      </c>
      <c r="Y119">
        <v>415</v>
      </c>
      <c r="Z119" t="s">
        <v>44</v>
      </c>
      <c r="AA119" t="s">
        <v>45</v>
      </c>
      <c r="AB119" t="s">
        <v>46</v>
      </c>
      <c r="AC119">
        <v>75000000</v>
      </c>
      <c r="AD119">
        <v>1996</v>
      </c>
      <c r="AE119">
        <v>2000</v>
      </c>
      <c r="AF119">
        <v>7.4</v>
      </c>
      <c r="AG119">
        <v>2.35</v>
      </c>
      <c r="AH119">
        <v>51000</v>
      </c>
    </row>
    <row r="120" spans="1:34">
      <c r="A120" t="s">
        <v>34</v>
      </c>
      <c r="B120" t="s">
        <v>3618</v>
      </c>
      <c r="C120">
        <v>204</v>
      </c>
      <c r="D120">
        <v>144</v>
      </c>
      <c r="E120">
        <v>0</v>
      </c>
      <c r="F120">
        <v>681</v>
      </c>
      <c r="G120" t="s">
        <v>3657</v>
      </c>
      <c r="H120">
        <v>769</v>
      </c>
      <c r="I120">
        <v>52822418</v>
      </c>
      <c r="J120" t="s">
        <v>56</v>
      </c>
      <c r="K120" t="s">
        <v>38</v>
      </c>
      <c r="L120" t="s">
        <v>57</v>
      </c>
      <c r="M120" t="s">
        <v>207</v>
      </c>
      <c r="Q120" t="s">
        <v>3658</v>
      </c>
      <c r="R120" t="s">
        <v>3659</v>
      </c>
      <c r="S120">
        <v>47764</v>
      </c>
      <c r="T120">
        <v>3580</v>
      </c>
      <c r="U120" t="s">
        <v>3660</v>
      </c>
      <c r="V120">
        <v>0</v>
      </c>
      <c r="W120" t="s">
        <v>3661</v>
      </c>
      <c r="X120" t="s">
        <v>3662</v>
      </c>
      <c r="Y120">
        <v>219</v>
      </c>
      <c r="Z120" t="s">
        <v>44</v>
      </c>
      <c r="AA120" t="s">
        <v>45</v>
      </c>
      <c r="AB120" t="s">
        <v>46</v>
      </c>
      <c r="AC120">
        <v>50000000</v>
      </c>
      <c r="AD120">
        <v>2016</v>
      </c>
      <c r="AE120">
        <v>726</v>
      </c>
      <c r="AF120">
        <v>7.4</v>
      </c>
      <c r="AG120">
        <v>2.35</v>
      </c>
      <c r="AH120">
        <v>44000</v>
      </c>
    </row>
    <row r="121" spans="1:34">
      <c r="A121" t="s">
        <v>34</v>
      </c>
      <c r="B121" t="s">
        <v>3693</v>
      </c>
      <c r="C121">
        <v>160</v>
      </c>
      <c r="D121">
        <v>150</v>
      </c>
      <c r="E121">
        <v>610</v>
      </c>
      <c r="F121">
        <v>478</v>
      </c>
      <c r="G121" t="s">
        <v>1439</v>
      </c>
      <c r="H121">
        <v>755</v>
      </c>
      <c r="I121">
        <v>626809</v>
      </c>
      <c r="J121" t="s">
        <v>56</v>
      </c>
      <c r="K121" t="s">
        <v>69</v>
      </c>
      <c r="L121" t="s">
        <v>38</v>
      </c>
      <c r="M121" t="s">
        <v>80</v>
      </c>
      <c r="N121" t="s">
        <v>207</v>
      </c>
      <c r="Q121" t="s">
        <v>2930</v>
      </c>
      <c r="R121" t="s">
        <v>3694</v>
      </c>
      <c r="S121">
        <v>36894</v>
      </c>
      <c r="T121">
        <v>2172</v>
      </c>
      <c r="U121" t="s">
        <v>3695</v>
      </c>
      <c r="V121">
        <v>4</v>
      </c>
      <c r="W121" t="s">
        <v>3696</v>
      </c>
      <c r="X121" t="s">
        <v>3697</v>
      </c>
      <c r="Y121">
        <v>105</v>
      </c>
      <c r="Z121" t="s">
        <v>1445</v>
      </c>
      <c r="AA121" t="s">
        <v>1446</v>
      </c>
      <c r="AB121" t="s">
        <v>46</v>
      </c>
      <c r="AC121">
        <v>553632000</v>
      </c>
      <c r="AD121">
        <v>2008</v>
      </c>
      <c r="AE121">
        <v>643</v>
      </c>
      <c r="AF121">
        <v>7.4</v>
      </c>
      <c r="AG121">
        <v>2.35</v>
      </c>
      <c r="AH121">
        <v>0</v>
      </c>
    </row>
    <row r="122" spans="1:34">
      <c r="A122" t="s">
        <v>34</v>
      </c>
      <c r="B122" t="s">
        <v>3720</v>
      </c>
      <c r="C122">
        <v>589</v>
      </c>
      <c r="D122">
        <v>119</v>
      </c>
      <c r="E122">
        <v>0</v>
      </c>
      <c r="F122">
        <v>502</v>
      </c>
      <c r="G122" t="s">
        <v>98</v>
      </c>
      <c r="H122">
        <v>23000</v>
      </c>
      <c r="I122">
        <v>66468315</v>
      </c>
      <c r="J122" t="s">
        <v>56</v>
      </c>
      <c r="K122" t="s">
        <v>37</v>
      </c>
      <c r="L122" t="s">
        <v>38</v>
      </c>
      <c r="M122" t="s">
        <v>86</v>
      </c>
      <c r="N122" t="s">
        <v>57</v>
      </c>
      <c r="Q122" t="s">
        <v>116</v>
      </c>
      <c r="R122" t="s">
        <v>3721</v>
      </c>
      <c r="S122">
        <v>428916</v>
      </c>
      <c r="T122">
        <v>37387</v>
      </c>
      <c r="U122" t="s">
        <v>3722</v>
      </c>
      <c r="V122">
        <v>0</v>
      </c>
      <c r="W122" t="s">
        <v>3723</v>
      </c>
      <c r="X122" t="s">
        <v>3724</v>
      </c>
      <c r="Y122">
        <v>667</v>
      </c>
      <c r="Z122" t="s">
        <v>44</v>
      </c>
      <c r="AA122" t="s">
        <v>45</v>
      </c>
      <c r="AB122" t="s">
        <v>46</v>
      </c>
      <c r="AC122">
        <v>30000000</v>
      </c>
      <c r="AD122">
        <v>2012</v>
      </c>
      <c r="AE122">
        <v>13000</v>
      </c>
      <c r="AF122">
        <v>7.4</v>
      </c>
      <c r="AG122">
        <v>2.35</v>
      </c>
      <c r="AH122">
        <v>75000</v>
      </c>
    </row>
    <row r="123" spans="1:34">
      <c r="A123" t="s">
        <v>34</v>
      </c>
      <c r="B123" t="s">
        <v>2117</v>
      </c>
      <c r="C123">
        <v>287</v>
      </c>
      <c r="D123">
        <v>110</v>
      </c>
      <c r="E123">
        <v>0</v>
      </c>
      <c r="F123">
        <v>1000</v>
      </c>
      <c r="G123" t="s">
        <v>3734</v>
      </c>
      <c r="H123">
        <v>3000</v>
      </c>
      <c r="I123">
        <v>58885635</v>
      </c>
      <c r="J123" t="s">
        <v>56</v>
      </c>
      <c r="K123" t="s">
        <v>94</v>
      </c>
      <c r="L123" t="s">
        <v>57</v>
      </c>
      <c r="Q123" t="s">
        <v>3735</v>
      </c>
      <c r="R123" t="s">
        <v>3736</v>
      </c>
      <c r="S123">
        <v>194422</v>
      </c>
      <c r="T123">
        <v>10438</v>
      </c>
      <c r="U123" t="s">
        <v>3737</v>
      </c>
      <c r="V123">
        <v>0</v>
      </c>
      <c r="W123" t="s">
        <v>3738</v>
      </c>
      <c r="X123" t="s">
        <v>3739</v>
      </c>
      <c r="Y123">
        <v>1057</v>
      </c>
      <c r="Z123" t="s">
        <v>44</v>
      </c>
      <c r="AA123" t="s">
        <v>45</v>
      </c>
      <c r="AB123" t="s">
        <v>46</v>
      </c>
      <c r="AC123">
        <v>26000000</v>
      </c>
      <c r="AD123">
        <v>2004</v>
      </c>
      <c r="AE123">
        <v>2000</v>
      </c>
      <c r="AF123">
        <v>7.4</v>
      </c>
      <c r="AG123">
        <v>2.35</v>
      </c>
      <c r="AH123">
        <v>7000</v>
      </c>
    </row>
    <row r="124" spans="1:34">
      <c r="A124" t="s">
        <v>34</v>
      </c>
      <c r="B124" t="s">
        <v>3784</v>
      </c>
      <c r="C124">
        <v>160</v>
      </c>
      <c r="D124">
        <v>184</v>
      </c>
      <c r="E124">
        <v>34</v>
      </c>
      <c r="F124">
        <v>155</v>
      </c>
      <c r="G124" t="s">
        <v>541</v>
      </c>
      <c r="H124">
        <v>486</v>
      </c>
      <c r="I124">
        <v>476270</v>
      </c>
      <c r="J124" t="s">
        <v>56</v>
      </c>
      <c r="K124" t="s">
        <v>79</v>
      </c>
      <c r="L124" t="s">
        <v>37</v>
      </c>
      <c r="M124" t="s">
        <v>38</v>
      </c>
      <c r="Q124" t="s">
        <v>2075</v>
      </c>
      <c r="R124" t="s">
        <v>3785</v>
      </c>
      <c r="S124">
        <v>29602</v>
      </c>
      <c r="T124">
        <v>1601</v>
      </c>
      <c r="U124" t="s">
        <v>355</v>
      </c>
      <c r="V124">
        <v>2</v>
      </c>
      <c r="W124" t="s">
        <v>3786</v>
      </c>
      <c r="X124" t="s">
        <v>3787</v>
      </c>
      <c r="Y124">
        <v>110</v>
      </c>
      <c r="Z124" t="s">
        <v>358</v>
      </c>
      <c r="AA124" t="s">
        <v>359</v>
      </c>
      <c r="AB124" t="s">
        <v>46</v>
      </c>
      <c r="AC124">
        <v>20000000</v>
      </c>
      <c r="AD124">
        <v>2008</v>
      </c>
      <c r="AE124">
        <v>471</v>
      </c>
      <c r="AF124">
        <v>7.4</v>
      </c>
      <c r="AG124">
        <v>1.85</v>
      </c>
      <c r="AH124">
        <v>0</v>
      </c>
    </row>
    <row r="125" spans="1:34">
      <c r="A125" t="s">
        <v>34</v>
      </c>
      <c r="B125" t="s">
        <v>3794</v>
      </c>
      <c r="C125">
        <v>157</v>
      </c>
      <c r="D125">
        <v>122</v>
      </c>
      <c r="E125">
        <v>47</v>
      </c>
      <c r="F125">
        <v>834</v>
      </c>
      <c r="G125" t="s">
        <v>238</v>
      </c>
      <c r="H125">
        <v>23000</v>
      </c>
      <c r="I125">
        <v>6855137</v>
      </c>
      <c r="J125" t="s">
        <v>56</v>
      </c>
      <c r="K125" t="s">
        <v>37</v>
      </c>
      <c r="L125" t="s">
        <v>38</v>
      </c>
      <c r="M125" t="s">
        <v>57</v>
      </c>
      <c r="Q125" t="s">
        <v>3795</v>
      </c>
      <c r="R125" t="s">
        <v>3796</v>
      </c>
      <c r="S125">
        <v>88590</v>
      </c>
      <c r="T125">
        <v>27381</v>
      </c>
      <c r="U125" t="s">
        <v>1071</v>
      </c>
      <c r="V125">
        <v>2</v>
      </c>
      <c r="W125" t="s">
        <v>3797</v>
      </c>
      <c r="X125" t="s">
        <v>3798</v>
      </c>
      <c r="Y125">
        <v>419</v>
      </c>
      <c r="Z125" t="s">
        <v>44</v>
      </c>
      <c r="AA125" t="s">
        <v>359</v>
      </c>
      <c r="AB125" t="s">
        <v>46</v>
      </c>
      <c r="AC125">
        <v>17000000</v>
      </c>
      <c r="AD125">
        <v>2006</v>
      </c>
      <c r="AE125">
        <v>979</v>
      </c>
      <c r="AF125">
        <v>7.4</v>
      </c>
      <c r="AG125">
        <v>2.35</v>
      </c>
      <c r="AH125">
        <v>0</v>
      </c>
    </row>
    <row r="126" spans="1:34">
      <c r="A126" t="s">
        <v>34</v>
      </c>
      <c r="B126" t="s">
        <v>3812</v>
      </c>
      <c r="C126">
        <v>111</v>
      </c>
      <c r="D126">
        <v>107</v>
      </c>
      <c r="E126">
        <v>5</v>
      </c>
      <c r="F126">
        <v>141</v>
      </c>
      <c r="G126" t="s">
        <v>3813</v>
      </c>
      <c r="H126">
        <v>893</v>
      </c>
      <c r="I126">
        <v>28014536</v>
      </c>
      <c r="J126" t="s">
        <v>56</v>
      </c>
      <c r="K126" t="s">
        <v>88</v>
      </c>
      <c r="L126" t="s">
        <v>37</v>
      </c>
      <c r="M126" t="s">
        <v>87</v>
      </c>
      <c r="N126" t="s">
        <v>57</v>
      </c>
      <c r="Q126" t="s">
        <v>402</v>
      </c>
      <c r="R126" t="s">
        <v>3814</v>
      </c>
      <c r="S126">
        <v>73347</v>
      </c>
      <c r="T126">
        <v>2044</v>
      </c>
      <c r="U126" t="s">
        <v>3815</v>
      </c>
      <c r="V126">
        <v>1</v>
      </c>
      <c r="W126" t="s">
        <v>3816</v>
      </c>
      <c r="X126" t="s">
        <v>3817</v>
      </c>
      <c r="Y126">
        <v>296</v>
      </c>
      <c r="Z126" t="s">
        <v>44</v>
      </c>
      <c r="AA126" t="s">
        <v>45</v>
      </c>
      <c r="AB126" t="s">
        <v>46</v>
      </c>
      <c r="AC126">
        <v>15000000</v>
      </c>
      <c r="AD126">
        <v>1997</v>
      </c>
      <c r="AE126">
        <v>822</v>
      </c>
      <c r="AF126">
        <v>7.4</v>
      </c>
      <c r="AG126">
        <v>1.85</v>
      </c>
      <c r="AH126">
        <v>0</v>
      </c>
    </row>
    <row r="127" spans="1:34">
      <c r="A127" t="s">
        <v>34</v>
      </c>
      <c r="B127" t="s">
        <v>2117</v>
      </c>
      <c r="C127">
        <v>287</v>
      </c>
      <c r="D127">
        <v>110</v>
      </c>
      <c r="E127">
        <v>0</v>
      </c>
      <c r="F127">
        <v>1000</v>
      </c>
      <c r="G127" t="s">
        <v>3734</v>
      </c>
      <c r="H127">
        <v>3000</v>
      </c>
      <c r="I127">
        <v>58885635</v>
      </c>
      <c r="J127" t="s">
        <v>56</v>
      </c>
      <c r="K127" t="s">
        <v>94</v>
      </c>
      <c r="L127" t="s">
        <v>57</v>
      </c>
      <c r="Q127" t="s">
        <v>3735</v>
      </c>
      <c r="R127" t="s">
        <v>3736</v>
      </c>
      <c r="S127">
        <v>194426</v>
      </c>
      <c r="T127">
        <v>10438</v>
      </c>
      <c r="U127" t="s">
        <v>3737</v>
      </c>
      <c r="V127">
        <v>0</v>
      </c>
      <c r="W127" t="s">
        <v>3738</v>
      </c>
      <c r="X127" t="s">
        <v>3739</v>
      </c>
      <c r="Y127">
        <v>1057</v>
      </c>
      <c r="Z127" t="s">
        <v>44</v>
      </c>
      <c r="AA127" t="s">
        <v>45</v>
      </c>
      <c r="AB127" t="s">
        <v>46</v>
      </c>
      <c r="AC127">
        <v>26000000</v>
      </c>
      <c r="AD127">
        <v>2004</v>
      </c>
      <c r="AE127">
        <v>2000</v>
      </c>
      <c r="AF127">
        <v>7.4</v>
      </c>
      <c r="AG127">
        <v>2.35</v>
      </c>
      <c r="AH127">
        <v>7000</v>
      </c>
    </row>
    <row r="128" spans="1:34">
      <c r="A128" t="s">
        <v>34</v>
      </c>
      <c r="B128" t="s">
        <v>784</v>
      </c>
      <c r="C128">
        <v>313</v>
      </c>
      <c r="D128">
        <v>151</v>
      </c>
      <c r="E128">
        <v>563</v>
      </c>
      <c r="F128">
        <v>1000</v>
      </c>
      <c r="G128" t="s">
        <v>71</v>
      </c>
      <c r="H128">
        <v>40000</v>
      </c>
      <c r="I128">
        <v>423032628</v>
      </c>
      <c r="J128" t="s">
        <v>56</v>
      </c>
      <c r="K128" t="s">
        <v>69</v>
      </c>
      <c r="L128" t="s">
        <v>70</v>
      </c>
      <c r="Q128" t="s">
        <v>785</v>
      </c>
      <c r="R128" t="s">
        <v>4046</v>
      </c>
      <c r="S128">
        <v>522040</v>
      </c>
      <c r="T128">
        <v>48486</v>
      </c>
      <c r="U128" t="s">
        <v>787</v>
      </c>
      <c r="V128">
        <v>2</v>
      </c>
      <c r="W128" t="s">
        <v>4047</v>
      </c>
      <c r="X128" t="s">
        <v>4048</v>
      </c>
      <c r="Y128">
        <v>1832</v>
      </c>
      <c r="Z128" t="s">
        <v>44</v>
      </c>
      <c r="AA128" t="s">
        <v>45</v>
      </c>
      <c r="AB128" t="s">
        <v>62</v>
      </c>
      <c r="AC128">
        <v>225000000</v>
      </c>
      <c r="AD128">
        <v>2006</v>
      </c>
      <c r="AE128">
        <v>5000</v>
      </c>
      <c r="AF128">
        <v>7.3</v>
      </c>
      <c r="AG128">
        <v>2.35</v>
      </c>
      <c r="AH128">
        <v>5000</v>
      </c>
    </row>
    <row r="129" spans="1:34">
      <c r="A129" t="s">
        <v>34</v>
      </c>
      <c r="B129" t="s">
        <v>2027</v>
      </c>
      <c r="C129">
        <v>300</v>
      </c>
      <c r="D129">
        <v>135</v>
      </c>
      <c r="E129">
        <v>0</v>
      </c>
      <c r="F129">
        <v>4000</v>
      </c>
      <c r="G129" t="s">
        <v>1731</v>
      </c>
      <c r="H129">
        <v>24000</v>
      </c>
      <c r="I129">
        <v>373377893</v>
      </c>
      <c r="J129" t="s">
        <v>56</v>
      </c>
      <c r="K129" t="s">
        <v>69</v>
      </c>
      <c r="L129" t="s">
        <v>70</v>
      </c>
      <c r="M129" t="s">
        <v>87</v>
      </c>
      <c r="Q129" t="s">
        <v>346</v>
      </c>
      <c r="R129" t="s">
        <v>4049</v>
      </c>
      <c r="S129">
        <v>411164</v>
      </c>
      <c r="T129">
        <v>43388</v>
      </c>
      <c r="U129" t="s">
        <v>508</v>
      </c>
      <c r="V129">
        <v>1</v>
      </c>
      <c r="W129" t="s">
        <v>4050</v>
      </c>
      <c r="X129" t="s">
        <v>4051</v>
      </c>
      <c r="Y129">
        <v>1303</v>
      </c>
      <c r="Z129" t="s">
        <v>44</v>
      </c>
      <c r="AA129" t="s">
        <v>45</v>
      </c>
      <c r="AB129" t="s">
        <v>62</v>
      </c>
      <c r="AC129">
        <v>200000000</v>
      </c>
      <c r="AD129">
        <v>2004</v>
      </c>
      <c r="AE129">
        <v>11000</v>
      </c>
      <c r="AF129">
        <v>7.3</v>
      </c>
      <c r="AG129">
        <v>2.35</v>
      </c>
      <c r="AH129">
        <v>0</v>
      </c>
    </row>
    <row r="130" spans="1:34">
      <c r="A130" t="s">
        <v>34</v>
      </c>
      <c r="B130" t="s">
        <v>237</v>
      </c>
      <c r="C130">
        <v>396</v>
      </c>
      <c r="D130">
        <v>144</v>
      </c>
      <c r="E130">
        <v>0</v>
      </c>
      <c r="F130">
        <v>1000</v>
      </c>
      <c r="G130" t="s">
        <v>481</v>
      </c>
      <c r="H130">
        <v>34000</v>
      </c>
      <c r="I130">
        <v>154985087</v>
      </c>
      <c r="J130" t="s">
        <v>56</v>
      </c>
      <c r="K130" t="s">
        <v>69</v>
      </c>
      <c r="L130" t="s">
        <v>86</v>
      </c>
      <c r="Q130" t="s">
        <v>1044</v>
      </c>
      <c r="R130" t="s">
        <v>4061</v>
      </c>
      <c r="S130">
        <v>148379</v>
      </c>
      <c r="T130">
        <v>49684</v>
      </c>
      <c r="U130" t="s">
        <v>3867</v>
      </c>
      <c r="V130">
        <v>6</v>
      </c>
      <c r="W130" t="s">
        <v>4062</v>
      </c>
      <c r="X130" t="s">
        <v>4063</v>
      </c>
      <c r="Y130">
        <v>622</v>
      </c>
      <c r="Z130" t="s">
        <v>44</v>
      </c>
      <c r="AA130" t="s">
        <v>45</v>
      </c>
      <c r="AB130" t="s">
        <v>62</v>
      </c>
      <c r="AC130">
        <v>178000000</v>
      </c>
      <c r="AD130">
        <v>2016</v>
      </c>
      <c r="AE130">
        <v>13000</v>
      </c>
      <c r="AF130">
        <v>7.3</v>
      </c>
      <c r="AG130">
        <v>2.35</v>
      </c>
      <c r="AH130">
        <v>54000</v>
      </c>
    </row>
    <row r="131" spans="1:34">
      <c r="A131" t="s">
        <v>34</v>
      </c>
      <c r="B131" t="s">
        <v>1616</v>
      </c>
      <c r="C131">
        <v>275</v>
      </c>
      <c r="D131">
        <v>123</v>
      </c>
      <c r="E131">
        <v>0</v>
      </c>
      <c r="F131">
        <v>648</v>
      </c>
      <c r="G131" t="s">
        <v>331</v>
      </c>
      <c r="H131">
        <v>3000</v>
      </c>
      <c r="I131">
        <v>46978995</v>
      </c>
      <c r="J131" t="s">
        <v>56</v>
      </c>
      <c r="K131" t="s">
        <v>69</v>
      </c>
      <c r="L131" t="s">
        <v>70</v>
      </c>
      <c r="Q131" t="s">
        <v>4064</v>
      </c>
      <c r="R131" t="s">
        <v>4065</v>
      </c>
      <c r="S131">
        <v>111609</v>
      </c>
      <c r="T131">
        <v>5505</v>
      </c>
      <c r="U131" t="s">
        <v>4066</v>
      </c>
      <c r="V131">
        <v>0</v>
      </c>
      <c r="W131" t="s">
        <v>4067</v>
      </c>
      <c r="X131" t="s">
        <v>4068</v>
      </c>
      <c r="Y131">
        <v>781</v>
      </c>
      <c r="Z131" t="s">
        <v>44</v>
      </c>
      <c r="AA131" t="s">
        <v>45</v>
      </c>
      <c r="AB131" t="s">
        <v>62</v>
      </c>
      <c r="AC131">
        <v>160000000</v>
      </c>
      <c r="AD131">
        <v>2016</v>
      </c>
      <c r="AE131">
        <v>716</v>
      </c>
      <c r="AF131">
        <v>7.3</v>
      </c>
      <c r="AG131">
        <v>2.35</v>
      </c>
      <c r="AH131">
        <v>89000</v>
      </c>
    </row>
    <row r="132" spans="1:34">
      <c r="A132" t="s">
        <v>34</v>
      </c>
      <c r="B132" t="s">
        <v>4069</v>
      </c>
      <c r="C132">
        <v>284</v>
      </c>
      <c r="D132">
        <v>90</v>
      </c>
      <c r="E132">
        <v>90</v>
      </c>
      <c r="F132">
        <v>15</v>
      </c>
      <c r="G132" t="s">
        <v>1233</v>
      </c>
      <c r="H132">
        <v>11000</v>
      </c>
      <c r="I132">
        <v>165230261</v>
      </c>
      <c r="J132" t="s">
        <v>56</v>
      </c>
      <c r="K132" t="s">
        <v>69</v>
      </c>
      <c r="L132" t="s">
        <v>95</v>
      </c>
      <c r="M132" t="s">
        <v>88</v>
      </c>
      <c r="N132" t="s">
        <v>89</v>
      </c>
      <c r="Q132" t="s">
        <v>1742</v>
      </c>
      <c r="R132" t="s">
        <v>4070</v>
      </c>
      <c r="S132">
        <v>182718</v>
      </c>
      <c r="T132">
        <v>21015</v>
      </c>
      <c r="U132" t="s">
        <v>4071</v>
      </c>
      <c r="V132">
        <v>0</v>
      </c>
      <c r="W132" t="s">
        <v>4072</v>
      </c>
      <c r="X132" t="s">
        <v>4073</v>
      </c>
      <c r="Y132">
        <v>209</v>
      </c>
      <c r="Z132" t="s">
        <v>44</v>
      </c>
      <c r="AA132" t="s">
        <v>45</v>
      </c>
      <c r="AB132" t="s">
        <v>150</v>
      </c>
      <c r="AC132">
        <v>150000000</v>
      </c>
      <c r="AD132">
        <v>2011</v>
      </c>
      <c r="AE132">
        <v>10000</v>
      </c>
      <c r="AF132">
        <v>7.3</v>
      </c>
      <c r="AG132">
        <v>2.35</v>
      </c>
      <c r="AH132">
        <v>20000</v>
      </c>
    </row>
    <row r="133" spans="1:34">
      <c r="A133" t="s">
        <v>34</v>
      </c>
      <c r="B133" t="s">
        <v>2027</v>
      </c>
      <c r="C133">
        <v>291</v>
      </c>
      <c r="D133">
        <v>121</v>
      </c>
      <c r="E133">
        <v>0</v>
      </c>
      <c r="F133">
        <v>4000</v>
      </c>
      <c r="G133" t="s">
        <v>1731</v>
      </c>
      <c r="H133">
        <v>24000</v>
      </c>
      <c r="I133">
        <v>403706375</v>
      </c>
      <c r="J133" t="s">
        <v>56</v>
      </c>
      <c r="K133" t="s">
        <v>69</v>
      </c>
      <c r="L133" t="s">
        <v>70</v>
      </c>
      <c r="M133" t="s">
        <v>87</v>
      </c>
      <c r="Q133" t="s">
        <v>346</v>
      </c>
      <c r="R133" t="s">
        <v>4080</v>
      </c>
      <c r="S133">
        <v>544665</v>
      </c>
      <c r="T133">
        <v>40484</v>
      </c>
      <c r="U133" t="s">
        <v>508</v>
      </c>
      <c r="V133">
        <v>0</v>
      </c>
      <c r="W133" t="s">
        <v>4081</v>
      </c>
      <c r="X133" t="s">
        <v>4082</v>
      </c>
      <c r="Y133">
        <v>2012</v>
      </c>
      <c r="Z133" t="s">
        <v>44</v>
      </c>
      <c r="AA133" t="s">
        <v>45</v>
      </c>
      <c r="AB133" t="s">
        <v>62</v>
      </c>
      <c r="AC133">
        <v>139000000</v>
      </c>
      <c r="AD133">
        <v>2002</v>
      </c>
      <c r="AE133">
        <v>11000</v>
      </c>
      <c r="AF133">
        <v>7.3</v>
      </c>
      <c r="AG133">
        <v>1.85</v>
      </c>
      <c r="AH133">
        <v>5000</v>
      </c>
    </row>
    <row r="134" spans="1:34">
      <c r="A134" t="s">
        <v>34</v>
      </c>
      <c r="B134" t="s">
        <v>4083</v>
      </c>
      <c r="C134">
        <v>233</v>
      </c>
      <c r="D134">
        <v>95</v>
      </c>
      <c r="E134">
        <v>96</v>
      </c>
      <c r="F134">
        <v>8000</v>
      </c>
      <c r="G134" t="s">
        <v>131</v>
      </c>
      <c r="H134">
        <v>24000</v>
      </c>
      <c r="I134">
        <v>148337537</v>
      </c>
      <c r="J134" t="s">
        <v>56</v>
      </c>
      <c r="K134" t="s">
        <v>95</v>
      </c>
      <c r="L134" t="s">
        <v>88</v>
      </c>
      <c r="M134" t="s">
        <v>89</v>
      </c>
      <c r="N134" t="s">
        <v>86</v>
      </c>
      <c r="Q134" t="s">
        <v>346</v>
      </c>
      <c r="R134" t="s">
        <v>4084</v>
      </c>
      <c r="S134">
        <v>172754</v>
      </c>
      <c r="T134">
        <v>46120</v>
      </c>
      <c r="U134" t="s">
        <v>1736</v>
      </c>
      <c r="V134">
        <v>3</v>
      </c>
      <c r="W134" t="s">
        <v>4085</v>
      </c>
      <c r="X134" t="s">
        <v>4086</v>
      </c>
      <c r="Y134">
        <v>187</v>
      </c>
      <c r="Z134" t="s">
        <v>44</v>
      </c>
      <c r="AA134" t="s">
        <v>45</v>
      </c>
      <c r="AB134" t="s">
        <v>150</v>
      </c>
      <c r="AC134">
        <v>130000000</v>
      </c>
      <c r="AD134">
        <v>2010</v>
      </c>
      <c r="AE134">
        <v>11000</v>
      </c>
      <c r="AF134">
        <v>7.3</v>
      </c>
      <c r="AG134">
        <v>2.35</v>
      </c>
      <c r="AH134">
        <v>13000</v>
      </c>
    </row>
    <row r="135" spans="1:34">
      <c r="A135" t="s">
        <v>34</v>
      </c>
      <c r="B135" t="s">
        <v>3146</v>
      </c>
      <c r="C135">
        <v>342</v>
      </c>
      <c r="D135">
        <v>132</v>
      </c>
      <c r="E135">
        <v>681</v>
      </c>
      <c r="F135">
        <v>12000</v>
      </c>
      <c r="G135" t="s">
        <v>206</v>
      </c>
      <c r="H135">
        <v>23000</v>
      </c>
      <c r="I135">
        <v>209805005</v>
      </c>
      <c r="J135" t="s">
        <v>56</v>
      </c>
      <c r="K135" t="s">
        <v>37</v>
      </c>
      <c r="L135" t="s">
        <v>57</v>
      </c>
      <c r="Q135" t="s">
        <v>3795</v>
      </c>
      <c r="R135" t="s">
        <v>4087</v>
      </c>
      <c r="S135">
        <v>284792</v>
      </c>
      <c r="T135">
        <v>55345</v>
      </c>
      <c r="U135" t="s">
        <v>4088</v>
      </c>
      <c r="V135">
        <v>3</v>
      </c>
      <c r="W135" t="s">
        <v>4089</v>
      </c>
      <c r="X135" t="s">
        <v>4090</v>
      </c>
      <c r="Y135">
        <v>366</v>
      </c>
      <c r="Z135" t="s">
        <v>44</v>
      </c>
      <c r="AA135" t="s">
        <v>45</v>
      </c>
      <c r="AB135" t="s">
        <v>62</v>
      </c>
      <c r="AC135">
        <v>125000000</v>
      </c>
      <c r="AD135">
        <v>2011</v>
      </c>
      <c r="AE135">
        <v>14000</v>
      </c>
      <c r="AF135">
        <v>7.3</v>
      </c>
      <c r="AG135">
        <v>2.35</v>
      </c>
      <c r="AH135">
        <v>54000</v>
      </c>
    </row>
    <row r="136" spans="1:34">
      <c r="A136" t="s">
        <v>34</v>
      </c>
      <c r="B136" t="s">
        <v>1232</v>
      </c>
      <c r="C136">
        <v>81</v>
      </c>
      <c r="D136">
        <v>140</v>
      </c>
      <c r="E136">
        <v>12000</v>
      </c>
      <c r="F136">
        <v>619</v>
      </c>
      <c r="G136" t="s">
        <v>4122</v>
      </c>
      <c r="H136">
        <v>10000</v>
      </c>
      <c r="I136">
        <v>111544445</v>
      </c>
      <c r="J136" t="s">
        <v>56</v>
      </c>
      <c r="K136" t="s">
        <v>37</v>
      </c>
      <c r="L136" t="s">
        <v>38</v>
      </c>
      <c r="M136" t="s">
        <v>90</v>
      </c>
      <c r="N136" t="s">
        <v>57</v>
      </c>
      <c r="Q136" t="s">
        <v>1098</v>
      </c>
      <c r="R136" t="s">
        <v>4123</v>
      </c>
      <c r="S136">
        <v>188116</v>
      </c>
      <c r="T136">
        <v>11951</v>
      </c>
      <c r="U136" t="s">
        <v>2844</v>
      </c>
      <c r="V136">
        <v>4</v>
      </c>
      <c r="W136" t="s">
        <v>4124</v>
      </c>
      <c r="X136" t="s">
        <v>4125</v>
      </c>
      <c r="Y136">
        <v>415</v>
      </c>
      <c r="Z136" t="s">
        <v>44</v>
      </c>
      <c r="AA136" t="s">
        <v>45</v>
      </c>
      <c r="AB136" t="s">
        <v>46</v>
      </c>
      <c r="AC136">
        <v>90000000</v>
      </c>
      <c r="AD136">
        <v>1998</v>
      </c>
      <c r="AE136">
        <v>660</v>
      </c>
      <c r="AF136">
        <v>7.3</v>
      </c>
      <c r="AG136">
        <v>2.35</v>
      </c>
      <c r="AH136">
        <v>0</v>
      </c>
    </row>
    <row r="137" spans="1:34">
      <c r="A137" t="s">
        <v>34</v>
      </c>
      <c r="B137" t="s">
        <v>3693</v>
      </c>
      <c r="C137">
        <v>155</v>
      </c>
      <c r="D137">
        <v>138</v>
      </c>
      <c r="E137">
        <v>610</v>
      </c>
      <c r="F137">
        <v>805</v>
      </c>
      <c r="G137" t="s">
        <v>1364</v>
      </c>
      <c r="H137">
        <v>12000</v>
      </c>
      <c r="I137">
        <v>112225777</v>
      </c>
      <c r="J137" t="s">
        <v>56</v>
      </c>
      <c r="K137" t="s">
        <v>37</v>
      </c>
      <c r="L137" t="s">
        <v>86</v>
      </c>
      <c r="M137" t="s">
        <v>57</v>
      </c>
      <c r="Q137" t="s">
        <v>2304</v>
      </c>
      <c r="R137" t="s">
        <v>4136</v>
      </c>
      <c r="S137">
        <v>283967</v>
      </c>
      <c r="T137">
        <v>17087</v>
      </c>
      <c r="U137" t="s">
        <v>546</v>
      </c>
      <c r="V137">
        <v>0</v>
      </c>
      <c r="W137" t="s">
        <v>4137</v>
      </c>
      <c r="X137" t="s">
        <v>4138</v>
      </c>
      <c r="Y137">
        <v>535</v>
      </c>
      <c r="Z137" t="s">
        <v>44</v>
      </c>
      <c r="AA137" t="s">
        <v>45</v>
      </c>
      <c r="AB137" t="s">
        <v>46</v>
      </c>
      <c r="AC137">
        <v>80000000</v>
      </c>
      <c r="AD137">
        <v>1997</v>
      </c>
      <c r="AE137">
        <v>1000</v>
      </c>
      <c r="AF137">
        <v>7.3</v>
      </c>
      <c r="AG137">
        <v>2.35</v>
      </c>
      <c r="AH137">
        <v>11000</v>
      </c>
    </row>
    <row r="138" spans="1:34">
      <c r="A138" t="s">
        <v>34</v>
      </c>
      <c r="B138" t="s">
        <v>552</v>
      </c>
      <c r="C138">
        <v>362</v>
      </c>
      <c r="D138">
        <v>116</v>
      </c>
      <c r="E138">
        <v>0</v>
      </c>
      <c r="F138">
        <v>104</v>
      </c>
      <c r="G138" t="s">
        <v>4056</v>
      </c>
      <c r="H138">
        <v>15000</v>
      </c>
      <c r="I138">
        <v>45434443</v>
      </c>
      <c r="J138" t="s">
        <v>56</v>
      </c>
      <c r="K138" t="s">
        <v>69</v>
      </c>
      <c r="L138" t="s">
        <v>88</v>
      </c>
      <c r="Q138" t="s">
        <v>2150</v>
      </c>
      <c r="R138" t="s">
        <v>4161</v>
      </c>
      <c r="S138">
        <v>175960</v>
      </c>
      <c r="T138">
        <v>15735</v>
      </c>
      <c r="U138" t="s">
        <v>1862</v>
      </c>
      <c r="V138">
        <v>2</v>
      </c>
      <c r="W138" t="s">
        <v>4162</v>
      </c>
      <c r="X138" t="s">
        <v>4163</v>
      </c>
      <c r="Y138">
        <v>360</v>
      </c>
      <c r="Z138" t="s">
        <v>44</v>
      </c>
      <c r="AA138" t="s">
        <v>45</v>
      </c>
      <c r="AB138" t="s">
        <v>62</v>
      </c>
      <c r="AC138">
        <v>75000000</v>
      </c>
      <c r="AD138">
        <v>2015</v>
      </c>
      <c r="AE138">
        <v>509</v>
      </c>
      <c r="AF138">
        <v>7.3</v>
      </c>
      <c r="AG138">
        <v>2.35</v>
      </c>
      <c r="AH138">
        <v>43000</v>
      </c>
    </row>
    <row r="139" spans="1:34">
      <c r="A139" t="s">
        <v>34</v>
      </c>
      <c r="B139" t="s">
        <v>105</v>
      </c>
      <c r="C139">
        <v>490</v>
      </c>
      <c r="D139">
        <v>133</v>
      </c>
      <c r="E139">
        <v>16000</v>
      </c>
      <c r="F139">
        <v>318</v>
      </c>
      <c r="G139" t="s">
        <v>3873</v>
      </c>
      <c r="H139">
        <v>14000</v>
      </c>
      <c r="I139">
        <v>350123553</v>
      </c>
      <c r="J139" t="s">
        <v>56</v>
      </c>
      <c r="K139" t="s">
        <v>79</v>
      </c>
      <c r="L139" t="s">
        <v>38</v>
      </c>
      <c r="M139" t="s">
        <v>80</v>
      </c>
      <c r="N139" t="s">
        <v>57</v>
      </c>
      <c r="O139" t="s">
        <v>207</v>
      </c>
      <c r="Q139" t="s">
        <v>762</v>
      </c>
      <c r="R139" t="s">
        <v>4175</v>
      </c>
      <c r="S139">
        <v>325264</v>
      </c>
      <c r="T139">
        <v>16277</v>
      </c>
      <c r="U139" t="s">
        <v>4176</v>
      </c>
      <c r="V139">
        <v>0</v>
      </c>
      <c r="W139" t="s">
        <v>4177</v>
      </c>
      <c r="X139" t="s">
        <v>4178</v>
      </c>
      <c r="Y139">
        <v>916</v>
      </c>
      <c r="Z139" t="s">
        <v>44</v>
      </c>
      <c r="AA139" t="s">
        <v>45</v>
      </c>
      <c r="AB139" t="s">
        <v>46</v>
      </c>
      <c r="AC139">
        <v>58800000</v>
      </c>
      <c r="AD139">
        <v>2014</v>
      </c>
      <c r="AE139">
        <v>962</v>
      </c>
      <c r="AF139">
        <v>7.3</v>
      </c>
      <c r="AG139">
        <v>2.35</v>
      </c>
      <c r="AH139">
        <v>112000</v>
      </c>
    </row>
    <row r="140" spans="1:34">
      <c r="A140" t="s">
        <v>34</v>
      </c>
      <c r="B140" t="s">
        <v>4179</v>
      </c>
      <c r="C140">
        <v>169</v>
      </c>
      <c r="D140">
        <v>188</v>
      </c>
      <c r="E140">
        <v>503</v>
      </c>
      <c r="F140">
        <v>467</v>
      </c>
      <c r="G140" t="s">
        <v>4180</v>
      </c>
      <c r="H140">
        <v>10000</v>
      </c>
      <c r="I140">
        <v>134218018</v>
      </c>
      <c r="J140" t="s">
        <v>56</v>
      </c>
      <c r="K140" t="s">
        <v>69</v>
      </c>
      <c r="L140" t="s">
        <v>38</v>
      </c>
      <c r="M140" t="s">
        <v>87</v>
      </c>
      <c r="N140" t="s">
        <v>86</v>
      </c>
      <c r="Q140" t="s">
        <v>48</v>
      </c>
      <c r="R140" t="s">
        <v>4181</v>
      </c>
      <c r="S140">
        <v>126357</v>
      </c>
      <c r="T140">
        <v>12940</v>
      </c>
      <c r="U140" t="s">
        <v>4182</v>
      </c>
      <c r="V140">
        <v>0</v>
      </c>
      <c r="W140" t="s">
        <v>4183</v>
      </c>
      <c r="X140" t="s">
        <v>4184</v>
      </c>
      <c r="Y140">
        <v>497</v>
      </c>
      <c r="Z140" t="s">
        <v>44</v>
      </c>
      <c r="AA140" t="s">
        <v>45</v>
      </c>
      <c r="AB140" t="s">
        <v>150</v>
      </c>
      <c r="AC140">
        <v>55000000</v>
      </c>
      <c r="AD140">
        <v>1978</v>
      </c>
      <c r="AE140">
        <v>593</v>
      </c>
      <c r="AF140">
        <v>7.3</v>
      </c>
      <c r="AG140">
        <v>2.35</v>
      </c>
      <c r="AH140">
        <v>0</v>
      </c>
    </row>
    <row r="141" spans="1:34">
      <c r="A141" t="s">
        <v>34</v>
      </c>
      <c r="B141" t="s">
        <v>1232</v>
      </c>
      <c r="C141">
        <v>82</v>
      </c>
      <c r="D141">
        <v>123</v>
      </c>
      <c r="E141">
        <v>12000</v>
      </c>
      <c r="F141">
        <v>665</v>
      </c>
      <c r="G141" t="s">
        <v>2194</v>
      </c>
      <c r="H141">
        <v>18000</v>
      </c>
      <c r="I141">
        <v>91400000</v>
      </c>
      <c r="J141" t="s">
        <v>56</v>
      </c>
      <c r="K141" t="s">
        <v>38</v>
      </c>
      <c r="L141" t="s">
        <v>57</v>
      </c>
      <c r="M141" t="s">
        <v>207</v>
      </c>
      <c r="Q141" t="s">
        <v>1453</v>
      </c>
      <c r="R141" t="s">
        <v>4185</v>
      </c>
      <c r="S141">
        <v>81026</v>
      </c>
      <c r="T141">
        <v>30132</v>
      </c>
      <c r="U141" t="s">
        <v>4186</v>
      </c>
      <c r="V141">
        <v>0</v>
      </c>
      <c r="W141" t="s">
        <v>4187</v>
      </c>
      <c r="X141" t="s">
        <v>4188</v>
      </c>
      <c r="Y141">
        <v>194</v>
      </c>
      <c r="Z141" t="s">
        <v>44</v>
      </c>
      <c r="AA141" t="s">
        <v>45</v>
      </c>
      <c r="AB141" t="s">
        <v>46</v>
      </c>
      <c r="AC141">
        <v>53000000</v>
      </c>
      <c r="AD141">
        <v>1995</v>
      </c>
      <c r="AE141">
        <v>10000</v>
      </c>
      <c r="AF141">
        <v>7.3</v>
      </c>
      <c r="AG141">
        <v>2.35</v>
      </c>
      <c r="AH141">
        <v>0</v>
      </c>
    </row>
    <row r="142" spans="1:34">
      <c r="A142" t="s">
        <v>34</v>
      </c>
      <c r="B142" t="s">
        <v>4189</v>
      </c>
      <c r="C142">
        <v>149</v>
      </c>
      <c r="D142">
        <v>122</v>
      </c>
      <c r="E142">
        <v>287</v>
      </c>
      <c r="F142">
        <v>135</v>
      </c>
      <c r="G142" t="s">
        <v>818</v>
      </c>
      <c r="H142">
        <v>22000</v>
      </c>
      <c r="I142">
        <v>41609593</v>
      </c>
      <c r="J142" t="s">
        <v>56</v>
      </c>
      <c r="K142" t="s">
        <v>69</v>
      </c>
      <c r="L142" t="s">
        <v>37</v>
      </c>
      <c r="M142" t="s">
        <v>57</v>
      </c>
      <c r="Q142" t="s">
        <v>63</v>
      </c>
      <c r="R142" t="s">
        <v>4190</v>
      </c>
      <c r="S142">
        <v>145422</v>
      </c>
      <c r="T142">
        <v>24270</v>
      </c>
      <c r="U142" t="s">
        <v>4191</v>
      </c>
      <c r="V142">
        <v>2</v>
      </c>
      <c r="W142" t="s">
        <v>4192</v>
      </c>
      <c r="X142" t="s">
        <v>4193</v>
      </c>
      <c r="Y142">
        <v>572</v>
      </c>
      <c r="Z142" t="s">
        <v>44</v>
      </c>
      <c r="AA142" t="s">
        <v>329</v>
      </c>
      <c r="AB142" t="s">
        <v>46</v>
      </c>
      <c r="AC142">
        <v>55000000</v>
      </c>
      <c r="AD142">
        <v>1998</v>
      </c>
      <c r="AE142">
        <v>2000</v>
      </c>
      <c r="AF142">
        <v>7.3</v>
      </c>
      <c r="AG142">
        <v>2.35</v>
      </c>
      <c r="AH142">
        <v>0</v>
      </c>
    </row>
    <row r="143" spans="1:34">
      <c r="A143" t="s">
        <v>34</v>
      </c>
      <c r="B143" t="s">
        <v>1464</v>
      </c>
      <c r="C143">
        <v>68</v>
      </c>
      <c r="D143">
        <v>140</v>
      </c>
      <c r="E143">
        <v>473</v>
      </c>
      <c r="F143">
        <v>294</v>
      </c>
      <c r="G143" t="s">
        <v>3813</v>
      </c>
      <c r="H143">
        <v>18000</v>
      </c>
      <c r="I143">
        <v>44484065</v>
      </c>
      <c r="J143" t="s">
        <v>56</v>
      </c>
      <c r="K143" t="s">
        <v>37</v>
      </c>
      <c r="L143" t="s">
        <v>38</v>
      </c>
      <c r="M143" t="s">
        <v>90</v>
      </c>
      <c r="N143" t="s">
        <v>57</v>
      </c>
      <c r="Q143" t="s">
        <v>239</v>
      </c>
      <c r="R143" t="s">
        <v>4210</v>
      </c>
      <c r="S143">
        <v>107227</v>
      </c>
      <c r="T143">
        <v>20152</v>
      </c>
      <c r="U143" t="s">
        <v>137</v>
      </c>
      <c r="V143">
        <v>2</v>
      </c>
      <c r="W143" t="s">
        <v>4211</v>
      </c>
      <c r="X143" t="s">
        <v>4212</v>
      </c>
      <c r="Y143">
        <v>279</v>
      </c>
      <c r="Z143" t="s">
        <v>44</v>
      </c>
      <c r="AA143" t="s">
        <v>359</v>
      </c>
      <c r="AB143" t="s">
        <v>46</v>
      </c>
      <c r="AC143">
        <v>50000000</v>
      </c>
      <c r="AD143">
        <v>1998</v>
      </c>
      <c r="AE143">
        <v>822</v>
      </c>
      <c r="AF143">
        <v>7.3</v>
      </c>
      <c r="AG143">
        <v>2.35</v>
      </c>
      <c r="AH143">
        <v>3000</v>
      </c>
    </row>
    <row r="144" spans="1:34">
      <c r="A144" t="s">
        <v>34</v>
      </c>
      <c r="B144" t="s">
        <v>647</v>
      </c>
      <c r="C144">
        <v>180</v>
      </c>
      <c r="D144">
        <v>99</v>
      </c>
      <c r="E144">
        <v>0</v>
      </c>
      <c r="F144">
        <v>52</v>
      </c>
      <c r="G144" t="s">
        <v>2867</v>
      </c>
      <c r="H144">
        <v>400</v>
      </c>
      <c r="I144">
        <v>11100000</v>
      </c>
      <c r="J144" t="s">
        <v>56</v>
      </c>
      <c r="K144" t="s">
        <v>69</v>
      </c>
      <c r="L144" t="s">
        <v>88</v>
      </c>
      <c r="M144" t="s">
        <v>70</v>
      </c>
      <c r="Q144" t="s">
        <v>1849</v>
      </c>
      <c r="R144" t="s">
        <v>4332</v>
      </c>
      <c r="S144">
        <v>92464</v>
      </c>
      <c r="T144">
        <v>896</v>
      </c>
      <c r="U144" t="s">
        <v>4333</v>
      </c>
      <c r="V144">
        <v>1</v>
      </c>
      <c r="W144" t="s">
        <v>4334</v>
      </c>
      <c r="X144" t="s">
        <v>4335</v>
      </c>
      <c r="Y144">
        <v>331</v>
      </c>
      <c r="Z144" t="s">
        <v>44</v>
      </c>
      <c r="AA144" t="s">
        <v>45</v>
      </c>
      <c r="AB144" t="s">
        <v>62</v>
      </c>
      <c r="AC144">
        <v>25000000</v>
      </c>
      <c r="AD144">
        <v>1986</v>
      </c>
      <c r="AE144">
        <v>223</v>
      </c>
      <c r="AF144">
        <v>7.3</v>
      </c>
      <c r="AG144">
        <v>2.35</v>
      </c>
      <c r="AH144">
        <v>19000</v>
      </c>
    </row>
    <row r="145" spans="1:34">
      <c r="A145" t="s">
        <v>34</v>
      </c>
      <c r="B145" t="s">
        <v>552</v>
      </c>
      <c r="C145">
        <v>209</v>
      </c>
      <c r="D145">
        <v>114</v>
      </c>
      <c r="E145">
        <v>0</v>
      </c>
      <c r="F145">
        <v>1000</v>
      </c>
      <c r="G145" t="s">
        <v>615</v>
      </c>
      <c r="H145">
        <v>27000</v>
      </c>
      <c r="I145">
        <v>5694401</v>
      </c>
      <c r="J145" t="s">
        <v>56</v>
      </c>
      <c r="K145" t="s">
        <v>37</v>
      </c>
      <c r="L145" t="s">
        <v>57</v>
      </c>
      <c r="Q145" t="s">
        <v>113</v>
      </c>
      <c r="R145" t="s">
        <v>4407</v>
      </c>
      <c r="S145">
        <v>194489</v>
      </c>
      <c r="T145">
        <v>46944</v>
      </c>
      <c r="U145" t="s">
        <v>511</v>
      </c>
      <c r="V145">
        <v>4</v>
      </c>
      <c r="W145" t="s">
        <v>4408</v>
      </c>
      <c r="X145" t="s">
        <v>4409</v>
      </c>
      <c r="Y145">
        <v>192</v>
      </c>
      <c r="Z145" t="s">
        <v>44</v>
      </c>
      <c r="AA145" t="s">
        <v>329</v>
      </c>
      <c r="AB145" t="s">
        <v>46</v>
      </c>
      <c r="AC145">
        <v>18000000</v>
      </c>
      <c r="AD145">
        <v>2008</v>
      </c>
      <c r="AE145">
        <v>18000</v>
      </c>
      <c r="AF145">
        <v>7.3</v>
      </c>
      <c r="AG145">
        <v>2.35</v>
      </c>
      <c r="AH145">
        <v>12000</v>
      </c>
    </row>
    <row r="146" spans="1:34">
      <c r="A146" t="s">
        <v>34</v>
      </c>
      <c r="B146" t="s">
        <v>2800</v>
      </c>
      <c r="C146">
        <v>94</v>
      </c>
      <c r="D146">
        <v>105</v>
      </c>
      <c r="E146">
        <v>102</v>
      </c>
      <c r="F146">
        <v>383</v>
      </c>
      <c r="G146" t="s">
        <v>3174</v>
      </c>
      <c r="H146">
        <v>901</v>
      </c>
      <c r="I146">
        <v>234760500</v>
      </c>
      <c r="J146" t="s">
        <v>56</v>
      </c>
      <c r="K146" t="s">
        <v>88</v>
      </c>
      <c r="L146" t="s">
        <v>37</v>
      </c>
      <c r="Q146" t="s">
        <v>4421</v>
      </c>
      <c r="R146" t="s">
        <v>4422</v>
      </c>
      <c r="S146">
        <v>126464</v>
      </c>
      <c r="T146">
        <v>3464</v>
      </c>
      <c r="U146" t="s">
        <v>4423</v>
      </c>
      <c r="V146">
        <v>1</v>
      </c>
      <c r="W146" t="s">
        <v>4424</v>
      </c>
      <c r="X146" t="s">
        <v>4425</v>
      </c>
      <c r="Y146">
        <v>175</v>
      </c>
      <c r="Z146" t="s">
        <v>44</v>
      </c>
      <c r="AA146" t="s">
        <v>45</v>
      </c>
      <c r="AB146" t="s">
        <v>46</v>
      </c>
      <c r="AC146">
        <v>14000000</v>
      </c>
      <c r="AD146">
        <v>1984</v>
      </c>
      <c r="AE146">
        <v>605</v>
      </c>
      <c r="AF146">
        <v>7.3</v>
      </c>
      <c r="AG146">
        <v>1.85</v>
      </c>
      <c r="AH146">
        <v>0</v>
      </c>
    </row>
    <row r="147" spans="1:34">
      <c r="A147" t="s">
        <v>76</v>
      </c>
      <c r="B147" t="s">
        <v>1881</v>
      </c>
      <c r="C147">
        <v>246</v>
      </c>
      <c r="D147">
        <v>85</v>
      </c>
      <c r="E147">
        <v>0</v>
      </c>
      <c r="F147">
        <v>51</v>
      </c>
      <c r="G147" t="s">
        <v>4513</v>
      </c>
      <c r="H147">
        <v>478</v>
      </c>
      <c r="I147">
        <v>488872</v>
      </c>
      <c r="J147" t="s">
        <v>56</v>
      </c>
      <c r="K147" t="s">
        <v>88</v>
      </c>
      <c r="L147" t="s">
        <v>520</v>
      </c>
      <c r="Q147" t="s">
        <v>3695</v>
      </c>
      <c r="R147" t="s">
        <v>4514</v>
      </c>
      <c r="S147">
        <v>56923</v>
      </c>
      <c r="T147">
        <v>700</v>
      </c>
      <c r="U147" t="s">
        <v>4515</v>
      </c>
      <c r="V147">
        <v>2</v>
      </c>
      <c r="W147" t="s">
        <v>4516</v>
      </c>
      <c r="X147" t="s">
        <v>4517</v>
      </c>
      <c r="Y147">
        <v>243</v>
      </c>
      <c r="Z147" t="s">
        <v>1888</v>
      </c>
      <c r="AA147" t="s">
        <v>1889</v>
      </c>
      <c r="AB147" t="s">
        <v>150</v>
      </c>
      <c r="AC147">
        <v>10000000</v>
      </c>
      <c r="AD147">
        <v>2001</v>
      </c>
      <c r="AE147">
        <v>83</v>
      </c>
      <c r="AF147">
        <v>7.3</v>
      </c>
      <c r="AG147">
        <v>1.85</v>
      </c>
      <c r="AH147">
        <v>0</v>
      </c>
    </row>
    <row r="148" spans="1:34">
      <c r="A148" t="s">
        <v>34</v>
      </c>
      <c r="B148" t="s">
        <v>4525</v>
      </c>
      <c r="C148">
        <v>152</v>
      </c>
      <c r="D148">
        <v>135</v>
      </c>
      <c r="E148">
        <v>419</v>
      </c>
      <c r="F148">
        <v>7</v>
      </c>
      <c r="G148" t="s">
        <v>4526</v>
      </c>
      <c r="H148">
        <v>398</v>
      </c>
      <c r="I148">
        <v>128486</v>
      </c>
      <c r="J148" t="s">
        <v>56</v>
      </c>
      <c r="K148" t="s">
        <v>69</v>
      </c>
      <c r="L148" t="s">
        <v>88</v>
      </c>
      <c r="M148" t="s">
        <v>92</v>
      </c>
      <c r="Q148" t="s">
        <v>4527</v>
      </c>
      <c r="R148" t="s">
        <v>4528</v>
      </c>
      <c r="S148">
        <v>26156</v>
      </c>
      <c r="T148">
        <v>569</v>
      </c>
      <c r="U148" t="s">
        <v>4529</v>
      </c>
      <c r="V148">
        <v>0</v>
      </c>
      <c r="W148" t="s">
        <v>4530</v>
      </c>
      <c r="X148" t="s">
        <v>4531</v>
      </c>
      <c r="Y148">
        <v>74</v>
      </c>
      <c r="Z148" t="s">
        <v>447</v>
      </c>
      <c r="AA148" t="s">
        <v>448</v>
      </c>
      <c r="AB148" t="s">
        <v>46</v>
      </c>
      <c r="AC148">
        <v>10000000</v>
      </c>
      <c r="AD148">
        <v>2008</v>
      </c>
      <c r="AE148">
        <v>149</v>
      </c>
      <c r="AF148">
        <v>7.3</v>
      </c>
      <c r="AG148">
        <v>2.35</v>
      </c>
      <c r="AH148">
        <v>0</v>
      </c>
    </row>
    <row r="149" spans="1:34">
      <c r="A149" t="s">
        <v>34</v>
      </c>
      <c r="B149" t="s">
        <v>4614</v>
      </c>
      <c r="C149">
        <v>98</v>
      </c>
      <c r="D149">
        <v>110</v>
      </c>
      <c r="E149">
        <v>143</v>
      </c>
      <c r="F149">
        <v>76</v>
      </c>
      <c r="G149" t="s">
        <v>4615</v>
      </c>
      <c r="H149">
        <v>155</v>
      </c>
      <c r="I149">
        <v>49413</v>
      </c>
      <c r="J149" t="s">
        <v>56</v>
      </c>
      <c r="K149" t="s">
        <v>37</v>
      </c>
      <c r="L149" t="s">
        <v>57</v>
      </c>
      <c r="Q149" t="s">
        <v>4616</v>
      </c>
      <c r="R149" t="s">
        <v>4617</v>
      </c>
      <c r="S149">
        <v>6919</v>
      </c>
      <c r="T149">
        <v>398</v>
      </c>
      <c r="U149" t="s">
        <v>4618</v>
      </c>
      <c r="V149">
        <v>0</v>
      </c>
      <c r="W149" t="s">
        <v>4619</v>
      </c>
      <c r="X149" t="s">
        <v>4620</v>
      </c>
      <c r="Y149">
        <v>26</v>
      </c>
      <c r="Z149" t="s">
        <v>1888</v>
      </c>
      <c r="AA149" t="s">
        <v>1889</v>
      </c>
      <c r="AB149" t="s">
        <v>46</v>
      </c>
      <c r="AC149">
        <v>35000000</v>
      </c>
      <c r="AD149">
        <v>2006</v>
      </c>
      <c r="AE149">
        <v>96</v>
      </c>
      <c r="AF149">
        <v>7.3</v>
      </c>
      <c r="AG149">
        <v>2.35</v>
      </c>
      <c r="AH149">
        <v>528</v>
      </c>
    </row>
    <row r="150" spans="1:34">
      <c r="A150" t="s">
        <v>34</v>
      </c>
      <c r="B150" t="s">
        <v>3513</v>
      </c>
      <c r="C150">
        <v>184</v>
      </c>
      <c r="D150">
        <v>110</v>
      </c>
      <c r="E150">
        <v>92</v>
      </c>
      <c r="F150">
        <v>177</v>
      </c>
      <c r="G150" t="s">
        <v>4658</v>
      </c>
      <c r="H150">
        <v>650</v>
      </c>
      <c r="I150">
        <v>16067035</v>
      </c>
      <c r="J150" t="s">
        <v>56</v>
      </c>
      <c r="K150" t="s">
        <v>69</v>
      </c>
      <c r="L150" t="s">
        <v>57</v>
      </c>
      <c r="Q150" t="s">
        <v>4659</v>
      </c>
      <c r="R150" t="s">
        <v>4660</v>
      </c>
      <c r="S150">
        <v>116642</v>
      </c>
      <c r="T150">
        <v>1421</v>
      </c>
      <c r="U150" t="s">
        <v>2039</v>
      </c>
      <c r="V150">
        <v>4</v>
      </c>
      <c r="W150" t="s">
        <v>4661</v>
      </c>
      <c r="X150" t="s">
        <v>4662</v>
      </c>
      <c r="Y150">
        <v>389</v>
      </c>
      <c r="Z150" t="s">
        <v>44</v>
      </c>
      <c r="AA150" t="s">
        <v>329</v>
      </c>
      <c r="AB150" t="s">
        <v>112</v>
      </c>
      <c r="AC150">
        <v>1100000</v>
      </c>
      <c r="AD150">
        <v>1962</v>
      </c>
      <c r="AE150">
        <v>275</v>
      </c>
      <c r="AF150">
        <v>7.3</v>
      </c>
      <c r="AG150">
        <v>1.37</v>
      </c>
      <c r="AH150">
        <v>5000</v>
      </c>
    </row>
    <row r="151" spans="1:34">
      <c r="A151" t="s">
        <v>34</v>
      </c>
      <c r="B151" t="s">
        <v>2117</v>
      </c>
      <c r="C151">
        <v>733</v>
      </c>
      <c r="D151">
        <v>143</v>
      </c>
      <c r="E151">
        <v>0</v>
      </c>
      <c r="F151">
        <v>748</v>
      </c>
      <c r="G151" t="s">
        <v>3232</v>
      </c>
      <c r="H151">
        <v>15000</v>
      </c>
      <c r="I151">
        <v>291021565</v>
      </c>
      <c r="J151" t="s">
        <v>56</v>
      </c>
      <c r="K151" t="s">
        <v>69</v>
      </c>
      <c r="L151" t="s">
        <v>70</v>
      </c>
      <c r="M151" t="s">
        <v>86</v>
      </c>
      <c r="Q151" t="s">
        <v>2150</v>
      </c>
      <c r="R151" t="s">
        <v>4706</v>
      </c>
      <c r="S151">
        <v>548573</v>
      </c>
      <c r="T151">
        <v>20495</v>
      </c>
      <c r="U151" t="s">
        <v>2223</v>
      </c>
      <c r="V151">
        <v>0</v>
      </c>
      <c r="W151" t="s">
        <v>4707</v>
      </c>
      <c r="X151" t="s">
        <v>4708</v>
      </c>
      <c r="Y151">
        <v>2536</v>
      </c>
      <c r="Z151" t="s">
        <v>44</v>
      </c>
      <c r="AA151" t="s">
        <v>45</v>
      </c>
      <c r="AB151" t="s">
        <v>62</v>
      </c>
      <c r="AC151">
        <v>225000000</v>
      </c>
      <c r="AD151">
        <v>2013</v>
      </c>
      <c r="AE151">
        <v>3000</v>
      </c>
      <c r="AF151">
        <v>7.2</v>
      </c>
      <c r="AG151">
        <v>2.35</v>
      </c>
      <c r="AH151">
        <v>118000</v>
      </c>
    </row>
    <row r="152" spans="1:34">
      <c r="A152" t="s">
        <v>34</v>
      </c>
      <c r="B152" t="s">
        <v>67</v>
      </c>
      <c r="C152">
        <v>446</v>
      </c>
      <c r="D152">
        <v>201</v>
      </c>
      <c r="E152">
        <v>0</v>
      </c>
      <c r="F152">
        <v>84</v>
      </c>
      <c r="G152" t="s">
        <v>539</v>
      </c>
      <c r="H152">
        <v>6000</v>
      </c>
      <c r="I152">
        <v>218051260</v>
      </c>
      <c r="J152" t="s">
        <v>56</v>
      </c>
      <c r="K152" t="s">
        <v>69</v>
      </c>
      <c r="L152" t="s">
        <v>38</v>
      </c>
      <c r="M152" t="s">
        <v>87</v>
      </c>
      <c r="Q152" t="s">
        <v>1210</v>
      </c>
      <c r="R152" t="s">
        <v>4709</v>
      </c>
      <c r="S152">
        <v>316018</v>
      </c>
      <c r="T152">
        <v>7123</v>
      </c>
      <c r="U152" t="s">
        <v>4710</v>
      </c>
      <c r="V152">
        <v>0</v>
      </c>
      <c r="W152" t="s">
        <v>4711</v>
      </c>
      <c r="X152" t="s">
        <v>4712</v>
      </c>
      <c r="Y152">
        <v>2618</v>
      </c>
      <c r="Z152" t="s">
        <v>44</v>
      </c>
      <c r="AA152" t="s">
        <v>123</v>
      </c>
      <c r="AB152" t="s">
        <v>62</v>
      </c>
      <c r="AC152">
        <v>207000000</v>
      </c>
      <c r="AD152">
        <v>2005</v>
      </c>
      <c r="AE152">
        <v>919</v>
      </c>
      <c r="AF152">
        <v>7.2</v>
      </c>
      <c r="AG152">
        <v>2.35</v>
      </c>
      <c r="AH152">
        <v>0</v>
      </c>
    </row>
    <row r="153" spans="1:34">
      <c r="A153" t="s">
        <v>34</v>
      </c>
      <c r="B153" t="s">
        <v>1891</v>
      </c>
      <c r="C153">
        <v>608</v>
      </c>
      <c r="D153">
        <v>195</v>
      </c>
      <c r="E153">
        <v>1000</v>
      </c>
      <c r="F153">
        <v>3000</v>
      </c>
      <c r="G153" t="s">
        <v>621</v>
      </c>
      <c r="H153">
        <v>21000</v>
      </c>
      <c r="I153">
        <v>408992272</v>
      </c>
      <c r="J153" t="s">
        <v>56</v>
      </c>
      <c r="K153" t="s">
        <v>69</v>
      </c>
      <c r="L153" t="s">
        <v>86</v>
      </c>
      <c r="Q153" t="s">
        <v>608</v>
      </c>
      <c r="R153" t="s">
        <v>4713</v>
      </c>
      <c r="S153">
        <v>557489</v>
      </c>
      <c r="T153">
        <v>30426</v>
      </c>
      <c r="U153" t="s">
        <v>901</v>
      </c>
      <c r="V153">
        <v>3</v>
      </c>
      <c r="W153" t="s">
        <v>4714</v>
      </c>
      <c r="X153" t="s">
        <v>4715</v>
      </c>
      <c r="Y153">
        <v>1187</v>
      </c>
      <c r="Z153" t="s">
        <v>44</v>
      </c>
      <c r="AA153" t="s">
        <v>45</v>
      </c>
      <c r="AB153" t="s">
        <v>62</v>
      </c>
      <c r="AC153">
        <v>200000000</v>
      </c>
      <c r="AD153">
        <v>2013</v>
      </c>
      <c r="AE153">
        <v>4000</v>
      </c>
      <c r="AF153">
        <v>7.2</v>
      </c>
      <c r="AG153">
        <v>2.35</v>
      </c>
      <c r="AH153">
        <v>95000</v>
      </c>
    </row>
    <row r="154" spans="1:34">
      <c r="A154" t="s">
        <v>34</v>
      </c>
      <c r="B154" t="s">
        <v>1766</v>
      </c>
      <c r="C154">
        <v>424</v>
      </c>
      <c r="D154">
        <v>140</v>
      </c>
      <c r="E154">
        <v>0</v>
      </c>
      <c r="F154">
        <v>14000</v>
      </c>
      <c r="G154" t="s">
        <v>3795</v>
      </c>
      <c r="H154">
        <v>26000</v>
      </c>
      <c r="I154">
        <v>350034110</v>
      </c>
      <c r="J154" t="s">
        <v>56</v>
      </c>
      <c r="K154" t="s">
        <v>37</v>
      </c>
      <c r="L154" t="s">
        <v>57</v>
      </c>
      <c r="Q154" t="s">
        <v>553</v>
      </c>
      <c r="R154" t="s">
        <v>4716</v>
      </c>
      <c r="S154">
        <v>278232</v>
      </c>
      <c r="T154">
        <v>79150</v>
      </c>
      <c r="U154" t="s">
        <v>206</v>
      </c>
      <c r="V154">
        <v>0</v>
      </c>
      <c r="W154" t="s">
        <v>4717</v>
      </c>
      <c r="X154" t="s">
        <v>4718</v>
      </c>
      <c r="Y154">
        <v>657</v>
      </c>
      <c r="Z154" t="s">
        <v>44</v>
      </c>
      <c r="AA154" t="s">
        <v>45</v>
      </c>
      <c r="AB154" t="s">
        <v>62</v>
      </c>
      <c r="AC154">
        <v>190000000</v>
      </c>
      <c r="AD154">
        <v>2015</v>
      </c>
      <c r="AE154">
        <v>23000</v>
      </c>
      <c r="AF154">
        <v>7.2</v>
      </c>
      <c r="AG154">
        <v>2.35</v>
      </c>
      <c r="AH154">
        <v>94000</v>
      </c>
    </row>
    <row r="155" spans="1:34">
      <c r="A155" t="s">
        <v>34</v>
      </c>
      <c r="B155" t="s">
        <v>154</v>
      </c>
      <c r="C155">
        <v>275</v>
      </c>
      <c r="D155">
        <v>138</v>
      </c>
      <c r="E155">
        <v>0</v>
      </c>
      <c r="F155">
        <v>30</v>
      </c>
      <c r="G155" t="s">
        <v>4727</v>
      </c>
      <c r="H155">
        <v>234</v>
      </c>
      <c r="I155">
        <v>281492479</v>
      </c>
      <c r="J155" t="s">
        <v>56</v>
      </c>
      <c r="K155" t="s">
        <v>86</v>
      </c>
      <c r="Q155" t="s">
        <v>4728</v>
      </c>
      <c r="R155" t="s">
        <v>4729</v>
      </c>
      <c r="S155">
        <v>421818</v>
      </c>
      <c r="T155">
        <v>534</v>
      </c>
      <c r="U155" t="s">
        <v>4730</v>
      </c>
      <c r="V155">
        <v>0</v>
      </c>
      <c r="W155" t="s">
        <v>4731</v>
      </c>
      <c r="X155" t="s">
        <v>4732</v>
      </c>
      <c r="Y155">
        <v>2789</v>
      </c>
      <c r="Z155" t="s">
        <v>44</v>
      </c>
      <c r="AA155" t="s">
        <v>45</v>
      </c>
      <c r="AB155" t="s">
        <v>46</v>
      </c>
      <c r="AC155">
        <v>150000000</v>
      </c>
      <c r="AD155">
        <v>2003</v>
      </c>
      <c r="AE155">
        <v>198</v>
      </c>
      <c r="AF155">
        <v>7.2</v>
      </c>
      <c r="AG155">
        <v>2.35</v>
      </c>
      <c r="AH155">
        <v>0</v>
      </c>
    </row>
    <row r="156" spans="1:34">
      <c r="A156" t="s">
        <v>34</v>
      </c>
      <c r="B156" t="s">
        <v>4736</v>
      </c>
      <c r="C156">
        <v>210</v>
      </c>
      <c r="D156">
        <v>95</v>
      </c>
      <c r="E156">
        <v>5</v>
      </c>
      <c r="F156">
        <v>967</v>
      </c>
      <c r="G156" t="s">
        <v>1742</v>
      </c>
      <c r="H156">
        <v>24000</v>
      </c>
      <c r="I156">
        <v>143523463</v>
      </c>
      <c r="J156" t="s">
        <v>56</v>
      </c>
      <c r="K156" t="s">
        <v>69</v>
      </c>
      <c r="L156" t="s">
        <v>95</v>
      </c>
      <c r="M156" t="s">
        <v>88</v>
      </c>
      <c r="N156" t="s">
        <v>89</v>
      </c>
      <c r="Q156" t="s">
        <v>346</v>
      </c>
      <c r="R156" t="s">
        <v>4737</v>
      </c>
      <c r="S156">
        <v>64322</v>
      </c>
      <c r="T156">
        <v>36095</v>
      </c>
      <c r="U156" t="s">
        <v>805</v>
      </c>
      <c r="V156">
        <v>0</v>
      </c>
      <c r="W156" t="s">
        <v>4738</v>
      </c>
      <c r="X156" t="s">
        <v>4739</v>
      </c>
      <c r="Y156">
        <v>145</v>
      </c>
      <c r="Z156" t="s">
        <v>44</v>
      </c>
      <c r="AA156" t="s">
        <v>45</v>
      </c>
      <c r="AB156" t="s">
        <v>150</v>
      </c>
      <c r="AC156">
        <v>145000000</v>
      </c>
      <c r="AD156">
        <v>2016</v>
      </c>
      <c r="AE156">
        <v>11000</v>
      </c>
      <c r="AF156">
        <v>7.2</v>
      </c>
      <c r="AG156">
        <v>2.35</v>
      </c>
      <c r="AH156">
        <v>24000</v>
      </c>
    </row>
    <row r="157" spans="1:34">
      <c r="A157" t="s">
        <v>34</v>
      </c>
      <c r="B157" t="s">
        <v>4743</v>
      </c>
      <c r="C157">
        <v>354</v>
      </c>
      <c r="D157">
        <v>129</v>
      </c>
      <c r="E157">
        <v>235</v>
      </c>
      <c r="F157">
        <v>297</v>
      </c>
      <c r="G157" t="s">
        <v>4744</v>
      </c>
      <c r="H157">
        <v>13000</v>
      </c>
      <c r="I157">
        <v>134520804</v>
      </c>
      <c r="J157" t="s">
        <v>56</v>
      </c>
      <c r="K157" t="s">
        <v>69</v>
      </c>
      <c r="L157" t="s">
        <v>57</v>
      </c>
      <c r="Q157" t="s">
        <v>98</v>
      </c>
      <c r="R157" t="s">
        <v>4745</v>
      </c>
      <c r="S157">
        <v>336235</v>
      </c>
      <c r="T157">
        <v>13961</v>
      </c>
      <c r="U157" t="s">
        <v>4746</v>
      </c>
      <c r="V157">
        <v>1</v>
      </c>
      <c r="W157" t="s">
        <v>4747</v>
      </c>
      <c r="X157" t="s">
        <v>4748</v>
      </c>
      <c r="Y157">
        <v>782</v>
      </c>
      <c r="Z157" t="s">
        <v>44</v>
      </c>
      <c r="AA157" t="s">
        <v>45</v>
      </c>
      <c r="AB157" t="s">
        <v>62</v>
      </c>
      <c r="AC157">
        <v>110000000</v>
      </c>
      <c r="AD157">
        <v>2007</v>
      </c>
      <c r="AE157">
        <v>300</v>
      </c>
      <c r="AF157">
        <v>7.2</v>
      </c>
      <c r="AG157">
        <v>2.35</v>
      </c>
      <c r="AH157">
        <v>0</v>
      </c>
    </row>
    <row r="158" spans="1:34">
      <c r="A158" t="s">
        <v>34</v>
      </c>
      <c r="B158" t="s">
        <v>255</v>
      </c>
      <c r="C158">
        <v>239</v>
      </c>
      <c r="D158">
        <v>194</v>
      </c>
      <c r="E158">
        <v>0</v>
      </c>
      <c r="F158">
        <v>195</v>
      </c>
      <c r="G158" t="s">
        <v>71</v>
      </c>
      <c r="H158">
        <v>14000</v>
      </c>
      <c r="I158">
        <v>47396698</v>
      </c>
      <c r="J158" t="s">
        <v>56</v>
      </c>
      <c r="K158" t="s">
        <v>69</v>
      </c>
      <c r="L158" t="s">
        <v>38</v>
      </c>
      <c r="M158" t="s">
        <v>80</v>
      </c>
      <c r="N158" t="s">
        <v>207</v>
      </c>
      <c r="Q158" t="s">
        <v>81</v>
      </c>
      <c r="R158" t="s">
        <v>4749</v>
      </c>
      <c r="S158">
        <v>217373</v>
      </c>
      <c r="T158">
        <v>19600</v>
      </c>
      <c r="U158" t="s">
        <v>4750</v>
      </c>
      <c r="V158">
        <v>1</v>
      </c>
      <c r="W158" t="s">
        <v>4751</v>
      </c>
      <c r="X158" t="s">
        <v>4752</v>
      </c>
      <c r="Y158">
        <v>942</v>
      </c>
      <c r="Z158" t="s">
        <v>44</v>
      </c>
      <c r="AA158" t="s">
        <v>45</v>
      </c>
      <c r="AB158" t="s">
        <v>46</v>
      </c>
      <c r="AC158">
        <v>130000000</v>
      </c>
      <c r="AD158">
        <v>2005</v>
      </c>
      <c r="AE158">
        <v>5000</v>
      </c>
      <c r="AF158">
        <v>7.2</v>
      </c>
      <c r="AG158">
        <v>2.35</v>
      </c>
      <c r="AH158">
        <v>0</v>
      </c>
    </row>
    <row r="159" spans="1:34">
      <c r="A159" t="s">
        <v>34</v>
      </c>
      <c r="B159" t="s">
        <v>262</v>
      </c>
      <c r="C159">
        <v>94</v>
      </c>
      <c r="D159">
        <v>141</v>
      </c>
      <c r="E159">
        <v>0</v>
      </c>
      <c r="F159">
        <v>618</v>
      </c>
      <c r="G159" t="s">
        <v>4753</v>
      </c>
      <c r="H159">
        <v>2000</v>
      </c>
      <c r="I159">
        <v>146282411</v>
      </c>
      <c r="J159" t="s">
        <v>56</v>
      </c>
      <c r="K159" t="s">
        <v>88</v>
      </c>
      <c r="L159" t="s">
        <v>57</v>
      </c>
      <c r="Q159" t="s">
        <v>1518</v>
      </c>
      <c r="R159" t="s">
        <v>4754</v>
      </c>
      <c r="S159">
        <v>190439</v>
      </c>
      <c r="T159">
        <v>4528</v>
      </c>
      <c r="U159" t="s">
        <v>4755</v>
      </c>
      <c r="V159">
        <v>0</v>
      </c>
      <c r="W159" t="s">
        <v>4756</v>
      </c>
      <c r="X159" t="s">
        <v>4757</v>
      </c>
      <c r="Y159">
        <v>351</v>
      </c>
      <c r="Z159" t="s">
        <v>44</v>
      </c>
      <c r="AA159" t="s">
        <v>45</v>
      </c>
      <c r="AB159" t="s">
        <v>46</v>
      </c>
      <c r="AC159">
        <v>115000000</v>
      </c>
      <c r="AD159">
        <v>1994</v>
      </c>
      <c r="AE159">
        <v>1000</v>
      </c>
      <c r="AF159">
        <v>7.2</v>
      </c>
      <c r="AG159">
        <v>2.35</v>
      </c>
      <c r="AH159">
        <v>0</v>
      </c>
    </row>
    <row r="160" spans="1:34">
      <c r="A160" t="s">
        <v>34</v>
      </c>
      <c r="B160" t="s">
        <v>1859</v>
      </c>
      <c r="C160">
        <v>192</v>
      </c>
      <c r="D160">
        <v>129</v>
      </c>
      <c r="E160">
        <v>719</v>
      </c>
      <c r="F160">
        <v>423</v>
      </c>
      <c r="G160" t="s">
        <v>4758</v>
      </c>
      <c r="H160">
        <v>660</v>
      </c>
      <c r="I160">
        <v>54700065</v>
      </c>
      <c r="J160" t="s">
        <v>56</v>
      </c>
      <c r="K160" t="s">
        <v>86</v>
      </c>
      <c r="L160" t="s">
        <v>207</v>
      </c>
      <c r="Q160" t="s">
        <v>4122</v>
      </c>
      <c r="R160" t="s">
        <v>4759</v>
      </c>
      <c r="S160">
        <v>221521</v>
      </c>
      <c r="T160">
        <v>2031</v>
      </c>
      <c r="U160" t="s">
        <v>3485</v>
      </c>
      <c r="V160">
        <v>0</v>
      </c>
      <c r="W160" t="s">
        <v>4760</v>
      </c>
      <c r="X160" t="s">
        <v>4761</v>
      </c>
      <c r="Y160">
        <v>1049</v>
      </c>
      <c r="Z160" t="s">
        <v>44</v>
      </c>
      <c r="AA160" t="s">
        <v>45</v>
      </c>
      <c r="AB160" t="s">
        <v>46</v>
      </c>
      <c r="AC160">
        <v>105000000</v>
      </c>
      <c r="AD160">
        <v>1997</v>
      </c>
      <c r="AE160">
        <v>475</v>
      </c>
      <c r="AF160">
        <v>7.2</v>
      </c>
      <c r="AG160">
        <v>1.85</v>
      </c>
      <c r="AH160">
        <v>0</v>
      </c>
    </row>
    <row r="161" spans="1:34">
      <c r="A161" t="s">
        <v>34</v>
      </c>
      <c r="B161" t="s">
        <v>1067</v>
      </c>
      <c r="C161">
        <v>137</v>
      </c>
      <c r="D161">
        <v>130</v>
      </c>
      <c r="E161">
        <v>258</v>
      </c>
      <c r="F161">
        <v>345</v>
      </c>
      <c r="G161" t="s">
        <v>4271</v>
      </c>
      <c r="H161">
        <v>394</v>
      </c>
      <c r="I161">
        <v>106635996</v>
      </c>
      <c r="J161" t="s">
        <v>56</v>
      </c>
      <c r="K161" t="s">
        <v>69</v>
      </c>
      <c r="L161" t="s">
        <v>57</v>
      </c>
      <c r="Q161" t="s">
        <v>4807</v>
      </c>
      <c r="R161" t="s">
        <v>4808</v>
      </c>
      <c r="S161">
        <v>199025</v>
      </c>
      <c r="T161">
        <v>1784</v>
      </c>
      <c r="U161" t="s">
        <v>4809</v>
      </c>
      <c r="V161">
        <v>2</v>
      </c>
      <c r="W161" t="s">
        <v>4810</v>
      </c>
      <c r="X161" t="s">
        <v>4811</v>
      </c>
      <c r="Y161">
        <v>416</v>
      </c>
      <c r="Z161" t="s">
        <v>44</v>
      </c>
      <c r="AA161" t="s">
        <v>329</v>
      </c>
      <c r="AB161" t="s">
        <v>62</v>
      </c>
      <c r="AC161">
        <v>58000000</v>
      </c>
      <c r="AD161">
        <v>1995</v>
      </c>
      <c r="AE161">
        <v>387</v>
      </c>
      <c r="AF161">
        <v>7.2</v>
      </c>
      <c r="AG161">
        <v>2.35</v>
      </c>
      <c r="AH161">
        <v>0</v>
      </c>
    </row>
    <row r="162" spans="1:34">
      <c r="A162" t="s">
        <v>34</v>
      </c>
      <c r="B162" t="s">
        <v>2199</v>
      </c>
      <c r="C162">
        <v>198</v>
      </c>
      <c r="D162">
        <v>124</v>
      </c>
      <c r="E162">
        <v>845</v>
      </c>
      <c r="F162">
        <v>295</v>
      </c>
      <c r="G162" t="s">
        <v>4182</v>
      </c>
      <c r="H162">
        <v>650</v>
      </c>
      <c r="I162">
        <v>46975183</v>
      </c>
      <c r="J162" t="s">
        <v>56</v>
      </c>
      <c r="K162" t="s">
        <v>37</v>
      </c>
      <c r="L162" t="s">
        <v>38</v>
      </c>
      <c r="M162" t="s">
        <v>90</v>
      </c>
      <c r="N162" t="s">
        <v>57</v>
      </c>
      <c r="Q162" t="s">
        <v>2211</v>
      </c>
      <c r="R162" t="s">
        <v>4812</v>
      </c>
      <c r="S162">
        <v>256213</v>
      </c>
      <c r="T162">
        <v>1640</v>
      </c>
      <c r="U162" t="s">
        <v>4813</v>
      </c>
      <c r="V162">
        <v>0</v>
      </c>
      <c r="W162" t="s">
        <v>4814</v>
      </c>
      <c r="X162" t="s">
        <v>4815</v>
      </c>
      <c r="Y162">
        <v>338</v>
      </c>
      <c r="Z162" t="s">
        <v>44</v>
      </c>
      <c r="AA162" t="s">
        <v>45</v>
      </c>
      <c r="AB162" t="s">
        <v>46</v>
      </c>
      <c r="AC162">
        <v>61000000</v>
      </c>
      <c r="AD162">
        <v>2007</v>
      </c>
      <c r="AE162">
        <v>467</v>
      </c>
      <c r="AF162">
        <v>7.2</v>
      </c>
      <c r="AG162">
        <v>2.35</v>
      </c>
      <c r="AH162">
        <v>0</v>
      </c>
    </row>
    <row r="163" spans="1:34">
      <c r="A163" t="s">
        <v>34</v>
      </c>
      <c r="B163" t="s">
        <v>2199</v>
      </c>
      <c r="C163">
        <v>292</v>
      </c>
      <c r="D163">
        <v>132</v>
      </c>
      <c r="E163">
        <v>845</v>
      </c>
      <c r="F163">
        <v>683</v>
      </c>
      <c r="G163" t="s">
        <v>2423</v>
      </c>
      <c r="H163">
        <v>18000</v>
      </c>
      <c r="I163">
        <v>101530738</v>
      </c>
      <c r="J163" t="s">
        <v>56</v>
      </c>
      <c r="K163" t="s">
        <v>37</v>
      </c>
      <c r="L163" t="s">
        <v>57</v>
      </c>
      <c r="Q163" t="s">
        <v>1453</v>
      </c>
      <c r="R163" t="s">
        <v>4816</v>
      </c>
      <c r="S163">
        <v>229574</v>
      </c>
      <c r="T163">
        <v>37605</v>
      </c>
      <c r="U163" t="s">
        <v>4817</v>
      </c>
      <c r="V163">
        <v>0</v>
      </c>
      <c r="W163" t="s">
        <v>4818</v>
      </c>
      <c r="X163" t="s">
        <v>4819</v>
      </c>
      <c r="Y163">
        <v>436</v>
      </c>
      <c r="Z163" t="s">
        <v>44</v>
      </c>
      <c r="AA163" t="s">
        <v>45</v>
      </c>
      <c r="AB163" t="s">
        <v>46</v>
      </c>
      <c r="AC163">
        <v>55000000</v>
      </c>
      <c r="AD163">
        <v>2014</v>
      </c>
      <c r="AE163">
        <v>17000</v>
      </c>
      <c r="AF163">
        <v>7.2</v>
      </c>
      <c r="AG163">
        <v>2.35</v>
      </c>
      <c r="AH163">
        <v>56000</v>
      </c>
    </row>
    <row r="164" spans="1:34">
      <c r="A164" t="s">
        <v>34</v>
      </c>
      <c r="B164" t="s">
        <v>1735</v>
      </c>
      <c r="C164">
        <v>375</v>
      </c>
      <c r="D164">
        <v>109</v>
      </c>
      <c r="E164">
        <v>97</v>
      </c>
      <c r="F164">
        <v>839</v>
      </c>
      <c r="G164" t="s">
        <v>4844</v>
      </c>
      <c r="H164">
        <v>17000</v>
      </c>
      <c r="I164">
        <v>138447667</v>
      </c>
      <c r="J164" t="s">
        <v>56</v>
      </c>
      <c r="K164" t="s">
        <v>88</v>
      </c>
      <c r="L164" t="s">
        <v>37</v>
      </c>
      <c r="Q164" t="s">
        <v>4205</v>
      </c>
      <c r="R164" t="s">
        <v>4845</v>
      </c>
      <c r="S164">
        <v>408302</v>
      </c>
      <c r="T164">
        <v>19968</v>
      </c>
      <c r="U164" t="s">
        <v>1796</v>
      </c>
      <c r="V164">
        <v>2</v>
      </c>
      <c r="W164" t="s">
        <v>4846</v>
      </c>
      <c r="X164" t="s">
        <v>4847</v>
      </c>
      <c r="Y164">
        <v>345</v>
      </c>
      <c r="Z164" t="s">
        <v>44</v>
      </c>
      <c r="AA164" t="s">
        <v>45</v>
      </c>
      <c r="AB164" t="s">
        <v>46</v>
      </c>
      <c r="AC164">
        <v>42000000</v>
      </c>
      <c r="AD164">
        <v>2012</v>
      </c>
      <c r="AE164">
        <v>971</v>
      </c>
      <c r="AF164">
        <v>7.2</v>
      </c>
      <c r="AG164">
        <v>2.35</v>
      </c>
      <c r="AH164">
        <v>39000</v>
      </c>
    </row>
    <row r="165" spans="1:34">
      <c r="A165" t="s">
        <v>34</v>
      </c>
      <c r="B165" t="s">
        <v>383</v>
      </c>
      <c r="C165">
        <v>213</v>
      </c>
      <c r="D165">
        <v>105</v>
      </c>
      <c r="E165">
        <v>0</v>
      </c>
      <c r="F165">
        <v>52</v>
      </c>
      <c r="G165" t="s">
        <v>1868</v>
      </c>
      <c r="H165">
        <v>1000</v>
      </c>
      <c r="I165">
        <v>1260917</v>
      </c>
      <c r="J165" t="s">
        <v>56</v>
      </c>
      <c r="K165" t="s">
        <v>88</v>
      </c>
      <c r="L165" t="s">
        <v>37</v>
      </c>
      <c r="Q165" t="s">
        <v>4848</v>
      </c>
      <c r="R165" t="s">
        <v>4849</v>
      </c>
      <c r="S165">
        <v>24657</v>
      </c>
      <c r="T165">
        <v>1342</v>
      </c>
      <c r="U165" t="s">
        <v>2176</v>
      </c>
      <c r="V165">
        <v>4</v>
      </c>
      <c r="W165" t="s">
        <v>4850</v>
      </c>
      <c r="X165" t="s">
        <v>4851</v>
      </c>
      <c r="Y165">
        <v>71</v>
      </c>
      <c r="Z165" t="s">
        <v>390</v>
      </c>
      <c r="AA165" t="s">
        <v>301</v>
      </c>
      <c r="AB165" t="s">
        <v>46</v>
      </c>
      <c r="AC165">
        <v>27000000</v>
      </c>
      <c r="AD165">
        <v>2009</v>
      </c>
      <c r="AE165">
        <v>172</v>
      </c>
      <c r="AF165">
        <v>7.2</v>
      </c>
      <c r="AG165">
        <v>2.35</v>
      </c>
      <c r="AH165">
        <v>0</v>
      </c>
    </row>
    <row r="166" spans="1:34">
      <c r="A166" t="s">
        <v>34</v>
      </c>
      <c r="B166" t="s">
        <v>1029</v>
      </c>
      <c r="C166">
        <v>81</v>
      </c>
      <c r="D166">
        <v>126</v>
      </c>
      <c r="E166">
        <v>80</v>
      </c>
      <c r="F166">
        <v>225</v>
      </c>
      <c r="G166" t="s">
        <v>4852</v>
      </c>
      <c r="H166">
        <v>668</v>
      </c>
      <c r="I166">
        <v>90800000</v>
      </c>
      <c r="J166" t="s">
        <v>56</v>
      </c>
      <c r="K166" t="s">
        <v>38</v>
      </c>
      <c r="L166" t="s">
        <v>89</v>
      </c>
      <c r="M166" t="s">
        <v>520</v>
      </c>
      <c r="Q166" t="s">
        <v>4853</v>
      </c>
      <c r="R166" t="s">
        <v>4854</v>
      </c>
      <c r="S166">
        <v>126907</v>
      </c>
      <c r="T166">
        <v>2004</v>
      </c>
      <c r="U166" t="s">
        <v>4855</v>
      </c>
      <c r="V166">
        <v>0</v>
      </c>
      <c r="W166" t="s">
        <v>4856</v>
      </c>
      <c r="X166" t="s">
        <v>4857</v>
      </c>
      <c r="Y166">
        <v>235</v>
      </c>
      <c r="Z166" t="s">
        <v>44</v>
      </c>
      <c r="AA166" t="s">
        <v>45</v>
      </c>
      <c r="AB166" t="s">
        <v>150</v>
      </c>
      <c r="AC166">
        <v>8000000</v>
      </c>
      <c r="AD166">
        <v>1984</v>
      </c>
      <c r="AE166">
        <v>641</v>
      </c>
      <c r="AF166">
        <v>7.2</v>
      </c>
      <c r="AG166">
        <v>1.85</v>
      </c>
      <c r="AH166">
        <v>0</v>
      </c>
    </row>
    <row r="167" spans="1:34">
      <c r="A167" t="s">
        <v>34</v>
      </c>
      <c r="B167" t="s">
        <v>4879</v>
      </c>
      <c r="C167">
        <v>78</v>
      </c>
      <c r="D167">
        <v>105</v>
      </c>
      <c r="E167">
        <v>25</v>
      </c>
      <c r="F167">
        <v>51</v>
      </c>
      <c r="G167" t="s">
        <v>4880</v>
      </c>
      <c r="H167">
        <v>461</v>
      </c>
      <c r="I167">
        <v>2126511</v>
      </c>
      <c r="J167" t="s">
        <v>56</v>
      </c>
      <c r="K167" t="s">
        <v>79</v>
      </c>
      <c r="L167" t="s">
        <v>38</v>
      </c>
      <c r="M167" t="s">
        <v>80</v>
      </c>
      <c r="Q167" t="s">
        <v>4881</v>
      </c>
      <c r="R167" t="s">
        <v>4882</v>
      </c>
      <c r="S167">
        <v>21912</v>
      </c>
      <c r="T167">
        <v>615</v>
      </c>
      <c r="U167" t="s">
        <v>4515</v>
      </c>
      <c r="V167">
        <v>0</v>
      </c>
      <c r="W167" t="s">
        <v>4883</v>
      </c>
      <c r="X167" t="s">
        <v>4884</v>
      </c>
      <c r="Y167">
        <v>45</v>
      </c>
      <c r="Z167" t="s">
        <v>1888</v>
      </c>
      <c r="AA167" t="s">
        <v>1889</v>
      </c>
      <c r="AB167" t="s">
        <v>62</v>
      </c>
      <c r="AC167">
        <v>36000000</v>
      </c>
      <c r="AD167">
        <v>2015</v>
      </c>
      <c r="AE167">
        <v>79</v>
      </c>
      <c r="AF167">
        <v>7.2</v>
      </c>
      <c r="AG167">
        <v>2.35</v>
      </c>
      <c r="AH167">
        <v>12000</v>
      </c>
    </row>
    <row r="168" spans="1:34">
      <c r="A168" t="s">
        <v>34</v>
      </c>
      <c r="B168" t="s">
        <v>4908</v>
      </c>
      <c r="C168">
        <v>114</v>
      </c>
      <c r="D168">
        <v>116</v>
      </c>
      <c r="E168">
        <v>101</v>
      </c>
      <c r="F168">
        <v>780</v>
      </c>
      <c r="G168" t="s">
        <v>4909</v>
      </c>
      <c r="H168">
        <v>18000</v>
      </c>
      <c r="I168">
        <v>121248145</v>
      </c>
      <c r="J168" t="s">
        <v>56</v>
      </c>
      <c r="K168" t="s">
        <v>69</v>
      </c>
      <c r="L168" t="s">
        <v>37</v>
      </c>
      <c r="M168" t="s">
        <v>57</v>
      </c>
      <c r="Q168" t="s">
        <v>156</v>
      </c>
      <c r="R168" t="s">
        <v>4910</v>
      </c>
      <c r="S168">
        <v>260981</v>
      </c>
      <c r="T168">
        <v>20966</v>
      </c>
      <c r="U168" t="s">
        <v>264</v>
      </c>
      <c r="V168">
        <v>0</v>
      </c>
      <c r="W168" t="s">
        <v>4911</v>
      </c>
      <c r="X168" t="s">
        <v>4912</v>
      </c>
      <c r="Y168">
        <v>373</v>
      </c>
      <c r="Z168" t="s">
        <v>44</v>
      </c>
      <c r="AA168" t="s">
        <v>45</v>
      </c>
      <c r="AB168" t="s">
        <v>46</v>
      </c>
      <c r="AC168">
        <v>25000000</v>
      </c>
      <c r="AD168">
        <v>1994</v>
      </c>
      <c r="AE168">
        <v>946</v>
      </c>
      <c r="AF168">
        <v>7.2</v>
      </c>
      <c r="AG168">
        <v>2.35</v>
      </c>
      <c r="AH168">
        <v>0</v>
      </c>
    </row>
    <row r="169" spans="1:34">
      <c r="A169" t="s">
        <v>34</v>
      </c>
      <c r="B169" t="s">
        <v>2357</v>
      </c>
      <c r="C169">
        <v>112</v>
      </c>
      <c r="D169">
        <v>110</v>
      </c>
      <c r="E169">
        <v>120</v>
      </c>
      <c r="F169">
        <v>664</v>
      </c>
      <c r="G169" t="s">
        <v>1180</v>
      </c>
      <c r="H169">
        <v>12000</v>
      </c>
      <c r="I169">
        <v>74888996</v>
      </c>
      <c r="J169" t="s">
        <v>56</v>
      </c>
      <c r="K169" t="s">
        <v>69</v>
      </c>
      <c r="L169" t="s">
        <v>86</v>
      </c>
      <c r="M169" t="s">
        <v>57</v>
      </c>
      <c r="Q169" t="s">
        <v>1055</v>
      </c>
      <c r="R169" t="s">
        <v>4931</v>
      </c>
      <c r="S169">
        <v>55513</v>
      </c>
      <c r="T169">
        <v>16230</v>
      </c>
      <c r="U169" t="s">
        <v>2360</v>
      </c>
      <c r="V169">
        <v>0</v>
      </c>
      <c r="W169" t="s">
        <v>4932</v>
      </c>
      <c r="X169" t="s">
        <v>4933</v>
      </c>
      <c r="Y169">
        <v>188</v>
      </c>
      <c r="Z169" t="s">
        <v>44</v>
      </c>
      <c r="AA169" t="s">
        <v>45</v>
      </c>
      <c r="AB169" t="s">
        <v>150</v>
      </c>
      <c r="AC169">
        <v>30000000</v>
      </c>
      <c r="AD169">
        <v>1991</v>
      </c>
      <c r="AE169">
        <v>1000</v>
      </c>
      <c r="AF169">
        <v>7.2</v>
      </c>
      <c r="AG169">
        <v>2.35</v>
      </c>
      <c r="AH169">
        <v>0</v>
      </c>
    </row>
    <row r="170" spans="1:34">
      <c r="A170" t="s">
        <v>34</v>
      </c>
      <c r="B170" t="s">
        <v>4938</v>
      </c>
      <c r="C170">
        <v>46</v>
      </c>
      <c r="D170">
        <v>133</v>
      </c>
      <c r="E170">
        <v>759</v>
      </c>
      <c r="F170">
        <v>67</v>
      </c>
      <c r="G170" t="s">
        <v>4939</v>
      </c>
      <c r="H170">
        <v>826</v>
      </c>
      <c r="I170">
        <v>33200000</v>
      </c>
      <c r="J170" t="s">
        <v>56</v>
      </c>
      <c r="K170" t="s">
        <v>37</v>
      </c>
      <c r="L170" t="s">
        <v>38</v>
      </c>
      <c r="M170" t="s">
        <v>92</v>
      </c>
      <c r="Q170" t="s">
        <v>217</v>
      </c>
      <c r="R170" t="s">
        <v>4940</v>
      </c>
      <c r="S170">
        <v>28247</v>
      </c>
      <c r="T170">
        <v>1154</v>
      </c>
      <c r="U170" t="s">
        <v>4941</v>
      </c>
      <c r="V170">
        <v>4</v>
      </c>
      <c r="W170" t="s">
        <v>4942</v>
      </c>
      <c r="X170" t="s">
        <v>4943</v>
      </c>
      <c r="Y170">
        <v>149</v>
      </c>
      <c r="Z170" t="s">
        <v>44</v>
      </c>
      <c r="AA170" t="s">
        <v>45</v>
      </c>
      <c r="AB170" t="s">
        <v>62</v>
      </c>
      <c r="AC170">
        <v>26000000</v>
      </c>
      <c r="AD170">
        <v>1985</v>
      </c>
      <c r="AE170">
        <v>130</v>
      </c>
      <c r="AF170">
        <v>7.2</v>
      </c>
      <c r="AG170">
        <v>2.35</v>
      </c>
      <c r="AH170">
        <v>0</v>
      </c>
    </row>
    <row r="171" spans="1:34">
      <c r="A171" t="s">
        <v>34</v>
      </c>
      <c r="B171" t="s">
        <v>4966</v>
      </c>
      <c r="C171">
        <v>10</v>
      </c>
      <c r="D171">
        <v>80</v>
      </c>
      <c r="E171">
        <v>18</v>
      </c>
      <c r="F171">
        <v>73</v>
      </c>
      <c r="G171" t="s">
        <v>4967</v>
      </c>
      <c r="H171">
        <v>742</v>
      </c>
      <c r="I171">
        <v>669276</v>
      </c>
      <c r="J171" t="s">
        <v>56</v>
      </c>
      <c r="K171" t="s">
        <v>69</v>
      </c>
      <c r="L171" t="s">
        <v>95</v>
      </c>
      <c r="M171" t="s">
        <v>88</v>
      </c>
      <c r="N171" t="s">
        <v>70</v>
      </c>
      <c r="Q171" t="s">
        <v>1517</v>
      </c>
      <c r="R171" t="s">
        <v>4968</v>
      </c>
      <c r="S171">
        <v>2541</v>
      </c>
      <c r="T171">
        <v>1088</v>
      </c>
      <c r="U171" t="s">
        <v>4969</v>
      </c>
      <c r="V171">
        <v>0</v>
      </c>
      <c r="W171" t="s">
        <v>4970</v>
      </c>
      <c r="X171" t="s">
        <v>4971</v>
      </c>
      <c r="Y171">
        <v>47</v>
      </c>
      <c r="Z171" t="s">
        <v>44</v>
      </c>
      <c r="AA171" t="s">
        <v>329</v>
      </c>
      <c r="AB171" t="s">
        <v>251</v>
      </c>
      <c r="AC171">
        <v>28000000</v>
      </c>
      <c r="AD171">
        <v>1993</v>
      </c>
      <c r="AE171">
        <v>83</v>
      </c>
      <c r="AF171">
        <v>7.2</v>
      </c>
      <c r="AG171">
        <v>2.35</v>
      </c>
      <c r="AH171">
        <v>408</v>
      </c>
    </row>
    <row r="172" spans="1:34">
      <c r="A172" t="s">
        <v>34</v>
      </c>
      <c r="B172" t="s">
        <v>67</v>
      </c>
      <c r="C172">
        <v>446</v>
      </c>
      <c r="D172">
        <v>201</v>
      </c>
      <c r="E172">
        <v>0</v>
      </c>
      <c r="F172">
        <v>84</v>
      </c>
      <c r="G172" t="s">
        <v>539</v>
      </c>
      <c r="H172">
        <v>6000</v>
      </c>
      <c r="I172">
        <v>218051260</v>
      </c>
      <c r="J172" t="s">
        <v>56</v>
      </c>
      <c r="K172" t="s">
        <v>69</v>
      </c>
      <c r="L172" t="s">
        <v>38</v>
      </c>
      <c r="M172" t="s">
        <v>87</v>
      </c>
      <c r="Q172" t="s">
        <v>1210</v>
      </c>
      <c r="R172" t="s">
        <v>4709</v>
      </c>
      <c r="S172">
        <v>316020</v>
      </c>
      <c r="T172">
        <v>7122</v>
      </c>
      <c r="U172" t="s">
        <v>4710</v>
      </c>
      <c r="V172">
        <v>0</v>
      </c>
      <c r="W172" t="s">
        <v>4711</v>
      </c>
      <c r="X172" t="s">
        <v>4712</v>
      </c>
      <c r="Y172">
        <v>2618</v>
      </c>
      <c r="Z172" t="s">
        <v>44</v>
      </c>
      <c r="AA172" t="s">
        <v>123</v>
      </c>
      <c r="AB172" t="s">
        <v>62</v>
      </c>
      <c r="AC172">
        <v>207000000</v>
      </c>
      <c r="AD172">
        <v>2005</v>
      </c>
      <c r="AE172">
        <v>918</v>
      </c>
      <c r="AF172">
        <v>7.2</v>
      </c>
      <c r="AG172">
        <v>2.35</v>
      </c>
      <c r="AH172">
        <v>0</v>
      </c>
    </row>
    <row r="173" spans="1:34">
      <c r="A173" t="s">
        <v>34</v>
      </c>
      <c r="B173" t="s">
        <v>1874</v>
      </c>
      <c r="C173">
        <v>233</v>
      </c>
      <c r="D173">
        <v>98</v>
      </c>
      <c r="E173">
        <v>406</v>
      </c>
      <c r="F173">
        <v>406</v>
      </c>
      <c r="G173" t="s">
        <v>2605</v>
      </c>
      <c r="H173">
        <v>860</v>
      </c>
      <c r="I173">
        <v>32774834</v>
      </c>
      <c r="J173" t="s">
        <v>56</v>
      </c>
      <c r="K173" t="s">
        <v>88</v>
      </c>
      <c r="Q173" t="s">
        <v>4981</v>
      </c>
      <c r="R173" t="s">
        <v>4982</v>
      </c>
      <c r="S173">
        <v>136048</v>
      </c>
      <c r="T173">
        <v>2609</v>
      </c>
      <c r="U173" t="s">
        <v>1874</v>
      </c>
      <c r="V173">
        <v>5</v>
      </c>
      <c r="W173" t="s">
        <v>4983</v>
      </c>
      <c r="X173" t="s">
        <v>4984</v>
      </c>
      <c r="Y173">
        <v>700</v>
      </c>
      <c r="Z173" t="s">
        <v>44</v>
      </c>
      <c r="AA173" t="s">
        <v>45</v>
      </c>
      <c r="AB173" t="s">
        <v>46</v>
      </c>
      <c r="AC173">
        <v>30000000</v>
      </c>
      <c r="AD173">
        <v>2004</v>
      </c>
      <c r="AE173">
        <v>523</v>
      </c>
      <c r="AF173">
        <v>7.2</v>
      </c>
      <c r="AG173">
        <v>2.35</v>
      </c>
      <c r="AH173">
        <v>0</v>
      </c>
    </row>
    <row r="174" spans="1:34">
      <c r="A174" t="s">
        <v>34</v>
      </c>
      <c r="B174" t="s">
        <v>5032</v>
      </c>
      <c r="C174">
        <v>112</v>
      </c>
      <c r="D174">
        <v>110</v>
      </c>
      <c r="E174">
        <v>85</v>
      </c>
      <c r="F174">
        <v>186</v>
      </c>
      <c r="G174" t="s">
        <v>5033</v>
      </c>
      <c r="H174">
        <v>1000</v>
      </c>
      <c r="I174">
        <v>5900000</v>
      </c>
      <c r="J174" t="s">
        <v>56</v>
      </c>
      <c r="K174" t="s">
        <v>69</v>
      </c>
      <c r="L174" t="s">
        <v>70</v>
      </c>
      <c r="Q174" t="s">
        <v>5034</v>
      </c>
      <c r="R174" t="s">
        <v>5035</v>
      </c>
      <c r="S174">
        <v>98629</v>
      </c>
      <c r="T174">
        <v>1852</v>
      </c>
      <c r="U174" t="s">
        <v>4497</v>
      </c>
      <c r="V174">
        <v>1</v>
      </c>
      <c r="W174" t="s">
        <v>5036</v>
      </c>
      <c r="X174" t="s">
        <v>5037</v>
      </c>
      <c r="Y174">
        <v>316</v>
      </c>
      <c r="Z174" t="s">
        <v>44</v>
      </c>
      <c r="AA174" t="s">
        <v>329</v>
      </c>
      <c r="AB174" t="s">
        <v>46</v>
      </c>
      <c r="AC174">
        <v>16000000</v>
      </c>
      <c r="AD174">
        <v>1986</v>
      </c>
      <c r="AE174">
        <v>309</v>
      </c>
      <c r="AF174">
        <v>7.2</v>
      </c>
      <c r="AG174">
        <v>1.85</v>
      </c>
      <c r="AH174">
        <v>0</v>
      </c>
    </row>
    <row r="175" spans="1:34">
      <c r="A175" t="s">
        <v>34</v>
      </c>
      <c r="B175" t="s">
        <v>1484</v>
      </c>
      <c r="C175">
        <v>141</v>
      </c>
      <c r="D175">
        <v>84</v>
      </c>
      <c r="E175">
        <v>180</v>
      </c>
      <c r="F175">
        <v>58</v>
      </c>
      <c r="G175" t="s">
        <v>4746</v>
      </c>
      <c r="H175">
        <v>510</v>
      </c>
      <c r="I175">
        <v>1197786</v>
      </c>
      <c r="J175" t="s">
        <v>56</v>
      </c>
      <c r="K175" t="s">
        <v>37</v>
      </c>
      <c r="L175" t="s">
        <v>57</v>
      </c>
      <c r="Q175" t="s">
        <v>5058</v>
      </c>
      <c r="R175" t="s">
        <v>5059</v>
      </c>
      <c r="S175">
        <v>55928</v>
      </c>
      <c r="T175">
        <v>962</v>
      </c>
      <c r="U175" t="s">
        <v>5060</v>
      </c>
      <c r="V175">
        <v>2</v>
      </c>
      <c r="W175" t="s">
        <v>5061</v>
      </c>
      <c r="X175" t="s">
        <v>5062</v>
      </c>
      <c r="Y175">
        <v>157</v>
      </c>
      <c r="Z175" t="s">
        <v>390</v>
      </c>
      <c r="AA175" t="s">
        <v>301</v>
      </c>
      <c r="AB175" t="s">
        <v>46</v>
      </c>
      <c r="AC175">
        <v>12000000</v>
      </c>
      <c r="AD175">
        <v>2004</v>
      </c>
      <c r="AE175">
        <v>297</v>
      </c>
      <c r="AF175">
        <v>7.2</v>
      </c>
      <c r="AG175">
        <v>2.35</v>
      </c>
      <c r="AH175">
        <v>0</v>
      </c>
    </row>
    <row r="176" spans="1:34">
      <c r="A176" t="s">
        <v>34</v>
      </c>
      <c r="B176" t="s">
        <v>1029</v>
      </c>
      <c r="C176">
        <v>81</v>
      </c>
      <c r="D176">
        <v>126</v>
      </c>
      <c r="E176">
        <v>80</v>
      </c>
      <c r="F176">
        <v>225</v>
      </c>
      <c r="G176" t="s">
        <v>4852</v>
      </c>
      <c r="H176">
        <v>668</v>
      </c>
      <c r="I176">
        <v>90800000</v>
      </c>
      <c r="J176" t="s">
        <v>56</v>
      </c>
      <c r="K176" t="s">
        <v>38</v>
      </c>
      <c r="L176" t="s">
        <v>89</v>
      </c>
      <c r="M176" t="s">
        <v>520</v>
      </c>
      <c r="Q176" t="s">
        <v>4853</v>
      </c>
      <c r="R176" t="s">
        <v>4854</v>
      </c>
      <c r="S176">
        <v>126916</v>
      </c>
      <c r="T176">
        <v>2004</v>
      </c>
      <c r="U176" t="s">
        <v>4855</v>
      </c>
      <c r="V176">
        <v>0</v>
      </c>
      <c r="W176" t="s">
        <v>4856</v>
      </c>
      <c r="X176" t="s">
        <v>4857</v>
      </c>
      <c r="Y176">
        <v>235</v>
      </c>
      <c r="Z176" t="s">
        <v>44</v>
      </c>
      <c r="AA176" t="s">
        <v>45</v>
      </c>
      <c r="AB176" t="s">
        <v>150</v>
      </c>
      <c r="AC176">
        <v>8000000</v>
      </c>
      <c r="AD176">
        <v>1984</v>
      </c>
      <c r="AE176">
        <v>641</v>
      </c>
      <c r="AF176">
        <v>7.2</v>
      </c>
      <c r="AG176">
        <v>1.85</v>
      </c>
      <c r="AH176">
        <v>0</v>
      </c>
    </row>
    <row r="177" spans="1:34">
      <c r="A177" t="s">
        <v>34</v>
      </c>
      <c r="B177" t="s">
        <v>5131</v>
      </c>
      <c r="C177">
        <v>224</v>
      </c>
      <c r="D177">
        <v>97</v>
      </c>
      <c r="E177">
        <v>12</v>
      </c>
      <c r="F177">
        <v>641</v>
      </c>
      <c r="G177" t="s">
        <v>2515</v>
      </c>
      <c r="H177">
        <v>788</v>
      </c>
      <c r="I177">
        <v>1818681</v>
      </c>
      <c r="J177" t="s">
        <v>56</v>
      </c>
      <c r="K177" t="s">
        <v>37</v>
      </c>
      <c r="L177" t="s">
        <v>38</v>
      </c>
      <c r="M177" t="s">
        <v>57</v>
      </c>
      <c r="Q177" t="s">
        <v>2512</v>
      </c>
      <c r="R177" t="s">
        <v>5132</v>
      </c>
      <c r="S177">
        <v>74435</v>
      </c>
      <c r="T177">
        <v>2486</v>
      </c>
      <c r="U177" t="s">
        <v>3583</v>
      </c>
      <c r="V177">
        <v>1</v>
      </c>
      <c r="W177" t="s">
        <v>5133</v>
      </c>
      <c r="X177" t="s">
        <v>5134</v>
      </c>
      <c r="Y177">
        <v>224</v>
      </c>
      <c r="Z177" t="s">
        <v>44</v>
      </c>
      <c r="AA177" t="s">
        <v>329</v>
      </c>
      <c r="AB177" t="s">
        <v>46</v>
      </c>
      <c r="AC177">
        <v>7300000</v>
      </c>
      <c r="AD177">
        <v>2009</v>
      </c>
      <c r="AE177">
        <v>698</v>
      </c>
      <c r="AF177">
        <v>7.2</v>
      </c>
      <c r="AG177">
        <v>2.35</v>
      </c>
      <c r="AH177">
        <v>0</v>
      </c>
    </row>
    <row r="178" spans="1:34">
      <c r="A178" t="s">
        <v>34</v>
      </c>
      <c r="B178" t="s">
        <v>2688</v>
      </c>
      <c r="C178">
        <v>93</v>
      </c>
      <c r="D178">
        <v>104</v>
      </c>
      <c r="E178">
        <v>0</v>
      </c>
      <c r="F178">
        <v>4000</v>
      </c>
      <c r="G178" t="s">
        <v>449</v>
      </c>
      <c r="H178">
        <v>16000</v>
      </c>
      <c r="I178">
        <v>25625110</v>
      </c>
      <c r="J178" t="s">
        <v>56</v>
      </c>
      <c r="K178" t="s">
        <v>37</v>
      </c>
      <c r="L178" t="s">
        <v>57</v>
      </c>
      <c r="Q178" t="s">
        <v>96</v>
      </c>
      <c r="R178" t="s">
        <v>5135</v>
      </c>
      <c r="S178">
        <v>138707</v>
      </c>
      <c r="T178">
        <v>33758</v>
      </c>
      <c r="U178" t="s">
        <v>3842</v>
      </c>
      <c r="V178">
        <v>0</v>
      </c>
      <c r="W178" t="s">
        <v>5136</v>
      </c>
      <c r="X178" t="s">
        <v>5137</v>
      </c>
      <c r="Y178">
        <v>202</v>
      </c>
      <c r="Z178" t="s">
        <v>44</v>
      </c>
      <c r="AA178" t="s">
        <v>45</v>
      </c>
      <c r="AB178" t="s">
        <v>46</v>
      </c>
      <c r="AC178">
        <v>7000000</v>
      </c>
      <c r="AD178">
        <v>1995</v>
      </c>
      <c r="AE178">
        <v>12000</v>
      </c>
      <c r="AF178">
        <v>7.2</v>
      </c>
      <c r="AG178">
        <v>1.85</v>
      </c>
      <c r="AH178">
        <v>0</v>
      </c>
    </row>
    <row r="179" spans="1:34">
      <c r="A179" t="s">
        <v>34</v>
      </c>
      <c r="B179" t="s">
        <v>647</v>
      </c>
      <c r="C179">
        <v>201</v>
      </c>
      <c r="D179">
        <v>106</v>
      </c>
      <c r="E179">
        <v>0</v>
      </c>
      <c r="F179">
        <v>381</v>
      </c>
      <c r="G179" t="s">
        <v>5165</v>
      </c>
      <c r="H179">
        <v>742</v>
      </c>
      <c r="I179">
        <v>25244700</v>
      </c>
      <c r="J179" t="s">
        <v>56</v>
      </c>
      <c r="K179" t="s">
        <v>86</v>
      </c>
      <c r="Q179" t="s">
        <v>1517</v>
      </c>
      <c r="R179" t="s">
        <v>5166</v>
      </c>
      <c r="S179">
        <v>91017</v>
      </c>
      <c r="T179">
        <v>2270</v>
      </c>
      <c r="U179" t="s">
        <v>5167</v>
      </c>
      <c r="V179">
        <v>1</v>
      </c>
      <c r="W179" t="s">
        <v>5168</v>
      </c>
      <c r="X179" t="s">
        <v>5169</v>
      </c>
      <c r="Y179">
        <v>284</v>
      </c>
      <c r="Z179" t="s">
        <v>44</v>
      </c>
      <c r="AA179" t="s">
        <v>329</v>
      </c>
      <c r="AB179" t="s">
        <v>46</v>
      </c>
      <c r="AC179">
        <v>6000000</v>
      </c>
      <c r="AD179">
        <v>1981</v>
      </c>
      <c r="AE179">
        <v>602</v>
      </c>
      <c r="AF179">
        <v>7.2</v>
      </c>
      <c r="AG179">
        <v>2.35</v>
      </c>
      <c r="AH179">
        <v>0</v>
      </c>
    </row>
    <row r="180" spans="1:34">
      <c r="A180" t="s">
        <v>34</v>
      </c>
      <c r="B180" t="s">
        <v>67</v>
      </c>
      <c r="C180">
        <v>446</v>
      </c>
      <c r="D180">
        <v>201</v>
      </c>
      <c r="E180">
        <v>0</v>
      </c>
      <c r="F180">
        <v>84</v>
      </c>
      <c r="G180" t="s">
        <v>539</v>
      </c>
      <c r="H180">
        <v>6000</v>
      </c>
      <c r="I180">
        <v>218051260</v>
      </c>
      <c r="J180" t="s">
        <v>56</v>
      </c>
      <c r="K180" t="s">
        <v>69</v>
      </c>
      <c r="L180" t="s">
        <v>38</v>
      </c>
      <c r="M180" t="s">
        <v>87</v>
      </c>
      <c r="Q180" t="s">
        <v>1210</v>
      </c>
      <c r="R180" t="s">
        <v>4709</v>
      </c>
      <c r="S180">
        <v>316027</v>
      </c>
      <c r="T180">
        <v>7122</v>
      </c>
      <c r="U180" t="s">
        <v>4710</v>
      </c>
      <c r="V180">
        <v>0</v>
      </c>
      <c r="W180" t="s">
        <v>4711</v>
      </c>
      <c r="X180" t="s">
        <v>4712</v>
      </c>
      <c r="Y180">
        <v>2618</v>
      </c>
      <c r="Z180" t="s">
        <v>44</v>
      </c>
      <c r="AA180" t="s">
        <v>123</v>
      </c>
      <c r="AB180" t="s">
        <v>62</v>
      </c>
      <c r="AC180">
        <v>207000000</v>
      </c>
      <c r="AD180">
        <v>2005</v>
      </c>
      <c r="AE180">
        <v>918</v>
      </c>
      <c r="AF180">
        <v>7.2</v>
      </c>
      <c r="AG180">
        <v>2.35</v>
      </c>
      <c r="AH180">
        <v>0</v>
      </c>
    </row>
    <row r="181" spans="1:34">
      <c r="A181" t="s">
        <v>34</v>
      </c>
      <c r="B181" t="s">
        <v>784</v>
      </c>
      <c r="C181">
        <v>302</v>
      </c>
      <c r="D181">
        <v>169</v>
      </c>
      <c r="E181">
        <v>563</v>
      </c>
      <c r="F181">
        <v>1000</v>
      </c>
      <c r="G181" t="s">
        <v>71</v>
      </c>
      <c r="H181">
        <v>40000</v>
      </c>
      <c r="I181">
        <v>309404152</v>
      </c>
      <c r="J181" t="s">
        <v>56</v>
      </c>
      <c r="K181" t="s">
        <v>69</v>
      </c>
      <c r="L181" t="s">
        <v>70</v>
      </c>
      <c r="Q181" t="s">
        <v>785</v>
      </c>
      <c r="R181" t="s">
        <v>5363</v>
      </c>
      <c r="S181">
        <v>471220</v>
      </c>
      <c r="T181">
        <v>48350</v>
      </c>
      <c r="U181" t="s">
        <v>787</v>
      </c>
      <c r="V181">
        <v>0</v>
      </c>
      <c r="W181" t="s">
        <v>5364</v>
      </c>
      <c r="X181" t="s">
        <v>5365</v>
      </c>
      <c r="Y181">
        <v>1238</v>
      </c>
      <c r="Z181" t="s">
        <v>44</v>
      </c>
      <c r="AA181" t="s">
        <v>45</v>
      </c>
      <c r="AB181" t="s">
        <v>62</v>
      </c>
      <c r="AC181">
        <v>300000000</v>
      </c>
      <c r="AD181">
        <v>2007</v>
      </c>
      <c r="AE181">
        <v>5000</v>
      </c>
      <c r="AF181">
        <v>7.1</v>
      </c>
      <c r="AG181">
        <v>2.35</v>
      </c>
      <c r="AH181">
        <v>0</v>
      </c>
    </row>
    <row r="182" spans="1:34">
      <c r="A182" t="s">
        <v>34</v>
      </c>
      <c r="B182" t="s">
        <v>3618</v>
      </c>
      <c r="C182">
        <v>396</v>
      </c>
      <c r="D182">
        <v>144</v>
      </c>
      <c r="E182">
        <v>0</v>
      </c>
      <c r="F182">
        <v>581</v>
      </c>
      <c r="G182" t="s">
        <v>2713</v>
      </c>
      <c r="H182">
        <v>662</v>
      </c>
      <c r="I182">
        <v>318759914</v>
      </c>
      <c r="J182" t="s">
        <v>56</v>
      </c>
      <c r="K182" t="s">
        <v>69</v>
      </c>
      <c r="L182" t="s">
        <v>86</v>
      </c>
      <c r="Q182" t="s">
        <v>3416</v>
      </c>
      <c r="R182" t="s">
        <v>5366</v>
      </c>
      <c r="S182">
        <v>513158</v>
      </c>
      <c r="T182">
        <v>2333</v>
      </c>
      <c r="U182" t="s">
        <v>673</v>
      </c>
      <c r="V182">
        <v>0</v>
      </c>
      <c r="W182" t="s">
        <v>5367</v>
      </c>
      <c r="X182" t="s">
        <v>5368</v>
      </c>
      <c r="Y182">
        <v>1782</v>
      </c>
      <c r="Z182" t="s">
        <v>44</v>
      </c>
      <c r="AA182" t="s">
        <v>45</v>
      </c>
      <c r="AB182" t="s">
        <v>62</v>
      </c>
      <c r="AC182">
        <v>150000000</v>
      </c>
      <c r="AD182">
        <v>2007</v>
      </c>
      <c r="AE182">
        <v>599</v>
      </c>
      <c r="AF182">
        <v>7.1</v>
      </c>
      <c r="AG182">
        <v>2.35</v>
      </c>
      <c r="AH182">
        <v>8000</v>
      </c>
    </row>
    <row r="183" spans="1:34">
      <c r="A183" t="s">
        <v>34</v>
      </c>
      <c r="B183" t="s">
        <v>5369</v>
      </c>
      <c r="C183">
        <v>486</v>
      </c>
      <c r="D183">
        <v>112</v>
      </c>
      <c r="E183">
        <v>230</v>
      </c>
      <c r="F183">
        <v>12000</v>
      </c>
      <c r="G183" t="s">
        <v>642</v>
      </c>
      <c r="H183">
        <v>26000</v>
      </c>
      <c r="I183">
        <v>206360018</v>
      </c>
      <c r="J183" t="s">
        <v>56</v>
      </c>
      <c r="K183" t="s">
        <v>69</v>
      </c>
      <c r="L183" t="s">
        <v>70</v>
      </c>
      <c r="Q183" t="s">
        <v>757</v>
      </c>
      <c r="R183" t="s">
        <v>5370</v>
      </c>
      <c r="S183">
        <v>414070</v>
      </c>
      <c r="T183">
        <v>59803</v>
      </c>
      <c r="U183" t="s">
        <v>218</v>
      </c>
      <c r="V183">
        <v>3</v>
      </c>
      <c r="W183" t="s">
        <v>5371</v>
      </c>
      <c r="X183" t="s">
        <v>5372</v>
      </c>
      <c r="Y183">
        <v>532</v>
      </c>
      <c r="Z183" t="s">
        <v>44</v>
      </c>
      <c r="AA183" t="s">
        <v>45</v>
      </c>
      <c r="AB183" t="s">
        <v>62</v>
      </c>
      <c r="AC183">
        <v>170000000</v>
      </c>
      <c r="AD183">
        <v>2013</v>
      </c>
      <c r="AE183">
        <v>20000</v>
      </c>
      <c r="AF183">
        <v>7.1</v>
      </c>
      <c r="AG183">
        <v>2.35</v>
      </c>
      <c r="AH183">
        <v>63000</v>
      </c>
    </row>
    <row r="184" spans="1:34">
      <c r="A184" t="s">
        <v>34</v>
      </c>
      <c r="B184" t="s">
        <v>778</v>
      </c>
      <c r="C184">
        <v>267</v>
      </c>
      <c r="D184">
        <v>123</v>
      </c>
      <c r="E184">
        <v>521</v>
      </c>
      <c r="F184">
        <v>265</v>
      </c>
      <c r="G184" t="s">
        <v>5373</v>
      </c>
      <c r="H184">
        <v>13000</v>
      </c>
      <c r="I184">
        <v>108521835</v>
      </c>
      <c r="J184" t="s">
        <v>56</v>
      </c>
      <c r="K184" t="s">
        <v>57</v>
      </c>
      <c r="Q184" t="s">
        <v>209</v>
      </c>
      <c r="R184" t="s">
        <v>5374</v>
      </c>
      <c r="S184">
        <v>40123</v>
      </c>
      <c r="T184">
        <v>13752</v>
      </c>
      <c r="U184" t="s">
        <v>271</v>
      </c>
      <c r="V184">
        <v>0</v>
      </c>
      <c r="W184" t="s">
        <v>5375</v>
      </c>
      <c r="X184" t="s">
        <v>5376</v>
      </c>
      <c r="Y184">
        <v>297</v>
      </c>
      <c r="Z184" t="s">
        <v>44</v>
      </c>
      <c r="AA184" t="s">
        <v>329</v>
      </c>
      <c r="AB184" t="s">
        <v>62</v>
      </c>
      <c r="AC184">
        <v>120000000</v>
      </c>
      <c r="AD184">
        <v>2016</v>
      </c>
      <c r="AE184">
        <v>365</v>
      </c>
      <c r="AF184">
        <v>7.1</v>
      </c>
      <c r="AG184">
        <v>2.35</v>
      </c>
      <c r="AH184">
        <v>31000</v>
      </c>
    </row>
    <row r="185" spans="1:34">
      <c r="A185" t="s">
        <v>34</v>
      </c>
      <c r="B185" t="s">
        <v>5377</v>
      </c>
      <c r="C185">
        <v>192</v>
      </c>
      <c r="D185">
        <v>142</v>
      </c>
      <c r="E185">
        <v>776</v>
      </c>
      <c r="F185">
        <v>1000</v>
      </c>
      <c r="G185" t="s">
        <v>1123</v>
      </c>
      <c r="H185">
        <v>13000</v>
      </c>
      <c r="I185">
        <v>113330342</v>
      </c>
      <c r="J185" t="s">
        <v>56</v>
      </c>
      <c r="K185" t="s">
        <v>38</v>
      </c>
      <c r="L185" t="s">
        <v>80</v>
      </c>
      <c r="M185" t="s">
        <v>207</v>
      </c>
      <c r="Q185" t="s">
        <v>55</v>
      </c>
      <c r="R185" t="s">
        <v>5378</v>
      </c>
      <c r="S185">
        <v>207613</v>
      </c>
      <c r="T185">
        <v>19454</v>
      </c>
      <c r="U185" t="s">
        <v>511</v>
      </c>
      <c r="V185">
        <v>1</v>
      </c>
      <c r="W185" t="s">
        <v>5379</v>
      </c>
      <c r="X185" t="s">
        <v>5380</v>
      </c>
      <c r="Y185">
        <v>1144</v>
      </c>
      <c r="Z185" t="s">
        <v>44</v>
      </c>
      <c r="AA185" t="s">
        <v>45</v>
      </c>
      <c r="AB185" t="s">
        <v>46</v>
      </c>
      <c r="AC185">
        <v>110000000</v>
      </c>
      <c r="AD185">
        <v>2000</v>
      </c>
      <c r="AE185">
        <v>2000</v>
      </c>
      <c r="AF185">
        <v>7.1</v>
      </c>
      <c r="AG185">
        <v>2.35</v>
      </c>
      <c r="AH185">
        <v>4000</v>
      </c>
    </row>
    <row r="186" spans="1:34">
      <c r="A186" t="s">
        <v>34</v>
      </c>
      <c r="B186" t="s">
        <v>5381</v>
      </c>
      <c r="C186">
        <v>327</v>
      </c>
      <c r="D186">
        <v>127</v>
      </c>
      <c r="E186">
        <v>189</v>
      </c>
      <c r="F186">
        <v>544</v>
      </c>
      <c r="G186" t="s">
        <v>5382</v>
      </c>
      <c r="H186">
        <v>20000</v>
      </c>
      <c r="I186">
        <v>85463309</v>
      </c>
      <c r="J186" t="s">
        <v>56</v>
      </c>
      <c r="K186" t="s">
        <v>38</v>
      </c>
      <c r="L186" t="s">
        <v>86</v>
      </c>
      <c r="M186" t="s">
        <v>520</v>
      </c>
      <c r="Q186" t="s">
        <v>289</v>
      </c>
      <c r="R186" t="s">
        <v>5383</v>
      </c>
      <c r="S186">
        <v>254841</v>
      </c>
      <c r="T186">
        <v>22254</v>
      </c>
      <c r="U186" t="s">
        <v>5384</v>
      </c>
      <c r="V186">
        <v>1</v>
      </c>
      <c r="W186" t="s">
        <v>5385</v>
      </c>
      <c r="X186" t="s">
        <v>5386</v>
      </c>
      <c r="Y186">
        <v>426</v>
      </c>
      <c r="Z186" t="s">
        <v>44</v>
      </c>
      <c r="AA186" t="s">
        <v>45</v>
      </c>
      <c r="AB186" t="s">
        <v>62</v>
      </c>
      <c r="AC186">
        <v>110000000</v>
      </c>
      <c r="AD186">
        <v>2011</v>
      </c>
      <c r="AE186">
        <v>929</v>
      </c>
      <c r="AF186">
        <v>7.1</v>
      </c>
      <c r="AG186">
        <v>2.35</v>
      </c>
      <c r="AH186">
        <v>36000</v>
      </c>
    </row>
    <row r="187" spans="1:34">
      <c r="A187" t="s">
        <v>34</v>
      </c>
      <c r="B187" t="s">
        <v>2274</v>
      </c>
      <c r="C187">
        <v>225</v>
      </c>
      <c r="D187">
        <v>115</v>
      </c>
      <c r="E187">
        <v>295</v>
      </c>
      <c r="F187">
        <v>466</v>
      </c>
      <c r="G187" t="s">
        <v>1057</v>
      </c>
      <c r="H187">
        <v>10000</v>
      </c>
      <c r="I187">
        <v>144795350</v>
      </c>
      <c r="J187" t="s">
        <v>56</v>
      </c>
      <c r="K187" t="s">
        <v>90</v>
      </c>
      <c r="L187" t="s">
        <v>86</v>
      </c>
      <c r="M187" t="s">
        <v>57</v>
      </c>
      <c r="Q187" t="s">
        <v>1098</v>
      </c>
      <c r="R187" t="s">
        <v>5387</v>
      </c>
      <c r="S187">
        <v>387632</v>
      </c>
      <c r="T187">
        <v>12068</v>
      </c>
      <c r="U187" t="s">
        <v>4156</v>
      </c>
      <c r="V187">
        <v>1</v>
      </c>
      <c r="W187" t="s">
        <v>5388</v>
      </c>
      <c r="X187" t="s">
        <v>5389</v>
      </c>
      <c r="Y187">
        <v>789</v>
      </c>
      <c r="Z187" t="s">
        <v>44</v>
      </c>
      <c r="AA187" t="s">
        <v>45</v>
      </c>
      <c r="AB187" t="s">
        <v>62</v>
      </c>
      <c r="AC187">
        <v>120000000</v>
      </c>
      <c r="AD187">
        <v>2004</v>
      </c>
      <c r="AE187">
        <v>981</v>
      </c>
      <c r="AF187">
        <v>7.1</v>
      </c>
      <c r="AG187">
        <v>2.35</v>
      </c>
      <c r="AH187">
        <v>0</v>
      </c>
    </row>
    <row r="188" spans="1:34">
      <c r="A188" t="s">
        <v>34</v>
      </c>
      <c r="B188" t="s">
        <v>5425</v>
      </c>
      <c r="C188">
        <v>432</v>
      </c>
      <c r="D188">
        <v>95</v>
      </c>
      <c r="E188">
        <v>38</v>
      </c>
      <c r="F188">
        <v>20</v>
      </c>
      <c r="G188" t="s">
        <v>1143</v>
      </c>
      <c r="H188">
        <v>409</v>
      </c>
      <c r="I188">
        <v>13401683</v>
      </c>
      <c r="J188" t="s">
        <v>56</v>
      </c>
      <c r="K188" t="s">
        <v>86</v>
      </c>
      <c r="Q188" t="s">
        <v>5426</v>
      </c>
      <c r="R188" t="s">
        <v>5427</v>
      </c>
      <c r="S188">
        <v>203458</v>
      </c>
      <c r="T188">
        <v>578</v>
      </c>
      <c r="U188" t="s">
        <v>5428</v>
      </c>
      <c r="V188">
        <v>0</v>
      </c>
      <c r="W188" t="s">
        <v>5429</v>
      </c>
      <c r="X188" t="s">
        <v>5430</v>
      </c>
      <c r="Y188">
        <v>588</v>
      </c>
      <c r="Z188" t="s">
        <v>44</v>
      </c>
      <c r="AA188" t="s">
        <v>329</v>
      </c>
      <c r="AB188" t="s">
        <v>46</v>
      </c>
      <c r="AC188">
        <v>35000000</v>
      </c>
      <c r="AD188">
        <v>2012</v>
      </c>
      <c r="AE188">
        <v>107</v>
      </c>
      <c r="AF188">
        <v>7.1</v>
      </c>
      <c r="AG188">
        <v>2.35</v>
      </c>
      <c r="AH188">
        <v>46000</v>
      </c>
    </row>
    <row r="189" spans="1:34">
      <c r="A189" t="s">
        <v>34</v>
      </c>
      <c r="B189" t="s">
        <v>501</v>
      </c>
      <c r="C189">
        <v>154</v>
      </c>
      <c r="D189">
        <v>110</v>
      </c>
      <c r="E189">
        <v>0</v>
      </c>
      <c r="F189">
        <v>898</v>
      </c>
      <c r="G189" t="s">
        <v>3370</v>
      </c>
      <c r="H189">
        <v>10000</v>
      </c>
      <c r="I189">
        <v>180965237</v>
      </c>
      <c r="J189" t="s">
        <v>56</v>
      </c>
      <c r="K189" t="s">
        <v>69</v>
      </c>
      <c r="L189" t="s">
        <v>57</v>
      </c>
      <c r="Q189" t="s">
        <v>1161</v>
      </c>
      <c r="R189" t="s">
        <v>5431</v>
      </c>
      <c r="S189">
        <v>300542</v>
      </c>
      <c r="T189">
        <v>12760</v>
      </c>
      <c r="U189" t="s">
        <v>4344</v>
      </c>
      <c r="V189">
        <v>0</v>
      </c>
      <c r="W189" t="s">
        <v>5432</v>
      </c>
      <c r="X189" t="s">
        <v>5433</v>
      </c>
      <c r="Y189">
        <v>378</v>
      </c>
      <c r="Z189" t="s">
        <v>44</v>
      </c>
      <c r="AA189" t="s">
        <v>45</v>
      </c>
      <c r="AB189" t="s">
        <v>62</v>
      </c>
      <c r="AC189">
        <v>80000000</v>
      </c>
      <c r="AD189">
        <v>1996</v>
      </c>
      <c r="AE189">
        <v>1000</v>
      </c>
      <c r="AF189">
        <v>7.1</v>
      </c>
      <c r="AG189">
        <v>2.35</v>
      </c>
      <c r="AH189">
        <v>0</v>
      </c>
    </row>
    <row r="190" spans="1:34">
      <c r="A190" t="s">
        <v>34</v>
      </c>
      <c r="B190" t="s">
        <v>2729</v>
      </c>
      <c r="C190">
        <v>234</v>
      </c>
      <c r="D190">
        <v>110</v>
      </c>
      <c r="E190">
        <v>532</v>
      </c>
      <c r="F190">
        <v>461</v>
      </c>
      <c r="G190" t="s">
        <v>534</v>
      </c>
      <c r="H190">
        <v>3000</v>
      </c>
      <c r="I190">
        <v>47456450</v>
      </c>
      <c r="J190" t="s">
        <v>56</v>
      </c>
      <c r="K190" t="s">
        <v>38</v>
      </c>
      <c r="L190" t="s">
        <v>57</v>
      </c>
      <c r="Q190" t="s">
        <v>1109</v>
      </c>
      <c r="R190" t="s">
        <v>5438</v>
      </c>
      <c r="S190">
        <v>101386</v>
      </c>
      <c r="T190">
        <v>5187</v>
      </c>
      <c r="U190" t="s">
        <v>5439</v>
      </c>
      <c r="V190">
        <v>1</v>
      </c>
      <c r="W190" t="s">
        <v>5440</v>
      </c>
      <c r="X190" t="s">
        <v>5441</v>
      </c>
      <c r="Y190">
        <v>289</v>
      </c>
      <c r="Z190" t="s">
        <v>44</v>
      </c>
      <c r="AA190" t="s">
        <v>45</v>
      </c>
      <c r="AB190" t="s">
        <v>46</v>
      </c>
      <c r="AC190">
        <v>70000000</v>
      </c>
      <c r="AD190">
        <v>2007</v>
      </c>
      <c r="AE190">
        <v>638</v>
      </c>
      <c r="AF190">
        <v>7.1</v>
      </c>
      <c r="AG190">
        <v>2.35</v>
      </c>
      <c r="AH190">
        <v>0</v>
      </c>
    </row>
    <row r="191" spans="1:34">
      <c r="A191" t="s">
        <v>34</v>
      </c>
      <c r="B191" t="s">
        <v>412</v>
      </c>
      <c r="C191">
        <v>262</v>
      </c>
      <c r="D191">
        <v>125</v>
      </c>
      <c r="E191">
        <v>0</v>
      </c>
      <c r="F191">
        <v>210</v>
      </c>
      <c r="G191" t="s">
        <v>2910</v>
      </c>
      <c r="H191">
        <v>15000</v>
      </c>
      <c r="I191">
        <v>62647540</v>
      </c>
      <c r="J191" t="s">
        <v>56</v>
      </c>
      <c r="K191" t="s">
        <v>38</v>
      </c>
      <c r="L191" t="s">
        <v>207</v>
      </c>
      <c r="Q191" t="s">
        <v>836</v>
      </c>
      <c r="R191" t="s">
        <v>5442</v>
      </c>
      <c r="S191">
        <v>143525</v>
      </c>
      <c r="T191">
        <v>15850</v>
      </c>
      <c r="U191" t="s">
        <v>5443</v>
      </c>
      <c r="V191">
        <v>0</v>
      </c>
      <c r="W191" t="s">
        <v>5444</v>
      </c>
      <c r="X191" t="s">
        <v>5445</v>
      </c>
      <c r="Y191">
        <v>657</v>
      </c>
      <c r="Z191" t="s">
        <v>44</v>
      </c>
      <c r="AA191" t="s">
        <v>359</v>
      </c>
      <c r="AB191" t="s">
        <v>46</v>
      </c>
      <c r="AC191">
        <v>70000000</v>
      </c>
      <c r="AD191">
        <v>2005</v>
      </c>
      <c r="AE191">
        <v>383</v>
      </c>
      <c r="AF191">
        <v>7.1</v>
      </c>
      <c r="AG191">
        <v>2.35</v>
      </c>
      <c r="AH191">
        <v>0</v>
      </c>
    </row>
    <row r="192" spans="1:34">
      <c r="A192" t="s">
        <v>34</v>
      </c>
      <c r="B192" t="s">
        <v>5452</v>
      </c>
      <c r="C192">
        <v>142</v>
      </c>
      <c r="D192">
        <v>124</v>
      </c>
      <c r="E192">
        <v>212</v>
      </c>
      <c r="F192">
        <v>576</v>
      </c>
      <c r="G192" t="s">
        <v>5453</v>
      </c>
      <c r="H192">
        <v>13000</v>
      </c>
      <c r="I192">
        <v>117541000</v>
      </c>
      <c r="J192" t="s">
        <v>56</v>
      </c>
      <c r="K192" t="s">
        <v>57</v>
      </c>
      <c r="Q192" t="s">
        <v>98</v>
      </c>
      <c r="R192" t="s">
        <v>5454</v>
      </c>
      <c r="S192">
        <v>269858</v>
      </c>
      <c r="T192">
        <v>16595</v>
      </c>
      <c r="U192" t="s">
        <v>5455</v>
      </c>
      <c r="V192">
        <v>0</v>
      </c>
      <c r="W192" t="s">
        <v>5456</v>
      </c>
      <c r="X192" t="s">
        <v>5457</v>
      </c>
      <c r="Y192">
        <v>316</v>
      </c>
      <c r="Z192" t="s">
        <v>44</v>
      </c>
      <c r="AA192" t="s">
        <v>45</v>
      </c>
      <c r="AB192" t="s">
        <v>46</v>
      </c>
      <c r="AC192">
        <v>70000000</v>
      </c>
      <c r="AD192">
        <v>1990</v>
      </c>
      <c r="AE192">
        <v>982</v>
      </c>
      <c r="AF192">
        <v>7.1</v>
      </c>
      <c r="AG192">
        <v>2.35</v>
      </c>
      <c r="AH192">
        <v>0</v>
      </c>
    </row>
    <row r="193" spans="1:34">
      <c r="A193" t="s">
        <v>34</v>
      </c>
      <c r="B193" t="s">
        <v>4885</v>
      </c>
      <c r="C193">
        <v>141</v>
      </c>
      <c r="D193">
        <v>124</v>
      </c>
      <c r="E193">
        <v>130</v>
      </c>
      <c r="F193">
        <v>841</v>
      </c>
      <c r="G193" t="s">
        <v>5458</v>
      </c>
      <c r="H193">
        <v>4000</v>
      </c>
      <c r="I193">
        <v>78120196</v>
      </c>
      <c r="J193" t="s">
        <v>56</v>
      </c>
      <c r="K193" t="s">
        <v>38</v>
      </c>
      <c r="L193" t="s">
        <v>80</v>
      </c>
      <c r="M193" t="s">
        <v>207</v>
      </c>
      <c r="Q193" t="s">
        <v>2755</v>
      </c>
      <c r="R193" t="s">
        <v>5459</v>
      </c>
      <c r="S193">
        <v>103241</v>
      </c>
      <c r="T193">
        <v>6181</v>
      </c>
      <c r="U193" t="s">
        <v>4543</v>
      </c>
      <c r="V193">
        <v>0</v>
      </c>
      <c r="W193" t="s">
        <v>5460</v>
      </c>
      <c r="X193" t="s">
        <v>5461</v>
      </c>
      <c r="Y193">
        <v>742</v>
      </c>
      <c r="Z193" t="s">
        <v>44</v>
      </c>
      <c r="AA193" t="s">
        <v>45</v>
      </c>
      <c r="AB193" t="s">
        <v>46</v>
      </c>
      <c r="AC193">
        <v>75000000</v>
      </c>
      <c r="AD193">
        <v>2002</v>
      </c>
      <c r="AE193">
        <v>973</v>
      </c>
      <c r="AF193">
        <v>7.1</v>
      </c>
      <c r="AG193">
        <v>2.35</v>
      </c>
      <c r="AH193">
        <v>5000</v>
      </c>
    </row>
    <row r="194" spans="1:34">
      <c r="A194" t="s">
        <v>34</v>
      </c>
      <c r="B194" t="s">
        <v>255</v>
      </c>
      <c r="C194">
        <v>238</v>
      </c>
      <c r="D194">
        <v>128</v>
      </c>
      <c r="E194">
        <v>0</v>
      </c>
      <c r="F194">
        <v>135</v>
      </c>
      <c r="G194" t="s">
        <v>2328</v>
      </c>
      <c r="H194">
        <v>29000</v>
      </c>
      <c r="I194">
        <v>39380442</v>
      </c>
      <c r="J194" t="s">
        <v>56</v>
      </c>
      <c r="K194" t="s">
        <v>38</v>
      </c>
      <c r="L194" t="s">
        <v>57</v>
      </c>
      <c r="Q194" t="s">
        <v>114</v>
      </c>
      <c r="R194" t="s">
        <v>5462</v>
      </c>
      <c r="S194">
        <v>174248</v>
      </c>
      <c r="T194">
        <v>29824</v>
      </c>
      <c r="U194" t="s">
        <v>3825</v>
      </c>
      <c r="V194">
        <v>1</v>
      </c>
      <c r="W194" t="s">
        <v>5463</v>
      </c>
      <c r="X194" t="s">
        <v>5464</v>
      </c>
      <c r="Y194">
        <v>263</v>
      </c>
      <c r="Z194" t="s">
        <v>44</v>
      </c>
      <c r="AA194" t="s">
        <v>45</v>
      </c>
      <c r="AB194" t="s">
        <v>46</v>
      </c>
      <c r="AC194">
        <v>70000000</v>
      </c>
      <c r="AD194">
        <v>2008</v>
      </c>
      <c r="AE194">
        <v>149</v>
      </c>
      <c r="AF194">
        <v>7.1</v>
      </c>
      <c r="AG194">
        <v>2.35</v>
      </c>
      <c r="AH194">
        <v>0</v>
      </c>
    </row>
    <row r="195" spans="1:34">
      <c r="A195" t="s">
        <v>34</v>
      </c>
      <c r="B195" t="s">
        <v>5482</v>
      </c>
      <c r="C195">
        <v>315</v>
      </c>
      <c r="D195">
        <v>111</v>
      </c>
      <c r="E195">
        <v>124</v>
      </c>
      <c r="F195">
        <v>357</v>
      </c>
      <c r="G195" t="s">
        <v>39</v>
      </c>
      <c r="H195">
        <v>13000</v>
      </c>
      <c r="I195">
        <v>90356857</v>
      </c>
      <c r="J195" t="s">
        <v>56</v>
      </c>
      <c r="K195" t="s">
        <v>88</v>
      </c>
      <c r="L195" t="s">
        <v>37</v>
      </c>
      <c r="M195" t="s">
        <v>57</v>
      </c>
      <c r="Q195" t="s">
        <v>98</v>
      </c>
      <c r="R195" t="s">
        <v>5483</v>
      </c>
      <c r="S195">
        <v>238916</v>
      </c>
      <c r="T195">
        <v>24928</v>
      </c>
      <c r="U195" t="s">
        <v>5484</v>
      </c>
      <c r="V195">
        <v>4</v>
      </c>
      <c r="W195" t="s">
        <v>5485</v>
      </c>
      <c r="X195" t="s">
        <v>5486</v>
      </c>
      <c r="Y195">
        <v>328</v>
      </c>
      <c r="Z195" t="s">
        <v>44</v>
      </c>
      <c r="AA195" t="s">
        <v>45</v>
      </c>
      <c r="AB195" t="s">
        <v>62</v>
      </c>
      <c r="AC195">
        <v>58000000</v>
      </c>
      <c r="AD195">
        <v>2010</v>
      </c>
      <c r="AE195">
        <v>11000</v>
      </c>
      <c r="AF195">
        <v>7.1</v>
      </c>
      <c r="AG195">
        <v>2.35</v>
      </c>
      <c r="AH195">
        <v>32000</v>
      </c>
    </row>
    <row r="196" spans="1:34">
      <c r="A196" t="s">
        <v>34</v>
      </c>
      <c r="B196" t="s">
        <v>1735</v>
      </c>
      <c r="C196">
        <v>330</v>
      </c>
      <c r="D196">
        <v>112</v>
      </c>
      <c r="E196">
        <v>97</v>
      </c>
      <c r="F196">
        <v>584</v>
      </c>
      <c r="G196" t="s">
        <v>5507</v>
      </c>
      <c r="H196">
        <v>17000</v>
      </c>
      <c r="I196">
        <v>191616238</v>
      </c>
      <c r="J196" t="s">
        <v>56</v>
      </c>
      <c r="K196" t="s">
        <v>88</v>
      </c>
      <c r="L196" t="s">
        <v>37</v>
      </c>
      <c r="Q196" t="s">
        <v>4205</v>
      </c>
      <c r="R196" t="s">
        <v>5508</v>
      </c>
      <c r="S196">
        <v>258186</v>
      </c>
      <c r="T196">
        <v>19428</v>
      </c>
      <c r="U196" t="s">
        <v>5509</v>
      </c>
      <c r="V196">
        <v>2</v>
      </c>
      <c r="W196" t="s">
        <v>5510</v>
      </c>
      <c r="X196" t="s">
        <v>5511</v>
      </c>
      <c r="Y196">
        <v>322</v>
      </c>
      <c r="Z196" t="s">
        <v>44</v>
      </c>
      <c r="AA196" t="s">
        <v>45</v>
      </c>
      <c r="AB196" t="s">
        <v>46</v>
      </c>
      <c r="AC196">
        <v>50000000</v>
      </c>
      <c r="AD196">
        <v>2014</v>
      </c>
      <c r="AE196">
        <v>920</v>
      </c>
      <c r="AF196">
        <v>7.1</v>
      </c>
      <c r="AG196">
        <v>2.35</v>
      </c>
      <c r="AH196">
        <v>24000</v>
      </c>
    </row>
    <row r="197" spans="1:34">
      <c r="A197" t="s">
        <v>34</v>
      </c>
      <c r="B197" t="s">
        <v>3231</v>
      </c>
      <c r="C197">
        <v>143</v>
      </c>
      <c r="D197">
        <v>90</v>
      </c>
      <c r="E197">
        <v>241</v>
      </c>
      <c r="F197">
        <v>416</v>
      </c>
      <c r="G197" t="s">
        <v>1748</v>
      </c>
      <c r="H197">
        <v>1000</v>
      </c>
      <c r="I197">
        <v>81517441</v>
      </c>
      <c r="J197" t="s">
        <v>56</v>
      </c>
      <c r="K197" t="s">
        <v>37</v>
      </c>
      <c r="L197" t="s">
        <v>38</v>
      </c>
      <c r="M197" t="s">
        <v>57</v>
      </c>
      <c r="Q197" t="s">
        <v>1890</v>
      </c>
      <c r="R197" t="s">
        <v>5512</v>
      </c>
      <c r="S197">
        <v>111368</v>
      </c>
      <c r="T197">
        <v>3148</v>
      </c>
      <c r="U197" t="s">
        <v>5513</v>
      </c>
      <c r="V197">
        <v>1</v>
      </c>
      <c r="W197" t="s">
        <v>5514</v>
      </c>
      <c r="X197" t="s">
        <v>5515</v>
      </c>
      <c r="Y197">
        <v>394</v>
      </c>
      <c r="Z197" t="s">
        <v>44</v>
      </c>
      <c r="AA197" t="s">
        <v>45</v>
      </c>
      <c r="AB197" t="s">
        <v>46</v>
      </c>
      <c r="AC197">
        <v>50000000</v>
      </c>
      <c r="AD197">
        <v>1999</v>
      </c>
      <c r="AE197">
        <v>495</v>
      </c>
      <c r="AF197">
        <v>7.1</v>
      </c>
      <c r="AG197">
        <v>2.35</v>
      </c>
      <c r="AH197">
        <v>0</v>
      </c>
    </row>
    <row r="198" spans="1:34">
      <c r="A198" t="s">
        <v>34</v>
      </c>
      <c r="B198" t="s">
        <v>1559</v>
      </c>
      <c r="C198">
        <v>150</v>
      </c>
      <c r="D198">
        <v>114</v>
      </c>
      <c r="E198">
        <v>737</v>
      </c>
      <c r="F198">
        <v>393</v>
      </c>
      <c r="G198" t="s">
        <v>5516</v>
      </c>
      <c r="H198">
        <v>2000</v>
      </c>
      <c r="I198">
        <v>60652036</v>
      </c>
      <c r="J198" t="s">
        <v>56</v>
      </c>
      <c r="K198" t="s">
        <v>69</v>
      </c>
      <c r="L198" t="s">
        <v>88</v>
      </c>
      <c r="M198" t="s">
        <v>38</v>
      </c>
      <c r="N198" t="s">
        <v>207</v>
      </c>
      <c r="Q198" t="s">
        <v>2595</v>
      </c>
      <c r="R198" t="s">
        <v>5517</v>
      </c>
      <c r="S198">
        <v>137854</v>
      </c>
      <c r="T198">
        <v>3743</v>
      </c>
      <c r="U198" t="s">
        <v>5518</v>
      </c>
      <c r="V198">
        <v>1</v>
      </c>
      <c r="W198" t="s">
        <v>5519</v>
      </c>
      <c r="X198" t="s">
        <v>5520</v>
      </c>
      <c r="Y198">
        <v>560</v>
      </c>
      <c r="Z198" t="s">
        <v>44</v>
      </c>
      <c r="AA198" t="s">
        <v>45</v>
      </c>
      <c r="AB198" t="s">
        <v>46</v>
      </c>
      <c r="AC198">
        <v>48000000</v>
      </c>
      <c r="AD198">
        <v>1999</v>
      </c>
      <c r="AE198">
        <v>490</v>
      </c>
      <c r="AF198">
        <v>7.1</v>
      </c>
      <c r="AG198">
        <v>2.35</v>
      </c>
      <c r="AH198">
        <v>3000</v>
      </c>
    </row>
    <row r="199" spans="1:34">
      <c r="A199" t="s">
        <v>34</v>
      </c>
      <c r="B199" t="s">
        <v>5526</v>
      </c>
      <c r="C199">
        <v>184</v>
      </c>
      <c r="D199">
        <v>110</v>
      </c>
      <c r="E199">
        <v>45</v>
      </c>
      <c r="F199">
        <v>595</v>
      </c>
      <c r="G199" t="s">
        <v>5527</v>
      </c>
      <c r="H199">
        <v>886</v>
      </c>
      <c r="I199">
        <v>70001065</v>
      </c>
      <c r="J199" t="s">
        <v>56</v>
      </c>
      <c r="K199" t="s">
        <v>94</v>
      </c>
      <c r="Q199" t="s">
        <v>5044</v>
      </c>
      <c r="R199" t="s">
        <v>5528</v>
      </c>
      <c r="S199">
        <v>191437</v>
      </c>
      <c r="T199">
        <v>3174</v>
      </c>
      <c r="U199" t="s">
        <v>1239</v>
      </c>
      <c r="V199">
        <v>1</v>
      </c>
      <c r="W199" t="s">
        <v>5529</v>
      </c>
      <c r="X199" t="s">
        <v>5530</v>
      </c>
      <c r="Y199">
        <v>582</v>
      </c>
      <c r="Z199" t="s">
        <v>44</v>
      </c>
      <c r="AA199" t="s">
        <v>45</v>
      </c>
      <c r="AB199" t="s">
        <v>46</v>
      </c>
      <c r="AC199">
        <v>45000000</v>
      </c>
      <c r="AD199">
        <v>1998</v>
      </c>
      <c r="AE199">
        <v>650</v>
      </c>
      <c r="AF199">
        <v>7.1</v>
      </c>
      <c r="AG199">
        <v>2.35</v>
      </c>
      <c r="AH199">
        <v>0</v>
      </c>
    </row>
    <row r="200" spans="1:34">
      <c r="A200" t="s">
        <v>34</v>
      </c>
      <c r="B200" t="s">
        <v>5425</v>
      </c>
      <c r="C200">
        <v>432</v>
      </c>
      <c r="D200">
        <v>95</v>
      </c>
      <c r="E200">
        <v>38</v>
      </c>
      <c r="F200">
        <v>20</v>
      </c>
      <c r="G200" t="s">
        <v>1143</v>
      </c>
      <c r="H200">
        <v>409</v>
      </c>
      <c r="I200">
        <v>13401683</v>
      </c>
      <c r="J200" t="s">
        <v>56</v>
      </c>
      <c r="K200" t="s">
        <v>86</v>
      </c>
      <c r="Q200" t="s">
        <v>5426</v>
      </c>
      <c r="R200" t="s">
        <v>5427</v>
      </c>
      <c r="S200">
        <v>203461</v>
      </c>
      <c r="T200">
        <v>578</v>
      </c>
      <c r="U200" t="s">
        <v>5428</v>
      </c>
      <c r="V200">
        <v>0</v>
      </c>
      <c r="W200" t="s">
        <v>5429</v>
      </c>
      <c r="X200" t="s">
        <v>5430</v>
      </c>
      <c r="Y200">
        <v>588</v>
      </c>
      <c r="Z200" t="s">
        <v>44</v>
      </c>
      <c r="AA200" t="s">
        <v>329</v>
      </c>
      <c r="AB200" t="s">
        <v>46</v>
      </c>
      <c r="AC200">
        <v>35000000</v>
      </c>
      <c r="AD200">
        <v>2012</v>
      </c>
      <c r="AE200">
        <v>107</v>
      </c>
      <c r="AF200">
        <v>7.1</v>
      </c>
      <c r="AG200">
        <v>2.35</v>
      </c>
      <c r="AH200">
        <v>46000</v>
      </c>
    </row>
    <row r="201" spans="1:34">
      <c r="A201" t="s">
        <v>34</v>
      </c>
      <c r="B201" t="s">
        <v>5543</v>
      </c>
      <c r="C201">
        <v>106</v>
      </c>
      <c r="D201">
        <v>113</v>
      </c>
      <c r="E201">
        <v>31</v>
      </c>
      <c r="F201">
        <v>483</v>
      </c>
      <c r="G201" t="s">
        <v>2930</v>
      </c>
      <c r="H201">
        <v>5000</v>
      </c>
      <c r="I201">
        <v>128978</v>
      </c>
      <c r="J201" t="s">
        <v>56</v>
      </c>
      <c r="K201" t="s">
        <v>38</v>
      </c>
      <c r="L201" t="s">
        <v>80</v>
      </c>
      <c r="M201" t="s">
        <v>87</v>
      </c>
      <c r="N201" t="s">
        <v>207</v>
      </c>
      <c r="Q201" t="s">
        <v>1440</v>
      </c>
      <c r="R201" t="s">
        <v>5544</v>
      </c>
      <c r="S201">
        <v>22897</v>
      </c>
      <c r="T201">
        <v>6267</v>
      </c>
      <c r="U201" t="s">
        <v>2929</v>
      </c>
      <c r="V201">
        <v>2</v>
      </c>
      <c r="W201" t="s">
        <v>5545</v>
      </c>
      <c r="X201" t="s">
        <v>5546</v>
      </c>
      <c r="Y201">
        <v>61</v>
      </c>
      <c r="Z201" t="s">
        <v>1445</v>
      </c>
      <c r="AA201" t="s">
        <v>1889</v>
      </c>
      <c r="AB201" t="s">
        <v>46</v>
      </c>
      <c r="AC201">
        <v>40000000</v>
      </c>
      <c r="AD201">
        <v>2007</v>
      </c>
      <c r="AE201">
        <v>755</v>
      </c>
      <c r="AF201">
        <v>7.1</v>
      </c>
      <c r="AG201">
        <v>2.35</v>
      </c>
      <c r="AH201">
        <v>0</v>
      </c>
    </row>
    <row r="202" spans="1:34">
      <c r="A202" t="s">
        <v>34</v>
      </c>
      <c r="B202" t="s">
        <v>383</v>
      </c>
      <c r="C202">
        <v>122</v>
      </c>
      <c r="D202">
        <v>105</v>
      </c>
      <c r="E202">
        <v>0</v>
      </c>
      <c r="F202">
        <v>223</v>
      </c>
      <c r="G202" t="s">
        <v>3072</v>
      </c>
      <c r="H202">
        <v>716</v>
      </c>
      <c r="I202">
        <v>99462</v>
      </c>
      <c r="J202" t="s">
        <v>56</v>
      </c>
      <c r="K202" t="s">
        <v>69</v>
      </c>
      <c r="L202" t="s">
        <v>38</v>
      </c>
      <c r="M202" t="s">
        <v>89</v>
      </c>
      <c r="Q202" t="s">
        <v>331</v>
      </c>
      <c r="R202" t="s">
        <v>5580</v>
      </c>
      <c r="S202">
        <v>11347</v>
      </c>
      <c r="T202">
        <v>1843</v>
      </c>
      <c r="U202" t="s">
        <v>3746</v>
      </c>
      <c r="V202">
        <v>1</v>
      </c>
      <c r="W202" t="s">
        <v>5581</v>
      </c>
      <c r="X202" t="s">
        <v>5582</v>
      </c>
      <c r="Y202">
        <v>28</v>
      </c>
      <c r="Z202" t="s">
        <v>44</v>
      </c>
      <c r="AA202" t="s">
        <v>301</v>
      </c>
      <c r="AB202" t="s">
        <v>150</v>
      </c>
      <c r="AC202">
        <v>33000000</v>
      </c>
      <c r="AD202">
        <v>2013</v>
      </c>
      <c r="AE202">
        <v>648</v>
      </c>
      <c r="AF202">
        <v>7.1</v>
      </c>
      <c r="AG202">
        <v>2.35</v>
      </c>
      <c r="AH202">
        <v>5000</v>
      </c>
    </row>
    <row r="203" spans="1:34">
      <c r="A203" t="s">
        <v>34</v>
      </c>
      <c r="B203" t="s">
        <v>5587</v>
      </c>
      <c r="C203">
        <v>263</v>
      </c>
      <c r="D203">
        <v>79</v>
      </c>
      <c r="E203">
        <v>30</v>
      </c>
      <c r="F203">
        <v>265</v>
      </c>
      <c r="G203" t="s">
        <v>5588</v>
      </c>
      <c r="H203">
        <v>940</v>
      </c>
      <c r="I203">
        <v>31743332</v>
      </c>
      <c r="J203" t="s">
        <v>56</v>
      </c>
      <c r="K203" t="s">
        <v>69</v>
      </c>
      <c r="L203" t="s">
        <v>95</v>
      </c>
      <c r="M203" t="s">
        <v>38</v>
      </c>
      <c r="N203" t="s">
        <v>90</v>
      </c>
      <c r="O203" t="s">
        <v>86</v>
      </c>
      <c r="P203" t="s">
        <v>57</v>
      </c>
      <c r="Q203" t="s">
        <v>1507</v>
      </c>
      <c r="R203" t="s">
        <v>5589</v>
      </c>
      <c r="S203">
        <v>111117</v>
      </c>
      <c r="T203">
        <v>1594</v>
      </c>
      <c r="U203" t="s">
        <v>5590</v>
      </c>
      <c r="V203">
        <v>0</v>
      </c>
      <c r="W203" t="s">
        <v>5591</v>
      </c>
      <c r="X203" t="s">
        <v>5592</v>
      </c>
      <c r="Y203">
        <v>245</v>
      </c>
      <c r="Z203" t="s">
        <v>44</v>
      </c>
      <c r="AA203" t="s">
        <v>45</v>
      </c>
      <c r="AB203" t="s">
        <v>62</v>
      </c>
      <c r="AC203">
        <v>30000000</v>
      </c>
      <c r="AD203">
        <v>2009</v>
      </c>
      <c r="AE203">
        <v>271</v>
      </c>
      <c r="AF203">
        <v>7.1</v>
      </c>
      <c r="AG203">
        <v>1.85</v>
      </c>
      <c r="AH203">
        <v>13000</v>
      </c>
    </row>
    <row r="204" spans="1:34">
      <c r="A204" t="s">
        <v>34</v>
      </c>
      <c r="B204" t="s">
        <v>5676</v>
      </c>
      <c r="C204">
        <v>156</v>
      </c>
      <c r="D204">
        <v>101</v>
      </c>
      <c r="E204">
        <v>79</v>
      </c>
      <c r="F204">
        <v>218</v>
      </c>
      <c r="G204" t="s">
        <v>5677</v>
      </c>
      <c r="H204">
        <v>608</v>
      </c>
      <c r="I204">
        <v>117224271</v>
      </c>
      <c r="J204" t="s">
        <v>56</v>
      </c>
      <c r="K204" t="s">
        <v>88</v>
      </c>
      <c r="L204" t="s">
        <v>93</v>
      </c>
      <c r="Q204" t="s">
        <v>5678</v>
      </c>
      <c r="R204" t="s">
        <v>5679</v>
      </c>
      <c r="S204">
        <v>47794</v>
      </c>
      <c r="T204">
        <v>1787</v>
      </c>
      <c r="U204" t="s">
        <v>5680</v>
      </c>
      <c r="V204">
        <v>1</v>
      </c>
      <c r="W204" t="s">
        <v>5681</v>
      </c>
      <c r="X204" t="s">
        <v>5682</v>
      </c>
      <c r="Y204">
        <v>81</v>
      </c>
      <c r="Z204" t="s">
        <v>44</v>
      </c>
      <c r="AA204" t="s">
        <v>45</v>
      </c>
      <c r="AB204" t="s">
        <v>46</v>
      </c>
      <c r="AC204">
        <v>20000000</v>
      </c>
      <c r="AD204">
        <v>2010</v>
      </c>
      <c r="AE204">
        <v>362</v>
      </c>
      <c r="AF204">
        <v>7.1</v>
      </c>
      <c r="AG204">
        <v>1.78</v>
      </c>
      <c r="AH204">
        <v>0</v>
      </c>
    </row>
    <row r="205" spans="1:34">
      <c r="A205" t="s">
        <v>34</v>
      </c>
      <c r="B205" t="s">
        <v>5749</v>
      </c>
      <c r="C205">
        <v>112</v>
      </c>
      <c r="D205">
        <v>123</v>
      </c>
      <c r="E205">
        <v>43</v>
      </c>
      <c r="F205">
        <v>238</v>
      </c>
      <c r="G205" t="s">
        <v>5750</v>
      </c>
      <c r="H205">
        <v>456</v>
      </c>
      <c r="I205">
        <v>46800000</v>
      </c>
      <c r="J205" t="s">
        <v>56</v>
      </c>
      <c r="K205" t="s">
        <v>69</v>
      </c>
      <c r="L205" t="s">
        <v>86</v>
      </c>
      <c r="M205" t="s">
        <v>57</v>
      </c>
      <c r="Q205" t="s">
        <v>5751</v>
      </c>
      <c r="R205" t="s">
        <v>5752</v>
      </c>
      <c r="S205">
        <v>76477</v>
      </c>
      <c r="T205">
        <v>1326</v>
      </c>
      <c r="U205" t="s">
        <v>5753</v>
      </c>
      <c r="V205">
        <v>2</v>
      </c>
      <c r="W205" t="s">
        <v>5754</v>
      </c>
      <c r="X205" t="s">
        <v>5755</v>
      </c>
      <c r="Y205">
        <v>275</v>
      </c>
      <c r="Z205" t="s">
        <v>44</v>
      </c>
      <c r="AA205" t="s">
        <v>329</v>
      </c>
      <c r="AB205" t="s">
        <v>150</v>
      </c>
      <c r="AC205">
        <v>14000000</v>
      </c>
      <c r="AD205">
        <v>1977</v>
      </c>
      <c r="AE205">
        <v>244</v>
      </c>
      <c r="AF205">
        <v>7.1</v>
      </c>
      <c r="AG205">
        <v>2.35</v>
      </c>
      <c r="AH205">
        <v>0</v>
      </c>
    </row>
    <row r="206" spans="1:34">
      <c r="A206" t="s">
        <v>34</v>
      </c>
      <c r="B206" t="s">
        <v>5885</v>
      </c>
      <c r="C206">
        <v>112</v>
      </c>
      <c r="D206">
        <v>111</v>
      </c>
      <c r="E206">
        <v>64</v>
      </c>
      <c r="F206">
        <v>380</v>
      </c>
      <c r="G206" t="s">
        <v>5886</v>
      </c>
      <c r="H206">
        <v>778</v>
      </c>
      <c r="I206">
        <v>11905519</v>
      </c>
      <c r="J206" t="s">
        <v>56</v>
      </c>
      <c r="K206" t="s">
        <v>37</v>
      </c>
      <c r="L206" t="s">
        <v>38</v>
      </c>
      <c r="M206" t="s">
        <v>57</v>
      </c>
      <c r="Q206" t="s">
        <v>5887</v>
      </c>
      <c r="R206" t="s">
        <v>5888</v>
      </c>
      <c r="S206">
        <v>30210</v>
      </c>
      <c r="T206">
        <v>2205</v>
      </c>
      <c r="U206" t="s">
        <v>5889</v>
      </c>
      <c r="V206">
        <v>0</v>
      </c>
      <c r="W206" t="s">
        <v>5890</v>
      </c>
      <c r="X206" t="s">
        <v>5891</v>
      </c>
      <c r="Y206">
        <v>214</v>
      </c>
      <c r="Z206" t="s">
        <v>5892</v>
      </c>
      <c r="AA206" t="s">
        <v>5893</v>
      </c>
      <c r="AB206" t="s">
        <v>46</v>
      </c>
      <c r="AC206">
        <v>200000000</v>
      </c>
      <c r="AD206">
        <v>2005</v>
      </c>
      <c r="AE206">
        <v>635</v>
      </c>
      <c r="AF206">
        <v>7.1</v>
      </c>
      <c r="AG206">
        <v>1.85</v>
      </c>
      <c r="AH206">
        <v>0</v>
      </c>
    </row>
    <row r="207" spans="1:34">
      <c r="A207" t="s">
        <v>34</v>
      </c>
      <c r="B207" t="s">
        <v>2422</v>
      </c>
      <c r="C207">
        <v>599</v>
      </c>
      <c r="D207">
        <v>153</v>
      </c>
      <c r="E207">
        <v>464</v>
      </c>
      <c r="F207">
        <v>963</v>
      </c>
      <c r="G207" t="s">
        <v>2215</v>
      </c>
      <c r="H207">
        <v>15000</v>
      </c>
      <c r="I207">
        <v>262030663</v>
      </c>
      <c r="J207" t="s">
        <v>56</v>
      </c>
      <c r="K207" t="s">
        <v>69</v>
      </c>
      <c r="L207" t="s">
        <v>70</v>
      </c>
      <c r="Q207" t="s">
        <v>869</v>
      </c>
      <c r="R207" t="s">
        <v>6041</v>
      </c>
      <c r="S207">
        <v>451803</v>
      </c>
      <c r="T207">
        <v>28489</v>
      </c>
      <c r="U207" t="s">
        <v>6042</v>
      </c>
      <c r="V207">
        <v>0</v>
      </c>
      <c r="W207" t="s">
        <v>6043</v>
      </c>
      <c r="X207" t="s">
        <v>6044</v>
      </c>
      <c r="Y207">
        <v>1225</v>
      </c>
      <c r="Z207" t="s">
        <v>44</v>
      </c>
      <c r="AA207" t="s">
        <v>45</v>
      </c>
      <c r="AB207" t="s">
        <v>62</v>
      </c>
      <c r="AC207">
        <v>230000000</v>
      </c>
      <c r="AD207">
        <v>2012</v>
      </c>
      <c r="AE207">
        <v>10000</v>
      </c>
      <c r="AF207">
        <v>7</v>
      </c>
      <c r="AG207">
        <v>2.35</v>
      </c>
      <c r="AH207">
        <v>56000</v>
      </c>
    </row>
    <row r="208" spans="1:34">
      <c r="A208" t="s">
        <v>34</v>
      </c>
      <c r="B208" t="s">
        <v>6045</v>
      </c>
      <c r="C208">
        <v>644</v>
      </c>
      <c r="D208">
        <v>124</v>
      </c>
      <c r="E208">
        <v>365</v>
      </c>
      <c r="F208">
        <v>1000</v>
      </c>
      <c r="G208" t="s">
        <v>2595</v>
      </c>
      <c r="H208">
        <v>3000</v>
      </c>
      <c r="I208">
        <v>652177271</v>
      </c>
      <c r="J208" t="s">
        <v>56</v>
      </c>
      <c r="K208" t="s">
        <v>69</v>
      </c>
      <c r="L208" t="s">
        <v>86</v>
      </c>
      <c r="M208" t="s">
        <v>57</v>
      </c>
      <c r="Q208" t="s">
        <v>868</v>
      </c>
      <c r="R208" t="s">
        <v>6046</v>
      </c>
      <c r="S208">
        <v>418214</v>
      </c>
      <c r="T208">
        <v>8458</v>
      </c>
      <c r="U208" t="s">
        <v>4848</v>
      </c>
      <c r="V208">
        <v>0</v>
      </c>
      <c r="W208" t="s">
        <v>6047</v>
      </c>
      <c r="X208" t="s">
        <v>6048</v>
      </c>
      <c r="Y208">
        <v>1290</v>
      </c>
      <c r="Z208" t="s">
        <v>44</v>
      </c>
      <c r="AA208" t="s">
        <v>45</v>
      </c>
      <c r="AB208" t="s">
        <v>62</v>
      </c>
      <c r="AC208">
        <v>150000000</v>
      </c>
      <c r="AD208">
        <v>2015</v>
      </c>
      <c r="AE208">
        <v>2000</v>
      </c>
      <c r="AF208">
        <v>7</v>
      </c>
      <c r="AG208">
        <v>2</v>
      </c>
      <c r="AH208">
        <v>150000</v>
      </c>
    </row>
    <row r="209" spans="1:34">
      <c r="A209" t="s">
        <v>34</v>
      </c>
      <c r="B209" t="s">
        <v>1841</v>
      </c>
      <c r="C209">
        <v>654</v>
      </c>
      <c r="D209">
        <v>123</v>
      </c>
      <c r="E209">
        <v>395</v>
      </c>
      <c r="F209">
        <v>1000</v>
      </c>
      <c r="G209" t="s">
        <v>131</v>
      </c>
      <c r="H209">
        <v>17000</v>
      </c>
      <c r="I209">
        <v>202351611</v>
      </c>
      <c r="J209" t="s">
        <v>56</v>
      </c>
      <c r="K209" t="s">
        <v>69</v>
      </c>
      <c r="L209" t="s">
        <v>94</v>
      </c>
      <c r="M209" t="s">
        <v>86</v>
      </c>
      <c r="N209" t="s">
        <v>57</v>
      </c>
      <c r="Q209" t="s">
        <v>2287</v>
      </c>
      <c r="R209" t="s">
        <v>6049</v>
      </c>
      <c r="S209">
        <v>465019</v>
      </c>
      <c r="T209">
        <v>32392</v>
      </c>
      <c r="U209" t="s">
        <v>6050</v>
      </c>
      <c r="V209">
        <v>0</v>
      </c>
      <c r="W209" t="s">
        <v>6051</v>
      </c>
      <c r="X209" t="s">
        <v>6052</v>
      </c>
      <c r="Y209">
        <v>995</v>
      </c>
      <c r="Z209" t="s">
        <v>44</v>
      </c>
      <c r="AA209" t="s">
        <v>45</v>
      </c>
      <c r="AB209" t="s">
        <v>62</v>
      </c>
      <c r="AC209">
        <v>190000000</v>
      </c>
      <c r="AD209">
        <v>2013</v>
      </c>
      <c r="AE209">
        <v>11000</v>
      </c>
      <c r="AF209">
        <v>7</v>
      </c>
      <c r="AG209">
        <v>2.35</v>
      </c>
      <c r="AH209">
        <v>129000</v>
      </c>
    </row>
    <row r="210" spans="1:34">
      <c r="A210" t="s">
        <v>34</v>
      </c>
      <c r="B210" t="s">
        <v>688</v>
      </c>
      <c r="C210">
        <v>575</v>
      </c>
      <c r="D210">
        <v>131</v>
      </c>
      <c r="E210">
        <v>0</v>
      </c>
      <c r="F210">
        <v>919</v>
      </c>
      <c r="G210" t="s">
        <v>6053</v>
      </c>
      <c r="H210">
        <v>16000</v>
      </c>
      <c r="I210">
        <v>101785482</v>
      </c>
      <c r="J210" t="s">
        <v>56</v>
      </c>
      <c r="K210" t="s">
        <v>69</v>
      </c>
      <c r="L210" t="s">
        <v>86</v>
      </c>
      <c r="Q210" t="s">
        <v>1399</v>
      </c>
      <c r="R210" t="s">
        <v>6054</v>
      </c>
      <c r="S210">
        <v>381148</v>
      </c>
      <c r="T210">
        <v>19166</v>
      </c>
      <c r="U210" t="s">
        <v>6055</v>
      </c>
      <c r="V210">
        <v>0</v>
      </c>
      <c r="W210" t="s">
        <v>6056</v>
      </c>
      <c r="X210" t="s">
        <v>6057</v>
      </c>
      <c r="Y210">
        <v>1106</v>
      </c>
      <c r="Z210" t="s">
        <v>44</v>
      </c>
      <c r="AA210" t="s">
        <v>45</v>
      </c>
      <c r="AB210" t="s">
        <v>62</v>
      </c>
      <c r="AC210">
        <v>190000000</v>
      </c>
      <c r="AD210">
        <v>2013</v>
      </c>
      <c r="AE210">
        <v>968</v>
      </c>
      <c r="AF210">
        <v>7</v>
      </c>
      <c r="AG210">
        <v>1.85</v>
      </c>
      <c r="AH210">
        <v>83000</v>
      </c>
    </row>
    <row r="211" spans="1:34">
      <c r="A211" t="s">
        <v>34</v>
      </c>
      <c r="B211" t="s">
        <v>621</v>
      </c>
      <c r="C211">
        <v>453</v>
      </c>
      <c r="D211">
        <v>124</v>
      </c>
      <c r="E211">
        <v>4000</v>
      </c>
      <c r="F211">
        <v>4000</v>
      </c>
      <c r="G211" t="s">
        <v>291</v>
      </c>
      <c r="H211">
        <v>21000</v>
      </c>
      <c r="I211">
        <v>312057433</v>
      </c>
      <c r="J211" t="s">
        <v>56</v>
      </c>
      <c r="K211" t="s">
        <v>69</v>
      </c>
      <c r="L211" t="s">
        <v>86</v>
      </c>
      <c r="Q211" t="s">
        <v>608</v>
      </c>
      <c r="R211" t="s">
        <v>6058</v>
      </c>
      <c r="S211">
        <v>522371</v>
      </c>
      <c r="T211">
        <v>48638</v>
      </c>
      <c r="U211" t="s">
        <v>621</v>
      </c>
      <c r="V211">
        <v>4</v>
      </c>
      <c r="W211" t="s">
        <v>6059</v>
      </c>
      <c r="X211" t="s">
        <v>6060</v>
      </c>
      <c r="Y211">
        <v>723</v>
      </c>
      <c r="Z211" t="s">
        <v>44</v>
      </c>
      <c r="AA211" t="s">
        <v>45</v>
      </c>
      <c r="AB211" t="s">
        <v>62</v>
      </c>
      <c r="AC211">
        <v>200000000</v>
      </c>
      <c r="AD211">
        <v>2010</v>
      </c>
      <c r="AE211">
        <v>19000</v>
      </c>
      <c r="AF211">
        <v>7</v>
      </c>
      <c r="AG211">
        <v>2.35</v>
      </c>
      <c r="AH211">
        <v>18000</v>
      </c>
    </row>
    <row r="212" spans="1:34">
      <c r="A212" t="s">
        <v>34</v>
      </c>
      <c r="B212" t="s">
        <v>6061</v>
      </c>
      <c r="C212">
        <v>401</v>
      </c>
      <c r="D212">
        <v>97</v>
      </c>
      <c r="E212">
        <v>171</v>
      </c>
      <c r="F212">
        <v>846</v>
      </c>
      <c r="G212" t="s">
        <v>1141</v>
      </c>
      <c r="H212">
        <v>11000</v>
      </c>
      <c r="I212">
        <v>241407328</v>
      </c>
      <c r="J212" t="s">
        <v>56</v>
      </c>
      <c r="K212" t="s">
        <v>69</v>
      </c>
      <c r="L212" t="s">
        <v>89</v>
      </c>
      <c r="M212" t="s">
        <v>70</v>
      </c>
      <c r="N212" t="s">
        <v>87</v>
      </c>
      <c r="Q212" t="s">
        <v>1742</v>
      </c>
      <c r="R212" t="s">
        <v>6062</v>
      </c>
      <c r="S212">
        <v>252257</v>
      </c>
      <c r="T212">
        <v>15516</v>
      </c>
      <c r="U212" t="s">
        <v>2440</v>
      </c>
      <c r="V212">
        <v>2</v>
      </c>
      <c r="W212" t="s">
        <v>6063</v>
      </c>
      <c r="X212" t="s">
        <v>6064</v>
      </c>
      <c r="Y212">
        <v>634</v>
      </c>
      <c r="Z212" t="s">
        <v>44</v>
      </c>
      <c r="AA212" t="s">
        <v>45</v>
      </c>
      <c r="AB212" t="s">
        <v>150</v>
      </c>
      <c r="AC212">
        <v>180000000</v>
      </c>
      <c r="AD212">
        <v>2014</v>
      </c>
      <c r="AE212">
        <v>2000</v>
      </c>
      <c r="AF212">
        <v>7</v>
      </c>
      <c r="AG212">
        <v>2.35</v>
      </c>
      <c r="AH212">
        <v>89000</v>
      </c>
    </row>
    <row r="213" spans="1:34">
      <c r="A213" t="s">
        <v>34</v>
      </c>
      <c r="B213" t="s">
        <v>1899</v>
      </c>
      <c r="C213">
        <v>516</v>
      </c>
      <c r="D213">
        <v>115</v>
      </c>
      <c r="E213">
        <v>0</v>
      </c>
      <c r="F213">
        <v>12000</v>
      </c>
      <c r="G213" t="s">
        <v>642</v>
      </c>
      <c r="H213">
        <v>26000</v>
      </c>
      <c r="I213">
        <v>181015141</v>
      </c>
      <c r="J213" t="s">
        <v>56</v>
      </c>
      <c r="K213" t="s">
        <v>69</v>
      </c>
      <c r="L213" t="s">
        <v>70</v>
      </c>
      <c r="Q213" t="s">
        <v>757</v>
      </c>
      <c r="R213" t="s">
        <v>6065</v>
      </c>
      <c r="S213">
        <v>536314</v>
      </c>
      <c r="T213">
        <v>60059</v>
      </c>
      <c r="U213" t="s">
        <v>218</v>
      </c>
      <c r="V213">
        <v>1</v>
      </c>
      <c r="W213" t="s">
        <v>6066</v>
      </c>
      <c r="X213" t="s">
        <v>6067</v>
      </c>
      <c r="Y213">
        <v>738</v>
      </c>
      <c r="Z213" t="s">
        <v>44</v>
      </c>
      <c r="AA213" t="s">
        <v>45</v>
      </c>
      <c r="AB213" t="s">
        <v>62</v>
      </c>
      <c r="AC213">
        <v>150000000</v>
      </c>
      <c r="AD213">
        <v>2011</v>
      </c>
      <c r="AE213">
        <v>20000</v>
      </c>
      <c r="AF213">
        <v>7</v>
      </c>
      <c r="AG213">
        <v>2.35</v>
      </c>
      <c r="AH213">
        <v>63000</v>
      </c>
    </row>
    <row r="214" spans="1:34">
      <c r="A214" t="s">
        <v>34</v>
      </c>
      <c r="B214" t="s">
        <v>6071</v>
      </c>
      <c r="C214">
        <v>539</v>
      </c>
      <c r="D214">
        <v>124</v>
      </c>
      <c r="E214">
        <v>364</v>
      </c>
      <c r="F214">
        <v>1000</v>
      </c>
      <c r="G214" t="s">
        <v>1161</v>
      </c>
      <c r="H214">
        <v>11000</v>
      </c>
      <c r="I214">
        <v>89021735</v>
      </c>
      <c r="J214" t="s">
        <v>56</v>
      </c>
      <c r="K214" t="s">
        <v>69</v>
      </c>
      <c r="L214" t="s">
        <v>90</v>
      </c>
      <c r="M214" t="s">
        <v>86</v>
      </c>
      <c r="Q214" t="s">
        <v>39</v>
      </c>
      <c r="R214" t="s">
        <v>6072</v>
      </c>
      <c r="S214">
        <v>387436</v>
      </c>
      <c r="T214">
        <v>22004</v>
      </c>
      <c r="U214" t="s">
        <v>1413</v>
      </c>
      <c r="V214">
        <v>0</v>
      </c>
      <c r="W214" t="s">
        <v>6073</v>
      </c>
      <c r="X214" t="s">
        <v>6074</v>
      </c>
      <c r="Y214">
        <v>892</v>
      </c>
      <c r="Z214" t="s">
        <v>44</v>
      </c>
      <c r="AA214" t="s">
        <v>45</v>
      </c>
      <c r="AB214" t="s">
        <v>62</v>
      </c>
      <c r="AC214">
        <v>120000000</v>
      </c>
      <c r="AD214">
        <v>2013</v>
      </c>
      <c r="AE214">
        <v>10000</v>
      </c>
      <c r="AF214">
        <v>7</v>
      </c>
      <c r="AG214">
        <v>2.35</v>
      </c>
      <c r="AH214">
        <v>71000</v>
      </c>
    </row>
    <row r="215" spans="1:34">
      <c r="A215" t="s">
        <v>34</v>
      </c>
      <c r="B215" t="s">
        <v>2117</v>
      </c>
      <c r="C215">
        <v>188</v>
      </c>
      <c r="D215">
        <v>101</v>
      </c>
      <c r="E215">
        <v>0</v>
      </c>
      <c r="F215">
        <v>577</v>
      </c>
      <c r="G215" t="s">
        <v>2685</v>
      </c>
      <c r="H215">
        <v>2000</v>
      </c>
      <c r="I215">
        <v>55673333</v>
      </c>
      <c r="J215" t="s">
        <v>56</v>
      </c>
      <c r="K215" t="s">
        <v>69</v>
      </c>
      <c r="L215" t="s">
        <v>95</v>
      </c>
      <c r="M215" t="s">
        <v>89</v>
      </c>
      <c r="N215" t="s">
        <v>70</v>
      </c>
      <c r="Q215" t="s">
        <v>5067</v>
      </c>
      <c r="R215" t="s">
        <v>6078</v>
      </c>
      <c r="S215">
        <v>65785</v>
      </c>
      <c r="T215">
        <v>4286</v>
      </c>
      <c r="U215" t="s">
        <v>5009</v>
      </c>
      <c r="V215">
        <v>1</v>
      </c>
      <c r="W215" t="s">
        <v>6079</v>
      </c>
      <c r="X215" t="s">
        <v>6080</v>
      </c>
      <c r="Y215">
        <v>160</v>
      </c>
      <c r="Z215" t="s">
        <v>44</v>
      </c>
      <c r="AA215" t="s">
        <v>45</v>
      </c>
      <c r="AB215" t="s">
        <v>150</v>
      </c>
      <c r="AC215">
        <v>80000000</v>
      </c>
      <c r="AD215">
        <v>2010</v>
      </c>
      <c r="AE215">
        <v>653</v>
      </c>
      <c r="AF215">
        <v>7</v>
      </c>
      <c r="AG215">
        <v>2.35</v>
      </c>
      <c r="AH215">
        <v>16000</v>
      </c>
    </row>
    <row r="216" spans="1:34">
      <c r="A216" t="s">
        <v>34</v>
      </c>
      <c r="B216" t="s">
        <v>630</v>
      </c>
      <c r="C216">
        <v>289</v>
      </c>
      <c r="D216">
        <v>122</v>
      </c>
      <c r="E216">
        <v>2000</v>
      </c>
      <c r="F216">
        <v>571</v>
      </c>
      <c r="G216" t="s">
        <v>6081</v>
      </c>
      <c r="H216">
        <v>26000</v>
      </c>
      <c r="I216">
        <v>24985612</v>
      </c>
      <c r="J216" t="s">
        <v>56</v>
      </c>
      <c r="K216" t="s">
        <v>69</v>
      </c>
      <c r="L216" t="s">
        <v>79</v>
      </c>
      <c r="M216" t="s">
        <v>38</v>
      </c>
      <c r="N216" t="s">
        <v>80</v>
      </c>
      <c r="O216" t="s">
        <v>57</v>
      </c>
      <c r="Q216" t="s">
        <v>757</v>
      </c>
      <c r="R216" t="s">
        <v>6082</v>
      </c>
      <c r="S216">
        <v>71782</v>
      </c>
      <c r="T216">
        <v>28328</v>
      </c>
      <c r="U216" t="s">
        <v>6083</v>
      </c>
      <c r="V216">
        <v>0</v>
      </c>
      <c r="W216" t="s">
        <v>6084</v>
      </c>
      <c r="X216" t="s">
        <v>6085</v>
      </c>
      <c r="Y216">
        <v>161</v>
      </c>
      <c r="Z216" t="s">
        <v>44</v>
      </c>
      <c r="AA216" t="s">
        <v>45</v>
      </c>
      <c r="AB216" t="s">
        <v>62</v>
      </c>
      <c r="AC216">
        <v>100000000</v>
      </c>
      <c r="AD216">
        <v>2015</v>
      </c>
      <c r="AE216">
        <v>911</v>
      </c>
      <c r="AF216">
        <v>7</v>
      </c>
      <c r="AG216">
        <v>1.85</v>
      </c>
      <c r="AH216">
        <v>27000</v>
      </c>
    </row>
    <row r="217" spans="1:34">
      <c r="A217" t="s">
        <v>34</v>
      </c>
      <c r="B217" t="s">
        <v>6095</v>
      </c>
      <c r="C217">
        <v>188</v>
      </c>
      <c r="D217">
        <v>94</v>
      </c>
      <c r="E217">
        <v>107</v>
      </c>
      <c r="F217">
        <v>117</v>
      </c>
      <c r="G217" t="s">
        <v>6096</v>
      </c>
      <c r="H217">
        <v>835</v>
      </c>
      <c r="I217">
        <v>196573705</v>
      </c>
      <c r="J217" t="s">
        <v>56</v>
      </c>
      <c r="K217" t="s">
        <v>69</v>
      </c>
      <c r="L217" t="s">
        <v>95</v>
      </c>
      <c r="M217" t="s">
        <v>88</v>
      </c>
      <c r="N217" t="s">
        <v>89</v>
      </c>
      <c r="Q217" t="s">
        <v>2663</v>
      </c>
      <c r="R217" t="s">
        <v>6097</v>
      </c>
      <c r="S217">
        <v>166791</v>
      </c>
      <c r="T217">
        <v>1258</v>
      </c>
      <c r="U217" t="s">
        <v>6098</v>
      </c>
      <c r="V217">
        <v>0</v>
      </c>
      <c r="W217" t="s">
        <v>6099</v>
      </c>
      <c r="X217" t="s">
        <v>6100</v>
      </c>
      <c r="Y217">
        <v>132</v>
      </c>
      <c r="Z217" t="s">
        <v>44</v>
      </c>
      <c r="AA217" t="s">
        <v>45</v>
      </c>
      <c r="AB217" t="s">
        <v>150</v>
      </c>
      <c r="AC217">
        <v>90000000</v>
      </c>
      <c r="AD217">
        <v>2009</v>
      </c>
      <c r="AE217">
        <v>256</v>
      </c>
      <c r="AF217">
        <v>7</v>
      </c>
      <c r="AG217">
        <v>1.85</v>
      </c>
      <c r="AH217">
        <v>0</v>
      </c>
    </row>
    <row r="218" spans="1:34">
      <c r="A218" t="s">
        <v>34</v>
      </c>
      <c r="B218" t="s">
        <v>4112</v>
      </c>
      <c r="C218">
        <v>308</v>
      </c>
      <c r="D218">
        <v>121</v>
      </c>
      <c r="E218">
        <v>0</v>
      </c>
      <c r="F218">
        <v>918</v>
      </c>
      <c r="G218" t="s">
        <v>2924</v>
      </c>
      <c r="H218">
        <v>21000</v>
      </c>
      <c r="I218">
        <v>110416702</v>
      </c>
      <c r="J218" t="s">
        <v>56</v>
      </c>
      <c r="K218" t="s">
        <v>88</v>
      </c>
      <c r="Q218" t="s">
        <v>608</v>
      </c>
      <c r="R218" t="s">
        <v>6101</v>
      </c>
      <c r="S218">
        <v>307539</v>
      </c>
      <c r="T218">
        <v>23484</v>
      </c>
      <c r="U218" t="s">
        <v>6102</v>
      </c>
      <c r="V218">
        <v>3</v>
      </c>
      <c r="W218" t="s">
        <v>6103</v>
      </c>
      <c r="X218" t="s">
        <v>6104</v>
      </c>
      <c r="Y218">
        <v>577</v>
      </c>
      <c r="Z218" t="s">
        <v>44</v>
      </c>
      <c r="AA218" t="s">
        <v>45</v>
      </c>
      <c r="AB218" t="s">
        <v>46</v>
      </c>
      <c r="AC218">
        <v>92000000</v>
      </c>
      <c r="AD218">
        <v>2008</v>
      </c>
      <c r="AE218">
        <v>1000</v>
      </c>
      <c r="AF218">
        <v>7</v>
      </c>
      <c r="AG218">
        <v>2.35</v>
      </c>
      <c r="AH218">
        <v>0</v>
      </c>
    </row>
    <row r="219" spans="1:34">
      <c r="A219" t="s">
        <v>34</v>
      </c>
      <c r="B219" t="s">
        <v>1232</v>
      </c>
      <c r="C219">
        <v>142</v>
      </c>
      <c r="D219">
        <v>114</v>
      </c>
      <c r="E219">
        <v>12000</v>
      </c>
      <c r="F219">
        <v>307</v>
      </c>
      <c r="G219" t="s">
        <v>2815</v>
      </c>
      <c r="H219">
        <v>11000</v>
      </c>
      <c r="I219">
        <v>26871</v>
      </c>
      <c r="J219" t="s">
        <v>56</v>
      </c>
      <c r="K219" t="s">
        <v>37</v>
      </c>
      <c r="L219" t="s">
        <v>57</v>
      </c>
      <c r="Q219" t="s">
        <v>131</v>
      </c>
      <c r="R219" t="s">
        <v>6105</v>
      </c>
      <c r="S219">
        <v>121259</v>
      </c>
      <c r="T219">
        <v>12499</v>
      </c>
      <c r="U219" t="s">
        <v>6106</v>
      </c>
      <c r="V219">
        <v>2</v>
      </c>
      <c r="W219" t="s">
        <v>6107</v>
      </c>
      <c r="X219" t="s">
        <v>6108</v>
      </c>
      <c r="Y219">
        <v>361</v>
      </c>
      <c r="Z219" t="s">
        <v>44</v>
      </c>
      <c r="AA219" t="s">
        <v>359</v>
      </c>
      <c r="AB219" t="s">
        <v>46</v>
      </c>
      <c r="AC219">
        <v>92000000</v>
      </c>
      <c r="AD219">
        <v>2001</v>
      </c>
      <c r="AE219">
        <v>577</v>
      </c>
      <c r="AF219">
        <v>7</v>
      </c>
      <c r="AG219">
        <v>2.35</v>
      </c>
      <c r="AH219">
        <v>0</v>
      </c>
    </row>
    <row r="220" spans="1:34">
      <c r="A220" t="s">
        <v>34</v>
      </c>
      <c r="B220" t="s">
        <v>688</v>
      </c>
      <c r="C220">
        <v>345</v>
      </c>
      <c r="D220">
        <v>120</v>
      </c>
      <c r="E220">
        <v>0</v>
      </c>
      <c r="F220">
        <v>160</v>
      </c>
      <c r="G220" t="s">
        <v>6114</v>
      </c>
      <c r="H220">
        <v>3000</v>
      </c>
      <c r="I220">
        <v>75754670</v>
      </c>
      <c r="J220" t="s">
        <v>56</v>
      </c>
      <c r="K220" t="s">
        <v>69</v>
      </c>
      <c r="L220" t="s">
        <v>70</v>
      </c>
      <c r="M220" t="s">
        <v>94</v>
      </c>
      <c r="N220" t="s">
        <v>86</v>
      </c>
      <c r="Q220" t="s">
        <v>6115</v>
      </c>
      <c r="R220" t="s">
        <v>6116</v>
      </c>
      <c r="S220">
        <v>208422</v>
      </c>
      <c r="T220">
        <v>3632</v>
      </c>
      <c r="U220" t="s">
        <v>6117</v>
      </c>
      <c r="V220">
        <v>0</v>
      </c>
      <c r="W220" t="s">
        <v>6118</v>
      </c>
      <c r="X220" t="s">
        <v>6119</v>
      </c>
      <c r="Y220">
        <v>342</v>
      </c>
      <c r="Z220" t="s">
        <v>44</v>
      </c>
      <c r="AA220" t="s">
        <v>45</v>
      </c>
      <c r="AB220" t="s">
        <v>62</v>
      </c>
      <c r="AC220">
        <v>85000000</v>
      </c>
      <c r="AD220">
        <v>2008</v>
      </c>
      <c r="AE220">
        <v>169</v>
      </c>
      <c r="AF220">
        <v>7</v>
      </c>
      <c r="AG220">
        <v>1.85</v>
      </c>
      <c r="AH220">
        <v>3000</v>
      </c>
    </row>
    <row r="221" spans="1:34">
      <c r="A221" t="s">
        <v>34</v>
      </c>
      <c r="B221" t="s">
        <v>1091</v>
      </c>
      <c r="C221">
        <v>153</v>
      </c>
      <c r="D221">
        <v>126</v>
      </c>
      <c r="E221">
        <v>13000</v>
      </c>
      <c r="F221">
        <v>390</v>
      </c>
      <c r="G221" t="s">
        <v>6120</v>
      </c>
      <c r="H221">
        <v>920</v>
      </c>
      <c r="I221">
        <v>162831698</v>
      </c>
      <c r="J221" t="s">
        <v>56</v>
      </c>
      <c r="Q221" t="s">
        <v>2762</v>
      </c>
      <c r="R221" t="s">
        <v>6121</v>
      </c>
      <c r="S221">
        <v>215255</v>
      </c>
      <c r="T221">
        <v>2899</v>
      </c>
      <c r="U221" t="s">
        <v>6122</v>
      </c>
      <c r="V221">
        <v>0</v>
      </c>
      <c r="W221" t="s">
        <v>6123</v>
      </c>
      <c r="X221" t="s">
        <v>6124</v>
      </c>
      <c r="Y221">
        <v>610</v>
      </c>
      <c r="Z221" t="s">
        <v>44</v>
      </c>
      <c r="AA221" t="s">
        <v>45</v>
      </c>
      <c r="AB221" t="s">
        <v>62</v>
      </c>
      <c r="AC221">
        <v>80000000</v>
      </c>
      <c r="AD221">
        <v>1992</v>
      </c>
      <c r="AE221">
        <v>811</v>
      </c>
      <c r="AF221">
        <v>7</v>
      </c>
      <c r="AG221">
        <v>1.85</v>
      </c>
      <c r="AH221">
        <v>0</v>
      </c>
    </row>
    <row r="222" spans="1:34">
      <c r="A222" t="s">
        <v>34</v>
      </c>
      <c r="B222" t="s">
        <v>1464</v>
      </c>
      <c r="C222">
        <v>155</v>
      </c>
      <c r="D222">
        <v>111</v>
      </c>
      <c r="E222">
        <v>473</v>
      </c>
      <c r="F222">
        <v>82</v>
      </c>
      <c r="G222" t="s">
        <v>767</v>
      </c>
      <c r="H222">
        <v>26000</v>
      </c>
      <c r="I222">
        <v>106126012</v>
      </c>
      <c r="J222" t="s">
        <v>56</v>
      </c>
      <c r="K222" t="s">
        <v>37</v>
      </c>
      <c r="L222" t="s">
        <v>57</v>
      </c>
      <c r="Q222" t="s">
        <v>553</v>
      </c>
      <c r="R222" t="s">
        <v>6151</v>
      </c>
      <c r="S222">
        <v>285623</v>
      </c>
      <c r="T222">
        <v>35084</v>
      </c>
      <c r="U222" t="s">
        <v>6152</v>
      </c>
      <c r="V222">
        <v>6</v>
      </c>
      <c r="W222" t="s">
        <v>6153</v>
      </c>
      <c r="X222" t="s">
        <v>6154</v>
      </c>
      <c r="Y222">
        <v>497</v>
      </c>
      <c r="Z222" t="s">
        <v>44</v>
      </c>
      <c r="AA222" t="s">
        <v>45</v>
      </c>
      <c r="AB222" t="s">
        <v>62</v>
      </c>
      <c r="AC222">
        <v>60000000</v>
      </c>
      <c r="AD222">
        <v>2003</v>
      </c>
      <c r="AE222">
        <v>9000</v>
      </c>
      <c r="AF222">
        <v>7</v>
      </c>
      <c r="AG222">
        <v>2.35</v>
      </c>
      <c r="AH222">
        <v>0</v>
      </c>
    </row>
    <row r="223" spans="1:34">
      <c r="A223" t="s">
        <v>34</v>
      </c>
      <c r="B223" t="s">
        <v>3581</v>
      </c>
      <c r="C223">
        <v>387</v>
      </c>
      <c r="D223">
        <v>130</v>
      </c>
      <c r="E223">
        <v>188</v>
      </c>
      <c r="F223">
        <v>1000</v>
      </c>
      <c r="G223" t="s">
        <v>51</v>
      </c>
      <c r="H223">
        <v>10000</v>
      </c>
      <c r="I223">
        <v>80033643</v>
      </c>
      <c r="J223" t="s">
        <v>56</v>
      </c>
      <c r="K223" t="s">
        <v>37</v>
      </c>
      <c r="L223" t="s">
        <v>90</v>
      </c>
      <c r="M223" t="s">
        <v>57</v>
      </c>
      <c r="Q223" t="s">
        <v>1161</v>
      </c>
      <c r="R223" t="s">
        <v>6155</v>
      </c>
      <c r="S223">
        <v>226570</v>
      </c>
      <c r="T223">
        <v>16385</v>
      </c>
      <c r="U223" t="s">
        <v>2451</v>
      </c>
      <c r="V223">
        <v>2</v>
      </c>
      <c r="W223" t="s">
        <v>6156</v>
      </c>
      <c r="X223" t="s">
        <v>6157</v>
      </c>
      <c r="Y223">
        <v>448</v>
      </c>
      <c r="Z223" t="s">
        <v>44</v>
      </c>
      <c r="AA223" t="s">
        <v>45</v>
      </c>
      <c r="AB223" t="s">
        <v>62</v>
      </c>
      <c r="AC223">
        <v>60000000</v>
      </c>
      <c r="AD223">
        <v>2012</v>
      </c>
      <c r="AE223">
        <v>3000</v>
      </c>
      <c r="AF223">
        <v>7</v>
      </c>
      <c r="AG223">
        <v>2.35</v>
      </c>
      <c r="AH223">
        <v>38000</v>
      </c>
    </row>
    <row r="224" spans="1:34">
      <c r="A224" t="s">
        <v>34</v>
      </c>
      <c r="B224" t="s">
        <v>6174</v>
      </c>
      <c r="C224">
        <v>359</v>
      </c>
      <c r="D224">
        <v>106</v>
      </c>
      <c r="E224">
        <v>174</v>
      </c>
      <c r="F224">
        <v>660</v>
      </c>
      <c r="G224" t="s">
        <v>4481</v>
      </c>
      <c r="H224">
        <v>14000</v>
      </c>
      <c r="I224">
        <v>91439400</v>
      </c>
      <c r="J224" t="s">
        <v>56</v>
      </c>
      <c r="K224" t="s">
        <v>90</v>
      </c>
      <c r="L224" t="s">
        <v>57</v>
      </c>
      <c r="Q224" t="s">
        <v>81</v>
      </c>
      <c r="R224" t="s">
        <v>6175</v>
      </c>
      <c r="S224">
        <v>200647</v>
      </c>
      <c r="T224">
        <v>16967</v>
      </c>
      <c r="U224" t="s">
        <v>887</v>
      </c>
      <c r="V224">
        <v>0</v>
      </c>
      <c r="W224" t="s">
        <v>6176</v>
      </c>
      <c r="X224" t="s">
        <v>6177</v>
      </c>
      <c r="Y224">
        <v>384</v>
      </c>
      <c r="Z224" t="s">
        <v>44</v>
      </c>
      <c r="AA224" t="s">
        <v>329</v>
      </c>
      <c r="AB224" t="s">
        <v>62</v>
      </c>
      <c r="AC224">
        <v>50000000</v>
      </c>
      <c r="AD224">
        <v>2014</v>
      </c>
      <c r="AE224">
        <v>664</v>
      </c>
      <c r="AF224">
        <v>7</v>
      </c>
      <c r="AG224">
        <v>2.35</v>
      </c>
      <c r="AH224">
        <v>24000</v>
      </c>
    </row>
    <row r="225" spans="1:34">
      <c r="A225" t="s">
        <v>34</v>
      </c>
      <c r="B225" t="s">
        <v>4151</v>
      </c>
      <c r="C225">
        <v>177</v>
      </c>
      <c r="D225">
        <v>103</v>
      </c>
      <c r="E225">
        <v>255</v>
      </c>
      <c r="F225">
        <v>5000</v>
      </c>
      <c r="G225" t="s">
        <v>1440</v>
      </c>
      <c r="H225">
        <v>11000</v>
      </c>
      <c r="I225">
        <v>24520892</v>
      </c>
      <c r="J225" t="s">
        <v>56</v>
      </c>
      <c r="K225" t="s">
        <v>37</v>
      </c>
      <c r="L225" t="s">
        <v>38</v>
      </c>
      <c r="M225" t="s">
        <v>57</v>
      </c>
      <c r="Q225" t="s">
        <v>39</v>
      </c>
      <c r="R225" t="s">
        <v>6192</v>
      </c>
      <c r="S225">
        <v>85198</v>
      </c>
      <c r="T225">
        <v>22383</v>
      </c>
      <c r="U225" t="s">
        <v>1196</v>
      </c>
      <c r="V225">
        <v>1</v>
      </c>
      <c r="W225" t="s">
        <v>6193</v>
      </c>
      <c r="X225" t="s">
        <v>6194</v>
      </c>
      <c r="Y225">
        <v>303</v>
      </c>
      <c r="Z225" t="s">
        <v>44</v>
      </c>
      <c r="AA225" t="s">
        <v>301</v>
      </c>
      <c r="AB225" t="s">
        <v>46</v>
      </c>
      <c r="AC225">
        <v>45000000</v>
      </c>
      <c r="AD225">
        <v>2005</v>
      </c>
      <c r="AE225">
        <v>5000</v>
      </c>
      <c r="AF225">
        <v>7</v>
      </c>
      <c r="AG225">
        <v>2.35</v>
      </c>
      <c r="AH225">
        <v>0</v>
      </c>
    </row>
    <row r="226" spans="1:34">
      <c r="A226" t="s">
        <v>34</v>
      </c>
      <c r="B226" t="s">
        <v>6232</v>
      </c>
      <c r="C226">
        <v>488</v>
      </c>
      <c r="D226">
        <v>126</v>
      </c>
      <c r="E226">
        <v>584</v>
      </c>
      <c r="F226">
        <v>398</v>
      </c>
      <c r="G226" t="s">
        <v>730</v>
      </c>
      <c r="H226">
        <v>11000</v>
      </c>
      <c r="I226">
        <v>4563029</v>
      </c>
      <c r="J226" t="s">
        <v>56</v>
      </c>
      <c r="K226" t="s">
        <v>38</v>
      </c>
      <c r="L226" t="s">
        <v>86</v>
      </c>
      <c r="M226" t="s">
        <v>57</v>
      </c>
      <c r="Q226" t="s">
        <v>610</v>
      </c>
      <c r="R226" t="s">
        <v>6233</v>
      </c>
      <c r="S226">
        <v>181472</v>
      </c>
      <c r="T226">
        <v>12286</v>
      </c>
      <c r="U226" t="s">
        <v>4527</v>
      </c>
      <c r="V226">
        <v>5</v>
      </c>
      <c r="W226" t="s">
        <v>6234</v>
      </c>
      <c r="X226" t="s">
        <v>6235</v>
      </c>
      <c r="Y226">
        <v>514</v>
      </c>
      <c r="Z226" t="s">
        <v>44</v>
      </c>
      <c r="AA226" t="s">
        <v>448</v>
      </c>
      <c r="AB226" t="s">
        <v>46</v>
      </c>
      <c r="AC226">
        <v>39200000</v>
      </c>
      <c r="AD226">
        <v>2013</v>
      </c>
      <c r="AE226">
        <v>557</v>
      </c>
      <c r="AF226">
        <v>7</v>
      </c>
      <c r="AG226">
        <v>1.85</v>
      </c>
      <c r="AH226">
        <v>58000</v>
      </c>
    </row>
    <row r="227" spans="1:34">
      <c r="A227" t="s">
        <v>34</v>
      </c>
      <c r="B227" t="s">
        <v>3567</v>
      </c>
      <c r="C227">
        <v>232</v>
      </c>
      <c r="D227">
        <v>117</v>
      </c>
      <c r="E227">
        <v>234</v>
      </c>
      <c r="F227">
        <v>919</v>
      </c>
      <c r="G227" t="s">
        <v>1978</v>
      </c>
      <c r="H227">
        <v>11000</v>
      </c>
      <c r="I227">
        <v>87341380</v>
      </c>
      <c r="J227" t="s">
        <v>56</v>
      </c>
      <c r="K227" t="s">
        <v>88</v>
      </c>
      <c r="L227" t="s">
        <v>37</v>
      </c>
      <c r="Q227" t="s">
        <v>1731</v>
      </c>
      <c r="R227" t="s">
        <v>6300</v>
      </c>
      <c r="S227">
        <v>255257</v>
      </c>
      <c r="T227">
        <v>15590</v>
      </c>
      <c r="U227" t="s">
        <v>6301</v>
      </c>
      <c r="V227">
        <v>3</v>
      </c>
      <c r="W227" t="s">
        <v>6302</v>
      </c>
      <c r="X227" t="s">
        <v>6303</v>
      </c>
      <c r="Y227">
        <v>374</v>
      </c>
      <c r="Z227" t="s">
        <v>44</v>
      </c>
      <c r="AA227" t="s">
        <v>45</v>
      </c>
      <c r="AB227" t="s">
        <v>46</v>
      </c>
      <c r="AC227">
        <v>27000000</v>
      </c>
      <c r="AD227">
        <v>2008</v>
      </c>
      <c r="AE227">
        <v>989</v>
      </c>
      <c r="AF227">
        <v>7</v>
      </c>
      <c r="AG227">
        <v>2.35</v>
      </c>
      <c r="AH227">
        <v>0</v>
      </c>
    </row>
    <row r="228" spans="1:34">
      <c r="A228" t="s">
        <v>34</v>
      </c>
      <c r="B228" t="s">
        <v>2594</v>
      </c>
      <c r="C228">
        <v>459</v>
      </c>
      <c r="D228">
        <v>85</v>
      </c>
      <c r="E228">
        <v>198</v>
      </c>
      <c r="F228">
        <v>387</v>
      </c>
      <c r="G228" t="s">
        <v>6310</v>
      </c>
      <c r="H228">
        <v>2000</v>
      </c>
      <c r="I228">
        <v>80034302</v>
      </c>
      <c r="J228" t="s">
        <v>56</v>
      </c>
      <c r="K228" t="s">
        <v>69</v>
      </c>
      <c r="L228" t="s">
        <v>94</v>
      </c>
      <c r="M228" t="s">
        <v>86</v>
      </c>
      <c r="Q228" t="s">
        <v>871</v>
      </c>
      <c r="R228" t="s">
        <v>6311</v>
      </c>
      <c r="S228">
        <v>296787</v>
      </c>
      <c r="T228">
        <v>3958</v>
      </c>
      <c r="U228" t="s">
        <v>6312</v>
      </c>
      <c r="V228">
        <v>0</v>
      </c>
      <c r="W228" t="s">
        <v>6313</v>
      </c>
      <c r="X228" t="s">
        <v>6314</v>
      </c>
      <c r="Y228">
        <v>2192</v>
      </c>
      <c r="Z228" t="s">
        <v>44</v>
      </c>
      <c r="AA228" t="s">
        <v>45</v>
      </c>
      <c r="AB228" t="s">
        <v>62</v>
      </c>
      <c r="AC228">
        <v>25000000</v>
      </c>
      <c r="AD228">
        <v>2008</v>
      </c>
      <c r="AE228">
        <v>1000</v>
      </c>
      <c r="AF228">
        <v>7</v>
      </c>
      <c r="AG228">
        <v>1.85</v>
      </c>
      <c r="AH228">
        <v>0</v>
      </c>
    </row>
    <row r="229" spans="1:34">
      <c r="A229" t="s">
        <v>34</v>
      </c>
      <c r="B229" t="s">
        <v>4743</v>
      </c>
      <c r="C229">
        <v>226</v>
      </c>
      <c r="D229">
        <v>133</v>
      </c>
      <c r="E229">
        <v>235</v>
      </c>
      <c r="F229">
        <v>105</v>
      </c>
      <c r="G229" t="s">
        <v>6336</v>
      </c>
      <c r="H229">
        <v>955</v>
      </c>
      <c r="I229">
        <v>51483949</v>
      </c>
      <c r="J229" t="s">
        <v>56</v>
      </c>
      <c r="K229" t="s">
        <v>70</v>
      </c>
      <c r="L229" t="s">
        <v>57</v>
      </c>
      <c r="Q229" t="s">
        <v>6337</v>
      </c>
      <c r="R229" t="s">
        <v>6338</v>
      </c>
      <c r="S229">
        <v>208092</v>
      </c>
      <c r="T229">
        <v>1777</v>
      </c>
      <c r="U229" t="s">
        <v>6339</v>
      </c>
      <c r="V229">
        <v>0</v>
      </c>
      <c r="W229" t="s">
        <v>6340</v>
      </c>
      <c r="X229" t="s">
        <v>6341</v>
      </c>
      <c r="Y229">
        <v>806</v>
      </c>
      <c r="Z229" t="s">
        <v>44</v>
      </c>
      <c r="AA229" t="s">
        <v>329</v>
      </c>
      <c r="AB229" t="s">
        <v>46</v>
      </c>
      <c r="AC229">
        <v>22000000</v>
      </c>
      <c r="AD229">
        <v>2003</v>
      </c>
      <c r="AE229">
        <v>593</v>
      </c>
      <c r="AF229">
        <v>7</v>
      </c>
      <c r="AG229">
        <v>2.35</v>
      </c>
      <c r="AH229">
        <v>0</v>
      </c>
    </row>
    <row r="230" spans="1:34">
      <c r="A230" t="s">
        <v>34</v>
      </c>
      <c r="B230" t="s">
        <v>1308</v>
      </c>
      <c r="C230">
        <v>427</v>
      </c>
      <c r="D230">
        <v>109</v>
      </c>
      <c r="E230">
        <v>1000</v>
      </c>
      <c r="F230">
        <v>24</v>
      </c>
      <c r="G230" t="s">
        <v>6347</v>
      </c>
      <c r="H230">
        <v>177</v>
      </c>
      <c r="I230">
        <v>26003149</v>
      </c>
      <c r="J230" t="s">
        <v>56</v>
      </c>
      <c r="K230" t="s">
        <v>88</v>
      </c>
      <c r="L230" t="s">
        <v>86</v>
      </c>
      <c r="Q230" t="s">
        <v>3205</v>
      </c>
      <c r="R230" t="s">
        <v>6348</v>
      </c>
      <c r="S230">
        <v>185587</v>
      </c>
      <c r="T230">
        <v>278</v>
      </c>
      <c r="U230" t="s">
        <v>6349</v>
      </c>
      <c r="V230">
        <v>6</v>
      </c>
      <c r="W230" t="s">
        <v>6350</v>
      </c>
      <c r="X230" t="s">
        <v>6351</v>
      </c>
      <c r="Y230">
        <v>401</v>
      </c>
      <c r="Z230" t="s">
        <v>44</v>
      </c>
      <c r="AA230" t="s">
        <v>329</v>
      </c>
      <c r="AB230" t="s">
        <v>46</v>
      </c>
      <c r="AC230">
        <v>20000000</v>
      </c>
      <c r="AD230">
        <v>2013</v>
      </c>
      <c r="AE230">
        <v>55</v>
      </c>
      <c r="AF230">
        <v>7</v>
      </c>
      <c r="AG230">
        <v>2.35</v>
      </c>
      <c r="AH230">
        <v>49000</v>
      </c>
    </row>
    <row r="231" spans="1:34">
      <c r="A231" t="s">
        <v>34</v>
      </c>
      <c r="B231" t="s">
        <v>5934</v>
      </c>
      <c r="C231">
        <v>350</v>
      </c>
      <c r="D231">
        <v>125</v>
      </c>
      <c r="E231">
        <v>78</v>
      </c>
      <c r="F231">
        <v>745</v>
      </c>
      <c r="G231" t="s">
        <v>5936</v>
      </c>
      <c r="H231">
        <v>1000</v>
      </c>
      <c r="I231">
        <v>5749134</v>
      </c>
      <c r="J231" t="s">
        <v>56</v>
      </c>
      <c r="K231" t="s">
        <v>37</v>
      </c>
      <c r="L231" t="s">
        <v>38</v>
      </c>
      <c r="M231" t="s">
        <v>57</v>
      </c>
      <c r="Q231" t="s">
        <v>2451</v>
      </c>
      <c r="R231" t="s">
        <v>6352</v>
      </c>
      <c r="S231">
        <v>45799</v>
      </c>
      <c r="T231">
        <v>3979</v>
      </c>
      <c r="U231" t="s">
        <v>1929</v>
      </c>
      <c r="V231">
        <v>0</v>
      </c>
      <c r="W231" t="s">
        <v>6353</v>
      </c>
      <c r="X231" t="s">
        <v>6354</v>
      </c>
      <c r="Y231">
        <v>180</v>
      </c>
      <c r="Z231" t="s">
        <v>44</v>
      </c>
      <c r="AA231" t="s">
        <v>45</v>
      </c>
      <c r="AB231" t="s">
        <v>46</v>
      </c>
      <c r="AC231">
        <v>20000000</v>
      </c>
      <c r="AD231">
        <v>2014</v>
      </c>
      <c r="AE231">
        <v>969</v>
      </c>
      <c r="AF231">
        <v>7</v>
      </c>
      <c r="AG231">
        <v>2.35</v>
      </c>
      <c r="AH231">
        <v>0</v>
      </c>
    </row>
    <row r="232" spans="1:34">
      <c r="A232" t="s">
        <v>34</v>
      </c>
      <c r="B232" t="s">
        <v>1495</v>
      </c>
      <c r="C232">
        <v>29</v>
      </c>
      <c r="D232">
        <v>132</v>
      </c>
      <c r="E232">
        <v>79</v>
      </c>
      <c r="F232">
        <v>1000</v>
      </c>
      <c r="G232" t="s">
        <v>218</v>
      </c>
      <c r="H232">
        <v>14000</v>
      </c>
      <c r="I232">
        <v>8600000</v>
      </c>
      <c r="J232" t="s">
        <v>56</v>
      </c>
      <c r="K232" t="s">
        <v>69</v>
      </c>
      <c r="L232" t="s">
        <v>38</v>
      </c>
      <c r="M232" t="s">
        <v>80</v>
      </c>
      <c r="N232" t="s">
        <v>87</v>
      </c>
      <c r="Q232" t="s">
        <v>81</v>
      </c>
      <c r="R232" t="s">
        <v>6372</v>
      </c>
      <c r="S232">
        <v>17982</v>
      </c>
      <c r="T232">
        <v>28094</v>
      </c>
      <c r="U232" t="s">
        <v>6373</v>
      </c>
      <c r="V232">
        <v>2</v>
      </c>
      <c r="W232" t="s">
        <v>6374</v>
      </c>
      <c r="X232" t="s">
        <v>6375</v>
      </c>
      <c r="Y232">
        <v>95</v>
      </c>
      <c r="Z232" t="s">
        <v>44</v>
      </c>
      <c r="AA232" t="s">
        <v>329</v>
      </c>
      <c r="AB232" t="s">
        <v>150</v>
      </c>
      <c r="AC232">
        <v>25000000</v>
      </c>
      <c r="AD232">
        <v>1984</v>
      </c>
      <c r="AE232">
        <v>12000</v>
      </c>
      <c r="AF232">
        <v>7</v>
      </c>
      <c r="AG232">
        <v>2.35</v>
      </c>
      <c r="AH232">
        <v>1000</v>
      </c>
    </row>
    <row r="233" spans="1:34">
      <c r="A233" t="s">
        <v>34</v>
      </c>
      <c r="B233" t="s">
        <v>6443</v>
      </c>
      <c r="C233">
        <v>170</v>
      </c>
      <c r="D233">
        <v>93</v>
      </c>
      <c r="E233">
        <v>83</v>
      </c>
      <c r="F233">
        <v>501</v>
      </c>
      <c r="G233" t="s">
        <v>6444</v>
      </c>
      <c r="H233">
        <v>26000</v>
      </c>
      <c r="I233">
        <v>27829874</v>
      </c>
      <c r="J233" t="s">
        <v>56</v>
      </c>
      <c r="K233" t="s">
        <v>37</v>
      </c>
      <c r="L233" t="s">
        <v>57</v>
      </c>
      <c r="Q233" t="s">
        <v>553</v>
      </c>
      <c r="R233" t="s">
        <v>6445</v>
      </c>
      <c r="S233">
        <v>196422</v>
      </c>
      <c r="T233">
        <v>28767</v>
      </c>
      <c r="U233" t="s">
        <v>6446</v>
      </c>
      <c r="V233">
        <v>1</v>
      </c>
      <c r="W233" t="s">
        <v>6447</v>
      </c>
      <c r="X233" t="s">
        <v>6448</v>
      </c>
      <c r="Y233">
        <v>444</v>
      </c>
      <c r="Z233" t="s">
        <v>44</v>
      </c>
      <c r="AA233" t="s">
        <v>45</v>
      </c>
      <c r="AB233" t="s">
        <v>46</v>
      </c>
      <c r="AC233">
        <v>12000000</v>
      </c>
      <c r="AD233">
        <v>2006</v>
      </c>
      <c r="AE233">
        <v>725</v>
      </c>
      <c r="AF233">
        <v>7</v>
      </c>
      <c r="AG233">
        <v>1.78</v>
      </c>
      <c r="AH233">
        <v>0</v>
      </c>
    </row>
    <row r="234" spans="1:34">
      <c r="A234" t="s">
        <v>34</v>
      </c>
      <c r="B234" t="s">
        <v>3513</v>
      </c>
      <c r="C234">
        <v>129</v>
      </c>
      <c r="D234">
        <v>130</v>
      </c>
      <c r="E234">
        <v>92</v>
      </c>
      <c r="F234">
        <v>177</v>
      </c>
      <c r="G234" t="s">
        <v>6499</v>
      </c>
      <c r="H234">
        <v>244</v>
      </c>
      <c r="I234">
        <v>63600000</v>
      </c>
      <c r="J234" t="s">
        <v>56</v>
      </c>
      <c r="K234" t="s">
        <v>69</v>
      </c>
      <c r="L234" t="s">
        <v>57</v>
      </c>
      <c r="Q234" t="s">
        <v>5750</v>
      </c>
      <c r="R234" t="s">
        <v>6500</v>
      </c>
      <c r="S234">
        <v>82073</v>
      </c>
      <c r="T234">
        <v>1164</v>
      </c>
      <c r="U234" t="s">
        <v>2039</v>
      </c>
      <c r="V234">
        <v>1</v>
      </c>
      <c r="W234" t="s">
        <v>6501</v>
      </c>
      <c r="X234" t="s">
        <v>6502</v>
      </c>
      <c r="Y234">
        <v>275</v>
      </c>
      <c r="Z234" t="s">
        <v>44</v>
      </c>
      <c r="AA234" t="s">
        <v>329</v>
      </c>
      <c r="AB234" t="s">
        <v>112</v>
      </c>
      <c r="AC234">
        <v>9000000</v>
      </c>
      <c r="AD234">
        <v>1965</v>
      </c>
      <c r="AE234">
        <v>189</v>
      </c>
      <c r="AF234">
        <v>7</v>
      </c>
      <c r="AG234">
        <v>2.35</v>
      </c>
      <c r="AH234">
        <v>0</v>
      </c>
    </row>
    <row r="235" spans="1:34">
      <c r="A235" t="s">
        <v>34</v>
      </c>
      <c r="B235" t="s">
        <v>2320</v>
      </c>
      <c r="C235">
        <v>118</v>
      </c>
      <c r="D235">
        <v>116</v>
      </c>
      <c r="E235">
        <v>453</v>
      </c>
      <c r="F235">
        <v>2000</v>
      </c>
      <c r="G235" t="s">
        <v>58</v>
      </c>
      <c r="H235">
        <v>24000</v>
      </c>
      <c r="I235">
        <v>3335839</v>
      </c>
      <c r="J235" t="s">
        <v>56</v>
      </c>
      <c r="K235" t="s">
        <v>37</v>
      </c>
      <c r="L235" t="s">
        <v>38</v>
      </c>
      <c r="M235" t="s">
        <v>57</v>
      </c>
      <c r="Q235" t="s">
        <v>346</v>
      </c>
      <c r="R235" t="s">
        <v>6626</v>
      </c>
      <c r="S235">
        <v>54657</v>
      </c>
      <c r="T235">
        <v>50313</v>
      </c>
      <c r="U235" t="s">
        <v>3672</v>
      </c>
      <c r="V235">
        <v>2</v>
      </c>
      <c r="W235" t="s">
        <v>6627</v>
      </c>
      <c r="X235" t="s">
        <v>6628</v>
      </c>
      <c r="Y235">
        <v>222</v>
      </c>
      <c r="Z235" t="s">
        <v>44</v>
      </c>
      <c r="AA235" t="s">
        <v>45</v>
      </c>
      <c r="AB235" t="s">
        <v>46</v>
      </c>
      <c r="AC235">
        <v>2000000</v>
      </c>
      <c r="AD235">
        <v>2005</v>
      </c>
      <c r="AE235">
        <v>23000</v>
      </c>
      <c r="AF235">
        <v>7</v>
      </c>
      <c r="AG235">
        <v>1.85</v>
      </c>
      <c r="AH235">
        <v>0</v>
      </c>
    </row>
    <row r="236" spans="1:34">
      <c r="A236" t="s">
        <v>34</v>
      </c>
      <c r="B236" t="s">
        <v>3581</v>
      </c>
      <c r="C236">
        <v>387</v>
      </c>
      <c r="D236">
        <v>130</v>
      </c>
      <c r="E236">
        <v>188</v>
      </c>
      <c r="F236">
        <v>1000</v>
      </c>
      <c r="G236" t="s">
        <v>51</v>
      </c>
      <c r="H236">
        <v>10000</v>
      </c>
      <c r="I236">
        <v>80033643</v>
      </c>
      <c r="J236" t="s">
        <v>56</v>
      </c>
      <c r="K236" t="s">
        <v>37</v>
      </c>
      <c r="L236" t="s">
        <v>90</v>
      </c>
      <c r="M236" t="s">
        <v>57</v>
      </c>
      <c r="Q236" t="s">
        <v>1161</v>
      </c>
      <c r="R236" t="s">
        <v>6155</v>
      </c>
      <c r="S236">
        <v>226583</v>
      </c>
      <c r="T236">
        <v>16385</v>
      </c>
      <c r="U236" t="s">
        <v>2451</v>
      </c>
      <c r="V236">
        <v>2</v>
      </c>
      <c r="W236" t="s">
        <v>6156</v>
      </c>
      <c r="X236" t="s">
        <v>6157</v>
      </c>
      <c r="Y236">
        <v>448</v>
      </c>
      <c r="Z236" t="s">
        <v>44</v>
      </c>
      <c r="AA236" t="s">
        <v>45</v>
      </c>
      <c r="AB236" t="s">
        <v>62</v>
      </c>
      <c r="AC236">
        <v>60000000</v>
      </c>
      <c r="AD236">
        <v>2012</v>
      </c>
      <c r="AE236">
        <v>3000</v>
      </c>
      <c r="AF236">
        <v>7</v>
      </c>
      <c r="AG236">
        <v>2.35</v>
      </c>
      <c r="AH236">
        <v>38000</v>
      </c>
    </row>
    <row r="237" spans="1:34">
      <c r="A237" t="s">
        <v>34</v>
      </c>
      <c r="B237" t="s">
        <v>2117</v>
      </c>
      <c r="C237">
        <v>673</v>
      </c>
      <c r="D237">
        <v>183</v>
      </c>
      <c r="E237">
        <v>0</v>
      </c>
      <c r="F237">
        <v>2000</v>
      </c>
      <c r="G237" t="s">
        <v>6696</v>
      </c>
      <c r="H237">
        <v>15000</v>
      </c>
      <c r="I237">
        <v>330249062</v>
      </c>
      <c r="J237" t="s">
        <v>56</v>
      </c>
      <c r="K237" t="s">
        <v>69</v>
      </c>
      <c r="L237" t="s">
        <v>86</v>
      </c>
      <c r="Q237" t="s">
        <v>2150</v>
      </c>
      <c r="R237" t="s">
        <v>6697</v>
      </c>
      <c r="S237">
        <v>371639</v>
      </c>
      <c r="T237">
        <v>24450</v>
      </c>
      <c r="U237" t="s">
        <v>6698</v>
      </c>
      <c r="V237">
        <v>0</v>
      </c>
      <c r="W237" t="s">
        <v>6699</v>
      </c>
      <c r="X237" t="s">
        <v>6700</v>
      </c>
      <c r="Y237">
        <v>3018</v>
      </c>
      <c r="Z237" t="s">
        <v>44</v>
      </c>
      <c r="AA237" t="s">
        <v>45</v>
      </c>
      <c r="AB237" t="s">
        <v>62</v>
      </c>
      <c r="AC237">
        <v>250000000</v>
      </c>
      <c r="AD237">
        <v>2016</v>
      </c>
      <c r="AE237">
        <v>4000</v>
      </c>
      <c r="AF237">
        <v>6.9</v>
      </c>
      <c r="AG237">
        <v>2.35</v>
      </c>
      <c r="AH237">
        <v>197000</v>
      </c>
    </row>
    <row r="238" spans="1:34">
      <c r="A238" t="s">
        <v>34</v>
      </c>
      <c r="B238" t="s">
        <v>2320</v>
      </c>
      <c r="C238">
        <v>418</v>
      </c>
      <c r="D238">
        <v>123</v>
      </c>
      <c r="E238">
        <v>452</v>
      </c>
      <c r="F238">
        <v>329</v>
      </c>
      <c r="G238" t="s">
        <v>1770</v>
      </c>
      <c r="H238">
        <v>10000</v>
      </c>
      <c r="I238">
        <v>161087183</v>
      </c>
      <c r="J238" t="s">
        <v>56</v>
      </c>
      <c r="K238" t="s">
        <v>69</v>
      </c>
      <c r="L238" t="s">
        <v>88</v>
      </c>
      <c r="M238" t="s">
        <v>86</v>
      </c>
      <c r="Q238" t="s">
        <v>1098</v>
      </c>
      <c r="R238" t="s">
        <v>6706</v>
      </c>
      <c r="S238">
        <v>118992</v>
      </c>
      <c r="T238">
        <v>11287</v>
      </c>
      <c r="U238" t="s">
        <v>6707</v>
      </c>
      <c r="V238">
        <v>8</v>
      </c>
      <c r="W238" t="s">
        <v>6708</v>
      </c>
      <c r="X238" t="s">
        <v>6709</v>
      </c>
      <c r="Y238">
        <v>971</v>
      </c>
      <c r="Z238" t="s">
        <v>44</v>
      </c>
      <c r="AA238" t="s">
        <v>45</v>
      </c>
      <c r="AB238" t="s">
        <v>62</v>
      </c>
      <c r="AC238">
        <v>175000000</v>
      </c>
      <c r="AD238">
        <v>2016</v>
      </c>
      <c r="AE238">
        <v>336</v>
      </c>
      <c r="AF238">
        <v>6.9</v>
      </c>
      <c r="AG238">
        <v>2.35</v>
      </c>
      <c r="AH238">
        <v>80000</v>
      </c>
    </row>
    <row r="239" spans="1:34">
      <c r="A239" t="s">
        <v>34</v>
      </c>
      <c r="B239" t="s">
        <v>1054</v>
      </c>
      <c r="C239">
        <v>310</v>
      </c>
      <c r="D239">
        <v>124</v>
      </c>
      <c r="E239">
        <v>14000</v>
      </c>
      <c r="F239">
        <v>979</v>
      </c>
      <c r="G239" t="s">
        <v>1161</v>
      </c>
      <c r="H239">
        <v>22000</v>
      </c>
      <c r="I239">
        <v>133382309</v>
      </c>
      <c r="J239" t="s">
        <v>56</v>
      </c>
      <c r="K239" t="s">
        <v>69</v>
      </c>
      <c r="L239" t="s">
        <v>57</v>
      </c>
      <c r="Q239" t="s">
        <v>699</v>
      </c>
      <c r="R239" t="s">
        <v>6715</v>
      </c>
      <c r="S239">
        <v>256695</v>
      </c>
      <c r="T239">
        <v>34817</v>
      </c>
      <c r="U239" t="s">
        <v>641</v>
      </c>
      <c r="V239">
        <v>0</v>
      </c>
      <c r="W239" t="s">
        <v>6716</v>
      </c>
      <c r="X239" t="s">
        <v>6717</v>
      </c>
      <c r="Y239">
        <v>871</v>
      </c>
      <c r="Z239" t="s">
        <v>44</v>
      </c>
      <c r="AA239" t="s">
        <v>45</v>
      </c>
      <c r="AB239" t="s">
        <v>62</v>
      </c>
      <c r="AC239">
        <v>150000000</v>
      </c>
      <c r="AD239">
        <v>2006</v>
      </c>
      <c r="AE239">
        <v>10000</v>
      </c>
      <c r="AF239">
        <v>6.9</v>
      </c>
      <c r="AG239">
        <v>2.35</v>
      </c>
      <c r="AH239">
        <v>0</v>
      </c>
    </row>
    <row r="240" spans="1:34">
      <c r="A240" t="s">
        <v>34</v>
      </c>
      <c r="B240" t="s">
        <v>6728</v>
      </c>
      <c r="C240">
        <v>510</v>
      </c>
      <c r="D240">
        <v>124</v>
      </c>
      <c r="E240">
        <v>394</v>
      </c>
      <c r="F240">
        <v>2000</v>
      </c>
      <c r="G240" t="s">
        <v>4064</v>
      </c>
      <c r="H240">
        <v>11000</v>
      </c>
      <c r="I240">
        <v>176636816</v>
      </c>
      <c r="J240" t="s">
        <v>56</v>
      </c>
      <c r="K240" t="s">
        <v>69</v>
      </c>
      <c r="L240" t="s">
        <v>86</v>
      </c>
      <c r="Q240" t="s">
        <v>610</v>
      </c>
      <c r="R240" t="s">
        <v>6729</v>
      </c>
      <c r="S240">
        <v>508818</v>
      </c>
      <c r="T240">
        <v>19761</v>
      </c>
      <c r="U240" t="s">
        <v>1675</v>
      </c>
      <c r="V240">
        <v>0</v>
      </c>
      <c r="W240" t="s">
        <v>6730</v>
      </c>
      <c r="X240" t="s">
        <v>6731</v>
      </c>
      <c r="Y240">
        <v>679</v>
      </c>
      <c r="Z240" t="s">
        <v>44</v>
      </c>
      <c r="AA240" t="s">
        <v>45</v>
      </c>
      <c r="AB240" t="s">
        <v>62</v>
      </c>
      <c r="AC240">
        <v>140000000</v>
      </c>
      <c r="AD240">
        <v>2011</v>
      </c>
      <c r="AE240">
        <v>3000</v>
      </c>
      <c r="AF240">
        <v>6.9</v>
      </c>
      <c r="AG240">
        <v>2.35</v>
      </c>
      <c r="AH240">
        <v>46000</v>
      </c>
    </row>
    <row r="241" spans="1:34">
      <c r="A241" t="s">
        <v>34</v>
      </c>
      <c r="B241" t="s">
        <v>3618</v>
      </c>
      <c r="C241">
        <v>257</v>
      </c>
      <c r="D241">
        <v>136</v>
      </c>
      <c r="E241">
        <v>0</v>
      </c>
      <c r="F241">
        <v>3000</v>
      </c>
      <c r="G241" t="s">
        <v>449</v>
      </c>
      <c r="H241">
        <v>19000</v>
      </c>
      <c r="I241">
        <v>35799026</v>
      </c>
      <c r="J241" t="s">
        <v>56</v>
      </c>
      <c r="K241" t="s">
        <v>69</v>
      </c>
      <c r="L241" t="s">
        <v>87</v>
      </c>
      <c r="M241" t="s">
        <v>86</v>
      </c>
      <c r="N241" t="s">
        <v>57</v>
      </c>
      <c r="Q241" t="s">
        <v>291</v>
      </c>
      <c r="R241" t="s">
        <v>6732</v>
      </c>
      <c r="S241">
        <v>263329</v>
      </c>
      <c r="T241">
        <v>34839</v>
      </c>
      <c r="U241" t="s">
        <v>257</v>
      </c>
      <c r="V241">
        <v>1</v>
      </c>
      <c r="W241" t="s">
        <v>6733</v>
      </c>
      <c r="X241" t="s">
        <v>6734</v>
      </c>
      <c r="Y241">
        <v>899</v>
      </c>
      <c r="Z241" t="s">
        <v>44</v>
      </c>
      <c r="AA241" t="s">
        <v>45</v>
      </c>
      <c r="AB241" t="s">
        <v>62</v>
      </c>
      <c r="AC241">
        <v>126000000</v>
      </c>
      <c r="AD241">
        <v>2005</v>
      </c>
      <c r="AE241">
        <v>12000</v>
      </c>
      <c r="AF241">
        <v>6.9</v>
      </c>
      <c r="AG241">
        <v>2.35</v>
      </c>
      <c r="AH241">
        <v>0</v>
      </c>
    </row>
    <row r="242" spans="1:34">
      <c r="A242" t="s">
        <v>34</v>
      </c>
      <c r="B242" t="s">
        <v>6740</v>
      </c>
      <c r="C242">
        <v>193</v>
      </c>
      <c r="D242">
        <v>131</v>
      </c>
      <c r="E242">
        <v>226</v>
      </c>
      <c r="F242">
        <v>341</v>
      </c>
      <c r="G242" t="s">
        <v>3066</v>
      </c>
      <c r="H242">
        <v>12000</v>
      </c>
      <c r="I242">
        <v>173005002</v>
      </c>
      <c r="J242" t="s">
        <v>56</v>
      </c>
      <c r="K242" t="s">
        <v>69</v>
      </c>
      <c r="L242" t="s">
        <v>88</v>
      </c>
      <c r="M242" t="s">
        <v>89</v>
      </c>
      <c r="N242" t="s">
        <v>90</v>
      </c>
      <c r="Q242" t="s">
        <v>2304</v>
      </c>
      <c r="R242" t="s">
        <v>6741</v>
      </c>
      <c r="S242">
        <v>255447</v>
      </c>
      <c r="T242">
        <v>13679</v>
      </c>
      <c r="U242" t="s">
        <v>6742</v>
      </c>
      <c r="V242">
        <v>0</v>
      </c>
      <c r="W242" t="s">
        <v>6743</v>
      </c>
      <c r="X242" t="s">
        <v>6744</v>
      </c>
      <c r="Y242">
        <v>692</v>
      </c>
      <c r="Z242" t="s">
        <v>44</v>
      </c>
      <c r="AA242" t="s">
        <v>45</v>
      </c>
      <c r="AB242" t="s">
        <v>150</v>
      </c>
      <c r="AC242">
        <v>100000000</v>
      </c>
      <c r="AD242">
        <v>2004</v>
      </c>
      <c r="AE242">
        <v>625</v>
      </c>
      <c r="AF242">
        <v>6.9</v>
      </c>
      <c r="AG242">
        <v>2.35</v>
      </c>
      <c r="AH242">
        <v>0</v>
      </c>
    </row>
    <row r="243" spans="1:34">
      <c r="A243" t="s">
        <v>34</v>
      </c>
      <c r="B243" t="s">
        <v>778</v>
      </c>
      <c r="C243">
        <v>266</v>
      </c>
      <c r="D243">
        <v>115</v>
      </c>
      <c r="E243">
        <v>521</v>
      </c>
      <c r="F243">
        <v>95</v>
      </c>
      <c r="G243" t="s">
        <v>6745</v>
      </c>
      <c r="H243">
        <v>13000</v>
      </c>
      <c r="I243">
        <v>35024475</v>
      </c>
      <c r="J243" t="s">
        <v>56</v>
      </c>
      <c r="K243" t="s">
        <v>38</v>
      </c>
      <c r="L243" t="s">
        <v>57</v>
      </c>
      <c r="M243" t="s">
        <v>207</v>
      </c>
      <c r="Q243" t="s">
        <v>209</v>
      </c>
      <c r="R243" t="s">
        <v>6746</v>
      </c>
      <c r="S243">
        <v>110364</v>
      </c>
      <c r="T243">
        <v>13761</v>
      </c>
      <c r="U243" t="s">
        <v>6747</v>
      </c>
      <c r="V243">
        <v>1</v>
      </c>
      <c r="W243" t="s">
        <v>6748</v>
      </c>
      <c r="X243" t="s">
        <v>6749</v>
      </c>
      <c r="Y243">
        <v>261</v>
      </c>
      <c r="Z243" t="s">
        <v>44</v>
      </c>
      <c r="AA243" t="s">
        <v>301</v>
      </c>
      <c r="AB243" t="s">
        <v>46</v>
      </c>
      <c r="AC243">
        <v>100000000</v>
      </c>
      <c r="AD243">
        <v>2010</v>
      </c>
      <c r="AE243">
        <v>537</v>
      </c>
      <c r="AF243">
        <v>6.9</v>
      </c>
      <c r="AG243">
        <v>2.35</v>
      </c>
      <c r="AH243">
        <v>0</v>
      </c>
    </row>
    <row r="244" spans="1:34">
      <c r="A244" t="s">
        <v>34</v>
      </c>
      <c r="B244" t="s">
        <v>6755</v>
      </c>
      <c r="C244">
        <v>196</v>
      </c>
      <c r="D244">
        <v>129</v>
      </c>
      <c r="E244">
        <v>209</v>
      </c>
      <c r="F244">
        <v>886</v>
      </c>
      <c r="G244" t="s">
        <v>39</v>
      </c>
      <c r="H244">
        <v>11000</v>
      </c>
      <c r="I244">
        <v>64685359</v>
      </c>
      <c r="J244" t="s">
        <v>56</v>
      </c>
      <c r="K244" t="s">
        <v>69</v>
      </c>
      <c r="L244" t="s">
        <v>88</v>
      </c>
      <c r="M244" t="s">
        <v>37</v>
      </c>
      <c r="N244" t="s">
        <v>90</v>
      </c>
      <c r="O244" t="s">
        <v>57</v>
      </c>
      <c r="Q244" t="s">
        <v>1694</v>
      </c>
      <c r="R244" t="s">
        <v>6756</v>
      </c>
      <c r="S244">
        <v>40862</v>
      </c>
      <c r="T244">
        <v>23031</v>
      </c>
      <c r="U244" t="s">
        <v>5044</v>
      </c>
      <c r="V244">
        <v>6</v>
      </c>
      <c r="W244" t="s">
        <v>6757</v>
      </c>
      <c r="X244" t="s">
        <v>6758</v>
      </c>
      <c r="Y244">
        <v>139</v>
      </c>
      <c r="Z244" t="s">
        <v>44</v>
      </c>
      <c r="AA244" t="s">
        <v>45</v>
      </c>
      <c r="AB244" t="s">
        <v>62</v>
      </c>
      <c r="AC244">
        <v>90000000</v>
      </c>
      <c r="AD244">
        <v>2016</v>
      </c>
      <c r="AE244">
        <v>11000</v>
      </c>
      <c r="AF244">
        <v>6.9</v>
      </c>
      <c r="AG244">
        <v>2.35</v>
      </c>
      <c r="AH244">
        <v>15000</v>
      </c>
    </row>
    <row r="245" spans="1:34">
      <c r="A245" t="s">
        <v>34</v>
      </c>
      <c r="B245" t="s">
        <v>3492</v>
      </c>
      <c r="C245">
        <v>325</v>
      </c>
      <c r="D245">
        <v>118</v>
      </c>
      <c r="E245">
        <v>117</v>
      </c>
      <c r="F245">
        <v>10000</v>
      </c>
      <c r="G245" t="s">
        <v>1221</v>
      </c>
      <c r="H245">
        <v>18000</v>
      </c>
      <c r="I245">
        <v>94822707</v>
      </c>
      <c r="J245" t="s">
        <v>56</v>
      </c>
      <c r="K245" t="s">
        <v>69</v>
      </c>
      <c r="L245" t="s">
        <v>38</v>
      </c>
      <c r="M245" t="s">
        <v>57</v>
      </c>
      <c r="Q245" t="s">
        <v>1453</v>
      </c>
      <c r="R245" t="s">
        <v>6771</v>
      </c>
      <c r="S245">
        <v>227072</v>
      </c>
      <c r="T245">
        <v>44797</v>
      </c>
      <c r="U245" t="s">
        <v>1233</v>
      </c>
      <c r="V245">
        <v>0</v>
      </c>
      <c r="W245" t="s">
        <v>6772</v>
      </c>
      <c r="X245" t="s">
        <v>6773</v>
      </c>
      <c r="Y245">
        <v>560</v>
      </c>
      <c r="Z245" t="s">
        <v>44</v>
      </c>
      <c r="AA245" t="s">
        <v>45</v>
      </c>
      <c r="AB245" t="s">
        <v>46</v>
      </c>
      <c r="AC245">
        <v>80000000</v>
      </c>
      <c r="AD245">
        <v>2010</v>
      </c>
      <c r="AE245">
        <v>15000</v>
      </c>
      <c r="AF245">
        <v>6.9</v>
      </c>
      <c r="AG245">
        <v>2.35</v>
      </c>
      <c r="AH245">
        <v>20000</v>
      </c>
    </row>
    <row r="246" spans="1:34">
      <c r="A246" t="s">
        <v>34</v>
      </c>
      <c r="B246" t="s">
        <v>5377</v>
      </c>
      <c r="C246">
        <v>185</v>
      </c>
      <c r="D246">
        <v>154</v>
      </c>
      <c r="E246">
        <v>776</v>
      </c>
      <c r="F246">
        <v>933</v>
      </c>
      <c r="G246" t="s">
        <v>1123</v>
      </c>
      <c r="H246">
        <v>10000</v>
      </c>
      <c r="I246">
        <v>306124059</v>
      </c>
      <c r="J246" t="s">
        <v>56</v>
      </c>
      <c r="K246" t="s">
        <v>69</v>
      </c>
      <c r="L246" t="s">
        <v>86</v>
      </c>
      <c r="Q246" t="s">
        <v>1098</v>
      </c>
      <c r="R246" t="s">
        <v>6774</v>
      </c>
      <c r="S246">
        <v>430055</v>
      </c>
      <c r="T246">
        <v>16785</v>
      </c>
      <c r="U246" t="s">
        <v>978</v>
      </c>
      <c r="V246">
        <v>0</v>
      </c>
      <c r="W246" t="s">
        <v>6775</v>
      </c>
      <c r="X246" t="s">
        <v>6776</v>
      </c>
      <c r="Y246">
        <v>856</v>
      </c>
      <c r="Z246" t="s">
        <v>44</v>
      </c>
      <c r="AA246" t="s">
        <v>45</v>
      </c>
      <c r="AB246" t="s">
        <v>62</v>
      </c>
      <c r="AC246">
        <v>75000000</v>
      </c>
      <c r="AD246">
        <v>1996</v>
      </c>
      <c r="AE246">
        <v>2000</v>
      </c>
      <c r="AF246">
        <v>6.9</v>
      </c>
      <c r="AG246">
        <v>2.35</v>
      </c>
      <c r="AH246">
        <v>16000</v>
      </c>
    </row>
    <row r="247" spans="1:34">
      <c r="A247" t="s">
        <v>34</v>
      </c>
      <c r="B247" t="s">
        <v>6095</v>
      </c>
      <c r="C247">
        <v>164</v>
      </c>
      <c r="D247">
        <v>115</v>
      </c>
      <c r="E247">
        <v>107</v>
      </c>
      <c r="F247">
        <v>241</v>
      </c>
      <c r="G247" t="s">
        <v>6781</v>
      </c>
      <c r="H247">
        <v>835</v>
      </c>
      <c r="I247">
        <v>195329763</v>
      </c>
      <c r="J247" t="s">
        <v>56</v>
      </c>
      <c r="K247" t="s">
        <v>69</v>
      </c>
      <c r="L247" t="s">
        <v>95</v>
      </c>
      <c r="M247" t="s">
        <v>88</v>
      </c>
      <c r="N247" t="s">
        <v>89</v>
      </c>
      <c r="O247" t="s">
        <v>70</v>
      </c>
      <c r="Q247" t="s">
        <v>2663</v>
      </c>
      <c r="R247" t="s">
        <v>6782</v>
      </c>
      <c r="S247">
        <v>194249</v>
      </c>
      <c r="T247">
        <v>1815</v>
      </c>
      <c r="U247" t="s">
        <v>6783</v>
      </c>
      <c r="V247">
        <v>0</v>
      </c>
      <c r="W247" t="s">
        <v>6784</v>
      </c>
      <c r="X247" t="s">
        <v>6785</v>
      </c>
      <c r="Y247">
        <v>253</v>
      </c>
      <c r="Z247" t="s">
        <v>44</v>
      </c>
      <c r="AA247" t="s">
        <v>45</v>
      </c>
      <c r="AB247" t="s">
        <v>150</v>
      </c>
      <c r="AC247">
        <v>80000000</v>
      </c>
      <c r="AD247">
        <v>2006</v>
      </c>
      <c r="AE247">
        <v>590</v>
      </c>
      <c r="AF247">
        <v>6.9</v>
      </c>
      <c r="AG247">
        <v>1.85</v>
      </c>
      <c r="AH247">
        <v>0</v>
      </c>
    </row>
    <row r="248" spans="1:34">
      <c r="A248" t="s">
        <v>34</v>
      </c>
      <c r="B248" t="s">
        <v>3459</v>
      </c>
      <c r="C248">
        <v>42</v>
      </c>
      <c r="D248">
        <v>141</v>
      </c>
      <c r="E248">
        <v>176</v>
      </c>
      <c r="F248">
        <v>672</v>
      </c>
      <c r="G248" t="s">
        <v>6802</v>
      </c>
      <c r="H248">
        <v>11000</v>
      </c>
      <c r="I248">
        <v>122012710</v>
      </c>
      <c r="J248" t="s">
        <v>56</v>
      </c>
      <c r="K248" t="s">
        <v>37</v>
      </c>
      <c r="L248" t="s">
        <v>38</v>
      </c>
      <c r="M248" t="s">
        <v>57</v>
      </c>
      <c r="Q248" t="s">
        <v>145</v>
      </c>
      <c r="R248" t="s">
        <v>6803</v>
      </c>
      <c r="S248">
        <v>69663</v>
      </c>
      <c r="T248">
        <v>14178</v>
      </c>
      <c r="U248" t="s">
        <v>1136</v>
      </c>
      <c r="V248">
        <v>1</v>
      </c>
      <c r="W248" t="s">
        <v>6804</v>
      </c>
      <c r="X248" t="s">
        <v>6805</v>
      </c>
      <c r="Y248">
        <v>133</v>
      </c>
      <c r="Z248" t="s">
        <v>44</v>
      </c>
      <c r="AA248" t="s">
        <v>45</v>
      </c>
      <c r="AB248" t="s">
        <v>62</v>
      </c>
      <c r="AC248">
        <v>62000000</v>
      </c>
      <c r="AD248">
        <v>1994</v>
      </c>
      <c r="AE248">
        <v>913</v>
      </c>
      <c r="AF248">
        <v>6.9</v>
      </c>
      <c r="AG248">
        <v>2.35</v>
      </c>
      <c r="AH248">
        <v>0</v>
      </c>
    </row>
    <row r="249" spans="1:34">
      <c r="A249" t="s">
        <v>34</v>
      </c>
      <c r="B249" t="s">
        <v>6503</v>
      </c>
      <c r="C249">
        <v>110</v>
      </c>
      <c r="D249">
        <v>131</v>
      </c>
      <c r="E249">
        <v>37</v>
      </c>
      <c r="F249">
        <v>507</v>
      </c>
      <c r="G249" t="s">
        <v>467</v>
      </c>
      <c r="H249">
        <v>968</v>
      </c>
      <c r="I249">
        <v>18208078</v>
      </c>
      <c r="J249" t="s">
        <v>56</v>
      </c>
      <c r="K249" t="s">
        <v>38</v>
      </c>
      <c r="L249" t="s">
        <v>57</v>
      </c>
      <c r="Q249" t="s">
        <v>6053</v>
      </c>
      <c r="R249" t="s">
        <v>6806</v>
      </c>
      <c r="S249">
        <v>57100</v>
      </c>
      <c r="T249">
        <v>3012</v>
      </c>
      <c r="U249" t="s">
        <v>6807</v>
      </c>
      <c r="V249">
        <v>3</v>
      </c>
      <c r="W249" t="s">
        <v>6808</v>
      </c>
      <c r="X249" t="s">
        <v>6809</v>
      </c>
      <c r="Y249">
        <v>281</v>
      </c>
      <c r="Z249" t="s">
        <v>44</v>
      </c>
      <c r="AA249" t="s">
        <v>45</v>
      </c>
      <c r="AB249" t="s">
        <v>46</v>
      </c>
      <c r="AC249">
        <v>60000000</v>
      </c>
      <c r="AD249">
        <v>2001</v>
      </c>
      <c r="AE249">
        <v>848</v>
      </c>
      <c r="AF249">
        <v>6.9</v>
      </c>
      <c r="AG249">
        <v>2.35</v>
      </c>
      <c r="AH249">
        <v>0</v>
      </c>
    </row>
    <row r="250" spans="1:34">
      <c r="A250" t="s">
        <v>34</v>
      </c>
      <c r="B250" t="s">
        <v>2226</v>
      </c>
      <c r="C250">
        <v>67</v>
      </c>
      <c r="D250">
        <v>155</v>
      </c>
      <c r="E250">
        <v>58</v>
      </c>
      <c r="F250">
        <v>720</v>
      </c>
      <c r="G250" t="s">
        <v>39</v>
      </c>
      <c r="H250">
        <v>25000</v>
      </c>
      <c r="I250">
        <v>165500000</v>
      </c>
      <c r="J250" t="s">
        <v>56</v>
      </c>
      <c r="K250" t="s">
        <v>69</v>
      </c>
      <c r="L250" t="s">
        <v>38</v>
      </c>
      <c r="M250" t="s">
        <v>87</v>
      </c>
      <c r="Q250" t="s">
        <v>655</v>
      </c>
      <c r="R250" t="s">
        <v>6813</v>
      </c>
      <c r="S250">
        <v>145257</v>
      </c>
      <c r="T250">
        <v>38518</v>
      </c>
      <c r="U250" t="s">
        <v>2229</v>
      </c>
      <c r="V250">
        <v>0</v>
      </c>
      <c r="W250" t="s">
        <v>6814</v>
      </c>
      <c r="X250" t="s">
        <v>6815</v>
      </c>
      <c r="Y250">
        <v>322</v>
      </c>
      <c r="Z250" t="s">
        <v>44</v>
      </c>
      <c r="AA250" t="s">
        <v>45</v>
      </c>
      <c r="AB250" t="s">
        <v>62</v>
      </c>
      <c r="AC250">
        <v>48000000</v>
      </c>
      <c r="AD250">
        <v>1991</v>
      </c>
      <c r="AE250">
        <v>11000</v>
      </c>
      <c r="AF250">
        <v>6.9</v>
      </c>
      <c r="AG250">
        <v>1.85</v>
      </c>
      <c r="AH250">
        <v>0</v>
      </c>
    </row>
    <row r="251" spans="1:34">
      <c r="A251" t="s">
        <v>34</v>
      </c>
      <c r="B251" t="s">
        <v>1139</v>
      </c>
      <c r="C251">
        <v>371</v>
      </c>
      <c r="D251">
        <v>120</v>
      </c>
      <c r="E251">
        <v>662</v>
      </c>
      <c r="F251">
        <v>502</v>
      </c>
      <c r="G251" t="s">
        <v>1141</v>
      </c>
      <c r="H251">
        <v>20000</v>
      </c>
      <c r="I251">
        <v>31569268</v>
      </c>
      <c r="J251" t="s">
        <v>56</v>
      </c>
      <c r="K251" t="s">
        <v>37</v>
      </c>
      <c r="L251" t="s">
        <v>38</v>
      </c>
      <c r="M251" t="s">
        <v>86</v>
      </c>
      <c r="N251" t="s">
        <v>57</v>
      </c>
      <c r="Q251" t="s">
        <v>289</v>
      </c>
      <c r="R251" t="s">
        <v>6816</v>
      </c>
      <c r="S251">
        <v>172965</v>
      </c>
      <c r="T251">
        <v>23051</v>
      </c>
      <c r="U251" t="s">
        <v>6446</v>
      </c>
      <c r="V251">
        <v>0</v>
      </c>
      <c r="W251" t="s">
        <v>6817</v>
      </c>
      <c r="X251" t="s">
        <v>6818</v>
      </c>
      <c r="Y251">
        <v>627</v>
      </c>
      <c r="Z251" t="s">
        <v>44</v>
      </c>
      <c r="AA251" t="s">
        <v>45</v>
      </c>
      <c r="AB251" t="s">
        <v>46</v>
      </c>
      <c r="AC251">
        <v>49000000</v>
      </c>
      <c r="AD251">
        <v>2015</v>
      </c>
      <c r="AE251">
        <v>2000</v>
      </c>
      <c r="AF251">
        <v>6.9</v>
      </c>
      <c r="AG251">
        <v>2.35</v>
      </c>
      <c r="AH251">
        <v>67000</v>
      </c>
    </row>
    <row r="252" spans="1:34">
      <c r="A252" t="s">
        <v>34</v>
      </c>
      <c r="B252" t="s">
        <v>3459</v>
      </c>
      <c r="C252">
        <v>47</v>
      </c>
      <c r="D252">
        <v>117</v>
      </c>
      <c r="E252">
        <v>176</v>
      </c>
      <c r="F252">
        <v>308</v>
      </c>
      <c r="G252" t="s">
        <v>6819</v>
      </c>
      <c r="H252">
        <v>11000</v>
      </c>
      <c r="I252">
        <v>83287363</v>
      </c>
      <c r="J252" t="s">
        <v>56</v>
      </c>
      <c r="K252" t="s">
        <v>57</v>
      </c>
      <c r="Q252" t="s">
        <v>145</v>
      </c>
      <c r="R252" t="s">
        <v>6820</v>
      </c>
      <c r="S252">
        <v>81442</v>
      </c>
      <c r="T252">
        <v>12757</v>
      </c>
      <c r="U252" t="s">
        <v>6821</v>
      </c>
      <c r="V252">
        <v>1</v>
      </c>
      <c r="W252" t="s">
        <v>6822</v>
      </c>
      <c r="X252" t="s">
        <v>6823</v>
      </c>
      <c r="Y252">
        <v>137</v>
      </c>
      <c r="Z252" t="s">
        <v>44</v>
      </c>
      <c r="AA252" t="s">
        <v>45</v>
      </c>
      <c r="AB252" t="s">
        <v>46</v>
      </c>
      <c r="AC252">
        <v>45000000</v>
      </c>
      <c r="AD252">
        <v>1992</v>
      </c>
      <c r="AE252">
        <v>530</v>
      </c>
      <c r="AF252">
        <v>6.9</v>
      </c>
      <c r="AG252">
        <v>2.35</v>
      </c>
      <c r="AH252">
        <v>0</v>
      </c>
    </row>
    <row r="253" spans="1:34">
      <c r="A253" t="s">
        <v>34</v>
      </c>
      <c r="B253" t="s">
        <v>3231</v>
      </c>
      <c r="C253">
        <v>167</v>
      </c>
      <c r="D253">
        <v>144</v>
      </c>
      <c r="E253">
        <v>241</v>
      </c>
      <c r="F253">
        <v>996</v>
      </c>
      <c r="G253" t="s">
        <v>2275</v>
      </c>
      <c r="H253">
        <v>13000</v>
      </c>
      <c r="I253">
        <v>56083966</v>
      </c>
      <c r="J253" t="s">
        <v>56</v>
      </c>
      <c r="K253" t="s">
        <v>69</v>
      </c>
      <c r="L253" t="s">
        <v>87</v>
      </c>
      <c r="Q253" t="s">
        <v>55</v>
      </c>
      <c r="R253" t="s">
        <v>6824</v>
      </c>
      <c r="S253">
        <v>137003</v>
      </c>
      <c r="T253">
        <v>18761</v>
      </c>
      <c r="U253" t="s">
        <v>1185</v>
      </c>
      <c r="V253">
        <v>1</v>
      </c>
      <c r="W253" t="s">
        <v>6825</v>
      </c>
      <c r="X253" t="s">
        <v>6826</v>
      </c>
      <c r="Y253">
        <v>658</v>
      </c>
      <c r="Z253" t="s">
        <v>44</v>
      </c>
      <c r="AA253" t="s">
        <v>45</v>
      </c>
      <c r="AB253" t="s">
        <v>62</v>
      </c>
      <c r="AC253">
        <v>65000000</v>
      </c>
      <c r="AD253">
        <v>2001</v>
      </c>
      <c r="AE253">
        <v>3000</v>
      </c>
      <c r="AF253">
        <v>6.9</v>
      </c>
      <c r="AG253">
        <v>2.35</v>
      </c>
      <c r="AH253">
        <v>0</v>
      </c>
    </row>
    <row r="254" spans="1:34">
      <c r="A254" t="s">
        <v>34</v>
      </c>
      <c r="B254" t="s">
        <v>6174</v>
      </c>
      <c r="C254">
        <v>349</v>
      </c>
      <c r="D254">
        <v>113</v>
      </c>
      <c r="E254">
        <v>174</v>
      </c>
      <c r="F254">
        <v>767</v>
      </c>
      <c r="G254" t="s">
        <v>5961</v>
      </c>
      <c r="H254">
        <v>14000</v>
      </c>
      <c r="I254">
        <v>61094903</v>
      </c>
      <c r="J254" t="s">
        <v>56</v>
      </c>
      <c r="K254" t="s">
        <v>90</v>
      </c>
      <c r="L254" t="s">
        <v>57</v>
      </c>
      <c r="Q254" t="s">
        <v>81</v>
      </c>
      <c r="R254" t="s">
        <v>6827</v>
      </c>
      <c r="S254">
        <v>210542</v>
      </c>
      <c r="T254">
        <v>17152</v>
      </c>
      <c r="U254" t="s">
        <v>2339</v>
      </c>
      <c r="V254">
        <v>3</v>
      </c>
      <c r="W254" t="s">
        <v>6828</v>
      </c>
      <c r="X254" t="s">
        <v>6829</v>
      </c>
      <c r="Y254">
        <v>332</v>
      </c>
      <c r="Z254" t="s">
        <v>44</v>
      </c>
      <c r="AA254" t="s">
        <v>329</v>
      </c>
      <c r="AB254" t="s">
        <v>62</v>
      </c>
      <c r="AC254">
        <v>30000000</v>
      </c>
      <c r="AD254">
        <v>2011</v>
      </c>
      <c r="AE254">
        <v>903</v>
      </c>
      <c r="AF254">
        <v>6.9</v>
      </c>
      <c r="AG254">
        <v>2.35</v>
      </c>
      <c r="AH254">
        <v>29000</v>
      </c>
    </row>
    <row r="255" spans="1:34">
      <c r="A255" t="s">
        <v>34</v>
      </c>
      <c r="B255" t="s">
        <v>6859</v>
      </c>
      <c r="C255">
        <v>72</v>
      </c>
      <c r="D255">
        <v>93</v>
      </c>
      <c r="E255">
        <v>84</v>
      </c>
      <c r="F255">
        <v>263</v>
      </c>
      <c r="G255" t="s">
        <v>1659</v>
      </c>
      <c r="H255">
        <v>551</v>
      </c>
      <c r="I255">
        <v>50129186</v>
      </c>
      <c r="J255" t="s">
        <v>56</v>
      </c>
      <c r="K255" t="s">
        <v>37</v>
      </c>
      <c r="L255" t="s">
        <v>38</v>
      </c>
      <c r="M255" t="s">
        <v>90</v>
      </c>
      <c r="N255" t="s">
        <v>57</v>
      </c>
      <c r="Q255" t="s">
        <v>2668</v>
      </c>
      <c r="R255" t="s">
        <v>6860</v>
      </c>
      <c r="S255">
        <v>38399</v>
      </c>
      <c r="T255">
        <v>1874</v>
      </c>
      <c r="U255" t="s">
        <v>1317</v>
      </c>
      <c r="V255">
        <v>0</v>
      </c>
      <c r="W255" t="s">
        <v>6861</v>
      </c>
      <c r="X255" t="s">
        <v>6862</v>
      </c>
      <c r="Y255">
        <v>218</v>
      </c>
      <c r="Z255" t="s">
        <v>44</v>
      </c>
      <c r="AA255" t="s">
        <v>45</v>
      </c>
      <c r="AB255" t="s">
        <v>46</v>
      </c>
      <c r="AC255">
        <v>36000000</v>
      </c>
      <c r="AD255">
        <v>1997</v>
      </c>
      <c r="AE255">
        <v>284</v>
      </c>
      <c r="AF255">
        <v>6.9</v>
      </c>
      <c r="AG255">
        <v>2.35</v>
      </c>
      <c r="AH255">
        <v>0</v>
      </c>
    </row>
    <row r="256" spans="1:34">
      <c r="A256" t="s">
        <v>34</v>
      </c>
      <c r="B256" t="s">
        <v>1983</v>
      </c>
      <c r="C256">
        <v>123</v>
      </c>
      <c r="D256">
        <v>109</v>
      </c>
      <c r="E256">
        <v>309</v>
      </c>
      <c r="F256">
        <v>482</v>
      </c>
      <c r="G256" t="s">
        <v>6912</v>
      </c>
      <c r="H256">
        <v>1000</v>
      </c>
      <c r="I256">
        <v>74484168</v>
      </c>
      <c r="J256" t="s">
        <v>56</v>
      </c>
      <c r="K256" t="s">
        <v>37</v>
      </c>
      <c r="L256" t="s">
        <v>38</v>
      </c>
      <c r="M256" t="s">
        <v>90</v>
      </c>
      <c r="N256" t="s">
        <v>57</v>
      </c>
      <c r="Q256" t="s">
        <v>1178</v>
      </c>
      <c r="R256" t="s">
        <v>6913</v>
      </c>
      <c r="S256">
        <v>109894</v>
      </c>
      <c r="T256">
        <v>2740</v>
      </c>
      <c r="U256" t="s">
        <v>2876</v>
      </c>
      <c r="V256">
        <v>3</v>
      </c>
      <c r="W256" t="s">
        <v>6914</v>
      </c>
      <c r="X256" t="s">
        <v>6915</v>
      </c>
      <c r="Y256">
        <v>340</v>
      </c>
      <c r="Z256" t="s">
        <v>44</v>
      </c>
      <c r="AA256" t="s">
        <v>45</v>
      </c>
      <c r="AB256" t="s">
        <v>46</v>
      </c>
      <c r="AC256">
        <v>45000000</v>
      </c>
      <c r="AD256">
        <v>2005</v>
      </c>
      <c r="AE256">
        <v>654</v>
      </c>
      <c r="AF256">
        <v>6.9</v>
      </c>
      <c r="AG256">
        <v>2.35</v>
      </c>
      <c r="AH256">
        <v>0</v>
      </c>
    </row>
    <row r="257" spans="1:34">
      <c r="A257" t="s">
        <v>34</v>
      </c>
      <c r="B257" t="s">
        <v>3618</v>
      </c>
      <c r="C257">
        <v>257</v>
      </c>
      <c r="D257">
        <v>136</v>
      </c>
      <c r="E257">
        <v>0</v>
      </c>
      <c r="F257">
        <v>3000</v>
      </c>
      <c r="G257" t="s">
        <v>449</v>
      </c>
      <c r="H257">
        <v>19000</v>
      </c>
      <c r="I257">
        <v>35799026</v>
      </c>
      <c r="J257" t="s">
        <v>56</v>
      </c>
      <c r="K257" t="s">
        <v>69</v>
      </c>
      <c r="L257" t="s">
        <v>87</v>
      </c>
      <c r="M257" t="s">
        <v>86</v>
      </c>
      <c r="N257" t="s">
        <v>57</v>
      </c>
      <c r="Q257" t="s">
        <v>291</v>
      </c>
      <c r="R257" t="s">
        <v>6732</v>
      </c>
      <c r="S257">
        <v>263336</v>
      </c>
      <c r="T257">
        <v>34838</v>
      </c>
      <c r="U257" t="s">
        <v>257</v>
      </c>
      <c r="V257">
        <v>1</v>
      </c>
      <c r="W257" t="s">
        <v>6733</v>
      </c>
      <c r="X257" t="s">
        <v>6734</v>
      </c>
      <c r="Y257">
        <v>899</v>
      </c>
      <c r="Z257" t="s">
        <v>44</v>
      </c>
      <c r="AA257" t="s">
        <v>45</v>
      </c>
      <c r="AB257" t="s">
        <v>62</v>
      </c>
      <c r="AC257">
        <v>126000000</v>
      </c>
      <c r="AD257">
        <v>2005</v>
      </c>
      <c r="AE257">
        <v>12000</v>
      </c>
      <c r="AF257">
        <v>6.9</v>
      </c>
      <c r="AG257">
        <v>2.35</v>
      </c>
      <c r="AH257">
        <v>0</v>
      </c>
    </row>
    <row r="258" spans="1:34">
      <c r="A258" t="s">
        <v>34</v>
      </c>
      <c r="B258" t="s">
        <v>945</v>
      </c>
      <c r="C258">
        <v>105</v>
      </c>
      <c r="D258">
        <v>103</v>
      </c>
      <c r="E258">
        <v>78</v>
      </c>
      <c r="F258">
        <v>101</v>
      </c>
      <c r="G258" t="s">
        <v>1770</v>
      </c>
      <c r="H258">
        <v>488</v>
      </c>
      <c r="I258">
        <v>410388</v>
      </c>
      <c r="J258" t="s">
        <v>56</v>
      </c>
      <c r="K258" t="s">
        <v>69</v>
      </c>
      <c r="L258" t="s">
        <v>95</v>
      </c>
      <c r="M258" t="s">
        <v>89</v>
      </c>
      <c r="N258" t="s">
        <v>86</v>
      </c>
      <c r="O258" t="s">
        <v>57</v>
      </c>
      <c r="Q258" t="s">
        <v>307</v>
      </c>
      <c r="R258" t="s">
        <v>7005</v>
      </c>
      <c r="S258">
        <v>13727</v>
      </c>
      <c r="T258">
        <v>991</v>
      </c>
      <c r="U258" t="s">
        <v>7006</v>
      </c>
      <c r="V258">
        <v>1</v>
      </c>
      <c r="W258" t="s">
        <v>7007</v>
      </c>
      <c r="X258" t="s">
        <v>7008</v>
      </c>
      <c r="Y258">
        <v>79</v>
      </c>
      <c r="Z258" t="s">
        <v>197</v>
      </c>
      <c r="AA258" t="s">
        <v>198</v>
      </c>
      <c r="AB258" t="s">
        <v>62</v>
      </c>
      <c r="AC258">
        <v>2127519898</v>
      </c>
      <c r="AD258">
        <v>2004</v>
      </c>
      <c r="AE258">
        <v>336</v>
      </c>
      <c r="AF258">
        <v>6.9</v>
      </c>
      <c r="AG258">
        <v>1.85</v>
      </c>
      <c r="AH258">
        <v>973</v>
      </c>
    </row>
    <row r="259" spans="1:34">
      <c r="A259" t="s">
        <v>34</v>
      </c>
      <c r="B259" t="s">
        <v>7009</v>
      </c>
      <c r="C259">
        <v>57</v>
      </c>
      <c r="D259">
        <v>114</v>
      </c>
      <c r="E259">
        <v>55</v>
      </c>
      <c r="F259">
        <v>360</v>
      </c>
      <c r="G259" t="s">
        <v>7010</v>
      </c>
      <c r="H259">
        <v>789</v>
      </c>
      <c r="I259">
        <v>119938730</v>
      </c>
      <c r="J259" t="s">
        <v>56</v>
      </c>
      <c r="K259" t="s">
        <v>88</v>
      </c>
      <c r="L259" t="s">
        <v>37</v>
      </c>
      <c r="M259" t="s">
        <v>70</v>
      </c>
      <c r="Q259" t="s">
        <v>7011</v>
      </c>
      <c r="R259" t="s">
        <v>7012</v>
      </c>
      <c r="S259">
        <v>265818</v>
      </c>
      <c r="T259">
        <v>2085</v>
      </c>
      <c r="U259" t="s">
        <v>213</v>
      </c>
      <c r="V259">
        <v>0</v>
      </c>
      <c r="W259" t="s">
        <v>7013</v>
      </c>
      <c r="X259" t="s">
        <v>7014</v>
      </c>
      <c r="Y259">
        <v>213</v>
      </c>
      <c r="Z259" t="s">
        <v>44</v>
      </c>
      <c r="AA259" t="s">
        <v>45</v>
      </c>
      <c r="AB259" t="s">
        <v>62</v>
      </c>
      <c r="AC259">
        <v>18000000</v>
      </c>
      <c r="AD259">
        <v>1994</v>
      </c>
      <c r="AE259">
        <v>424</v>
      </c>
      <c r="AF259">
        <v>6.9</v>
      </c>
      <c r="AG259">
        <v>1.85</v>
      </c>
      <c r="AH259">
        <v>0</v>
      </c>
    </row>
    <row r="260" spans="1:34">
      <c r="A260" t="s">
        <v>34</v>
      </c>
      <c r="B260" t="s">
        <v>1232</v>
      </c>
      <c r="C260">
        <v>173</v>
      </c>
      <c r="D260">
        <v>110</v>
      </c>
      <c r="E260">
        <v>12000</v>
      </c>
      <c r="F260">
        <v>555</v>
      </c>
      <c r="G260" t="s">
        <v>324</v>
      </c>
      <c r="H260">
        <v>10000</v>
      </c>
      <c r="I260">
        <v>176781728</v>
      </c>
      <c r="J260" t="s">
        <v>56</v>
      </c>
      <c r="K260" t="s">
        <v>38</v>
      </c>
      <c r="L260" t="s">
        <v>87</v>
      </c>
      <c r="Q260" t="s">
        <v>1161</v>
      </c>
      <c r="R260" t="s">
        <v>7025</v>
      </c>
      <c r="S260">
        <v>219171</v>
      </c>
      <c r="T260">
        <v>13069</v>
      </c>
      <c r="U260" t="s">
        <v>7026</v>
      </c>
      <c r="V260">
        <v>2</v>
      </c>
      <c r="W260" t="s">
        <v>7027</v>
      </c>
      <c r="X260" t="s">
        <v>7028</v>
      </c>
      <c r="Y260">
        <v>388</v>
      </c>
      <c r="Z260" t="s">
        <v>44</v>
      </c>
      <c r="AA260" t="s">
        <v>45</v>
      </c>
      <c r="AB260" t="s">
        <v>150</v>
      </c>
      <c r="AC260">
        <v>15000000</v>
      </c>
      <c r="AD260">
        <v>1986</v>
      </c>
      <c r="AE260">
        <v>1000</v>
      </c>
      <c r="AF260">
        <v>6.9</v>
      </c>
      <c r="AG260">
        <v>1.33</v>
      </c>
      <c r="AH260">
        <v>19000</v>
      </c>
    </row>
    <row r="261" spans="1:34">
      <c r="A261" t="s">
        <v>34</v>
      </c>
      <c r="B261" t="s">
        <v>7095</v>
      </c>
      <c r="C261">
        <v>52</v>
      </c>
      <c r="D261">
        <v>117</v>
      </c>
      <c r="E261">
        <v>425</v>
      </c>
      <c r="F261">
        <v>901</v>
      </c>
      <c r="G261" t="s">
        <v>920</v>
      </c>
      <c r="H261">
        <v>13000</v>
      </c>
      <c r="I261">
        <v>85300000</v>
      </c>
      <c r="J261" t="s">
        <v>56</v>
      </c>
      <c r="K261" t="s">
        <v>88</v>
      </c>
      <c r="L261" t="s">
        <v>207</v>
      </c>
      <c r="Q261" t="s">
        <v>859</v>
      </c>
      <c r="R261" t="s">
        <v>7096</v>
      </c>
      <c r="S261">
        <v>48629</v>
      </c>
      <c r="T261">
        <v>27378</v>
      </c>
      <c r="U261" t="s">
        <v>4421</v>
      </c>
      <c r="V261">
        <v>1</v>
      </c>
      <c r="W261" t="s">
        <v>7097</v>
      </c>
      <c r="X261" t="s">
        <v>7098</v>
      </c>
      <c r="Y261">
        <v>134</v>
      </c>
      <c r="Z261" t="s">
        <v>44</v>
      </c>
      <c r="AA261" t="s">
        <v>45</v>
      </c>
      <c r="AB261" t="s">
        <v>46</v>
      </c>
      <c r="AC261">
        <v>10000000</v>
      </c>
      <c r="AD261">
        <v>1981</v>
      </c>
      <c r="AE261">
        <v>11000</v>
      </c>
      <c r="AF261">
        <v>6.9</v>
      </c>
      <c r="AG261">
        <v>1.85</v>
      </c>
      <c r="AH261">
        <v>0</v>
      </c>
    </row>
    <row r="262" spans="1:34">
      <c r="A262" t="s">
        <v>34</v>
      </c>
      <c r="B262" t="s">
        <v>7103</v>
      </c>
      <c r="C262">
        <v>55</v>
      </c>
      <c r="D262">
        <v>109</v>
      </c>
      <c r="E262">
        <v>78</v>
      </c>
      <c r="F262">
        <v>619</v>
      </c>
      <c r="G262" t="s">
        <v>7104</v>
      </c>
      <c r="H262">
        <v>854</v>
      </c>
      <c r="I262">
        <v>33000000</v>
      </c>
      <c r="J262" t="s">
        <v>56</v>
      </c>
      <c r="K262" t="s">
        <v>88</v>
      </c>
      <c r="L262" t="s">
        <v>38</v>
      </c>
      <c r="M262" t="s">
        <v>128</v>
      </c>
      <c r="Q262" t="s">
        <v>164</v>
      </c>
      <c r="R262" t="s">
        <v>7105</v>
      </c>
      <c r="S262">
        <v>9424</v>
      </c>
      <c r="T262">
        <v>3394</v>
      </c>
      <c r="U262" t="s">
        <v>7106</v>
      </c>
      <c r="V262">
        <v>1</v>
      </c>
      <c r="W262" t="s">
        <v>7107</v>
      </c>
      <c r="X262" t="s">
        <v>7108</v>
      </c>
      <c r="Y262">
        <v>109</v>
      </c>
      <c r="Z262" t="s">
        <v>44</v>
      </c>
      <c r="AA262" t="s">
        <v>45</v>
      </c>
      <c r="AB262" t="s">
        <v>62</v>
      </c>
      <c r="AC262">
        <v>10000000</v>
      </c>
      <c r="AD262">
        <v>1985</v>
      </c>
      <c r="AE262">
        <v>841</v>
      </c>
      <c r="AF262">
        <v>6.9</v>
      </c>
      <c r="AG262">
        <v>1.85</v>
      </c>
      <c r="AH262">
        <v>0</v>
      </c>
    </row>
    <row r="263" spans="1:34">
      <c r="A263" t="s">
        <v>34</v>
      </c>
      <c r="B263" t="s">
        <v>5749</v>
      </c>
      <c r="C263">
        <v>130</v>
      </c>
      <c r="D263">
        <v>117</v>
      </c>
      <c r="E263">
        <v>43</v>
      </c>
      <c r="F263">
        <v>244</v>
      </c>
      <c r="G263" t="s">
        <v>7114</v>
      </c>
      <c r="H263">
        <v>742</v>
      </c>
      <c r="I263">
        <v>43100000</v>
      </c>
      <c r="J263" t="s">
        <v>56</v>
      </c>
      <c r="K263" t="s">
        <v>69</v>
      </c>
      <c r="L263" t="s">
        <v>57</v>
      </c>
      <c r="Q263" t="s">
        <v>1517</v>
      </c>
      <c r="R263" t="s">
        <v>7115</v>
      </c>
      <c r="S263">
        <v>75280</v>
      </c>
      <c r="T263">
        <v>2127</v>
      </c>
      <c r="U263" t="s">
        <v>5750</v>
      </c>
      <c r="V263">
        <v>0</v>
      </c>
      <c r="W263" t="s">
        <v>7116</v>
      </c>
      <c r="X263" t="s">
        <v>7117</v>
      </c>
      <c r="Y263">
        <v>267</v>
      </c>
      <c r="Z263" t="s">
        <v>44</v>
      </c>
      <c r="AA263" t="s">
        <v>329</v>
      </c>
      <c r="AB263" t="s">
        <v>112</v>
      </c>
      <c r="AC263">
        <v>9500000</v>
      </c>
      <c r="AD263">
        <v>1967</v>
      </c>
      <c r="AE263">
        <v>462</v>
      </c>
      <c r="AF263">
        <v>6.9</v>
      </c>
      <c r="AG263">
        <v>2.35</v>
      </c>
      <c r="AH263">
        <v>0</v>
      </c>
    </row>
    <row r="264" spans="1:34">
      <c r="A264" t="s">
        <v>34</v>
      </c>
      <c r="B264" t="s">
        <v>3421</v>
      </c>
      <c r="C264">
        <v>68</v>
      </c>
      <c r="D264">
        <v>98</v>
      </c>
      <c r="E264">
        <v>36</v>
      </c>
      <c r="F264">
        <v>405</v>
      </c>
      <c r="G264" t="s">
        <v>4784</v>
      </c>
      <c r="H264">
        <v>10000</v>
      </c>
      <c r="I264">
        <v>117190</v>
      </c>
      <c r="J264" t="s">
        <v>56</v>
      </c>
      <c r="K264" t="s">
        <v>88</v>
      </c>
      <c r="L264" t="s">
        <v>37</v>
      </c>
      <c r="Q264" t="s">
        <v>1696</v>
      </c>
      <c r="R264" t="s">
        <v>7141</v>
      </c>
      <c r="S264">
        <v>29994</v>
      </c>
      <c r="T264">
        <v>11770</v>
      </c>
      <c r="U264" t="s">
        <v>7142</v>
      </c>
      <c r="V264">
        <v>4</v>
      </c>
      <c r="W264" t="s">
        <v>7143</v>
      </c>
      <c r="X264" t="s">
        <v>7144</v>
      </c>
      <c r="Y264">
        <v>86</v>
      </c>
      <c r="Z264" t="s">
        <v>44</v>
      </c>
      <c r="AA264" t="s">
        <v>329</v>
      </c>
      <c r="AB264" t="s">
        <v>62</v>
      </c>
      <c r="AC264">
        <v>8000000</v>
      </c>
      <c r="AD264">
        <v>2010</v>
      </c>
      <c r="AE264">
        <v>692</v>
      </c>
      <c r="AF264">
        <v>6.9</v>
      </c>
      <c r="AG264">
        <v>2.35</v>
      </c>
      <c r="AH264">
        <v>0</v>
      </c>
    </row>
    <row r="265" spans="1:34">
      <c r="A265" t="s">
        <v>34</v>
      </c>
      <c r="B265" t="s">
        <v>6174</v>
      </c>
      <c r="C265">
        <v>349</v>
      </c>
      <c r="D265">
        <v>113</v>
      </c>
      <c r="E265">
        <v>174</v>
      </c>
      <c r="F265">
        <v>767</v>
      </c>
      <c r="G265" t="s">
        <v>5961</v>
      </c>
      <c r="H265">
        <v>14000</v>
      </c>
      <c r="I265">
        <v>61094903</v>
      </c>
      <c r="J265" t="s">
        <v>56</v>
      </c>
      <c r="K265" t="s">
        <v>90</v>
      </c>
      <c r="L265" t="s">
        <v>57</v>
      </c>
      <c r="Q265" t="s">
        <v>81</v>
      </c>
      <c r="R265" t="s">
        <v>6827</v>
      </c>
      <c r="S265">
        <v>210548</v>
      </c>
      <c r="T265">
        <v>17151</v>
      </c>
      <c r="U265" t="s">
        <v>2339</v>
      </c>
      <c r="V265">
        <v>3</v>
      </c>
      <c r="W265" t="s">
        <v>6828</v>
      </c>
      <c r="X265" t="s">
        <v>6829</v>
      </c>
      <c r="Y265">
        <v>332</v>
      </c>
      <c r="Z265" t="s">
        <v>44</v>
      </c>
      <c r="AA265" t="s">
        <v>329</v>
      </c>
      <c r="AB265" t="s">
        <v>62</v>
      </c>
      <c r="AC265">
        <v>30000000</v>
      </c>
      <c r="AD265">
        <v>2011</v>
      </c>
      <c r="AE265">
        <v>902</v>
      </c>
      <c r="AF265">
        <v>6.9</v>
      </c>
      <c r="AG265">
        <v>2.35</v>
      </c>
      <c r="AH265">
        <v>29000</v>
      </c>
    </row>
    <row r="266" spans="1:34">
      <c r="A266" t="s">
        <v>34</v>
      </c>
      <c r="B266" t="s">
        <v>7259</v>
      </c>
      <c r="C266">
        <v>82</v>
      </c>
      <c r="D266">
        <v>86</v>
      </c>
      <c r="E266">
        <v>8</v>
      </c>
      <c r="F266">
        <v>357</v>
      </c>
      <c r="G266" t="s">
        <v>5853</v>
      </c>
      <c r="H266">
        <v>2000</v>
      </c>
      <c r="I266">
        <v>5518918</v>
      </c>
      <c r="J266" t="s">
        <v>56</v>
      </c>
      <c r="K266" t="s">
        <v>69</v>
      </c>
      <c r="L266" t="s">
        <v>95</v>
      </c>
      <c r="M266" t="s">
        <v>88</v>
      </c>
      <c r="N266" t="s">
        <v>70</v>
      </c>
      <c r="O266" t="s">
        <v>86</v>
      </c>
      <c r="Q266" t="s">
        <v>6381</v>
      </c>
      <c r="R266" t="s">
        <v>7260</v>
      </c>
      <c r="S266">
        <v>12160</v>
      </c>
      <c r="T266">
        <v>3071</v>
      </c>
      <c r="U266" t="s">
        <v>7261</v>
      </c>
      <c r="V266">
        <v>0</v>
      </c>
      <c r="W266" t="s">
        <v>7262</v>
      </c>
      <c r="X266" t="s">
        <v>7263</v>
      </c>
      <c r="Y266">
        <v>73</v>
      </c>
      <c r="Z266" t="s">
        <v>44</v>
      </c>
      <c r="AA266" t="s">
        <v>45</v>
      </c>
      <c r="AB266" t="s">
        <v>46</v>
      </c>
      <c r="AC266">
        <v>750000</v>
      </c>
      <c r="AD266">
        <v>2007</v>
      </c>
      <c r="AE266">
        <v>424</v>
      </c>
      <c r="AF266">
        <v>6.9</v>
      </c>
      <c r="AG266">
        <v>1.85</v>
      </c>
      <c r="AH266">
        <v>307</v>
      </c>
    </row>
    <row r="267" spans="1:34">
      <c r="A267" t="s">
        <v>34</v>
      </c>
      <c r="B267" t="s">
        <v>2688</v>
      </c>
      <c r="C267">
        <v>56</v>
      </c>
      <c r="D267">
        <v>81</v>
      </c>
      <c r="E267">
        <v>0</v>
      </c>
      <c r="F267">
        <v>6</v>
      </c>
      <c r="G267" t="s">
        <v>7290</v>
      </c>
      <c r="H267">
        <v>121</v>
      </c>
      <c r="I267">
        <v>2040920</v>
      </c>
      <c r="J267" t="s">
        <v>56</v>
      </c>
      <c r="K267" t="s">
        <v>37</v>
      </c>
      <c r="L267" t="s">
        <v>38</v>
      </c>
      <c r="M267" t="s">
        <v>87</v>
      </c>
      <c r="N267" t="s">
        <v>57</v>
      </c>
      <c r="Q267" t="s">
        <v>7291</v>
      </c>
      <c r="R267" t="s">
        <v>7292</v>
      </c>
      <c r="S267">
        <v>52055</v>
      </c>
      <c r="T267">
        <v>147</v>
      </c>
      <c r="U267" t="s">
        <v>7293</v>
      </c>
      <c r="V267">
        <v>0</v>
      </c>
      <c r="W267" t="s">
        <v>7294</v>
      </c>
      <c r="X267" t="s">
        <v>7295</v>
      </c>
      <c r="Y267">
        <v>130</v>
      </c>
      <c r="Z267" t="s">
        <v>695</v>
      </c>
      <c r="AA267" t="s">
        <v>45</v>
      </c>
      <c r="AB267" t="s">
        <v>46</v>
      </c>
      <c r="AC267">
        <v>7000</v>
      </c>
      <c r="AD267">
        <v>1992</v>
      </c>
      <c r="AE267">
        <v>20</v>
      </c>
      <c r="AF267">
        <v>6.9</v>
      </c>
      <c r="AG267">
        <v>1.37</v>
      </c>
      <c r="AH267">
        <v>0</v>
      </c>
    </row>
    <row r="268" spans="1:34">
      <c r="A268" t="s">
        <v>34</v>
      </c>
      <c r="B268" t="s">
        <v>412</v>
      </c>
      <c r="C268">
        <v>602</v>
      </c>
      <c r="D268">
        <v>148</v>
      </c>
      <c r="E268">
        <v>0</v>
      </c>
      <c r="F268">
        <v>161</v>
      </c>
      <c r="G268" t="s">
        <v>907</v>
      </c>
      <c r="H268">
        <v>11000</v>
      </c>
      <c r="I268">
        <v>200074175</v>
      </c>
      <c r="J268" t="s">
        <v>56</v>
      </c>
      <c r="K268" t="s">
        <v>69</v>
      </c>
      <c r="L268" t="s">
        <v>57</v>
      </c>
      <c r="Q268" t="s">
        <v>269</v>
      </c>
      <c r="R268" t="s">
        <v>7296</v>
      </c>
      <c r="S268">
        <v>275868</v>
      </c>
      <c r="T268">
        <v>11700</v>
      </c>
      <c r="U268" t="s">
        <v>7297</v>
      </c>
      <c r="V268">
        <v>1</v>
      </c>
      <c r="W268" t="s">
        <v>7298</v>
      </c>
      <c r="X268" t="s">
        <v>7299</v>
      </c>
      <c r="Y268">
        <v>994</v>
      </c>
      <c r="Z268" t="s">
        <v>44</v>
      </c>
      <c r="AA268" t="s">
        <v>329</v>
      </c>
      <c r="AB268" t="s">
        <v>62</v>
      </c>
      <c r="AC268">
        <v>245000000</v>
      </c>
      <c r="AD268">
        <v>2015</v>
      </c>
      <c r="AE268">
        <v>393</v>
      </c>
      <c r="AF268">
        <v>6.8</v>
      </c>
      <c r="AG268">
        <v>2.35</v>
      </c>
      <c r="AH268">
        <v>85000</v>
      </c>
    </row>
    <row r="269" spans="1:34">
      <c r="A269" t="s">
        <v>34</v>
      </c>
      <c r="B269" t="s">
        <v>4107</v>
      </c>
      <c r="C269">
        <v>451</v>
      </c>
      <c r="D269">
        <v>106</v>
      </c>
      <c r="E269">
        <v>188</v>
      </c>
      <c r="F269">
        <v>718</v>
      </c>
      <c r="G269" t="s">
        <v>5004</v>
      </c>
      <c r="H269">
        <v>10000</v>
      </c>
      <c r="I269">
        <v>179020854</v>
      </c>
      <c r="J269" t="s">
        <v>56</v>
      </c>
      <c r="K269" t="s">
        <v>69</v>
      </c>
      <c r="L269" t="s">
        <v>88</v>
      </c>
      <c r="M269" t="s">
        <v>89</v>
      </c>
      <c r="N269" t="s">
        <v>70</v>
      </c>
      <c r="O269" t="s">
        <v>86</v>
      </c>
      <c r="Q269" t="s">
        <v>1098</v>
      </c>
      <c r="R269" t="s">
        <v>7300</v>
      </c>
      <c r="S269">
        <v>268154</v>
      </c>
      <c r="T269">
        <v>12572</v>
      </c>
      <c r="U269" t="s">
        <v>7301</v>
      </c>
      <c r="V269">
        <v>1</v>
      </c>
      <c r="W269" t="s">
        <v>7302</v>
      </c>
      <c r="X269" t="s">
        <v>7303</v>
      </c>
      <c r="Y269">
        <v>341</v>
      </c>
      <c r="Z269" t="s">
        <v>44</v>
      </c>
      <c r="AA269" t="s">
        <v>45</v>
      </c>
      <c r="AB269" t="s">
        <v>62</v>
      </c>
      <c r="AC269">
        <v>225000000</v>
      </c>
      <c r="AD269">
        <v>2012</v>
      </c>
      <c r="AE269">
        <v>816</v>
      </c>
      <c r="AF269">
        <v>6.8</v>
      </c>
      <c r="AG269">
        <v>1.85</v>
      </c>
      <c r="AH269">
        <v>40000</v>
      </c>
    </row>
    <row r="270" spans="1:34">
      <c r="A270" t="s">
        <v>34</v>
      </c>
      <c r="B270" t="s">
        <v>4777</v>
      </c>
      <c r="C270">
        <v>334</v>
      </c>
      <c r="D270">
        <v>104</v>
      </c>
      <c r="E270">
        <v>420</v>
      </c>
      <c r="F270">
        <v>560</v>
      </c>
      <c r="G270" t="s">
        <v>5487</v>
      </c>
      <c r="H270">
        <v>20000</v>
      </c>
      <c r="I270">
        <v>234360014</v>
      </c>
      <c r="J270" t="s">
        <v>56</v>
      </c>
      <c r="K270" t="s">
        <v>69</v>
      </c>
      <c r="L270" t="s">
        <v>70</v>
      </c>
      <c r="M270" t="s">
        <v>86</v>
      </c>
      <c r="N270" t="s">
        <v>57</v>
      </c>
      <c r="Q270" t="s">
        <v>289</v>
      </c>
      <c r="R270" t="s">
        <v>7304</v>
      </c>
      <c r="S270">
        <v>383427</v>
      </c>
      <c r="T270">
        <v>21714</v>
      </c>
      <c r="U270" t="s">
        <v>7305</v>
      </c>
      <c r="V270">
        <v>0</v>
      </c>
      <c r="W270" t="s">
        <v>7306</v>
      </c>
      <c r="X270" t="s">
        <v>7307</v>
      </c>
      <c r="Y270">
        <v>1912</v>
      </c>
      <c r="Z270" t="s">
        <v>44</v>
      </c>
      <c r="AA270" t="s">
        <v>710</v>
      </c>
      <c r="AB270" t="s">
        <v>62</v>
      </c>
      <c r="AC270">
        <v>210000000</v>
      </c>
      <c r="AD270">
        <v>2006</v>
      </c>
      <c r="AE270">
        <v>808</v>
      </c>
      <c r="AF270">
        <v>6.8</v>
      </c>
      <c r="AG270">
        <v>2.35</v>
      </c>
      <c r="AH270">
        <v>0</v>
      </c>
    </row>
    <row r="271" spans="1:34">
      <c r="A271" t="s">
        <v>34</v>
      </c>
      <c r="B271" t="s">
        <v>6071</v>
      </c>
      <c r="C271">
        <v>469</v>
      </c>
      <c r="D271">
        <v>125</v>
      </c>
      <c r="E271">
        <v>364</v>
      </c>
      <c r="F271">
        <v>1000</v>
      </c>
      <c r="G271" t="s">
        <v>854</v>
      </c>
      <c r="H271">
        <v>12000</v>
      </c>
      <c r="I271">
        <v>172051787</v>
      </c>
      <c r="J271" t="s">
        <v>56</v>
      </c>
      <c r="K271" t="s">
        <v>69</v>
      </c>
      <c r="L271" t="s">
        <v>86</v>
      </c>
      <c r="Q271" t="s">
        <v>698</v>
      </c>
      <c r="R271" t="s">
        <v>7308</v>
      </c>
      <c r="S271">
        <v>264183</v>
      </c>
      <c r="T271">
        <v>25550</v>
      </c>
      <c r="U271" t="s">
        <v>2227</v>
      </c>
      <c r="V271">
        <v>0</v>
      </c>
      <c r="W271" t="s">
        <v>7309</v>
      </c>
      <c r="X271" t="s">
        <v>7310</v>
      </c>
      <c r="Y271">
        <v>665</v>
      </c>
      <c r="Z271" t="s">
        <v>44</v>
      </c>
      <c r="AA271" t="s">
        <v>45</v>
      </c>
      <c r="AB271" t="s">
        <v>150</v>
      </c>
      <c r="AC271">
        <v>170000000</v>
      </c>
      <c r="AD271">
        <v>2010</v>
      </c>
      <c r="AE271">
        <v>10000</v>
      </c>
      <c r="AF271">
        <v>6.8</v>
      </c>
      <c r="AG271">
        <v>2.35</v>
      </c>
      <c r="AH271">
        <v>30000</v>
      </c>
    </row>
    <row r="272" spans="1:34">
      <c r="A272" t="s">
        <v>34</v>
      </c>
      <c r="B272" t="s">
        <v>4151</v>
      </c>
      <c r="C272">
        <v>354</v>
      </c>
      <c r="D272">
        <v>135</v>
      </c>
      <c r="E272">
        <v>255</v>
      </c>
      <c r="F272">
        <v>882</v>
      </c>
      <c r="G272" t="s">
        <v>7314</v>
      </c>
      <c r="H272">
        <v>3000</v>
      </c>
      <c r="I272">
        <v>134518390</v>
      </c>
      <c r="J272" t="s">
        <v>56</v>
      </c>
      <c r="K272" t="s">
        <v>69</v>
      </c>
      <c r="L272" t="s">
        <v>86</v>
      </c>
      <c r="Q272" t="s">
        <v>3735</v>
      </c>
      <c r="R272" t="s">
        <v>7315</v>
      </c>
      <c r="S272">
        <v>326286</v>
      </c>
      <c r="T272">
        <v>5811</v>
      </c>
      <c r="U272" t="s">
        <v>682</v>
      </c>
      <c r="V272">
        <v>0</v>
      </c>
      <c r="W272" t="s">
        <v>7316</v>
      </c>
      <c r="X272" t="s">
        <v>7317</v>
      </c>
      <c r="Y272">
        <v>643</v>
      </c>
      <c r="Z272" t="s">
        <v>44</v>
      </c>
      <c r="AA272" t="s">
        <v>45</v>
      </c>
      <c r="AB272" t="s">
        <v>62</v>
      </c>
      <c r="AC272">
        <v>150000000</v>
      </c>
      <c r="AD272">
        <v>2008</v>
      </c>
      <c r="AE272">
        <v>1000</v>
      </c>
      <c r="AF272">
        <v>6.8</v>
      </c>
      <c r="AG272">
        <v>2.35</v>
      </c>
      <c r="AH272">
        <v>0</v>
      </c>
    </row>
    <row r="273" spans="1:34">
      <c r="A273" t="s">
        <v>34</v>
      </c>
      <c r="B273" t="s">
        <v>1232</v>
      </c>
      <c r="C273">
        <v>316</v>
      </c>
      <c r="D273">
        <v>98</v>
      </c>
      <c r="E273">
        <v>12000</v>
      </c>
      <c r="F273">
        <v>1000</v>
      </c>
      <c r="G273" t="s">
        <v>849</v>
      </c>
      <c r="H273">
        <v>18000</v>
      </c>
      <c r="I273">
        <v>81557479</v>
      </c>
      <c r="J273" t="s">
        <v>56</v>
      </c>
      <c r="K273" t="s">
        <v>57</v>
      </c>
      <c r="Q273" t="s">
        <v>1453</v>
      </c>
      <c r="R273" t="s">
        <v>7332</v>
      </c>
      <c r="S273">
        <v>149947</v>
      </c>
      <c r="T273">
        <v>25780</v>
      </c>
      <c r="U273" t="s">
        <v>232</v>
      </c>
      <c r="V273">
        <v>1</v>
      </c>
      <c r="W273" t="s">
        <v>7333</v>
      </c>
      <c r="X273" t="s">
        <v>7334</v>
      </c>
      <c r="Y273">
        <v>326</v>
      </c>
      <c r="Z273" t="s">
        <v>44</v>
      </c>
      <c r="AA273" t="s">
        <v>45</v>
      </c>
      <c r="AB273" t="s">
        <v>62</v>
      </c>
      <c r="AC273">
        <v>100000000</v>
      </c>
      <c r="AD273">
        <v>2010</v>
      </c>
      <c r="AE273">
        <v>3000</v>
      </c>
      <c r="AF273">
        <v>6.8</v>
      </c>
      <c r="AG273">
        <v>2.35</v>
      </c>
      <c r="AH273">
        <v>18000</v>
      </c>
    </row>
    <row r="274" spans="1:34">
      <c r="A274" t="s">
        <v>34</v>
      </c>
      <c r="B274" t="s">
        <v>6735</v>
      </c>
      <c r="C274">
        <v>146</v>
      </c>
      <c r="D274">
        <v>95</v>
      </c>
      <c r="E274">
        <v>21</v>
      </c>
      <c r="F274">
        <v>503</v>
      </c>
      <c r="G274" t="s">
        <v>498</v>
      </c>
      <c r="H274">
        <v>12000</v>
      </c>
      <c r="I274">
        <v>84037039</v>
      </c>
      <c r="J274" t="s">
        <v>56</v>
      </c>
      <c r="K274" t="s">
        <v>69</v>
      </c>
      <c r="L274" t="s">
        <v>95</v>
      </c>
      <c r="M274" t="s">
        <v>89</v>
      </c>
      <c r="N274" t="s">
        <v>70</v>
      </c>
      <c r="O274" t="s">
        <v>86</v>
      </c>
      <c r="Q274" t="s">
        <v>1055</v>
      </c>
      <c r="R274" t="s">
        <v>7335</v>
      </c>
      <c r="S274">
        <v>72591</v>
      </c>
      <c r="T274">
        <v>15237</v>
      </c>
      <c r="U274" t="s">
        <v>7336</v>
      </c>
      <c r="V274">
        <v>0</v>
      </c>
      <c r="W274" t="s">
        <v>7337</v>
      </c>
      <c r="X274" t="s">
        <v>7338</v>
      </c>
      <c r="Y274">
        <v>289</v>
      </c>
      <c r="Z274" t="s">
        <v>44</v>
      </c>
      <c r="AA274" t="s">
        <v>45</v>
      </c>
      <c r="AB274" t="s">
        <v>150</v>
      </c>
      <c r="AC274">
        <v>120000000</v>
      </c>
      <c r="AD274">
        <v>2001</v>
      </c>
      <c r="AE274">
        <v>802</v>
      </c>
      <c r="AF274">
        <v>6.8</v>
      </c>
      <c r="AG274">
        <v>2.35</v>
      </c>
      <c r="AH274">
        <v>0</v>
      </c>
    </row>
    <row r="275" spans="1:34">
      <c r="A275" t="s">
        <v>34</v>
      </c>
      <c r="B275" t="s">
        <v>7342</v>
      </c>
      <c r="C275">
        <v>298</v>
      </c>
      <c r="D275">
        <v>115</v>
      </c>
      <c r="E275">
        <v>79</v>
      </c>
      <c r="F275">
        <v>820</v>
      </c>
      <c r="G275" t="s">
        <v>825</v>
      </c>
      <c r="H275">
        <v>18000</v>
      </c>
      <c r="I275">
        <v>126149655</v>
      </c>
      <c r="J275" t="s">
        <v>56</v>
      </c>
      <c r="K275" t="s">
        <v>37</v>
      </c>
      <c r="L275" t="s">
        <v>90</v>
      </c>
      <c r="M275" t="s">
        <v>57</v>
      </c>
      <c r="Q275" t="s">
        <v>1453</v>
      </c>
      <c r="R275" t="s">
        <v>7343</v>
      </c>
      <c r="S275">
        <v>166693</v>
      </c>
      <c r="T275">
        <v>36237</v>
      </c>
      <c r="U275" t="s">
        <v>1481</v>
      </c>
      <c r="V275">
        <v>1</v>
      </c>
      <c r="W275" t="s">
        <v>7344</v>
      </c>
      <c r="X275" t="s">
        <v>7345</v>
      </c>
      <c r="Y275">
        <v>276</v>
      </c>
      <c r="Z275" t="s">
        <v>44</v>
      </c>
      <c r="AA275" t="s">
        <v>45</v>
      </c>
      <c r="AB275" t="s">
        <v>46</v>
      </c>
      <c r="AC275">
        <v>85000000</v>
      </c>
      <c r="AD275">
        <v>2012</v>
      </c>
      <c r="AE275">
        <v>16000</v>
      </c>
      <c r="AF275">
        <v>6.8</v>
      </c>
      <c r="AG275">
        <v>2.35</v>
      </c>
      <c r="AH275">
        <v>19000</v>
      </c>
    </row>
    <row r="276" spans="1:34">
      <c r="A276" t="s">
        <v>34</v>
      </c>
      <c r="B276" t="s">
        <v>7350</v>
      </c>
      <c r="C276">
        <v>139</v>
      </c>
      <c r="D276">
        <v>123</v>
      </c>
      <c r="E276">
        <v>165</v>
      </c>
      <c r="F276">
        <v>744</v>
      </c>
      <c r="G276" t="s">
        <v>2533</v>
      </c>
      <c r="H276">
        <v>12000</v>
      </c>
      <c r="I276">
        <v>101087161</v>
      </c>
      <c r="J276" t="s">
        <v>56</v>
      </c>
      <c r="K276" t="s">
        <v>37</v>
      </c>
      <c r="L276" t="s">
        <v>57</v>
      </c>
      <c r="Q276" t="s">
        <v>449</v>
      </c>
      <c r="R276" t="s">
        <v>7351</v>
      </c>
      <c r="S276">
        <v>225282</v>
      </c>
      <c r="T276">
        <v>15362</v>
      </c>
      <c r="U276" t="s">
        <v>5232</v>
      </c>
      <c r="V276">
        <v>6</v>
      </c>
      <c r="W276" t="s">
        <v>7352</v>
      </c>
      <c r="X276" t="s">
        <v>7353</v>
      </c>
      <c r="Y276">
        <v>339</v>
      </c>
      <c r="Z276" t="s">
        <v>44</v>
      </c>
      <c r="AA276" t="s">
        <v>45</v>
      </c>
      <c r="AB276" t="s">
        <v>46</v>
      </c>
      <c r="AC276">
        <v>75000000</v>
      </c>
      <c r="AD276">
        <v>1997</v>
      </c>
      <c r="AE276">
        <v>878</v>
      </c>
      <c r="AF276">
        <v>6.8</v>
      </c>
      <c r="AG276">
        <v>2.35</v>
      </c>
      <c r="AH276">
        <v>0</v>
      </c>
    </row>
    <row r="277" spans="1:34">
      <c r="A277" t="s">
        <v>34</v>
      </c>
      <c r="B277" t="s">
        <v>688</v>
      </c>
      <c r="C277">
        <v>242</v>
      </c>
      <c r="D277">
        <v>132</v>
      </c>
      <c r="E277">
        <v>0</v>
      </c>
      <c r="F277">
        <v>160</v>
      </c>
      <c r="G277" t="s">
        <v>4799</v>
      </c>
      <c r="H277">
        <v>366</v>
      </c>
      <c r="I277">
        <v>59035104</v>
      </c>
      <c r="J277" t="s">
        <v>56</v>
      </c>
      <c r="K277" t="s">
        <v>70</v>
      </c>
      <c r="L277" t="s">
        <v>94</v>
      </c>
      <c r="M277" t="s">
        <v>86</v>
      </c>
      <c r="Q277" t="s">
        <v>7376</v>
      </c>
      <c r="R277" t="s">
        <v>7377</v>
      </c>
      <c r="S277">
        <v>244566</v>
      </c>
      <c r="T277">
        <v>1112</v>
      </c>
      <c r="U277" t="s">
        <v>6117</v>
      </c>
      <c r="V277">
        <v>1</v>
      </c>
      <c r="W277" t="s">
        <v>7378</v>
      </c>
      <c r="X277" t="s">
        <v>7379</v>
      </c>
      <c r="Y277">
        <v>597</v>
      </c>
      <c r="Z277" t="s">
        <v>44</v>
      </c>
      <c r="AA277" t="s">
        <v>45</v>
      </c>
      <c r="AB277" t="s">
        <v>62</v>
      </c>
      <c r="AC277">
        <v>66000000</v>
      </c>
      <c r="AD277">
        <v>2004</v>
      </c>
      <c r="AE277">
        <v>334</v>
      </c>
      <c r="AF277">
        <v>6.8</v>
      </c>
      <c r="AG277">
        <v>1.85</v>
      </c>
      <c r="AH277">
        <v>0</v>
      </c>
    </row>
    <row r="278" spans="1:34">
      <c r="A278" t="s">
        <v>34</v>
      </c>
      <c r="B278" t="s">
        <v>2558</v>
      </c>
      <c r="C278">
        <v>121</v>
      </c>
      <c r="D278">
        <v>116</v>
      </c>
      <c r="E278">
        <v>44</v>
      </c>
      <c r="F278">
        <v>420</v>
      </c>
      <c r="G278" t="s">
        <v>4182</v>
      </c>
      <c r="H278">
        <v>593</v>
      </c>
      <c r="I278">
        <v>108200000</v>
      </c>
      <c r="J278" t="s">
        <v>56</v>
      </c>
      <c r="K278" t="s">
        <v>69</v>
      </c>
      <c r="L278" t="s">
        <v>87</v>
      </c>
      <c r="M278" t="s">
        <v>86</v>
      </c>
      <c r="Q278" t="s">
        <v>4180</v>
      </c>
      <c r="R278" t="s">
        <v>7391</v>
      </c>
      <c r="S278">
        <v>76331</v>
      </c>
      <c r="T278">
        <v>2908</v>
      </c>
      <c r="U278" t="s">
        <v>7392</v>
      </c>
      <c r="V278">
        <v>4</v>
      </c>
      <c r="W278" t="s">
        <v>7393</v>
      </c>
      <c r="X278" t="s">
        <v>7394</v>
      </c>
      <c r="Y278">
        <v>269</v>
      </c>
      <c r="Z278" t="s">
        <v>44</v>
      </c>
      <c r="AA278" t="s">
        <v>45</v>
      </c>
      <c r="AB278" t="s">
        <v>150</v>
      </c>
      <c r="AC278">
        <v>54000000</v>
      </c>
      <c r="AD278">
        <v>1980</v>
      </c>
      <c r="AE278">
        <v>467</v>
      </c>
      <c r="AF278">
        <v>6.8</v>
      </c>
      <c r="AG278">
        <v>2.35</v>
      </c>
      <c r="AH278">
        <v>0</v>
      </c>
    </row>
    <row r="279" spans="1:34">
      <c r="A279" t="s">
        <v>34</v>
      </c>
      <c r="B279" t="s">
        <v>4743</v>
      </c>
      <c r="C279">
        <v>206</v>
      </c>
      <c r="D279">
        <v>102</v>
      </c>
      <c r="E279">
        <v>235</v>
      </c>
      <c r="F279">
        <v>520</v>
      </c>
      <c r="G279" t="s">
        <v>3603</v>
      </c>
      <c r="H279">
        <v>956</v>
      </c>
      <c r="I279">
        <v>62318875</v>
      </c>
      <c r="J279" t="s">
        <v>56</v>
      </c>
      <c r="K279" t="s">
        <v>69</v>
      </c>
      <c r="L279" t="s">
        <v>70</v>
      </c>
      <c r="M279" t="s">
        <v>86</v>
      </c>
      <c r="N279" t="s">
        <v>57</v>
      </c>
      <c r="Q279" t="s">
        <v>6337</v>
      </c>
      <c r="R279" t="s">
        <v>7432</v>
      </c>
      <c r="S279">
        <v>156225</v>
      </c>
      <c r="T279">
        <v>2998</v>
      </c>
      <c r="U279" t="s">
        <v>1193</v>
      </c>
      <c r="V279">
        <v>1</v>
      </c>
      <c r="W279" t="s">
        <v>7433</v>
      </c>
      <c r="X279" t="s">
        <v>7434</v>
      </c>
      <c r="Y279">
        <v>502</v>
      </c>
      <c r="Z279" t="s">
        <v>44</v>
      </c>
      <c r="AA279" t="s">
        <v>45</v>
      </c>
      <c r="AB279" t="s">
        <v>46</v>
      </c>
      <c r="AC279">
        <v>50000000</v>
      </c>
      <c r="AD279">
        <v>2006</v>
      </c>
      <c r="AE279">
        <v>845</v>
      </c>
      <c r="AF279">
        <v>6.8</v>
      </c>
      <c r="AG279">
        <v>2.35</v>
      </c>
      <c r="AH279">
        <v>0</v>
      </c>
    </row>
    <row r="280" spans="1:34">
      <c r="A280" t="s">
        <v>34</v>
      </c>
      <c r="B280" t="s">
        <v>7443</v>
      </c>
      <c r="C280">
        <v>219</v>
      </c>
      <c r="D280">
        <v>108</v>
      </c>
      <c r="E280">
        <v>22</v>
      </c>
      <c r="F280">
        <v>61</v>
      </c>
      <c r="G280" t="s">
        <v>1479</v>
      </c>
      <c r="H280">
        <v>12000</v>
      </c>
      <c r="I280">
        <v>10326062</v>
      </c>
      <c r="J280" t="s">
        <v>56</v>
      </c>
      <c r="K280" t="s">
        <v>94</v>
      </c>
      <c r="L280" t="s">
        <v>90</v>
      </c>
      <c r="M280" t="s">
        <v>86</v>
      </c>
      <c r="N280" t="s">
        <v>57</v>
      </c>
      <c r="Q280" t="s">
        <v>7444</v>
      </c>
      <c r="R280" t="s">
        <v>7445</v>
      </c>
      <c r="S280">
        <v>121432</v>
      </c>
      <c r="T280">
        <v>14127</v>
      </c>
      <c r="U280" t="s">
        <v>3568</v>
      </c>
      <c r="V280">
        <v>0</v>
      </c>
      <c r="W280" t="s">
        <v>7446</v>
      </c>
      <c r="X280" t="s">
        <v>7447</v>
      </c>
      <c r="Y280">
        <v>310</v>
      </c>
      <c r="Z280" t="s">
        <v>44</v>
      </c>
      <c r="AA280" t="s">
        <v>359</v>
      </c>
      <c r="AB280" t="s">
        <v>46</v>
      </c>
      <c r="AC280">
        <v>33000000</v>
      </c>
      <c r="AD280">
        <v>2009</v>
      </c>
      <c r="AE280">
        <v>2000</v>
      </c>
      <c r="AF280">
        <v>6.8</v>
      </c>
      <c r="AG280">
        <v>2.35</v>
      </c>
      <c r="AH280">
        <v>10000</v>
      </c>
    </row>
    <row r="281" spans="1:34">
      <c r="A281" t="s">
        <v>34</v>
      </c>
      <c r="B281" t="s">
        <v>7475</v>
      </c>
      <c r="C281">
        <v>297</v>
      </c>
      <c r="D281">
        <v>113</v>
      </c>
      <c r="E281">
        <v>47</v>
      </c>
      <c r="F281">
        <v>129</v>
      </c>
      <c r="G281" t="s">
        <v>7476</v>
      </c>
      <c r="H281">
        <v>988</v>
      </c>
      <c r="I281">
        <v>102413606</v>
      </c>
      <c r="J281" t="s">
        <v>56</v>
      </c>
      <c r="K281" t="s">
        <v>90</v>
      </c>
      <c r="L281" t="s">
        <v>86</v>
      </c>
      <c r="M281" t="s">
        <v>57</v>
      </c>
      <c r="Q281" t="s">
        <v>7477</v>
      </c>
      <c r="R281" t="s">
        <v>7478</v>
      </c>
      <c r="S281">
        <v>310903</v>
      </c>
      <c r="T281">
        <v>1783</v>
      </c>
      <c r="U281" t="s">
        <v>7479</v>
      </c>
      <c r="V281">
        <v>0</v>
      </c>
      <c r="W281" t="s">
        <v>7480</v>
      </c>
      <c r="X281" t="s">
        <v>7481</v>
      </c>
      <c r="Y281">
        <v>524</v>
      </c>
      <c r="Z281" t="s">
        <v>44</v>
      </c>
      <c r="AA281" t="s">
        <v>45</v>
      </c>
      <c r="AB281" t="s">
        <v>62</v>
      </c>
      <c r="AC281">
        <v>34000000</v>
      </c>
      <c r="AD281">
        <v>2014</v>
      </c>
      <c r="AE281">
        <v>149</v>
      </c>
      <c r="AF281">
        <v>6.8</v>
      </c>
      <c r="AG281">
        <v>2.35</v>
      </c>
      <c r="AH281">
        <v>38000</v>
      </c>
    </row>
    <row r="282" spans="1:34">
      <c r="A282" t="s">
        <v>34</v>
      </c>
      <c r="B282" t="s">
        <v>1810</v>
      </c>
      <c r="C282">
        <v>417</v>
      </c>
      <c r="D282">
        <v>111</v>
      </c>
      <c r="E282">
        <v>456</v>
      </c>
      <c r="F282">
        <v>21</v>
      </c>
      <c r="G282" t="s">
        <v>7513</v>
      </c>
      <c r="H282">
        <v>157</v>
      </c>
      <c r="I282">
        <v>40247512</v>
      </c>
      <c r="J282" t="s">
        <v>56</v>
      </c>
      <c r="K282" t="s">
        <v>38</v>
      </c>
      <c r="L282" t="s">
        <v>57</v>
      </c>
      <c r="Q282" t="s">
        <v>7514</v>
      </c>
      <c r="R282" t="s">
        <v>7515</v>
      </c>
      <c r="S282">
        <v>159198</v>
      </c>
      <c r="T282">
        <v>257</v>
      </c>
      <c r="U282" t="s">
        <v>7516</v>
      </c>
      <c r="V282">
        <v>0</v>
      </c>
      <c r="W282" t="s">
        <v>7517</v>
      </c>
      <c r="X282" t="s">
        <v>7518</v>
      </c>
      <c r="Y282">
        <v>438</v>
      </c>
      <c r="Z282" t="s">
        <v>44</v>
      </c>
      <c r="AA282" t="s">
        <v>45</v>
      </c>
      <c r="AB282" t="s">
        <v>62</v>
      </c>
      <c r="AC282">
        <v>30000000</v>
      </c>
      <c r="AD282">
        <v>2011</v>
      </c>
      <c r="AE282">
        <v>33</v>
      </c>
      <c r="AF282">
        <v>6.8</v>
      </c>
      <c r="AG282">
        <v>2.35</v>
      </c>
      <c r="AH282">
        <v>38000</v>
      </c>
    </row>
    <row r="283" spans="1:34">
      <c r="A283" t="s">
        <v>34</v>
      </c>
      <c r="B283" t="s">
        <v>1841</v>
      </c>
      <c r="C283">
        <v>134</v>
      </c>
      <c r="D283">
        <v>129</v>
      </c>
      <c r="E283">
        <v>395</v>
      </c>
      <c r="F283">
        <v>313</v>
      </c>
      <c r="G283" t="s">
        <v>2337</v>
      </c>
      <c r="H283">
        <v>18000</v>
      </c>
      <c r="I283">
        <v>537580</v>
      </c>
      <c r="J283" t="s">
        <v>56</v>
      </c>
      <c r="K283" t="s">
        <v>79</v>
      </c>
      <c r="L283" t="s">
        <v>37</v>
      </c>
      <c r="M283" t="s">
        <v>38</v>
      </c>
      <c r="Q283" t="s">
        <v>615</v>
      </c>
      <c r="R283" t="s">
        <v>7529</v>
      </c>
      <c r="S283">
        <v>52972</v>
      </c>
      <c r="T283">
        <v>19620</v>
      </c>
      <c r="U283" t="s">
        <v>7530</v>
      </c>
      <c r="V283">
        <v>1</v>
      </c>
      <c r="W283" t="s">
        <v>7531</v>
      </c>
      <c r="X283" t="s">
        <v>7532</v>
      </c>
      <c r="Y283">
        <v>124</v>
      </c>
      <c r="Z283" t="s">
        <v>44</v>
      </c>
      <c r="AA283" t="s">
        <v>45</v>
      </c>
      <c r="AB283" t="s">
        <v>46</v>
      </c>
      <c r="AC283">
        <v>30000000</v>
      </c>
      <c r="AD283">
        <v>2011</v>
      </c>
      <c r="AE283">
        <v>1000</v>
      </c>
      <c r="AF283">
        <v>6.8</v>
      </c>
      <c r="AG283">
        <v>2.35</v>
      </c>
      <c r="AH283">
        <v>21000</v>
      </c>
    </row>
    <row r="284" spans="1:34">
      <c r="A284" t="s">
        <v>34</v>
      </c>
      <c r="B284" t="s">
        <v>7533</v>
      </c>
      <c r="C284">
        <v>112</v>
      </c>
      <c r="D284">
        <v>127</v>
      </c>
      <c r="E284">
        <v>46</v>
      </c>
      <c r="F284">
        <v>244</v>
      </c>
      <c r="G284" t="s">
        <v>1270</v>
      </c>
      <c r="H284">
        <v>844</v>
      </c>
      <c r="I284">
        <v>62300000</v>
      </c>
      <c r="J284" t="s">
        <v>56</v>
      </c>
      <c r="K284" t="s">
        <v>69</v>
      </c>
      <c r="L284" t="s">
        <v>57</v>
      </c>
      <c r="Q284" t="s">
        <v>485</v>
      </c>
      <c r="R284" t="s">
        <v>7534</v>
      </c>
      <c r="S284">
        <v>72085</v>
      </c>
      <c r="T284">
        <v>2118</v>
      </c>
      <c r="U284" t="s">
        <v>5750</v>
      </c>
      <c r="V284">
        <v>1</v>
      </c>
      <c r="W284" t="s">
        <v>7535</v>
      </c>
      <c r="X284" t="s">
        <v>7536</v>
      </c>
      <c r="Y284">
        <v>263</v>
      </c>
      <c r="Z284" t="s">
        <v>44</v>
      </c>
      <c r="AA284" t="s">
        <v>329</v>
      </c>
      <c r="AB284" t="s">
        <v>150</v>
      </c>
      <c r="AC284">
        <v>28000000</v>
      </c>
      <c r="AD284">
        <v>1981</v>
      </c>
      <c r="AE284">
        <v>402</v>
      </c>
      <c r="AF284">
        <v>6.8</v>
      </c>
      <c r="AG284">
        <v>2.35</v>
      </c>
      <c r="AH284">
        <v>2000</v>
      </c>
    </row>
    <row r="285" spans="1:34">
      <c r="A285" t="s">
        <v>34</v>
      </c>
      <c r="B285" t="s">
        <v>5127</v>
      </c>
      <c r="C285">
        <v>408</v>
      </c>
      <c r="D285">
        <v>117</v>
      </c>
      <c r="E285">
        <v>248</v>
      </c>
      <c r="F285">
        <v>726</v>
      </c>
      <c r="G285" t="s">
        <v>671</v>
      </c>
      <c r="H285">
        <v>14000</v>
      </c>
      <c r="I285">
        <v>51533608</v>
      </c>
      <c r="J285" t="s">
        <v>56</v>
      </c>
      <c r="K285" t="s">
        <v>69</v>
      </c>
      <c r="L285" t="s">
        <v>38</v>
      </c>
      <c r="M285" t="s">
        <v>57</v>
      </c>
      <c r="Q285" t="s">
        <v>81</v>
      </c>
      <c r="R285" t="s">
        <v>7548</v>
      </c>
      <c r="S285">
        <v>203111</v>
      </c>
      <c r="T285">
        <v>16606</v>
      </c>
      <c r="U285" t="s">
        <v>3657</v>
      </c>
      <c r="V285">
        <v>1</v>
      </c>
      <c r="W285" t="s">
        <v>7549</v>
      </c>
      <c r="X285" t="s">
        <v>7550</v>
      </c>
      <c r="Y285">
        <v>755</v>
      </c>
      <c r="Z285" t="s">
        <v>44</v>
      </c>
      <c r="AA285" t="s">
        <v>45</v>
      </c>
      <c r="AB285" t="s">
        <v>46</v>
      </c>
      <c r="AC285">
        <v>25000000</v>
      </c>
      <c r="AD285">
        <v>2011</v>
      </c>
      <c r="AE285">
        <v>798</v>
      </c>
      <c r="AF285">
        <v>6.8</v>
      </c>
      <c r="AG285">
        <v>2.35</v>
      </c>
      <c r="AH285">
        <v>32000</v>
      </c>
    </row>
    <row r="286" spans="1:34">
      <c r="A286" t="s">
        <v>34</v>
      </c>
      <c r="B286" t="s">
        <v>3618</v>
      </c>
      <c r="C286">
        <v>63</v>
      </c>
      <c r="D286">
        <v>119</v>
      </c>
      <c r="E286">
        <v>0</v>
      </c>
      <c r="F286">
        <v>244</v>
      </c>
      <c r="G286" t="s">
        <v>4809</v>
      </c>
      <c r="H286">
        <v>10000</v>
      </c>
      <c r="I286">
        <v>65807024</v>
      </c>
      <c r="J286" t="s">
        <v>56</v>
      </c>
      <c r="K286" t="s">
        <v>88</v>
      </c>
      <c r="L286" t="s">
        <v>37</v>
      </c>
      <c r="M286" t="s">
        <v>38</v>
      </c>
      <c r="N286" t="s">
        <v>57</v>
      </c>
      <c r="Q286" t="s">
        <v>1098</v>
      </c>
      <c r="R286" t="s">
        <v>7572</v>
      </c>
      <c r="S286">
        <v>172405</v>
      </c>
      <c r="T286">
        <v>11013</v>
      </c>
      <c r="U286" t="s">
        <v>7573</v>
      </c>
      <c r="V286">
        <v>0</v>
      </c>
      <c r="W286" t="s">
        <v>7574</v>
      </c>
      <c r="X286" t="s">
        <v>7575</v>
      </c>
      <c r="Y286">
        <v>203</v>
      </c>
      <c r="Z286" t="s">
        <v>44</v>
      </c>
      <c r="AA286" t="s">
        <v>45</v>
      </c>
      <c r="AB286" t="s">
        <v>46</v>
      </c>
      <c r="AC286">
        <v>19000000</v>
      </c>
      <c r="AD286">
        <v>1995</v>
      </c>
      <c r="AE286">
        <v>345</v>
      </c>
      <c r="AF286">
        <v>6.8</v>
      </c>
      <c r="AG286">
        <v>1.85</v>
      </c>
      <c r="AH286">
        <v>0</v>
      </c>
    </row>
    <row r="287" spans="1:34">
      <c r="A287" t="s">
        <v>34</v>
      </c>
      <c r="B287" t="s">
        <v>4151</v>
      </c>
      <c r="C287">
        <v>171</v>
      </c>
      <c r="D287">
        <v>92</v>
      </c>
      <c r="E287">
        <v>255</v>
      </c>
      <c r="F287">
        <v>447</v>
      </c>
      <c r="G287" t="s">
        <v>7593</v>
      </c>
      <c r="H287">
        <v>26000</v>
      </c>
      <c r="I287">
        <v>25296447</v>
      </c>
      <c r="J287" t="s">
        <v>56</v>
      </c>
      <c r="K287" t="s">
        <v>37</v>
      </c>
      <c r="L287" t="s">
        <v>57</v>
      </c>
      <c r="Q287" t="s">
        <v>553</v>
      </c>
      <c r="R287" t="s">
        <v>7594</v>
      </c>
      <c r="S287">
        <v>237248</v>
      </c>
      <c r="T287">
        <v>27572</v>
      </c>
      <c r="U287" t="s">
        <v>7595</v>
      </c>
      <c r="V287">
        <v>0</v>
      </c>
      <c r="W287" t="s">
        <v>7596</v>
      </c>
      <c r="X287" t="s">
        <v>7597</v>
      </c>
      <c r="Y287">
        <v>460</v>
      </c>
      <c r="Z287" t="s">
        <v>44</v>
      </c>
      <c r="AA287" t="s">
        <v>301</v>
      </c>
      <c r="AB287" t="s">
        <v>62</v>
      </c>
      <c r="AC287">
        <v>21000000</v>
      </c>
      <c r="AD287">
        <v>2002</v>
      </c>
      <c r="AE287">
        <v>1000</v>
      </c>
      <c r="AF287">
        <v>6.8</v>
      </c>
      <c r="AG287">
        <v>2.35</v>
      </c>
      <c r="AH287">
        <v>0</v>
      </c>
    </row>
    <row r="288" spans="1:34">
      <c r="A288" t="s">
        <v>34</v>
      </c>
      <c r="B288" t="s">
        <v>2320</v>
      </c>
      <c r="C288">
        <v>190</v>
      </c>
      <c r="D288">
        <v>109</v>
      </c>
      <c r="E288">
        <v>453</v>
      </c>
      <c r="F288">
        <v>2000</v>
      </c>
      <c r="G288" t="s">
        <v>610</v>
      </c>
      <c r="H288">
        <v>18000</v>
      </c>
      <c r="I288">
        <v>26415649</v>
      </c>
      <c r="J288" t="s">
        <v>56</v>
      </c>
      <c r="K288" t="s">
        <v>37</v>
      </c>
      <c r="L288" t="s">
        <v>38</v>
      </c>
      <c r="M288" t="s">
        <v>57</v>
      </c>
      <c r="Q288" t="s">
        <v>156</v>
      </c>
      <c r="R288" t="s">
        <v>7605</v>
      </c>
      <c r="S288">
        <v>94892</v>
      </c>
      <c r="T288">
        <v>33878</v>
      </c>
      <c r="U288" t="s">
        <v>3672</v>
      </c>
      <c r="V288">
        <v>4</v>
      </c>
      <c r="W288" t="s">
        <v>7606</v>
      </c>
      <c r="X288" t="s">
        <v>7607</v>
      </c>
      <c r="Y288">
        <v>189</v>
      </c>
      <c r="Z288" t="s">
        <v>44</v>
      </c>
      <c r="AA288" t="s">
        <v>45</v>
      </c>
      <c r="AB288" t="s">
        <v>46</v>
      </c>
      <c r="AC288">
        <v>20000000</v>
      </c>
      <c r="AD288">
        <v>2008</v>
      </c>
      <c r="AE288">
        <v>11000</v>
      </c>
      <c r="AF288">
        <v>6.8</v>
      </c>
      <c r="AG288">
        <v>2.35</v>
      </c>
      <c r="AH288">
        <v>0</v>
      </c>
    </row>
    <row r="289" spans="1:34">
      <c r="A289" t="s">
        <v>34</v>
      </c>
      <c r="B289" t="s">
        <v>7608</v>
      </c>
      <c r="C289">
        <v>20</v>
      </c>
      <c r="D289">
        <v>119</v>
      </c>
      <c r="E289">
        <v>23</v>
      </c>
      <c r="F289">
        <v>748</v>
      </c>
      <c r="G289" t="s">
        <v>7609</v>
      </c>
      <c r="H289">
        <v>25000</v>
      </c>
      <c r="I289">
        <v>21413105</v>
      </c>
      <c r="J289" t="s">
        <v>56</v>
      </c>
      <c r="K289" t="s">
        <v>69</v>
      </c>
      <c r="L289" t="s">
        <v>38</v>
      </c>
      <c r="M289" t="s">
        <v>87</v>
      </c>
      <c r="N289" t="s">
        <v>92</v>
      </c>
      <c r="Q289" t="s">
        <v>655</v>
      </c>
      <c r="R289" t="s">
        <v>7610</v>
      </c>
      <c r="S289">
        <v>15230</v>
      </c>
      <c r="T289">
        <v>45841</v>
      </c>
      <c r="U289" t="s">
        <v>4435</v>
      </c>
      <c r="V289">
        <v>1</v>
      </c>
      <c r="W289" t="s">
        <v>7611</v>
      </c>
      <c r="X289" t="s">
        <v>7612</v>
      </c>
      <c r="Y289">
        <v>97</v>
      </c>
      <c r="Z289" t="s">
        <v>44</v>
      </c>
      <c r="AA289" t="s">
        <v>772</v>
      </c>
      <c r="AB289" t="s">
        <v>62</v>
      </c>
      <c r="AC289">
        <v>20000000</v>
      </c>
      <c r="AD289">
        <v>1990</v>
      </c>
      <c r="AE289">
        <v>19000</v>
      </c>
      <c r="AF289">
        <v>6.8</v>
      </c>
      <c r="AG289">
        <v>2.35</v>
      </c>
      <c r="AH289">
        <v>0</v>
      </c>
    </row>
    <row r="290" spans="1:34">
      <c r="A290" t="s">
        <v>34</v>
      </c>
      <c r="B290" t="s">
        <v>1766</v>
      </c>
      <c r="C290">
        <v>166</v>
      </c>
      <c r="D290">
        <v>111</v>
      </c>
      <c r="E290">
        <v>0</v>
      </c>
      <c r="F290">
        <v>725</v>
      </c>
      <c r="G290" t="s">
        <v>4194</v>
      </c>
      <c r="H290">
        <v>856</v>
      </c>
      <c r="I290">
        <v>9525276</v>
      </c>
      <c r="J290" t="s">
        <v>56</v>
      </c>
      <c r="K290" t="s">
        <v>37</v>
      </c>
      <c r="L290" t="s">
        <v>57</v>
      </c>
      <c r="Q290" t="s">
        <v>7621</v>
      </c>
      <c r="R290" t="s">
        <v>7622</v>
      </c>
      <c r="S290">
        <v>60156</v>
      </c>
      <c r="T290">
        <v>3309</v>
      </c>
      <c r="U290" t="s">
        <v>6444</v>
      </c>
      <c r="V290">
        <v>0</v>
      </c>
      <c r="W290" t="s">
        <v>7623</v>
      </c>
      <c r="X290" t="s">
        <v>7624</v>
      </c>
      <c r="Y290">
        <v>299</v>
      </c>
      <c r="Z290" t="s">
        <v>44</v>
      </c>
      <c r="AA290" t="s">
        <v>45</v>
      </c>
      <c r="AB290" t="s">
        <v>46</v>
      </c>
      <c r="AC290">
        <v>20000000</v>
      </c>
      <c r="AD290">
        <v>2007</v>
      </c>
      <c r="AE290">
        <v>742</v>
      </c>
      <c r="AF290">
        <v>6.8</v>
      </c>
      <c r="AG290">
        <v>2.35</v>
      </c>
      <c r="AH290">
        <v>0</v>
      </c>
    </row>
    <row r="291" spans="1:34">
      <c r="A291" t="s">
        <v>34</v>
      </c>
      <c r="B291" t="s">
        <v>6071</v>
      </c>
      <c r="C291">
        <v>469</v>
      </c>
      <c r="D291">
        <v>125</v>
      </c>
      <c r="E291">
        <v>364</v>
      </c>
      <c r="F291">
        <v>1000</v>
      </c>
      <c r="G291" t="s">
        <v>854</v>
      </c>
      <c r="H291">
        <v>12000</v>
      </c>
      <c r="I291">
        <v>172051787</v>
      </c>
      <c r="J291" t="s">
        <v>56</v>
      </c>
      <c r="K291" t="s">
        <v>69</v>
      </c>
      <c r="L291" t="s">
        <v>86</v>
      </c>
      <c r="Q291" t="s">
        <v>698</v>
      </c>
      <c r="R291" t="s">
        <v>7308</v>
      </c>
      <c r="S291">
        <v>264186</v>
      </c>
      <c r="T291">
        <v>25549</v>
      </c>
      <c r="U291" t="s">
        <v>2227</v>
      </c>
      <c r="V291">
        <v>0</v>
      </c>
      <c r="W291" t="s">
        <v>7309</v>
      </c>
      <c r="X291" t="s">
        <v>7310</v>
      </c>
      <c r="Y291">
        <v>665</v>
      </c>
      <c r="Z291" t="s">
        <v>44</v>
      </c>
      <c r="AA291" t="s">
        <v>45</v>
      </c>
      <c r="AB291" t="s">
        <v>150</v>
      </c>
      <c r="AC291">
        <v>170000000</v>
      </c>
      <c r="AD291">
        <v>2010</v>
      </c>
      <c r="AE291">
        <v>10000</v>
      </c>
      <c r="AF291">
        <v>6.8</v>
      </c>
      <c r="AG291">
        <v>2.35</v>
      </c>
      <c r="AH291">
        <v>30000</v>
      </c>
    </row>
    <row r="292" spans="1:34">
      <c r="A292" t="s">
        <v>34</v>
      </c>
      <c r="B292" t="s">
        <v>7682</v>
      </c>
      <c r="C292">
        <v>50</v>
      </c>
      <c r="D292">
        <v>107</v>
      </c>
      <c r="E292">
        <v>58</v>
      </c>
      <c r="F292">
        <v>316</v>
      </c>
      <c r="G292" t="s">
        <v>7683</v>
      </c>
      <c r="H292">
        <v>549</v>
      </c>
      <c r="I292">
        <v>44726644</v>
      </c>
      <c r="J292" t="s">
        <v>56</v>
      </c>
      <c r="K292" t="s">
        <v>37</v>
      </c>
      <c r="L292" t="s">
        <v>38</v>
      </c>
      <c r="M292" t="s">
        <v>57</v>
      </c>
      <c r="N292" t="s">
        <v>92</v>
      </c>
      <c r="Q292" t="s">
        <v>2761</v>
      </c>
      <c r="R292" t="s">
        <v>7684</v>
      </c>
      <c r="S292">
        <v>42614</v>
      </c>
      <c r="T292">
        <v>1747</v>
      </c>
      <c r="U292" t="s">
        <v>7685</v>
      </c>
      <c r="V292">
        <v>5</v>
      </c>
      <c r="W292" t="s">
        <v>7686</v>
      </c>
      <c r="X292" t="s">
        <v>7687</v>
      </c>
      <c r="Y292">
        <v>120</v>
      </c>
      <c r="Z292" t="s">
        <v>44</v>
      </c>
      <c r="AA292" t="s">
        <v>45</v>
      </c>
      <c r="AB292" t="s">
        <v>46</v>
      </c>
      <c r="AC292">
        <v>13000000</v>
      </c>
      <c r="AD292">
        <v>1988</v>
      </c>
      <c r="AE292">
        <v>439</v>
      </c>
      <c r="AF292">
        <v>6.8</v>
      </c>
      <c r="AG292">
        <v>1.85</v>
      </c>
      <c r="AH292">
        <v>0</v>
      </c>
    </row>
    <row r="293" spans="1:34">
      <c r="A293" t="s">
        <v>34</v>
      </c>
      <c r="B293" t="s">
        <v>1464</v>
      </c>
      <c r="C293">
        <v>29</v>
      </c>
      <c r="D293">
        <v>123</v>
      </c>
      <c r="E293">
        <v>473</v>
      </c>
      <c r="F293">
        <v>685</v>
      </c>
      <c r="G293" t="s">
        <v>401</v>
      </c>
      <c r="H293">
        <v>890</v>
      </c>
      <c r="I293">
        <v>36049108</v>
      </c>
      <c r="J293" t="s">
        <v>56</v>
      </c>
      <c r="K293" t="s">
        <v>37</v>
      </c>
      <c r="L293" t="s">
        <v>38</v>
      </c>
      <c r="M293" t="s">
        <v>87</v>
      </c>
      <c r="N293" t="s">
        <v>57</v>
      </c>
      <c r="Q293" t="s">
        <v>830</v>
      </c>
      <c r="R293" t="s">
        <v>7740</v>
      </c>
      <c r="S293">
        <v>10139</v>
      </c>
      <c r="T293">
        <v>3661</v>
      </c>
      <c r="U293" t="s">
        <v>1790</v>
      </c>
      <c r="V293">
        <v>4</v>
      </c>
      <c r="W293" t="s">
        <v>7741</v>
      </c>
      <c r="X293" t="s">
        <v>7742</v>
      </c>
      <c r="Y293">
        <v>70</v>
      </c>
      <c r="Z293" t="s">
        <v>44</v>
      </c>
      <c r="AA293" t="s">
        <v>45</v>
      </c>
      <c r="AB293" t="s">
        <v>46</v>
      </c>
      <c r="AC293">
        <v>9000000</v>
      </c>
      <c r="AD293">
        <v>1996</v>
      </c>
      <c r="AE293">
        <v>851</v>
      </c>
      <c r="AF293">
        <v>6.8</v>
      </c>
      <c r="AG293">
        <v>2.35</v>
      </c>
      <c r="AH293">
        <v>0</v>
      </c>
    </row>
    <row r="294" spans="1:34">
      <c r="A294" t="s">
        <v>34</v>
      </c>
      <c r="B294" t="s">
        <v>7743</v>
      </c>
      <c r="C294">
        <v>143</v>
      </c>
      <c r="D294">
        <v>142</v>
      </c>
      <c r="E294">
        <v>13</v>
      </c>
      <c r="F294">
        <v>244</v>
      </c>
      <c r="G294" t="s">
        <v>7744</v>
      </c>
      <c r="H294">
        <v>803</v>
      </c>
      <c r="I294">
        <v>22800000</v>
      </c>
      <c r="J294" t="s">
        <v>56</v>
      </c>
      <c r="K294" t="s">
        <v>69</v>
      </c>
      <c r="L294" t="s">
        <v>57</v>
      </c>
      <c r="Q294" t="s">
        <v>7745</v>
      </c>
      <c r="R294" t="s">
        <v>7746</v>
      </c>
      <c r="S294">
        <v>59941</v>
      </c>
      <c r="T294">
        <v>1769</v>
      </c>
      <c r="U294" t="s">
        <v>5750</v>
      </c>
      <c r="V294">
        <v>2</v>
      </c>
      <c r="W294" t="s">
        <v>7747</v>
      </c>
      <c r="X294" t="s">
        <v>7748</v>
      </c>
      <c r="Y294">
        <v>452</v>
      </c>
      <c r="Z294" t="s">
        <v>44</v>
      </c>
      <c r="AA294" t="s">
        <v>329</v>
      </c>
      <c r="AB294" t="s">
        <v>976</v>
      </c>
      <c r="AC294">
        <v>7000000</v>
      </c>
      <c r="AD294">
        <v>1969</v>
      </c>
      <c r="AE294">
        <v>314</v>
      </c>
      <c r="AF294">
        <v>6.8</v>
      </c>
      <c r="AG294">
        <v>2.35</v>
      </c>
      <c r="AH294">
        <v>0</v>
      </c>
    </row>
    <row r="295" spans="1:34">
      <c r="A295" t="s">
        <v>34</v>
      </c>
      <c r="B295" t="s">
        <v>2035</v>
      </c>
      <c r="C295">
        <v>136</v>
      </c>
      <c r="D295">
        <v>121</v>
      </c>
      <c r="E295">
        <v>82</v>
      </c>
      <c r="F295">
        <v>189</v>
      </c>
      <c r="G295" t="s">
        <v>7760</v>
      </c>
      <c r="H295">
        <v>581</v>
      </c>
      <c r="I295">
        <v>35400000</v>
      </c>
      <c r="J295" t="s">
        <v>56</v>
      </c>
      <c r="K295" t="s">
        <v>69</v>
      </c>
      <c r="L295" t="s">
        <v>57</v>
      </c>
      <c r="Q295" t="s">
        <v>323</v>
      </c>
      <c r="R295" t="s">
        <v>7761</v>
      </c>
      <c r="S295">
        <v>74957</v>
      </c>
      <c r="T295">
        <v>1865</v>
      </c>
      <c r="U295" t="s">
        <v>3032</v>
      </c>
      <c r="V295">
        <v>3</v>
      </c>
      <c r="W295" t="s">
        <v>7762</v>
      </c>
      <c r="X295" t="s">
        <v>7763</v>
      </c>
      <c r="Y295">
        <v>251</v>
      </c>
      <c r="Z295" t="s">
        <v>44</v>
      </c>
      <c r="AA295" t="s">
        <v>329</v>
      </c>
      <c r="AB295" t="s">
        <v>150</v>
      </c>
      <c r="AC295">
        <v>7000000</v>
      </c>
      <c r="AD295">
        <v>1973</v>
      </c>
      <c r="AE295">
        <v>547</v>
      </c>
      <c r="AF295">
        <v>6.8</v>
      </c>
      <c r="AG295">
        <v>1.66</v>
      </c>
      <c r="AH295">
        <v>0</v>
      </c>
    </row>
    <row r="296" spans="1:34">
      <c r="A296" t="s">
        <v>34</v>
      </c>
      <c r="B296" t="s">
        <v>7764</v>
      </c>
      <c r="C296">
        <v>112</v>
      </c>
      <c r="D296">
        <v>119</v>
      </c>
      <c r="E296">
        <v>23</v>
      </c>
      <c r="F296">
        <v>440</v>
      </c>
      <c r="G296" t="s">
        <v>7765</v>
      </c>
      <c r="H296">
        <v>1000</v>
      </c>
      <c r="I296">
        <v>25000000</v>
      </c>
      <c r="J296" t="s">
        <v>56</v>
      </c>
      <c r="K296" t="s">
        <v>69</v>
      </c>
      <c r="L296" t="s">
        <v>86</v>
      </c>
      <c r="Q296" t="s">
        <v>7766</v>
      </c>
      <c r="R296" t="s">
        <v>7767</v>
      </c>
      <c r="S296">
        <v>39847</v>
      </c>
      <c r="T296">
        <v>2951</v>
      </c>
      <c r="U296" t="s">
        <v>7768</v>
      </c>
      <c r="V296">
        <v>1</v>
      </c>
      <c r="W296" t="s">
        <v>7769</v>
      </c>
      <c r="X296" t="s">
        <v>7770</v>
      </c>
      <c r="Y296">
        <v>242</v>
      </c>
      <c r="Z296" t="s">
        <v>44</v>
      </c>
      <c r="AA296" t="s">
        <v>45</v>
      </c>
      <c r="AB296" t="s">
        <v>150</v>
      </c>
      <c r="AC296">
        <v>9000000</v>
      </c>
      <c r="AD296">
        <v>1976</v>
      </c>
      <c r="AE296">
        <v>659</v>
      </c>
      <c r="AF296">
        <v>6.8</v>
      </c>
      <c r="AG296">
        <v>2.35</v>
      </c>
      <c r="AH296">
        <v>0</v>
      </c>
    </row>
    <row r="297" spans="1:34">
      <c r="A297" t="s">
        <v>34</v>
      </c>
      <c r="B297" t="s">
        <v>2035</v>
      </c>
      <c r="C297">
        <v>118</v>
      </c>
      <c r="D297">
        <v>125</v>
      </c>
      <c r="E297">
        <v>82</v>
      </c>
      <c r="F297">
        <v>244</v>
      </c>
      <c r="G297" t="s">
        <v>7771</v>
      </c>
      <c r="H297">
        <v>16000</v>
      </c>
      <c r="I297">
        <v>21000000</v>
      </c>
      <c r="J297" t="s">
        <v>56</v>
      </c>
      <c r="K297" t="s">
        <v>69</v>
      </c>
      <c r="L297" t="s">
        <v>57</v>
      </c>
      <c r="Q297" t="s">
        <v>119</v>
      </c>
      <c r="R297" t="s">
        <v>7772</v>
      </c>
      <c r="S297">
        <v>73950</v>
      </c>
      <c r="T297">
        <v>17611</v>
      </c>
      <c r="U297" t="s">
        <v>5750</v>
      </c>
      <c r="V297">
        <v>3</v>
      </c>
      <c r="W297" t="s">
        <v>7773</v>
      </c>
      <c r="X297" t="s">
        <v>7774</v>
      </c>
      <c r="Y297">
        <v>258</v>
      </c>
      <c r="Z297" t="s">
        <v>44</v>
      </c>
      <c r="AA297" t="s">
        <v>329</v>
      </c>
      <c r="AB297" t="s">
        <v>150</v>
      </c>
      <c r="AC297">
        <v>13000000</v>
      </c>
      <c r="AD297">
        <v>1974</v>
      </c>
      <c r="AE297">
        <v>387</v>
      </c>
      <c r="AF297">
        <v>6.8</v>
      </c>
      <c r="AG297">
        <v>1.66</v>
      </c>
      <c r="AH297">
        <v>2000</v>
      </c>
    </row>
    <row r="298" spans="1:34">
      <c r="A298" t="s">
        <v>34</v>
      </c>
      <c r="B298" t="s">
        <v>7810</v>
      </c>
      <c r="C298">
        <v>203</v>
      </c>
      <c r="D298">
        <v>103</v>
      </c>
      <c r="E298">
        <v>66</v>
      </c>
      <c r="F298">
        <v>13</v>
      </c>
      <c r="G298" t="s">
        <v>7811</v>
      </c>
      <c r="H298">
        <v>155</v>
      </c>
      <c r="I298">
        <v>27285953</v>
      </c>
      <c r="J298" t="s">
        <v>56</v>
      </c>
      <c r="K298" t="s">
        <v>57</v>
      </c>
      <c r="Q298" t="s">
        <v>7812</v>
      </c>
      <c r="R298" t="s">
        <v>7813</v>
      </c>
      <c r="S298">
        <v>48675</v>
      </c>
      <c r="T298">
        <v>259</v>
      </c>
      <c r="U298" t="s">
        <v>7814</v>
      </c>
      <c r="V298">
        <v>0</v>
      </c>
      <c r="W298" t="s">
        <v>7815</v>
      </c>
      <c r="X298" t="s">
        <v>7816</v>
      </c>
      <c r="Y298">
        <v>214</v>
      </c>
      <c r="Z298" t="s">
        <v>44</v>
      </c>
      <c r="AA298" t="s">
        <v>45</v>
      </c>
      <c r="AB298" t="s">
        <v>46</v>
      </c>
      <c r="AC298">
        <v>5000000</v>
      </c>
      <c r="AD298">
        <v>2015</v>
      </c>
      <c r="AE298">
        <v>78</v>
      </c>
      <c r="AF298">
        <v>6.8</v>
      </c>
      <c r="AG298">
        <v>1.85</v>
      </c>
      <c r="AH298">
        <v>16000</v>
      </c>
    </row>
    <row r="299" spans="1:34">
      <c r="A299" t="s">
        <v>34</v>
      </c>
      <c r="B299" t="s">
        <v>7902</v>
      </c>
      <c r="C299">
        <v>61</v>
      </c>
      <c r="D299">
        <v>92</v>
      </c>
      <c r="E299">
        <v>15</v>
      </c>
      <c r="F299">
        <v>49</v>
      </c>
      <c r="G299" t="s">
        <v>7903</v>
      </c>
      <c r="H299">
        <v>633</v>
      </c>
      <c r="I299">
        <v>11806119</v>
      </c>
      <c r="J299" t="s">
        <v>56</v>
      </c>
      <c r="K299" t="s">
        <v>79</v>
      </c>
      <c r="L299" t="s">
        <v>38</v>
      </c>
      <c r="M299" t="s">
        <v>520</v>
      </c>
      <c r="Q299" t="s">
        <v>7904</v>
      </c>
      <c r="R299" t="s">
        <v>7905</v>
      </c>
      <c r="S299">
        <v>57578</v>
      </c>
      <c r="T299">
        <v>1168</v>
      </c>
      <c r="U299" t="s">
        <v>7906</v>
      </c>
      <c r="V299">
        <v>1</v>
      </c>
      <c r="W299" t="s">
        <v>7907</v>
      </c>
      <c r="X299" t="s">
        <v>7908</v>
      </c>
      <c r="Y299">
        <v>210</v>
      </c>
      <c r="Z299" t="s">
        <v>44</v>
      </c>
      <c r="AA299" t="s">
        <v>45</v>
      </c>
      <c r="AB299" t="s">
        <v>46</v>
      </c>
      <c r="AC299">
        <v>1100000</v>
      </c>
      <c r="AD299">
        <v>1988</v>
      </c>
      <c r="AE299">
        <v>403</v>
      </c>
      <c r="AF299">
        <v>6.8</v>
      </c>
      <c r="AG299">
        <v>1.85</v>
      </c>
      <c r="AH299">
        <v>0</v>
      </c>
    </row>
    <row r="300" spans="1:34">
      <c r="A300" t="s">
        <v>34</v>
      </c>
      <c r="B300" t="s">
        <v>1841</v>
      </c>
      <c r="C300">
        <v>403</v>
      </c>
      <c r="D300">
        <v>106</v>
      </c>
      <c r="E300">
        <v>395</v>
      </c>
      <c r="F300">
        <v>393</v>
      </c>
      <c r="G300" t="s">
        <v>2654</v>
      </c>
      <c r="H300">
        <v>451</v>
      </c>
      <c r="I300">
        <v>168368427</v>
      </c>
      <c r="J300" t="s">
        <v>56</v>
      </c>
      <c r="K300" t="s">
        <v>69</v>
      </c>
      <c r="Q300" t="s">
        <v>2173</v>
      </c>
      <c r="R300" t="s">
        <v>7939</v>
      </c>
      <c r="S300">
        <v>330784</v>
      </c>
      <c r="T300">
        <v>2023</v>
      </c>
      <c r="U300" t="s">
        <v>907</v>
      </c>
      <c r="V300">
        <v>1</v>
      </c>
      <c r="W300" t="s">
        <v>7940</v>
      </c>
      <c r="X300" t="s">
        <v>7941</v>
      </c>
      <c r="Y300">
        <v>1243</v>
      </c>
      <c r="Z300" t="s">
        <v>44</v>
      </c>
      <c r="AA300" t="s">
        <v>329</v>
      </c>
      <c r="AB300" t="s">
        <v>62</v>
      </c>
      <c r="AC300">
        <v>200000000</v>
      </c>
      <c r="AD300">
        <v>2008</v>
      </c>
      <c r="AE300">
        <v>412</v>
      </c>
      <c r="AF300">
        <v>6.7</v>
      </c>
      <c r="AG300">
        <v>2.35</v>
      </c>
      <c r="AH300">
        <v>0</v>
      </c>
    </row>
    <row r="301" spans="1:34">
      <c r="A301" t="s">
        <v>34</v>
      </c>
      <c r="B301" t="s">
        <v>4126</v>
      </c>
      <c r="C301">
        <v>448</v>
      </c>
      <c r="D301">
        <v>136</v>
      </c>
      <c r="E301">
        <v>252</v>
      </c>
      <c r="F301">
        <v>1000</v>
      </c>
      <c r="G301" t="s">
        <v>2832</v>
      </c>
      <c r="H301">
        <v>40000</v>
      </c>
      <c r="I301">
        <v>241063875</v>
      </c>
      <c r="J301" t="s">
        <v>56</v>
      </c>
      <c r="K301" t="s">
        <v>69</v>
      </c>
      <c r="L301" t="s">
        <v>70</v>
      </c>
      <c r="Q301" t="s">
        <v>785</v>
      </c>
      <c r="R301" t="s">
        <v>7942</v>
      </c>
      <c r="S301">
        <v>370704</v>
      </c>
      <c r="T301">
        <v>54083</v>
      </c>
      <c r="U301" t="s">
        <v>2513</v>
      </c>
      <c r="V301">
        <v>4</v>
      </c>
      <c r="W301" t="s">
        <v>7943</v>
      </c>
      <c r="X301" t="s">
        <v>7944</v>
      </c>
      <c r="Y301">
        <v>484</v>
      </c>
      <c r="Z301" t="s">
        <v>44</v>
      </c>
      <c r="AA301" t="s">
        <v>45</v>
      </c>
      <c r="AB301" t="s">
        <v>62</v>
      </c>
      <c r="AC301">
        <v>250000000</v>
      </c>
      <c r="AD301">
        <v>2011</v>
      </c>
      <c r="AE301">
        <v>11000</v>
      </c>
      <c r="AF301">
        <v>6.7</v>
      </c>
      <c r="AG301">
        <v>2.35</v>
      </c>
      <c r="AH301">
        <v>58000</v>
      </c>
    </row>
    <row r="302" spans="1:34">
      <c r="A302" t="s">
        <v>34</v>
      </c>
      <c r="B302" t="s">
        <v>255</v>
      </c>
      <c r="C302">
        <v>343</v>
      </c>
      <c r="D302">
        <v>156</v>
      </c>
      <c r="E302">
        <v>0</v>
      </c>
      <c r="F302">
        <v>738</v>
      </c>
      <c r="G302" t="s">
        <v>682</v>
      </c>
      <c r="H302">
        <v>891</v>
      </c>
      <c r="I302">
        <v>105219735</v>
      </c>
      <c r="J302" t="s">
        <v>56</v>
      </c>
      <c r="K302" t="s">
        <v>69</v>
      </c>
      <c r="L302" t="s">
        <v>38</v>
      </c>
      <c r="M302" t="s">
        <v>80</v>
      </c>
      <c r="Q302" t="s">
        <v>5221</v>
      </c>
      <c r="R302" t="s">
        <v>7945</v>
      </c>
      <c r="S302">
        <v>211765</v>
      </c>
      <c r="T302">
        <v>3244</v>
      </c>
      <c r="U302" t="s">
        <v>7946</v>
      </c>
      <c r="V302">
        <v>0</v>
      </c>
      <c r="W302" t="s">
        <v>7947</v>
      </c>
      <c r="X302" t="s">
        <v>7948</v>
      </c>
      <c r="Y302">
        <v>546</v>
      </c>
      <c r="Z302" t="s">
        <v>44</v>
      </c>
      <c r="AA302" t="s">
        <v>45</v>
      </c>
      <c r="AB302" t="s">
        <v>62</v>
      </c>
      <c r="AC302">
        <v>200000000</v>
      </c>
      <c r="AD302">
        <v>2010</v>
      </c>
      <c r="AE302">
        <v>882</v>
      </c>
      <c r="AF302">
        <v>6.7</v>
      </c>
      <c r="AG302">
        <v>2.35</v>
      </c>
      <c r="AH302">
        <v>17000</v>
      </c>
    </row>
    <row r="303" spans="1:34">
      <c r="A303" t="s">
        <v>34</v>
      </c>
      <c r="B303" t="s">
        <v>2422</v>
      </c>
      <c r="C303">
        <v>495</v>
      </c>
      <c r="D303">
        <v>142</v>
      </c>
      <c r="E303">
        <v>464</v>
      </c>
      <c r="F303">
        <v>825</v>
      </c>
      <c r="G303" t="s">
        <v>2215</v>
      </c>
      <c r="H303">
        <v>15000</v>
      </c>
      <c r="I303">
        <v>202853933</v>
      </c>
      <c r="J303" t="s">
        <v>56</v>
      </c>
      <c r="K303" t="s">
        <v>69</v>
      </c>
      <c r="L303" t="s">
        <v>70</v>
      </c>
      <c r="M303" t="s">
        <v>86</v>
      </c>
      <c r="Q303" t="s">
        <v>869</v>
      </c>
      <c r="R303" t="s">
        <v>7949</v>
      </c>
      <c r="S303">
        <v>321227</v>
      </c>
      <c r="T303">
        <v>28631</v>
      </c>
      <c r="U303" t="s">
        <v>3245</v>
      </c>
      <c r="V303">
        <v>0</v>
      </c>
      <c r="W303" t="s">
        <v>7950</v>
      </c>
      <c r="X303" t="s">
        <v>7951</v>
      </c>
      <c r="Y303">
        <v>1067</v>
      </c>
      <c r="Z303" t="s">
        <v>44</v>
      </c>
      <c r="AA303" t="s">
        <v>45</v>
      </c>
      <c r="AB303" t="s">
        <v>62</v>
      </c>
      <c r="AC303">
        <v>200000000</v>
      </c>
      <c r="AD303">
        <v>2014</v>
      </c>
      <c r="AE303">
        <v>10000</v>
      </c>
      <c r="AF303">
        <v>6.7</v>
      </c>
      <c r="AG303">
        <v>2.35</v>
      </c>
      <c r="AH303">
        <v>41000</v>
      </c>
    </row>
    <row r="304" spans="1:34">
      <c r="A304" t="s">
        <v>34</v>
      </c>
      <c r="B304" t="s">
        <v>7952</v>
      </c>
      <c r="C304">
        <v>187</v>
      </c>
      <c r="D304">
        <v>106</v>
      </c>
      <c r="E304">
        <v>357</v>
      </c>
      <c r="F304">
        <v>4000</v>
      </c>
      <c r="G304" t="s">
        <v>206</v>
      </c>
      <c r="H304">
        <v>23000</v>
      </c>
      <c r="I304">
        <v>144512310</v>
      </c>
      <c r="J304" t="s">
        <v>56</v>
      </c>
      <c r="K304" t="s">
        <v>37</v>
      </c>
      <c r="L304" t="s">
        <v>57</v>
      </c>
      <c r="Q304" t="s">
        <v>3795</v>
      </c>
      <c r="R304" t="s">
        <v>7953</v>
      </c>
      <c r="S304">
        <v>272223</v>
      </c>
      <c r="T304">
        <v>45327</v>
      </c>
      <c r="U304" t="s">
        <v>7954</v>
      </c>
      <c r="V304">
        <v>2</v>
      </c>
      <c r="W304" t="s">
        <v>7955</v>
      </c>
      <c r="X304" t="s">
        <v>7956</v>
      </c>
      <c r="Y304">
        <v>988</v>
      </c>
      <c r="Z304" t="s">
        <v>44</v>
      </c>
      <c r="AA304" t="s">
        <v>45</v>
      </c>
      <c r="AB304" t="s">
        <v>62</v>
      </c>
      <c r="AC304">
        <v>38000000</v>
      </c>
      <c r="AD304">
        <v>2001</v>
      </c>
      <c r="AE304">
        <v>14000</v>
      </c>
      <c r="AF304">
        <v>6.7</v>
      </c>
      <c r="AG304">
        <v>2.35</v>
      </c>
      <c r="AH304">
        <v>14000</v>
      </c>
    </row>
    <row r="305" spans="1:34">
      <c r="A305" t="s">
        <v>34</v>
      </c>
      <c r="B305" t="s">
        <v>6724</v>
      </c>
      <c r="C305">
        <v>167</v>
      </c>
      <c r="D305">
        <v>89</v>
      </c>
      <c r="E305">
        <v>35</v>
      </c>
      <c r="F305">
        <v>436</v>
      </c>
      <c r="G305" t="s">
        <v>401</v>
      </c>
      <c r="H305">
        <v>1000</v>
      </c>
      <c r="I305">
        <v>179982968</v>
      </c>
      <c r="J305" t="s">
        <v>56</v>
      </c>
      <c r="K305" t="s">
        <v>69</v>
      </c>
      <c r="L305" t="s">
        <v>95</v>
      </c>
      <c r="M305" t="s">
        <v>88</v>
      </c>
      <c r="N305" t="s">
        <v>89</v>
      </c>
      <c r="Q305" t="s">
        <v>1719</v>
      </c>
      <c r="R305" t="s">
        <v>7960</v>
      </c>
      <c r="S305">
        <v>146019</v>
      </c>
      <c r="T305">
        <v>3285</v>
      </c>
      <c r="U305" t="s">
        <v>6451</v>
      </c>
      <c r="V305">
        <v>0</v>
      </c>
      <c r="W305" t="s">
        <v>7961</v>
      </c>
      <c r="X305" t="s">
        <v>7962</v>
      </c>
      <c r="Y305">
        <v>119</v>
      </c>
      <c r="Z305" t="s">
        <v>44</v>
      </c>
      <c r="AA305" t="s">
        <v>45</v>
      </c>
      <c r="AB305" t="s">
        <v>150</v>
      </c>
      <c r="AC305">
        <v>150000000</v>
      </c>
      <c r="AD305">
        <v>2008</v>
      </c>
      <c r="AE305">
        <v>851</v>
      </c>
      <c r="AF305">
        <v>6.7</v>
      </c>
      <c r="AG305">
        <v>1.85</v>
      </c>
      <c r="AH305">
        <v>0</v>
      </c>
    </row>
    <row r="306" spans="1:34">
      <c r="A306" t="s">
        <v>34</v>
      </c>
      <c r="B306" t="s">
        <v>4641</v>
      </c>
      <c r="C306">
        <v>350</v>
      </c>
      <c r="D306">
        <v>119</v>
      </c>
      <c r="E306">
        <v>151</v>
      </c>
      <c r="F306">
        <v>2000</v>
      </c>
      <c r="G306" t="s">
        <v>825</v>
      </c>
      <c r="H306">
        <v>20000</v>
      </c>
      <c r="I306">
        <v>179883016</v>
      </c>
      <c r="J306" t="s">
        <v>56</v>
      </c>
      <c r="K306" t="s">
        <v>69</v>
      </c>
      <c r="L306" t="s">
        <v>70</v>
      </c>
      <c r="M306" t="s">
        <v>86</v>
      </c>
      <c r="N306" t="s">
        <v>57</v>
      </c>
      <c r="Q306" t="s">
        <v>289</v>
      </c>
      <c r="R306" t="s">
        <v>7963</v>
      </c>
      <c r="S306">
        <v>361924</v>
      </c>
      <c r="T306">
        <v>40054</v>
      </c>
      <c r="U306" t="s">
        <v>7964</v>
      </c>
      <c r="V306">
        <v>0</v>
      </c>
      <c r="W306" t="s">
        <v>7965</v>
      </c>
      <c r="X306" t="s">
        <v>7966</v>
      </c>
      <c r="Y306">
        <v>641</v>
      </c>
      <c r="Z306" t="s">
        <v>44</v>
      </c>
      <c r="AA306" t="s">
        <v>45</v>
      </c>
      <c r="AB306" t="s">
        <v>62</v>
      </c>
      <c r="AC306">
        <v>150000000</v>
      </c>
      <c r="AD306">
        <v>2009</v>
      </c>
      <c r="AE306">
        <v>16000</v>
      </c>
      <c r="AF306">
        <v>6.7</v>
      </c>
      <c r="AG306">
        <v>2.35</v>
      </c>
      <c r="AH306">
        <v>0</v>
      </c>
    </row>
    <row r="307" spans="1:34">
      <c r="A307" t="s">
        <v>34</v>
      </c>
      <c r="B307" t="s">
        <v>154</v>
      </c>
      <c r="C307">
        <v>245</v>
      </c>
      <c r="D307">
        <v>129</v>
      </c>
      <c r="E307">
        <v>0</v>
      </c>
      <c r="F307">
        <v>233</v>
      </c>
      <c r="G307" t="s">
        <v>7967</v>
      </c>
      <c r="H307">
        <v>309</v>
      </c>
      <c r="I307">
        <v>139259759</v>
      </c>
      <c r="J307" t="s">
        <v>56</v>
      </c>
      <c r="K307" t="s">
        <v>86</v>
      </c>
      <c r="Q307" t="s">
        <v>7968</v>
      </c>
      <c r="R307" t="s">
        <v>7969</v>
      </c>
      <c r="S307">
        <v>364948</v>
      </c>
      <c r="T307">
        <v>1062</v>
      </c>
      <c r="U307" t="s">
        <v>7970</v>
      </c>
      <c r="V307">
        <v>0</v>
      </c>
      <c r="W307" t="s">
        <v>7971</v>
      </c>
      <c r="X307" t="s">
        <v>7972</v>
      </c>
      <c r="Y307">
        <v>2121</v>
      </c>
      <c r="Z307" t="s">
        <v>44</v>
      </c>
      <c r="AA307" t="s">
        <v>772</v>
      </c>
      <c r="AB307" t="s">
        <v>46</v>
      </c>
      <c r="AC307">
        <v>150000000</v>
      </c>
      <c r="AD307">
        <v>2003</v>
      </c>
      <c r="AE307">
        <v>269</v>
      </c>
      <c r="AF307">
        <v>6.7</v>
      </c>
      <c r="AG307">
        <v>2.35</v>
      </c>
      <c r="AH307">
        <v>0</v>
      </c>
    </row>
    <row r="308" spans="1:34">
      <c r="A308" t="s">
        <v>34</v>
      </c>
      <c r="B308" t="s">
        <v>1432</v>
      </c>
      <c r="C308">
        <v>246</v>
      </c>
      <c r="D308">
        <v>90</v>
      </c>
      <c r="E308">
        <v>50</v>
      </c>
      <c r="F308">
        <v>397</v>
      </c>
      <c r="G308" t="s">
        <v>7991</v>
      </c>
      <c r="H308">
        <v>4000</v>
      </c>
      <c r="I308">
        <v>149234747</v>
      </c>
      <c r="J308" t="s">
        <v>56</v>
      </c>
      <c r="K308" t="s">
        <v>69</v>
      </c>
      <c r="L308" t="s">
        <v>95</v>
      </c>
      <c r="M308" t="s">
        <v>88</v>
      </c>
      <c r="N308" t="s">
        <v>89</v>
      </c>
      <c r="O308" t="s">
        <v>70</v>
      </c>
      <c r="Q308" t="s">
        <v>3842</v>
      </c>
      <c r="R308" t="s">
        <v>7992</v>
      </c>
      <c r="S308">
        <v>114287</v>
      </c>
      <c r="T308">
        <v>5046</v>
      </c>
      <c r="U308" t="s">
        <v>7993</v>
      </c>
      <c r="V308">
        <v>0</v>
      </c>
      <c r="W308" t="s">
        <v>7994</v>
      </c>
      <c r="X308" t="s">
        <v>7995</v>
      </c>
      <c r="Y308">
        <v>137</v>
      </c>
      <c r="Z308" t="s">
        <v>44</v>
      </c>
      <c r="AA308" t="s">
        <v>45</v>
      </c>
      <c r="AB308" t="s">
        <v>150</v>
      </c>
      <c r="AC308">
        <v>130000000</v>
      </c>
      <c r="AD308">
        <v>2011</v>
      </c>
      <c r="AE308">
        <v>442</v>
      </c>
      <c r="AF308">
        <v>6.7</v>
      </c>
      <c r="AG308">
        <v>2.35</v>
      </c>
      <c r="AH308">
        <v>16000</v>
      </c>
    </row>
    <row r="309" spans="1:34">
      <c r="A309" t="s">
        <v>34</v>
      </c>
      <c r="B309" t="s">
        <v>4360</v>
      </c>
      <c r="C309">
        <v>436</v>
      </c>
      <c r="D309">
        <v>135</v>
      </c>
      <c r="E309">
        <v>209</v>
      </c>
      <c r="F309">
        <v>602</v>
      </c>
      <c r="G309" t="s">
        <v>217</v>
      </c>
      <c r="H309">
        <v>10000</v>
      </c>
      <c r="I309">
        <v>113165635</v>
      </c>
      <c r="J309" t="s">
        <v>56</v>
      </c>
      <c r="K309" t="s">
        <v>69</v>
      </c>
      <c r="L309" t="s">
        <v>57</v>
      </c>
      <c r="Q309" t="s">
        <v>2756</v>
      </c>
      <c r="R309" t="s">
        <v>7999</v>
      </c>
      <c r="S309">
        <v>229823</v>
      </c>
      <c r="T309">
        <v>12175</v>
      </c>
      <c r="U309" t="s">
        <v>234</v>
      </c>
      <c r="V309">
        <v>0</v>
      </c>
      <c r="W309" t="s">
        <v>8000</v>
      </c>
      <c r="X309" t="s">
        <v>8001</v>
      </c>
      <c r="Y309">
        <v>504</v>
      </c>
      <c r="Z309" t="s">
        <v>44</v>
      </c>
      <c r="AA309" t="s">
        <v>45</v>
      </c>
      <c r="AB309" t="s">
        <v>62</v>
      </c>
      <c r="AC309">
        <v>125000000</v>
      </c>
      <c r="AD309">
        <v>2012</v>
      </c>
      <c r="AE309">
        <v>826</v>
      </c>
      <c r="AF309">
        <v>6.7</v>
      </c>
      <c r="AG309">
        <v>2.35</v>
      </c>
      <c r="AH309">
        <v>31000</v>
      </c>
    </row>
    <row r="310" spans="1:34">
      <c r="A310" t="s">
        <v>34</v>
      </c>
      <c r="B310" t="s">
        <v>5647</v>
      </c>
      <c r="C310">
        <v>207</v>
      </c>
      <c r="D310">
        <v>134</v>
      </c>
      <c r="E310">
        <v>123</v>
      </c>
      <c r="F310">
        <v>567</v>
      </c>
      <c r="G310" t="s">
        <v>5076</v>
      </c>
      <c r="H310">
        <v>14000</v>
      </c>
      <c r="I310">
        <v>57637485</v>
      </c>
      <c r="J310" t="s">
        <v>56</v>
      </c>
      <c r="K310" t="s">
        <v>69</v>
      </c>
      <c r="L310" t="s">
        <v>86</v>
      </c>
      <c r="M310" t="s">
        <v>57</v>
      </c>
      <c r="Q310" t="s">
        <v>206</v>
      </c>
      <c r="R310" t="s">
        <v>8002</v>
      </c>
      <c r="S310">
        <v>183909</v>
      </c>
      <c r="T310">
        <v>17159</v>
      </c>
      <c r="U310" t="s">
        <v>8003</v>
      </c>
      <c r="V310">
        <v>0</v>
      </c>
      <c r="W310" t="s">
        <v>8004</v>
      </c>
      <c r="X310" t="s">
        <v>8005</v>
      </c>
      <c r="Y310">
        <v>666</v>
      </c>
      <c r="Z310" t="s">
        <v>44</v>
      </c>
      <c r="AA310" t="s">
        <v>45</v>
      </c>
      <c r="AB310" t="s">
        <v>62</v>
      </c>
      <c r="AC310">
        <v>105000000</v>
      </c>
      <c r="AD310">
        <v>2004</v>
      </c>
      <c r="AE310">
        <v>850</v>
      </c>
      <c r="AF310">
        <v>6.7</v>
      </c>
      <c r="AG310">
        <v>2.35</v>
      </c>
      <c r="AH310">
        <v>0</v>
      </c>
    </row>
    <row r="311" spans="1:34">
      <c r="A311" t="s">
        <v>34</v>
      </c>
      <c r="B311" t="s">
        <v>169</v>
      </c>
      <c r="C311">
        <v>284</v>
      </c>
      <c r="D311">
        <v>142</v>
      </c>
      <c r="E311">
        <v>0</v>
      </c>
      <c r="F311">
        <v>4000</v>
      </c>
      <c r="G311" t="s">
        <v>119</v>
      </c>
      <c r="H311">
        <v>20000</v>
      </c>
      <c r="I311">
        <v>310675583</v>
      </c>
      <c r="J311" t="s">
        <v>56</v>
      </c>
      <c r="K311" t="s">
        <v>69</v>
      </c>
      <c r="L311" t="s">
        <v>70</v>
      </c>
      <c r="M311" t="s">
        <v>86</v>
      </c>
      <c r="Q311" t="s">
        <v>642</v>
      </c>
      <c r="R311" t="s">
        <v>8006</v>
      </c>
      <c r="S311">
        <v>464310</v>
      </c>
      <c r="T311">
        <v>42990</v>
      </c>
      <c r="U311" t="s">
        <v>2621</v>
      </c>
      <c r="V311">
        <v>3</v>
      </c>
      <c r="W311" t="s">
        <v>8007</v>
      </c>
      <c r="X311" t="s">
        <v>8008</v>
      </c>
      <c r="Y311">
        <v>3516</v>
      </c>
      <c r="Z311" t="s">
        <v>44</v>
      </c>
      <c r="AA311" t="s">
        <v>45</v>
      </c>
      <c r="AB311" t="s">
        <v>150</v>
      </c>
      <c r="AC311">
        <v>115000000</v>
      </c>
      <c r="AD311">
        <v>2002</v>
      </c>
      <c r="AE311">
        <v>16000</v>
      </c>
      <c r="AF311">
        <v>6.7</v>
      </c>
      <c r="AG311">
        <v>1.78</v>
      </c>
      <c r="AH311">
        <v>0</v>
      </c>
    </row>
    <row r="312" spans="1:34">
      <c r="A312" t="s">
        <v>34</v>
      </c>
      <c r="B312" t="s">
        <v>1457</v>
      </c>
      <c r="C312">
        <v>440</v>
      </c>
      <c r="D312">
        <v>138</v>
      </c>
      <c r="E312">
        <v>446</v>
      </c>
      <c r="F312">
        <v>929</v>
      </c>
      <c r="G312" t="s">
        <v>8009</v>
      </c>
      <c r="H312">
        <v>20000</v>
      </c>
      <c r="I312">
        <v>132550960</v>
      </c>
      <c r="J312" t="s">
        <v>56</v>
      </c>
      <c r="K312" t="s">
        <v>69</v>
      </c>
      <c r="L312" t="s">
        <v>86</v>
      </c>
      <c r="M312" t="s">
        <v>57</v>
      </c>
      <c r="Q312" t="s">
        <v>289</v>
      </c>
      <c r="R312" t="s">
        <v>8010</v>
      </c>
      <c r="S312">
        <v>328067</v>
      </c>
      <c r="T312">
        <v>23755</v>
      </c>
      <c r="U312" t="s">
        <v>8011</v>
      </c>
      <c r="V312">
        <v>1</v>
      </c>
      <c r="W312" t="s">
        <v>8012</v>
      </c>
      <c r="X312" t="s">
        <v>8013</v>
      </c>
      <c r="Y312">
        <v>533</v>
      </c>
      <c r="Z312" t="s">
        <v>44</v>
      </c>
      <c r="AA312" t="s">
        <v>45</v>
      </c>
      <c r="AB312" t="s">
        <v>62</v>
      </c>
      <c r="AC312">
        <v>120000000</v>
      </c>
      <c r="AD312">
        <v>2013</v>
      </c>
      <c r="AE312">
        <v>992</v>
      </c>
      <c r="AF312">
        <v>6.7</v>
      </c>
      <c r="AG312">
        <v>2.35</v>
      </c>
      <c r="AH312">
        <v>68000</v>
      </c>
    </row>
    <row r="313" spans="1:34">
      <c r="A313" t="s">
        <v>34</v>
      </c>
      <c r="B313" t="s">
        <v>4641</v>
      </c>
      <c r="C313">
        <v>326</v>
      </c>
      <c r="D313">
        <v>114</v>
      </c>
      <c r="E313">
        <v>151</v>
      </c>
      <c r="F313">
        <v>430</v>
      </c>
      <c r="G313" t="s">
        <v>8014</v>
      </c>
      <c r="H313">
        <v>11000</v>
      </c>
      <c r="I313">
        <v>61656849</v>
      </c>
      <c r="J313" t="s">
        <v>56</v>
      </c>
      <c r="K313" t="s">
        <v>86</v>
      </c>
      <c r="Q313" t="s">
        <v>145</v>
      </c>
      <c r="R313" t="s">
        <v>8015</v>
      </c>
      <c r="S313">
        <v>184561</v>
      </c>
      <c r="T313">
        <v>12908</v>
      </c>
      <c r="U313" t="s">
        <v>8016</v>
      </c>
      <c r="V313">
        <v>4</v>
      </c>
      <c r="W313" t="s">
        <v>8017</v>
      </c>
      <c r="X313" t="s">
        <v>8018</v>
      </c>
      <c r="Y313">
        <v>554</v>
      </c>
      <c r="Z313" t="s">
        <v>44</v>
      </c>
      <c r="AA313" t="s">
        <v>45</v>
      </c>
      <c r="AB313" t="s">
        <v>62</v>
      </c>
      <c r="AC313">
        <v>110000000</v>
      </c>
      <c r="AD313">
        <v>2013</v>
      </c>
      <c r="AE313">
        <v>635</v>
      </c>
      <c r="AF313">
        <v>6.7</v>
      </c>
      <c r="AG313">
        <v>2.35</v>
      </c>
      <c r="AH313">
        <v>123000</v>
      </c>
    </row>
    <row r="314" spans="1:34">
      <c r="A314" t="s">
        <v>34</v>
      </c>
      <c r="B314" t="s">
        <v>1816</v>
      </c>
      <c r="C314">
        <v>265</v>
      </c>
      <c r="D314">
        <v>116</v>
      </c>
      <c r="E314">
        <v>285</v>
      </c>
      <c r="F314">
        <v>107</v>
      </c>
      <c r="G314" t="s">
        <v>1736</v>
      </c>
      <c r="H314">
        <v>12000</v>
      </c>
      <c r="I314">
        <v>119219978</v>
      </c>
      <c r="J314" t="s">
        <v>56</v>
      </c>
      <c r="K314" t="s">
        <v>88</v>
      </c>
      <c r="L314" t="s">
        <v>37</v>
      </c>
      <c r="Q314" t="s">
        <v>4088</v>
      </c>
      <c r="R314" t="s">
        <v>8019</v>
      </c>
      <c r="S314">
        <v>189806</v>
      </c>
      <c r="T314">
        <v>20233</v>
      </c>
      <c r="U314" t="s">
        <v>8020</v>
      </c>
      <c r="V314">
        <v>2</v>
      </c>
      <c r="W314" t="s">
        <v>8021</v>
      </c>
      <c r="X314" t="s">
        <v>8022</v>
      </c>
      <c r="Y314">
        <v>316</v>
      </c>
      <c r="Z314" t="s">
        <v>44</v>
      </c>
      <c r="AA314" t="s">
        <v>45</v>
      </c>
      <c r="AB314" t="s">
        <v>62</v>
      </c>
      <c r="AC314">
        <v>100000000</v>
      </c>
      <c r="AD314">
        <v>2010</v>
      </c>
      <c r="AE314">
        <v>8000</v>
      </c>
      <c r="AF314">
        <v>6.7</v>
      </c>
      <c r="AG314">
        <v>2.35</v>
      </c>
      <c r="AH314">
        <v>16000</v>
      </c>
    </row>
    <row r="315" spans="1:34">
      <c r="A315" t="s">
        <v>34</v>
      </c>
      <c r="B315" t="s">
        <v>7350</v>
      </c>
      <c r="C315">
        <v>383</v>
      </c>
      <c r="D315">
        <v>103</v>
      </c>
      <c r="E315">
        <v>165</v>
      </c>
      <c r="F315">
        <v>13000</v>
      </c>
      <c r="G315" t="s">
        <v>1031</v>
      </c>
      <c r="H315">
        <v>26000</v>
      </c>
      <c r="I315">
        <v>85017401</v>
      </c>
      <c r="J315" t="s">
        <v>56</v>
      </c>
      <c r="K315" t="s">
        <v>69</v>
      </c>
      <c r="L315" t="s">
        <v>57</v>
      </c>
      <c r="Q315" t="s">
        <v>553</v>
      </c>
      <c r="R315" t="s">
        <v>8023</v>
      </c>
      <c r="S315">
        <v>246803</v>
      </c>
      <c r="T315">
        <v>57881</v>
      </c>
      <c r="U315" t="s">
        <v>98</v>
      </c>
      <c r="V315">
        <v>3</v>
      </c>
      <c r="W315" t="s">
        <v>8024</v>
      </c>
      <c r="X315" t="s">
        <v>8025</v>
      </c>
      <c r="Y315">
        <v>474</v>
      </c>
      <c r="Z315" t="s">
        <v>44</v>
      </c>
      <c r="AA315" t="s">
        <v>45</v>
      </c>
      <c r="AB315" t="s">
        <v>46</v>
      </c>
      <c r="AC315">
        <v>92000000</v>
      </c>
      <c r="AD315">
        <v>2012</v>
      </c>
      <c r="AE315">
        <v>13000</v>
      </c>
      <c r="AF315">
        <v>6.7</v>
      </c>
      <c r="AG315">
        <v>2.35</v>
      </c>
      <c r="AH315">
        <v>108000</v>
      </c>
    </row>
    <row r="316" spans="1:34">
      <c r="A316" t="s">
        <v>34</v>
      </c>
      <c r="B316" t="s">
        <v>2729</v>
      </c>
      <c r="C316">
        <v>151</v>
      </c>
      <c r="D316">
        <v>104</v>
      </c>
      <c r="E316">
        <v>532</v>
      </c>
      <c r="F316">
        <v>557</v>
      </c>
      <c r="G316" t="s">
        <v>849</v>
      </c>
      <c r="H316">
        <v>12000</v>
      </c>
      <c r="I316">
        <v>47592825</v>
      </c>
      <c r="J316" t="s">
        <v>56</v>
      </c>
      <c r="K316" t="s">
        <v>69</v>
      </c>
      <c r="L316" t="s">
        <v>88</v>
      </c>
      <c r="M316" t="s">
        <v>57</v>
      </c>
      <c r="Q316" t="s">
        <v>4088</v>
      </c>
      <c r="R316" t="s">
        <v>8043</v>
      </c>
      <c r="S316">
        <v>82731</v>
      </c>
      <c r="T316">
        <v>16930</v>
      </c>
      <c r="U316" t="s">
        <v>730</v>
      </c>
      <c r="V316">
        <v>1</v>
      </c>
      <c r="W316" t="s">
        <v>8044</v>
      </c>
      <c r="X316" t="s">
        <v>8045</v>
      </c>
      <c r="Y316">
        <v>255</v>
      </c>
      <c r="Z316" t="s">
        <v>44</v>
      </c>
      <c r="AA316" t="s">
        <v>45</v>
      </c>
      <c r="AB316" t="s">
        <v>62</v>
      </c>
      <c r="AC316">
        <v>85000000</v>
      </c>
      <c r="AD316">
        <v>2003</v>
      </c>
      <c r="AE316">
        <v>3000</v>
      </c>
      <c r="AF316">
        <v>6.7</v>
      </c>
      <c r="AG316">
        <v>2.35</v>
      </c>
      <c r="AH316">
        <v>0</v>
      </c>
    </row>
    <row r="317" spans="1:34">
      <c r="A317" t="s">
        <v>34</v>
      </c>
      <c r="B317" t="s">
        <v>4217</v>
      </c>
      <c r="C317">
        <v>234</v>
      </c>
      <c r="D317">
        <v>116</v>
      </c>
      <c r="E317">
        <v>23</v>
      </c>
      <c r="F317">
        <v>110</v>
      </c>
      <c r="G317" t="s">
        <v>218</v>
      </c>
      <c r="H317">
        <v>13000</v>
      </c>
      <c r="I317">
        <v>53215979</v>
      </c>
      <c r="J317" t="s">
        <v>56</v>
      </c>
      <c r="K317" t="s">
        <v>88</v>
      </c>
      <c r="L317" t="s">
        <v>37</v>
      </c>
      <c r="M317" t="s">
        <v>57</v>
      </c>
      <c r="Q317" t="s">
        <v>98</v>
      </c>
      <c r="R317" t="s">
        <v>8050</v>
      </c>
      <c r="S317">
        <v>125036</v>
      </c>
      <c r="T317">
        <v>25220</v>
      </c>
      <c r="U317" t="s">
        <v>8051</v>
      </c>
      <c r="V317">
        <v>7</v>
      </c>
      <c r="W317" t="s">
        <v>8052</v>
      </c>
      <c r="X317" t="s">
        <v>8053</v>
      </c>
      <c r="Y317">
        <v>205</v>
      </c>
      <c r="Z317" t="s">
        <v>44</v>
      </c>
      <c r="AA317" t="s">
        <v>45</v>
      </c>
      <c r="AB317" t="s">
        <v>62</v>
      </c>
      <c r="AC317">
        <v>84000000</v>
      </c>
      <c r="AD317">
        <v>2013</v>
      </c>
      <c r="AE317">
        <v>12000</v>
      </c>
      <c r="AF317">
        <v>6.7</v>
      </c>
      <c r="AG317">
        <v>2.35</v>
      </c>
      <c r="AH317">
        <v>22000</v>
      </c>
    </row>
    <row r="318" spans="1:34">
      <c r="A318" t="s">
        <v>34</v>
      </c>
      <c r="B318" t="s">
        <v>4179</v>
      </c>
      <c r="C318">
        <v>80</v>
      </c>
      <c r="D318">
        <v>135</v>
      </c>
      <c r="E318">
        <v>503</v>
      </c>
      <c r="F318">
        <v>67</v>
      </c>
      <c r="G318" t="s">
        <v>8057</v>
      </c>
      <c r="H318">
        <v>8000</v>
      </c>
      <c r="I318">
        <v>76081498</v>
      </c>
      <c r="J318" t="s">
        <v>56</v>
      </c>
      <c r="K318" t="s">
        <v>37</v>
      </c>
      <c r="L318" t="s">
        <v>90</v>
      </c>
      <c r="M318" t="s">
        <v>87</v>
      </c>
      <c r="N318" t="s">
        <v>57</v>
      </c>
      <c r="Q318" t="s">
        <v>4199</v>
      </c>
      <c r="R318" t="s">
        <v>8058</v>
      </c>
      <c r="S318">
        <v>76099</v>
      </c>
      <c r="T318">
        <v>8355</v>
      </c>
      <c r="U318" t="s">
        <v>8059</v>
      </c>
      <c r="V318">
        <v>1</v>
      </c>
      <c r="W318" t="s">
        <v>8060</v>
      </c>
      <c r="X318" t="s">
        <v>8061</v>
      </c>
      <c r="Y318">
        <v>162</v>
      </c>
      <c r="Z318" t="s">
        <v>44</v>
      </c>
      <c r="AA318" t="s">
        <v>45</v>
      </c>
      <c r="AB318" t="s">
        <v>46</v>
      </c>
      <c r="AC318">
        <v>75000000</v>
      </c>
      <c r="AD318">
        <v>1997</v>
      </c>
      <c r="AE318">
        <v>137</v>
      </c>
      <c r="AF318">
        <v>6.7</v>
      </c>
      <c r="AG318">
        <v>2.35</v>
      </c>
      <c r="AH318">
        <v>0</v>
      </c>
    </row>
    <row r="319" spans="1:34">
      <c r="A319" t="s">
        <v>34</v>
      </c>
      <c r="B319" t="s">
        <v>6728</v>
      </c>
      <c r="C319">
        <v>140</v>
      </c>
      <c r="D319">
        <v>136</v>
      </c>
      <c r="E319">
        <v>394</v>
      </c>
      <c r="F319">
        <v>1000</v>
      </c>
      <c r="G319" t="s">
        <v>2194</v>
      </c>
      <c r="H319">
        <v>24000</v>
      </c>
      <c r="I319">
        <v>67286731</v>
      </c>
      <c r="J319" t="s">
        <v>56</v>
      </c>
      <c r="K319" t="s">
        <v>69</v>
      </c>
      <c r="L319" t="s">
        <v>92</v>
      </c>
      <c r="Q319" t="s">
        <v>346</v>
      </c>
      <c r="R319" t="s">
        <v>8065</v>
      </c>
      <c r="S319">
        <v>67856</v>
      </c>
      <c r="T319">
        <v>36925</v>
      </c>
      <c r="U319" t="s">
        <v>7314</v>
      </c>
      <c r="V319">
        <v>1</v>
      </c>
      <c r="W319" t="s">
        <v>8066</v>
      </c>
      <c r="X319" t="s">
        <v>8067</v>
      </c>
      <c r="Y319">
        <v>345</v>
      </c>
      <c r="Z319" t="s">
        <v>44</v>
      </c>
      <c r="AA319" t="s">
        <v>45</v>
      </c>
      <c r="AB319" t="s">
        <v>62</v>
      </c>
      <c r="AC319">
        <v>100000000</v>
      </c>
      <c r="AD319">
        <v>2004</v>
      </c>
      <c r="AE319">
        <v>10000</v>
      </c>
      <c r="AF319">
        <v>6.7</v>
      </c>
      <c r="AG319">
        <v>2.35</v>
      </c>
      <c r="AH319">
        <v>0</v>
      </c>
    </row>
    <row r="320" spans="1:34">
      <c r="A320" t="s">
        <v>34</v>
      </c>
      <c r="B320" t="s">
        <v>8068</v>
      </c>
      <c r="C320">
        <v>316</v>
      </c>
      <c r="D320">
        <v>110</v>
      </c>
      <c r="E320">
        <v>335</v>
      </c>
      <c r="F320">
        <v>988</v>
      </c>
      <c r="G320" t="s">
        <v>39</v>
      </c>
      <c r="H320">
        <v>11000</v>
      </c>
      <c r="I320">
        <v>134568845</v>
      </c>
      <c r="J320" t="s">
        <v>56</v>
      </c>
      <c r="K320" t="s">
        <v>37</v>
      </c>
      <c r="L320" t="s">
        <v>70</v>
      </c>
      <c r="M320" t="s">
        <v>57</v>
      </c>
      <c r="Q320" t="s">
        <v>1742</v>
      </c>
      <c r="R320" t="s">
        <v>8069</v>
      </c>
      <c r="S320">
        <v>299852</v>
      </c>
      <c r="T320">
        <v>25763</v>
      </c>
      <c r="U320" t="s">
        <v>4152</v>
      </c>
      <c r="V320">
        <v>0</v>
      </c>
      <c r="W320" t="s">
        <v>8070</v>
      </c>
      <c r="X320" t="s">
        <v>8071</v>
      </c>
      <c r="Y320">
        <v>713</v>
      </c>
      <c r="Z320" t="s">
        <v>44</v>
      </c>
      <c r="AA320" t="s">
        <v>45</v>
      </c>
      <c r="AB320" t="s">
        <v>46</v>
      </c>
      <c r="AC320">
        <v>75000000</v>
      </c>
      <c r="AD320">
        <v>2008</v>
      </c>
      <c r="AE320">
        <v>11000</v>
      </c>
      <c r="AF320">
        <v>6.7</v>
      </c>
      <c r="AG320">
        <v>2.35</v>
      </c>
      <c r="AH320">
        <v>0</v>
      </c>
    </row>
    <row r="321" spans="1:34">
      <c r="A321" t="s">
        <v>34</v>
      </c>
      <c r="B321" t="s">
        <v>7582</v>
      </c>
      <c r="C321">
        <v>286</v>
      </c>
      <c r="D321">
        <v>115</v>
      </c>
      <c r="E321">
        <v>101</v>
      </c>
      <c r="F321">
        <v>585</v>
      </c>
      <c r="G321" t="s">
        <v>3265</v>
      </c>
      <c r="H321">
        <v>13000</v>
      </c>
      <c r="I321">
        <v>25121291</v>
      </c>
      <c r="J321" t="s">
        <v>56</v>
      </c>
      <c r="K321" t="s">
        <v>37</v>
      </c>
      <c r="L321" t="s">
        <v>90</v>
      </c>
      <c r="M321" t="s">
        <v>86</v>
      </c>
      <c r="N321" t="s">
        <v>57</v>
      </c>
      <c r="Q321" t="s">
        <v>1031</v>
      </c>
      <c r="R321" t="s">
        <v>8089</v>
      </c>
      <c r="S321">
        <v>177653</v>
      </c>
      <c r="T321">
        <v>15708</v>
      </c>
      <c r="U321" t="s">
        <v>8090</v>
      </c>
      <c r="V321">
        <v>1</v>
      </c>
      <c r="W321" t="s">
        <v>8091</v>
      </c>
      <c r="X321" t="s">
        <v>8092</v>
      </c>
      <c r="Y321">
        <v>279</v>
      </c>
      <c r="Z321" t="s">
        <v>44</v>
      </c>
      <c r="AA321" t="s">
        <v>45</v>
      </c>
      <c r="AB321" t="s">
        <v>46</v>
      </c>
      <c r="AC321">
        <v>50000000</v>
      </c>
      <c r="AD321">
        <v>2013</v>
      </c>
      <c r="AE321">
        <v>1000</v>
      </c>
      <c r="AF321">
        <v>6.7</v>
      </c>
      <c r="AG321">
        <v>2.35</v>
      </c>
      <c r="AH321">
        <v>34000</v>
      </c>
    </row>
    <row r="322" spans="1:34">
      <c r="A322" t="s">
        <v>34</v>
      </c>
      <c r="B322" t="s">
        <v>1067</v>
      </c>
      <c r="C322">
        <v>156</v>
      </c>
      <c r="D322">
        <v>136</v>
      </c>
      <c r="E322">
        <v>258</v>
      </c>
      <c r="F322">
        <v>94</v>
      </c>
      <c r="G322" t="s">
        <v>8093</v>
      </c>
      <c r="H322">
        <v>12000</v>
      </c>
      <c r="I322">
        <v>93771072</v>
      </c>
      <c r="J322" t="s">
        <v>56</v>
      </c>
      <c r="K322" t="s">
        <v>69</v>
      </c>
      <c r="L322" t="s">
        <v>88</v>
      </c>
      <c r="M322" t="s">
        <v>87</v>
      </c>
      <c r="N322" t="s">
        <v>57</v>
      </c>
      <c r="O322" t="s">
        <v>92</v>
      </c>
      <c r="Q322" t="s">
        <v>218</v>
      </c>
      <c r="R322" t="s">
        <v>8094</v>
      </c>
      <c r="S322">
        <v>135404</v>
      </c>
      <c r="T322">
        <v>12396</v>
      </c>
      <c r="U322" t="s">
        <v>4892</v>
      </c>
      <c r="V322">
        <v>0</v>
      </c>
      <c r="W322" t="s">
        <v>8095</v>
      </c>
      <c r="X322" t="s">
        <v>8096</v>
      </c>
      <c r="Y322">
        <v>318</v>
      </c>
      <c r="Z322" t="s">
        <v>44</v>
      </c>
      <c r="AA322" t="s">
        <v>45</v>
      </c>
      <c r="AB322" t="s">
        <v>62</v>
      </c>
      <c r="AC322">
        <v>65000000</v>
      </c>
      <c r="AD322">
        <v>1998</v>
      </c>
      <c r="AE322">
        <v>174</v>
      </c>
      <c r="AF322">
        <v>6.7</v>
      </c>
      <c r="AG322">
        <v>2.35</v>
      </c>
      <c r="AH322">
        <v>0</v>
      </c>
    </row>
    <row r="323" spans="1:34">
      <c r="A323" t="s">
        <v>34</v>
      </c>
      <c r="B323" t="s">
        <v>5452</v>
      </c>
      <c r="C323">
        <v>94</v>
      </c>
      <c r="D323">
        <v>121</v>
      </c>
      <c r="E323">
        <v>212</v>
      </c>
      <c r="F323">
        <v>263</v>
      </c>
      <c r="G323" t="s">
        <v>6393</v>
      </c>
      <c r="H323">
        <v>394</v>
      </c>
      <c r="I323">
        <v>33328051</v>
      </c>
      <c r="J323" t="s">
        <v>56</v>
      </c>
      <c r="K323" t="s">
        <v>37</v>
      </c>
      <c r="L323" t="s">
        <v>38</v>
      </c>
      <c r="M323" t="s">
        <v>90</v>
      </c>
      <c r="N323" t="s">
        <v>57</v>
      </c>
      <c r="Q323" t="s">
        <v>8101</v>
      </c>
      <c r="R323" t="s">
        <v>8102</v>
      </c>
      <c r="S323">
        <v>60508</v>
      </c>
      <c r="T323">
        <v>1531</v>
      </c>
      <c r="U323" t="s">
        <v>8103</v>
      </c>
      <c r="V323">
        <v>2</v>
      </c>
      <c r="W323" t="s">
        <v>8104</v>
      </c>
      <c r="X323" t="s">
        <v>8105</v>
      </c>
      <c r="Y323">
        <v>285</v>
      </c>
      <c r="Z323" t="s">
        <v>44</v>
      </c>
      <c r="AA323" t="s">
        <v>45</v>
      </c>
      <c r="AB323" t="s">
        <v>46</v>
      </c>
      <c r="AC323">
        <v>65000000</v>
      </c>
      <c r="AD323">
        <v>1996</v>
      </c>
      <c r="AE323">
        <v>380</v>
      </c>
      <c r="AF323">
        <v>6.7</v>
      </c>
      <c r="AG323">
        <v>2.35</v>
      </c>
      <c r="AH323">
        <v>4000</v>
      </c>
    </row>
    <row r="324" spans="1:34">
      <c r="A324" t="s">
        <v>34</v>
      </c>
      <c r="B324" t="s">
        <v>5470</v>
      </c>
      <c r="C324">
        <v>265</v>
      </c>
      <c r="D324">
        <v>109</v>
      </c>
      <c r="E324">
        <v>175</v>
      </c>
      <c r="F324">
        <v>459</v>
      </c>
      <c r="G324" t="s">
        <v>4963</v>
      </c>
      <c r="H324">
        <v>18000</v>
      </c>
      <c r="I324">
        <v>75573300</v>
      </c>
      <c r="J324" t="s">
        <v>56</v>
      </c>
      <c r="K324" t="s">
        <v>88</v>
      </c>
      <c r="L324" t="s">
        <v>37</v>
      </c>
      <c r="M324" t="s">
        <v>38</v>
      </c>
      <c r="N324" t="s">
        <v>57</v>
      </c>
      <c r="Q324" t="s">
        <v>1453</v>
      </c>
      <c r="R324" t="s">
        <v>8106</v>
      </c>
      <c r="S324">
        <v>156898</v>
      </c>
      <c r="T324">
        <v>20148</v>
      </c>
      <c r="U324" t="s">
        <v>2967</v>
      </c>
      <c r="V324">
        <v>1</v>
      </c>
      <c r="W324" t="s">
        <v>8107</v>
      </c>
      <c r="X324" t="s">
        <v>8108</v>
      </c>
      <c r="Y324">
        <v>172</v>
      </c>
      <c r="Z324" t="s">
        <v>44</v>
      </c>
      <c r="AA324" t="s">
        <v>45</v>
      </c>
      <c r="AB324" t="s">
        <v>46</v>
      </c>
      <c r="AC324">
        <v>61000000</v>
      </c>
      <c r="AD324">
        <v>2013</v>
      </c>
      <c r="AE324">
        <v>497</v>
      </c>
      <c r="AF324">
        <v>6.7</v>
      </c>
      <c r="AG324">
        <v>2.35</v>
      </c>
      <c r="AH324">
        <v>22000</v>
      </c>
    </row>
    <row r="325" spans="1:34">
      <c r="A325" t="s">
        <v>34</v>
      </c>
      <c r="B325" t="s">
        <v>2292</v>
      </c>
      <c r="C325">
        <v>415</v>
      </c>
      <c r="D325">
        <v>113</v>
      </c>
      <c r="E325">
        <v>181</v>
      </c>
      <c r="F325">
        <v>300</v>
      </c>
      <c r="G325" t="s">
        <v>8113</v>
      </c>
      <c r="H325">
        <v>33000</v>
      </c>
      <c r="I325">
        <v>45996718</v>
      </c>
      <c r="J325" t="s">
        <v>56</v>
      </c>
      <c r="K325" t="s">
        <v>37</v>
      </c>
      <c r="L325" t="s">
        <v>38</v>
      </c>
      <c r="M325" t="s">
        <v>57</v>
      </c>
      <c r="Q325" t="s">
        <v>1449</v>
      </c>
      <c r="R325" t="s">
        <v>8114</v>
      </c>
      <c r="S325">
        <v>173530</v>
      </c>
      <c r="T325">
        <v>34738</v>
      </c>
      <c r="U325" t="s">
        <v>8115</v>
      </c>
      <c r="V325">
        <v>3</v>
      </c>
      <c r="W325" t="s">
        <v>8116</v>
      </c>
      <c r="X325" t="s">
        <v>8117</v>
      </c>
      <c r="Y325">
        <v>264</v>
      </c>
      <c r="Z325" t="s">
        <v>44</v>
      </c>
      <c r="AA325" t="s">
        <v>45</v>
      </c>
      <c r="AB325" t="s">
        <v>46</v>
      </c>
      <c r="AC325">
        <v>60000000</v>
      </c>
      <c r="AD325">
        <v>2013</v>
      </c>
      <c r="AE325">
        <v>301</v>
      </c>
      <c r="AF325">
        <v>6.7</v>
      </c>
      <c r="AG325">
        <v>2.35</v>
      </c>
      <c r="AH325">
        <v>40000</v>
      </c>
    </row>
    <row r="326" spans="1:34">
      <c r="A326" t="s">
        <v>76</v>
      </c>
      <c r="B326" t="s">
        <v>3846</v>
      </c>
      <c r="C326">
        <v>81</v>
      </c>
      <c r="D326">
        <v>132</v>
      </c>
      <c r="E326">
        <v>131</v>
      </c>
      <c r="F326">
        <v>242</v>
      </c>
      <c r="G326" t="s">
        <v>7923</v>
      </c>
      <c r="H326">
        <v>11000</v>
      </c>
      <c r="I326">
        <v>10166502</v>
      </c>
      <c r="J326" t="s">
        <v>56</v>
      </c>
      <c r="K326" t="s">
        <v>38</v>
      </c>
      <c r="L326" t="s">
        <v>207</v>
      </c>
      <c r="Q326" t="s">
        <v>1731</v>
      </c>
      <c r="R326" t="s">
        <v>8135</v>
      </c>
      <c r="S326">
        <v>18209</v>
      </c>
      <c r="T326">
        <v>12133</v>
      </c>
      <c r="U326" t="s">
        <v>8136</v>
      </c>
      <c r="V326">
        <v>0</v>
      </c>
      <c r="W326" t="s">
        <v>8137</v>
      </c>
      <c r="X326" t="s">
        <v>8138</v>
      </c>
      <c r="Y326">
        <v>183</v>
      </c>
      <c r="Z326" t="s">
        <v>8139</v>
      </c>
      <c r="AA326" t="s">
        <v>45</v>
      </c>
      <c r="AB326" t="s">
        <v>46</v>
      </c>
      <c r="AC326">
        <v>80000000</v>
      </c>
      <c r="AD326">
        <v>2005</v>
      </c>
      <c r="AE326">
        <v>298</v>
      </c>
      <c r="AF326">
        <v>6.7</v>
      </c>
      <c r="AG326">
        <v>2.35</v>
      </c>
      <c r="AH326">
        <v>0</v>
      </c>
    </row>
    <row r="327" spans="1:34">
      <c r="A327" t="s">
        <v>34</v>
      </c>
      <c r="B327" t="s">
        <v>688</v>
      </c>
      <c r="C327">
        <v>224</v>
      </c>
      <c r="D327">
        <v>117</v>
      </c>
      <c r="E327">
        <v>0</v>
      </c>
      <c r="F327">
        <v>845</v>
      </c>
      <c r="G327" t="s">
        <v>539</v>
      </c>
      <c r="H327">
        <v>12000</v>
      </c>
      <c r="I327">
        <v>81645152</v>
      </c>
      <c r="J327" t="s">
        <v>56</v>
      </c>
      <c r="K327" t="s">
        <v>94</v>
      </c>
      <c r="L327" t="s">
        <v>86</v>
      </c>
      <c r="M327" t="s">
        <v>57</v>
      </c>
      <c r="Q327" t="s">
        <v>7444</v>
      </c>
      <c r="R327" t="s">
        <v>8150</v>
      </c>
      <c r="S327">
        <v>158267</v>
      </c>
      <c r="T327">
        <v>15371</v>
      </c>
      <c r="U327" t="s">
        <v>3603</v>
      </c>
      <c r="V327">
        <v>1</v>
      </c>
      <c r="W327" t="s">
        <v>8151</v>
      </c>
      <c r="X327" t="s">
        <v>8152</v>
      </c>
      <c r="Y327">
        <v>559</v>
      </c>
      <c r="Z327" t="s">
        <v>44</v>
      </c>
      <c r="AA327" t="s">
        <v>45</v>
      </c>
      <c r="AB327" t="s">
        <v>46</v>
      </c>
      <c r="AC327">
        <v>54000000</v>
      </c>
      <c r="AD327">
        <v>2002</v>
      </c>
      <c r="AE327">
        <v>919</v>
      </c>
      <c r="AF327">
        <v>6.7</v>
      </c>
      <c r="AG327">
        <v>1.85</v>
      </c>
      <c r="AH327">
        <v>0</v>
      </c>
    </row>
    <row r="328" spans="1:34">
      <c r="A328" t="s">
        <v>34</v>
      </c>
      <c r="B328" t="s">
        <v>105</v>
      </c>
      <c r="C328">
        <v>76</v>
      </c>
      <c r="D328">
        <v>121</v>
      </c>
      <c r="E328">
        <v>16000</v>
      </c>
      <c r="F328">
        <v>826</v>
      </c>
      <c r="G328" t="s">
        <v>434</v>
      </c>
      <c r="H328">
        <v>16000</v>
      </c>
      <c r="I328">
        <v>50007168</v>
      </c>
      <c r="J328" t="s">
        <v>56</v>
      </c>
      <c r="K328" t="s">
        <v>37</v>
      </c>
      <c r="L328" t="s">
        <v>38</v>
      </c>
      <c r="M328" t="s">
        <v>57</v>
      </c>
      <c r="Q328" t="s">
        <v>105</v>
      </c>
      <c r="R328" t="s">
        <v>8165</v>
      </c>
      <c r="S328">
        <v>39529</v>
      </c>
      <c r="T328">
        <v>19139</v>
      </c>
      <c r="U328" t="s">
        <v>217</v>
      </c>
      <c r="V328">
        <v>0</v>
      </c>
      <c r="W328" t="s">
        <v>8166</v>
      </c>
      <c r="X328" t="s">
        <v>8167</v>
      </c>
      <c r="Y328">
        <v>142</v>
      </c>
      <c r="Z328" t="s">
        <v>44</v>
      </c>
      <c r="AA328" t="s">
        <v>45</v>
      </c>
      <c r="AB328" t="s">
        <v>46</v>
      </c>
      <c r="AC328">
        <v>50000000</v>
      </c>
      <c r="AD328">
        <v>1997</v>
      </c>
      <c r="AE328">
        <v>1000</v>
      </c>
      <c r="AF328">
        <v>6.7</v>
      </c>
      <c r="AG328">
        <v>2.35</v>
      </c>
      <c r="AH328">
        <v>1000</v>
      </c>
    </row>
    <row r="329" spans="1:34">
      <c r="A329" t="s">
        <v>34</v>
      </c>
      <c r="B329" t="s">
        <v>4118</v>
      </c>
      <c r="C329">
        <v>79</v>
      </c>
      <c r="D329">
        <v>139</v>
      </c>
      <c r="E329">
        <v>378</v>
      </c>
      <c r="F329">
        <v>303</v>
      </c>
      <c r="G329" t="s">
        <v>8173</v>
      </c>
      <c r="H329">
        <v>11000</v>
      </c>
      <c r="I329">
        <v>20389967</v>
      </c>
      <c r="J329" t="s">
        <v>56</v>
      </c>
      <c r="K329" t="s">
        <v>79</v>
      </c>
      <c r="L329" t="s">
        <v>38</v>
      </c>
      <c r="M329" t="s">
        <v>80</v>
      </c>
      <c r="N329" t="s">
        <v>207</v>
      </c>
      <c r="Q329" t="s">
        <v>201</v>
      </c>
      <c r="R329" t="s">
        <v>8174</v>
      </c>
      <c r="S329">
        <v>3077</v>
      </c>
      <c r="T329">
        <v>12786</v>
      </c>
      <c r="U329" t="s">
        <v>8175</v>
      </c>
      <c r="V329">
        <v>1</v>
      </c>
      <c r="W329" t="s">
        <v>8176</v>
      </c>
      <c r="X329" t="s">
        <v>8177</v>
      </c>
      <c r="Y329">
        <v>47</v>
      </c>
      <c r="Z329" t="s">
        <v>44</v>
      </c>
      <c r="AA329" t="s">
        <v>45</v>
      </c>
      <c r="AB329" t="s">
        <v>46</v>
      </c>
      <c r="AC329">
        <v>50000000</v>
      </c>
      <c r="AD329">
        <v>2016</v>
      </c>
      <c r="AE329">
        <v>552</v>
      </c>
      <c r="AF329">
        <v>6.7</v>
      </c>
      <c r="AG329">
        <v>1.85</v>
      </c>
      <c r="AH329">
        <v>10000</v>
      </c>
    </row>
    <row r="330" spans="1:34">
      <c r="A330" t="s">
        <v>34</v>
      </c>
      <c r="B330" t="s">
        <v>7533</v>
      </c>
      <c r="C330">
        <v>105</v>
      </c>
      <c r="D330">
        <v>130</v>
      </c>
      <c r="E330">
        <v>46</v>
      </c>
      <c r="F330">
        <v>162</v>
      </c>
      <c r="G330" t="s">
        <v>5750</v>
      </c>
      <c r="H330">
        <v>387</v>
      </c>
      <c r="I330">
        <v>51185897</v>
      </c>
      <c r="J330" t="s">
        <v>56</v>
      </c>
      <c r="K330" t="s">
        <v>69</v>
      </c>
      <c r="L330" t="s">
        <v>57</v>
      </c>
      <c r="Q330" t="s">
        <v>4271</v>
      </c>
      <c r="R330" t="s">
        <v>8190</v>
      </c>
      <c r="S330">
        <v>69457</v>
      </c>
      <c r="T330">
        <v>1233</v>
      </c>
      <c r="U330" t="s">
        <v>3749</v>
      </c>
      <c r="V330">
        <v>1</v>
      </c>
      <c r="W330" t="s">
        <v>8191</v>
      </c>
      <c r="X330" t="s">
        <v>8192</v>
      </c>
      <c r="Y330">
        <v>271</v>
      </c>
      <c r="Z330" t="s">
        <v>44</v>
      </c>
      <c r="AA330" t="s">
        <v>329</v>
      </c>
      <c r="AB330" t="s">
        <v>150</v>
      </c>
      <c r="AC330">
        <v>30000000</v>
      </c>
      <c r="AD330">
        <v>1987</v>
      </c>
      <c r="AE330">
        <v>244</v>
      </c>
      <c r="AF330">
        <v>6.7</v>
      </c>
      <c r="AG330">
        <v>2.35</v>
      </c>
      <c r="AH330">
        <v>0</v>
      </c>
    </row>
    <row r="331" spans="1:34">
      <c r="A331" t="s">
        <v>34</v>
      </c>
      <c r="B331" t="s">
        <v>7952</v>
      </c>
      <c r="C331">
        <v>187</v>
      </c>
      <c r="D331">
        <v>106</v>
      </c>
      <c r="E331">
        <v>357</v>
      </c>
      <c r="F331">
        <v>4000</v>
      </c>
      <c r="G331" t="s">
        <v>206</v>
      </c>
      <c r="H331">
        <v>23000</v>
      </c>
      <c r="I331">
        <v>144512310</v>
      </c>
      <c r="J331" t="s">
        <v>56</v>
      </c>
      <c r="K331" t="s">
        <v>37</v>
      </c>
      <c r="L331" t="s">
        <v>57</v>
      </c>
      <c r="Q331" t="s">
        <v>3795</v>
      </c>
      <c r="R331" t="s">
        <v>7953</v>
      </c>
      <c r="S331">
        <v>272227</v>
      </c>
      <c r="T331">
        <v>45327</v>
      </c>
      <c r="U331" t="s">
        <v>7954</v>
      </c>
      <c r="V331">
        <v>2</v>
      </c>
      <c r="W331" t="s">
        <v>7955</v>
      </c>
      <c r="X331" t="s">
        <v>7956</v>
      </c>
      <c r="Y331">
        <v>988</v>
      </c>
      <c r="Z331" t="s">
        <v>44</v>
      </c>
      <c r="AA331" t="s">
        <v>45</v>
      </c>
      <c r="AB331" t="s">
        <v>62</v>
      </c>
      <c r="AC331">
        <v>38000000</v>
      </c>
      <c r="AD331">
        <v>2001</v>
      </c>
      <c r="AE331">
        <v>14000</v>
      </c>
      <c r="AF331">
        <v>6.7</v>
      </c>
      <c r="AG331">
        <v>2.35</v>
      </c>
      <c r="AH331">
        <v>14000</v>
      </c>
    </row>
    <row r="332" spans="1:34">
      <c r="A332" t="s">
        <v>34</v>
      </c>
      <c r="B332" t="s">
        <v>4179</v>
      </c>
      <c r="C332">
        <v>68</v>
      </c>
      <c r="D332">
        <v>121</v>
      </c>
      <c r="E332">
        <v>503</v>
      </c>
      <c r="F332">
        <v>94</v>
      </c>
      <c r="G332" t="s">
        <v>8207</v>
      </c>
      <c r="H332">
        <v>808</v>
      </c>
      <c r="I332">
        <v>144731527</v>
      </c>
      <c r="J332" t="s">
        <v>56</v>
      </c>
      <c r="K332" t="s">
        <v>37</v>
      </c>
      <c r="L332" t="s">
        <v>57</v>
      </c>
      <c r="Q332" t="s">
        <v>4865</v>
      </c>
      <c r="R332" t="s">
        <v>8208</v>
      </c>
      <c r="S332">
        <v>128010</v>
      </c>
      <c r="T332">
        <v>1446</v>
      </c>
      <c r="U332" t="s">
        <v>4892</v>
      </c>
      <c r="V332">
        <v>2</v>
      </c>
      <c r="W332" t="s">
        <v>8209</v>
      </c>
      <c r="X332" t="s">
        <v>8210</v>
      </c>
      <c r="Y332">
        <v>136</v>
      </c>
      <c r="Z332" t="s">
        <v>44</v>
      </c>
      <c r="AA332" t="s">
        <v>45</v>
      </c>
      <c r="AB332" t="s">
        <v>46</v>
      </c>
      <c r="AC332">
        <v>35000000</v>
      </c>
      <c r="AD332">
        <v>1992</v>
      </c>
      <c r="AE332">
        <v>277</v>
      </c>
      <c r="AF332">
        <v>6.7</v>
      </c>
      <c r="AG332">
        <v>2.35</v>
      </c>
      <c r="AH332">
        <v>0</v>
      </c>
    </row>
    <row r="333" spans="1:34">
      <c r="A333" t="s">
        <v>34</v>
      </c>
      <c r="B333" t="s">
        <v>8131</v>
      </c>
      <c r="C333">
        <v>226</v>
      </c>
      <c r="D333">
        <v>100</v>
      </c>
      <c r="E333">
        <v>545</v>
      </c>
      <c r="F333">
        <v>766</v>
      </c>
      <c r="G333" t="s">
        <v>8211</v>
      </c>
      <c r="H333">
        <v>14000</v>
      </c>
      <c r="I333">
        <v>39532308</v>
      </c>
      <c r="J333" t="s">
        <v>56</v>
      </c>
      <c r="K333" t="s">
        <v>94</v>
      </c>
      <c r="L333" t="s">
        <v>86</v>
      </c>
      <c r="Q333" t="s">
        <v>2132</v>
      </c>
      <c r="R333" t="s">
        <v>8212</v>
      </c>
      <c r="S333">
        <v>198701</v>
      </c>
      <c r="T333">
        <v>17902</v>
      </c>
      <c r="U333" t="s">
        <v>8213</v>
      </c>
      <c r="V333">
        <v>0</v>
      </c>
      <c r="W333" t="s">
        <v>8214</v>
      </c>
      <c r="X333" t="s">
        <v>8215</v>
      </c>
      <c r="Y333">
        <v>1138</v>
      </c>
      <c r="Z333" t="s">
        <v>44</v>
      </c>
      <c r="AA333" t="s">
        <v>329</v>
      </c>
      <c r="AB333" t="s">
        <v>46</v>
      </c>
      <c r="AC333">
        <v>33000000</v>
      </c>
      <c r="AD333">
        <v>2002</v>
      </c>
      <c r="AE333">
        <v>2000</v>
      </c>
      <c r="AF333">
        <v>6.7</v>
      </c>
      <c r="AG333">
        <v>1.85</v>
      </c>
      <c r="AH333">
        <v>0</v>
      </c>
    </row>
    <row r="334" spans="1:34">
      <c r="A334" t="s">
        <v>34</v>
      </c>
      <c r="B334" t="s">
        <v>1789</v>
      </c>
      <c r="C334">
        <v>360</v>
      </c>
      <c r="D334">
        <v>109</v>
      </c>
      <c r="E334">
        <v>487</v>
      </c>
      <c r="F334">
        <v>3000</v>
      </c>
      <c r="G334" t="s">
        <v>854</v>
      </c>
      <c r="H334">
        <v>20000</v>
      </c>
      <c r="I334">
        <v>37553932</v>
      </c>
      <c r="J334" t="s">
        <v>56</v>
      </c>
      <c r="K334" t="s">
        <v>86</v>
      </c>
      <c r="L334" t="s">
        <v>57</v>
      </c>
      <c r="Q334" t="s">
        <v>8216</v>
      </c>
      <c r="R334" t="s">
        <v>8217</v>
      </c>
      <c r="S334">
        <v>304318</v>
      </c>
      <c r="T334">
        <v>34011</v>
      </c>
      <c r="U334" t="s">
        <v>3857</v>
      </c>
      <c r="V334">
        <v>2</v>
      </c>
      <c r="W334" t="s">
        <v>8218</v>
      </c>
      <c r="X334" t="s">
        <v>8219</v>
      </c>
      <c r="Y334">
        <v>463</v>
      </c>
      <c r="Z334" t="s">
        <v>44</v>
      </c>
      <c r="AA334" t="s">
        <v>45</v>
      </c>
      <c r="AB334" t="s">
        <v>62</v>
      </c>
      <c r="AC334">
        <v>40000000</v>
      </c>
      <c r="AD334">
        <v>2011</v>
      </c>
      <c r="AE334">
        <v>10000</v>
      </c>
      <c r="AF334">
        <v>6.7</v>
      </c>
      <c r="AG334">
        <v>2.35</v>
      </c>
      <c r="AH334">
        <v>52000</v>
      </c>
    </row>
    <row r="335" spans="1:34">
      <c r="A335" t="s">
        <v>34</v>
      </c>
      <c r="B335" t="s">
        <v>8283</v>
      </c>
      <c r="C335">
        <v>49</v>
      </c>
      <c r="D335">
        <v>98</v>
      </c>
      <c r="E335">
        <v>176</v>
      </c>
      <c r="F335">
        <v>468</v>
      </c>
      <c r="G335" t="s">
        <v>3480</v>
      </c>
      <c r="H335">
        <v>742</v>
      </c>
      <c r="I335">
        <v>44455658</v>
      </c>
      <c r="J335" t="s">
        <v>56</v>
      </c>
      <c r="K335" t="s">
        <v>69</v>
      </c>
      <c r="L335" t="s">
        <v>88</v>
      </c>
      <c r="M335" t="s">
        <v>37</v>
      </c>
      <c r="Q335" t="s">
        <v>4194</v>
      </c>
      <c r="R335" t="s">
        <v>8284</v>
      </c>
      <c r="S335">
        <v>36253</v>
      </c>
      <c r="T335">
        <v>2457</v>
      </c>
      <c r="U335" t="s">
        <v>8285</v>
      </c>
      <c r="V335">
        <v>2</v>
      </c>
      <c r="W335" t="s">
        <v>8286</v>
      </c>
      <c r="X335" t="s">
        <v>8287</v>
      </c>
      <c r="Y335">
        <v>92</v>
      </c>
      <c r="Z335" t="s">
        <v>44</v>
      </c>
      <c r="AA335" t="s">
        <v>45</v>
      </c>
      <c r="AB335" t="s">
        <v>46</v>
      </c>
      <c r="AC335">
        <v>25000000</v>
      </c>
      <c r="AD335">
        <v>1997</v>
      </c>
      <c r="AE335">
        <v>658</v>
      </c>
      <c r="AF335">
        <v>6.7</v>
      </c>
      <c r="AG335">
        <v>1.85</v>
      </c>
      <c r="AH335">
        <v>0</v>
      </c>
    </row>
    <row r="336" spans="1:34">
      <c r="A336" t="s">
        <v>34</v>
      </c>
      <c r="B336" t="s">
        <v>8367</v>
      </c>
      <c r="C336">
        <v>60</v>
      </c>
      <c r="D336">
        <v>108</v>
      </c>
      <c r="E336">
        <v>25</v>
      </c>
      <c r="F336">
        <v>94</v>
      </c>
      <c r="G336" t="s">
        <v>8368</v>
      </c>
      <c r="H336">
        <v>1000</v>
      </c>
      <c r="I336">
        <v>6000000</v>
      </c>
      <c r="J336" t="s">
        <v>56</v>
      </c>
      <c r="K336" t="s">
        <v>69</v>
      </c>
      <c r="L336" t="s">
        <v>70</v>
      </c>
      <c r="Q336" t="s">
        <v>392</v>
      </c>
      <c r="R336" t="s">
        <v>8369</v>
      </c>
      <c r="S336">
        <v>10832</v>
      </c>
      <c r="T336">
        <v>1263</v>
      </c>
      <c r="U336" t="s">
        <v>8370</v>
      </c>
      <c r="V336">
        <v>0</v>
      </c>
      <c r="W336" t="s">
        <v>8371</v>
      </c>
      <c r="X336" t="s">
        <v>8372</v>
      </c>
      <c r="Y336">
        <v>102</v>
      </c>
      <c r="Z336" t="s">
        <v>44</v>
      </c>
      <c r="AA336" t="s">
        <v>45</v>
      </c>
      <c r="AB336" t="s">
        <v>150</v>
      </c>
      <c r="AC336">
        <v>18000000</v>
      </c>
      <c r="AD336">
        <v>1981</v>
      </c>
      <c r="AE336">
        <v>115</v>
      </c>
      <c r="AF336">
        <v>6.7</v>
      </c>
      <c r="AG336">
        <v>2.35</v>
      </c>
      <c r="AH336">
        <v>0</v>
      </c>
    </row>
    <row r="337" spans="1:34">
      <c r="A337" t="s">
        <v>34</v>
      </c>
      <c r="B337" t="s">
        <v>8378</v>
      </c>
      <c r="C337">
        <v>112</v>
      </c>
      <c r="D337">
        <v>105</v>
      </c>
      <c r="E337">
        <v>2</v>
      </c>
      <c r="F337">
        <v>69</v>
      </c>
      <c r="G337" t="s">
        <v>6106</v>
      </c>
      <c r="H337">
        <v>805</v>
      </c>
      <c r="I337">
        <v>63260</v>
      </c>
      <c r="J337" t="s">
        <v>56</v>
      </c>
      <c r="K337" t="s">
        <v>95</v>
      </c>
      <c r="L337" t="s">
        <v>86</v>
      </c>
      <c r="M337" t="s">
        <v>57</v>
      </c>
      <c r="Q337" t="s">
        <v>8379</v>
      </c>
      <c r="R337" t="s">
        <v>8380</v>
      </c>
      <c r="S337">
        <v>14325</v>
      </c>
      <c r="T337">
        <v>1185</v>
      </c>
      <c r="U337" t="s">
        <v>8381</v>
      </c>
      <c r="V337">
        <v>0</v>
      </c>
      <c r="W337" t="s">
        <v>8382</v>
      </c>
      <c r="X337" t="s">
        <v>8383</v>
      </c>
      <c r="Y337">
        <v>90</v>
      </c>
      <c r="Z337" t="s">
        <v>44</v>
      </c>
      <c r="AA337" t="s">
        <v>301</v>
      </c>
      <c r="AB337" t="s">
        <v>46</v>
      </c>
      <c r="AC337">
        <v>14000000</v>
      </c>
      <c r="AD337">
        <v>2006</v>
      </c>
      <c r="AE337">
        <v>306</v>
      </c>
      <c r="AF337">
        <v>6.7</v>
      </c>
      <c r="AG337">
        <v>2.35</v>
      </c>
      <c r="AH337">
        <v>0</v>
      </c>
    </row>
    <row r="338" spans="1:34">
      <c r="A338" t="s">
        <v>34</v>
      </c>
      <c r="B338" t="s">
        <v>5127</v>
      </c>
      <c r="C338">
        <v>186</v>
      </c>
      <c r="D338">
        <v>109</v>
      </c>
      <c r="E338">
        <v>248</v>
      </c>
      <c r="F338">
        <v>968</v>
      </c>
      <c r="G338" t="s">
        <v>4152</v>
      </c>
      <c r="H338">
        <v>16000</v>
      </c>
      <c r="I338">
        <v>35635046</v>
      </c>
      <c r="J338" t="s">
        <v>56</v>
      </c>
      <c r="K338" t="s">
        <v>37</v>
      </c>
      <c r="L338" t="s">
        <v>38</v>
      </c>
      <c r="M338" t="s">
        <v>57</v>
      </c>
      <c r="Q338" t="s">
        <v>825</v>
      </c>
      <c r="R338" t="s">
        <v>8389</v>
      </c>
      <c r="S338">
        <v>121058</v>
      </c>
      <c r="T338">
        <v>19410</v>
      </c>
      <c r="U338" t="s">
        <v>5757</v>
      </c>
      <c r="V338">
        <v>0</v>
      </c>
      <c r="W338" t="s">
        <v>8390</v>
      </c>
      <c r="X338" t="s">
        <v>8391</v>
      </c>
      <c r="Y338">
        <v>482</v>
      </c>
      <c r="Z338" t="s">
        <v>44</v>
      </c>
      <c r="AA338" t="s">
        <v>329</v>
      </c>
      <c r="AB338" t="s">
        <v>46</v>
      </c>
      <c r="AC338">
        <v>17000000</v>
      </c>
      <c r="AD338">
        <v>2006</v>
      </c>
      <c r="AE338">
        <v>988</v>
      </c>
      <c r="AF338">
        <v>6.7</v>
      </c>
      <c r="AG338">
        <v>2.35</v>
      </c>
      <c r="AH338">
        <v>3000</v>
      </c>
    </row>
    <row r="339" spans="1:34">
      <c r="A339" t="s">
        <v>34</v>
      </c>
      <c r="B339" t="s">
        <v>8451</v>
      </c>
      <c r="C339">
        <v>391</v>
      </c>
      <c r="D339">
        <v>105</v>
      </c>
      <c r="E339">
        <v>20</v>
      </c>
      <c r="F339">
        <v>844</v>
      </c>
      <c r="G339" t="s">
        <v>8452</v>
      </c>
      <c r="H339">
        <v>22000</v>
      </c>
      <c r="I339">
        <v>26589953</v>
      </c>
      <c r="J339" t="s">
        <v>56</v>
      </c>
      <c r="K339" t="s">
        <v>37</v>
      </c>
      <c r="L339" t="s">
        <v>57</v>
      </c>
      <c r="Q339" t="s">
        <v>63</v>
      </c>
      <c r="R339" t="s">
        <v>8453</v>
      </c>
      <c r="S339">
        <v>165792</v>
      </c>
      <c r="T339">
        <v>26233</v>
      </c>
      <c r="U339" t="s">
        <v>4375</v>
      </c>
      <c r="V339">
        <v>1</v>
      </c>
      <c r="W339" t="s">
        <v>8454</v>
      </c>
      <c r="X339" t="s">
        <v>8455</v>
      </c>
      <c r="Y339">
        <v>392</v>
      </c>
      <c r="Z339" t="s">
        <v>44</v>
      </c>
      <c r="AA339" t="s">
        <v>45</v>
      </c>
      <c r="AB339" t="s">
        <v>46</v>
      </c>
      <c r="AC339">
        <v>10500000</v>
      </c>
      <c r="AD339">
        <v>2010</v>
      </c>
      <c r="AE339">
        <v>982</v>
      </c>
      <c r="AF339">
        <v>6.7</v>
      </c>
      <c r="AG339">
        <v>1.85</v>
      </c>
      <c r="AH339">
        <v>44000</v>
      </c>
    </row>
    <row r="340" spans="1:34">
      <c r="A340" t="s">
        <v>34</v>
      </c>
      <c r="B340" t="s">
        <v>8462</v>
      </c>
      <c r="C340">
        <v>66</v>
      </c>
      <c r="D340">
        <v>92</v>
      </c>
      <c r="E340">
        <v>226</v>
      </c>
      <c r="F340">
        <v>580</v>
      </c>
      <c r="G340" t="s">
        <v>401</v>
      </c>
      <c r="H340">
        <v>1000</v>
      </c>
      <c r="I340">
        <v>21088568</v>
      </c>
      <c r="J340" t="s">
        <v>56</v>
      </c>
      <c r="K340" t="s">
        <v>70</v>
      </c>
      <c r="L340" t="s">
        <v>94</v>
      </c>
      <c r="M340" t="s">
        <v>57</v>
      </c>
      <c r="Q340" t="s">
        <v>1364</v>
      </c>
      <c r="R340" t="s">
        <v>8463</v>
      </c>
      <c r="S340">
        <v>16646</v>
      </c>
      <c r="T340">
        <v>3931</v>
      </c>
      <c r="U340" t="s">
        <v>5247</v>
      </c>
      <c r="V340">
        <v>1</v>
      </c>
      <c r="W340" t="s">
        <v>8464</v>
      </c>
      <c r="X340" t="s">
        <v>8465</v>
      </c>
      <c r="Y340">
        <v>104</v>
      </c>
      <c r="Z340" t="s">
        <v>44</v>
      </c>
      <c r="AA340" t="s">
        <v>45</v>
      </c>
      <c r="AB340" t="s">
        <v>46</v>
      </c>
      <c r="AC340">
        <v>13000000</v>
      </c>
      <c r="AD340">
        <v>1995</v>
      </c>
      <c r="AE340">
        <v>851</v>
      </c>
      <c r="AF340">
        <v>6.7</v>
      </c>
      <c r="AG340">
        <v>1.85</v>
      </c>
      <c r="AH340">
        <v>0</v>
      </c>
    </row>
    <row r="341" spans="1:34">
      <c r="A341" t="s">
        <v>34</v>
      </c>
      <c r="B341" t="s">
        <v>3581</v>
      </c>
      <c r="C341">
        <v>117</v>
      </c>
      <c r="D341">
        <v>119</v>
      </c>
      <c r="E341">
        <v>188</v>
      </c>
      <c r="F341">
        <v>35</v>
      </c>
      <c r="G341" t="s">
        <v>8511</v>
      </c>
      <c r="H341">
        <v>187</v>
      </c>
      <c r="I341">
        <v>6047856</v>
      </c>
      <c r="J341" t="s">
        <v>56</v>
      </c>
      <c r="K341" t="s">
        <v>37</v>
      </c>
      <c r="L341" t="s">
        <v>38</v>
      </c>
      <c r="M341" t="s">
        <v>57</v>
      </c>
      <c r="Q341" t="s">
        <v>8512</v>
      </c>
      <c r="R341" t="s">
        <v>8513</v>
      </c>
      <c r="S341">
        <v>27536</v>
      </c>
      <c r="T341">
        <v>358</v>
      </c>
      <c r="U341" t="s">
        <v>8514</v>
      </c>
      <c r="V341">
        <v>4</v>
      </c>
      <c r="W341" t="s">
        <v>8515</v>
      </c>
      <c r="X341" t="s">
        <v>8516</v>
      </c>
      <c r="Y341">
        <v>327</v>
      </c>
      <c r="Z341" t="s">
        <v>44</v>
      </c>
      <c r="AA341" t="s">
        <v>45</v>
      </c>
      <c r="AB341" t="s">
        <v>46</v>
      </c>
      <c r="AC341">
        <v>8500000</v>
      </c>
      <c r="AD341">
        <v>2000</v>
      </c>
      <c r="AE341">
        <v>127</v>
      </c>
      <c r="AF341">
        <v>6.7</v>
      </c>
      <c r="AG341">
        <v>1.85</v>
      </c>
      <c r="AH341">
        <v>1000</v>
      </c>
    </row>
    <row r="342" spans="1:34">
      <c r="A342" t="s">
        <v>34</v>
      </c>
      <c r="B342" t="s">
        <v>8528</v>
      </c>
      <c r="C342">
        <v>62</v>
      </c>
      <c r="D342">
        <v>89</v>
      </c>
      <c r="E342">
        <v>7</v>
      </c>
      <c r="F342">
        <v>36</v>
      </c>
      <c r="G342" t="s">
        <v>3096</v>
      </c>
      <c r="H342">
        <v>186</v>
      </c>
      <c r="I342">
        <v>32333860</v>
      </c>
      <c r="J342" t="s">
        <v>56</v>
      </c>
      <c r="K342" t="s">
        <v>88</v>
      </c>
      <c r="Q342" t="s">
        <v>8529</v>
      </c>
      <c r="R342" t="s">
        <v>8530</v>
      </c>
      <c r="S342">
        <v>29843</v>
      </c>
      <c r="T342">
        <v>407</v>
      </c>
      <c r="U342" t="s">
        <v>8531</v>
      </c>
      <c r="V342">
        <v>1</v>
      </c>
      <c r="W342" t="s">
        <v>8532</v>
      </c>
      <c r="X342" t="s">
        <v>8533</v>
      </c>
      <c r="Y342">
        <v>81</v>
      </c>
      <c r="Z342" t="s">
        <v>1888</v>
      </c>
      <c r="AA342" t="s">
        <v>1889</v>
      </c>
      <c r="AB342" t="s">
        <v>46</v>
      </c>
      <c r="AC342">
        <v>7500000</v>
      </c>
      <c r="AD342">
        <v>1995</v>
      </c>
      <c r="AE342">
        <v>147</v>
      </c>
      <c r="AF342">
        <v>6.7</v>
      </c>
      <c r="AG342">
        <v>2.35</v>
      </c>
      <c r="AH342">
        <v>0</v>
      </c>
    </row>
    <row r="343" spans="1:34">
      <c r="A343" t="s">
        <v>34</v>
      </c>
      <c r="B343" t="s">
        <v>2035</v>
      </c>
      <c r="C343">
        <v>120</v>
      </c>
      <c r="D343">
        <v>120</v>
      </c>
      <c r="E343">
        <v>82</v>
      </c>
      <c r="F343">
        <v>175</v>
      </c>
      <c r="G343" t="s">
        <v>2039</v>
      </c>
      <c r="H343">
        <v>244</v>
      </c>
      <c r="I343">
        <v>43800000</v>
      </c>
      <c r="J343" t="s">
        <v>56</v>
      </c>
      <c r="K343" t="s">
        <v>69</v>
      </c>
      <c r="L343" t="s">
        <v>57</v>
      </c>
      <c r="Q343" t="s">
        <v>5750</v>
      </c>
      <c r="R343" t="s">
        <v>8539</v>
      </c>
      <c r="S343">
        <v>74249</v>
      </c>
      <c r="T343">
        <v>1105</v>
      </c>
      <c r="U343" t="s">
        <v>8540</v>
      </c>
      <c r="V343">
        <v>2</v>
      </c>
      <c r="W343" t="s">
        <v>8541</v>
      </c>
      <c r="X343" t="s">
        <v>8542</v>
      </c>
      <c r="Y343">
        <v>276</v>
      </c>
      <c r="Z343" t="s">
        <v>44</v>
      </c>
      <c r="AA343" t="s">
        <v>329</v>
      </c>
      <c r="AB343" t="s">
        <v>8543</v>
      </c>
      <c r="AC343">
        <v>7200000</v>
      </c>
      <c r="AD343">
        <v>1971</v>
      </c>
      <c r="AE343">
        <v>177</v>
      </c>
      <c r="AF343">
        <v>6.7</v>
      </c>
      <c r="AG343">
        <v>2.35</v>
      </c>
      <c r="AH343">
        <v>0</v>
      </c>
    </row>
    <row r="344" spans="1:34">
      <c r="A344" t="s">
        <v>34</v>
      </c>
      <c r="B344" t="s">
        <v>8552</v>
      </c>
      <c r="C344">
        <v>17</v>
      </c>
      <c r="D344">
        <v>99</v>
      </c>
      <c r="E344">
        <v>23</v>
      </c>
      <c r="F344">
        <v>82</v>
      </c>
      <c r="G344" t="s">
        <v>8553</v>
      </c>
      <c r="H344">
        <v>97</v>
      </c>
      <c r="I344">
        <v>3273588</v>
      </c>
      <c r="J344" t="s">
        <v>56</v>
      </c>
      <c r="K344" t="s">
        <v>38</v>
      </c>
      <c r="Q344" t="s">
        <v>6951</v>
      </c>
      <c r="R344" t="s">
        <v>8554</v>
      </c>
      <c r="S344">
        <v>4195</v>
      </c>
      <c r="T344">
        <v>382</v>
      </c>
      <c r="U344" t="s">
        <v>8555</v>
      </c>
      <c r="V344">
        <v>1</v>
      </c>
      <c r="W344" t="s">
        <v>8556</v>
      </c>
      <c r="X344" t="s">
        <v>8557</v>
      </c>
      <c r="Y344">
        <v>50</v>
      </c>
      <c r="Z344" t="s">
        <v>44</v>
      </c>
      <c r="AA344" t="s">
        <v>45</v>
      </c>
      <c r="AB344" t="s">
        <v>62</v>
      </c>
      <c r="AC344">
        <v>6000000</v>
      </c>
      <c r="AD344">
        <v>1993</v>
      </c>
      <c r="AE344">
        <v>91</v>
      </c>
      <c r="AF344">
        <v>6.7</v>
      </c>
      <c r="AG344">
        <v>1.85</v>
      </c>
      <c r="AH344">
        <v>0</v>
      </c>
    </row>
    <row r="345" spans="1:34">
      <c r="A345" t="s">
        <v>34</v>
      </c>
      <c r="B345" t="s">
        <v>8614</v>
      </c>
      <c r="C345">
        <v>51</v>
      </c>
      <c r="D345">
        <v>91</v>
      </c>
      <c r="E345">
        <v>4</v>
      </c>
      <c r="F345">
        <v>0</v>
      </c>
      <c r="G345" t="s">
        <v>8615</v>
      </c>
      <c r="H345">
        <v>33</v>
      </c>
      <c r="I345">
        <v>124494</v>
      </c>
      <c r="J345" t="s">
        <v>56</v>
      </c>
      <c r="K345" t="s">
        <v>69</v>
      </c>
      <c r="L345" t="s">
        <v>88</v>
      </c>
      <c r="M345" t="s">
        <v>38</v>
      </c>
      <c r="N345" t="s">
        <v>128</v>
      </c>
      <c r="O345" t="s">
        <v>86</v>
      </c>
      <c r="Q345" t="s">
        <v>8616</v>
      </c>
      <c r="R345" t="s">
        <v>8617</v>
      </c>
      <c r="S345">
        <v>5613</v>
      </c>
      <c r="T345">
        <v>36</v>
      </c>
      <c r="U345" t="s">
        <v>8618</v>
      </c>
      <c r="V345">
        <v>1</v>
      </c>
      <c r="W345" t="s">
        <v>8619</v>
      </c>
      <c r="X345" t="s">
        <v>8620</v>
      </c>
      <c r="Y345">
        <v>102</v>
      </c>
      <c r="Z345" t="s">
        <v>44</v>
      </c>
      <c r="AA345" t="s">
        <v>45</v>
      </c>
      <c r="AB345" t="s">
        <v>62</v>
      </c>
      <c r="AC345">
        <v>2000000</v>
      </c>
      <c r="AD345">
        <v>1998</v>
      </c>
      <c r="AE345">
        <v>3</v>
      </c>
      <c r="AF345">
        <v>6.7</v>
      </c>
      <c r="AG345">
        <v>1.85</v>
      </c>
      <c r="AH345">
        <v>0</v>
      </c>
    </row>
    <row r="346" spans="1:34">
      <c r="A346" t="s">
        <v>34</v>
      </c>
      <c r="B346" t="s">
        <v>369</v>
      </c>
      <c r="C346">
        <v>462</v>
      </c>
      <c r="D346">
        <v>132</v>
      </c>
      <c r="E346">
        <v>475</v>
      </c>
      <c r="F346">
        <v>530</v>
      </c>
      <c r="G346" t="s">
        <v>2439</v>
      </c>
      <c r="H346">
        <v>640</v>
      </c>
      <c r="I346">
        <v>73058679</v>
      </c>
      <c r="J346" t="s">
        <v>56</v>
      </c>
      <c r="K346" t="s">
        <v>69</v>
      </c>
      <c r="L346" t="s">
        <v>86</v>
      </c>
      <c r="Q346" t="s">
        <v>8699</v>
      </c>
      <c r="R346" t="s">
        <v>8700</v>
      </c>
      <c r="S346">
        <v>212204</v>
      </c>
      <c r="T346">
        <v>1873</v>
      </c>
      <c r="U346" t="s">
        <v>6819</v>
      </c>
      <c r="V346">
        <v>1</v>
      </c>
      <c r="W346" t="s">
        <v>8701</v>
      </c>
      <c r="X346" t="s">
        <v>8702</v>
      </c>
      <c r="Y346">
        <v>738</v>
      </c>
      <c r="Z346" t="s">
        <v>44</v>
      </c>
      <c r="AA346" t="s">
        <v>45</v>
      </c>
      <c r="AB346" t="s">
        <v>62</v>
      </c>
      <c r="AC346">
        <v>263700000</v>
      </c>
      <c r="AD346">
        <v>2012</v>
      </c>
      <c r="AE346">
        <v>632</v>
      </c>
      <c r="AF346">
        <v>6.6</v>
      </c>
      <c r="AG346">
        <v>2.35</v>
      </c>
      <c r="AH346">
        <v>24000</v>
      </c>
    </row>
    <row r="347" spans="1:34">
      <c r="A347" t="s">
        <v>34</v>
      </c>
      <c r="B347" t="s">
        <v>1431</v>
      </c>
      <c r="C347">
        <v>258</v>
      </c>
      <c r="D347">
        <v>150</v>
      </c>
      <c r="E347">
        <v>80</v>
      </c>
      <c r="F347">
        <v>201</v>
      </c>
      <c r="G347" t="s">
        <v>8703</v>
      </c>
      <c r="H347">
        <v>22000</v>
      </c>
      <c r="I347">
        <v>141614023</v>
      </c>
      <c r="J347" t="s">
        <v>56</v>
      </c>
      <c r="K347" t="s">
        <v>69</v>
      </c>
      <c r="L347" t="s">
        <v>89</v>
      </c>
      <c r="M347" t="s">
        <v>70</v>
      </c>
      <c r="Q347" t="s">
        <v>1043</v>
      </c>
      <c r="R347" t="s">
        <v>8704</v>
      </c>
      <c r="S347">
        <v>149922</v>
      </c>
      <c r="T347">
        <v>22697</v>
      </c>
      <c r="U347" t="s">
        <v>7892</v>
      </c>
      <c r="V347">
        <v>4</v>
      </c>
      <c r="W347" t="s">
        <v>8705</v>
      </c>
      <c r="X347" t="s">
        <v>8706</v>
      </c>
      <c r="Y347">
        <v>438</v>
      </c>
      <c r="Z347" t="s">
        <v>44</v>
      </c>
      <c r="AA347" t="s">
        <v>45</v>
      </c>
      <c r="AB347" t="s">
        <v>150</v>
      </c>
      <c r="AC347">
        <v>225000000</v>
      </c>
      <c r="AD347">
        <v>2008</v>
      </c>
      <c r="AE347">
        <v>216</v>
      </c>
      <c r="AF347">
        <v>6.6</v>
      </c>
      <c r="AG347">
        <v>2.35</v>
      </c>
      <c r="AH347">
        <v>0</v>
      </c>
    </row>
    <row r="348" spans="1:34">
      <c r="A348" t="s">
        <v>34</v>
      </c>
      <c r="B348" t="s">
        <v>5465</v>
      </c>
      <c r="C348">
        <v>422</v>
      </c>
      <c r="D348">
        <v>118</v>
      </c>
      <c r="E348">
        <v>368</v>
      </c>
      <c r="F348">
        <v>988</v>
      </c>
      <c r="G348" t="s">
        <v>868</v>
      </c>
      <c r="H348">
        <v>23000</v>
      </c>
      <c r="I348">
        <v>125320003</v>
      </c>
      <c r="J348" t="s">
        <v>56</v>
      </c>
      <c r="K348" t="s">
        <v>69</v>
      </c>
      <c r="L348" t="s">
        <v>86</v>
      </c>
      <c r="Q348" t="s">
        <v>58</v>
      </c>
      <c r="R348" t="s">
        <v>8707</v>
      </c>
      <c r="S348">
        <v>286095</v>
      </c>
      <c r="T348">
        <v>27468</v>
      </c>
      <c r="U348" t="s">
        <v>4152</v>
      </c>
      <c r="V348">
        <v>0</v>
      </c>
      <c r="W348" t="s">
        <v>8708</v>
      </c>
      <c r="X348" t="s">
        <v>8709</v>
      </c>
      <c r="Y348">
        <v>974</v>
      </c>
      <c r="Z348" t="s">
        <v>44</v>
      </c>
      <c r="AA348" t="s">
        <v>45</v>
      </c>
      <c r="AB348" t="s">
        <v>62</v>
      </c>
      <c r="AC348">
        <v>200000000</v>
      </c>
      <c r="AD348">
        <v>2009</v>
      </c>
      <c r="AE348">
        <v>3000</v>
      </c>
      <c r="AF348">
        <v>6.6</v>
      </c>
      <c r="AG348">
        <v>2.35</v>
      </c>
      <c r="AH348">
        <v>0</v>
      </c>
    </row>
    <row r="349" spans="1:34">
      <c r="A349" t="s">
        <v>34</v>
      </c>
      <c r="B349" t="s">
        <v>1801</v>
      </c>
      <c r="C349">
        <v>306</v>
      </c>
      <c r="D349">
        <v>116</v>
      </c>
      <c r="E349">
        <v>179</v>
      </c>
      <c r="F349">
        <v>236</v>
      </c>
      <c r="G349" t="s">
        <v>6876</v>
      </c>
      <c r="H349">
        <v>15000</v>
      </c>
      <c r="I349">
        <v>90755643</v>
      </c>
      <c r="J349" t="s">
        <v>56</v>
      </c>
      <c r="K349" t="s">
        <v>69</v>
      </c>
      <c r="L349" t="s">
        <v>70</v>
      </c>
      <c r="M349" t="s">
        <v>87</v>
      </c>
      <c r="Q349" t="s">
        <v>836</v>
      </c>
      <c r="R349" t="s">
        <v>8710</v>
      </c>
      <c r="S349">
        <v>222403</v>
      </c>
      <c r="T349">
        <v>16149</v>
      </c>
      <c r="U349" t="s">
        <v>8711</v>
      </c>
      <c r="V349">
        <v>2</v>
      </c>
      <c r="W349" t="s">
        <v>8712</v>
      </c>
      <c r="X349" t="s">
        <v>8713</v>
      </c>
      <c r="Y349">
        <v>453</v>
      </c>
      <c r="Z349" t="s">
        <v>44</v>
      </c>
      <c r="AA349" t="s">
        <v>45</v>
      </c>
      <c r="AB349" t="s">
        <v>62</v>
      </c>
      <c r="AC349">
        <v>200000000</v>
      </c>
      <c r="AD349">
        <v>2010</v>
      </c>
      <c r="AE349">
        <v>567</v>
      </c>
      <c r="AF349">
        <v>6.6</v>
      </c>
      <c r="AG349">
        <v>2.35</v>
      </c>
      <c r="AH349">
        <v>23000</v>
      </c>
    </row>
    <row r="350" spans="1:34">
      <c r="A350" t="s">
        <v>34</v>
      </c>
      <c r="B350" t="s">
        <v>3139</v>
      </c>
      <c r="C350">
        <v>248</v>
      </c>
      <c r="D350">
        <v>110</v>
      </c>
      <c r="E350">
        <v>282</v>
      </c>
      <c r="F350">
        <v>103</v>
      </c>
      <c r="G350" t="s">
        <v>5830</v>
      </c>
      <c r="H350">
        <v>11000</v>
      </c>
      <c r="I350">
        <v>124051759</v>
      </c>
      <c r="J350" t="s">
        <v>56</v>
      </c>
      <c r="K350" t="s">
        <v>69</v>
      </c>
      <c r="L350" t="s">
        <v>38</v>
      </c>
      <c r="M350" t="s">
        <v>87</v>
      </c>
      <c r="Q350" t="s">
        <v>269</v>
      </c>
      <c r="R350" t="s">
        <v>8714</v>
      </c>
      <c r="S350">
        <v>42372</v>
      </c>
      <c r="T350">
        <v>21175</v>
      </c>
      <c r="U350" t="s">
        <v>8715</v>
      </c>
      <c r="V350">
        <v>2</v>
      </c>
      <c r="W350" t="s">
        <v>8716</v>
      </c>
      <c r="X350" t="s">
        <v>8717</v>
      </c>
      <c r="Y350">
        <v>239</v>
      </c>
      <c r="Z350" t="s">
        <v>44</v>
      </c>
      <c r="AA350" t="s">
        <v>45</v>
      </c>
      <c r="AB350" t="s">
        <v>62</v>
      </c>
      <c r="AC350">
        <v>180000000</v>
      </c>
      <c r="AD350">
        <v>2016</v>
      </c>
      <c r="AE350">
        <v>10000</v>
      </c>
      <c r="AF350">
        <v>6.6</v>
      </c>
      <c r="AG350">
        <v>2.35</v>
      </c>
      <c r="AH350">
        <v>29000</v>
      </c>
    </row>
    <row r="351" spans="1:34">
      <c r="A351" t="s">
        <v>34</v>
      </c>
      <c r="B351" t="s">
        <v>5369</v>
      </c>
      <c r="C351">
        <v>474</v>
      </c>
      <c r="D351">
        <v>126</v>
      </c>
      <c r="E351">
        <v>230</v>
      </c>
      <c r="F351">
        <v>2000</v>
      </c>
      <c r="G351" t="s">
        <v>2831</v>
      </c>
      <c r="H351">
        <v>24000</v>
      </c>
      <c r="I351">
        <v>89732035</v>
      </c>
      <c r="J351" t="s">
        <v>56</v>
      </c>
      <c r="K351" t="s">
        <v>69</v>
      </c>
      <c r="L351" t="s">
        <v>86</v>
      </c>
      <c r="Q351" t="s">
        <v>346</v>
      </c>
      <c r="R351" t="s">
        <v>8726</v>
      </c>
      <c r="S351">
        <v>188457</v>
      </c>
      <c r="T351">
        <v>38873</v>
      </c>
      <c r="U351" t="s">
        <v>8727</v>
      </c>
      <c r="V351">
        <v>2</v>
      </c>
      <c r="W351" t="s">
        <v>8728</v>
      </c>
      <c r="X351" t="s">
        <v>8729</v>
      </c>
      <c r="Y351">
        <v>867</v>
      </c>
      <c r="Z351" t="s">
        <v>44</v>
      </c>
      <c r="AA351" t="s">
        <v>45</v>
      </c>
      <c r="AB351" t="s">
        <v>62</v>
      </c>
      <c r="AC351">
        <v>155000000</v>
      </c>
      <c r="AD351">
        <v>2015</v>
      </c>
      <c r="AE351">
        <v>10000</v>
      </c>
      <c r="AF351">
        <v>6.6</v>
      </c>
      <c r="AG351">
        <v>2.35</v>
      </c>
      <c r="AH351">
        <v>82000</v>
      </c>
    </row>
    <row r="352" spans="1:34">
      <c r="A352" t="s">
        <v>34</v>
      </c>
      <c r="B352" t="s">
        <v>3618</v>
      </c>
      <c r="C352">
        <v>167</v>
      </c>
      <c r="D352">
        <v>153</v>
      </c>
      <c r="E352">
        <v>0</v>
      </c>
      <c r="F352">
        <v>537</v>
      </c>
      <c r="G352" t="s">
        <v>449</v>
      </c>
      <c r="H352">
        <v>13000</v>
      </c>
      <c r="I352">
        <v>201573391</v>
      </c>
      <c r="J352" t="s">
        <v>56</v>
      </c>
      <c r="K352" t="s">
        <v>69</v>
      </c>
      <c r="L352" t="s">
        <v>86</v>
      </c>
      <c r="M352" t="s">
        <v>57</v>
      </c>
      <c r="Q352" t="s">
        <v>98</v>
      </c>
      <c r="R352" t="s">
        <v>8730</v>
      </c>
      <c r="S352">
        <v>322395</v>
      </c>
      <c r="T352">
        <v>26029</v>
      </c>
      <c r="U352" t="s">
        <v>8731</v>
      </c>
      <c r="V352">
        <v>0</v>
      </c>
      <c r="W352" t="s">
        <v>8732</v>
      </c>
      <c r="X352" t="s">
        <v>8733</v>
      </c>
      <c r="Y352">
        <v>1171</v>
      </c>
      <c r="Z352" t="s">
        <v>44</v>
      </c>
      <c r="AA352" t="s">
        <v>45</v>
      </c>
      <c r="AB352" t="s">
        <v>62</v>
      </c>
      <c r="AC352">
        <v>140000000</v>
      </c>
      <c r="AD352">
        <v>1998</v>
      </c>
      <c r="AE352">
        <v>12000</v>
      </c>
      <c r="AF352">
        <v>6.6</v>
      </c>
      <c r="AG352">
        <v>2.35</v>
      </c>
      <c r="AH352">
        <v>11000</v>
      </c>
    </row>
    <row r="353" spans="1:34">
      <c r="A353" t="s">
        <v>34</v>
      </c>
      <c r="B353" t="s">
        <v>4179</v>
      </c>
      <c r="C353">
        <v>141</v>
      </c>
      <c r="D353">
        <v>127</v>
      </c>
      <c r="E353">
        <v>503</v>
      </c>
      <c r="F353">
        <v>91</v>
      </c>
      <c r="G353" t="s">
        <v>4865</v>
      </c>
      <c r="H353">
        <v>5000</v>
      </c>
      <c r="I353">
        <v>129734803</v>
      </c>
      <c r="J353" t="s">
        <v>56</v>
      </c>
      <c r="K353" t="s">
        <v>37</v>
      </c>
      <c r="L353" t="s">
        <v>57</v>
      </c>
      <c r="Q353" t="s">
        <v>1440</v>
      </c>
      <c r="R353" t="s">
        <v>8734</v>
      </c>
      <c r="S353">
        <v>127497</v>
      </c>
      <c r="T353">
        <v>6171</v>
      </c>
      <c r="U353" t="s">
        <v>8735</v>
      </c>
      <c r="V353">
        <v>2</v>
      </c>
      <c r="W353" t="s">
        <v>8736</v>
      </c>
      <c r="X353" t="s">
        <v>8737</v>
      </c>
      <c r="Y353">
        <v>287</v>
      </c>
      <c r="Z353" t="s">
        <v>44</v>
      </c>
      <c r="AA353" t="s">
        <v>45</v>
      </c>
      <c r="AB353" t="s">
        <v>46</v>
      </c>
      <c r="AC353">
        <v>140000000</v>
      </c>
      <c r="AD353">
        <v>1998</v>
      </c>
      <c r="AE353">
        <v>808</v>
      </c>
      <c r="AF353">
        <v>6.6</v>
      </c>
      <c r="AG353">
        <v>2.35</v>
      </c>
      <c r="AH353">
        <v>0</v>
      </c>
    </row>
    <row r="354" spans="1:34">
      <c r="A354" t="s">
        <v>34</v>
      </c>
      <c r="B354" t="s">
        <v>3618</v>
      </c>
      <c r="C354">
        <v>94</v>
      </c>
      <c r="D354">
        <v>147</v>
      </c>
      <c r="E354">
        <v>0</v>
      </c>
      <c r="F354">
        <v>877</v>
      </c>
      <c r="G354" t="s">
        <v>8738</v>
      </c>
      <c r="H354">
        <v>10000</v>
      </c>
      <c r="I354">
        <v>138396624</v>
      </c>
      <c r="J354" t="s">
        <v>56</v>
      </c>
      <c r="K354" t="s">
        <v>88</v>
      </c>
      <c r="L354" t="s">
        <v>37</v>
      </c>
      <c r="M354" t="s">
        <v>57</v>
      </c>
      <c r="Q354" t="s">
        <v>1098</v>
      </c>
      <c r="R354" t="s">
        <v>8739</v>
      </c>
      <c r="S354">
        <v>178126</v>
      </c>
      <c r="T354">
        <v>12954</v>
      </c>
      <c r="U354" t="s">
        <v>2781</v>
      </c>
      <c r="V354">
        <v>1</v>
      </c>
      <c r="W354" t="s">
        <v>8740</v>
      </c>
      <c r="X354" t="s">
        <v>8741</v>
      </c>
      <c r="Y354">
        <v>511</v>
      </c>
      <c r="Z354" t="s">
        <v>44</v>
      </c>
      <c r="AA354" t="s">
        <v>45</v>
      </c>
      <c r="AB354" t="s">
        <v>46</v>
      </c>
      <c r="AC354">
        <v>130000000</v>
      </c>
      <c r="AD354">
        <v>2003</v>
      </c>
      <c r="AE354">
        <v>898</v>
      </c>
      <c r="AF354">
        <v>6.6</v>
      </c>
      <c r="AG354">
        <v>2.35</v>
      </c>
      <c r="AH354">
        <v>0</v>
      </c>
    </row>
    <row r="355" spans="1:34">
      <c r="A355" t="s">
        <v>34</v>
      </c>
      <c r="B355" t="s">
        <v>654</v>
      </c>
      <c r="C355">
        <v>85</v>
      </c>
      <c r="D355">
        <v>102</v>
      </c>
      <c r="E355">
        <v>323</v>
      </c>
      <c r="F355">
        <v>241</v>
      </c>
      <c r="G355" t="s">
        <v>8751</v>
      </c>
      <c r="H355">
        <v>845</v>
      </c>
      <c r="I355">
        <v>32694788</v>
      </c>
      <c r="J355" t="s">
        <v>56</v>
      </c>
      <c r="K355" t="s">
        <v>69</v>
      </c>
      <c r="L355" t="s">
        <v>80</v>
      </c>
      <c r="Q355" t="s">
        <v>3603</v>
      </c>
      <c r="R355" t="s">
        <v>8752</v>
      </c>
      <c r="S355">
        <v>101411</v>
      </c>
      <c r="T355">
        <v>1815</v>
      </c>
      <c r="U355" t="s">
        <v>8448</v>
      </c>
      <c r="V355">
        <v>1</v>
      </c>
      <c r="W355" t="s">
        <v>8753</v>
      </c>
      <c r="X355" t="s">
        <v>8754</v>
      </c>
      <c r="Y355">
        <v>546</v>
      </c>
      <c r="Z355" t="s">
        <v>44</v>
      </c>
      <c r="AA355" t="s">
        <v>45</v>
      </c>
      <c r="AB355" t="s">
        <v>46</v>
      </c>
      <c r="AC355">
        <v>85000000</v>
      </c>
      <c r="AD355">
        <v>1999</v>
      </c>
      <c r="AE355">
        <v>372</v>
      </c>
      <c r="AF355">
        <v>6.6</v>
      </c>
      <c r="AG355">
        <v>2.35</v>
      </c>
      <c r="AH355">
        <v>0</v>
      </c>
    </row>
    <row r="356" spans="1:34">
      <c r="A356" t="s">
        <v>34</v>
      </c>
      <c r="B356" t="s">
        <v>1139</v>
      </c>
      <c r="C356">
        <v>476</v>
      </c>
      <c r="D356">
        <v>109</v>
      </c>
      <c r="E356">
        <v>662</v>
      </c>
      <c r="F356">
        <v>1000</v>
      </c>
      <c r="G356" t="s">
        <v>1141</v>
      </c>
      <c r="H356">
        <v>13000</v>
      </c>
      <c r="I356">
        <v>93050117</v>
      </c>
      <c r="J356" t="s">
        <v>56</v>
      </c>
      <c r="K356" t="s">
        <v>38</v>
      </c>
      <c r="L356" t="s">
        <v>86</v>
      </c>
      <c r="M356" t="s">
        <v>57</v>
      </c>
      <c r="Q356" t="s">
        <v>209</v>
      </c>
      <c r="R356" t="s">
        <v>8755</v>
      </c>
      <c r="S356">
        <v>338087</v>
      </c>
      <c r="T356">
        <v>17689</v>
      </c>
      <c r="U356" t="s">
        <v>183</v>
      </c>
      <c r="V356">
        <v>0</v>
      </c>
      <c r="W356" t="s">
        <v>8756</v>
      </c>
      <c r="X356" t="s">
        <v>8757</v>
      </c>
      <c r="Y356">
        <v>814</v>
      </c>
      <c r="Z356" t="s">
        <v>44</v>
      </c>
      <c r="AA356" t="s">
        <v>45</v>
      </c>
      <c r="AB356" t="s">
        <v>46</v>
      </c>
      <c r="AC356">
        <v>115000000</v>
      </c>
      <c r="AD356">
        <v>2013</v>
      </c>
      <c r="AE356">
        <v>2000</v>
      </c>
      <c r="AF356">
        <v>6.6</v>
      </c>
      <c r="AG356">
        <v>2.35</v>
      </c>
      <c r="AH356">
        <v>61000</v>
      </c>
    </row>
    <row r="357" spans="1:34">
      <c r="A357" t="s">
        <v>34</v>
      </c>
      <c r="B357" t="s">
        <v>4777</v>
      </c>
      <c r="C357">
        <v>127</v>
      </c>
      <c r="D357">
        <v>90</v>
      </c>
      <c r="E357">
        <v>420</v>
      </c>
      <c r="F357">
        <v>141</v>
      </c>
      <c r="G357" t="s">
        <v>8766</v>
      </c>
      <c r="H357">
        <v>191</v>
      </c>
      <c r="I357">
        <v>226138454</v>
      </c>
      <c r="J357" t="s">
        <v>56</v>
      </c>
      <c r="K357" t="s">
        <v>88</v>
      </c>
      <c r="L357" t="s">
        <v>37</v>
      </c>
      <c r="M357" t="s">
        <v>57</v>
      </c>
      <c r="Q357" t="s">
        <v>8767</v>
      </c>
      <c r="R357" t="s">
        <v>8768</v>
      </c>
      <c r="S357">
        <v>160440</v>
      </c>
      <c r="T357">
        <v>664</v>
      </c>
      <c r="U357" t="s">
        <v>8769</v>
      </c>
      <c r="V357">
        <v>2</v>
      </c>
      <c r="W357" t="s">
        <v>8770</v>
      </c>
      <c r="X357" t="s">
        <v>8771</v>
      </c>
      <c r="Y357">
        <v>394</v>
      </c>
      <c r="Z357" t="s">
        <v>44</v>
      </c>
      <c r="AA357" t="s">
        <v>45</v>
      </c>
      <c r="AB357" t="s">
        <v>62</v>
      </c>
      <c r="AC357">
        <v>90000000</v>
      </c>
      <c r="AD357">
        <v>2001</v>
      </c>
      <c r="AE357">
        <v>165</v>
      </c>
      <c r="AF357">
        <v>6.6</v>
      </c>
      <c r="AG357">
        <v>2.35</v>
      </c>
      <c r="AH357">
        <v>0</v>
      </c>
    </row>
    <row r="358" spans="1:34">
      <c r="A358" t="s">
        <v>34</v>
      </c>
      <c r="B358" t="s">
        <v>5007</v>
      </c>
      <c r="C358">
        <v>215</v>
      </c>
      <c r="D358">
        <v>118</v>
      </c>
      <c r="E358">
        <v>154</v>
      </c>
      <c r="F358">
        <v>915</v>
      </c>
      <c r="G358" t="s">
        <v>5835</v>
      </c>
      <c r="H358">
        <v>3000</v>
      </c>
      <c r="I358">
        <v>101111837</v>
      </c>
      <c r="J358" t="s">
        <v>56</v>
      </c>
      <c r="K358" t="s">
        <v>90</v>
      </c>
      <c r="L358" t="s">
        <v>57</v>
      </c>
      <c r="Q358" t="s">
        <v>849</v>
      </c>
      <c r="R358" t="s">
        <v>8778</v>
      </c>
      <c r="S358">
        <v>150764</v>
      </c>
      <c r="T358">
        <v>5637</v>
      </c>
      <c r="U358" t="s">
        <v>8779</v>
      </c>
      <c r="V358">
        <v>3</v>
      </c>
      <c r="W358" t="s">
        <v>8780</v>
      </c>
      <c r="X358" t="s">
        <v>8781</v>
      </c>
      <c r="Y358">
        <v>318</v>
      </c>
      <c r="Z358" t="s">
        <v>44</v>
      </c>
      <c r="AA358" t="s">
        <v>45</v>
      </c>
      <c r="AB358" t="s">
        <v>62</v>
      </c>
      <c r="AC358">
        <v>80000000</v>
      </c>
      <c r="AD358">
        <v>2008</v>
      </c>
      <c r="AE358">
        <v>982</v>
      </c>
      <c r="AF358">
        <v>6.6</v>
      </c>
      <c r="AG358">
        <v>2.35</v>
      </c>
      <c r="AH358">
        <v>0</v>
      </c>
    </row>
    <row r="359" spans="1:34">
      <c r="A359" t="s">
        <v>34</v>
      </c>
      <c r="B359" t="s">
        <v>2199</v>
      </c>
      <c r="C359">
        <v>89</v>
      </c>
      <c r="D359">
        <v>142</v>
      </c>
      <c r="E359">
        <v>845</v>
      </c>
      <c r="F359">
        <v>787</v>
      </c>
      <c r="G359" t="s">
        <v>324</v>
      </c>
      <c r="H359">
        <v>13000</v>
      </c>
      <c r="I359">
        <v>43426961</v>
      </c>
      <c r="J359" t="s">
        <v>56</v>
      </c>
      <c r="K359" t="s">
        <v>38</v>
      </c>
      <c r="L359" t="s">
        <v>57</v>
      </c>
      <c r="M359" t="s">
        <v>207</v>
      </c>
      <c r="Q359" t="s">
        <v>98</v>
      </c>
      <c r="R359" t="s">
        <v>8785</v>
      </c>
      <c r="S359">
        <v>93494</v>
      </c>
      <c r="T359">
        <v>16580</v>
      </c>
      <c r="U359" t="s">
        <v>2428</v>
      </c>
      <c r="V359">
        <v>1</v>
      </c>
      <c r="W359" t="s">
        <v>8786</v>
      </c>
      <c r="X359" t="s">
        <v>8787</v>
      </c>
      <c r="Y359">
        <v>394</v>
      </c>
      <c r="Z359" t="s">
        <v>44</v>
      </c>
      <c r="AA359" t="s">
        <v>45</v>
      </c>
      <c r="AB359" t="s">
        <v>46</v>
      </c>
      <c r="AC359">
        <v>70000000</v>
      </c>
      <c r="AD359">
        <v>2003</v>
      </c>
      <c r="AE359">
        <v>1000</v>
      </c>
      <c r="AF359">
        <v>6.6</v>
      </c>
      <c r="AG359">
        <v>2.35</v>
      </c>
      <c r="AH359">
        <v>0</v>
      </c>
    </row>
    <row r="360" spans="1:34">
      <c r="A360" t="s">
        <v>34</v>
      </c>
      <c r="B360" t="s">
        <v>8797</v>
      </c>
      <c r="C360">
        <v>152</v>
      </c>
      <c r="D360">
        <v>113</v>
      </c>
      <c r="E360">
        <v>17</v>
      </c>
      <c r="F360">
        <v>759</v>
      </c>
      <c r="G360" t="s">
        <v>98</v>
      </c>
      <c r="H360">
        <v>87000</v>
      </c>
      <c r="I360">
        <v>34636443</v>
      </c>
      <c r="J360" t="s">
        <v>56</v>
      </c>
      <c r="K360" t="s">
        <v>37</v>
      </c>
      <c r="L360" t="s">
        <v>38</v>
      </c>
      <c r="M360" t="s">
        <v>90</v>
      </c>
      <c r="N360" t="s">
        <v>57</v>
      </c>
      <c r="Q360" t="s">
        <v>8646</v>
      </c>
      <c r="R360" t="s">
        <v>8798</v>
      </c>
      <c r="S360">
        <v>93790</v>
      </c>
      <c r="T360">
        <v>103354</v>
      </c>
      <c r="U360" t="s">
        <v>8799</v>
      </c>
      <c r="V360">
        <v>0</v>
      </c>
      <c r="W360" t="s">
        <v>8800</v>
      </c>
      <c r="X360" t="s">
        <v>8801</v>
      </c>
      <c r="Y360">
        <v>288</v>
      </c>
      <c r="Z360" t="s">
        <v>44</v>
      </c>
      <c r="AA360" t="s">
        <v>45</v>
      </c>
      <c r="AB360" t="s">
        <v>46</v>
      </c>
      <c r="AC360">
        <v>52000000</v>
      </c>
      <c r="AD360">
        <v>2005</v>
      </c>
      <c r="AE360">
        <v>13000</v>
      </c>
      <c r="AF360">
        <v>6.6</v>
      </c>
      <c r="AG360">
        <v>2.35</v>
      </c>
      <c r="AH360">
        <v>0</v>
      </c>
    </row>
    <row r="361" spans="1:34">
      <c r="A361" t="s">
        <v>34</v>
      </c>
      <c r="B361" t="s">
        <v>4466</v>
      </c>
      <c r="C361">
        <v>131</v>
      </c>
      <c r="D361">
        <v>94</v>
      </c>
      <c r="E361">
        <v>383</v>
      </c>
      <c r="F361">
        <v>886</v>
      </c>
      <c r="G361" t="s">
        <v>1049</v>
      </c>
      <c r="H361">
        <v>13000</v>
      </c>
      <c r="I361">
        <v>22751979</v>
      </c>
      <c r="J361" t="s">
        <v>56</v>
      </c>
      <c r="K361" t="s">
        <v>69</v>
      </c>
      <c r="L361" t="s">
        <v>95</v>
      </c>
      <c r="M361" t="s">
        <v>89</v>
      </c>
      <c r="N361" t="s">
        <v>86</v>
      </c>
      <c r="Q361" t="s">
        <v>209</v>
      </c>
      <c r="R361" t="s">
        <v>8802</v>
      </c>
      <c r="S361">
        <v>52244</v>
      </c>
      <c r="T361">
        <v>15857</v>
      </c>
      <c r="U361" t="s">
        <v>279</v>
      </c>
      <c r="V361">
        <v>0</v>
      </c>
      <c r="W361" t="s">
        <v>8803</v>
      </c>
      <c r="X361" t="s">
        <v>8804</v>
      </c>
      <c r="Y361">
        <v>377</v>
      </c>
      <c r="Z361" t="s">
        <v>44</v>
      </c>
      <c r="AA361" t="s">
        <v>45</v>
      </c>
      <c r="AB361" t="s">
        <v>150</v>
      </c>
      <c r="AC361">
        <v>75000000</v>
      </c>
      <c r="AD361">
        <v>2000</v>
      </c>
      <c r="AE361">
        <v>1000</v>
      </c>
      <c r="AF361">
        <v>6.6</v>
      </c>
      <c r="AG361">
        <v>2.35</v>
      </c>
      <c r="AH361">
        <v>0</v>
      </c>
    </row>
    <row r="362" spans="1:34">
      <c r="A362" t="s">
        <v>34</v>
      </c>
      <c r="B362" t="s">
        <v>1816</v>
      </c>
      <c r="C362">
        <v>164</v>
      </c>
      <c r="D362">
        <v>122</v>
      </c>
      <c r="E362">
        <v>285</v>
      </c>
      <c r="F362">
        <v>989</v>
      </c>
      <c r="G362" t="s">
        <v>3638</v>
      </c>
      <c r="H362">
        <v>8000</v>
      </c>
      <c r="I362">
        <v>148213377</v>
      </c>
      <c r="J362" t="s">
        <v>56</v>
      </c>
      <c r="K362" t="s">
        <v>88</v>
      </c>
      <c r="L362" t="s">
        <v>520</v>
      </c>
      <c r="Q362" t="s">
        <v>1736</v>
      </c>
      <c r="R362" t="s">
        <v>8805</v>
      </c>
      <c r="S362">
        <v>130776</v>
      </c>
      <c r="T362">
        <v>12410</v>
      </c>
      <c r="U362" t="s">
        <v>1978</v>
      </c>
      <c r="V362">
        <v>5</v>
      </c>
      <c r="W362" t="s">
        <v>8806</v>
      </c>
      <c r="X362" t="s">
        <v>8807</v>
      </c>
      <c r="Y362">
        <v>437</v>
      </c>
      <c r="Z362" t="s">
        <v>44</v>
      </c>
      <c r="AA362" t="s">
        <v>45</v>
      </c>
      <c r="AB362" t="s">
        <v>62</v>
      </c>
      <c r="AC362">
        <v>73000000</v>
      </c>
      <c r="AD362">
        <v>2006</v>
      </c>
      <c r="AE362">
        <v>1000</v>
      </c>
      <c r="AF362">
        <v>6.6</v>
      </c>
      <c r="AG362">
        <v>2.35</v>
      </c>
      <c r="AH362">
        <v>0</v>
      </c>
    </row>
    <row r="363" spans="1:34">
      <c r="A363" t="s">
        <v>34</v>
      </c>
      <c r="B363" t="s">
        <v>6859</v>
      </c>
      <c r="C363">
        <v>178</v>
      </c>
      <c r="D363">
        <v>116</v>
      </c>
      <c r="E363">
        <v>84</v>
      </c>
      <c r="F363">
        <v>563</v>
      </c>
      <c r="G363" t="s">
        <v>539</v>
      </c>
      <c r="H363">
        <v>11000</v>
      </c>
      <c r="I363">
        <v>77086030</v>
      </c>
      <c r="J363" t="s">
        <v>56</v>
      </c>
      <c r="K363" t="s">
        <v>207</v>
      </c>
      <c r="Q363" t="s">
        <v>201</v>
      </c>
      <c r="R363" t="s">
        <v>8821</v>
      </c>
      <c r="S363">
        <v>65297</v>
      </c>
      <c r="T363">
        <v>14931</v>
      </c>
      <c r="U363" t="s">
        <v>7126</v>
      </c>
      <c r="V363">
        <v>0</v>
      </c>
      <c r="W363" t="s">
        <v>8822</v>
      </c>
      <c r="X363" t="s">
        <v>8823</v>
      </c>
      <c r="Y363">
        <v>602</v>
      </c>
      <c r="Z363" t="s">
        <v>44</v>
      </c>
      <c r="AA363" t="s">
        <v>301</v>
      </c>
      <c r="AB363" t="s">
        <v>62</v>
      </c>
      <c r="AC363">
        <v>62000000</v>
      </c>
      <c r="AD363">
        <v>2000</v>
      </c>
      <c r="AE363">
        <v>919</v>
      </c>
      <c r="AF363">
        <v>6.6</v>
      </c>
      <c r="AG363">
        <v>2.35</v>
      </c>
      <c r="AH363">
        <v>0</v>
      </c>
    </row>
    <row r="364" spans="1:34">
      <c r="A364" t="s">
        <v>76</v>
      </c>
      <c r="B364" t="s">
        <v>8840</v>
      </c>
      <c r="C364">
        <v>123</v>
      </c>
      <c r="D364">
        <v>140</v>
      </c>
      <c r="E364">
        <v>23</v>
      </c>
      <c r="F364">
        <v>579</v>
      </c>
      <c r="G364" t="s">
        <v>2631</v>
      </c>
      <c r="H364">
        <v>11000</v>
      </c>
      <c r="I364">
        <v>13082288</v>
      </c>
      <c r="J364" t="s">
        <v>56</v>
      </c>
      <c r="K364" t="s">
        <v>69</v>
      </c>
      <c r="L364" t="s">
        <v>38</v>
      </c>
      <c r="M364" t="s">
        <v>80</v>
      </c>
      <c r="N364" t="s">
        <v>87</v>
      </c>
      <c r="O364" t="s">
        <v>207</v>
      </c>
      <c r="Q364" t="s">
        <v>1731</v>
      </c>
      <c r="R364" t="s">
        <v>8841</v>
      </c>
      <c r="S364">
        <v>35565</v>
      </c>
      <c r="T364">
        <v>12634</v>
      </c>
      <c r="U364" t="s">
        <v>8842</v>
      </c>
      <c r="V364">
        <v>1</v>
      </c>
      <c r="W364" t="s">
        <v>8843</v>
      </c>
      <c r="X364" t="s">
        <v>8844</v>
      </c>
      <c r="Y364">
        <v>247</v>
      </c>
      <c r="Z364" t="s">
        <v>44</v>
      </c>
      <c r="AA364" t="s">
        <v>329</v>
      </c>
      <c r="AB364" t="s">
        <v>62</v>
      </c>
      <c r="AC364">
        <v>60000000</v>
      </c>
      <c r="AD364">
        <v>2006</v>
      </c>
      <c r="AE364">
        <v>779</v>
      </c>
      <c r="AF364">
        <v>6.6</v>
      </c>
      <c r="AG364">
        <v>2.35</v>
      </c>
      <c r="AH364">
        <v>2000</v>
      </c>
    </row>
    <row r="365" spans="1:34">
      <c r="A365" t="s">
        <v>34</v>
      </c>
      <c r="B365" t="s">
        <v>8852</v>
      </c>
      <c r="C365">
        <v>146</v>
      </c>
      <c r="D365">
        <v>110</v>
      </c>
      <c r="E365">
        <v>9</v>
      </c>
      <c r="F365">
        <v>95</v>
      </c>
      <c r="G365" t="s">
        <v>8853</v>
      </c>
      <c r="H365">
        <v>485</v>
      </c>
      <c r="I365">
        <v>56932305</v>
      </c>
      <c r="J365" t="s">
        <v>56</v>
      </c>
      <c r="K365" t="s">
        <v>69</v>
      </c>
      <c r="L365" t="s">
        <v>88</v>
      </c>
      <c r="M365" t="s">
        <v>92</v>
      </c>
      <c r="Q365" t="s">
        <v>1487</v>
      </c>
      <c r="R365" t="s">
        <v>8854</v>
      </c>
      <c r="S365">
        <v>96690</v>
      </c>
      <c r="T365">
        <v>939</v>
      </c>
      <c r="U365" t="s">
        <v>8855</v>
      </c>
      <c r="V365">
        <v>2</v>
      </c>
      <c r="W365" t="s">
        <v>8856</v>
      </c>
      <c r="X365" t="s">
        <v>8857</v>
      </c>
      <c r="Y365">
        <v>293</v>
      </c>
      <c r="Z365" t="s">
        <v>44</v>
      </c>
      <c r="AA365" t="s">
        <v>45</v>
      </c>
      <c r="AB365" t="s">
        <v>62</v>
      </c>
      <c r="AC365">
        <v>55000000</v>
      </c>
      <c r="AD365">
        <v>2000</v>
      </c>
      <c r="AE365">
        <v>110</v>
      </c>
      <c r="AF365">
        <v>6.6</v>
      </c>
      <c r="AG365">
        <v>2.35</v>
      </c>
      <c r="AH365">
        <v>0</v>
      </c>
    </row>
    <row r="366" spans="1:34">
      <c r="A366" t="s">
        <v>34</v>
      </c>
      <c r="B366" t="s">
        <v>6718</v>
      </c>
      <c r="C366">
        <v>206</v>
      </c>
      <c r="D366">
        <v>104</v>
      </c>
      <c r="E366">
        <v>50</v>
      </c>
      <c r="F366">
        <v>947</v>
      </c>
      <c r="G366" t="s">
        <v>8858</v>
      </c>
      <c r="H366">
        <v>5000</v>
      </c>
      <c r="I366">
        <v>25040293</v>
      </c>
      <c r="J366" t="s">
        <v>56</v>
      </c>
      <c r="K366" t="s">
        <v>69</v>
      </c>
      <c r="L366" t="s">
        <v>70</v>
      </c>
      <c r="Q366" t="s">
        <v>1440</v>
      </c>
      <c r="R366" t="s">
        <v>8859</v>
      </c>
      <c r="S366">
        <v>88049</v>
      </c>
      <c r="T366">
        <v>7247</v>
      </c>
      <c r="U366" t="s">
        <v>1424</v>
      </c>
      <c r="V366">
        <v>0</v>
      </c>
      <c r="W366" t="s">
        <v>8860</v>
      </c>
      <c r="X366" t="s">
        <v>8861</v>
      </c>
      <c r="Y366">
        <v>279</v>
      </c>
      <c r="Z366" t="s">
        <v>44</v>
      </c>
      <c r="AA366" t="s">
        <v>45</v>
      </c>
      <c r="AB366" t="s">
        <v>62</v>
      </c>
      <c r="AC366">
        <v>55000000</v>
      </c>
      <c r="AD366">
        <v>2008</v>
      </c>
      <c r="AE366">
        <v>962</v>
      </c>
      <c r="AF366">
        <v>6.6</v>
      </c>
      <c r="AG366">
        <v>2.35</v>
      </c>
      <c r="AH366">
        <v>0</v>
      </c>
    </row>
    <row r="367" spans="1:34">
      <c r="A367" t="s">
        <v>34</v>
      </c>
      <c r="B367" t="s">
        <v>6246</v>
      </c>
      <c r="C367">
        <v>177</v>
      </c>
      <c r="D367">
        <v>107</v>
      </c>
      <c r="E367">
        <v>43</v>
      </c>
      <c r="F367">
        <v>569</v>
      </c>
      <c r="G367" t="s">
        <v>539</v>
      </c>
      <c r="H367">
        <v>12000</v>
      </c>
      <c r="I367">
        <v>126088877</v>
      </c>
      <c r="J367" t="s">
        <v>56</v>
      </c>
      <c r="K367" t="s">
        <v>88</v>
      </c>
      <c r="L367" t="s">
        <v>37</v>
      </c>
      <c r="Q367" t="s">
        <v>4088</v>
      </c>
      <c r="R367" t="s">
        <v>8862</v>
      </c>
      <c r="S367">
        <v>33354</v>
      </c>
      <c r="T367">
        <v>14569</v>
      </c>
      <c r="U367" t="s">
        <v>6467</v>
      </c>
      <c r="V367">
        <v>2</v>
      </c>
      <c r="W367" t="s">
        <v>8863</v>
      </c>
      <c r="X367" t="s">
        <v>8864</v>
      </c>
      <c r="Y367">
        <v>110</v>
      </c>
      <c r="Z367" t="s">
        <v>44</v>
      </c>
      <c r="AA367" t="s">
        <v>45</v>
      </c>
      <c r="AB367" t="s">
        <v>62</v>
      </c>
      <c r="AC367">
        <v>50000000</v>
      </c>
      <c r="AD367">
        <v>2016</v>
      </c>
      <c r="AE367">
        <v>919</v>
      </c>
      <c r="AF367">
        <v>6.6</v>
      </c>
      <c r="AG367">
        <v>2.35</v>
      </c>
      <c r="AH367">
        <v>10000</v>
      </c>
    </row>
    <row r="368" spans="1:34">
      <c r="A368" t="s">
        <v>34</v>
      </c>
      <c r="B368" t="s">
        <v>425</v>
      </c>
      <c r="C368">
        <v>64</v>
      </c>
      <c r="D368">
        <v>127</v>
      </c>
      <c r="E368">
        <v>249</v>
      </c>
      <c r="F368">
        <v>808</v>
      </c>
      <c r="G368" t="s">
        <v>39</v>
      </c>
      <c r="H368">
        <v>18000</v>
      </c>
      <c r="I368">
        <v>67823573</v>
      </c>
      <c r="J368" t="s">
        <v>56</v>
      </c>
      <c r="K368" t="s">
        <v>38</v>
      </c>
      <c r="L368" t="s">
        <v>57</v>
      </c>
      <c r="Q368" t="s">
        <v>239</v>
      </c>
      <c r="R368" t="s">
        <v>8865</v>
      </c>
      <c r="S368">
        <v>91176</v>
      </c>
      <c r="T368">
        <v>30383</v>
      </c>
      <c r="U368" t="s">
        <v>4865</v>
      </c>
      <c r="V368">
        <v>3</v>
      </c>
      <c r="W368" t="s">
        <v>8866</v>
      </c>
      <c r="X368" t="s">
        <v>8867</v>
      </c>
      <c r="Y368">
        <v>130</v>
      </c>
      <c r="Z368" t="s">
        <v>44</v>
      </c>
      <c r="AA368" t="s">
        <v>45</v>
      </c>
      <c r="AB368" t="s">
        <v>46</v>
      </c>
      <c r="AC368">
        <v>50000000</v>
      </c>
      <c r="AD368">
        <v>1995</v>
      </c>
      <c r="AE368">
        <v>11000</v>
      </c>
      <c r="AF368">
        <v>6.6</v>
      </c>
      <c r="AG368">
        <v>1.85</v>
      </c>
      <c r="AH368">
        <v>0</v>
      </c>
    </row>
    <row r="369" spans="1:34">
      <c r="A369" t="s">
        <v>34</v>
      </c>
      <c r="B369" t="s">
        <v>6174</v>
      </c>
      <c r="C369">
        <v>236</v>
      </c>
      <c r="D369">
        <v>114</v>
      </c>
      <c r="E369">
        <v>174</v>
      </c>
      <c r="F369">
        <v>655</v>
      </c>
      <c r="G369" t="s">
        <v>4152</v>
      </c>
      <c r="H369">
        <v>14000</v>
      </c>
      <c r="I369">
        <v>26442251</v>
      </c>
      <c r="J369" t="s">
        <v>56</v>
      </c>
      <c r="K369" t="s">
        <v>37</v>
      </c>
      <c r="L369" t="s">
        <v>38</v>
      </c>
      <c r="M369" t="s">
        <v>57</v>
      </c>
      <c r="Q369" t="s">
        <v>81</v>
      </c>
      <c r="R369" t="s">
        <v>8880</v>
      </c>
      <c r="S369">
        <v>76010</v>
      </c>
      <c r="T369">
        <v>16992</v>
      </c>
      <c r="U369" t="s">
        <v>1085</v>
      </c>
      <c r="V369">
        <v>2</v>
      </c>
      <c r="W369" t="s">
        <v>8881</v>
      </c>
      <c r="X369" t="s">
        <v>8882</v>
      </c>
      <c r="Y369">
        <v>205</v>
      </c>
      <c r="Z369" t="s">
        <v>44</v>
      </c>
      <c r="AA369" t="s">
        <v>45</v>
      </c>
      <c r="AB369" t="s">
        <v>46</v>
      </c>
      <c r="AC369">
        <v>50000000</v>
      </c>
      <c r="AD369">
        <v>2015</v>
      </c>
      <c r="AE369">
        <v>988</v>
      </c>
      <c r="AF369">
        <v>6.6</v>
      </c>
      <c r="AG369">
        <v>2.35</v>
      </c>
      <c r="AH369">
        <v>15000</v>
      </c>
    </row>
    <row r="370" spans="1:34">
      <c r="A370" t="s">
        <v>34</v>
      </c>
      <c r="B370" t="s">
        <v>1074</v>
      </c>
      <c r="C370">
        <v>65</v>
      </c>
      <c r="D370">
        <v>116</v>
      </c>
      <c r="E370">
        <v>380</v>
      </c>
      <c r="F370">
        <v>826</v>
      </c>
      <c r="G370" t="s">
        <v>209</v>
      </c>
      <c r="H370">
        <v>18000</v>
      </c>
      <c r="I370">
        <v>58918501</v>
      </c>
      <c r="J370" t="s">
        <v>56</v>
      </c>
      <c r="K370" t="s">
        <v>38</v>
      </c>
      <c r="L370" t="s">
        <v>90</v>
      </c>
      <c r="M370" t="s">
        <v>57</v>
      </c>
      <c r="N370" t="s">
        <v>207</v>
      </c>
      <c r="Q370" t="s">
        <v>1453</v>
      </c>
      <c r="R370" t="s">
        <v>8883</v>
      </c>
      <c r="S370">
        <v>40126</v>
      </c>
      <c r="T370">
        <v>33233</v>
      </c>
      <c r="U370" t="s">
        <v>217</v>
      </c>
      <c r="V370">
        <v>1</v>
      </c>
      <c r="W370" t="s">
        <v>8884</v>
      </c>
      <c r="X370" t="s">
        <v>8885</v>
      </c>
      <c r="Y370">
        <v>107</v>
      </c>
      <c r="Z370" t="s">
        <v>44</v>
      </c>
      <c r="AA370" t="s">
        <v>45</v>
      </c>
      <c r="AB370" t="s">
        <v>46</v>
      </c>
      <c r="AC370">
        <v>46000000</v>
      </c>
      <c r="AD370">
        <v>1996</v>
      </c>
      <c r="AE370">
        <v>13000</v>
      </c>
      <c r="AF370">
        <v>6.6</v>
      </c>
      <c r="AG370">
        <v>1.85</v>
      </c>
      <c r="AH370">
        <v>975</v>
      </c>
    </row>
    <row r="371" spans="1:34">
      <c r="A371" t="s">
        <v>34</v>
      </c>
      <c r="B371" t="s">
        <v>1208</v>
      </c>
      <c r="C371">
        <v>144</v>
      </c>
      <c r="D371">
        <v>177</v>
      </c>
      <c r="E371">
        <v>0</v>
      </c>
      <c r="F371">
        <v>202</v>
      </c>
      <c r="G371" t="s">
        <v>427</v>
      </c>
      <c r="H371">
        <v>913</v>
      </c>
      <c r="I371">
        <v>27400000</v>
      </c>
      <c r="J371" t="s">
        <v>56</v>
      </c>
      <c r="K371" t="s">
        <v>69</v>
      </c>
      <c r="L371" t="s">
        <v>86</v>
      </c>
      <c r="Q371" t="s">
        <v>3378</v>
      </c>
      <c r="R371" t="s">
        <v>8886</v>
      </c>
      <c r="S371">
        <v>97087</v>
      </c>
      <c r="T371">
        <v>2449</v>
      </c>
      <c r="U371" t="s">
        <v>419</v>
      </c>
      <c r="V371">
        <v>3</v>
      </c>
      <c r="W371" t="s">
        <v>8887</v>
      </c>
      <c r="X371" t="s">
        <v>8888</v>
      </c>
      <c r="Y371">
        <v>569</v>
      </c>
      <c r="Z371" t="s">
        <v>44</v>
      </c>
      <c r="AA371" t="s">
        <v>45</v>
      </c>
      <c r="AB371" t="s">
        <v>62</v>
      </c>
      <c r="AC371">
        <v>40000000</v>
      </c>
      <c r="AD371">
        <v>1984</v>
      </c>
      <c r="AE371">
        <v>362</v>
      </c>
      <c r="AF371">
        <v>6.6</v>
      </c>
      <c r="AG371">
        <v>2.35</v>
      </c>
      <c r="AH371">
        <v>11000</v>
      </c>
    </row>
    <row r="372" spans="1:34">
      <c r="A372" t="s">
        <v>34</v>
      </c>
      <c r="B372" t="s">
        <v>4179</v>
      </c>
      <c r="C372">
        <v>199</v>
      </c>
      <c r="D372">
        <v>102</v>
      </c>
      <c r="E372">
        <v>503</v>
      </c>
      <c r="F372">
        <v>795</v>
      </c>
      <c r="G372" t="s">
        <v>8889</v>
      </c>
      <c r="H372">
        <v>13000</v>
      </c>
      <c r="I372">
        <v>36883539</v>
      </c>
      <c r="J372" t="s">
        <v>56</v>
      </c>
      <c r="K372" t="s">
        <v>37</v>
      </c>
      <c r="L372" t="s">
        <v>38</v>
      </c>
      <c r="M372" t="s">
        <v>57</v>
      </c>
      <c r="Q372" t="s">
        <v>98</v>
      </c>
      <c r="R372" t="s">
        <v>8890</v>
      </c>
      <c r="S372">
        <v>112769</v>
      </c>
      <c r="T372">
        <v>15053</v>
      </c>
      <c r="U372" t="s">
        <v>8891</v>
      </c>
      <c r="V372">
        <v>2</v>
      </c>
      <c r="W372" t="s">
        <v>8892</v>
      </c>
      <c r="X372" t="s">
        <v>8893</v>
      </c>
      <c r="Y372">
        <v>305</v>
      </c>
      <c r="Z372" t="s">
        <v>44</v>
      </c>
      <c r="AA372" t="s">
        <v>359</v>
      </c>
      <c r="AB372" t="s">
        <v>62</v>
      </c>
      <c r="AC372">
        <v>52000000</v>
      </c>
      <c r="AD372">
        <v>2006</v>
      </c>
      <c r="AE372">
        <v>929</v>
      </c>
      <c r="AF372">
        <v>6.6</v>
      </c>
      <c r="AG372">
        <v>2.35</v>
      </c>
      <c r="AH372">
        <v>0</v>
      </c>
    </row>
    <row r="373" spans="1:34">
      <c r="A373" t="s">
        <v>34</v>
      </c>
      <c r="B373" t="s">
        <v>7350</v>
      </c>
      <c r="C373">
        <v>252</v>
      </c>
      <c r="D373">
        <v>93</v>
      </c>
      <c r="E373">
        <v>165</v>
      </c>
      <c r="F373">
        <v>350</v>
      </c>
      <c r="G373" t="s">
        <v>2112</v>
      </c>
      <c r="H373">
        <v>26000</v>
      </c>
      <c r="I373">
        <v>29113588</v>
      </c>
      <c r="J373" t="s">
        <v>56</v>
      </c>
      <c r="K373" t="s">
        <v>37</v>
      </c>
      <c r="L373" t="s">
        <v>57</v>
      </c>
      <c r="Q373" t="s">
        <v>553</v>
      </c>
      <c r="R373" t="s">
        <v>8894</v>
      </c>
      <c r="S373">
        <v>117999</v>
      </c>
      <c r="T373">
        <v>27834</v>
      </c>
      <c r="U373" t="s">
        <v>8895</v>
      </c>
      <c r="V373">
        <v>0</v>
      </c>
      <c r="W373" t="s">
        <v>8896</v>
      </c>
      <c r="X373" t="s">
        <v>8897</v>
      </c>
      <c r="Y373">
        <v>181</v>
      </c>
      <c r="Z373" t="s">
        <v>44</v>
      </c>
      <c r="AA373" t="s">
        <v>45</v>
      </c>
      <c r="AB373" t="s">
        <v>46</v>
      </c>
      <c r="AC373">
        <v>40000000</v>
      </c>
      <c r="AD373">
        <v>2011</v>
      </c>
      <c r="AE373">
        <v>956</v>
      </c>
      <c r="AF373">
        <v>6.6</v>
      </c>
      <c r="AG373">
        <v>2.35</v>
      </c>
      <c r="AH373">
        <v>16000</v>
      </c>
    </row>
    <row r="374" spans="1:34">
      <c r="A374" t="s">
        <v>34</v>
      </c>
      <c r="B374" t="s">
        <v>7487</v>
      </c>
      <c r="C374">
        <v>270</v>
      </c>
      <c r="D374">
        <v>123</v>
      </c>
      <c r="E374">
        <v>176</v>
      </c>
      <c r="F374">
        <v>749</v>
      </c>
      <c r="G374" t="s">
        <v>8898</v>
      </c>
      <c r="H374">
        <v>975</v>
      </c>
      <c r="I374">
        <v>159578352</v>
      </c>
      <c r="J374" t="s">
        <v>56</v>
      </c>
      <c r="K374" t="s">
        <v>88</v>
      </c>
      <c r="L374" t="s">
        <v>37</v>
      </c>
      <c r="Q374" t="s">
        <v>1235</v>
      </c>
      <c r="R374" t="s">
        <v>8899</v>
      </c>
      <c r="S374">
        <v>133177</v>
      </c>
      <c r="T374">
        <v>4825</v>
      </c>
      <c r="U374" t="s">
        <v>5104</v>
      </c>
      <c r="V374">
        <v>7</v>
      </c>
      <c r="W374" t="s">
        <v>8900</v>
      </c>
      <c r="X374" t="s">
        <v>8901</v>
      </c>
      <c r="Y374">
        <v>380</v>
      </c>
      <c r="Z374" t="s">
        <v>44</v>
      </c>
      <c r="AA374" t="s">
        <v>45</v>
      </c>
      <c r="AB374" t="s">
        <v>46</v>
      </c>
      <c r="AC374">
        <v>43000000</v>
      </c>
      <c r="AD374">
        <v>2013</v>
      </c>
      <c r="AE374">
        <v>815</v>
      </c>
      <c r="AF374">
        <v>6.6</v>
      </c>
      <c r="AG374">
        <v>2.35</v>
      </c>
      <c r="AH374">
        <v>24000</v>
      </c>
    </row>
    <row r="375" spans="1:34">
      <c r="A375" t="s">
        <v>34</v>
      </c>
      <c r="B375" t="s">
        <v>7533</v>
      </c>
      <c r="C375">
        <v>117</v>
      </c>
      <c r="D375">
        <v>133</v>
      </c>
      <c r="E375">
        <v>46</v>
      </c>
      <c r="F375">
        <v>275</v>
      </c>
      <c r="G375" t="s">
        <v>8902</v>
      </c>
      <c r="H375">
        <v>683</v>
      </c>
      <c r="I375">
        <v>34667015</v>
      </c>
      <c r="J375" t="s">
        <v>56</v>
      </c>
      <c r="K375" t="s">
        <v>69</v>
      </c>
      <c r="L375" t="s">
        <v>57</v>
      </c>
      <c r="Q375" t="s">
        <v>7111</v>
      </c>
      <c r="R375" t="s">
        <v>8903</v>
      </c>
      <c r="S375">
        <v>74009</v>
      </c>
      <c r="T375">
        <v>2371</v>
      </c>
      <c r="U375" t="s">
        <v>8904</v>
      </c>
      <c r="V375">
        <v>0</v>
      </c>
      <c r="W375" t="s">
        <v>8905</v>
      </c>
      <c r="X375" t="s">
        <v>8906</v>
      </c>
      <c r="Y375">
        <v>317</v>
      </c>
      <c r="Z375" t="s">
        <v>44</v>
      </c>
      <c r="AA375" t="s">
        <v>329</v>
      </c>
      <c r="AB375" t="s">
        <v>62</v>
      </c>
      <c r="AC375">
        <v>32000000</v>
      </c>
      <c r="AD375">
        <v>1989</v>
      </c>
      <c r="AE375">
        <v>349</v>
      </c>
      <c r="AF375">
        <v>6.6</v>
      </c>
      <c r="AG375">
        <v>2.35</v>
      </c>
      <c r="AH375">
        <v>0</v>
      </c>
    </row>
    <row r="376" spans="1:34">
      <c r="A376" t="s">
        <v>34</v>
      </c>
      <c r="B376" t="s">
        <v>8912</v>
      </c>
      <c r="C376">
        <v>258</v>
      </c>
      <c r="D376">
        <v>102</v>
      </c>
      <c r="E376">
        <v>20</v>
      </c>
      <c r="F376">
        <v>54</v>
      </c>
      <c r="G376" t="s">
        <v>8913</v>
      </c>
      <c r="H376">
        <v>107</v>
      </c>
      <c r="I376">
        <v>18600911</v>
      </c>
      <c r="J376" t="s">
        <v>56</v>
      </c>
      <c r="K376" t="s">
        <v>37</v>
      </c>
      <c r="L376" t="s">
        <v>57</v>
      </c>
      <c r="Q376" t="s">
        <v>3680</v>
      </c>
      <c r="R376" t="s">
        <v>8914</v>
      </c>
      <c r="S376">
        <v>125198</v>
      </c>
      <c r="T376">
        <v>362</v>
      </c>
      <c r="U376" t="s">
        <v>8915</v>
      </c>
      <c r="V376">
        <v>6</v>
      </c>
      <c r="W376" t="s">
        <v>8916</v>
      </c>
      <c r="X376" t="s">
        <v>8917</v>
      </c>
      <c r="Y376">
        <v>153</v>
      </c>
      <c r="Z376" t="s">
        <v>44</v>
      </c>
      <c r="AA376" t="s">
        <v>45</v>
      </c>
      <c r="AB376" t="s">
        <v>62</v>
      </c>
      <c r="AC376">
        <v>42000000</v>
      </c>
      <c r="AD376">
        <v>2012</v>
      </c>
      <c r="AE376">
        <v>81</v>
      </c>
      <c r="AF376">
        <v>6.6</v>
      </c>
      <c r="AG376">
        <v>2.35</v>
      </c>
      <c r="AH376">
        <v>11000</v>
      </c>
    </row>
    <row r="377" spans="1:34">
      <c r="A377" t="s">
        <v>34</v>
      </c>
      <c r="B377" t="s">
        <v>8928</v>
      </c>
      <c r="C377">
        <v>98</v>
      </c>
      <c r="D377">
        <v>118</v>
      </c>
      <c r="E377">
        <v>18</v>
      </c>
      <c r="F377">
        <v>906</v>
      </c>
      <c r="G377" t="s">
        <v>4909</v>
      </c>
      <c r="H377">
        <v>1000</v>
      </c>
      <c r="I377">
        <v>75668868</v>
      </c>
      <c r="J377" t="s">
        <v>56</v>
      </c>
      <c r="K377" t="s">
        <v>69</v>
      </c>
      <c r="L377" t="s">
        <v>90</v>
      </c>
      <c r="M377" t="s">
        <v>86</v>
      </c>
      <c r="N377" t="s">
        <v>57</v>
      </c>
      <c r="Q377" t="s">
        <v>2720</v>
      </c>
      <c r="R377" t="s">
        <v>8929</v>
      </c>
      <c r="S377">
        <v>60504</v>
      </c>
      <c r="T377">
        <v>6427</v>
      </c>
      <c r="U377" t="s">
        <v>2718</v>
      </c>
      <c r="V377">
        <v>0</v>
      </c>
      <c r="W377" t="s">
        <v>8930</v>
      </c>
      <c r="X377" t="s">
        <v>8931</v>
      </c>
      <c r="Y377">
        <v>249</v>
      </c>
      <c r="Z377" t="s">
        <v>44</v>
      </c>
      <c r="AA377" t="s">
        <v>45</v>
      </c>
      <c r="AB377" t="s">
        <v>150</v>
      </c>
      <c r="AC377">
        <v>35000000</v>
      </c>
      <c r="AD377">
        <v>1994</v>
      </c>
      <c r="AE377">
        <v>946</v>
      </c>
      <c r="AF377">
        <v>6.6</v>
      </c>
      <c r="AG377">
        <v>2.35</v>
      </c>
      <c r="AH377">
        <v>0</v>
      </c>
    </row>
    <row r="378" spans="1:34">
      <c r="A378" t="s">
        <v>34</v>
      </c>
      <c r="B378" t="s">
        <v>6163</v>
      </c>
      <c r="C378">
        <v>199</v>
      </c>
      <c r="D378">
        <v>95</v>
      </c>
      <c r="E378">
        <v>116</v>
      </c>
      <c r="F378">
        <v>481</v>
      </c>
      <c r="G378" t="s">
        <v>3162</v>
      </c>
      <c r="H378">
        <v>45000</v>
      </c>
      <c r="I378">
        <v>205399422</v>
      </c>
      <c r="J378" t="s">
        <v>56</v>
      </c>
      <c r="K378" t="s">
        <v>69</v>
      </c>
      <c r="L378" t="s">
        <v>88</v>
      </c>
      <c r="M378" t="s">
        <v>37</v>
      </c>
      <c r="Q378" t="s">
        <v>8936</v>
      </c>
      <c r="R378" t="s">
        <v>8937</v>
      </c>
      <c r="S378">
        <v>181225</v>
      </c>
      <c r="T378">
        <v>47203</v>
      </c>
      <c r="U378" t="s">
        <v>6377</v>
      </c>
      <c r="V378">
        <v>1</v>
      </c>
      <c r="W378" t="s">
        <v>8938</v>
      </c>
      <c r="X378" t="s">
        <v>8939</v>
      </c>
      <c r="Y378">
        <v>784</v>
      </c>
      <c r="Z378" t="s">
        <v>44</v>
      </c>
      <c r="AA378" t="s">
        <v>45</v>
      </c>
      <c r="AB378" t="s">
        <v>62</v>
      </c>
      <c r="AC378">
        <v>33000000</v>
      </c>
      <c r="AD378">
        <v>1999</v>
      </c>
      <c r="AE378">
        <v>645</v>
      </c>
      <c r="AF378">
        <v>6.6</v>
      </c>
      <c r="AG378">
        <v>2.35</v>
      </c>
      <c r="AH378">
        <v>0</v>
      </c>
    </row>
    <row r="379" spans="1:34">
      <c r="A379" t="s">
        <v>34</v>
      </c>
      <c r="B379" t="s">
        <v>8944</v>
      </c>
      <c r="C379">
        <v>164</v>
      </c>
      <c r="D379">
        <v>92</v>
      </c>
      <c r="E379">
        <v>148</v>
      </c>
      <c r="F379">
        <v>227</v>
      </c>
      <c r="G379" t="s">
        <v>6336</v>
      </c>
      <c r="H379">
        <v>978</v>
      </c>
      <c r="I379">
        <v>45802315</v>
      </c>
      <c r="J379" t="s">
        <v>56</v>
      </c>
      <c r="K379" t="s">
        <v>69</v>
      </c>
      <c r="L379" t="s">
        <v>70</v>
      </c>
      <c r="M379" t="s">
        <v>86</v>
      </c>
      <c r="N379" t="s">
        <v>57</v>
      </c>
      <c r="Q379" t="s">
        <v>8945</v>
      </c>
      <c r="R379" t="s">
        <v>8946</v>
      </c>
      <c r="S379">
        <v>119974</v>
      </c>
      <c r="T379">
        <v>2184</v>
      </c>
      <c r="U379" t="s">
        <v>2365</v>
      </c>
      <c r="V379">
        <v>1</v>
      </c>
      <c r="W379" t="s">
        <v>8947</v>
      </c>
      <c r="X379" t="s">
        <v>8948</v>
      </c>
      <c r="Y379">
        <v>169</v>
      </c>
      <c r="Z379" t="s">
        <v>44</v>
      </c>
      <c r="AA379" t="s">
        <v>45</v>
      </c>
      <c r="AB379" t="s">
        <v>46</v>
      </c>
      <c r="AC379">
        <v>35000000</v>
      </c>
      <c r="AD379">
        <v>2009</v>
      </c>
      <c r="AE379">
        <v>593</v>
      </c>
      <c r="AF379">
        <v>6.6</v>
      </c>
      <c r="AG379">
        <v>2.35</v>
      </c>
      <c r="AH379">
        <v>0</v>
      </c>
    </row>
    <row r="380" spans="1:34">
      <c r="A380" t="s">
        <v>34</v>
      </c>
      <c r="B380" t="s">
        <v>255</v>
      </c>
      <c r="C380">
        <v>63</v>
      </c>
      <c r="D380">
        <v>125</v>
      </c>
      <c r="E380">
        <v>0</v>
      </c>
      <c r="F380">
        <v>237</v>
      </c>
      <c r="G380" t="s">
        <v>8970</v>
      </c>
      <c r="H380">
        <v>939</v>
      </c>
      <c r="I380">
        <v>45645204</v>
      </c>
      <c r="J380" t="s">
        <v>56</v>
      </c>
      <c r="K380" t="s">
        <v>37</v>
      </c>
      <c r="L380" t="s">
        <v>57</v>
      </c>
      <c r="Q380" t="s">
        <v>624</v>
      </c>
      <c r="R380" t="s">
        <v>8971</v>
      </c>
      <c r="S380">
        <v>39306</v>
      </c>
      <c r="T380">
        <v>1748</v>
      </c>
      <c r="U380" t="s">
        <v>2807</v>
      </c>
      <c r="V380">
        <v>2</v>
      </c>
      <c r="W380" t="s">
        <v>8972</v>
      </c>
      <c r="X380" t="s">
        <v>8973</v>
      </c>
      <c r="Y380">
        <v>119</v>
      </c>
      <c r="Z380" t="s">
        <v>44</v>
      </c>
      <c r="AA380" t="s">
        <v>45</v>
      </c>
      <c r="AB380" t="s">
        <v>46</v>
      </c>
      <c r="AC380">
        <v>30000000</v>
      </c>
      <c r="AD380">
        <v>1989</v>
      </c>
      <c r="AE380">
        <v>255</v>
      </c>
      <c r="AF380">
        <v>6.6</v>
      </c>
      <c r="AG380">
        <v>2.35</v>
      </c>
      <c r="AH380">
        <v>0</v>
      </c>
    </row>
    <row r="381" spans="1:34">
      <c r="A381" t="s">
        <v>34</v>
      </c>
      <c r="B381" t="s">
        <v>1269</v>
      </c>
      <c r="C381">
        <v>120</v>
      </c>
      <c r="D381">
        <v>101</v>
      </c>
      <c r="E381">
        <v>343</v>
      </c>
      <c r="F381">
        <v>384</v>
      </c>
      <c r="G381" t="s">
        <v>8983</v>
      </c>
      <c r="H381">
        <v>581</v>
      </c>
      <c r="I381">
        <v>38122105</v>
      </c>
      <c r="J381" t="s">
        <v>56</v>
      </c>
      <c r="K381" t="s">
        <v>37</v>
      </c>
      <c r="L381" t="s">
        <v>86</v>
      </c>
      <c r="M381" t="s">
        <v>57</v>
      </c>
      <c r="Q381" t="s">
        <v>323</v>
      </c>
      <c r="R381" t="s">
        <v>8984</v>
      </c>
      <c r="S381">
        <v>112669</v>
      </c>
      <c r="T381">
        <v>2373</v>
      </c>
      <c r="U381" t="s">
        <v>8985</v>
      </c>
      <c r="V381">
        <v>1</v>
      </c>
      <c r="W381" t="s">
        <v>8986</v>
      </c>
      <c r="X381" t="s">
        <v>8987</v>
      </c>
      <c r="Y381">
        <v>226</v>
      </c>
      <c r="Z381" t="s">
        <v>44</v>
      </c>
      <c r="AA381" t="s">
        <v>45</v>
      </c>
      <c r="AB381" t="s">
        <v>46</v>
      </c>
      <c r="AC381">
        <v>27000000</v>
      </c>
      <c r="AD381">
        <v>1987</v>
      </c>
      <c r="AE381">
        <v>571</v>
      </c>
      <c r="AF381">
        <v>6.6</v>
      </c>
      <c r="AG381">
        <v>1.37</v>
      </c>
      <c r="AH381">
        <v>0</v>
      </c>
    </row>
    <row r="382" spans="1:34">
      <c r="A382" t="s">
        <v>34</v>
      </c>
      <c r="B382" t="s">
        <v>2699</v>
      </c>
      <c r="C382">
        <v>105</v>
      </c>
      <c r="D382">
        <v>109</v>
      </c>
      <c r="E382">
        <v>277</v>
      </c>
      <c r="F382">
        <v>345</v>
      </c>
      <c r="G382" t="s">
        <v>8988</v>
      </c>
      <c r="H382">
        <v>2000</v>
      </c>
      <c r="I382">
        <v>3517797</v>
      </c>
      <c r="J382" t="s">
        <v>56</v>
      </c>
      <c r="K382" t="s">
        <v>37</v>
      </c>
      <c r="L382" t="s">
        <v>38</v>
      </c>
      <c r="M382" t="s">
        <v>87</v>
      </c>
      <c r="N382" t="s">
        <v>57</v>
      </c>
      <c r="Q382" t="s">
        <v>4457</v>
      </c>
      <c r="R382" t="s">
        <v>8989</v>
      </c>
      <c r="S382">
        <v>9004</v>
      </c>
      <c r="T382">
        <v>2759</v>
      </c>
      <c r="U382" t="s">
        <v>4809</v>
      </c>
      <c r="V382">
        <v>0</v>
      </c>
      <c r="W382" t="s">
        <v>8990</v>
      </c>
      <c r="X382" t="s">
        <v>8991</v>
      </c>
      <c r="Y382">
        <v>103</v>
      </c>
      <c r="Z382" t="s">
        <v>44</v>
      </c>
      <c r="AA382" t="s">
        <v>301</v>
      </c>
      <c r="AB382" t="s">
        <v>46</v>
      </c>
      <c r="AC382">
        <v>25000000</v>
      </c>
      <c r="AD382">
        <v>2002</v>
      </c>
      <c r="AE382">
        <v>378</v>
      </c>
      <c r="AF382">
        <v>6.6</v>
      </c>
      <c r="AG382">
        <v>1.85</v>
      </c>
      <c r="AH382">
        <v>287</v>
      </c>
    </row>
    <row r="383" spans="1:34">
      <c r="A383" t="s">
        <v>34</v>
      </c>
      <c r="B383" t="s">
        <v>8998</v>
      </c>
      <c r="C383">
        <v>350</v>
      </c>
      <c r="D383">
        <v>103</v>
      </c>
      <c r="E383">
        <v>65</v>
      </c>
      <c r="F383">
        <v>405</v>
      </c>
      <c r="G383" t="s">
        <v>7673</v>
      </c>
      <c r="H383">
        <v>17000</v>
      </c>
      <c r="I383">
        <v>28751715</v>
      </c>
      <c r="J383" t="s">
        <v>56</v>
      </c>
      <c r="K383" t="s">
        <v>88</v>
      </c>
      <c r="L383" t="s">
        <v>37</v>
      </c>
      <c r="Q383" t="s">
        <v>2423</v>
      </c>
      <c r="R383" t="s">
        <v>8999</v>
      </c>
      <c r="S383">
        <v>202967</v>
      </c>
      <c r="T383">
        <v>19168</v>
      </c>
      <c r="U383" t="s">
        <v>9000</v>
      </c>
      <c r="V383">
        <v>0</v>
      </c>
      <c r="W383" t="s">
        <v>9001</v>
      </c>
      <c r="X383" t="s">
        <v>9002</v>
      </c>
      <c r="Y383">
        <v>378</v>
      </c>
      <c r="Z383" t="s">
        <v>44</v>
      </c>
      <c r="AA383" t="s">
        <v>45</v>
      </c>
      <c r="AB383" t="s">
        <v>46</v>
      </c>
      <c r="AC383">
        <v>28000000</v>
      </c>
      <c r="AD383">
        <v>2013</v>
      </c>
      <c r="AE383">
        <v>927</v>
      </c>
      <c r="AF383">
        <v>6.6</v>
      </c>
      <c r="AG383">
        <v>2.35</v>
      </c>
      <c r="AH383">
        <v>36000</v>
      </c>
    </row>
    <row r="384" spans="1:34">
      <c r="A384" t="s">
        <v>34</v>
      </c>
      <c r="B384" t="s">
        <v>7533</v>
      </c>
      <c r="C384">
        <v>106</v>
      </c>
      <c r="D384">
        <v>131</v>
      </c>
      <c r="E384">
        <v>46</v>
      </c>
      <c r="F384">
        <v>293</v>
      </c>
      <c r="G384" t="s">
        <v>9003</v>
      </c>
      <c r="H384">
        <v>594</v>
      </c>
      <c r="I384">
        <v>67900000</v>
      </c>
      <c r="J384" t="s">
        <v>56</v>
      </c>
      <c r="K384" t="s">
        <v>69</v>
      </c>
      <c r="L384" t="s">
        <v>57</v>
      </c>
      <c r="Q384" t="s">
        <v>9004</v>
      </c>
      <c r="R384" t="s">
        <v>9005</v>
      </c>
      <c r="S384">
        <v>74374</v>
      </c>
      <c r="T384">
        <v>1898</v>
      </c>
      <c r="U384" t="s">
        <v>9006</v>
      </c>
      <c r="V384">
        <v>0</v>
      </c>
      <c r="W384" t="s">
        <v>9007</v>
      </c>
      <c r="X384" t="s">
        <v>9008</v>
      </c>
      <c r="Y384">
        <v>225</v>
      </c>
      <c r="Z384" t="s">
        <v>44</v>
      </c>
      <c r="AA384" t="s">
        <v>329</v>
      </c>
      <c r="AB384" t="s">
        <v>150</v>
      </c>
      <c r="AC384">
        <v>27500000</v>
      </c>
      <c r="AD384">
        <v>1983</v>
      </c>
      <c r="AE384">
        <v>303</v>
      </c>
      <c r="AF384">
        <v>6.6</v>
      </c>
      <c r="AG384">
        <v>2.35</v>
      </c>
      <c r="AH384">
        <v>0</v>
      </c>
    </row>
    <row r="385" spans="1:34">
      <c r="A385" t="s">
        <v>34</v>
      </c>
      <c r="B385" t="s">
        <v>9022</v>
      </c>
      <c r="C385">
        <v>116</v>
      </c>
      <c r="D385">
        <v>98</v>
      </c>
      <c r="E385">
        <v>20</v>
      </c>
      <c r="F385">
        <v>872</v>
      </c>
      <c r="G385" t="s">
        <v>2679</v>
      </c>
      <c r="H385">
        <v>5000</v>
      </c>
      <c r="I385">
        <v>36833473</v>
      </c>
      <c r="J385" t="s">
        <v>56</v>
      </c>
      <c r="K385" t="s">
        <v>37</v>
      </c>
      <c r="L385" t="s">
        <v>38</v>
      </c>
      <c r="M385" t="s">
        <v>57</v>
      </c>
      <c r="Q385" t="s">
        <v>1440</v>
      </c>
      <c r="R385" t="s">
        <v>9023</v>
      </c>
      <c r="S385">
        <v>53126</v>
      </c>
      <c r="T385">
        <v>7945</v>
      </c>
      <c r="U385" t="s">
        <v>9024</v>
      </c>
      <c r="V385">
        <v>1</v>
      </c>
      <c r="W385" t="s">
        <v>9025</v>
      </c>
      <c r="X385" t="s">
        <v>9026</v>
      </c>
      <c r="Y385">
        <v>254</v>
      </c>
      <c r="Z385" t="s">
        <v>44</v>
      </c>
      <c r="AA385" t="s">
        <v>301</v>
      </c>
      <c r="AB385" t="s">
        <v>46</v>
      </c>
      <c r="AC385">
        <v>25000000</v>
      </c>
      <c r="AD385">
        <v>2001</v>
      </c>
      <c r="AE385">
        <v>888</v>
      </c>
      <c r="AF385">
        <v>6.6</v>
      </c>
      <c r="AG385">
        <v>2.35</v>
      </c>
      <c r="AH385">
        <v>0</v>
      </c>
    </row>
    <row r="386" spans="1:34">
      <c r="A386" t="s">
        <v>34</v>
      </c>
      <c r="B386" t="s">
        <v>8998</v>
      </c>
      <c r="C386">
        <v>140</v>
      </c>
      <c r="D386">
        <v>110</v>
      </c>
      <c r="E386">
        <v>65</v>
      </c>
      <c r="F386">
        <v>149</v>
      </c>
      <c r="G386" t="s">
        <v>1465</v>
      </c>
      <c r="H386">
        <v>3000</v>
      </c>
      <c r="I386">
        <v>24848292</v>
      </c>
      <c r="J386" t="s">
        <v>56</v>
      </c>
      <c r="K386" t="s">
        <v>38</v>
      </c>
      <c r="L386" t="s">
        <v>520</v>
      </c>
      <c r="Q386" t="s">
        <v>257</v>
      </c>
      <c r="R386" t="s">
        <v>9060</v>
      </c>
      <c r="S386">
        <v>80556</v>
      </c>
      <c r="T386">
        <v>4089</v>
      </c>
      <c r="U386" t="s">
        <v>9061</v>
      </c>
      <c r="V386">
        <v>1</v>
      </c>
      <c r="W386" t="s">
        <v>9062</v>
      </c>
      <c r="X386" t="s">
        <v>9063</v>
      </c>
      <c r="Y386">
        <v>184</v>
      </c>
      <c r="Z386" t="s">
        <v>44</v>
      </c>
      <c r="AA386" t="s">
        <v>45</v>
      </c>
      <c r="AB386" t="s">
        <v>62</v>
      </c>
      <c r="AC386">
        <v>20000000</v>
      </c>
      <c r="AD386">
        <v>2008</v>
      </c>
      <c r="AE386">
        <v>427</v>
      </c>
      <c r="AF386">
        <v>6.6</v>
      </c>
      <c r="AG386">
        <v>2.35</v>
      </c>
      <c r="AH386">
        <v>0</v>
      </c>
    </row>
    <row r="387" spans="1:34">
      <c r="A387" t="s">
        <v>34</v>
      </c>
      <c r="B387" t="s">
        <v>9071</v>
      </c>
      <c r="C387">
        <v>34</v>
      </c>
      <c r="D387">
        <v>94</v>
      </c>
      <c r="E387">
        <v>36</v>
      </c>
      <c r="F387">
        <v>507</v>
      </c>
      <c r="G387" t="s">
        <v>413</v>
      </c>
      <c r="H387">
        <v>13000</v>
      </c>
      <c r="I387">
        <v>13801755</v>
      </c>
      <c r="J387" t="s">
        <v>56</v>
      </c>
      <c r="K387" t="s">
        <v>88</v>
      </c>
      <c r="L387" t="s">
        <v>37</v>
      </c>
      <c r="M387" t="s">
        <v>57</v>
      </c>
      <c r="Q387" t="s">
        <v>859</v>
      </c>
      <c r="R387" t="s">
        <v>9084</v>
      </c>
      <c r="S387">
        <v>23928</v>
      </c>
      <c r="T387">
        <v>15183</v>
      </c>
      <c r="U387" t="s">
        <v>9085</v>
      </c>
      <c r="V387">
        <v>1</v>
      </c>
      <c r="W387" t="s">
        <v>9086</v>
      </c>
      <c r="X387" t="s">
        <v>9087</v>
      </c>
      <c r="Y387">
        <v>100</v>
      </c>
      <c r="Z387" t="s">
        <v>44</v>
      </c>
      <c r="AA387" t="s">
        <v>45</v>
      </c>
      <c r="AB387" t="s">
        <v>150</v>
      </c>
      <c r="AC387">
        <v>20000000</v>
      </c>
      <c r="AD387">
        <v>1997</v>
      </c>
      <c r="AE387">
        <v>828</v>
      </c>
      <c r="AF387">
        <v>6.6</v>
      </c>
      <c r="AG387">
        <v>1.85</v>
      </c>
      <c r="AH387">
        <v>0</v>
      </c>
    </row>
    <row r="388" spans="1:34">
      <c r="A388" t="s">
        <v>34</v>
      </c>
      <c r="B388" t="s">
        <v>1055</v>
      </c>
      <c r="C388">
        <v>110</v>
      </c>
      <c r="D388">
        <v>105</v>
      </c>
      <c r="E388">
        <v>12000</v>
      </c>
      <c r="F388">
        <v>643</v>
      </c>
      <c r="G388" t="s">
        <v>2360</v>
      </c>
      <c r="H388">
        <v>12000</v>
      </c>
      <c r="I388">
        <v>76400000</v>
      </c>
      <c r="J388" t="s">
        <v>56</v>
      </c>
      <c r="K388" t="s">
        <v>69</v>
      </c>
      <c r="L388" t="s">
        <v>86</v>
      </c>
      <c r="Q388" t="s">
        <v>1055</v>
      </c>
      <c r="R388" t="s">
        <v>9095</v>
      </c>
      <c r="S388">
        <v>58743</v>
      </c>
      <c r="T388">
        <v>14762</v>
      </c>
      <c r="U388" t="s">
        <v>4340</v>
      </c>
      <c r="V388">
        <v>1</v>
      </c>
      <c r="W388" t="s">
        <v>9096</v>
      </c>
      <c r="X388" t="s">
        <v>9097</v>
      </c>
      <c r="Y388">
        <v>192</v>
      </c>
      <c r="Z388" t="s">
        <v>44</v>
      </c>
      <c r="AA388" t="s">
        <v>45</v>
      </c>
      <c r="AB388" t="s">
        <v>150</v>
      </c>
      <c r="AC388">
        <v>17000000</v>
      </c>
      <c r="AD388">
        <v>1984</v>
      </c>
      <c r="AE388">
        <v>664</v>
      </c>
      <c r="AF388">
        <v>6.6</v>
      </c>
      <c r="AG388">
        <v>2.35</v>
      </c>
      <c r="AH388">
        <v>0</v>
      </c>
    </row>
    <row r="389" spans="1:34">
      <c r="A389" t="s">
        <v>34</v>
      </c>
      <c r="B389" t="s">
        <v>9114</v>
      </c>
      <c r="C389">
        <v>40</v>
      </c>
      <c r="D389">
        <v>94</v>
      </c>
      <c r="E389">
        <v>7</v>
      </c>
      <c r="F389">
        <v>17</v>
      </c>
      <c r="G389" t="s">
        <v>9115</v>
      </c>
      <c r="H389">
        <v>235</v>
      </c>
      <c r="I389">
        <v>81525</v>
      </c>
      <c r="J389" t="s">
        <v>56</v>
      </c>
      <c r="K389" t="s">
        <v>88</v>
      </c>
      <c r="L389" t="s">
        <v>37</v>
      </c>
      <c r="M389" t="s">
        <v>38</v>
      </c>
      <c r="N389" t="s">
        <v>57</v>
      </c>
      <c r="Q389" t="s">
        <v>9116</v>
      </c>
      <c r="R389" t="s">
        <v>9117</v>
      </c>
      <c r="S389">
        <v>29392</v>
      </c>
      <c r="T389">
        <v>303</v>
      </c>
      <c r="U389" t="s">
        <v>9118</v>
      </c>
      <c r="V389">
        <v>1</v>
      </c>
      <c r="W389" t="s">
        <v>9119</v>
      </c>
      <c r="X389" t="s">
        <v>9120</v>
      </c>
      <c r="Y389">
        <v>91</v>
      </c>
      <c r="Z389" t="s">
        <v>390</v>
      </c>
      <c r="AA389" t="s">
        <v>301</v>
      </c>
      <c r="AB389" t="s">
        <v>46</v>
      </c>
      <c r="AC389">
        <v>15300000</v>
      </c>
      <c r="AD389">
        <v>2001</v>
      </c>
      <c r="AE389">
        <v>46</v>
      </c>
      <c r="AF389">
        <v>6.6</v>
      </c>
      <c r="AG389">
        <v>2.35</v>
      </c>
      <c r="AH389">
        <v>0</v>
      </c>
    </row>
    <row r="390" spans="1:34">
      <c r="A390" t="s">
        <v>34</v>
      </c>
      <c r="B390" t="s">
        <v>1523</v>
      </c>
      <c r="C390">
        <v>399</v>
      </c>
      <c r="D390">
        <v>88</v>
      </c>
      <c r="E390">
        <v>115</v>
      </c>
      <c r="F390">
        <v>304</v>
      </c>
      <c r="G390" t="s">
        <v>9155</v>
      </c>
      <c r="H390">
        <v>1000</v>
      </c>
      <c r="I390">
        <v>1024175</v>
      </c>
      <c r="J390" t="s">
        <v>56</v>
      </c>
      <c r="K390" t="s">
        <v>88</v>
      </c>
      <c r="L390" t="s">
        <v>86</v>
      </c>
      <c r="M390" t="s">
        <v>57</v>
      </c>
      <c r="Q390" t="s">
        <v>9156</v>
      </c>
      <c r="R390" t="s">
        <v>9157</v>
      </c>
      <c r="S390">
        <v>82331</v>
      </c>
      <c r="T390">
        <v>2011</v>
      </c>
      <c r="U390" t="s">
        <v>9158</v>
      </c>
      <c r="V390">
        <v>6</v>
      </c>
      <c r="W390" t="s">
        <v>9159</v>
      </c>
      <c r="X390" t="s">
        <v>9160</v>
      </c>
      <c r="Y390">
        <v>297</v>
      </c>
      <c r="Z390" t="s">
        <v>44</v>
      </c>
      <c r="AA390" t="s">
        <v>329</v>
      </c>
      <c r="AB390" t="s">
        <v>46</v>
      </c>
      <c r="AC390">
        <v>13000000</v>
      </c>
      <c r="AD390">
        <v>2011</v>
      </c>
      <c r="AE390">
        <v>305</v>
      </c>
      <c r="AF390">
        <v>6.6</v>
      </c>
      <c r="AG390">
        <v>2.35</v>
      </c>
      <c r="AH390">
        <v>18000</v>
      </c>
    </row>
    <row r="391" spans="1:34">
      <c r="A391" t="s">
        <v>34</v>
      </c>
      <c r="B391" t="s">
        <v>9213</v>
      </c>
      <c r="C391">
        <v>30</v>
      </c>
      <c r="D391">
        <v>100</v>
      </c>
      <c r="E391">
        <v>34</v>
      </c>
      <c r="F391">
        <v>541</v>
      </c>
      <c r="G391" t="s">
        <v>2229</v>
      </c>
      <c r="H391">
        <v>10000</v>
      </c>
      <c r="I391">
        <v>3275585</v>
      </c>
      <c r="J391" t="s">
        <v>56</v>
      </c>
      <c r="K391" t="s">
        <v>37</v>
      </c>
      <c r="L391" t="s">
        <v>38</v>
      </c>
      <c r="M391" t="s">
        <v>57</v>
      </c>
      <c r="Q391" t="s">
        <v>1233</v>
      </c>
      <c r="R391" t="s">
        <v>9214</v>
      </c>
      <c r="S391">
        <v>10735</v>
      </c>
      <c r="T391">
        <v>13160</v>
      </c>
      <c r="U391" t="s">
        <v>4314</v>
      </c>
      <c r="V391">
        <v>1</v>
      </c>
      <c r="W391" t="s">
        <v>9215</v>
      </c>
      <c r="X391" t="s">
        <v>9216</v>
      </c>
      <c r="Y391">
        <v>88</v>
      </c>
      <c r="Z391" t="s">
        <v>44</v>
      </c>
      <c r="AA391" t="s">
        <v>329</v>
      </c>
      <c r="AB391" t="s">
        <v>46</v>
      </c>
      <c r="AC391">
        <v>11500000</v>
      </c>
      <c r="AD391">
        <v>1993</v>
      </c>
      <c r="AE391">
        <v>721</v>
      </c>
      <c r="AF391">
        <v>6.6</v>
      </c>
      <c r="AG391">
        <v>1.85</v>
      </c>
      <c r="AH391">
        <v>561</v>
      </c>
    </row>
    <row r="392" spans="1:34">
      <c r="A392" t="s">
        <v>34</v>
      </c>
      <c r="B392" t="s">
        <v>9234</v>
      </c>
      <c r="C392">
        <v>31</v>
      </c>
      <c r="D392">
        <v>300</v>
      </c>
      <c r="E392">
        <v>6</v>
      </c>
      <c r="F392">
        <v>6</v>
      </c>
      <c r="G392" t="s">
        <v>9235</v>
      </c>
      <c r="H392">
        <v>7</v>
      </c>
      <c r="I392">
        <v>454255</v>
      </c>
      <c r="J392" t="s">
        <v>56</v>
      </c>
      <c r="K392" t="s">
        <v>69</v>
      </c>
      <c r="L392" t="s">
        <v>38</v>
      </c>
      <c r="M392" t="s">
        <v>80</v>
      </c>
      <c r="N392" t="s">
        <v>207</v>
      </c>
      <c r="Q392" t="s">
        <v>9236</v>
      </c>
      <c r="R392" t="s">
        <v>9237</v>
      </c>
      <c r="S392">
        <v>1666</v>
      </c>
      <c r="T392">
        <v>32</v>
      </c>
      <c r="U392" t="s">
        <v>9238</v>
      </c>
      <c r="V392">
        <v>3</v>
      </c>
      <c r="W392" t="s">
        <v>9239</v>
      </c>
      <c r="X392" t="s">
        <v>9240</v>
      </c>
      <c r="Y392">
        <v>47</v>
      </c>
      <c r="Z392" t="s">
        <v>5892</v>
      </c>
      <c r="AA392" t="s">
        <v>5893</v>
      </c>
      <c r="AB392" t="s">
        <v>46</v>
      </c>
      <c r="AC392">
        <v>400000000</v>
      </c>
      <c r="AD392">
        <v>2001</v>
      </c>
      <c r="AE392">
        <v>6</v>
      </c>
      <c r="AF392">
        <v>6.6</v>
      </c>
      <c r="AG392">
        <v>1.85</v>
      </c>
      <c r="AH392">
        <v>124</v>
      </c>
    </row>
    <row r="393" spans="1:34">
      <c r="A393" t="s">
        <v>34</v>
      </c>
      <c r="B393" t="s">
        <v>7009</v>
      </c>
      <c r="C393">
        <v>131</v>
      </c>
      <c r="D393">
        <v>88</v>
      </c>
      <c r="E393">
        <v>55</v>
      </c>
      <c r="F393">
        <v>150</v>
      </c>
      <c r="G393" t="s">
        <v>9292</v>
      </c>
      <c r="H393">
        <v>506</v>
      </c>
      <c r="I393">
        <v>44793200</v>
      </c>
      <c r="J393" t="s">
        <v>56</v>
      </c>
      <c r="K393" t="s">
        <v>70</v>
      </c>
      <c r="L393" t="s">
        <v>94</v>
      </c>
      <c r="M393" t="s">
        <v>57</v>
      </c>
      <c r="Q393" t="s">
        <v>9293</v>
      </c>
      <c r="R393" t="s">
        <v>9294</v>
      </c>
      <c r="S393">
        <v>49820</v>
      </c>
      <c r="T393">
        <v>1584</v>
      </c>
      <c r="U393" t="s">
        <v>9295</v>
      </c>
      <c r="V393">
        <v>0</v>
      </c>
      <c r="W393" t="s">
        <v>9296</v>
      </c>
      <c r="X393" t="s">
        <v>9297</v>
      </c>
      <c r="Y393">
        <v>311</v>
      </c>
      <c r="Z393" t="s">
        <v>44</v>
      </c>
      <c r="AA393" t="s">
        <v>45</v>
      </c>
      <c r="AB393" t="s">
        <v>2034</v>
      </c>
      <c r="AC393">
        <v>4500000</v>
      </c>
      <c r="AD393">
        <v>1987</v>
      </c>
      <c r="AE393">
        <v>449</v>
      </c>
      <c r="AF393">
        <v>6.6</v>
      </c>
      <c r="AG393">
        <v>1.85</v>
      </c>
      <c r="AH393">
        <v>0</v>
      </c>
    </row>
    <row r="394" spans="1:34">
      <c r="A394" t="s">
        <v>34</v>
      </c>
      <c r="B394" t="s">
        <v>9369</v>
      </c>
      <c r="C394">
        <v>56</v>
      </c>
      <c r="D394">
        <v>98</v>
      </c>
      <c r="E394">
        <v>10</v>
      </c>
      <c r="F394">
        <v>912</v>
      </c>
      <c r="G394" t="s">
        <v>632</v>
      </c>
      <c r="H394">
        <v>10000</v>
      </c>
      <c r="I394">
        <v>16115878</v>
      </c>
      <c r="J394" t="s">
        <v>56</v>
      </c>
      <c r="K394" t="s">
        <v>70</v>
      </c>
      <c r="L394" t="s">
        <v>94</v>
      </c>
      <c r="M394" t="s">
        <v>90</v>
      </c>
      <c r="N394" t="s">
        <v>57</v>
      </c>
      <c r="Q394" t="s">
        <v>2194</v>
      </c>
      <c r="R394" t="s">
        <v>9370</v>
      </c>
      <c r="S394">
        <v>24438</v>
      </c>
      <c r="T394">
        <v>13433</v>
      </c>
      <c r="U394" t="s">
        <v>3378</v>
      </c>
      <c r="V394">
        <v>0</v>
      </c>
      <c r="W394" t="s">
        <v>9371</v>
      </c>
      <c r="X394" t="s">
        <v>9372</v>
      </c>
      <c r="Y394">
        <v>194</v>
      </c>
      <c r="Z394" t="s">
        <v>44</v>
      </c>
      <c r="AA394" t="s">
        <v>45</v>
      </c>
      <c r="AB394" t="s">
        <v>46</v>
      </c>
      <c r="AC394">
        <v>8000000</v>
      </c>
      <c r="AD394">
        <v>1995</v>
      </c>
      <c r="AE394">
        <v>1000</v>
      </c>
      <c r="AF394">
        <v>6.6</v>
      </c>
      <c r="AG394">
        <v>2.35</v>
      </c>
      <c r="AH394">
        <v>0</v>
      </c>
    </row>
    <row r="395" spans="1:34">
      <c r="A395" t="s">
        <v>34</v>
      </c>
      <c r="B395" t="s">
        <v>784</v>
      </c>
      <c r="C395">
        <v>450</v>
      </c>
      <c r="D395">
        <v>150</v>
      </c>
      <c r="E395">
        <v>563</v>
      </c>
      <c r="F395">
        <v>1000</v>
      </c>
      <c r="G395" t="s">
        <v>3243</v>
      </c>
      <c r="H395">
        <v>40000</v>
      </c>
      <c r="I395">
        <v>89289910</v>
      </c>
      <c r="J395" t="s">
        <v>56</v>
      </c>
      <c r="K395" t="s">
        <v>69</v>
      </c>
      <c r="L395" t="s">
        <v>92</v>
      </c>
      <c r="Q395" t="s">
        <v>785</v>
      </c>
      <c r="R395" t="s">
        <v>9397</v>
      </c>
      <c r="S395">
        <v>181792</v>
      </c>
      <c r="T395">
        <v>45757</v>
      </c>
      <c r="U395" t="s">
        <v>511</v>
      </c>
      <c r="V395">
        <v>1</v>
      </c>
      <c r="W395" t="s">
        <v>9398</v>
      </c>
      <c r="X395" t="s">
        <v>9399</v>
      </c>
      <c r="Y395">
        <v>711</v>
      </c>
      <c r="Z395" t="s">
        <v>44</v>
      </c>
      <c r="AA395" t="s">
        <v>45</v>
      </c>
      <c r="AB395" t="s">
        <v>62</v>
      </c>
      <c r="AC395">
        <v>215000000</v>
      </c>
      <c r="AD395">
        <v>2013</v>
      </c>
      <c r="AE395">
        <v>2000</v>
      </c>
      <c r="AF395">
        <v>6.5</v>
      </c>
      <c r="AG395">
        <v>2.35</v>
      </c>
      <c r="AH395">
        <v>48000</v>
      </c>
    </row>
    <row r="396" spans="1:34">
      <c r="A396" t="s">
        <v>34</v>
      </c>
      <c r="B396" t="s">
        <v>9403</v>
      </c>
      <c r="C396">
        <v>219</v>
      </c>
      <c r="D396">
        <v>94</v>
      </c>
      <c r="E396">
        <v>11</v>
      </c>
      <c r="F396">
        <v>459</v>
      </c>
      <c r="G396" t="s">
        <v>3451</v>
      </c>
      <c r="H396">
        <v>1000</v>
      </c>
      <c r="I396">
        <v>198332128</v>
      </c>
      <c r="J396" t="s">
        <v>56</v>
      </c>
      <c r="K396" t="s">
        <v>69</v>
      </c>
      <c r="L396" t="s">
        <v>95</v>
      </c>
      <c r="M396" t="s">
        <v>88</v>
      </c>
      <c r="N396" t="s">
        <v>89</v>
      </c>
      <c r="O396" t="s">
        <v>86</v>
      </c>
      <c r="Q396" t="s">
        <v>473</v>
      </c>
      <c r="R396" t="s">
        <v>9404</v>
      </c>
      <c r="S396">
        <v>114553</v>
      </c>
      <c r="T396">
        <v>2579</v>
      </c>
      <c r="U396" t="s">
        <v>9405</v>
      </c>
      <c r="V396">
        <v>2</v>
      </c>
      <c r="W396" t="s">
        <v>9406</v>
      </c>
      <c r="X396" t="s">
        <v>9407</v>
      </c>
      <c r="Y396">
        <v>187</v>
      </c>
      <c r="Z396" t="s">
        <v>44</v>
      </c>
      <c r="AA396" t="s">
        <v>45</v>
      </c>
      <c r="AB396" t="s">
        <v>150</v>
      </c>
      <c r="AC396">
        <v>175000000</v>
      </c>
      <c r="AD396">
        <v>2009</v>
      </c>
      <c r="AE396">
        <v>973</v>
      </c>
      <c r="AF396">
        <v>6.5</v>
      </c>
      <c r="AG396">
        <v>2.35</v>
      </c>
      <c r="AH396">
        <v>0</v>
      </c>
    </row>
    <row r="397" spans="1:34">
      <c r="A397" t="s">
        <v>34</v>
      </c>
      <c r="B397" t="s">
        <v>1048</v>
      </c>
      <c r="C397">
        <v>443</v>
      </c>
      <c r="D397">
        <v>130</v>
      </c>
      <c r="E397">
        <v>663</v>
      </c>
      <c r="F397">
        <v>604</v>
      </c>
      <c r="G397" t="s">
        <v>5492</v>
      </c>
      <c r="H397">
        <v>2000</v>
      </c>
      <c r="I397">
        <v>93417865</v>
      </c>
      <c r="J397" t="s">
        <v>56</v>
      </c>
      <c r="K397" t="s">
        <v>69</v>
      </c>
      <c r="L397" t="s">
        <v>89</v>
      </c>
      <c r="M397" t="s">
        <v>90</v>
      </c>
      <c r="N397" t="s">
        <v>86</v>
      </c>
      <c r="Q397" t="s">
        <v>2595</v>
      </c>
      <c r="R397" t="s">
        <v>9408</v>
      </c>
      <c r="S397">
        <v>128306</v>
      </c>
      <c r="T397">
        <v>5046</v>
      </c>
      <c r="U397" t="s">
        <v>9409</v>
      </c>
      <c r="V397">
        <v>2</v>
      </c>
      <c r="W397" t="s">
        <v>9410</v>
      </c>
      <c r="X397" t="s">
        <v>9411</v>
      </c>
      <c r="Y397">
        <v>497</v>
      </c>
      <c r="Z397" t="s">
        <v>44</v>
      </c>
      <c r="AA397" t="s">
        <v>45</v>
      </c>
      <c r="AB397" t="s">
        <v>150</v>
      </c>
      <c r="AC397">
        <v>190000000</v>
      </c>
      <c r="AD397">
        <v>2015</v>
      </c>
      <c r="AE397">
        <v>638</v>
      </c>
      <c r="AF397">
        <v>6.5</v>
      </c>
      <c r="AG397">
        <v>2.2000000000000002</v>
      </c>
      <c r="AH397">
        <v>37000</v>
      </c>
    </row>
    <row r="398" spans="1:34">
      <c r="A398" t="s">
        <v>34</v>
      </c>
      <c r="B398" t="s">
        <v>169</v>
      </c>
      <c r="C398">
        <v>320</v>
      </c>
      <c r="D398">
        <v>136</v>
      </c>
      <c r="E398">
        <v>0</v>
      </c>
      <c r="F398">
        <v>1000</v>
      </c>
      <c r="G398" t="s">
        <v>81</v>
      </c>
      <c r="H398">
        <v>20000</v>
      </c>
      <c r="I398">
        <v>474544677</v>
      </c>
      <c r="J398" t="s">
        <v>56</v>
      </c>
      <c r="K398" t="s">
        <v>69</v>
      </c>
      <c r="L398" t="s">
        <v>70</v>
      </c>
      <c r="M398" t="s">
        <v>86</v>
      </c>
      <c r="Q398" t="s">
        <v>642</v>
      </c>
      <c r="R398" t="s">
        <v>9426</v>
      </c>
      <c r="S398">
        <v>534658</v>
      </c>
      <c r="T398">
        <v>37723</v>
      </c>
      <c r="U398" t="s">
        <v>392</v>
      </c>
      <c r="V398">
        <v>1</v>
      </c>
      <c r="W398" t="s">
        <v>9427</v>
      </c>
      <c r="X398" t="s">
        <v>9428</v>
      </c>
      <c r="Y398">
        <v>3597</v>
      </c>
      <c r="Z398" t="s">
        <v>44</v>
      </c>
      <c r="AA398" t="s">
        <v>45</v>
      </c>
      <c r="AB398" t="s">
        <v>150</v>
      </c>
      <c r="AC398">
        <v>115000000</v>
      </c>
      <c r="AD398">
        <v>1999</v>
      </c>
      <c r="AE398">
        <v>14000</v>
      </c>
      <c r="AF398">
        <v>6.5</v>
      </c>
      <c r="AG398">
        <v>2.35</v>
      </c>
      <c r="AH398">
        <v>13000</v>
      </c>
    </row>
    <row r="399" spans="1:34">
      <c r="A399" t="s">
        <v>34</v>
      </c>
      <c r="B399" t="s">
        <v>5705</v>
      </c>
      <c r="C399">
        <v>160</v>
      </c>
      <c r="D399">
        <v>119</v>
      </c>
      <c r="E399">
        <v>55</v>
      </c>
      <c r="F399">
        <v>387</v>
      </c>
      <c r="G399" t="s">
        <v>8213</v>
      </c>
      <c r="H399">
        <v>811</v>
      </c>
      <c r="I399">
        <v>125332007</v>
      </c>
      <c r="J399" t="s">
        <v>56</v>
      </c>
      <c r="K399" t="s">
        <v>69</v>
      </c>
      <c r="L399" t="s">
        <v>57</v>
      </c>
      <c r="Q399" t="s">
        <v>6120</v>
      </c>
      <c r="R399" t="s">
        <v>9429</v>
      </c>
      <c r="S399">
        <v>149680</v>
      </c>
      <c r="T399">
        <v>2958</v>
      </c>
      <c r="U399" t="s">
        <v>4271</v>
      </c>
      <c r="V399">
        <v>3</v>
      </c>
      <c r="W399" t="s">
        <v>9430</v>
      </c>
      <c r="X399" t="s">
        <v>9431</v>
      </c>
      <c r="Y399">
        <v>328</v>
      </c>
      <c r="Z399" t="s">
        <v>44</v>
      </c>
      <c r="AA399" t="s">
        <v>329</v>
      </c>
      <c r="AB399" t="s">
        <v>62</v>
      </c>
      <c r="AC399">
        <v>110000000</v>
      </c>
      <c r="AD399">
        <v>1997</v>
      </c>
      <c r="AE399">
        <v>766</v>
      </c>
      <c r="AF399">
        <v>6.5</v>
      </c>
      <c r="AG399">
        <v>2.35</v>
      </c>
      <c r="AH399">
        <v>0</v>
      </c>
    </row>
    <row r="400" spans="1:34">
      <c r="A400" t="s">
        <v>34</v>
      </c>
      <c r="B400" t="s">
        <v>1378</v>
      </c>
      <c r="C400">
        <v>233</v>
      </c>
      <c r="D400">
        <v>126</v>
      </c>
      <c r="E400">
        <v>218</v>
      </c>
      <c r="F400">
        <v>322</v>
      </c>
      <c r="G400" t="s">
        <v>1742</v>
      </c>
      <c r="H400">
        <v>11000</v>
      </c>
      <c r="I400">
        <v>186336103</v>
      </c>
      <c r="J400" t="s">
        <v>56</v>
      </c>
      <c r="K400" t="s">
        <v>88</v>
      </c>
      <c r="L400" t="s">
        <v>37</v>
      </c>
      <c r="M400" t="s">
        <v>87</v>
      </c>
      <c r="N400" t="s">
        <v>57</v>
      </c>
      <c r="Q400" t="s">
        <v>131</v>
      </c>
      <c r="R400" t="s">
        <v>9432</v>
      </c>
      <c r="S400">
        <v>348861</v>
      </c>
      <c r="T400">
        <v>22722</v>
      </c>
      <c r="U400" t="s">
        <v>9433</v>
      </c>
      <c r="V400">
        <v>2</v>
      </c>
      <c r="W400" t="s">
        <v>9434</v>
      </c>
      <c r="X400" t="s">
        <v>9435</v>
      </c>
      <c r="Y400">
        <v>798</v>
      </c>
      <c r="Z400" t="s">
        <v>44</v>
      </c>
      <c r="AA400" t="s">
        <v>45</v>
      </c>
      <c r="AB400" t="s">
        <v>62</v>
      </c>
      <c r="AC400">
        <v>120000000</v>
      </c>
      <c r="AD400">
        <v>2005</v>
      </c>
      <c r="AE400">
        <v>11000</v>
      </c>
      <c r="AF400">
        <v>6.5</v>
      </c>
      <c r="AG400">
        <v>2.35</v>
      </c>
      <c r="AH400">
        <v>0</v>
      </c>
    </row>
    <row r="401" spans="1:34">
      <c r="A401" t="s">
        <v>34</v>
      </c>
      <c r="B401" t="s">
        <v>9436</v>
      </c>
      <c r="C401">
        <v>175</v>
      </c>
      <c r="D401">
        <v>127</v>
      </c>
      <c r="E401">
        <v>57</v>
      </c>
      <c r="F401">
        <v>3000</v>
      </c>
      <c r="G401" t="s">
        <v>1742</v>
      </c>
      <c r="H401">
        <v>12000</v>
      </c>
      <c r="I401">
        <v>101643008</v>
      </c>
      <c r="J401" t="s">
        <v>56</v>
      </c>
      <c r="K401" t="s">
        <v>37</v>
      </c>
      <c r="L401" t="s">
        <v>57</v>
      </c>
      <c r="Q401" t="s">
        <v>2304</v>
      </c>
      <c r="R401" t="s">
        <v>9437</v>
      </c>
      <c r="S401">
        <v>218341</v>
      </c>
      <c r="T401">
        <v>29069</v>
      </c>
      <c r="U401" t="s">
        <v>51</v>
      </c>
      <c r="V401">
        <v>1</v>
      </c>
      <c r="W401" t="s">
        <v>9438</v>
      </c>
      <c r="X401" t="s">
        <v>9439</v>
      </c>
      <c r="Y401">
        <v>498</v>
      </c>
      <c r="Z401" t="s">
        <v>44</v>
      </c>
      <c r="AA401" t="s">
        <v>45</v>
      </c>
      <c r="AB401" t="s">
        <v>62</v>
      </c>
      <c r="AC401">
        <v>90000000</v>
      </c>
      <c r="AD401">
        <v>2000</v>
      </c>
      <c r="AE401">
        <v>11000</v>
      </c>
      <c r="AF401">
        <v>6.5</v>
      </c>
      <c r="AG401">
        <v>2.35</v>
      </c>
      <c r="AH401">
        <v>0</v>
      </c>
    </row>
    <row r="402" spans="1:34">
      <c r="A402" t="s">
        <v>34</v>
      </c>
      <c r="B402" t="s">
        <v>1031</v>
      </c>
      <c r="C402">
        <v>424</v>
      </c>
      <c r="D402">
        <v>113</v>
      </c>
      <c r="E402">
        <v>13000</v>
      </c>
      <c r="F402">
        <v>5000</v>
      </c>
      <c r="G402" t="s">
        <v>1031</v>
      </c>
      <c r="H402">
        <v>26000</v>
      </c>
      <c r="I402">
        <v>102981571</v>
      </c>
      <c r="J402" t="s">
        <v>56</v>
      </c>
      <c r="K402" t="s">
        <v>69</v>
      </c>
      <c r="L402" t="s">
        <v>57</v>
      </c>
      <c r="Q402" t="s">
        <v>553</v>
      </c>
      <c r="R402" t="s">
        <v>9444</v>
      </c>
      <c r="S402">
        <v>270226</v>
      </c>
      <c r="T402">
        <v>46355</v>
      </c>
      <c r="U402" t="s">
        <v>1440</v>
      </c>
      <c r="V402">
        <v>9</v>
      </c>
      <c r="W402" t="s">
        <v>9445</v>
      </c>
      <c r="X402" t="s">
        <v>9446</v>
      </c>
      <c r="Y402">
        <v>741</v>
      </c>
      <c r="Z402" t="s">
        <v>44</v>
      </c>
      <c r="AA402" t="s">
        <v>45</v>
      </c>
      <c r="AB402" t="s">
        <v>46</v>
      </c>
      <c r="AC402">
        <v>80000000</v>
      </c>
      <c r="AD402">
        <v>2010</v>
      </c>
      <c r="AE402">
        <v>13000</v>
      </c>
      <c r="AF402">
        <v>6.5</v>
      </c>
      <c r="AG402">
        <v>2.35</v>
      </c>
      <c r="AH402">
        <v>57000</v>
      </c>
    </row>
    <row r="403" spans="1:34">
      <c r="A403" t="s">
        <v>34</v>
      </c>
      <c r="B403" t="s">
        <v>7359</v>
      </c>
      <c r="C403">
        <v>265</v>
      </c>
      <c r="D403">
        <v>110</v>
      </c>
      <c r="E403">
        <v>88</v>
      </c>
      <c r="F403">
        <v>11000</v>
      </c>
      <c r="G403" t="s">
        <v>4088</v>
      </c>
      <c r="H403">
        <v>13000</v>
      </c>
      <c r="I403">
        <v>130313314</v>
      </c>
      <c r="J403" t="s">
        <v>56</v>
      </c>
      <c r="K403" t="s">
        <v>69</v>
      </c>
      <c r="L403" t="s">
        <v>88</v>
      </c>
      <c r="Q403" t="s">
        <v>859</v>
      </c>
      <c r="R403" t="s">
        <v>9451</v>
      </c>
      <c r="S403">
        <v>168172</v>
      </c>
      <c r="T403">
        <v>44798</v>
      </c>
      <c r="U403" t="s">
        <v>200</v>
      </c>
      <c r="V403">
        <v>1</v>
      </c>
      <c r="W403" t="s">
        <v>9452</v>
      </c>
      <c r="X403" t="s">
        <v>9453</v>
      </c>
      <c r="Y403">
        <v>380</v>
      </c>
      <c r="Z403" t="s">
        <v>44</v>
      </c>
      <c r="AA403" t="s">
        <v>45</v>
      </c>
      <c r="AB403" t="s">
        <v>62</v>
      </c>
      <c r="AC403">
        <v>80000000</v>
      </c>
      <c r="AD403">
        <v>2008</v>
      </c>
      <c r="AE403">
        <v>12000</v>
      </c>
      <c r="AF403">
        <v>6.5</v>
      </c>
      <c r="AG403">
        <v>1.85</v>
      </c>
      <c r="AH403">
        <v>0</v>
      </c>
    </row>
    <row r="404" spans="1:34">
      <c r="A404" t="s">
        <v>34</v>
      </c>
      <c r="B404" t="s">
        <v>9436</v>
      </c>
      <c r="C404">
        <v>166</v>
      </c>
      <c r="D404">
        <v>99</v>
      </c>
      <c r="E404">
        <v>57</v>
      </c>
      <c r="F404">
        <v>820</v>
      </c>
      <c r="G404" t="s">
        <v>901</v>
      </c>
      <c r="H404">
        <v>20000</v>
      </c>
      <c r="I404">
        <v>69772969</v>
      </c>
      <c r="J404" t="s">
        <v>56</v>
      </c>
      <c r="K404" t="s">
        <v>37</v>
      </c>
      <c r="L404" t="s">
        <v>57</v>
      </c>
      <c r="Q404" t="s">
        <v>289</v>
      </c>
      <c r="R404" t="s">
        <v>9454</v>
      </c>
      <c r="S404">
        <v>155532</v>
      </c>
      <c r="T404">
        <v>25942</v>
      </c>
      <c r="U404" t="s">
        <v>1481</v>
      </c>
      <c r="V404">
        <v>4</v>
      </c>
      <c r="W404" t="s">
        <v>9455</v>
      </c>
      <c r="X404" t="s">
        <v>9456</v>
      </c>
      <c r="Y404">
        <v>543</v>
      </c>
      <c r="Z404" t="s">
        <v>44</v>
      </c>
      <c r="AA404" t="s">
        <v>45</v>
      </c>
      <c r="AB404" t="s">
        <v>46</v>
      </c>
      <c r="AC404">
        <v>80000000</v>
      </c>
      <c r="AD404">
        <v>2001</v>
      </c>
      <c r="AE404">
        <v>3000</v>
      </c>
      <c r="AF404">
        <v>6.5</v>
      </c>
      <c r="AG404">
        <v>2.35</v>
      </c>
      <c r="AH404">
        <v>0</v>
      </c>
    </row>
    <row r="405" spans="1:34">
      <c r="A405" t="s">
        <v>34</v>
      </c>
      <c r="B405" t="s">
        <v>77</v>
      </c>
      <c r="C405">
        <v>177</v>
      </c>
      <c r="D405">
        <v>129</v>
      </c>
      <c r="E405">
        <v>14000</v>
      </c>
      <c r="F405">
        <v>227</v>
      </c>
      <c r="G405" t="s">
        <v>2827</v>
      </c>
      <c r="H405">
        <v>610</v>
      </c>
      <c r="I405">
        <v>229074524</v>
      </c>
      <c r="J405" t="s">
        <v>56</v>
      </c>
      <c r="K405" t="s">
        <v>69</v>
      </c>
      <c r="L405" t="s">
        <v>86</v>
      </c>
      <c r="Q405" t="s">
        <v>804</v>
      </c>
      <c r="R405" t="s">
        <v>9462</v>
      </c>
      <c r="S405">
        <v>278362</v>
      </c>
      <c r="T405">
        <v>1635</v>
      </c>
      <c r="U405" t="s">
        <v>9463</v>
      </c>
      <c r="V405">
        <v>0</v>
      </c>
      <c r="W405" t="s">
        <v>9464</v>
      </c>
      <c r="X405" t="s">
        <v>9465</v>
      </c>
      <c r="Y405">
        <v>552</v>
      </c>
      <c r="Z405" t="s">
        <v>44</v>
      </c>
      <c r="AA405" t="s">
        <v>45</v>
      </c>
      <c r="AB405" t="s">
        <v>62</v>
      </c>
      <c r="AC405">
        <v>73000000</v>
      </c>
      <c r="AD405">
        <v>1997</v>
      </c>
      <c r="AE405">
        <v>506</v>
      </c>
      <c r="AF405">
        <v>6.5</v>
      </c>
      <c r="AG405">
        <v>1.85</v>
      </c>
      <c r="AH405">
        <v>0</v>
      </c>
    </row>
    <row r="406" spans="1:34">
      <c r="A406" t="s">
        <v>34</v>
      </c>
      <c r="B406" t="s">
        <v>2199</v>
      </c>
      <c r="C406">
        <v>358</v>
      </c>
      <c r="D406">
        <v>119</v>
      </c>
      <c r="E406">
        <v>845</v>
      </c>
      <c r="F406">
        <v>992</v>
      </c>
      <c r="G406" t="s">
        <v>39</v>
      </c>
      <c r="H406">
        <v>18000</v>
      </c>
      <c r="I406">
        <v>98895417</v>
      </c>
      <c r="J406" t="s">
        <v>56</v>
      </c>
      <c r="K406" t="s">
        <v>57</v>
      </c>
      <c r="Q406" t="s">
        <v>615</v>
      </c>
      <c r="R406" t="s">
        <v>9476</v>
      </c>
      <c r="S406">
        <v>203154</v>
      </c>
      <c r="T406">
        <v>31782</v>
      </c>
      <c r="U406" t="s">
        <v>2171</v>
      </c>
      <c r="V406">
        <v>3</v>
      </c>
      <c r="W406" t="s">
        <v>9477</v>
      </c>
      <c r="X406" t="s">
        <v>9478</v>
      </c>
      <c r="Y406">
        <v>698</v>
      </c>
      <c r="Z406" t="s">
        <v>44</v>
      </c>
      <c r="AA406" t="s">
        <v>45</v>
      </c>
      <c r="AB406" t="s">
        <v>46</v>
      </c>
      <c r="AC406">
        <v>70000000</v>
      </c>
      <c r="AD406">
        <v>2013</v>
      </c>
      <c r="AE406">
        <v>11000</v>
      </c>
      <c r="AF406">
        <v>6.5</v>
      </c>
      <c r="AG406">
        <v>2.35</v>
      </c>
      <c r="AH406">
        <v>45000</v>
      </c>
    </row>
    <row r="407" spans="1:34">
      <c r="A407" t="s">
        <v>34</v>
      </c>
      <c r="B407" t="s">
        <v>9479</v>
      </c>
      <c r="C407">
        <v>189</v>
      </c>
      <c r="D407">
        <v>116</v>
      </c>
      <c r="E407">
        <v>5</v>
      </c>
      <c r="F407">
        <v>748</v>
      </c>
      <c r="G407" t="s">
        <v>63</v>
      </c>
      <c r="H407">
        <v>26000</v>
      </c>
      <c r="I407">
        <v>25093607</v>
      </c>
      <c r="J407" t="s">
        <v>56</v>
      </c>
      <c r="K407" t="s">
        <v>37</v>
      </c>
      <c r="L407" t="s">
        <v>57</v>
      </c>
      <c r="Q407" t="s">
        <v>553</v>
      </c>
      <c r="R407" t="s">
        <v>9480</v>
      </c>
      <c r="S407">
        <v>105556</v>
      </c>
      <c r="T407">
        <v>49608</v>
      </c>
      <c r="U407" t="s">
        <v>4435</v>
      </c>
      <c r="V407">
        <v>2</v>
      </c>
      <c r="W407" t="s">
        <v>9481</v>
      </c>
      <c r="X407" t="s">
        <v>9482</v>
      </c>
      <c r="Y407">
        <v>157</v>
      </c>
      <c r="Z407" t="s">
        <v>44</v>
      </c>
      <c r="AA407" t="s">
        <v>329</v>
      </c>
      <c r="AB407" t="s">
        <v>46</v>
      </c>
      <c r="AC407">
        <v>35000000</v>
      </c>
      <c r="AD407">
        <v>2011</v>
      </c>
      <c r="AE407">
        <v>22000</v>
      </c>
      <c r="AF407">
        <v>6.5</v>
      </c>
      <c r="AG407">
        <v>2.35</v>
      </c>
      <c r="AH407">
        <v>17000</v>
      </c>
    </row>
    <row r="408" spans="1:34">
      <c r="A408" t="s">
        <v>34</v>
      </c>
      <c r="B408" t="s">
        <v>9483</v>
      </c>
      <c r="C408">
        <v>327</v>
      </c>
      <c r="D408">
        <v>132</v>
      </c>
      <c r="E408">
        <v>76</v>
      </c>
      <c r="F408">
        <v>464</v>
      </c>
      <c r="G408" t="s">
        <v>4064</v>
      </c>
      <c r="H408">
        <v>3000</v>
      </c>
      <c r="I408">
        <v>43568507</v>
      </c>
      <c r="J408" t="s">
        <v>56</v>
      </c>
      <c r="K408" t="s">
        <v>37</v>
      </c>
      <c r="L408" t="s">
        <v>38</v>
      </c>
      <c r="M408" t="s">
        <v>57</v>
      </c>
      <c r="Q408" t="s">
        <v>9484</v>
      </c>
      <c r="R408" t="s">
        <v>9485</v>
      </c>
      <c r="S408">
        <v>136954</v>
      </c>
      <c r="T408">
        <v>7081</v>
      </c>
      <c r="U408" t="s">
        <v>3954</v>
      </c>
      <c r="V408">
        <v>1</v>
      </c>
      <c r="W408" t="s">
        <v>9486</v>
      </c>
      <c r="X408" t="s">
        <v>9487</v>
      </c>
      <c r="Y408">
        <v>346</v>
      </c>
      <c r="Z408" t="s">
        <v>44</v>
      </c>
      <c r="AA408" t="s">
        <v>45</v>
      </c>
      <c r="AB408" t="s">
        <v>62</v>
      </c>
      <c r="AC408">
        <v>66000000</v>
      </c>
      <c r="AD408">
        <v>2014</v>
      </c>
      <c r="AE408">
        <v>3000</v>
      </c>
      <c r="AF408">
        <v>6.5</v>
      </c>
      <c r="AG408">
        <v>2.35</v>
      </c>
      <c r="AH408">
        <v>32000</v>
      </c>
    </row>
    <row r="409" spans="1:34">
      <c r="A409" t="s">
        <v>76</v>
      </c>
      <c r="B409" t="s">
        <v>847</v>
      </c>
      <c r="C409">
        <v>339</v>
      </c>
      <c r="D409">
        <v>102</v>
      </c>
      <c r="E409">
        <v>436</v>
      </c>
      <c r="F409">
        <v>6000</v>
      </c>
      <c r="G409" t="s">
        <v>98</v>
      </c>
      <c r="H409">
        <v>23000</v>
      </c>
      <c r="I409">
        <v>13750556</v>
      </c>
      <c r="J409" t="s">
        <v>56</v>
      </c>
      <c r="K409" t="s">
        <v>37</v>
      </c>
      <c r="L409" t="s">
        <v>57</v>
      </c>
      <c r="Q409" t="s">
        <v>116</v>
      </c>
      <c r="R409" t="s">
        <v>9492</v>
      </c>
      <c r="S409">
        <v>111102</v>
      </c>
      <c r="T409">
        <v>49433</v>
      </c>
      <c r="U409" t="s">
        <v>1069</v>
      </c>
      <c r="V409">
        <v>3</v>
      </c>
      <c r="W409" t="s">
        <v>9493</v>
      </c>
      <c r="X409" t="s">
        <v>9494</v>
      </c>
      <c r="Y409">
        <v>239</v>
      </c>
      <c r="Z409" t="s">
        <v>44</v>
      </c>
      <c r="AA409" t="s">
        <v>45</v>
      </c>
      <c r="AB409" t="s">
        <v>46</v>
      </c>
      <c r="AC409">
        <v>65000000</v>
      </c>
      <c r="AD409">
        <v>2014</v>
      </c>
      <c r="AE409">
        <v>13000</v>
      </c>
      <c r="AF409">
        <v>6.5</v>
      </c>
      <c r="AG409">
        <v>1.85</v>
      </c>
      <c r="AH409">
        <v>32000</v>
      </c>
    </row>
    <row r="410" spans="1:34">
      <c r="A410" t="s">
        <v>34</v>
      </c>
      <c r="B410" t="s">
        <v>6527</v>
      </c>
      <c r="C410">
        <v>125</v>
      </c>
      <c r="D410">
        <v>115</v>
      </c>
      <c r="E410">
        <v>13</v>
      </c>
      <c r="F410">
        <v>579</v>
      </c>
      <c r="G410" t="s">
        <v>6331</v>
      </c>
      <c r="H410">
        <v>2000</v>
      </c>
      <c r="I410">
        <v>74540762</v>
      </c>
      <c r="J410" t="s">
        <v>56</v>
      </c>
      <c r="K410" t="s">
        <v>38</v>
      </c>
      <c r="L410" t="s">
        <v>57</v>
      </c>
      <c r="Q410" t="s">
        <v>4954</v>
      </c>
      <c r="R410" t="s">
        <v>9499</v>
      </c>
      <c r="S410">
        <v>48753</v>
      </c>
      <c r="T410">
        <v>4496</v>
      </c>
      <c r="U410" t="s">
        <v>9500</v>
      </c>
      <c r="V410">
        <v>2</v>
      </c>
      <c r="W410" t="s">
        <v>9501</v>
      </c>
      <c r="X410" t="s">
        <v>9502</v>
      </c>
      <c r="Y410">
        <v>323</v>
      </c>
      <c r="Z410" t="s">
        <v>44</v>
      </c>
      <c r="AA410" t="s">
        <v>45</v>
      </c>
      <c r="AB410" t="s">
        <v>62</v>
      </c>
      <c r="AC410">
        <v>55000000</v>
      </c>
      <c r="AD410">
        <v>2004</v>
      </c>
      <c r="AE410">
        <v>1000</v>
      </c>
      <c r="AF410">
        <v>6.5</v>
      </c>
      <c r="AG410">
        <v>1.85</v>
      </c>
      <c r="AH410">
        <v>0</v>
      </c>
    </row>
    <row r="411" spans="1:34">
      <c r="A411" t="s">
        <v>34</v>
      </c>
      <c r="B411" t="s">
        <v>1484</v>
      </c>
      <c r="C411">
        <v>203</v>
      </c>
      <c r="D411">
        <v>92</v>
      </c>
      <c r="E411">
        <v>180</v>
      </c>
      <c r="F411">
        <v>75</v>
      </c>
      <c r="G411" t="s">
        <v>9514</v>
      </c>
      <c r="H411">
        <v>211</v>
      </c>
      <c r="I411">
        <v>23324666</v>
      </c>
      <c r="J411" t="s">
        <v>56</v>
      </c>
      <c r="K411" t="s">
        <v>57</v>
      </c>
      <c r="Q411" t="s">
        <v>9515</v>
      </c>
      <c r="R411" t="s">
        <v>9516</v>
      </c>
      <c r="S411">
        <v>97775</v>
      </c>
      <c r="T411">
        <v>488</v>
      </c>
      <c r="U411" t="s">
        <v>9517</v>
      </c>
      <c r="V411">
        <v>1</v>
      </c>
      <c r="W411" t="s">
        <v>9518</v>
      </c>
      <c r="X411" t="s">
        <v>9519</v>
      </c>
      <c r="Y411">
        <v>211</v>
      </c>
      <c r="Z411" t="s">
        <v>44</v>
      </c>
      <c r="AA411" t="s">
        <v>301</v>
      </c>
      <c r="AB411" t="s">
        <v>46</v>
      </c>
      <c r="AC411">
        <v>52000000</v>
      </c>
      <c r="AD411">
        <v>2010</v>
      </c>
      <c r="AE411">
        <v>135</v>
      </c>
      <c r="AF411">
        <v>6.5</v>
      </c>
      <c r="AG411">
        <v>2.35</v>
      </c>
      <c r="AH411">
        <v>0</v>
      </c>
    </row>
    <row r="412" spans="1:34">
      <c r="A412" t="s">
        <v>34</v>
      </c>
      <c r="B412" t="s">
        <v>654</v>
      </c>
      <c r="C412">
        <v>131</v>
      </c>
      <c r="D412">
        <v>98</v>
      </c>
      <c r="E412">
        <v>323</v>
      </c>
      <c r="F412">
        <v>511</v>
      </c>
      <c r="G412" t="s">
        <v>1112</v>
      </c>
      <c r="H412">
        <v>933</v>
      </c>
      <c r="I412">
        <v>26536120</v>
      </c>
      <c r="J412" t="s">
        <v>56</v>
      </c>
      <c r="K412" t="s">
        <v>37</v>
      </c>
      <c r="L412" t="s">
        <v>38</v>
      </c>
      <c r="M412" t="s">
        <v>90</v>
      </c>
      <c r="N412" t="s">
        <v>57</v>
      </c>
      <c r="Q412" t="s">
        <v>256</v>
      </c>
      <c r="R412" t="s">
        <v>9539</v>
      </c>
      <c r="S412">
        <v>49926</v>
      </c>
      <c r="T412">
        <v>3357</v>
      </c>
      <c r="U412" t="s">
        <v>9540</v>
      </c>
      <c r="V412">
        <v>0</v>
      </c>
      <c r="W412" t="s">
        <v>9541</v>
      </c>
      <c r="X412" t="s">
        <v>9542</v>
      </c>
      <c r="Y412">
        <v>286</v>
      </c>
      <c r="Z412" t="s">
        <v>44</v>
      </c>
      <c r="AA412" t="s">
        <v>359</v>
      </c>
      <c r="AB412" t="s">
        <v>46</v>
      </c>
      <c r="AC412">
        <v>50000000</v>
      </c>
      <c r="AD412">
        <v>2003</v>
      </c>
      <c r="AE412">
        <v>631</v>
      </c>
      <c r="AF412">
        <v>6.5</v>
      </c>
      <c r="AG412">
        <v>2.35</v>
      </c>
      <c r="AH412">
        <v>0</v>
      </c>
    </row>
    <row r="413" spans="1:34">
      <c r="A413" t="s">
        <v>34</v>
      </c>
      <c r="B413" t="s">
        <v>2073</v>
      </c>
      <c r="C413">
        <v>245</v>
      </c>
      <c r="D413">
        <v>118</v>
      </c>
      <c r="E413">
        <v>670</v>
      </c>
      <c r="F413">
        <v>294</v>
      </c>
      <c r="G413" t="s">
        <v>8792</v>
      </c>
      <c r="H413">
        <v>6000</v>
      </c>
      <c r="I413">
        <v>25450527</v>
      </c>
      <c r="J413" t="s">
        <v>56</v>
      </c>
      <c r="K413" t="s">
        <v>37</v>
      </c>
      <c r="L413" t="s">
        <v>38</v>
      </c>
      <c r="M413" t="s">
        <v>90</v>
      </c>
      <c r="N413" t="s">
        <v>57</v>
      </c>
      <c r="Q413" t="s">
        <v>1210</v>
      </c>
      <c r="R413" t="s">
        <v>9543</v>
      </c>
      <c r="S413">
        <v>80196</v>
      </c>
      <c r="T413">
        <v>7654</v>
      </c>
      <c r="U413" t="s">
        <v>1747</v>
      </c>
      <c r="V413">
        <v>0</v>
      </c>
      <c r="W413" t="s">
        <v>9544</v>
      </c>
      <c r="X413" t="s">
        <v>9545</v>
      </c>
      <c r="Y413">
        <v>190</v>
      </c>
      <c r="Z413" t="s">
        <v>44</v>
      </c>
      <c r="AA413" t="s">
        <v>45</v>
      </c>
      <c r="AB413" t="s">
        <v>46</v>
      </c>
      <c r="AC413">
        <v>50000000</v>
      </c>
      <c r="AD413">
        <v>2009</v>
      </c>
      <c r="AE413">
        <v>450</v>
      </c>
      <c r="AF413">
        <v>6.5</v>
      </c>
      <c r="AG413">
        <v>2.35</v>
      </c>
      <c r="AH413">
        <v>0</v>
      </c>
    </row>
    <row r="414" spans="1:34">
      <c r="A414" t="s">
        <v>34</v>
      </c>
      <c r="B414" t="s">
        <v>9566</v>
      </c>
      <c r="C414">
        <v>127</v>
      </c>
      <c r="D414">
        <v>94</v>
      </c>
      <c r="E414">
        <v>160</v>
      </c>
      <c r="F414">
        <v>167</v>
      </c>
      <c r="G414" t="s">
        <v>9567</v>
      </c>
      <c r="H414">
        <v>550</v>
      </c>
      <c r="I414">
        <v>32003620</v>
      </c>
      <c r="J414" t="s">
        <v>56</v>
      </c>
      <c r="K414" t="s">
        <v>37</v>
      </c>
      <c r="L414" t="s">
        <v>57</v>
      </c>
      <c r="Q414" t="s">
        <v>9568</v>
      </c>
      <c r="R414" t="s">
        <v>9569</v>
      </c>
      <c r="S414">
        <v>79141</v>
      </c>
      <c r="T414">
        <v>1102</v>
      </c>
      <c r="U414" t="s">
        <v>9570</v>
      </c>
      <c r="V414">
        <v>1</v>
      </c>
      <c r="W414" t="s">
        <v>9571</v>
      </c>
      <c r="X414" t="s">
        <v>9572</v>
      </c>
      <c r="Y414">
        <v>355</v>
      </c>
      <c r="Z414" t="s">
        <v>44</v>
      </c>
      <c r="AA414" t="s">
        <v>45</v>
      </c>
      <c r="AB414" t="s">
        <v>62</v>
      </c>
      <c r="AC414">
        <v>25000000</v>
      </c>
      <c r="AD414">
        <v>2004</v>
      </c>
      <c r="AE414">
        <v>216</v>
      </c>
      <c r="AF414">
        <v>6.5</v>
      </c>
      <c r="AG414">
        <v>2.35</v>
      </c>
      <c r="AH414">
        <v>2000</v>
      </c>
    </row>
    <row r="415" spans="1:34">
      <c r="A415" t="s">
        <v>34</v>
      </c>
      <c r="B415" t="s">
        <v>9556</v>
      </c>
      <c r="C415">
        <v>154</v>
      </c>
      <c r="D415">
        <v>105</v>
      </c>
      <c r="E415">
        <v>153</v>
      </c>
      <c r="F415">
        <v>491</v>
      </c>
      <c r="G415" t="s">
        <v>8975</v>
      </c>
      <c r="H415">
        <v>4000</v>
      </c>
      <c r="I415">
        <v>45290318</v>
      </c>
      <c r="J415" t="s">
        <v>56</v>
      </c>
      <c r="K415" t="s">
        <v>88</v>
      </c>
      <c r="L415" t="s">
        <v>520</v>
      </c>
      <c r="Q415" t="s">
        <v>3842</v>
      </c>
      <c r="R415" t="s">
        <v>9580</v>
      </c>
      <c r="S415">
        <v>74169</v>
      </c>
      <c r="T415">
        <v>6727</v>
      </c>
      <c r="U415" t="s">
        <v>9581</v>
      </c>
      <c r="V415">
        <v>2</v>
      </c>
      <c r="W415" t="s">
        <v>9582</v>
      </c>
      <c r="X415" t="s">
        <v>9583</v>
      </c>
      <c r="Y415">
        <v>112</v>
      </c>
      <c r="Z415" t="s">
        <v>44</v>
      </c>
      <c r="AA415" t="s">
        <v>45</v>
      </c>
      <c r="AB415" t="s">
        <v>150</v>
      </c>
      <c r="AC415">
        <v>42000000</v>
      </c>
      <c r="AD415">
        <v>2012</v>
      </c>
      <c r="AE415">
        <v>828</v>
      </c>
      <c r="AF415">
        <v>6.5</v>
      </c>
      <c r="AG415">
        <v>1.85</v>
      </c>
      <c r="AH415">
        <v>17000</v>
      </c>
    </row>
    <row r="416" spans="1:34">
      <c r="A416" t="s">
        <v>34</v>
      </c>
      <c r="B416" t="s">
        <v>3409</v>
      </c>
      <c r="C416">
        <v>273</v>
      </c>
      <c r="D416">
        <v>122</v>
      </c>
      <c r="E416">
        <v>0</v>
      </c>
      <c r="F416">
        <v>7</v>
      </c>
      <c r="G416" t="s">
        <v>9614</v>
      </c>
      <c r="H416">
        <v>643</v>
      </c>
      <c r="I416">
        <v>6594136</v>
      </c>
      <c r="J416" t="s">
        <v>56</v>
      </c>
      <c r="K416" t="s">
        <v>79</v>
      </c>
      <c r="L416" t="s">
        <v>38</v>
      </c>
      <c r="Q416" t="s">
        <v>1439</v>
      </c>
      <c r="R416" t="s">
        <v>9615</v>
      </c>
      <c r="S416">
        <v>24557</v>
      </c>
      <c r="T416">
        <v>943</v>
      </c>
      <c r="U416" t="s">
        <v>9616</v>
      </c>
      <c r="V416">
        <v>1</v>
      </c>
      <c r="W416" t="s">
        <v>9617</v>
      </c>
      <c r="X416" t="s">
        <v>9618</v>
      </c>
      <c r="Y416">
        <v>111</v>
      </c>
      <c r="Z416" t="s">
        <v>1445</v>
      </c>
      <c r="AA416" t="s">
        <v>1889</v>
      </c>
      <c r="AB416" t="s">
        <v>62</v>
      </c>
      <c r="AC416">
        <v>38600000</v>
      </c>
      <c r="AD416">
        <v>2013</v>
      </c>
      <c r="AE416">
        <v>290</v>
      </c>
      <c r="AF416">
        <v>6.5</v>
      </c>
      <c r="AG416">
        <v>2.35</v>
      </c>
      <c r="AH416">
        <v>13000</v>
      </c>
    </row>
    <row r="417" spans="1:34">
      <c r="A417" t="s">
        <v>34</v>
      </c>
      <c r="B417" t="s">
        <v>6437</v>
      </c>
      <c r="C417">
        <v>248</v>
      </c>
      <c r="D417">
        <v>91</v>
      </c>
      <c r="E417">
        <v>192</v>
      </c>
      <c r="F417">
        <v>346</v>
      </c>
      <c r="G417" t="s">
        <v>8169</v>
      </c>
      <c r="H417">
        <v>23000</v>
      </c>
      <c r="I417">
        <v>20275446</v>
      </c>
      <c r="J417" t="s">
        <v>56</v>
      </c>
      <c r="K417" t="s">
        <v>37</v>
      </c>
      <c r="L417" t="s">
        <v>57</v>
      </c>
      <c r="Q417" t="s">
        <v>116</v>
      </c>
      <c r="R417" t="s">
        <v>9623</v>
      </c>
      <c r="S417">
        <v>95274</v>
      </c>
      <c r="T417">
        <v>24669</v>
      </c>
      <c r="U417" t="s">
        <v>8337</v>
      </c>
      <c r="V417">
        <v>0</v>
      </c>
      <c r="W417" t="s">
        <v>9624</v>
      </c>
      <c r="X417" t="s">
        <v>9625</v>
      </c>
      <c r="Y417">
        <v>178</v>
      </c>
      <c r="Z417" t="s">
        <v>44</v>
      </c>
      <c r="AA417" t="s">
        <v>45</v>
      </c>
      <c r="AB417" t="s">
        <v>62</v>
      </c>
      <c r="AC417">
        <v>35000000</v>
      </c>
      <c r="AD417">
        <v>2012</v>
      </c>
      <c r="AE417">
        <v>1000</v>
      </c>
      <c r="AF417">
        <v>6.5</v>
      </c>
      <c r="AG417">
        <v>2.35</v>
      </c>
      <c r="AH417">
        <v>20000</v>
      </c>
    </row>
    <row r="418" spans="1:34">
      <c r="A418" t="s">
        <v>34</v>
      </c>
      <c r="B418" t="s">
        <v>9636</v>
      </c>
      <c r="C418">
        <v>192</v>
      </c>
      <c r="D418">
        <v>140</v>
      </c>
      <c r="E418">
        <v>36</v>
      </c>
      <c r="F418">
        <v>336</v>
      </c>
      <c r="G418" t="s">
        <v>9637</v>
      </c>
      <c r="H418">
        <v>669</v>
      </c>
      <c r="I418">
        <v>33682273</v>
      </c>
      <c r="J418" t="s">
        <v>56</v>
      </c>
      <c r="K418" t="s">
        <v>37</v>
      </c>
      <c r="L418" t="s">
        <v>38</v>
      </c>
      <c r="M418" t="s">
        <v>57</v>
      </c>
      <c r="Q418" t="s">
        <v>1212</v>
      </c>
      <c r="R418" t="s">
        <v>9638</v>
      </c>
      <c r="S418">
        <v>124242</v>
      </c>
      <c r="T418">
        <v>2114</v>
      </c>
      <c r="U418" t="s">
        <v>5987</v>
      </c>
      <c r="V418">
        <v>1</v>
      </c>
      <c r="W418" t="s">
        <v>9639</v>
      </c>
      <c r="X418" t="s">
        <v>9640</v>
      </c>
      <c r="Y418">
        <v>622</v>
      </c>
      <c r="Z418" t="s">
        <v>44</v>
      </c>
      <c r="AA418" t="s">
        <v>45</v>
      </c>
      <c r="AB418" t="s">
        <v>46</v>
      </c>
      <c r="AC418">
        <v>33000000</v>
      </c>
      <c r="AD418">
        <v>2004</v>
      </c>
      <c r="AE418">
        <v>403</v>
      </c>
      <c r="AF418">
        <v>6.5</v>
      </c>
      <c r="AG418">
        <v>2.35</v>
      </c>
      <c r="AH418">
        <v>4000</v>
      </c>
    </row>
    <row r="419" spans="1:34">
      <c r="A419" t="s">
        <v>34</v>
      </c>
      <c r="B419" t="s">
        <v>1806</v>
      </c>
      <c r="C419">
        <v>258</v>
      </c>
      <c r="D419">
        <v>94</v>
      </c>
      <c r="E419">
        <v>132</v>
      </c>
      <c r="F419">
        <v>317</v>
      </c>
      <c r="G419" t="s">
        <v>8975</v>
      </c>
      <c r="H419">
        <v>26000</v>
      </c>
      <c r="I419">
        <v>17120019</v>
      </c>
      <c r="J419" t="s">
        <v>56</v>
      </c>
      <c r="K419" t="s">
        <v>37</v>
      </c>
      <c r="L419" t="s">
        <v>57</v>
      </c>
      <c r="Q419" t="s">
        <v>553</v>
      </c>
      <c r="R419" t="s">
        <v>9641</v>
      </c>
      <c r="S419">
        <v>83097</v>
      </c>
      <c r="T419">
        <v>27759</v>
      </c>
      <c r="U419" t="s">
        <v>9642</v>
      </c>
      <c r="V419">
        <v>2</v>
      </c>
      <c r="W419" t="s">
        <v>9643</v>
      </c>
      <c r="X419" t="s">
        <v>9644</v>
      </c>
      <c r="Y419">
        <v>134</v>
      </c>
      <c r="Z419" t="s">
        <v>44</v>
      </c>
      <c r="AA419" t="s">
        <v>45</v>
      </c>
      <c r="AB419" t="s">
        <v>46</v>
      </c>
      <c r="AC419">
        <v>30000000</v>
      </c>
      <c r="AD419">
        <v>2012</v>
      </c>
      <c r="AE419">
        <v>828</v>
      </c>
      <c r="AF419">
        <v>6.5</v>
      </c>
      <c r="AG419">
        <v>2.35</v>
      </c>
      <c r="AH419">
        <v>12000</v>
      </c>
    </row>
    <row r="420" spans="1:34">
      <c r="A420" t="s">
        <v>34</v>
      </c>
      <c r="B420" t="s">
        <v>9655</v>
      </c>
      <c r="C420">
        <v>217</v>
      </c>
      <c r="D420">
        <v>118</v>
      </c>
      <c r="E420">
        <v>76</v>
      </c>
      <c r="F420">
        <v>174</v>
      </c>
      <c r="G420" t="s">
        <v>1579</v>
      </c>
      <c r="H420">
        <v>3000</v>
      </c>
      <c r="I420">
        <v>10880926</v>
      </c>
      <c r="J420" t="s">
        <v>56</v>
      </c>
      <c r="K420" t="s">
        <v>37</v>
      </c>
      <c r="L420" t="s">
        <v>38</v>
      </c>
      <c r="M420" t="s">
        <v>57</v>
      </c>
      <c r="Q420" t="s">
        <v>4064</v>
      </c>
      <c r="R420" t="s">
        <v>9656</v>
      </c>
      <c r="S420">
        <v>54147</v>
      </c>
      <c r="T420">
        <v>4253</v>
      </c>
      <c r="U420" t="s">
        <v>8289</v>
      </c>
      <c r="V420">
        <v>2</v>
      </c>
      <c r="W420" t="s">
        <v>9657</v>
      </c>
      <c r="X420" t="s">
        <v>9658</v>
      </c>
      <c r="Y420">
        <v>127</v>
      </c>
      <c r="Z420" t="s">
        <v>44</v>
      </c>
      <c r="AA420" t="s">
        <v>45</v>
      </c>
      <c r="AB420" t="s">
        <v>46</v>
      </c>
      <c r="AC420">
        <v>30000000</v>
      </c>
      <c r="AD420">
        <v>2013</v>
      </c>
      <c r="AE420">
        <v>678</v>
      </c>
      <c r="AF420">
        <v>6.5</v>
      </c>
      <c r="AG420">
        <v>2.35</v>
      </c>
      <c r="AH420">
        <v>0</v>
      </c>
    </row>
    <row r="421" spans="1:34">
      <c r="A421" t="s">
        <v>34</v>
      </c>
      <c r="B421" t="s">
        <v>9689</v>
      </c>
      <c r="C421">
        <v>178</v>
      </c>
      <c r="D421">
        <v>117</v>
      </c>
      <c r="E421">
        <v>763</v>
      </c>
      <c r="F421">
        <v>523</v>
      </c>
      <c r="G421" t="s">
        <v>4463</v>
      </c>
      <c r="H421">
        <v>16000</v>
      </c>
      <c r="I421">
        <v>12276810</v>
      </c>
      <c r="J421" t="s">
        <v>56</v>
      </c>
      <c r="K421" t="s">
        <v>90</v>
      </c>
      <c r="L421" t="s">
        <v>86</v>
      </c>
      <c r="M421" t="s">
        <v>57</v>
      </c>
      <c r="Q421" t="s">
        <v>825</v>
      </c>
      <c r="R421" t="s">
        <v>9690</v>
      </c>
      <c r="S421">
        <v>57674</v>
      </c>
      <c r="T421">
        <v>17847</v>
      </c>
      <c r="U421" t="s">
        <v>1459</v>
      </c>
      <c r="V421">
        <v>0</v>
      </c>
      <c r="W421" t="s">
        <v>9691</v>
      </c>
      <c r="X421" t="s">
        <v>9692</v>
      </c>
      <c r="Y421">
        <v>126</v>
      </c>
      <c r="Z421" t="s">
        <v>44</v>
      </c>
      <c r="AA421" t="s">
        <v>45</v>
      </c>
      <c r="AB421" t="s">
        <v>62</v>
      </c>
      <c r="AC421">
        <v>26000000</v>
      </c>
      <c r="AD421">
        <v>2015</v>
      </c>
      <c r="AE421">
        <v>543</v>
      </c>
      <c r="AF421">
        <v>6.5</v>
      </c>
      <c r="AG421">
        <v>2.35</v>
      </c>
      <c r="AH421">
        <v>11000</v>
      </c>
    </row>
    <row r="422" spans="1:34">
      <c r="A422" t="s">
        <v>34</v>
      </c>
      <c r="B422" t="s">
        <v>5470</v>
      </c>
      <c r="C422">
        <v>270</v>
      </c>
      <c r="D422">
        <v>109</v>
      </c>
      <c r="E422">
        <v>175</v>
      </c>
      <c r="F422">
        <v>733</v>
      </c>
      <c r="G422" t="s">
        <v>9697</v>
      </c>
      <c r="H422">
        <v>24000</v>
      </c>
      <c r="I422">
        <v>66489425</v>
      </c>
      <c r="J422" t="s">
        <v>56</v>
      </c>
      <c r="K422" t="s">
        <v>37</v>
      </c>
      <c r="L422" t="s">
        <v>38</v>
      </c>
      <c r="M422" t="s">
        <v>57</v>
      </c>
      <c r="Q422" t="s">
        <v>346</v>
      </c>
      <c r="R422" t="s">
        <v>9698</v>
      </c>
      <c r="S422">
        <v>101977</v>
      </c>
      <c r="T422">
        <v>26625</v>
      </c>
      <c r="U422" t="s">
        <v>775</v>
      </c>
      <c r="V422">
        <v>3</v>
      </c>
      <c r="W422" t="s">
        <v>9699</v>
      </c>
      <c r="X422" t="s">
        <v>9700</v>
      </c>
      <c r="Y422">
        <v>161</v>
      </c>
      <c r="Z422" t="s">
        <v>44</v>
      </c>
      <c r="AA422" t="s">
        <v>45</v>
      </c>
      <c r="AB422" t="s">
        <v>46</v>
      </c>
      <c r="AC422">
        <v>25000000</v>
      </c>
      <c r="AD422">
        <v>2012</v>
      </c>
      <c r="AE422">
        <v>736</v>
      </c>
      <c r="AF422">
        <v>6.5</v>
      </c>
      <c r="AG422">
        <v>2.35</v>
      </c>
      <c r="AH422">
        <v>0</v>
      </c>
    </row>
    <row r="423" spans="1:34">
      <c r="A423" t="s">
        <v>34</v>
      </c>
      <c r="B423" t="s">
        <v>4895</v>
      </c>
      <c r="C423">
        <v>196</v>
      </c>
      <c r="D423">
        <v>98</v>
      </c>
      <c r="E423">
        <v>88</v>
      </c>
      <c r="F423">
        <v>706</v>
      </c>
      <c r="G423" t="s">
        <v>965</v>
      </c>
      <c r="H423">
        <v>12000</v>
      </c>
      <c r="I423">
        <v>23225911</v>
      </c>
      <c r="J423" t="s">
        <v>56</v>
      </c>
      <c r="K423" t="s">
        <v>37</v>
      </c>
      <c r="L423" t="s">
        <v>38</v>
      </c>
      <c r="M423" t="s">
        <v>57</v>
      </c>
      <c r="Q423" t="s">
        <v>4088</v>
      </c>
      <c r="R423" t="s">
        <v>9719</v>
      </c>
      <c r="S423">
        <v>80574</v>
      </c>
      <c r="T423">
        <v>14699</v>
      </c>
      <c r="U423" t="s">
        <v>1798</v>
      </c>
      <c r="V423">
        <v>1</v>
      </c>
      <c r="W423" t="s">
        <v>9720</v>
      </c>
      <c r="X423" t="s">
        <v>9721</v>
      </c>
      <c r="Y423">
        <v>157</v>
      </c>
      <c r="Z423" t="s">
        <v>44</v>
      </c>
      <c r="AA423" t="s">
        <v>45</v>
      </c>
      <c r="AB423" t="s">
        <v>46</v>
      </c>
      <c r="AC423">
        <v>24000000</v>
      </c>
      <c r="AD423">
        <v>2010</v>
      </c>
      <c r="AE423">
        <v>854</v>
      </c>
      <c r="AF423">
        <v>6.5</v>
      </c>
      <c r="AG423">
        <v>2.35</v>
      </c>
      <c r="AH423">
        <v>12000</v>
      </c>
    </row>
    <row r="424" spans="1:34">
      <c r="A424" t="s">
        <v>34</v>
      </c>
      <c r="B424" t="s">
        <v>4264</v>
      </c>
      <c r="C424">
        <v>203</v>
      </c>
      <c r="D424">
        <v>100</v>
      </c>
      <c r="E424">
        <v>39</v>
      </c>
      <c r="F424">
        <v>798</v>
      </c>
      <c r="G424" t="s">
        <v>1731</v>
      </c>
      <c r="H424">
        <v>26000</v>
      </c>
      <c r="I424">
        <v>19783777</v>
      </c>
      <c r="J424" t="s">
        <v>56</v>
      </c>
      <c r="K424" t="s">
        <v>37</v>
      </c>
      <c r="L424" t="s">
        <v>38</v>
      </c>
      <c r="M424" t="s">
        <v>57</v>
      </c>
      <c r="Q424" t="s">
        <v>553</v>
      </c>
      <c r="R424" t="s">
        <v>9725</v>
      </c>
      <c r="S424">
        <v>82804</v>
      </c>
      <c r="T424">
        <v>39989</v>
      </c>
      <c r="U424" t="s">
        <v>671</v>
      </c>
      <c r="V424">
        <v>1</v>
      </c>
      <c r="W424" t="s">
        <v>9726</v>
      </c>
      <c r="X424" t="s">
        <v>9727</v>
      </c>
      <c r="Y424">
        <v>154</v>
      </c>
      <c r="Z424" t="s">
        <v>44</v>
      </c>
      <c r="AA424" t="s">
        <v>45</v>
      </c>
      <c r="AB424" t="s">
        <v>46</v>
      </c>
      <c r="AC424">
        <v>22000000</v>
      </c>
      <c r="AD424">
        <v>2013</v>
      </c>
      <c r="AE424">
        <v>11000</v>
      </c>
      <c r="AF424">
        <v>6.5</v>
      </c>
      <c r="AG424">
        <v>2.35</v>
      </c>
      <c r="AH424">
        <v>15000</v>
      </c>
    </row>
    <row r="425" spans="1:34">
      <c r="A425" t="s">
        <v>34</v>
      </c>
      <c r="B425" t="s">
        <v>9736</v>
      </c>
      <c r="C425">
        <v>292</v>
      </c>
      <c r="D425">
        <v>98</v>
      </c>
      <c r="E425">
        <v>35</v>
      </c>
      <c r="F425">
        <v>16</v>
      </c>
      <c r="G425" t="s">
        <v>9737</v>
      </c>
      <c r="H425">
        <v>125</v>
      </c>
      <c r="I425">
        <v>29975979</v>
      </c>
      <c r="J425" t="s">
        <v>56</v>
      </c>
      <c r="K425" t="s">
        <v>94</v>
      </c>
      <c r="L425" t="s">
        <v>86</v>
      </c>
      <c r="M425" t="s">
        <v>57</v>
      </c>
      <c r="Q425" t="s">
        <v>9738</v>
      </c>
      <c r="R425" t="s">
        <v>9739</v>
      </c>
      <c r="S425">
        <v>105797</v>
      </c>
      <c r="T425">
        <v>189</v>
      </c>
      <c r="U425" t="s">
        <v>9740</v>
      </c>
      <c r="V425">
        <v>0</v>
      </c>
      <c r="W425" t="s">
        <v>9741</v>
      </c>
      <c r="X425" t="s">
        <v>9742</v>
      </c>
      <c r="Y425">
        <v>281</v>
      </c>
      <c r="Z425" t="s">
        <v>44</v>
      </c>
      <c r="AA425" t="s">
        <v>772</v>
      </c>
      <c r="AB425" t="s">
        <v>46</v>
      </c>
      <c r="AC425">
        <v>20000000</v>
      </c>
      <c r="AD425">
        <v>2009</v>
      </c>
      <c r="AE425">
        <v>37</v>
      </c>
      <c r="AF425">
        <v>6.5</v>
      </c>
      <c r="AG425">
        <v>2.35</v>
      </c>
      <c r="AH425">
        <v>0</v>
      </c>
    </row>
    <row r="426" spans="1:34">
      <c r="A426" t="s">
        <v>34</v>
      </c>
      <c r="B426" t="s">
        <v>9762</v>
      </c>
      <c r="C426">
        <v>142</v>
      </c>
      <c r="D426">
        <v>80</v>
      </c>
      <c r="E426">
        <v>19</v>
      </c>
      <c r="F426">
        <v>854</v>
      </c>
      <c r="G426" t="s">
        <v>238</v>
      </c>
      <c r="H426">
        <v>11000</v>
      </c>
      <c r="I426">
        <v>51053787</v>
      </c>
      <c r="J426" t="s">
        <v>56</v>
      </c>
      <c r="K426" t="s">
        <v>95</v>
      </c>
      <c r="L426" t="s">
        <v>88</v>
      </c>
      <c r="M426" t="s">
        <v>37</v>
      </c>
      <c r="N426" t="s">
        <v>89</v>
      </c>
      <c r="Q426" t="s">
        <v>200</v>
      </c>
      <c r="R426" t="s">
        <v>9763</v>
      </c>
      <c r="S426">
        <v>45900</v>
      </c>
      <c r="T426">
        <v>14385</v>
      </c>
      <c r="U426" t="s">
        <v>4839</v>
      </c>
      <c r="V426">
        <v>1</v>
      </c>
      <c r="W426" t="s">
        <v>9764</v>
      </c>
      <c r="X426" t="s">
        <v>9765</v>
      </c>
      <c r="Y426">
        <v>247</v>
      </c>
      <c r="Z426" t="s">
        <v>44</v>
      </c>
      <c r="AA426" t="s">
        <v>45</v>
      </c>
      <c r="AB426" t="s">
        <v>150</v>
      </c>
      <c r="AC426">
        <v>17500000</v>
      </c>
      <c r="AD426">
        <v>2005</v>
      </c>
      <c r="AE426">
        <v>979</v>
      </c>
      <c r="AF426">
        <v>6.5</v>
      </c>
      <c r="AG426">
        <v>1.85</v>
      </c>
      <c r="AH426">
        <v>0</v>
      </c>
    </row>
    <row r="427" spans="1:34">
      <c r="A427" t="s">
        <v>34</v>
      </c>
      <c r="B427" t="s">
        <v>9789</v>
      </c>
      <c r="C427">
        <v>238</v>
      </c>
      <c r="D427">
        <v>112</v>
      </c>
      <c r="E427">
        <v>29</v>
      </c>
      <c r="F427">
        <v>874</v>
      </c>
      <c r="G427" t="s">
        <v>3642</v>
      </c>
      <c r="H427">
        <v>12000</v>
      </c>
      <c r="I427">
        <v>42919096</v>
      </c>
      <c r="J427" t="s">
        <v>56</v>
      </c>
      <c r="K427" t="s">
        <v>38</v>
      </c>
      <c r="L427" t="s">
        <v>57</v>
      </c>
      <c r="Q427" t="s">
        <v>4088</v>
      </c>
      <c r="R427" t="s">
        <v>9790</v>
      </c>
      <c r="S427">
        <v>64747</v>
      </c>
      <c r="T427">
        <v>15800</v>
      </c>
      <c r="U427" t="s">
        <v>4293</v>
      </c>
      <c r="V427">
        <v>1</v>
      </c>
      <c r="W427" t="s">
        <v>9791</v>
      </c>
      <c r="X427" t="s">
        <v>9792</v>
      </c>
      <c r="Y427">
        <v>122</v>
      </c>
      <c r="Z427" t="s">
        <v>44</v>
      </c>
      <c r="AA427" t="s">
        <v>45</v>
      </c>
      <c r="AB427" t="s">
        <v>62</v>
      </c>
      <c r="AC427">
        <v>15000000</v>
      </c>
      <c r="AD427">
        <v>2013</v>
      </c>
      <c r="AE427">
        <v>1000</v>
      </c>
      <c r="AF427">
        <v>6.5</v>
      </c>
      <c r="AG427">
        <v>2.35</v>
      </c>
      <c r="AH427">
        <v>12000</v>
      </c>
    </row>
    <row r="428" spans="1:34">
      <c r="A428" t="s">
        <v>34</v>
      </c>
      <c r="B428" t="s">
        <v>9805</v>
      </c>
      <c r="C428">
        <v>2</v>
      </c>
      <c r="D428">
        <v>127</v>
      </c>
      <c r="E428">
        <v>109</v>
      </c>
      <c r="F428">
        <v>324</v>
      </c>
      <c r="G428" t="s">
        <v>3307</v>
      </c>
      <c r="H428">
        <v>16000</v>
      </c>
      <c r="I428">
        <v>1000000</v>
      </c>
      <c r="J428" t="s">
        <v>56</v>
      </c>
      <c r="K428" t="s">
        <v>69</v>
      </c>
      <c r="L428" t="s">
        <v>80</v>
      </c>
      <c r="Q428" t="s">
        <v>119</v>
      </c>
      <c r="R428" t="s">
        <v>9806</v>
      </c>
      <c r="S428">
        <v>524</v>
      </c>
      <c r="T428">
        <v>17250</v>
      </c>
      <c r="U428" t="s">
        <v>9807</v>
      </c>
      <c r="V428">
        <v>0</v>
      </c>
      <c r="W428" t="s">
        <v>9808</v>
      </c>
      <c r="X428" t="s">
        <v>9809</v>
      </c>
      <c r="Y428">
        <v>8</v>
      </c>
      <c r="Z428" t="s">
        <v>44</v>
      </c>
      <c r="AA428" t="s">
        <v>368</v>
      </c>
      <c r="AB428" t="s">
        <v>150</v>
      </c>
      <c r="AC428">
        <v>14000000</v>
      </c>
      <c r="AD428">
        <v>1978</v>
      </c>
      <c r="AE428">
        <v>469</v>
      </c>
      <c r="AF428">
        <v>6.5</v>
      </c>
      <c r="AG428">
        <v>2.35</v>
      </c>
      <c r="AH428">
        <v>76</v>
      </c>
    </row>
    <row r="429" spans="1:34">
      <c r="A429" t="s">
        <v>34</v>
      </c>
      <c r="B429" t="s">
        <v>9821</v>
      </c>
      <c r="C429">
        <v>216</v>
      </c>
      <c r="D429">
        <v>110</v>
      </c>
      <c r="E429">
        <v>16</v>
      </c>
      <c r="F429">
        <v>11</v>
      </c>
      <c r="G429" t="s">
        <v>9822</v>
      </c>
      <c r="H429">
        <v>93</v>
      </c>
      <c r="I429">
        <v>70011073</v>
      </c>
      <c r="J429" t="s">
        <v>56</v>
      </c>
      <c r="K429" t="s">
        <v>69</v>
      </c>
      <c r="L429" t="s">
        <v>38</v>
      </c>
      <c r="M429" t="s">
        <v>57</v>
      </c>
      <c r="N429" t="s">
        <v>207</v>
      </c>
      <c r="Q429" t="s">
        <v>9823</v>
      </c>
      <c r="R429" t="s">
        <v>9824</v>
      </c>
      <c r="S429">
        <v>57996</v>
      </c>
      <c r="T429">
        <v>146</v>
      </c>
      <c r="U429" t="s">
        <v>9825</v>
      </c>
      <c r="V429">
        <v>0</v>
      </c>
      <c r="W429" t="s">
        <v>9826</v>
      </c>
      <c r="X429" t="s">
        <v>9827</v>
      </c>
      <c r="Y429">
        <v>349</v>
      </c>
      <c r="Z429" t="s">
        <v>44</v>
      </c>
      <c r="AA429" t="s">
        <v>45</v>
      </c>
      <c r="AB429" t="s">
        <v>46</v>
      </c>
      <c r="AC429">
        <v>12000000</v>
      </c>
      <c r="AD429">
        <v>2012</v>
      </c>
      <c r="AE429">
        <v>17</v>
      </c>
      <c r="AF429">
        <v>6.5</v>
      </c>
      <c r="AG429">
        <v>2.35</v>
      </c>
      <c r="AH429">
        <v>15000</v>
      </c>
    </row>
    <row r="430" spans="1:34">
      <c r="A430" t="s">
        <v>34</v>
      </c>
      <c r="B430" t="s">
        <v>9853</v>
      </c>
      <c r="C430">
        <v>83</v>
      </c>
      <c r="D430">
        <v>114</v>
      </c>
      <c r="E430">
        <v>9</v>
      </c>
      <c r="F430">
        <v>466</v>
      </c>
      <c r="G430" t="s">
        <v>1974</v>
      </c>
      <c r="H430">
        <v>623</v>
      </c>
      <c r="I430">
        <v>30050028</v>
      </c>
      <c r="J430" t="s">
        <v>56</v>
      </c>
      <c r="K430" t="s">
        <v>57</v>
      </c>
      <c r="Q430" t="s">
        <v>4103</v>
      </c>
      <c r="R430" t="s">
        <v>9854</v>
      </c>
      <c r="S430">
        <v>42987</v>
      </c>
      <c r="T430">
        <v>2484</v>
      </c>
      <c r="U430" t="s">
        <v>9855</v>
      </c>
      <c r="V430">
        <v>1</v>
      </c>
      <c r="W430" t="s">
        <v>9856</v>
      </c>
      <c r="X430" t="s">
        <v>9857</v>
      </c>
      <c r="Y430">
        <v>201</v>
      </c>
      <c r="Z430" t="s">
        <v>44</v>
      </c>
      <c r="AA430" t="s">
        <v>45</v>
      </c>
      <c r="AB430" t="s">
        <v>46</v>
      </c>
      <c r="AC430">
        <v>17000000</v>
      </c>
      <c r="AD430">
        <v>1989</v>
      </c>
      <c r="AE430">
        <v>472</v>
      </c>
      <c r="AF430">
        <v>6.5</v>
      </c>
      <c r="AG430">
        <v>2.35</v>
      </c>
      <c r="AH430">
        <v>0</v>
      </c>
    </row>
    <row r="431" spans="1:34">
      <c r="A431" t="s">
        <v>34</v>
      </c>
      <c r="B431" t="s">
        <v>9893</v>
      </c>
      <c r="C431">
        <v>285</v>
      </c>
      <c r="D431">
        <v>103</v>
      </c>
      <c r="E431">
        <v>65</v>
      </c>
      <c r="F431">
        <v>908</v>
      </c>
      <c r="G431" t="s">
        <v>9894</v>
      </c>
      <c r="H431">
        <v>2000</v>
      </c>
      <c r="I431">
        <v>71519230</v>
      </c>
      <c r="J431" t="s">
        <v>56</v>
      </c>
      <c r="K431" t="s">
        <v>94</v>
      </c>
      <c r="L431" t="s">
        <v>86</v>
      </c>
      <c r="M431" t="s">
        <v>57</v>
      </c>
      <c r="Q431" t="s">
        <v>3672</v>
      </c>
      <c r="R431" t="s">
        <v>9895</v>
      </c>
      <c r="S431">
        <v>92364</v>
      </c>
      <c r="T431">
        <v>6807</v>
      </c>
      <c r="U431" t="s">
        <v>9896</v>
      </c>
      <c r="V431">
        <v>0</v>
      </c>
      <c r="W431" t="s">
        <v>9897</v>
      </c>
      <c r="X431" t="s">
        <v>9898</v>
      </c>
      <c r="Y431">
        <v>244</v>
      </c>
      <c r="Z431" t="s">
        <v>44</v>
      </c>
      <c r="AA431" t="s">
        <v>45</v>
      </c>
      <c r="AB431" t="s">
        <v>46</v>
      </c>
      <c r="AC431">
        <v>9000000</v>
      </c>
      <c r="AD431">
        <v>2014</v>
      </c>
      <c r="AE431">
        <v>971</v>
      </c>
      <c r="AF431">
        <v>6.5</v>
      </c>
      <c r="AG431">
        <v>2.35</v>
      </c>
      <c r="AH431">
        <v>15000</v>
      </c>
    </row>
    <row r="432" spans="1:34">
      <c r="A432" t="s">
        <v>34</v>
      </c>
      <c r="B432" t="s">
        <v>9932</v>
      </c>
      <c r="C432">
        <v>21</v>
      </c>
      <c r="D432">
        <v>90</v>
      </c>
      <c r="E432">
        <v>73</v>
      </c>
      <c r="F432">
        <v>26</v>
      </c>
      <c r="G432" t="s">
        <v>1846</v>
      </c>
      <c r="H432">
        <v>848</v>
      </c>
      <c r="I432">
        <v>882290</v>
      </c>
      <c r="J432" t="s">
        <v>56</v>
      </c>
      <c r="K432" t="s">
        <v>86</v>
      </c>
      <c r="L432" t="s">
        <v>520</v>
      </c>
      <c r="Q432" t="s">
        <v>467</v>
      </c>
      <c r="R432" t="s">
        <v>9933</v>
      </c>
      <c r="S432">
        <v>4792</v>
      </c>
      <c r="T432">
        <v>1526</v>
      </c>
      <c r="U432" t="s">
        <v>9934</v>
      </c>
      <c r="V432">
        <v>2</v>
      </c>
      <c r="W432" t="s">
        <v>9935</v>
      </c>
      <c r="X432" t="s">
        <v>9936</v>
      </c>
      <c r="Y432">
        <v>43</v>
      </c>
      <c r="Z432" t="s">
        <v>44</v>
      </c>
      <c r="AA432" t="s">
        <v>772</v>
      </c>
      <c r="AB432" t="s">
        <v>46</v>
      </c>
      <c r="AC432">
        <v>10000000</v>
      </c>
      <c r="AD432">
        <v>1989</v>
      </c>
      <c r="AE432">
        <v>643</v>
      </c>
      <c r="AF432">
        <v>6.5</v>
      </c>
      <c r="AG432">
        <v>1.33</v>
      </c>
      <c r="AH432">
        <v>999</v>
      </c>
    </row>
    <row r="433" spans="1:34">
      <c r="A433" t="s">
        <v>34</v>
      </c>
      <c r="B433" t="s">
        <v>9995</v>
      </c>
      <c r="C433">
        <v>81</v>
      </c>
      <c r="D433">
        <v>97</v>
      </c>
      <c r="E433">
        <v>152</v>
      </c>
      <c r="F433">
        <v>135</v>
      </c>
      <c r="G433" t="s">
        <v>9996</v>
      </c>
      <c r="H433">
        <v>674</v>
      </c>
      <c r="I433">
        <v>7282851</v>
      </c>
      <c r="J433" t="s">
        <v>56</v>
      </c>
      <c r="K433" t="s">
        <v>70</v>
      </c>
      <c r="L433" t="s">
        <v>94</v>
      </c>
      <c r="M433" t="s">
        <v>86</v>
      </c>
      <c r="N433" t="s">
        <v>57</v>
      </c>
      <c r="Q433" t="s">
        <v>9997</v>
      </c>
      <c r="R433" t="s">
        <v>9998</v>
      </c>
      <c r="S433">
        <v>9502</v>
      </c>
      <c r="T433">
        <v>1395</v>
      </c>
      <c r="U433" t="s">
        <v>9999</v>
      </c>
      <c r="V433">
        <v>1</v>
      </c>
      <c r="W433" t="s">
        <v>10000</v>
      </c>
      <c r="X433" t="s">
        <v>10001</v>
      </c>
      <c r="Y433">
        <v>100</v>
      </c>
      <c r="Z433" t="s">
        <v>44</v>
      </c>
      <c r="AA433" t="s">
        <v>45</v>
      </c>
      <c r="AB433" t="s">
        <v>46</v>
      </c>
      <c r="AC433">
        <v>3000000</v>
      </c>
      <c r="AD433">
        <v>1988</v>
      </c>
      <c r="AE433">
        <v>174</v>
      </c>
      <c r="AF433">
        <v>6.5</v>
      </c>
      <c r="AG433">
        <v>1.85</v>
      </c>
      <c r="AH433">
        <v>812</v>
      </c>
    </row>
    <row r="434" spans="1:34">
      <c r="A434" t="s">
        <v>34</v>
      </c>
      <c r="B434" t="s">
        <v>9789</v>
      </c>
      <c r="C434">
        <v>238</v>
      </c>
      <c r="D434">
        <v>112</v>
      </c>
      <c r="E434">
        <v>29</v>
      </c>
      <c r="F434">
        <v>874</v>
      </c>
      <c r="G434" t="s">
        <v>3642</v>
      </c>
      <c r="H434">
        <v>12000</v>
      </c>
      <c r="I434">
        <v>42919096</v>
      </c>
      <c r="J434" t="s">
        <v>56</v>
      </c>
      <c r="K434" t="s">
        <v>38</v>
      </c>
      <c r="L434" t="s">
        <v>57</v>
      </c>
      <c r="Q434" t="s">
        <v>4088</v>
      </c>
      <c r="R434" t="s">
        <v>9790</v>
      </c>
      <c r="S434">
        <v>64748</v>
      </c>
      <c r="T434">
        <v>15800</v>
      </c>
      <c r="U434" t="s">
        <v>4293</v>
      </c>
      <c r="V434">
        <v>1</v>
      </c>
      <c r="W434" t="s">
        <v>9791</v>
      </c>
      <c r="X434" t="s">
        <v>9792</v>
      </c>
      <c r="Y434">
        <v>122</v>
      </c>
      <c r="Z434" t="s">
        <v>44</v>
      </c>
      <c r="AA434" t="s">
        <v>45</v>
      </c>
      <c r="AB434" t="s">
        <v>62</v>
      </c>
      <c r="AC434">
        <v>15000000</v>
      </c>
      <c r="AD434">
        <v>2013</v>
      </c>
      <c r="AE434">
        <v>1000</v>
      </c>
      <c r="AF434">
        <v>6.5</v>
      </c>
      <c r="AG434">
        <v>2.35</v>
      </c>
      <c r="AH434">
        <v>12000</v>
      </c>
    </row>
    <row r="435" spans="1:34">
      <c r="A435" t="s">
        <v>34</v>
      </c>
      <c r="B435" t="s">
        <v>6859</v>
      </c>
      <c r="C435">
        <v>280</v>
      </c>
      <c r="D435">
        <v>109</v>
      </c>
      <c r="E435">
        <v>84</v>
      </c>
      <c r="F435">
        <v>191</v>
      </c>
      <c r="G435" t="s">
        <v>1659</v>
      </c>
      <c r="H435">
        <v>648</v>
      </c>
      <c r="I435">
        <v>150350192</v>
      </c>
      <c r="J435" t="s">
        <v>56</v>
      </c>
      <c r="K435" t="s">
        <v>86</v>
      </c>
      <c r="Q435" t="s">
        <v>2694</v>
      </c>
      <c r="R435" t="s">
        <v>10068</v>
      </c>
      <c r="S435">
        <v>305340</v>
      </c>
      <c r="T435">
        <v>1769</v>
      </c>
      <c r="U435" t="s">
        <v>10069</v>
      </c>
      <c r="V435">
        <v>0</v>
      </c>
      <c r="W435" t="s">
        <v>10070</v>
      </c>
      <c r="X435" t="s">
        <v>10071</v>
      </c>
      <c r="Y435">
        <v>1676</v>
      </c>
      <c r="Z435" t="s">
        <v>44</v>
      </c>
      <c r="AA435" t="s">
        <v>45</v>
      </c>
      <c r="AB435" t="s">
        <v>46</v>
      </c>
      <c r="AC435">
        <v>200000000</v>
      </c>
      <c r="AD435">
        <v>2003</v>
      </c>
      <c r="AE435">
        <v>284</v>
      </c>
      <c r="AF435">
        <v>6.4</v>
      </c>
      <c r="AG435">
        <v>2.35</v>
      </c>
      <c r="AH435">
        <v>0</v>
      </c>
    </row>
    <row r="436" spans="1:34">
      <c r="A436" t="s">
        <v>34</v>
      </c>
      <c r="B436" t="s">
        <v>2729</v>
      </c>
      <c r="C436">
        <v>318</v>
      </c>
      <c r="D436">
        <v>102</v>
      </c>
      <c r="E436">
        <v>532</v>
      </c>
      <c r="F436">
        <v>979</v>
      </c>
      <c r="G436" t="s">
        <v>767</v>
      </c>
      <c r="H436">
        <v>10000</v>
      </c>
      <c r="I436">
        <v>227946274</v>
      </c>
      <c r="J436" t="s">
        <v>56</v>
      </c>
      <c r="K436" t="s">
        <v>38</v>
      </c>
      <c r="Q436" t="s">
        <v>1098</v>
      </c>
      <c r="R436" t="s">
        <v>10075</v>
      </c>
      <c r="S436">
        <v>343648</v>
      </c>
      <c r="T436">
        <v>21584</v>
      </c>
      <c r="U436" t="s">
        <v>641</v>
      </c>
      <c r="V436">
        <v>0</v>
      </c>
      <c r="W436" t="s">
        <v>10076</v>
      </c>
      <c r="X436" t="s">
        <v>10077</v>
      </c>
      <c r="Y436">
        <v>590</v>
      </c>
      <c r="Z436" t="s">
        <v>44</v>
      </c>
      <c r="AA436" t="s">
        <v>45</v>
      </c>
      <c r="AB436" t="s">
        <v>62</v>
      </c>
      <c r="AC436">
        <v>150000000</v>
      </c>
      <c r="AD436">
        <v>2008</v>
      </c>
      <c r="AE436">
        <v>9000</v>
      </c>
      <c r="AF436">
        <v>6.4</v>
      </c>
      <c r="AG436">
        <v>2.35</v>
      </c>
      <c r="AH436">
        <v>0</v>
      </c>
    </row>
    <row r="437" spans="1:34">
      <c r="A437" t="s">
        <v>34</v>
      </c>
      <c r="B437" t="s">
        <v>5377</v>
      </c>
      <c r="C437">
        <v>339</v>
      </c>
      <c r="D437">
        <v>131</v>
      </c>
      <c r="E437">
        <v>776</v>
      </c>
      <c r="F437">
        <v>256</v>
      </c>
      <c r="G437" t="s">
        <v>5422</v>
      </c>
      <c r="H437">
        <v>17000</v>
      </c>
      <c r="I437">
        <v>73103784</v>
      </c>
      <c r="J437" t="s">
        <v>56</v>
      </c>
      <c r="K437" t="s">
        <v>38</v>
      </c>
      <c r="L437" t="s">
        <v>57</v>
      </c>
      <c r="Q437" t="s">
        <v>4205</v>
      </c>
      <c r="R437" t="s">
        <v>10078</v>
      </c>
      <c r="S437">
        <v>164238</v>
      </c>
      <c r="T437">
        <v>18204</v>
      </c>
      <c r="U437" t="s">
        <v>3215</v>
      </c>
      <c r="V437">
        <v>2</v>
      </c>
      <c r="W437" t="s">
        <v>10079</v>
      </c>
      <c r="X437" t="s">
        <v>10080</v>
      </c>
      <c r="Y437">
        <v>434</v>
      </c>
      <c r="Z437" t="s">
        <v>44</v>
      </c>
      <c r="AA437" t="s">
        <v>45</v>
      </c>
      <c r="AB437" t="s">
        <v>62</v>
      </c>
      <c r="AC437">
        <v>150000000</v>
      </c>
      <c r="AD437">
        <v>2013</v>
      </c>
      <c r="AE437">
        <v>551</v>
      </c>
      <c r="AF437">
        <v>6.4</v>
      </c>
      <c r="AG437">
        <v>2.35</v>
      </c>
      <c r="AH437">
        <v>33000</v>
      </c>
    </row>
    <row r="438" spans="1:34">
      <c r="A438" t="s">
        <v>34</v>
      </c>
      <c r="B438" t="s">
        <v>10081</v>
      </c>
      <c r="C438">
        <v>166</v>
      </c>
      <c r="D438">
        <v>106</v>
      </c>
      <c r="E438">
        <v>6</v>
      </c>
      <c r="F438">
        <v>422</v>
      </c>
      <c r="G438" t="s">
        <v>3191</v>
      </c>
      <c r="H438">
        <v>12000</v>
      </c>
      <c r="I438">
        <v>32131830</v>
      </c>
      <c r="J438" t="s">
        <v>56</v>
      </c>
      <c r="K438" t="s">
        <v>69</v>
      </c>
      <c r="L438" t="s">
        <v>95</v>
      </c>
      <c r="M438" t="s">
        <v>70</v>
      </c>
      <c r="N438" t="s">
        <v>87</v>
      </c>
      <c r="O438" t="s">
        <v>86</v>
      </c>
      <c r="Q438" t="s">
        <v>449</v>
      </c>
      <c r="R438" t="s">
        <v>10082</v>
      </c>
      <c r="S438">
        <v>72259</v>
      </c>
      <c r="T438">
        <v>15015</v>
      </c>
      <c r="U438" t="s">
        <v>678</v>
      </c>
      <c r="V438">
        <v>1</v>
      </c>
      <c r="W438" t="s">
        <v>10083</v>
      </c>
      <c r="X438" t="s">
        <v>10084</v>
      </c>
      <c r="Y438">
        <v>788</v>
      </c>
      <c r="Z438" t="s">
        <v>44</v>
      </c>
      <c r="AA438" t="s">
        <v>45</v>
      </c>
      <c r="AB438" t="s">
        <v>62</v>
      </c>
      <c r="AC438">
        <v>137000000</v>
      </c>
      <c r="AD438">
        <v>2001</v>
      </c>
      <c r="AE438">
        <v>2000</v>
      </c>
      <c r="AF438">
        <v>6.4</v>
      </c>
      <c r="AG438">
        <v>1.85</v>
      </c>
      <c r="AH438">
        <v>0</v>
      </c>
    </row>
    <row r="439" spans="1:34">
      <c r="A439" t="s">
        <v>34</v>
      </c>
      <c r="B439" t="s">
        <v>4991</v>
      </c>
      <c r="C439">
        <v>197</v>
      </c>
      <c r="D439">
        <v>128</v>
      </c>
      <c r="E439">
        <v>150</v>
      </c>
      <c r="F439">
        <v>244</v>
      </c>
      <c r="G439" t="s">
        <v>10085</v>
      </c>
      <c r="H439">
        <v>766</v>
      </c>
      <c r="I439">
        <v>126930660</v>
      </c>
      <c r="J439" t="s">
        <v>56</v>
      </c>
      <c r="K439" t="s">
        <v>69</v>
      </c>
      <c r="L439" t="s">
        <v>57</v>
      </c>
      <c r="Q439" t="s">
        <v>8213</v>
      </c>
      <c r="R439" t="s">
        <v>10086</v>
      </c>
      <c r="S439">
        <v>157519</v>
      </c>
      <c r="T439">
        <v>2037</v>
      </c>
      <c r="U439" t="s">
        <v>5750</v>
      </c>
      <c r="V439">
        <v>2</v>
      </c>
      <c r="W439" t="s">
        <v>10087</v>
      </c>
      <c r="X439" t="s">
        <v>10088</v>
      </c>
      <c r="Y439">
        <v>683</v>
      </c>
      <c r="Z439" t="s">
        <v>44</v>
      </c>
      <c r="AA439" t="s">
        <v>329</v>
      </c>
      <c r="AB439" t="s">
        <v>62</v>
      </c>
      <c r="AC439">
        <v>135000000</v>
      </c>
      <c r="AD439">
        <v>1999</v>
      </c>
      <c r="AE439">
        <v>536</v>
      </c>
      <c r="AF439">
        <v>6.4</v>
      </c>
      <c r="AG439">
        <v>2.35</v>
      </c>
      <c r="AH439">
        <v>2000</v>
      </c>
    </row>
    <row r="440" spans="1:34">
      <c r="A440" t="s">
        <v>34</v>
      </c>
      <c r="B440" t="s">
        <v>3459</v>
      </c>
      <c r="C440">
        <v>330</v>
      </c>
      <c r="D440">
        <v>101</v>
      </c>
      <c r="E440">
        <v>176</v>
      </c>
      <c r="F440">
        <v>282</v>
      </c>
      <c r="G440" t="s">
        <v>4297</v>
      </c>
      <c r="H440">
        <v>11000</v>
      </c>
      <c r="I440">
        <v>118311368</v>
      </c>
      <c r="J440" t="s">
        <v>56</v>
      </c>
      <c r="K440" t="s">
        <v>37</v>
      </c>
      <c r="L440" t="s">
        <v>90</v>
      </c>
      <c r="M440" t="s">
        <v>57</v>
      </c>
      <c r="Q440" t="s">
        <v>1742</v>
      </c>
      <c r="R440" t="s">
        <v>10089</v>
      </c>
      <c r="S440">
        <v>245621</v>
      </c>
      <c r="T440">
        <v>12406</v>
      </c>
      <c r="U440" t="s">
        <v>10090</v>
      </c>
      <c r="V440">
        <v>1</v>
      </c>
      <c r="W440" t="s">
        <v>10091</v>
      </c>
      <c r="X440" t="s">
        <v>10092</v>
      </c>
      <c r="Y440">
        <v>514</v>
      </c>
      <c r="Z440" t="s">
        <v>44</v>
      </c>
      <c r="AA440" t="s">
        <v>45</v>
      </c>
      <c r="AB440" t="s">
        <v>62</v>
      </c>
      <c r="AC440">
        <v>110000000</v>
      </c>
      <c r="AD440">
        <v>2010</v>
      </c>
      <c r="AE440">
        <v>702</v>
      </c>
      <c r="AF440">
        <v>6.4</v>
      </c>
      <c r="AG440">
        <v>2.35</v>
      </c>
      <c r="AH440">
        <v>23000</v>
      </c>
    </row>
    <row r="441" spans="1:34">
      <c r="A441" t="s">
        <v>34</v>
      </c>
      <c r="B441" t="s">
        <v>5377</v>
      </c>
      <c r="C441">
        <v>239</v>
      </c>
      <c r="D441">
        <v>124</v>
      </c>
      <c r="E441">
        <v>776</v>
      </c>
      <c r="F441">
        <v>812</v>
      </c>
      <c r="G441" t="s">
        <v>1479</v>
      </c>
      <c r="H441">
        <v>15000</v>
      </c>
      <c r="I441">
        <v>186739919</v>
      </c>
      <c r="J441" t="s">
        <v>56</v>
      </c>
      <c r="K441" t="s">
        <v>69</v>
      </c>
      <c r="L441" t="s">
        <v>86</v>
      </c>
      <c r="M441" t="s">
        <v>57</v>
      </c>
      <c r="Q441" t="s">
        <v>836</v>
      </c>
      <c r="R441" t="s">
        <v>10098</v>
      </c>
      <c r="S441">
        <v>333248</v>
      </c>
      <c r="T441">
        <v>20553</v>
      </c>
      <c r="U441" t="s">
        <v>810</v>
      </c>
      <c r="V441">
        <v>0</v>
      </c>
      <c r="W441" t="s">
        <v>10099</v>
      </c>
      <c r="X441" t="s">
        <v>10100</v>
      </c>
      <c r="Y441">
        <v>1159</v>
      </c>
      <c r="Z441" t="s">
        <v>44</v>
      </c>
      <c r="AA441" t="s">
        <v>45</v>
      </c>
      <c r="AB441" t="s">
        <v>62</v>
      </c>
      <c r="AC441">
        <v>125000000</v>
      </c>
      <c r="AD441">
        <v>2004</v>
      </c>
      <c r="AE441">
        <v>2000</v>
      </c>
      <c r="AF441">
        <v>6.4</v>
      </c>
      <c r="AG441">
        <v>2.35</v>
      </c>
      <c r="AH441">
        <v>19000</v>
      </c>
    </row>
    <row r="442" spans="1:34">
      <c r="A442" t="s">
        <v>34</v>
      </c>
      <c r="B442" t="s">
        <v>425</v>
      </c>
      <c r="C442">
        <v>231</v>
      </c>
      <c r="D442">
        <v>130</v>
      </c>
      <c r="E442">
        <v>249</v>
      </c>
      <c r="F442">
        <v>461</v>
      </c>
      <c r="G442" t="s">
        <v>504</v>
      </c>
      <c r="H442">
        <v>784</v>
      </c>
      <c r="I442">
        <v>182618434</v>
      </c>
      <c r="J442" t="s">
        <v>56</v>
      </c>
      <c r="K442" t="s">
        <v>69</v>
      </c>
      <c r="L442" t="s">
        <v>38</v>
      </c>
      <c r="M442" t="s">
        <v>57</v>
      </c>
      <c r="Q442" t="s">
        <v>305</v>
      </c>
      <c r="R442" t="s">
        <v>10101</v>
      </c>
      <c r="S442">
        <v>133076</v>
      </c>
      <c r="T442">
        <v>2684</v>
      </c>
      <c r="U442" t="s">
        <v>41</v>
      </c>
      <c r="V442">
        <v>0</v>
      </c>
      <c r="W442" t="s">
        <v>10102</v>
      </c>
      <c r="X442" t="s">
        <v>10103</v>
      </c>
      <c r="Y442">
        <v>779</v>
      </c>
      <c r="Z442" t="s">
        <v>44</v>
      </c>
      <c r="AA442" t="s">
        <v>45</v>
      </c>
      <c r="AB442" t="s">
        <v>62</v>
      </c>
      <c r="AC442">
        <v>140000000</v>
      </c>
      <c r="AD442">
        <v>2000</v>
      </c>
      <c r="AE442">
        <v>638</v>
      </c>
      <c r="AF442">
        <v>6.4</v>
      </c>
      <c r="AG442">
        <v>2.35</v>
      </c>
      <c r="AH442">
        <v>0</v>
      </c>
    </row>
    <row r="443" spans="1:34">
      <c r="A443" t="s">
        <v>34</v>
      </c>
      <c r="B443" t="s">
        <v>5381</v>
      </c>
      <c r="C443">
        <v>179</v>
      </c>
      <c r="D443">
        <v>108</v>
      </c>
      <c r="E443">
        <v>189</v>
      </c>
      <c r="F443">
        <v>1000</v>
      </c>
      <c r="G443" t="s">
        <v>9484</v>
      </c>
      <c r="H443">
        <v>49000</v>
      </c>
      <c r="I443">
        <v>250863268</v>
      </c>
      <c r="J443" t="s">
        <v>56</v>
      </c>
      <c r="K443" t="s">
        <v>69</v>
      </c>
      <c r="L443" t="s">
        <v>88</v>
      </c>
      <c r="M443" t="s">
        <v>89</v>
      </c>
      <c r="N443" t="s">
        <v>70</v>
      </c>
      <c r="Q443" t="s">
        <v>566</v>
      </c>
      <c r="R443" t="s">
        <v>10104</v>
      </c>
      <c r="S443">
        <v>234480</v>
      </c>
      <c r="T443">
        <v>55486</v>
      </c>
      <c r="U443" t="s">
        <v>2924</v>
      </c>
      <c r="V443">
        <v>2</v>
      </c>
      <c r="W443" t="s">
        <v>10105</v>
      </c>
      <c r="X443" t="s">
        <v>10106</v>
      </c>
      <c r="Y443">
        <v>444</v>
      </c>
      <c r="Z443" t="s">
        <v>44</v>
      </c>
      <c r="AA443" t="s">
        <v>45</v>
      </c>
      <c r="AB443" t="s">
        <v>150</v>
      </c>
      <c r="AC443">
        <v>110000000</v>
      </c>
      <c r="AD443">
        <v>2006</v>
      </c>
      <c r="AE443">
        <v>3000</v>
      </c>
      <c r="AF443">
        <v>6.4</v>
      </c>
      <c r="AG443">
        <v>1.85</v>
      </c>
      <c r="AH443">
        <v>3000</v>
      </c>
    </row>
    <row r="444" spans="1:34">
      <c r="A444" t="s">
        <v>34</v>
      </c>
      <c r="B444" t="s">
        <v>1232</v>
      </c>
      <c r="C444">
        <v>267</v>
      </c>
      <c r="D444">
        <v>106</v>
      </c>
      <c r="E444">
        <v>12000</v>
      </c>
      <c r="F444">
        <v>385</v>
      </c>
      <c r="G444" t="s">
        <v>3954</v>
      </c>
      <c r="H444">
        <v>18000</v>
      </c>
      <c r="I444">
        <v>65452312</v>
      </c>
      <c r="J444" t="s">
        <v>56</v>
      </c>
      <c r="K444" t="s">
        <v>37</v>
      </c>
      <c r="L444" t="s">
        <v>57</v>
      </c>
      <c r="Q444" t="s">
        <v>1453</v>
      </c>
      <c r="R444" t="s">
        <v>10110</v>
      </c>
      <c r="S444">
        <v>149998</v>
      </c>
      <c r="T444">
        <v>19906</v>
      </c>
      <c r="U444" t="s">
        <v>2271</v>
      </c>
      <c r="V444">
        <v>1</v>
      </c>
      <c r="W444" t="s">
        <v>10111</v>
      </c>
      <c r="X444" t="s">
        <v>10112</v>
      </c>
      <c r="Y444">
        <v>285</v>
      </c>
      <c r="Z444" t="s">
        <v>44</v>
      </c>
      <c r="AA444" t="s">
        <v>45</v>
      </c>
      <c r="AB444" t="s">
        <v>46</v>
      </c>
      <c r="AC444">
        <v>100000000</v>
      </c>
      <c r="AD444">
        <v>2009</v>
      </c>
      <c r="AE444">
        <v>464</v>
      </c>
      <c r="AF444">
        <v>6.4</v>
      </c>
      <c r="AG444">
        <v>2.35</v>
      </c>
      <c r="AH444">
        <v>0</v>
      </c>
    </row>
    <row r="445" spans="1:34">
      <c r="A445" t="s">
        <v>34</v>
      </c>
      <c r="B445" t="s">
        <v>425</v>
      </c>
      <c r="C445">
        <v>142</v>
      </c>
      <c r="D445">
        <v>124</v>
      </c>
      <c r="E445">
        <v>249</v>
      </c>
      <c r="F445">
        <v>936</v>
      </c>
      <c r="G445" t="s">
        <v>1233</v>
      </c>
      <c r="H445">
        <v>11000</v>
      </c>
      <c r="I445">
        <v>172620724</v>
      </c>
      <c r="J445" t="s">
        <v>56</v>
      </c>
      <c r="K445" t="s">
        <v>69</v>
      </c>
      <c r="L445" t="s">
        <v>38</v>
      </c>
      <c r="M445" t="s">
        <v>57</v>
      </c>
      <c r="Q445" t="s">
        <v>145</v>
      </c>
      <c r="R445" t="s">
        <v>10118</v>
      </c>
      <c r="S445">
        <v>146134</v>
      </c>
      <c r="T445">
        <v>23603</v>
      </c>
      <c r="U445" t="s">
        <v>5539</v>
      </c>
      <c r="V445">
        <v>1</v>
      </c>
      <c r="W445" t="s">
        <v>10119</v>
      </c>
      <c r="X445" t="s">
        <v>10120</v>
      </c>
      <c r="Y445">
        <v>393</v>
      </c>
      <c r="Z445" t="s">
        <v>44</v>
      </c>
      <c r="AA445" t="s">
        <v>45</v>
      </c>
      <c r="AB445" t="s">
        <v>46</v>
      </c>
      <c r="AC445">
        <v>85000000</v>
      </c>
      <c r="AD445">
        <v>1997</v>
      </c>
      <c r="AE445">
        <v>10000</v>
      </c>
      <c r="AF445">
        <v>6.4</v>
      </c>
      <c r="AG445">
        <v>2.35</v>
      </c>
      <c r="AH445">
        <v>0</v>
      </c>
    </row>
    <row r="446" spans="1:34">
      <c r="A446" t="s">
        <v>34</v>
      </c>
      <c r="B446" t="s">
        <v>10133</v>
      </c>
      <c r="C446">
        <v>308</v>
      </c>
      <c r="D446">
        <v>91</v>
      </c>
      <c r="E446">
        <v>22</v>
      </c>
      <c r="F446">
        <v>1000</v>
      </c>
      <c r="G446" t="s">
        <v>2755</v>
      </c>
      <c r="H446">
        <v>7000</v>
      </c>
      <c r="I446">
        <v>336029560</v>
      </c>
      <c r="J446" t="s">
        <v>56</v>
      </c>
      <c r="K446" t="s">
        <v>95</v>
      </c>
      <c r="L446" t="s">
        <v>88</v>
      </c>
      <c r="M446" t="s">
        <v>89</v>
      </c>
      <c r="N446" t="s">
        <v>86</v>
      </c>
      <c r="Q446" t="s">
        <v>1592</v>
      </c>
      <c r="R446" t="s">
        <v>10134</v>
      </c>
      <c r="S446">
        <v>142403</v>
      </c>
      <c r="T446">
        <v>13616</v>
      </c>
      <c r="U446" t="s">
        <v>2924</v>
      </c>
      <c r="V446">
        <v>0</v>
      </c>
      <c r="W446" t="s">
        <v>10135</v>
      </c>
      <c r="X446" t="s">
        <v>10136</v>
      </c>
      <c r="Y446">
        <v>275</v>
      </c>
      <c r="Z446" t="s">
        <v>44</v>
      </c>
      <c r="AA446" t="s">
        <v>45</v>
      </c>
      <c r="AB446" t="s">
        <v>150</v>
      </c>
      <c r="AC446">
        <v>74000000</v>
      </c>
      <c r="AD446">
        <v>2015</v>
      </c>
      <c r="AE446">
        <v>4000</v>
      </c>
      <c r="AF446">
        <v>6.4</v>
      </c>
      <c r="AG446">
        <v>1.85</v>
      </c>
      <c r="AH446">
        <v>70000</v>
      </c>
    </row>
    <row r="447" spans="1:34">
      <c r="A447" t="s">
        <v>34</v>
      </c>
      <c r="B447" t="s">
        <v>2718</v>
      </c>
      <c r="C447">
        <v>160</v>
      </c>
      <c r="D447">
        <v>103</v>
      </c>
      <c r="E447">
        <v>906</v>
      </c>
      <c r="F447">
        <v>748</v>
      </c>
      <c r="G447" t="s">
        <v>2718</v>
      </c>
      <c r="H447">
        <v>1000</v>
      </c>
      <c r="I447">
        <v>70117571</v>
      </c>
      <c r="J447" t="s">
        <v>56</v>
      </c>
      <c r="K447" t="s">
        <v>69</v>
      </c>
      <c r="L447" t="s">
        <v>86</v>
      </c>
      <c r="M447" t="s">
        <v>57</v>
      </c>
      <c r="Q447" t="s">
        <v>2720</v>
      </c>
      <c r="R447" t="s">
        <v>10141</v>
      </c>
      <c r="S447">
        <v>56741</v>
      </c>
      <c r="T447">
        <v>6207</v>
      </c>
      <c r="U447" t="s">
        <v>10142</v>
      </c>
      <c r="V447">
        <v>0</v>
      </c>
      <c r="W447" t="s">
        <v>10143</v>
      </c>
      <c r="X447" t="s">
        <v>10144</v>
      </c>
      <c r="Y447">
        <v>515</v>
      </c>
      <c r="Z447" t="s">
        <v>44</v>
      </c>
      <c r="AA447" t="s">
        <v>45</v>
      </c>
      <c r="AB447" t="s">
        <v>150</v>
      </c>
      <c r="AC447">
        <v>58000000</v>
      </c>
      <c r="AD447">
        <v>1998</v>
      </c>
      <c r="AE447">
        <v>906</v>
      </c>
      <c r="AF447">
        <v>6.4</v>
      </c>
      <c r="AG447">
        <v>2.35</v>
      </c>
      <c r="AH447">
        <v>1000</v>
      </c>
    </row>
    <row r="448" spans="1:34">
      <c r="A448" t="s">
        <v>34</v>
      </c>
      <c r="B448" t="s">
        <v>10145</v>
      </c>
      <c r="C448">
        <v>242</v>
      </c>
      <c r="D448">
        <v>88</v>
      </c>
      <c r="E448">
        <v>24</v>
      </c>
      <c r="F448">
        <v>324</v>
      </c>
      <c r="G448" t="s">
        <v>4622</v>
      </c>
      <c r="H448">
        <v>5000</v>
      </c>
      <c r="I448">
        <v>62321039</v>
      </c>
      <c r="J448" t="s">
        <v>56</v>
      </c>
      <c r="K448" t="s">
        <v>70</v>
      </c>
      <c r="L448" t="s">
        <v>94</v>
      </c>
      <c r="Q448" t="s">
        <v>8039</v>
      </c>
      <c r="R448" t="s">
        <v>10146</v>
      </c>
      <c r="S448">
        <v>117096</v>
      </c>
      <c r="T448">
        <v>5861</v>
      </c>
      <c r="U448" t="s">
        <v>10147</v>
      </c>
      <c r="V448">
        <v>1</v>
      </c>
      <c r="W448" t="s">
        <v>10148</v>
      </c>
      <c r="X448" t="s">
        <v>10149</v>
      </c>
      <c r="Y448">
        <v>271</v>
      </c>
      <c r="Z448" t="s">
        <v>44</v>
      </c>
      <c r="AA448" t="s">
        <v>45</v>
      </c>
      <c r="AB448" t="s">
        <v>46</v>
      </c>
      <c r="AC448">
        <v>70000000</v>
      </c>
      <c r="AD448">
        <v>2012</v>
      </c>
      <c r="AE448">
        <v>327</v>
      </c>
      <c r="AF448">
        <v>6.4</v>
      </c>
      <c r="AG448">
        <v>2.35</v>
      </c>
      <c r="AH448">
        <v>24000</v>
      </c>
    </row>
    <row r="449" spans="1:34">
      <c r="A449" t="s">
        <v>34</v>
      </c>
      <c r="B449" t="s">
        <v>10150</v>
      </c>
      <c r="C449">
        <v>176</v>
      </c>
      <c r="D449">
        <v>124</v>
      </c>
      <c r="E449">
        <v>31</v>
      </c>
      <c r="F449">
        <v>497</v>
      </c>
      <c r="G449" t="s">
        <v>1085</v>
      </c>
      <c r="H449">
        <v>11000</v>
      </c>
      <c r="I449">
        <v>118471320</v>
      </c>
      <c r="J449" t="s">
        <v>56</v>
      </c>
      <c r="K449" t="s">
        <v>38</v>
      </c>
      <c r="L449" t="s">
        <v>57</v>
      </c>
      <c r="Q449" t="s">
        <v>39</v>
      </c>
      <c r="R449" t="s">
        <v>10151</v>
      </c>
      <c r="S449">
        <v>86504</v>
      </c>
      <c r="T449">
        <v>12556</v>
      </c>
      <c r="U449" t="s">
        <v>2802</v>
      </c>
      <c r="V449">
        <v>0</v>
      </c>
      <c r="W449" t="s">
        <v>10152</v>
      </c>
      <c r="X449" t="s">
        <v>10153</v>
      </c>
      <c r="Y449">
        <v>568</v>
      </c>
      <c r="Z449" t="s">
        <v>44</v>
      </c>
      <c r="AA449" t="s">
        <v>45</v>
      </c>
      <c r="AB449" t="s">
        <v>62</v>
      </c>
      <c r="AC449">
        <v>68000000</v>
      </c>
      <c r="AD449">
        <v>2002</v>
      </c>
      <c r="AE449">
        <v>655</v>
      </c>
      <c r="AF449">
        <v>6.4</v>
      </c>
      <c r="AG449">
        <v>2.35</v>
      </c>
      <c r="AH449">
        <v>0</v>
      </c>
    </row>
    <row r="450" spans="1:34">
      <c r="A450" t="s">
        <v>76</v>
      </c>
      <c r="B450" t="s">
        <v>105</v>
      </c>
      <c r="C450">
        <v>169</v>
      </c>
      <c r="D450">
        <v>130</v>
      </c>
      <c r="E450">
        <v>16000</v>
      </c>
      <c r="F450">
        <v>416</v>
      </c>
      <c r="G450" t="s">
        <v>2776</v>
      </c>
      <c r="H450">
        <v>16000</v>
      </c>
      <c r="I450">
        <v>90454043</v>
      </c>
      <c r="J450" t="s">
        <v>56</v>
      </c>
      <c r="K450" t="s">
        <v>69</v>
      </c>
      <c r="L450" t="s">
        <v>57</v>
      </c>
      <c r="Q450" t="s">
        <v>105</v>
      </c>
      <c r="R450" t="s">
        <v>10161</v>
      </c>
      <c r="S450">
        <v>60165</v>
      </c>
      <c r="T450">
        <v>17771</v>
      </c>
      <c r="U450" t="s">
        <v>5513</v>
      </c>
      <c r="V450">
        <v>1</v>
      </c>
      <c r="W450" t="s">
        <v>10162</v>
      </c>
      <c r="X450" t="s">
        <v>10163</v>
      </c>
      <c r="Y450">
        <v>326</v>
      </c>
      <c r="Z450" t="s">
        <v>44</v>
      </c>
      <c r="AA450" t="s">
        <v>45</v>
      </c>
      <c r="AB450" t="s">
        <v>62</v>
      </c>
      <c r="AC450">
        <v>65000000</v>
      </c>
      <c r="AD450">
        <v>2000</v>
      </c>
      <c r="AE450">
        <v>495</v>
      </c>
      <c r="AF450">
        <v>6.4</v>
      </c>
      <c r="AG450">
        <v>2.35</v>
      </c>
      <c r="AH450">
        <v>0</v>
      </c>
    </row>
    <row r="451" spans="1:34">
      <c r="A451" t="s">
        <v>34</v>
      </c>
      <c r="B451" t="s">
        <v>5452</v>
      </c>
      <c r="C451">
        <v>74</v>
      </c>
      <c r="D451">
        <v>124</v>
      </c>
      <c r="E451">
        <v>212</v>
      </c>
      <c r="F451">
        <v>369</v>
      </c>
      <c r="G451" t="s">
        <v>7043</v>
      </c>
      <c r="H451">
        <v>13000</v>
      </c>
      <c r="I451">
        <v>84049211</v>
      </c>
      <c r="J451" t="s">
        <v>56</v>
      </c>
      <c r="K451" t="s">
        <v>69</v>
      </c>
      <c r="L451" t="s">
        <v>57</v>
      </c>
      <c r="Q451" t="s">
        <v>1031</v>
      </c>
      <c r="R451" t="s">
        <v>10164</v>
      </c>
      <c r="S451">
        <v>96096</v>
      </c>
      <c r="T451">
        <v>15229</v>
      </c>
      <c r="U451" t="s">
        <v>10165</v>
      </c>
      <c r="V451">
        <v>1</v>
      </c>
      <c r="W451" t="s">
        <v>10166</v>
      </c>
      <c r="X451" t="s">
        <v>10167</v>
      </c>
      <c r="Y451">
        <v>172</v>
      </c>
      <c r="Z451" t="s">
        <v>44</v>
      </c>
      <c r="AA451" t="s">
        <v>45</v>
      </c>
      <c r="AB451" t="s">
        <v>46</v>
      </c>
      <c r="AC451">
        <v>70000000</v>
      </c>
      <c r="AD451">
        <v>1993</v>
      </c>
      <c r="AE451">
        <v>730</v>
      </c>
      <c r="AF451">
        <v>6.4</v>
      </c>
      <c r="AG451">
        <v>2.35</v>
      </c>
      <c r="AH451">
        <v>0</v>
      </c>
    </row>
    <row r="452" spans="1:34">
      <c r="A452" t="s">
        <v>34</v>
      </c>
      <c r="B452" t="s">
        <v>8131</v>
      </c>
      <c r="C452">
        <v>230</v>
      </c>
      <c r="D452">
        <v>111</v>
      </c>
      <c r="E452">
        <v>545</v>
      </c>
      <c r="F452">
        <v>805</v>
      </c>
      <c r="G452" t="s">
        <v>9024</v>
      </c>
      <c r="H452">
        <v>26000</v>
      </c>
      <c r="I452">
        <v>36064910</v>
      </c>
      <c r="J452" t="s">
        <v>56</v>
      </c>
      <c r="K452" t="s">
        <v>86</v>
      </c>
      <c r="L452" t="s">
        <v>57</v>
      </c>
      <c r="Q452" t="s">
        <v>553</v>
      </c>
      <c r="R452" t="s">
        <v>10176</v>
      </c>
      <c r="S452">
        <v>166610</v>
      </c>
      <c r="T452">
        <v>28643</v>
      </c>
      <c r="U452" t="s">
        <v>546</v>
      </c>
      <c r="V452">
        <v>4</v>
      </c>
      <c r="W452" t="s">
        <v>10177</v>
      </c>
      <c r="X452" t="s">
        <v>10178</v>
      </c>
      <c r="Y452">
        <v>211</v>
      </c>
      <c r="Z452" t="s">
        <v>44</v>
      </c>
      <c r="AA452" t="s">
        <v>45</v>
      </c>
      <c r="AB452" t="s">
        <v>46</v>
      </c>
      <c r="AC452">
        <v>45000000</v>
      </c>
      <c r="AD452">
        <v>2008</v>
      </c>
      <c r="AE452">
        <v>872</v>
      </c>
      <c r="AF452">
        <v>6.4</v>
      </c>
      <c r="AG452">
        <v>2.35</v>
      </c>
      <c r="AH452">
        <v>0</v>
      </c>
    </row>
    <row r="453" spans="1:34">
      <c r="A453" t="s">
        <v>34</v>
      </c>
      <c r="B453" t="s">
        <v>7475</v>
      </c>
      <c r="C453">
        <v>249</v>
      </c>
      <c r="D453">
        <v>132</v>
      </c>
      <c r="E453">
        <v>47</v>
      </c>
      <c r="F453">
        <v>240</v>
      </c>
      <c r="G453" t="s">
        <v>2841</v>
      </c>
      <c r="H453">
        <v>988</v>
      </c>
      <c r="I453">
        <v>81687587</v>
      </c>
      <c r="J453" t="s">
        <v>56</v>
      </c>
      <c r="K453" t="s">
        <v>86</v>
      </c>
      <c r="L453" t="s">
        <v>57</v>
      </c>
      <c r="Q453" t="s">
        <v>7477</v>
      </c>
      <c r="R453" t="s">
        <v>10179</v>
      </c>
      <c r="S453">
        <v>138246</v>
      </c>
      <c r="T453">
        <v>2517</v>
      </c>
      <c r="U453" t="s">
        <v>10180</v>
      </c>
      <c r="V453">
        <v>0</v>
      </c>
      <c r="W453" t="s">
        <v>10181</v>
      </c>
      <c r="X453" t="s">
        <v>10182</v>
      </c>
      <c r="Y453">
        <v>360</v>
      </c>
      <c r="Z453" t="s">
        <v>44</v>
      </c>
      <c r="AA453" t="s">
        <v>45</v>
      </c>
      <c r="AB453" t="s">
        <v>62</v>
      </c>
      <c r="AC453">
        <v>61000000</v>
      </c>
      <c r="AD453">
        <v>2015</v>
      </c>
      <c r="AE453">
        <v>960</v>
      </c>
      <c r="AF453">
        <v>6.4</v>
      </c>
      <c r="AG453">
        <v>2.35</v>
      </c>
      <c r="AH453">
        <v>24000</v>
      </c>
    </row>
    <row r="454" spans="1:34">
      <c r="A454" t="s">
        <v>34</v>
      </c>
      <c r="B454" t="s">
        <v>10183</v>
      </c>
      <c r="C454">
        <v>172</v>
      </c>
      <c r="D454">
        <v>116</v>
      </c>
      <c r="E454">
        <v>53</v>
      </c>
      <c r="F454">
        <v>906</v>
      </c>
      <c r="G454" t="s">
        <v>2720</v>
      </c>
      <c r="H454">
        <v>27000</v>
      </c>
      <c r="I454">
        <v>43119879</v>
      </c>
      <c r="J454" t="s">
        <v>56</v>
      </c>
      <c r="K454" t="s">
        <v>69</v>
      </c>
      <c r="L454" t="s">
        <v>86</v>
      </c>
      <c r="M454" t="s">
        <v>57</v>
      </c>
      <c r="Q454" t="s">
        <v>113</v>
      </c>
      <c r="R454" t="s">
        <v>10184</v>
      </c>
      <c r="S454">
        <v>58450</v>
      </c>
      <c r="T454">
        <v>31224</v>
      </c>
      <c r="U454" t="s">
        <v>2718</v>
      </c>
      <c r="V454">
        <v>0</v>
      </c>
      <c r="W454" t="s">
        <v>10185</v>
      </c>
      <c r="X454" t="s">
        <v>10186</v>
      </c>
      <c r="Y454">
        <v>842</v>
      </c>
      <c r="Z454" t="s">
        <v>44</v>
      </c>
      <c r="AA454" t="s">
        <v>45</v>
      </c>
      <c r="AB454" t="s">
        <v>62</v>
      </c>
      <c r="AC454">
        <v>60000000</v>
      </c>
      <c r="AD454">
        <v>2002</v>
      </c>
      <c r="AE454">
        <v>1000</v>
      </c>
      <c r="AF454">
        <v>6.4</v>
      </c>
      <c r="AG454">
        <v>2.35</v>
      </c>
      <c r="AH454">
        <v>0</v>
      </c>
    </row>
    <row r="455" spans="1:34">
      <c r="A455" t="s">
        <v>34</v>
      </c>
      <c r="B455" t="s">
        <v>7952</v>
      </c>
      <c r="C455">
        <v>60</v>
      </c>
      <c r="D455">
        <v>103</v>
      </c>
      <c r="E455">
        <v>357</v>
      </c>
      <c r="F455">
        <v>40</v>
      </c>
      <c r="G455" t="s">
        <v>959</v>
      </c>
      <c r="H455">
        <v>2000</v>
      </c>
      <c r="I455">
        <v>51317350</v>
      </c>
      <c r="J455" t="s">
        <v>56</v>
      </c>
      <c r="K455" t="s">
        <v>69</v>
      </c>
      <c r="L455" t="s">
        <v>70</v>
      </c>
      <c r="Q455" t="s">
        <v>1479</v>
      </c>
      <c r="R455" t="s">
        <v>10190</v>
      </c>
      <c r="S455">
        <v>78343</v>
      </c>
      <c r="T455">
        <v>2710</v>
      </c>
      <c r="U455" t="s">
        <v>10191</v>
      </c>
      <c r="V455">
        <v>0</v>
      </c>
      <c r="W455" t="s">
        <v>10192</v>
      </c>
      <c r="X455" t="s">
        <v>10193</v>
      </c>
      <c r="Y455">
        <v>139</v>
      </c>
      <c r="Z455" t="s">
        <v>44</v>
      </c>
      <c r="AA455" t="s">
        <v>45</v>
      </c>
      <c r="AB455" t="s">
        <v>62</v>
      </c>
      <c r="AC455">
        <v>57000000</v>
      </c>
      <c r="AD455">
        <v>1996</v>
      </c>
      <c r="AE455">
        <v>663</v>
      </c>
      <c r="AF455">
        <v>6.4</v>
      </c>
      <c r="AG455">
        <v>2.35</v>
      </c>
      <c r="AH455">
        <v>0</v>
      </c>
    </row>
    <row r="456" spans="1:34">
      <c r="A456" t="s">
        <v>34</v>
      </c>
      <c r="B456" t="s">
        <v>10183</v>
      </c>
      <c r="C456">
        <v>60</v>
      </c>
      <c r="D456">
        <v>133</v>
      </c>
      <c r="E456">
        <v>53</v>
      </c>
      <c r="F456">
        <v>263</v>
      </c>
      <c r="G456" t="s">
        <v>264</v>
      </c>
      <c r="H456">
        <v>1000</v>
      </c>
      <c r="I456">
        <v>68750000</v>
      </c>
      <c r="J456" t="s">
        <v>56</v>
      </c>
      <c r="K456" t="s">
        <v>69</v>
      </c>
      <c r="L456" t="s">
        <v>57</v>
      </c>
      <c r="Q456" t="s">
        <v>1691</v>
      </c>
      <c r="R456" t="s">
        <v>10201</v>
      </c>
      <c r="S456">
        <v>40858</v>
      </c>
      <c r="T456">
        <v>2916</v>
      </c>
      <c r="U456" t="s">
        <v>1317</v>
      </c>
      <c r="V456">
        <v>0</v>
      </c>
      <c r="W456" t="s">
        <v>10202</v>
      </c>
      <c r="X456" t="s">
        <v>10203</v>
      </c>
      <c r="Y456">
        <v>144</v>
      </c>
      <c r="Z456" t="s">
        <v>44</v>
      </c>
      <c r="AA456" t="s">
        <v>45</v>
      </c>
      <c r="AB456" t="s">
        <v>46</v>
      </c>
      <c r="AC456">
        <v>55000000</v>
      </c>
      <c r="AD456">
        <v>1996</v>
      </c>
      <c r="AE456">
        <v>780</v>
      </c>
      <c r="AF456">
        <v>6.4</v>
      </c>
      <c r="AG456">
        <v>2.35</v>
      </c>
      <c r="AH456">
        <v>0</v>
      </c>
    </row>
    <row r="457" spans="1:34">
      <c r="A457" t="s">
        <v>34</v>
      </c>
      <c r="B457" t="s">
        <v>129</v>
      </c>
      <c r="C457">
        <v>210</v>
      </c>
      <c r="D457">
        <v>145</v>
      </c>
      <c r="E457">
        <v>21000</v>
      </c>
      <c r="F457">
        <v>243</v>
      </c>
      <c r="G457" t="s">
        <v>10204</v>
      </c>
      <c r="H457">
        <v>534</v>
      </c>
      <c r="I457">
        <v>55473600</v>
      </c>
      <c r="J457" t="s">
        <v>56</v>
      </c>
      <c r="K457" t="s">
        <v>94</v>
      </c>
      <c r="L457" t="s">
        <v>86</v>
      </c>
      <c r="Q457" t="s">
        <v>4266</v>
      </c>
      <c r="R457" t="s">
        <v>10205</v>
      </c>
      <c r="S457">
        <v>207686</v>
      </c>
      <c r="T457">
        <v>1543</v>
      </c>
      <c r="U457" t="s">
        <v>10206</v>
      </c>
      <c r="V457">
        <v>0</v>
      </c>
      <c r="W457" t="s">
        <v>10207</v>
      </c>
      <c r="X457" t="s">
        <v>10208</v>
      </c>
      <c r="Y457">
        <v>776</v>
      </c>
      <c r="Z457" t="s">
        <v>44</v>
      </c>
      <c r="AA457" t="s">
        <v>45</v>
      </c>
      <c r="AB457" t="s">
        <v>46</v>
      </c>
      <c r="AC457">
        <v>50000000</v>
      </c>
      <c r="AD457">
        <v>1992</v>
      </c>
      <c r="AE457">
        <v>273</v>
      </c>
      <c r="AF457">
        <v>6.4</v>
      </c>
      <c r="AG457">
        <v>2.35</v>
      </c>
      <c r="AH457">
        <v>0</v>
      </c>
    </row>
    <row r="458" spans="1:34">
      <c r="A458" t="s">
        <v>34</v>
      </c>
      <c r="B458" t="s">
        <v>640</v>
      </c>
      <c r="C458">
        <v>235</v>
      </c>
      <c r="D458">
        <v>99</v>
      </c>
      <c r="E458">
        <v>160</v>
      </c>
      <c r="F458">
        <v>72</v>
      </c>
      <c r="G458" t="s">
        <v>7146</v>
      </c>
      <c r="H458">
        <v>330</v>
      </c>
      <c r="I458">
        <v>38105077</v>
      </c>
      <c r="J458" t="s">
        <v>56</v>
      </c>
      <c r="K458" t="s">
        <v>37</v>
      </c>
      <c r="L458" t="s">
        <v>57</v>
      </c>
      <c r="Q458" t="s">
        <v>10229</v>
      </c>
      <c r="R458" t="s">
        <v>10230</v>
      </c>
      <c r="S458">
        <v>58349</v>
      </c>
      <c r="T458">
        <v>701</v>
      </c>
      <c r="U458" t="s">
        <v>10231</v>
      </c>
      <c r="V458">
        <v>0</v>
      </c>
      <c r="W458" t="s">
        <v>10232</v>
      </c>
      <c r="X458" t="s">
        <v>10233</v>
      </c>
      <c r="Y458">
        <v>194</v>
      </c>
      <c r="Z458" t="s">
        <v>44</v>
      </c>
      <c r="AA458" t="s">
        <v>45</v>
      </c>
      <c r="AB458" t="s">
        <v>46</v>
      </c>
      <c r="AC458">
        <v>40000000</v>
      </c>
      <c r="AD458">
        <v>2009</v>
      </c>
      <c r="AE458">
        <v>119</v>
      </c>
      <c r="AF458">
        <v>6.4</v>
      </c>
      <c r="AG458">
        <v>2.35</v>
      </c>
      <c r="AH458">
        <v>0</v>
      </c>
    </row>
    <row r="459" spans="1:34">
      <c r="A459" t="s">
        <v>34</v>
      </c>
      <c r="B459" t="s">
        <v>105</v>
      </c>
      <c r="C459">
        <v>146</v>
      </c>
      <c r="D459">
        <v>110</v>
      </c>
      <c r="E459">
        <v>16000</v>
      </c>
      <c r="F459">
        <v>581</v>
      </c>
      <c r="G459" t="s">
        <v>2810</v>
      </c>
      <c r="H459">
        <v>16000</v>
      </c>
      <c r="I459">
        <v>26199517</v>
      </c>
      <c r="J459" t="s">
        <v>56</v>
      </c>
      <c r="K459" t="s">
        <v>37</v>
      </c>
      <c r="L459" t="s">
        <v>38</v>
      </c>
      <c r="M459" t="s">
        <v>90</v>
      </c>
      <c r="N459" t="s">
        <v>57</v>
      </c>
      <c r="Q459" t="s">
        <v>105</v>
      </c>
      <c r="R459" t="s">
        <v>10234</v>
      </c>
      <c r="S459">
        <v>34356</v>
      </c>
      <c r="T459">
        <v>18635</v>
      </c>
      <c r="U459" t="s">
        <v>10235</v>
      </c>
      <c r="V459">
        <v>1</v>
      </c>
      <c r="W459" t="s">
        <v>10236</v>
      </c>
      <c r="X459" t="s">
        <v>10237</v>
      </c>
      <c r="Y459">
        <v>260</v>
      </c>
      <c r="Z459" t="s">
        <v>44</v>
      </c>
      <c r="AA459" t="s">
        <v>45</v>
      </c>
      <c r="AB459" t="s">
        <v>46</v>
      </c>
      <c r="AC459">
        <v>50000000</v>
      </c>
      <c r="AD459">
        <v>2002</v>
      </c>
      <c r="AE459">
        <v>1000</v>
      </c>
      <c r="AF459">
        <v>6.4</v>
      </c>
      <c r="AG459">
        <v>2.35</v>
      </c>
      <c r="AH459">
        <v>705</v>
      </c>
    </row>
    <row r="460" spans="1:34">
      <c r="A460" t="s">
        <v>34</v>
      </c>
      <c r="B460" t="s">
        <v>1836</v>
      </c>
      <c r="C460">
        <v>96</v>
      </c>
      <c r="D460">
        <v>96</v>
      </c>
      <c r="E460">
        <v>170</v>
      </c>
      <c r="F460">
        <v>668</v>
      </c>
      <c r="G460" t="s">
        <v>10280</v>
      </c>
      <c r="H460">
        <v>13000</v>
      </c>
      <c r="I460">
        <v>150415432</v>
      </c>
      <c r="J460" t="s">
        <v>56</v>
      </c>
      <c r="K460" t="s">
        <v>69</v>
      </c>
      <c r="L460" t="s">
        <v>57</v>
      </c>
      <c r="M460" t="s">
        <v>207</v>
      </c>
      <c r="Q460" t="s">
        <v>1031</v>
      </c>
      <c r="R460" t="s">
        <v>10281</v>
      </c>
      <c r="S460">
        <v>117606</v>
      </c>
      <c r="T460">
        <v>15662</v>
      </c>
      <c r="U460" t="s">
        <v>4853</v>
      </c>
      <c r="V460">
        <v>0</v>
      </c>
      <c r="W460" t="s">
        <v>10282</v>
      </c>
      <c r="X460" t="s">
        <v>10283</v>
      </c>
      <c r="Y460">
        <v>217</v>
      </c>
      <c r="Z460" t="s">
        <v>44</v>
      </c>
      <c r="AA460" t="s">
        <v>45</v>
      </c>
      <c r="AB460" t="s">
        <v>46</v>
      </c>
      <c r="AC460">
        <v>44000000</v>
      </c>
      <c r="AD460">
        <v>1985</v>
      </c>
      <c r="AE460">
        <v>738</v>
      </c>
      <c r="AF460">
        <v>6.4</v>
      </c>
      <c r="AG460">
        <v>2.35</v>
      </c>
      <c r="AH460">
        <v>0</v>
      </c>
    </row>
    <row r="461" spans="1:34">
      <c r="A461" t="s">
        <v>34</v>
      </c>
      <c r="B461" t="s">
        <v>2131</v>
      </c>
      <c r="C461">
        <v>433</v>
      </c>
      <c r="D461">
        <v>89</v>
      </c>
      <c r="E461">
        <v>0</v>
      </c>
      <c r="F461">
        <v>903</v>
      </c>
      <c r="G461" t="s">
        <v>39</v>
      </c>
      <c r="H461">
        <v>19000</v>
      </c>
      <c r="I461">
        <v>126546825</v>
      </c>
      <c r="J461" t="s">
        <v>56</v>
      </c>
      <c r="K461" t="s">
        <v>86</v>
      </c>
      <c r="L461" t="s">
        <v>57</v>
      </c>
      <c r="Q461" t="s">
        <v>291</v>
      </c>
      <c r="R461" t="s">
        <v>10289</v>
      </c>
      <c r="S461">
        <v>327367</v>
      </c>
      <c r="T461">
        <v>32325</v>
      </c>
      <c r="U461" t="s">
        <v>6179</v>
      </c>
      <c r="V461">
        <v>0</v>
      </c>
      <c r="W461" t="s">
        <v>10290</v>
      </c>
      <c r="X461" t="s">
        <v>10291</v>
      </c>
      <c r="Y461">
        <v>918</v>
      </c>
      <c r="Z461" t="s">
        <v>44</v>
      </c>
      <c r="AA461" t="s">
        <v>301</v>
      </c>
      <c r="AB461" t="s">
        <v>46</v>
      </c>
      <c r="AC461">
        <v>40000000</v>
      </c>
      <c r="AD461">
        <v>2014</v>
      </c>
      <c r="AE461">
        <v>11000</v>
      </c>
      <c r="AF461">
        <v>6.4</v>
      </c>
      <c r="AG461">
        <v>2.35</v>
      </c>
      <c r="AH461">
        <v>83000</v>
      </c>
    </row>
    <row r="462" spans="1:34">
      <c r="A462" t="s">
        <v>34</v>
      </c>
      <c r="B462" t="s">
        <v>10301</v>
      </c>
      <c r="C462">
        <v>131</v>
      </c>
      <c r="D462">
        <v>106</v>
      </c>
      <c r="E462">
        <v>212</v>
      </c>
      <c r="F462">
        <v>389</v>
      </c>
      <c r="G462" t="s">
        <v>7126</v>
      </c>
      <c r="H462">
        <v>578</v>
      </c>
      <c r="I462">
        <v>59068786</v>
      </c>
      <c r="J462" t="s">
        <v>56</v>
      </c>
      <c r="K462" t="s">
        <v>38</v>
      </c>
      <c r="L462" t="s">
        <v>57</v>
      </c>
      <c r="M462" t="s">
        <v>207</v>
      </c>
      <c r="Q462" t="s">
        <v>10302</v>
      </c>
      <c r="R462" t="s">
        <v>10303</v>
      </c>
      <c r="S462">
        <v>86902</v>
      </c>
      <c r="T462">
        <v>2544</v>
      </c>
      <c r="U462" t="s">
        <v>10304</v>
      </c>
      <c r="V462">
        <v>2</v>
      </c>
      <c r="W462" t="s">
        <v>10305</v>
      </c>
      <c r="X462" t="s">
        <v>10306</v>
      </c>
      <c r="Y462">
        <v>411</v>
      </c>
      <c r="Z462" t="s">
        <v>44</v>
      </c>
      <c r="AA462" t="s">
        <v>45</v>
      </c>
      <c r="AB462" t="s">
        <v>62</v>
      </c>
      <c r="AC462">
        <v>40000000</v>
      </c>
      <c r="AD462">
        <v>2001</v>
      </c>
      <c r="AE462">
        <v>563</v>
      </c>
      <c r="AF462">
        <v>6.4</v>
      </c>
      <c r="AG462">
        <v>2.35</v>
      </c>
      <c r="AH462">
        <v>0</v>
      </c>
    </row>
    <row r="463" spans="1:34">
      <c r="A463" t="s">
        <v>34</v>
      </c>
      <c r="B463" t="s">
        <v>10307</v>
      </c>
      <c r="C463">
        <v>351</v>
      </c>
      <c r="D463">
        <v>107</v>
      </c>
      <c r="E463">
        <v>190</v>
      </c>
      <c r="F463">
        <v>520</v>
      </c>
      <c r="G463" t="s">
        <v>183</v>
      </c>
      <c r="H463">
        <v>2000</v>
      </c>
      <c r="I463">
        <v>52000688</v>
      </c>
      <c r="J463" t="s">
        <v>56</v>
      </c>
      <c r="K463" t="s">
        <v>69</v>
      </c>
      <c r="L463" t="s">
        <v>86</v>
      </c>
      <c r="M463" t="s">
        <v>57</v>
      </c>
      <c r="Q463" t="s">
        <v>10308</v>
      </c>
      <c r="R463" t="s">
        <v>10309</v>
      </c>
      <c r="S463">
        <v>171418</v>
      </c>
      <c r="T463">
        <v>4243</v>
      </c>
      <c r="U463" t="s">
        <v>10310</v>
      </c>
      <c r="V463">
        <v>0</v>
      </c>
      <c r="W463" t="s">
        <v>10311</v>
      </c>
      <c r="X463" t="s">
        <v>10312</v>
      </c>
      <c r="Y463">
        <v>619</v>
      </c>
      <c r="Z463" t="s">
        <v>44</v>
      </c>
      <c r="AA463" t="s">
        <v>45</v>
      </c>
      <c r="AB463" t="s">
        <v>46</v>
      </c>
      <c r="AC463">
        <v>40000000</v>
      </c>
      <c r="AD463">
        <v>2010</v>
      </c>
      <c r="AE463">
        <v>1000</v>
      </c>
      <c r="AF463">
        <v>6.4</v>
      </c>
      <c r="AG463">
        <v>2.35</v>
      </c>
      <c r="AH463">
        <v>17000</v>
      </c>
    </row>
    <row r="464" spans="1:34">
      <c r="A464" t="s">
        <v>34</v>
      </c>
      <c r="B464" t="s">
        <v>10313</v>
      </c>
      <c r="C464">
        <v>201</v>
      </c>
      <c r="D464">
        <v>112</v>
      </c>
      <c r="E464">
        <v>118</v>
      </c>
      <c r="F464">
        <v>674</v>
      </c>
      <c r="G464" t="s">
        <v>10314</v>
      </c>
      <c r="H464">
        <v>877</v>
      </c>
      <c r="I464">
        <v>36665854</v>
      </c>
      <c r="J464" t="s">
        <v>56</v>
      </c>
      <c r="K464" t="s">
        <v>37</v>
      </c>
      <c r="L464" t="s">
        <v>38</v>
      </c>
      <c r="M464" t="s">
        <v>57</v>
      </c>
      <c r="Q464" t="s">
        <v>2781</v>
      </c>
      <c r="R464" t="s">
        <v>10315</v>
      </c>
      <c r="S464">
        <v>76498</v>
      </c>
      <c r="T464">
        <v>3432</v>
      </c>
      <c r="U464" t="s">
        <v>1134</v>
      </c>
      <c r="V464">
        <v>0</v>
      </c>
      <c r="W464" t="s">
        <v>10316</v>
      </c>
      <c r="X464" t="s">
        <v>10317</v>
      </c>
      <c r="Y464">
        <v>203</v>
      </c>
      <c r="Z464" t="s">
        <v>44</v>
      </c>
      <c r="AA464" t="s">
        <v>301</v>
      </c>
      <c r="AB464" t="s">
        <v>62</v>
      </c>
      <c r="AC464">
        <v>40000000</v>
      </c>
      <c r="AD464">
        <v>2011</v>
      </c>
      <c r="AE464">
        <v>738</v>
      </c>
      <c r="AF464">
        <v>6.4</v>
      </c>
      <c r="AG464">
        <v>2.35</v>
      </c>
      <c r="AH464">
        <v>15000</v>
      </c>
    </row>
    <row r="465" spans="1:34">
      <c r="A465" t="s">
        <v>34</v>
      </c>
      <c r="B465" t="s">
        <v>5647</v>
      </c>
      <c r="C465">
        <v>302</v>
      </c>
      <c r="D465">
        <v>127</v>
      </c>
      <c r="E465">
        <v>123</v>
      </c>
      <c r="F465">
        <v>904</v>
      </c>
      <c r="G465" t="s">
        <v>10325</v>
      </c>
      <c r="H465">
        <v>14000</v>
      </c>
      <c r="I465">
        <v>41997790</v>
      </c>
      <c r="J465" t="s">
        <v>56</v>
      </c>
      <c r="K465" t="s">
        <v>86</v>
      </c>
      <c r="L465" t="s">
        <v>57</v>
      </c>
      <c r="Q465" t="s">
        <v>206</v>
      </c>
      <c r="R465" t="s">
        <v>10326</v>
      </c>
      <c r="S465">
        <v>125305</v>
      </c>
      <c r="T465">
        <v>17551</v>
      </c>
      <c r="U465" t="s">
        <v>2221</v>
      </c>
      <c r="V465">
        <v>0</v>
      </c>
      <c r="W465" t="s">
        <v>10327</v>
      </c>
      <c r="X465" t="s">
        <v>10328</v>
      </c>
      <c r="Y465">
        <v>343</v>
      </c>
      <c r="Z465" t="s">
        <v>44</v>
      </c>
      <c r="AA465" t="s">
        <v>45</v>
      </c>
      <c r="AB465" t="s">
        <v>46</v>
      </c>
      <c r="AC465">
        <v>38000000</v>
      </c>
      <c r="AD465">
        <v>2013</v>
      </c>
      <c r="AE465">
        <v>924</v>
      </c>
      <c r="AF465">
        <v>6.4</v>
      </c>
      <c r="AG465">
        <v>2.35</v>
      </c>
      <c r="AH465">
        <v>39000</v>
      </c>
    </row>
    <row r="466" spans="1:34">
      <c r="A466" t="s">
        <v>34</v>
      </c>
      <c r="B466" t="s">
        <v>4885</v>
      </c>
      <c r="C466">
        <v>83</v>
      </c>
      <c r="D466">
        <v>132</v>
      </c>
      <c r="E466">
        <v>130</v>
      </c>
      <c r="F466">
        <v>80</v>
      </c>
      <c r="G466" t="s">
        <v>10348</v>
      </c>
      <c r="H466">
        <v>29000</v>
      </c>
      <c r="I466">
        <v>56876365</v>
      </c>
      <c r="J466" t="s">
        <v>56</v>
      </c>
      <c r="K466" t="s">
        <v>69</v>
      </c>
      <c r="Q466" t="s">
        <v>114</v>
      </c>
      <c r="R466" t="s">
        <v>10349</v>
      </c>
      <c r="S466">
        <v>125219</v>
      </c>
      <c r="T466">
        <v>29265</v>
      </c>
      <c r="U466" t="s">
        <v>10350</v>
      </c>
      <c r="V466">
        <v>1</v>
      </c>
      <c r="W466" t="s">
        <v>10351</v>
      </c>
      <c r="X466" t="s">
        <v>10352</v>
      </c>
      <c r="Y466">
        <v>244</v>
      </c>
      <c r="Z466" t="s">
        <v>44</v>
      </c>
      <c r="AA466" t="s">
        <v>45</v>
      </c>
      <c r="AB466" t="s">
        <v>62</v>
      </c>
      <c r="AC466">
        <v>35000000</v>
      </c>
      <c r="AD466">
        <v>1998</v>
      </c>
      <c r="AE466">
        <v>130</v>
      </c>
      <c r="AF466">
        <v>6.4</v>
      </c>
      <c r="AG466">
        <v>1.85</v>
      </c>
      <c r="AH466">
        <v>0</v>
      </c>
    </row>
    <row r="467" spans="1:34">
      <c r="A467" t="s">
        <v>34</v>
      </c>
      <c r="B467" t="s">
        <v>10353</v>
      </c>
      <c r="C467">
        <v>50</v>
      </c>
      <c r="D467">
        <v>121</v>
      </c>
      <c r="E467">
        <v>55</v>
      </c>
      <c r="F467">
        <v>918</v>
      </c>
      <c r="G467" t="s">
        <v>511</v>
      </c>
      <c r="H467">
        <v>1000</v>
      </c>
      <c r="I467">
        <v>2221994</v>
      </c>
      <c r="J467" t="s">
        <v>56</v>
      </c>
      <c r="K467" t="s">
        <v>38</v>
      </c>
      <c r="L467" t="s">
        <v>86</v>
      </c>
      <c r="M467" t="s">
        <v>57</v>
      </c>
      <c r="Q467" t="s">
        <v>1198</v>
      </c>
      <c r="R467" t="s">
        <v>10354</v>
      </c>
      <c r="S467">
        <v>11747</v>
      </c>
      <c r="T467">
        <v>3125</v>
      </c>
      <c r="U467" t="s">
        <v>1686</v>
      </c>
      <c r="V467">
        <v>1</v>
      </c>
      <c r="W467" t="s">
        <v>10355</v>
      </c>
      <c r="X467" t="s">
        <v>10356</v>
      </c>
      <c r="Y467">
        <v>99</v>
      </c>
      <c r="Z467" t="s">
        <v>44</v>
      </c>
      <c r="AA467" t="s">
        <v>585</v>
      </c>
      <c r="AB467" t="s">
        <v>46</v>
      </c>
      <c r="AC467">
        <v>35000000</v>
      </c>
      <c r="AD467">
        <v>1997</v>
      </c>
      <c r="AE467">
        <v>1000</v>
      </c>
      <c r="AF467">
        <v>6.4</v>
      </c>
      <c r="AG467">
        <v>2.35</v>
      </c>
      <c r="AH467">
        <v>561</v>
      </c>
    </row>
    <row r="468" spans="1:34">
      <c r="A468" t="s">
        <v>76</v>
      </c>
      <c r="B468" t="s">
        <v>2027</v>
      </c>
      <c r="C468">
        <v>63</v>
      </c>
      <c r="D468">
        <v>107</v>
      </c>
      <c r="E468">
        <v>0</v>
      </c>
      <c r="F468">
        <v>159</v>
      </c>
      <c r="G468" t="s">
        <v>10365</v>
      </c>
      <c r="H468">
        <v>29000</v>
      </c>
      <c r="I468">
        <v>18636537</v>
      </c>
      <c r="J468" t="s">
        <v>56</v>
      </c>
      <c r="K468" t="s">
        <v>57</v>
      </c>
      <c r="L468" t="s">
        <v>92</v>
      </c>
      <c r="Q468" t="s">
        <v>114</v>
      </c>
      <c r="R468" t="s">
        <v>10366</v>
      </c>
      <c r="S468">
        <v>69197</v>
      </c>
      <c r="T468">
        <v>29743</v>
      </c>
      <c r="U468" t="s">
        <v>2995</v>
      </c>
      <c r="V468">
        <v>0</v>
      </c>
      <c r="W468" t="s">
        <v>10367</v>
      </c>
      <c r="X468" t="s">
        <v>10368</v>
      </c>
      <c r="Y468">
        <v>216</v>
      </c>
      <c r="Z468" t="s">
        <v>44</v>
      </c>
      <c r="AA468" t="s">
        <v>198</v>
      </c>
      <c r="AB468" t="s">
        <v>46</v>
      </c>
      <c r="AC468">
        <v>32000000</v>
      </c>
      <c r="AD468">
        <v>1995</v>
      </c>
      <c r="AE468">
        <v>165</v>
      </c>
      <c r="AF468">
        <v>6.4</v>
      </c>
      <c r="AG468">
        <v>1.85</v>
      </c>
      <c r="AH468">
        <v>0</v>
      </c>
    </row>
    <row r="469" spans="1:34">
      <c r="A469" t="s">
        <v>34</v>
      </c>
      <c r="B469" t="s">
        <v>4525</v>
      </c>
      <c r="C469">
        <v>376</v>
      </c>
      <c r="D469">
        <v>107</v>
      </c>
      <c r="E469">
        <v>419</v>
      </c>
      <c r="F469">
        <v>165</v>
      </c>
      <c r="G469" t="s">
        <v>10385</v>
      </c>
      <c r="H469">
        <v>971</v>
      </c>
      <c r="I469">
        <v>12026670</v>
      </c>
      <c r="J469" t="s">
        <v>56</v>
      </c>
      <c r="K469" t="s">
        <v>37</v>
      </c>
      <c r="L469" t="s">
        <v>57</v>
      </c>
      <c r="Q469" t="s">
        <v>9894</v>
      </c>
      <c r="R469" t="s">
        <v>10386</v>
      </c>
      <c r="S469">
        <v>114241</v>
      </c>
      <c r="T469">
        <v>1643</v>
      </c>
      <c r="U469" t="s">
        <v>10387</v>
      </c>
      <c r="V469">
        <v>2</v>
      </c>
      <c r="W469" t="s">
        <v>10388</v>
      </c>
      <c r="X469" t="s">
        <v>10389</v>
      </c>
      <c r="Y469">
        <v>258</v>
      </c>
      <c r="Z469" t="s">
        <v>44</v>
      </c>
      <c r="AA469" t="s">
        <v>45</v>
      </c>
      <c r="AB469" t="s">
        <v>46</v>
      </c>
      <c r="AC469">
        <v>45000000</v>
      </c>
      <c r="AD469">
        <v>2013</v>
      </c>
      <c r="AE469">
        <v>236</v>
      </c>
      <c r="AF469">
        <v>6.4</v>
      </c>
      <c r="AG469">
        <v>2.35</v>
      </c>
      <c r="AH469">
        <v>24000</v>
      </c>
    </row>
    <row r="470" spans="1:34">
      <c r="A470" t="s">
        <v>34</v>
      </c>
      <c r="B470" t="s">
        <v>2688</v>
      </c>
      <c r="C470">
        <v>178</v>
      </c>
      <c r="D470">
        <v>102</v>
      </c>
      <c r="E470">
        <v>0</v>
      </c>
      <c r="F470">
        <v>876</v>
      </c>
      <c r="G470" t="s">
        <v>3842</v>
      </c>
      <c r="H470">
        <v>40000</v>
      </c>
      <c r="I470">
        <v>55845943</v>
      </c>
      <c r="J470" t="s">
        <v>56</v>
      </c>
      <c r="K470" t="s">
        <v>37</v>
      </c>
      <c r="L470" t="s">
        <v>57</v>
      </c>
      <c r="Q470" t="s">
        <v>785</v>
      </c>
      <c r="R470" t="s">
        <v>10394</v>
      </c>
      <c r="S470">
        <v>130094</v>
      </c>
      <c r="T470">
        <v>46186</v>
      </c>
      <c r="U470" t="s">
        <v>10395</v>
      </c>
      <c r="V470">
        <v>1</v>
      </c>
      <c r="W470" t="s">
        <v>10396</v>
      </c>
      <c r="X470" t="s">
        <v>10397</v>
      </c>
      <c r="Y470">
        <v>471</v>
      </c>
      <c r="Z470" t="s">
        <v>44</v>
      </c>
      <c r="AA470" t="s">
        <v>45</v>
      </c>
      <c r="AB470" t="s">
        <v>46</v>
      </c>
      <c r="AC470">
        <v>29000000</v>
      </c>
      <c r="AD470">
        <v>2003</v>
      </c>
      <c r="AE470">
        <v>4000</v>
      </c>
      <c r="AF470">
        <v>6.4</v>
      </c>
      <c r="AG470">
        <v>1.78</v>
      </c>
      <c r="AH470">
        <v>0</v>
      </c>
    </row>
    <row r="471" spans="1:34">
      <c r="A471" t="s">
        <v>34</v>
      </c>
      <c r="B471" t="s">
        <v>10419</v>
      </c>
      <c r="C471">
        <v>213</v>
      </c>
      <c r="D471">
        <v>97</v>
      </c>
      <c r="E471">
        <v>41</v>
      </c>
      <c r="F471">
        <v>619</v>
      </c>
      <c r="G471" t="s">
        <v>3741</v>
      </c>
      <c r="H471">
        <v>11000</v>
      </c>
      <c r="I471">
        <v>23527955</v>
      </c>
      <c r="J471" t="s">
        <v>56</v>
      </c>
      <c r="K471" t="s">
        <v>37</v>
      </c>
      <c r="L471" t="s">
        <v>38</v>
      </c>
      <c r="M471" t="s">
        <v>90</v>
      </c>
      <c r="N471" t="s">
        <v>57</v>
      </c>
      <c r="Q471" t="s">
        <v>610</v>
      </c>
      <c r="R471" t="s">
        <v>10420</v>
      </c>
      <c r="S471">
        <v>74691</v>
      </c>
      <c r="T471">
        <v>12841</v>
      </c>
      <c r="U471" t="s">
        <v>7689</v>
      </c>
      <c r="V471">
        <v>1</v>
      </c>
      <c r="W471" t="s">
        <v>10421</v>
      </c>
      <c r="X471" t="s">
        <v>10422</v>
      </c>
      <c r="Y471">
        <v>165</v>
      </c>
      <c r="Z471" t="s">
        <v>44</v>
      </c>
      <c r="AA471" t="s">
        <v>45</v>
      </c>
      <c r="AB471" t="s">
        <v>62</v>
      </c>
      <c r="AC471">
        <v>25000000</v>
      </c>
      <c r="AD471">
        <v>2010</v>
      </c>
      <c r="AE471">
        <v>673</v>
      </c>
      <c r="AF471">
        <v>6.4</v>
      </c>
      <c r="AG471">
        <v>2.35</v>
      </c>
      <c r="AH471">
        <v>0</v>
      </c>
    </row>
    <row r="472" spans="1:34">
      <c r="A472" t="s">
        <v>34</v>
      </c>
      <c r="B472" t="s">
        <v>1232</v>
      </c>
      <c r="C472">
        <v>50</v>
      </c>
      <c r="D472">
        <v>100</v>
      </c>
      <c r="E472">
        <v>12000</v>
      </c>
      <c r="F472">
        <v>605</v>
      </c>
      <c r="G472" t="s">
        <v>4421</v>
      </c>
      <c r="H472">
        <v>936</v>
      </c>
      <c r="I472">
        <v>153665036</v>
      </c>
      <c r="J472" t="s">
        <v>56</v>
      </c>
      <c r="K472" t="s">
        <v>88</v>
      </c>
      <c r="L472" t="s">
        <v>37</v>
      </c>
      <c r="M472" t="s">
        <v>57</v>
      </c>
      <c r="Q472" t="s">
        <v>5539</v>
      </c>
      <c r="R472" t="s">
        <v>10447</v>
      </c>
      <c r="S472">
        <v>84824</v>
      </c>
      <c r="T472">
        <v>4121</v>
      </c>
      <c r="U472" t="s">
        <v>3174</v>
      </c>
      <c r="V472">
        <v>1</v>
      </c>
      <c r="W472" t="s">
        <v>10448</v>
      </c>
      <c r="X472" t="s">
        <v>10449</v>
      </c>
      <c r="Y472">
        <v>95</v>
      </c>
      <c r="Z472" t="s">
        <v>44</v>
      </c>
      <c r="AA472" t="s">
        <v>45</v>
      </c>
      <c r="AB472" t="s">
        <v>46</v>
      </c>
      <c r="AC472">
        <v>28000000</v>
      </c>
      <c r="AD472">
        <v>1987</v>
      </c>
      <c r="AE472">
        <v>901</v>
      </c>
      <c r="AF472">
        <v>6.4</v>
      </c>
      <c r="AG472">
        <v>2.35</v>
      </c>
      <c r="AH472">
        <v>0</v>
      </c>
    </row>
    <row r="473" spans="1:34">
      <c r="A473" t="s">
        <v>34</v>
      </c>
      <c r="B473" t="s">
        <v>2226</v>
      </c>
      <c r="C473">
        <v>9</v>
      </c>
      <c r="D473">
        <v>107</v>
      </c>
      <c r="E473">
        <v>58</v>
      </c>
      <c r="F473">
        <v>324</v>
      </c>
      <c r="G473" t="s">
        <v>4769</v>
      </c>
      <c r="H473">
        <v>699</v>
      </c>
      <c r="I473">
        <v>305070</v>
      </c>
      <c r="J473" t="s">
        <v>56</v>
      </c>
      <c r="K473" t="s">
        <v>69</v>
      </c>
      <c r="L473" t="s">
        <v>38</v>
      </c>
      <c r="M473" t="s">
        <v>80</v>
      </c>
      <c r="N473" t="s">
        <v>87</v>
      </c>
      <c r="Q473" t="s">
        <v>7785</v>
      </c>
      <c r="R473" t="s">
        <v>10473</v>
      </c>
      <c r="S473">
        <v>3843</v>
      </c>
      <c r="T473">
        <v>1592</v>
      </c>
      <c r="U473" t="s">
        <v>10147</v>
      </c>
      <c r="V473">
        <v>1</v>
      </c>
      <c r="W473" t="s">
        <v>10474</v>
      </c>
      <c r="X473" t="s">
        <v>10475</v>
      </c>
      <c r="Y473">
        <v>25</v>
      </c>
      <c r="Z473" t="s">
        <v>44</v>
      </c>
      <c r="AA473" t="s">
        <v>45</v>
      </c>
      <c r="AB473" t="s">
        <v>46</v>
      </c>
      <c r="AC473">
        <v>20000000</v>
      </c>
      <c r="AD473">
        <v>1994</v>
      </c>
      <c r="AE473">
        <v>533</v>
      </c>
      <c r="AF473">
        <v>6.4</v>
      </c>
      <c r="AG473">
        <v>2.35</v>
      </c>
      <c r="AH473">
        <v>399</v>
      </c>
    </row>
    <row r="474" spans="1:34">
      <c r="A474" t="s">
        <v>34</v>
      </c>
      <c r="B474" t="s">
        <v>10526</v>
      </c>
      <c r="C474">
        <v>129</v>
      </c>
      <c r="D474">
        <v>100</v>
      </c>
      <c r="E474">
        <v>10</v>
      </c>
      <c r="F474">
        <v>415</v>
      </c>
      <c r="G474" t="s">
        <v>1962</v>
      </c>
      <c r="H474">
        <v>826</v>
      </c>
      <c r="I474">
        <v>20566327</v>
      </c>
      <c r="J474" t="s">
        <v>56</v>
      </c>
      <c r="K474" t="s">
        <v>88</v>
      </c>
      <c r="Q474" t="s">
        <v>3872</v>
      </c>
      <c r="R474" t="s">
        <v>10527</v>
      </c>
      <c r="S474">
        <v>15385</v>
      </c>
      <c r="T474">
        <v>2958</v>
      </c>
      <c r="U474" t="s">
        <v>10528</v>
      </c>
      <c r="V474">
        <v>2</v>
      </c>
      <c r="W474" t="s">
        <v>10529</v>
      </c>
      <c r="X474" t="s">
        <v>10530</v>
      </c>
      <c r="Y474">
        <v>84</v>
      </c>
      <c r="Z474" t="s">
        <v>44</v>
      </c>
      <c r="AA474" t="s">
        <v>45</v>
      </c>
      <c r="AB474" t="s">
        <v>46</v>
      </c>
      <c r="AC474">
        <v>15000000</v>
      </c>
      <c r="AD474">
        <v>2016</v>
      </c>
      <c r="AE474">
        <v>622</v>
      </c>
      <c r="AF474">
        <v>6.4</v>
      </c>
      <c r="AG474">
        <v>2.35</v>
      </c>
      <c r="AH474">
        <v>0</v>
      </c>
    </row>
    <row r="475" spans="1:34">
      <c r="A475" t="s">
        <v>34</v>
      </c>
      <c r="B475" t="s">
        <v>10534</v>
      </c>
      <c r="C475">
        <v>205</v>
      </c>
      <c r="D475">
        <v>105</v>
      </c>
      <c r="E475">
        <v>141</v>
      </c>
      <c r="F475">
        <v>56</v>
      </c>
      <c r="G475" t="s">
        <v>1530</v>
      </c>
      <c r="H475">
        <v>1000</v>
      </c>
      <c r="I475">
        <v>613556</v>
      </c>
      <c r="J475" t="s">
        <v>56</v>
      </c>
      <c r="K475" t="s">
        <v>38</v>
      </c>
      <c r="Q475" t="s">
        <v>7593</v>
      </c>
      <c r="R475" t="s">
        <v>10535</v>
      </c>
      <c r="S475">
        <v>9427</v>
      </c>
      <c r="T475">
        <v>1172</v>
      </c>
      <c r="U475" t="s">
        <v>10536</v>
      </c>
      <c r="V475">
        <v>1</v>
      </c>
      <c r="W475" t="s">
        <v>10537</v>
      </c>
      <c r="X475" t="s">
        <v>10538</v>
      </c>
      <c r="Y475">
        <v>87</v>
      </c>
      <c r="Z475" t="s">
        <v>1445</v>
      </c>
      <c r="AA475" t="s">
        <v>1535</v>
      </c>
      <c r="AB475" t="s">
        <v>532</v>
      </c>
      <c r="AC475">
        <v>15000000</v>
      </c>
      <c r="AD475">
        <v>2015</v>
      </c>
      <c r="AE475">
        <v>103</v>
      </c>
      <c r="AF475">
        <v>6.4</v>
      </c>
      <c r="AG475">
        <v>1.37</v>
      </c>
      <c r="AH475">
        <v>0</v>
      </c>
    </row>
    <row r="476" spans="1:34">
      <c r="A476" t="s">
        <v>34</v>
      </c>
      <c r="B476" t="s">
        <v>3618</v>
      </c>
      <c r="C476">
        <v>428</v>
      </c>
      <c r="D476">
        <v>154</v>
      </c>
      <c r="E476">
        <v>0</v>
      </c>
      <c r="F476">
        <v>581</v>
      </c>
      <c r="G476" t="s">
        <v>10689</v>
      </c>
      <c r="H476">
        <v>894</v>
      </c>
      <c r="I476">
        <v>352358779</v>
      </c>
      <c r="J476" t="s">
        <v>56</v>
      </c>
      <c r="K476" t="s">
        <v>69</v>
      </c>
      <c r="L476" t="s">
        <v>86</v>
      </c>
      <c r="Q476" t="s">
        <v>9748</v>
      </c>
      <c r="R476" t="s">
        <v>10690</v>
      </c>
      <c r="S476">
        <v>326180</v>
      </c>
      <c r="T476">
        <v>2593</v>
      </c>
      <c r="U476" t="s">
        <v>673</v>
      </c>
      <c r="V476">
        <v>2</v>
      </c>
      <c r="W476" t="s">
        <v>10691</v>
      </c>
      <c r="X476" t="s">
        <v>10692</v>
      </c>
      <c r="Y476">
        <v>899</v>
      </c>
      <c r="Z476" t="s">
        <v>44</v>
      </c>
      <c r="AA476" t="s">
        <v>45</v>
      </c>
      <c r="AB476" t="s">
        <v>62</v>
      </c>
      <c r="AC476">
        <v>195000000</v>
      </c>
      <c r="AD476">
        <v>2011</v>
      </c>
      <c r="AE476">
        <v>829</v>
      </c>
      <c r="AF476">
        <v>6.3</v>
      </c>
      <c r="AG476">
        <v>2.35</v>
      </c>
      <c r="AH476">
        <v>46000</v>
      </c>
    </row>
    <row r="477" spans="1:34">
      <c r="A477" t="s">
        <v>34</v>
      </c>
      <c r="B477" t="s">
        <v>10693</v>
      </c>
      <c r="C477">
        <v>218</v>
      </c>
      <c r="D477">
        <v>128</v>
      </c>
      <c r="E477">
        <v>47</v>
      </c>
      <c r="F477">
        <v>982</v>
      </c>
      <c r="G477" t="s">
        <v>1847</v>
      </c>
      <c r="H477">
        <v>18000</v>
      </c>
      <c r="I477">
        <v>38297305</v>
      </c>
      <c r="J477" t="s">
        <v>56</v>
      </c>
      <c r="K477" t="s">
        <v>69</v>
      </c>
      <c r="L477" t="s">
        <v>38</v>
      </c>
      <c r="M477" t="s">
        <v>70</v>
      </c>
      <c r="Q477" t="s">
        <v>156</v>
      </c>
      <c r="R477" t="s">
        <v>10694</v>
      </c>
      <c r="S477">
        <v>116994</v>
      </c>
      <c r="T477">
        <v>20965</v>
      </c>
      <c r="U477" t="s">
        <v>10695</v>
      </c>
      <c r="V477">
        <v>2</v>
      </c>
      <c r="W477" t="s">
        <v>10696</v>
      </c>
      <c r="X477" t="s">
        <v>10697</v>
      </c>
      <c r="Y477">
        <v>324</v>
      </c>
      <c r="Z477" t="s">
        <v>44</v>
      </c>
      <c r="AA477" t="s">
        <v>45</v>
      </c>
      <c r="AB477" t="s">
        <v>62</v>
      </c>
      <c r="AC477">
        <v>175000000</v>
      </c>
      <c r="AD477">
        <v>2013</v>
      </c>
      <c r="AE477">
        <v>1000</v>
      </c>
      <c r="AF477">
        <v>6.3</v>
      </c>
      <c r="AG477">
        <v>2.35</v>
      </c>
      <c r="AH477">
        <v>35000</v>
      </c>
    </row>
    <row r="478" spans="1:34">
      <c r="A478" t="s">
        <v>34</v>
      </c>
      <c r="B478" t="s">
        <v>136</v>
      </c>
      <c r="C478">
        <v>287</v>
      </c>
      <c r="D478">
        <v>115</v>
      </c>
      <c r="E478">
        <v>0</v>
      </c>
      <c r="F478">
        <v>964</v>
      </c>
      <c r="G478" t="s">
        <v>218</v>
      </c>
      <c r="H478">
        <v>18000</v>
      </c>
      <c r="I478">
        <v>82161969</v>
      </c>
      <c r="J478" t="s">
        <v>56</v>
      </c>
      <c r="K478" t="s">
        <v>69</v>
      </c>
      <c r="L478" t="s">
        <v>95</v>
      </c>
      <c r="M478" t="s">
        <v>70</v>
      </c>
      <c r="Q478" t="s">
        <v>915</v>
      </c>
      <c r="R478" t="s">
        <v>10702</v>
      </c>
      <c r="S478">
        <v>142440</v>
      </c>
      <c r="T478">
        <v>31523</v>
      </c>
      <c r="U478" t="s">
        <v>10703</v>
      </c>
      <c r="V478">
        <v>1</v>
      </c>
      <c r="W478" t="s">
        <v>10704</v>
      </c>
      <c r="X478" t="s">
        <v>10705</v>
      </c>
      <c r="Y478">
        <v>505</v>
      </c>
      <c r="Z478" t="s">
        <v>44</v>
      </c>
      <c r="AA478" t="s">
        <v>45</v>
      </c>
      <c r="AB478" t="s">
        <v>62</v>
      </c>
      <c r="AC478">
        <v>150000000</v>
      </c>
      <c r="AD478">
        <v>2007</v>
      </c>
      <c r="AE478">
        <v>12000</v>
      </c>
      <c r="AF478">
        <v>6.3</v>
      </c>
      <c r="AG478">
        <v>2.35</v>
      </c>
      <c r="AH478">
        <v>3000</v>
      </c>
    </row>
    <row r="479" spans="1:34">
      <c r="A479" t="s">
        <v>34</v>
      </c>
      <c r="B479" t="s">
        <v>1457</v>
      </c>
      <c r="C479">
        <v>283</v>
      </c>
      <c r="D479">
        <v>117</v>
      </c>
      <c r="E479">
        <v>446</v>
      </c>
      <c r="F479">
        <v>877</v>
      </c>
      <c r="G479" t="s">
        <v>5458</v>
      </c>
      <c r="H479">
        <v>10000</v>
      </c>
      <c r="I479">
        <v>76418654</v>
      </c>
      <c r="J479" t="s">
        <v>56</v>
      </c>
      <c r="K479" t="s">
        <v>88</v>
      </c>
      <c r="L479" t="s">
        <v>87</v>
      </c>
      <c r="Q479" t="s">
        <v>1161</v>
      </c>
      <c r="R479" t="s">
        <v>10706</v>
      </c>
      <c r="S479">
        <v>148280</v>
      </c>
      <c r="T479">
        <v>12731</v>
      </c>
      <c r="U479" t="s">
        <v>2781</v>
      </c>
      <c r="V479">
        <v>0</v>
      </c>
      <c r="W479" t="s">
        <v>10707</v>
      </c>
      <c r="X479" t="s">
        <v>10708</v>
      </c>
      <c r="Y479">
        <v>348</v>
      </c>
      <c r="Z479" t="s">
        <v>44</v>
      </c>
      <c r="AA479" t="s">
        <v>45</v>
      </c>
      <c r="AB479" t="s">
        <v>62</v>
      </c>
      <c r="AC479">
        <v>117000000</v>
      </c>
      <c r="AD479">
        <v>2010</v>
      </c>
      <c r="AE479">
        <v>973</v>
      </c>
      <c r="AF479">
        <v>6.3</v>
      </c>
      <c r="AG479">
        <v>2.35</v>
      </c>
      <c r="AH479">
        <v>11000</v>
      </c>
    </row>
    <row r="480" spans="1:34">
      <c r="A480" t="s">
        <v>34</v>
      </c>
      <c r="B480" t="s">
        <v>10712</v>
      </c>
      <c r="C480">
        <v>202</v>
      </c>
      <c r="D480">
        <v>130</v>
      </c>
      <c r="E480">
        <v>208</v>
      </c>
      <c r="F480">
        <v>591</v>
      </c>
      <c r="G480" t="s">
        <v>3500</v>
      </c>
      <c r="H480">
        <v>12000</v>
      </c>
      <c r="I480">
        <v>202007640</v>
      </c>
      <c r="J480" t="s">
        <v>56</v>
      </c>
      <c r="K480" t="s">
        <v>69</v>
      </c>
      <c r="L480" t="s">
        <v>70</v>
      </c>
      <c r="M480" t="s">
        <v>57</v>
      </c>
      <c r="Q480" t="s">
        <v>4088</v>
      </c>
      <c r="R480" t="s">
        <v>10713</v>
      </c>
      <c r="S480">
        <v>248045</v>
      </c>
      <c r="T480">
        <v>15972</v>
      </c>
      <c r="U480" t="s">
        <v>10714</v>
      </c>
      <c r="V480">
        <v>5</v>
      </c>
      <c r="W480" t="s">
        <v>10715</v>
      </c>
      <c r="X480" t="s">
        <v>10716</v>
      </c>
      <c r="Y480">
        <v>890</v>
      </c>
      <c r="Z480" t="s">
        <v>44</v>
      </c>
      <c r="AA480" t="s">
        <v>45</v>
      </c>
      <c r="AB480" t="s">
        <v>62</v>
      </c>
      <c r="AC480">
        <v>98000000</v>
      </c>
      <c r="AD480">
        <v>2001</v>
      </c>
      <c r="AE480">
        <v>3000</v>
      </c>
      <c r="AF480">
        <v>6.3</v>
      </c>
      <c r="AG480">
        <v>2.35</v>
      </c>
      <c r="AH480">
        <v>0</v>
      </c>
    </row>
    <row r="481" spans="1:34">
      <c r="A481" t="s">
        <v>34</v>
      </c>
      <c r="B481" t="s">
        <v>4908</v>
      </c>
      <c r="C481">
        <v>114</v>
      </c>
      <c r="D481">
        <v>113</v>
      </c>
      <c r="E481">
        <v>101</v>
      </c>
      <c r="F481">
        <v>848</v>
      </c>
      <c r="G481" t="s">
        <v>4909</v>
      </c>
      <c r="H481">
        <v>22000</v>
      </c>
      <c r="I481">
        <v>241688385</v>
      </c>
      <c r="J481" t="s">
        <v>56</v>
      </c>
      <c r="K481" t="s">
        <v>69</v>
      </c>
      <c r="L481" t="s">
        <v>38</v>
      </c>
      <c r="M481" t="s">
        <v>57</v>
      </c>
      <c r="Q481" t="s">
        <v>699</v>
      </c>
      <c r="R481" t="s">
        <v>10721</v>
      </c>
      <c r="S481">
        <v>144053</v>
      </c>
      <c r="T481">
        <v>26239</v>
      </c>
      <c r="U481" t="s">
        <v>10722</v>
      </c>
      <c r="V481">
        <v>0</v>
      </c>
      <c r="W481" t="s">
        <v>10723</v>
      </c>
      <c r="X481" t="s">
        <v>10724</v>
      </c>
      <c r="Y481">
        <v>395</v>
      </c>
      <c r="Z481" t="s">
        <v>44</v>
      </c>
      <c r="AA481" t="s">
        <v>45</v>
      </c>
      <c r="AB481" t="s">
        <v>62</v>
      </c>
      <c r="AC481">
        <v>92000000</v>
      </c>
      <c r="AD481">
        <v>1996</v>
      </c>
      <c r="AE481">
        <v>946</v>
      </c>
      <c r="AF481">
        <v>6.3</v>
      </c>
      <c r="AG481">
        <v>2.35</v>
      </c>
      <c r="AH481">
        <v>0</v>
      </c>
    </row>
    <row r="482" spans="1:34">
      <c r="A482" t="s">
        <v>34</v>
      </c>
      <c r="B482" t="s">
        <v>1091</v>
      </c>
      <c r="C482">
        <v>132</v>
      </c>
      <c r="D482">
        <v>106</v>
      </c>
      <c r="E482">
        <v>13000</v>
      </c>
      <c r="F482">
        <v>733</v>
      </c>
      <c r="G482" t="s">
        <v>5395</v>
      </c>
      <c r="H482">
        <v>20000</v>
      </c>
      <c r="I482">
        <v>37754208</v>
      </c>
      <c r="J482" t="s">
        <v>56</v>
      </c>
      <c r="K482" t="s">
        <v>88</v>
      </c>
      <c r="L482" t="s">
        <v>86</v>
      </c>
      <c r="Q482" t="s">
        <v>642</v>
      </c>
      <c r="R482" t="s">
        <v>10735</v>
      </c>
      <c r="S482">
        <v>172217</v>
      </c>
      <c r="T482">
        <v>22590</v>
      </c>
      <c r="U482" t="s">
        <v>775</v>
      </c>
      <c r="V482">
        <v>3</v>
      </c>
      <c r="W482" t="s">
        <v>10736</v>
      </c>
      <c r="X482" t="s">
        <v>10737</v>
      </c>
      <c r="Y482">
        <v>405</v>
      </c>
      <c r="Z482" t="s">
        <v>44</v>
      </c>
      <c r="AA482" t="s">
        <v>45</v>
      </c>
      <c r="AB482" t="s">
        <v>62</v>
      </c>
      <c r="AC482">
        <v>70000000</v>
      </c>
      <c r="AD482">
        <v>1996</v>
      </c>
      <c r="AE482">
        <v>770</v>
      </c>
      <c r="AF482">
        <v>6.3</v>
      </c>
      <c r="AG482">
        <v>2.35</v>
      </c>
      <c r="AH482">
        <v>0</v>
      </c>
    </row>
    <row r="483" spans="1:34">
      <c r="A483" t="s">
        <v>34</v>
      </c>
      <c r="B483" t="s">
        <v>6859</v>
      </c>
      <c r="C483">
        <v>258</v>
      </c>
      <c r="D483">
        <v>89</v>
      </c>
      <c r="E483">
        <v>84</v>
      </c>
      <c r="F483">
        <v>1000</v>
      </c>
      <c r="G483" t="s">
        <v>1960</v>
      </c>
      <c r="H483">
        <v>13000</v>
      </c>
      <c r="I483">
        <v>38542418</v>
      </c>
      <c r="J483" t="s">
        <v>56</v>
      </c>
      <c r="K483" t="s">
        <v>86</v>
      </c>
      <c r="L483" t="s">
        <v>57</v>
      </c>
      <c r="Q483" t="s">
        <v>98</v>
      </c>
      <c r="R483" t="s">
        <v>10738</v>
      </c>
      <c r="S483">
        <v>151424</v>
      </c>
      <c r="T483">
        <v>18132</v>
      </c>
      <c r="U483" t="s">
        <v>9921</v>
      </c>
      <c r="V483">
        <v>5</v>
      </c>
      <c r="W483" t="s">
        <v>10739</v>
      </c>
      <c r="X483" t="s">
        <v>10740</v>
      </c>
      <c r="Y483">
        <v>252</v>
      </c>
      <c r="Z483" t="s">
        <v>44</v>
      </c>
      <c r="AA483" t="s">
        <v>45</v>
      </c>
      <c r="AB483" t="s">
        <v>62</v>
      </c>
      <c r="AC483">
        <v>80000000</v>
      </c>
      <c r="AD483">
        <v>2009</v>
      </c>
      <c r="AE483">
        <v>1000</v>
      </c>
      <c r="AF483">
        <v>6.3</v>
      </c>
      <c r="AG483">
        <v>2.35</v>
      </c>
      <c r="AH483">
        <v>0</v>
      </c>
    </row>
    <row r="484" spans="1:34">
      <c r="A484" t="s">
        <v>34</v>
      </c>
      <c r="B484" t="s">
        <v>10741</v>
      </c>
      <c r="C484">
        <v>141</v>
      </c>
      <c r="D484">
        <v>97</v>
      </c>
      <c r="E484">
        <v>6</v>
      </c>
      <c r="F484">
        <v>415</v>
      </c>
      <c r="G484" t="s">
        <v>2606</v>
      </c>
      <c r="H484">
        <v>22000</v>
      </c>
      <c r="I484">
        <v>107225164</v>
      </c>
      <c r="J484" t="s">
        <v>56</v>
      </c>
      <c r="K484" t="s">
        <v>95</v>
      </c>
      <c r="L484" t="s">
        <v>88</v>
      </c>
      <c r="M484" t="s">
        <v>89</v>
      </c>
      <c r="Q484" t="s">
        <v>1043</v>
      </c>
      <c r="R484" t="s">
        <v>10742</v>
      </c>
      <c r="S484">
        <v>27130</v>
      </c>
      <c r="T484">
        <v>24350</v>
      </c>
      <c r="U484" t="s">
        <v>10528</v>
      </c>
      <c r="V484">
        <v>0</v>
      </c>
      <c r="W484" t="s">
        <v>10743</v>
      </c>
      <c r="X484" t="s">
        <v>10744</v>
      </c>
      <c r="Y484">
        <v>126</v>
      </c>
      <c r="Z484" t="s">
        <v>44</v>
      </c>
      <c r="AA484" t="s">
        <v>45</v>
      </c>
      <c r="AB484" t="s">
        <v>150</v>
      </c>
      <c r="AC484">
        <v>73000000</v>
      </c>
      <c r="AD484">
        <v>2016</v>
      </c>
      <c r="AE484">
        <v>1000</v>
      </c>
      <c r="AF484">
        <v>6.3</v>
      </c>
      <c r="AG484">
        <v>1.85</v>
      </c>
      <c r="AH484">
        <v>14000</v>
      </c>
    </row>
    <row r="485" spans="1:34">
      <c r="A485" t="s">
        <v>34</v>
      </c>
      <c r="B485" t="s">
        <v>10749</v>
      </c>
      <c r="C485">
        <v>261</v>
      </c>
      <c r="D485">
        <v>92</v>
      </c>
      <c r="E485">
        <v>28</v>
      </c>
      <c r="F485">
        <v>423</v>
      </c>
      <c r="G485" t="s">
        <v>9744</v>
      </c>
      <c r="H485">
        <v>3000</v>
      </c>
      <c r="I485">
        <v>55942830</v>
      </c>
      <c r="J485" t="s">
        <v>56</v>
      </c>
      <c r="K485" t="s">
        <v>38</v>
      </c>
      <c r="L485" t="s">
        <v>70</v>
      </c>
      <c r="M485" t="s">
        <v>94</v>
      </c>
      <c r="N485" t="s">
        <v>207</v>
      </c>
      <c r="Q485" t="s">
        <v>4064</v>
      </c>
      <c r="R485" t="s">
        <v>10750</v>
      </c>
      <c r="S485">
        <v>138582</v>
      </c>
      <c r="T485">
        <v>5178</v>
      </c>
      <c r="U485" t="s">
        <v>10751</v>
      </c>
      <c r="V485">
        <v>1</v>
      </c>
      <c r="W485" t="s">
        <v>10752</v>
      </c>
      <c r="X485" t="s">
        <v>10753</v>
      </c>
      <c r="Y485">
        <v>423</v>
      </c>
      <c r="Z485" t="s">
        <v>44</v>
      </c>
      <c r="AA485" t="s">
        <v>45</v>
      </c>
      <c r="AB485" t="s">
        <v>62</v>
      </c>
      <c r="AC485">
        <v>70000000</v>
      </c>
      <c r="AD485">
        <v>2014</v>
      </c>
      <c r="AE485">
        <v>692</v>
      </c>
      <c r="AF485">
        <v>6.3</v>
      </c>
      <c r="AG485">
        <v>2.35</v>
      </c>
      <c r="AH485">
        <v>37000</v>
      </c>
    </row>
    <row r="486" spans="1:34">
      <c r="A486" t="s">
        <v>34</v>
      </c>
      <c r="B486" t="s">
        <v>1074</v>
      </c>
      <c r="C486">
        <v>120</v>
      </c>
      <c r="D486">
        <v>116</v>
      </c>
      <c r="E486">
        <v>380</v>
      </c>
      <c r="F486">
        <v>774</v>
      </c>
      <c r="G486" t="s">
        <v>98</v>
      </c>
      <c r="H486">
        <v>18000</v>
      </c>
      <c r="I486">
        <v>40932372</v>
      </c>
      <c r="J486" t="s">
        <v>56</v>
      </c>
      <c r="K486" t="s">
        <v>57</v>
      </c>
      <c r="Q486" t="s">
        <v>1453</v>
      </c>
      <c r="R486" t="s">
        <v>10754</v>
      </c>
      <c r="S486">
        <v>58023</v>
      </c>
      <c r="T486">
        <v>32563</v>
      </c>
      <c r="U486" t="s">
        <v>10755</v>
      </c>
      <c r="V486">
        <v>0</v>
      </c>
      <c r="W486" t="s">
        <v>10756</v>
      </c>
      <c r="X486" t="s">
        <v>10757</v>
      </c>
      <c r="Y486">
        <v>281</v>
      </c>
      <c r="Z486" t="s">
        <v>44</v>
      </c>
      <c r="AA486" t="s">
        <v>45</v>
      </c>
      <c r="AB486" t="s">
        <v>46</v>
      </c>
      <c r="AC486">
        <v>70000000</v>
      </c>
      <c r="AD486">
        <v>1998</v>
      </c>
      <c r="AE486">
        <v>13000</v>
      </c>
      <c r="AF486">
        <v>6.3</v>
      </c>
      <c r="AG486">
        <v>2.35</v>
      </c>
      <c r="AH486">
        <v>0</v>
      </c>
    </row>
    <row r="487" spans="1:34">
      <c r="A487" t="s">
        <v>34</v>
      </c>
      <c r="B487" t="s">
        <v>5465</v>
      </c>
      <c r="C487">
        <v>241</v>
      </c>
      <c r="D487">
        <v>103</v>
      </c>
      <c r="E487">
        <v>368</v>
      </c>
      <c r="F487">
        <v>520</v>
      </c>
      <c r="G487" t="s">
        <v>4992</v>
      </c>
      <c r="H487">
        <v>27000</v>
      </c>
      <c r="I487">
        <v>54758461</v>
      </c>
      <c r="J487" t="s">
        <v>56</v>
      </c>
      <c r="K487" t="s">
        <v>88</v>
      </c>
      <c r="L487" t="s">
        <v>87</v>
      </c>
      <c r="Q487" t="s">
        <v>113</v>
      </c>
      <c r="R487" t="s">
        <v>10761</v>
      </c>
      <c r="S487">
        <v>147641</v>
      </c>
      <c r="T487">
        <v>29808</v>
      </c>
      <c r="U487" t="s">
        <v>10762</v>
      </c>
      <c r="V487">
        <v>3</v>
      </c>
      <c r="W487" t="s">
        <v>10763</v>
      </c>
      <c r="X487" t="s">
        <v>10764</v>
      </c>
      <c r="Y487">
        <v>238</v>
      </c>
      <c r="Z487" t="s">
        <v>44</v>
      </c>
      <c r="AA487" t="s">
        <v>45</v>
      </c>
      <c r="AB487" t="s">
        <v>62</v>
      </c>
      <c r="AC487">
        <v>65000000</v>
      </c>
      <c r="AD487">
        <v>2012</v>
      </c>
      <c r="AE487">
        <v>1000</v>
      </c>
      <c r="AF487">
        <v>6.3</v>
      </c>
      <c r="AG487">
        <v>2.35</v>
      </c>
      <c r="AH487">
        <v>18000</v>
      </c>
    </row>
    <row r="488" spans="1:34">
      <c r="A488" t="s">
        <v>34</v>
      </c>
      <c r="B488" t="s">
        <v>7976</v>
      </c>
      <c r="C488">
        <v>138</v>
      </c>
      <c r="D488">
        <v>94</v>
      </c>
      <c r="E488">
        <v>42</v>
      </c>
      <c r="F488">
        <v>668</v>
      </c>
      <c r="G488" t="s">
        <v>767</v>
      </c>
      <c r="H488">
        <v>12000</v>
      </c>
      <c r="I488">
        <v>19548064</v>
      </c>
      <c r="J488" t="s">
        <v>56</v>
      </c>
      <c r="K488" t="s">
        <v>95</v>
      </c>
      <c r="L488" t="s">
        <v>88</v>
      </c>
      <c r="M488" t="s">
        <v>89</v>
      </c>
      <c r="N488" t="s">
        <v>86</v>
      </c>
      <c r="Q488" t="s">
        <v>2304</v>
      </c>
      <c r="R488" t="s">
        <v>10765</v>
      </c>
      <c r="S488">
        <v>25681</v>
      </c>
      <c r="T488">
        <v>23365</v>
      </c>
      <c r="U488" t="s">
        <v>7381</v>
      </c>
      <c r="V488">
        <v>1</v>
      </c>
      <c r="W488" t="s">
        <v>10766</v>
      </c>
      <c r="X488" t="s">
        <v>10767</v>
      </c>
      <c r="Y488">
        <v>77</v>
      </c>
      <c r="Z488" t="s">
        <v>44</v>
      </c>
      <c r="AA488" t="s">
        <v>1889</v>
      </c>
      <c r="AB488" t="s">
        <v>150</v>
      </c>
      <c r="AC488">
        <v>65000000</v>
      </c>
      <c r="AD488">
        <v>2009</v>
      </c>
      <c r="AE488">
        <v>9000</v>
      </c>
      <c r="AF488">
        <v>6.3</v>
      </c>
      <c r="AG488">
        <v>2.35</v>
      </c>
      <c r="AH488">
        <v>0</v>
      </c>
    </row>
    <row r="489" spans="1:34">
      <c r="A489" t="s">
        <v>34</v>
      </c>
      <c r="B489" t="s">
        <v>6945</v>
      </c>
      <c r="C489">
        <v>83</v>
      </c>
      <c r="D489">
        <v>124</v>
      </c>
      <c r="E489">
        <v>105</v>
      </c>
      <c r="F489">
        <v>460</v>
      </c>
      <c r="G489" t="s">
        <v>98</v>
      </c>
      <c r="H489">
        <v>24000</v>
      </c>
      <c r="I489">
        <v>54910560</v>
      </c>
      <c r="J489" t="s">
        <v>56</v>
      </c>
      <c r="K489" t="s">
        <v>69</v>
      </c>
      <c r="L489" t="s">
        <v>37</v>
      </c>
      <c r="M489" t="s">
        <v>57</v>
      </c>
      <c r="Q489" t="s">
        <v>346</v>
      </c>
      <c r="R489" t="s">
        <v>10778</v>
      </c>
      <c r="S489">
        <v>88225</v>
      </c>
      <c r="T489">
        <v>38227</v>
      </c>
      <c r="U489" t="s">
        <v>900</v>
      </c>
      <c r="V489">
        <v>0</v>
      </c>
      <c r="W489" t="s">
        <v>10779</v>
      </c>
      <c r="X489" t="s">
        <v>10780</v>
      </c>
      <c r="Y489">
        <v>227</v>
      </c>
      <c r="Z489" t="s">
        <v>44</v>
      </c>
      <c r="AA489" t="s">
        <v>45</v>
      </c>
      <c r="AB489" t="s">
        <v>46</v>
      </c>
      <c r="AC489">
        <v>60000000</v>
      </c>
      <c r="AD489">
        <v>1997</v>
      </c>
      <c r="AE489">
        <v>13000</v>
      </c>
      <c r="AF489">
        <v>6.3</v>
      </c>
      <c r="AG489">
        <v>2.35</v>
      </c>
      <c r="AH489">
        <v>0</v>
      </c>
    </row>
    <row r="490" spans="1:34">
      <c r="A490" t="s">
        <v>34</v>
      </c>
      <c r="B490" t="s">
        <v>3693</v>
      </c>
      <c r="C490">
        <v>196</v>
      </c>
      <c r="D490">
        <v>119</v>
      </c>
      <c r="E490">
        <v>610</v>
      </c>
      <c r="F490">
        <v>716</v>
      </c>
      <c r="G490" t="s">
        <v>264</v>
      </c>
      <c r="H490">
        <v>834</v>
      </c>
      <c r="I490">
        <v>53789313</v>
      </c>
      <c r="J490" t="s">
        <v>56</v>
      </c>
      <c r="K490" t="s">
        <v>90</v>
      </c>
      <c r="L490" t="s">
        <v>86</v>
      </c>
      <c r="M490" t="s">
        <v>57</v>
      </c>
      <c r="Q490" t="s">
        <v>1071</v>
      </c>
      <c r="R490" t="s">
        <v>10781</v>
      </c>
      <c r="S490">
        <v>89816</v>
      </c>
      <c r="T490">
        <v>3637</v>
      </c>
      <c r="U490" t="s">
        <v>331</v>
      </c>
      <c r="V490">
        <v>0</v>
      </c>
      <c r="W490" t="s">
        <v>10782</v>
      </c>
      <c r="X490" t="s">
        <v>10783</v>
      </c>
      <c r="Y490">
        <v>347</v>
      </c>
      <c r="Z490" t="s">
        <v>44</v>
      </c>
      <c r="AA490" t="s">
        <v>45</v>
      </c>
      <c r="AB490" t="s">
        <v>62</v>
      </c>
      <c r="AC490">
        <v>60000000</v>
      </c>
      <c r="AD490">
        <v>2003</v>
      </c>
      <c r="AE490">
        <v>780</v>
      </c>
      <c r="AF490">
        <v>6.3</v>
      </c>
      <c r="AG490">
        <v>2.35</v>
      </c>
      <c r="AH490">
        <v>0</v>
      </c>
    </row>
    <row r="491" spans="1:34">
      <c r="A491" t="s">
        <v>34</v>
      </c>
      <c r="B491" t="s">
        <v>383</v>
      </c>
      <c r="C491">
        <v>223</v>
      </c>
      <c r="D491">
        <v>116</v>
      </c>
      <c r="E491">
        <v>0</v>
      </c>
      <c r="F491">
        <v>672</v>
      </c>
      <c r="G491" t="s">
        <v>2229</v>
      </c>
      <c r="H491">
        <v>1000</v>
      </c>
      <c r="I491">
        <v>47748610</v>
      </c>
      <c r="J491" t="s">
        <v>56</v>
      </c>
      <c r="K491" t="s">
        <v>94</v>
      </c>
      <c r="L491" t="s">
        <v>86</v>
      </c>
      <c r="Q491" t="s">
        <v>10784</v>
      </c>
      <c r="R491" t="s">
        <v>10785</v>
      </c>
      <c r="S491">
        <v>170179</v>
      </c>
      <c r="T491">
        <v>3090</v>
      </c>
      <c r="U491" t="s">
        <v>1136</v>
      </c>
      <c r="V491">
        <v>0</v>
      </c>
      <c r="W491" t="s">
        <v>10786</v>
      </c>
      <c r="X491" t="s">
        <v>10787</v>
      </c>
      <c r="Y491">
        <v>656</v>
      </c>
      <c r="Z491" t="s">
        <v>44</v>
      </c>
      <c r="AA491" t="s">
        <v>45</v>
      </c>
      <c r="AB491" t="s">
        <v>46</v>
      </c>
      <c r="AC491">
        <v>75000000</v>
      </c>
      <c r="AD491">
        <v>1997</v>
      </c>
      <c r="AE491">
        <v>720</v>
      </c>
      <c r="AF491">
        <v>6.3</v>
      </c>
      <c r="AG491">
        <v>2.35</v>
      </c>
      <c r="AH491">
        <v>0</v>
      </c>
    </row>
    <row r="492" spans="1:34">
      <c r="A492" t="s">
        <v>34</v>
      </c>
      <c r="B492" t="s">
        <v>4777</v>
      </c>
      <c r="C492">
        <v>117</v>
      </c>
      <c r="D492">
        <v>97</v>
      </c>
      <c r="E492">
        <v>420</v>
      </c>
      <c r="F492">
        <v>455</v>
      </c>
      <c r="G492" t="s">
        <v>901</v>
      </c>
      <c r="H492">
        <v>4000</v>
      </c>
      <c r="I492">
        <v>28328132</v>
      </c>
      <c r="J492" t="s">
        <v>56</v>
      </c>
      <c r="K492" t="s">
        <v>88</v>
      </c>
      <c r="L492" t="s">
        <v>37</v>
      </c>
      <c r="M492" t="s">
        <v>38</v>
      </c>
      <c r="Q492" t="s">
        <v>3842</v>
      </c>
      <c r="R492" t="s">
        <v>10797</v>
      </c>
      <c r="S492">
        <v>38298</v>
      </c>
      <c r="T492">
        <v>9814</v>
      </c>
      <c r="U492" t="s">
        <v>451</v>
      </c>
      <c r="V492">
        <v>2</v>
      </c>
      <c r="W492" t="s">
        <v>10798</v>
      </c>
      <c r="X492" t="s">
        <v>10799</v>
      </c>
      <c r="Y492">
        <v>147</v>
      </c>
      <c r="Z492" t="s">
        <v>44</v>
      </c>
      <c r="AA492" t="s">
        <v>45</v>
      </c>
      <c r="AB492" t="s">
        <v>62</v>
      </c>
      <c r="AC492">
        <v>58000000</v>
      </c>
      <c r="AD492">
        <v>2004</v>
      </c>
      <c r="AE492">
        <v>3000</v>
      </c>
      <c r="AF492">
        <v>6.3</v>
      </c>
      <c r="AG492">
        <v>2.35</v>
      </c>
      <c r="AH492">
        <v>782</v>
      </c>
    </row>
    <row r="493" spans="1:34">
      <c r="A493" t="s">
        <v>34</v>
      </c>
      <c r="B493" t="s">
        <v>10807</v>
      </c>
      <c r="C493">
        <v>45</v>
      </c>
      <c r="D493">
        <v>97</v>
      </c>
      <c r="E493">
        <v>96</v>
      </c>
      <c r="F493">
        <v>403</v>
      </c>
      <c r="G493" t="s">
        <v>2761</v>
      </c>
      <c r="H493">
        <v>13000</v>
      </c>
      <c r="I493">
        <v>63408614</v>
      </c>
      <c r="J493" t="s">
        <v>56</v>
      </c>
      <c r="K493" t="s">
        <v>88</v>
      </c>
      <c r="L493" t="s">
        <v>37</v>
      </c>
      <c r="M493" t="s">
        <v>57</v>
      </c>
      <c r="Q493" t="s">
        <v>1031</v>
      </c>
      <c r="R493" t="s">
        <v>10808</v>
      </c>
      <c r="S493">
        <v>75365</v>
      </c>
      <c r="T493">
        <v>14432</v>
      </c>
      <c r="U493" t="s">
        <v>10809</v>
      </c>
      <c r="V493">
        <v>1</v>
      </c>
      <c r="W493" t="s">
        <v>10810</v>
      </c>
      <c r="X493" t="s">
        <v>10811</v>
      </c>
      <c r="Y493">
        <v>149</v>
      </c>
      <c r="Z493" t="s">
        <v>44</v>
      </c>
      <c r="AA493" t="s">
        <v>45</v>
      </c>
      <c r="AB493" t="s">
        <v>46</v>
      </c>
      <c r="AC493">
        <v>55000000</v>
      </c>
      <c r="AD493">
        <v>1989</v>
      </c>
      <c r="AE493">
        <v>549</v>
      </c>
      <c r="AF493">
        <v>6.3</v>
      </c>
      <c r="AG493">
        <v>2.35</v>
      </c>
      <c r="AH493">
        <v>0</v>
      </c>
    </row>
    <row r="494" spans="1:34">
      <c r="A494" t="s">
        <v>76</v>
      </c>
      <c r="B494" t="s">
        <v>4179</v>
      </c>
      <c r="C494">
        <v>61</v>
      </c>
      <c r="D494">
        <v>132</v>
      </c>
      <c r="E494">
        <v>503</v>
      </c>
      <c r="F494">
        <v>282</v>
      </c>
      <c r="G494" t="s">
        <v>1031</v>
      </c>
      <c r="H494">
        <v>45000</v>
      </c>
      <c r="I494">
        <v>30306268</v>
      </c>
      <c r="J494" t="s">
        <v>56</v>
      </c>
      <c r="K494" t="s">
        <v>37</v>
      </c>
      <c r="L494" t="s">
        <v>57</v>
      </c>
      <c r="Q494" t="s">
        <v>8936</v>
      </c>
      <c r="R494" t="s">
        <v>10837</v>
      </c>
      <c r="S494">
        <v>62981</v>
      </c>
      <c r="T494">
        <v>58528</v>
      </c>
      <c r="U494" t="s">
        <v>10838</v>
      </c>
      <c r="V494">
        <v>0</v>
      </c>
      <c r="W494" t="s">
        <v>10839</v>
      </c>
      <c r="X494" t="s">
        <v>10840</v>
      </c>
      <c r="Y494">
        <v>84</v>
      </c>
      <c r="Z494" t="s">
        <v>44</v>
      </c>
      <c r="AA494" t="s">
        <v>301</v>
      </c>
      <c r="AB494" t="s">
        <v>46</v>
      </c>
      <c r="AC494">
        <v>50000000</v>
      </c>
      <c r="AD494">
        <v>1995</v>
      </c>
      <c r="AE494">
        <v>13000</v>
      </c>
      <c r="AF494">
        <v>6.3</v>
      </c>
      <c r="AG494">
        <v>1.85</v>
      </c>
      <c r="AH494">
        <v>0</v>
      </c>
    </row>
    <row r="495" spans="1:34">
      <c r="A495" t="s">
        <v>34</v>
      </c>
      <c r="B495" t="s">
        <v>5452</v>
      </c>
      <c r="C495">
        <v>48</v>
      </c>
      <c r="D495">
        <v>104</v>
      </c>
      <c r="E495">
        <v>212</v>
      </c>
      <c r="F495">
        <v>380</v>
      </c>
      <c r="G495" t="s">
        <v>10841</v>
      </c>
      <c r="H495">
        <v>879</v>
      </c>
      <c r="I495">
        <v>21413502</v>
      </c>
      <c r="J495" t="s">
        <v>56</v>
      </c>
      <c r="K495" t="s">
        <v>69</v>
      </c>
      <c r="L495" t="s">
        <v>88</v>
      </c>
      <c r="M495" t="s">
        <v>37</v>
      </c>
      <c r="N495" t="s">
        <v>128</v>
      </c>
      <c r="O495" t="s">
        <v>90</v>
      </c>
      <c r="Q495" t="s">
        <v>4411</v>
      </c>
      <c r="R495" t="s">
        <v>10842</v>
      </c>
      <c r="S495">
        <v>14429</v>
      </c>
      <c r="T495">
        <v>2795</v>
      </c>
      <c r="U495" t="s">
        <v>2748</v>
      </c>
      <c r="V495">
        <v>5</v>
      </c>
      <c r="W495" t="s">
        <v>10843</v>
      </c>
      <c r="X495" t="s">
        <v>10844</v>
      </c>
      <c r="Y495">
        <v>113</v>
      </c>
      <c r="Z495" t="s">
        <v>44</v>
      </c>
      <c r="AA495" t="s">
        <v>45</v>
      </c>
      <c r="AB495" t="s">
        <v>46</v>
      </c>
      <c r="AC495">
        <v>40000000</v>
      </c>
      <c r="AD495">
        <v>1990</v>
      </c>
      <c r="AE495">
        <v>560</v>
      </c>
      <c r="AF495">
        <v>6.3</v>
      </c>
      <c r="AG495">
        <v>2.35</v>
      </c>
      <c r="AH495">
        <v>2000</v>
      </c>
    </row>
    <row r="496" spans="1:34">
      <c r="A496" t="s">
        <v>34</v>
      </c>
      <c r="B496" t="s">
        <v>10313</v>
      </c>
      <c r="C496">
        <v>358</v>
      </c>
      <c r="D496">
        <v>98</v>
      </c>
      <c r="E496">
        <v>118</v>
      </c>
      <c r="F496">
        <v>558</v>
      </c>
      <c r="G496" t="s">
        <v>9949</v>
      </c>
      <c r="H496">
        <v>14000</v>
      </c>
      <c r="I496">
        <v>139852971</v>
      </c>
      <c r="J496" t="s">
        <v>56</v>
      </c>
      <c r="K496" t="s">
        <v>37</v>
      </c>
      <c r="L496" t="s">
        <v>57</v>
      </c>
      <c r="Q496" t="s">
        <v>81</v>
      </c>
      <c r="R496" t="s">
        <v>10850</v>
      </c>
      <c r="S496">
        <v>238671</v>
      </c>
      <c r="T496">
        <v>16410</v>
      </c>
      <c r="U496" t="s">
        <v>9421</v>
      </c>
      <c r="V496">
        <v>0</v>
      </c>
      <c r="W496" t="s">
        <v>10851</v>
      </c>
      <c r="X496" t="s">
        <v>10852</v>
      </c>
      <c r="Y496">
        <v>461</v>
      </c>
      <c r="Z496" t="s">
        <v>44</v>
      </c>
      <c r="AA496" t="s">
        <v>301</v>
      </c>
      <c r="AB496" t="s">
        <v>62</v>
      </c>
      <c r="AC496">
        <v>45000000</v>
      </c>
      <c r="AD496">
        <v>2012</v>
      </c>
      <c r="AE496">
        <v>935</v>
      </c>
      <c r="AF496">
        <v>6.3</v>
      </c>
      <c r="AG496">
        <v>2.35</v>
      </c>
      <c r="AH496">
        <v>63000</v>
      </c>
    </row>
    <row r="497" spans="1:34">
      <c r="A497" t="s">
        <v>34</v>
      </c>
      <c r="B497" t="s">
        <v>5032</v>
      </c>
      <c r="C497">
        <v>216</v>
      </c>
      <c r="D497">
        <v>94</v>
      </c>
      <c r="E497">
        <v>85</v>
      </c>
      <c r="F497">
        <v>443</v>
      </c>
      <c r="G497" t="s">
        <v>1798</v>
      </c>
      <c r="H497">
        <v>14000</v>
      </c>
      <c r="I497">
        <v>50648679</v>
      </c>
      <c r="J497" t="s">
        <v>56</v>
      </c>
      <c r="K497" t="s">
        <v>94</v>
      </c>
      <c r="L497" t="s">
        <v>86</v>
      </c>
      <c r="M497" t="s">
        <v>57</v>
      </c>
      <c r="Q497" t="s">
        <v>2132</v>
      </c>
      <c r="R497" t="s">
        <v>10856</v>
      </c>
      <c r="S497">
        <v>149549</v>
      </c>
      <c r="T497">
        <v>16225</v>
      </c>
      <c r="U497" t="s">
        <v>10857</v>
      </c>
      <c r="V497">
        <v>1</v>
      </c>
      <c r="W497" t="s">
        <v>10858</v>
      </c>
      <c r="X497" t="s">
        <v>10859</v>
      </c>
      <c r="Y497">
        <v>348</v>
      </c>
      <c r="Z497" t="s">
        <v>44</v>
      </c>
      <c r="AA497" t="s">
        <v>301</v>
      </c>
      <c r="AB497" t="s">
        <v>46</v>
      </c>
      <c r="AC497">
        <v>45000000</v>
      </c>
      <c r="AD497">
        <v>2007</v>
      </c>
      <c r="AE497">
        <v>706</v>
      </c>
      <c r="AF497">
        <v>6.3</v>
      </c>
      <c r="AG497">
        <v>2.35</v>
      </c>
      <c r="AH497">
        <v>0</v>
      </c>
    </row>
    <row r="498" spans="1:34">
      <c r="A498" t="s">
        <v>34</v>
      </c>
      <c r="B498" t="s">
        <v>490</v>
      </c>
      <c r="C498">
        <v>42</v>
      </c>
      <c r="D498">
        <v>111</v>
      </c>
      <c r="E498">
        <v>161</v>
      </c>
      <c r="F498">
        <v>132</v>
      </c>
      <c r="G498" t="s">
        <v>9748</v>
      </c>
      <c r="H498">
        <v>11000</v>
      </c>
      <c r="I498">
        <v>46815748</v>
      </c>
      <c r="J498" t="s">
        <v>56</v>
      </c>
      <c r="K498" t="s">
        <v>69</v>
      </c>
      <c r="L498" t="s">
        <v>37</v>
      </c>
      <c r="M498" t="s">
        <v>57</v>
      </c>
      <c r="Q498" t="s">
        <v>1785</v>
      </c>
      <c r="R498" t="s">
        <v>10860</v>
      </c>
      <c r="S498">
        <v>32544</v>
      </c>
      <c r="T498">
        <v>12161</v>
      </c>
      <c r="U498" t="s">
        <v>5823</v>
      </c>
      <c r="V498">
        <v>1</v>
      </c>
      <c r="W498" t="s">
        <v>10861</v>
      </c>
      <c r="X498" t="s">
        <v>10862</v>
      </c>
      <c r="Y498">
        <v>69</v>
      </c>
      <c r="Z498" t="s">
        <v>44</v>
      </c>
      <c r="AA498" t="s">
        <v>45</v>
      </c>
      <c r="AB498" t="s">
        <v>62</v>
      </c>
      <c r="AC498">
        <v>45000000</v>
      </c>
      <c r="AD498">
        <v>1994</v>
      </c>
      <c r="AE498">
        <v>894</v>
      </c>
      <c r="AF498">
        <v>6.3</v>
      </c>
      <c r="AG498">
        <v>2.35</v>
      </c>
      <c r="AH498">
        <v>0</v>
      </c>
    </row>
    <row r="499" spans="1:34">
      <c r="A499" t="s">
        <v>34</v>
      </c>
      <c r="B499" t="s">
        <v>7037</v>
      </c>
      <c r="C499">
        <v>152</v>
      </c>
      <c r="D499">
        <v>101</v>
      </c>
      <c r="E499">
        <v>32</v>
      </c>
      <c r="F499">
        <v>104</v>
      </c>
      <c r="G499" t="s">
        <v>3314</v>
      </c>
      <c r="H499">
        <v>219</v>
      </c>
      <c r="I499">
        <v>8129455</v>
      </c>
      <c r="J499" t="s">
        <v>56</v>
      </c>
      <c r="K499" t="s">
        <v>69</v>
      </c>
      <c r="L499" t="s">
        <v>88</v>
      </c>
      <c r="M499" t="s">
        <v>37</v>
      </c>
      <c r="Q499" t="s">
        <v>2787</v>
      </c>
      <c r="R499" t="s">
        <v>10863</v>
      </c>
      <c r="S499">
        <v>89568</v>
      </c>
      <c r="T499">
        <v>661</v>
      </c>
      <c r="U499" t="s">
        <v>10864</v>
      </c>
      <c r="V499">
        <v>1</v>
      </c>
      <c r="W499" t="s">
        <v>10865</v>
      </c>
      <c r="X499" t="s">
        <v>10866</v>
      </c>
      <c r="Y499">
        <v>142</v>
      </c>
      <c r="Z499" t="s">
        <v>44</v>
      </c>
      <c r="AA499" t="s">
        <v>45</v>
      </c>
      <c r="AB499" t="s">
        <v>150</v>
      </c>
      <c r="AC499">
        <v>45000000</v>
      </c>
      <c r="AD499">
        <v>2011</v>
      </c>
      <c r="AE499">
        <v>141</v>
      </c>
      <c r="AF499">
        <v>6.3</v>
      </c>
      <c r="AG499">
        <v>2.35</v>
      </c>
      <c r="AH499">
        <v>17000</v>
      </c>
    </row>
    <row r="500" spans="1:34">
      <c r="A500" t="s">
        <v>34</v>
      </c>
      <c r="B500" t="s">
        <v>10870</v>
      </c>
      <c r="C500">
        <v>95</v>
      </c>
      <c r="D500">
        <v>100</v>
      </c>
      <c r="E500">
        <v>19</v>
      </c>
      <c r="F500">
        <v>433</v>
      </c>
      <c r="G500" t="s">
        <v>936</v>
      </c>
      <c r="H500">
        <v>624</v>
      </c>
      <c r="I500">
        <v>5664251</v>
      </c>
      <c r="J500" t="s">
        <v>56</v>
      </c>
      <c r="K500" t="s">
        <v>70</v>
      </c>
      <c r="L500" t="s">
        <v>92</v>
      </c>
      <c r="Q500" t="s">
        <v>4638</v>
      </c>
      <c r="R500" t="s">
        <v>10871</v>
      </c>
      <c r="S500">
        <v>22309</v>
      </c>
      <c r="T500">
        <v>2056</v>
      </c>
      <c r="U500" t="s">
        <v>1140</v>
      </c>
      <c r="V500">
        <v>1</v>
      </c>
      <c r="W500" t="s">
        <v>10872</v>
      </c>
      <c r="X500" t="s">
        <v>10873</v>
      </c>
      <c r="Y500">
        <v>102</v>
      </c>
      <c r="Z500" t="s">
        <v>44</v>
      </c>
      <c r="AA500" t="s">
        <v>123</v>
      </c>
      <c r="AB500" t="s">
        <v>46</v>
      </c>
      <c r="AC500">
        <v>45000000</v>
      </c>
      <c r="AD500">
        <v>2010</v>
      </c>
      <c r="AE500">
        <v>489</v>
      </c>
      <c r="AF500">
        <v>6.3</v>
      </c>
      <c r="AG500">
        <v>2.35</v>
      </c>
      <c r="AH500">
        <v>0</v>
      </c>
    </row>
    <row r="501" spans="1:34">
      <c r="A501" t="s">
        <v>34</v>
      </c>
      <c r="B501" t="s">
        <v>10881</v>
      </c>
      <c r="C501">
        <v>40</v>
      </c>
      <c r="D501">
        <v>93</v>
      </c>
      <c r="E501">
        <v>10</v>
      </c>
      <c r="F501">
        <v>405</v>
      </c>
      <c r="G501" t="s">
        <v>5232</v>
      </c>
      <c r="H501">
        <v>789</v>
      </c>
      <c r="I501">
        <v>68208190</v>
      </c>
      <c r="J501" t="s">
        <v>56</v>
      </c>
      <c r="K501" t="s">
        <v>88</v>
      </c>
      <c r="L501" t="s">
        <v>37</v>
      </c>
      <c r="M501" t="s">
        <v>57</v>
      </c>
      <c r="Q501" t="s">
        <v>7011</v>
      </c>
      <c r="R501" t="s">
        <v>10882</v>
      </c>
      <c r="S501">
        <v>60572</v>
      </c>
      <c r="T501">
        <v>2986</v>
      </c>
      <c r="U501" t="s">
        <v>7168</v>
      </c>
      <c r="V501">
        <v>1</v>
      </c>
      <c r="W501" t="s">
        <v>10883</v>
      </c>
      <c r="X501" t="s">
        <v>10884</v>
      </c>
      <c r="Y501">
        <v>144</v>
      </c>
      <c r="Z501" t="s">
        <v>44</v>
      </c>
      <c r="AA501" t="s">
        <v>45</v>
      </c>
      <c r="AB501" t="s">
        <v>62</v>
      </c>
      <c r="AC501">
        <v>65000000</v>
      </c>
      <c r="AD501">
        <v>1999</v>
      </c>
      <c r="AE501">
        <v>744</v>
      </c>
      <c r="AF501">
        <v>6.3</v>
      </c>
      <c r="AG501">
        <v>1.85</v>
      </c>
      <c r="AH501">
        <v>0</v>
      </c>
    </row>
    <row r="502" spans="1:34">
      <c r="A502" t="s">
        <v>34</v>
      </c>
      <c r="B502" t="s">
        <v>10897</v>
      </c>
      <c r="C502">
        <v>191</v>
      </c>
      <c r="D502">
        <v>87</v>
      </c>
      <c r="E502">
        <v>14</v>
      </c>
      <c r="F502">
        <v>691</v>
      </c>
      <c r="G502" t="s">
        <v>7086</v>
      </c>
      <c r="H502">
        <v>11000</v>
      </c>
      <c r="I502">
        <v>54132596</v>
      </c>
      <c r="J502" t="s">
        <v>56</v>
      </c>
      <c r="K502" t="s">
        <v>69</v>
      </c>
      <c r="L502" t="s">
        <v>95</v>
      </c>
      <c r="M502" t="s">
        <v>88</v>
      </c>
      <c r="N502" t="s">
        <v>89</v>
      </c>
      <c r="O502" t="s">
        <v>70</v>
      </c>
      <c r="P502" t="s">
        <v>86</v>
      </c>
      <c r="Q502" t="s">
        <v>610</v>
      </c>
      <c r="R502" t="s">
        <v>10898</v>
      </c>
      <c r="S502">
        <v>53786</v>
      </c>
      <c r="T502">
        <v>16571</v>
      </c>
      <c r="U502" t="s">
        <v>4127</v>
      </c>
      <c r="V502">
        <v>0</v>
      </c>
      <c r="W502" t="s">
        <v>10899</v>
      </c>
      <c r="X502" t="s">
        <v>10900</v>
      </c>
      <c r="Y502">
        <v>211</v>
      </c>
      <c r="Z502" t="s">
        <v>44</v>
      </c>
      <c r="AA502" t="s">
        <v>1889</v>
      </c>
      <c r="AB502" t="s">
        <v>150</v>
      </c>
      <c r="AC502">
        <v>34000000</v>
      </c>
      <c r="AD502">
        <v>2007</v>
      </c>
      <c r="AE502">
        <v>4000</v>
      </c>
      <c r="AF502">
        <v>6.3</v>
      </c>
      <c r="AG502">
        <v>2.35</v>
      </c>
      <c r="AH502">
        <v>0</v>
      </c>
    </row>
    <row r="503" spans="1:34">
      <c r="A503" t="s">
        <v>34</v>
      </c>
      <c r="B503" t="s">
        <v>4151</v>
      </c>
      <c r="C503">
        <v>163</v>
      </c>
      <c r="D503">
        <v>87</v>
      </c>
      <c r="E503">
        <v>255</v>
      </c>
      <c r="F503">
        <v>810</v>
      </c>
      <c r="G503" t="s">
        <v>555</v>
      </c>
      <c r="H503">
        <v>26000</v>
      </c>
      <c r="I503">
        <v>43095600</v>
      </c>
      <c r="J503" t="s">
        <v>56</v>
      </c>
      <c r="K503" t="s">
        <v>37</v>
      </c>
      <c r="L503" t="s">
        <v>57</v>
      </c>
      <c r="Q503" t="s">
        <v>553</v>
      </c>
      <c r="R503" t="s">
        <v>10913</v>
      </c>
      <c r="S503">
        <v>156267</v>
      </c>
      <c r="T503">
        <v>29050</v>
      </c>
      <c r="U503" t="s">
        <v>10914</v>
      </c>
      <c r="V503">
        <v>1</v>
      </c>
      <c r="W503" t="s">
        <v>10915</v>
      </c>
      <c r="X503" t="s">
        <v>10916</v>
      </c>
      <c r="Y503">
        <v>340</v>
      </c>
      <c r="Z503" t="s">
        <v>44</v>
      </c>
      <c r="AA503" t="s">
        <v>301</v>
      </c>
      <c r="AB503" t="s">
        <v>62</v>
      </c>
      <c r="AC503">
        <v>32000000</v>
      </c>
      <c r="AD503">
        <v>2005</v>
      </c>
      <c r="AE503">
        <v>1000</v>
      </c>
      <c r="AF503">
        <v>6.3</v>
      </c>
      <c r="AG503">
        <v>2.35</v>
      </c>
      <c r="AH503">
        <v>0</v>
      </c>
    </row>
    <row r="504" spans="1:34">
      <c r="A504" t="s">
        <v>34</v>
      </c>
      <c r="B504" t="s">
        <v>10917</v>
      </c>
      <c r="C504">
        <v>197</v>
      </c>
      <c r="D504">
        <v>119</v>
      </c>
      <c r="E504">
        <v>238</v>
      </c>
      <c r="F504">
        <v>447</v>
      </c>
      <c r="G504" t="s">
        <v>1706</v>
      </c>
      <c r="H504">
        <v>1000</v>
      </c>
      <c r="I504">
        <v>13763130</v>
      </c>
      <c r="J504" t="s">
        <v>56</v>
      </c>
      <c r="K504" t="s">
        <v>37</v>
      </c>
      <c r="L504" t="s">
        <v>86</v>
      </c>
      <c r="M504" t="s">
        <v>57</v>
      </c>
      <c r="Q504" t="s">
        <v>183</v>
      </c>
      <c r="R504" t="s">
        <v>10918</v>
      </c>
      <c r="S504">
        <v>87768</v>
      </c>
      <c r="T504">
        <v>2925</v>
      </c>
      <c r="U504" t="s">
        <v>10919</v>
      </c>
      <c r="V504">
        <v>0</v>
      </c>
      <c r="W504" t="s">
        <v>10920</v>
      </c>
      <c r="X504" t="s">
        <v>10921</v>
      </c>
      <c r="Y504">
        <v>187</v>
      </c>
      <c r="Z504" t="s">
        <v>44</v>
      </c>
      <c r="AA504" t="s">
        <v>45</v>
      </c>
      <c r="AB504" t="s">
        <v>46</v>
      </c>
      <c r="AC504">
        <v>32000000</v>
      </c>
      <c r="AD504">
        <v>2010</v>
      </c>
      <c r="AE504">
        <v>561</v>
      </c>
      <c r="AF504">
        <v>6.3</v>
      </c>
      <c r="AG504">
        <v>2.35</v>
      </c>
      <c r="AH504">
        <v>12000</v>
      </c>
    </row>
    <row r="505" spans="1:34">
      <c r="A505" t="s">
        <v>34</v>
      </c>
      <c r="B505" t="s">
        <v>7109</v>
      </c>
      <c r="C505">
        <v>130</v>
      </c>
      <c r="D505">
        <v>113</v>
      </c>
      <c r="E505">
        <v>34</v>
      </c>
      <c r="F505">
        <v>24</v>
      </c>
      <c r="G505" t="s">
        <v>2781</v>
      </c>
      <c r="H505">
        <v>10000</v>
      </c>
      <c r="I505">
        <v>14268533</v>
      </c>
      <c r="J505" t="s">
        <v>56</v>
      </c>
      <c r="K505" t="s">
        <v>37</v>
      </c>
      <c r="L505" t="s">
        <v>38</v>
      </c>
      <c r="M505" t="s">
        <v>90</v>
      </c>
      <c r="N505" t="s">
        <v>86</v>
      </c>
      <c r="O505" t="s">
        <v>57</v>
      </c>
      <c r="Q505" t="s">
        <v>1233</v>
      </c>
      <c r="R505" t="s">
        <v>10926</v>
      </c>
      <c r="S505">
        <v>17319</v>
      </c>
      <c r="T505">
        <v>10910</v>
      </c>
      <c r="U505" t="s">
        <v>10927</v>
      </c>
      <c r="V505">
        <v>2</v>
      </c>
      <c r="W505" t="s">
        <v>10928</v>
      </c>
      <c r="X505" t="s">
        <v>10929</v>
      </c>
      <c r="Y505">
        <v>100</v>
      </c>
      <c r="Z505" t="s">
        <v>44</v>
      </c>
      <c r="AA505" t="s">
        <v>329</v>
      </c>
      <c r="AB505" t="s">
        <v>46</v>
      </c>
      <c r="AC505">
        <v>31500000</v>
      </c>
      <c r="AD505">
        <v>2016</v>
      </c>
      <c r="AE505">
        <v>877</v>
      </c>
      <c r="AF505">
        <v>6.3</v>
      </c>
      <c r="AG505">
        <v>2.35</v>
      </c>
      <c r="AH505">
        <v>0</v>
      </c>
    </row>
    <row r="506" spans="1:34">
      <c r="A506" t="s">
        <v>34</v>
      </c>
      <c r="B506" t="s">
        <v>5749</v>
      </c>
      <c r="C506">
        <v>121</v>
      </c>
      <c r="D506">
        <v>126</v>
      </c>
      <c r="E506">
        <v>43</v>
      </c>
      <c r="F506">
        <v>177</v>
      </c>
      <c r="G506" t="s">
        <v>10930</v>
      </c>
      <c r="H506">
        <v>244</v>
      </c>
      <c r="I506">
        <v>62700000</v>
      </c>
      <c r="J506" t="s">
        <v>56</v>
      </c>
      <c r="K506" t="s">
        <v>69</v>
      </c>
      <c r="L506" t="s">
        <v>86</v>
      </c>
      <c r="M506" t="s">
        <v>57</v>
      </c>
      <c r="Q506" t="s">
        <v>5750</v>
      </c>
      <c r="R506" t="s">
        <v>10931</v>
      </c>
      <c r="S506">
        <v>69534</v>
      </c>
      <c r="T506">
        <v>1008</v>
      </c>
      <c r="U506" t="s">
        <v>2039</v>
      </c>
      <c r="V506">
        <v>2</v>
      </c>
      <c r="W506" t="s">
        <v>10932</v>
      </c>
      <c r="X506" t="s">
        <v>10933</v>
      </c>
      <c r="Y506">
        <v>294</v>
      </c>
      <c r="Z506" t="s">
        <v>44</v>
      </c>
      <c r="AA506" t="s">
        <v>329</v>
      </c>
      <c r="AB506" t="s">
        <v>150</v>
      </c>
      <c r="AC506">
        <v>34000000</v>
      </c>
      <c r="AD506">
        <v>1979</v>
      </c>
      <c r="AE506">
        <v>202</v>
      </c>
      <c r="AF506">
        <v>6.3</v>
      </c>
      <c r="AG506">
        <v>2.35</v>
      </c>
      <c r="AH506">
        <v>0</v>
      </c>
    </row>
    <row r="507" spans="1:34">
      <c r="A507" t="s">
        <v>34</v>
      </c>
      <c r="B507" t="s">
        <v>7533</v>
      </c>
      <c r="C507">
        <v>108</v>
      </c>
      <c r="D507">
        <v>131</v>
      </c>
      <c r="E507">
        <v>46</v>
      </c>
      <c r="F507">
        <v>433</v>
      </c>
      <c r="G507" t="s">
        <v>487</v>
      </c>
      <c r="H507">
        <v>1000</v>
      </c>
      <c r="I507">
        <v>50300000</v>
      </c>
      <c r="J507" t="s">
        <v>56</v>
      </c>
      <c r="K507" t="s">
        <v>69</v>
      </c>
      <c r="L507" t="s">
        <v>57</v>
      </c>
      <c r="Q507" t="s">
        <v>9350</v>
      </c>
      <c r="R507" t="s">
        <v>10945</v>
      </c>
      <c r="S507">
        <v>68565</v>
      </c>
      <c r="T507">
        <v>2943</v>
      </c>
      <c r="U507" t="s">
        <v>10946</v>
      </c>
      <c r="V507">
        <v>2</v>
      </c>
      <c r="W507" t="s">
        <v>10947</v>
      </c>
      <c r="X507" t="s">
        <v>10948</v>
      </c>
      <c r="Y507">
        <v>300</v>
      </c>
      <c r="Z507" t="s">
        <v>44</v>
      </c>
      <c r="AA507" t="s">
        <v>329</v>
      </c>
      <c r="AB507" t="s">
        <v>150</v>
      </c>
      <c r="AC507">
        <v>30000000</v>
      </c>
      <c r="AD507">
        <v>1985</v>
      </c>
      <c r="AE507">
        <v>439</v>
      </c>
      <c r="AF507">
        <v>6.3</v>
      </c>
      <c r="AG507">
        <v>2.35</v>
      </c>
      <c r="AH507">
        <v>0</v>
      </c>
    </row>
    <row r="508" spans="1:34">
      <c r="A508" t="s">
        <v>34</v>
      </c>
      <c r="B508" t="s">
        <v>10949</v>
      </c>
      <c r="C508">
        <v>152</v>
      </c>
      <c r="D508">
        <v>109</v>
      </c>
      <c r="E508">
        <v>25</v>
      </c>
      <c r="F508">
        <v>431</v>
      </c>
      <c r="G508" t="s">
        <v>10950</v>
      </c>
      <c r="H508">
        <v>954</v>
      </c>
      <c r="I508">
        <v>19976073</v>
      </c>
      <c r="J508" t="s">
        <v>56</v>
      </c>
      <c r="K508" t="s">
        <v>37</v>
      </c>
      <c r="L508" t="s">
        <v>38</v>
      </c>
      <c r="M508" t="s">
        <v>57</v>
      </c>
      <c r="Q508" t="s">
        <v>1051</v>
      </c>
      <c r="R508" t="s">
        <v>10951</v>
      </c>
      <c r="S508">
        <v>65979</v>
      </c>
      <c r="T508">
        <v>3148</v>
      </c>
      <c r="U508" t="s">
        <v>10952</v>
      </c>
      <c r="V508">
        <v>1</v>
      </c>
      <c r="W508" t="s">
        <v>10953</v>
      </c>
      <c r="X508" t="s">
        <v>10954</v>
      </c>
      <c r="Y508">
        <v>220</v>
      </c>
      <c r="Z508" t="s">
        <v>44</v>
      </c>
      <c r="AA508" t="s">
        <v>45</v>
      </c>
      <c r="AB508" t="s">
        <v>46</v>
      </c>
      <c r="AC508">
        <v>20000000</v>
      </c>
      <c r="AD508">
        <v>2005</v>
      </c>
      <c r="AE508">
        <v>739</v>
      </c>
      <c r="AF508">
        <v>6.3</v>
      </c>
      <c r="AG508">
        <v>2.35</v>
      </c>
      <c r="AH508">
        <v>999</v>
      </c>
    </row>
    <row r="509" spans="1:34">
      <c r="A509" t="s">
        <v>34</v>
      </c>
      <c r="B509" t="s">
        <v>10962</v>
      </c>
      <c r="C509">
        <v>95</v>
      </c>
      <c r="D509">
        <v>93</v>
      </c>
      <c r="E509">
        <v>31</v>
      </c>
      <c r="F509">
        <v>57</v>
      </c>
      <c r="G509" t="s">
        <v>10963</v>
      </c>
      <c r="H509">
        <v>783</v>
      </c>
      <c r="I509">
        <v>5204007</v>
      </c>
      <c r="J509" t="s">
        <v>56</v>
      </c>
      <c r="K509" t="s">
        <v>88</v>
      </c>
      <c r="L509" t="s">
        <v>37</v>
      </c>
      <c r="M509" t="s">
        <v>57</v>
      </c>
      <c r="Q509" t="s">
        <v>130</v>
      </c>
      <c r="R509" t="s">
        <v>10964</v>
      </c>
      <c r="S509">
        <v>42876</v>
      </c>
      <c r="T509">
        <v>1044</v>
      </c>
      <c r="U509" t="s">
        <v>10965</v>
      </c>
      <c r="V509">
        <v>2</v>
      </c>
      <c r="W509" t="s">
        <v>10966</v>
      </c>
      <c r="X509" t="s">
        <v>10967</v>
      </c>
      <c r="Y509">
        <v>167</v>
      </c>
      <c r="Z509" t="s">
        <v>44</v>
      </c>
      <c r="AA509" t="s">
        <v>329</v>
      </c>
      <c r="AB509" t="s">
        <v>46</v>
      </c>
      <c r="AC509">
        <v>28000000</v>
      </c>
      <c r="AD509">
        <v>2001</v>
      </c>
      <c r="AE509">
        <v>132</v>
      </c>
      <c r="AF509">
        <v>6.3</v>
      </c>
      <c r="AG509">
        <v>2.35</v>
      </c>
      <c r="AH509">
        <v>0</v>
      </c>
    </row>
    <row r="510" spans="1:34">
      <c r="A510" t="s">
        <v>34</v>
      </c>
      <c r="B510" t="s">
        <v>10975</v>
      </c>
      <c r="C510">
        <v>119</v>
      </c>
      <c r="D510">
        <v>103</v>
      </c>
      <c r="E510">
        <v>5</v>
      </c>
      <c r="F510">
        <v>874</v>
      </c>
      <c r="G510" t="s">
        <v>1440</v>
      </c>
      <c r="H510">
        <v>26000</v>
      </c>
      <c r="I510">
        <v>22466994</v>
      </c>
      <c r="J510" t="s">
        <v>56</v>
      </c>
      <c r="K510" t="s">
        <v>37</v>
      </c>
      <c r="L510" t="s">
        <v>57</v>
      </c>
      <c r="Q510" t="s">
        <v>553</v>
      </c>
      <c r="R510" t="s">
        <v>10976</v>
      </c>
      <c r="S510">
        <v>72673</v>
      </c>
      <c r="T510">
        <v>33565</v>
      </c>
      <c r="U510" t="s">
        <v>4293</v>
      </c>
      <c r="V510">
        <v>0</v>
      </c>
      <c r="W510" t="s">
        <v>10977</v>
      </c>
      <c r="X510" t="s">
        <v>10978</v>
      </c>
      <c r="Y510">
        <v>166</v>
      </c>
      <c r="Z510" t="s">
        <v>44</v>
      </c>
      <c r="AA510" t="s">
        <v>45</v>
      </c>
      <c r="AB510" t="s">
        <v>46</v>
      </c>
      <c r="AC510">
        <v>25000000</v>
      </c>
      <c r="AD510">
        <v>2007</v>
      </c>
      <c r="AE510">
        <v>5000</v>
      </c>
      <c r="AF510">
        <v>6.3</v>
      </c>
      <c r="AG510">
        <v>2.35</v>
      </c>
      <c r="AH510">
        <v>0</v>
      </c>
    </row>
    <row r="511" spans="1:34">
      <c r="A511" t="s">
        <v>34</v>
      </c>
      <c r="B511" t="s">
        <v>2226</v>
      </c>
      <c r="C511">
        <v>122</v>
      </c>
      <c r="D511">
        <v>107</v>
      </c>
      <c r="E511">
        <v>58</v>
      </c>
      <c r="F511">
        <v>47</v>
      </c>
      <c r="G511" t="s">
        <v>11008</v>
      </c>
      <c r="H511">
        <v>141</v>
      </c>
      <c r="I511">
        <v>36874745</v>
      </c>
      <c r="J511" t="s">
        <v>56</v>
      </c>
      <c r="K511" t="s">
        <v>69</v>
      </c>
      <c r="L511" t="s">
        <v>38</v>
      </c>
      <c r="M511" t="s">
        <v>90</v>
      </c>
      <c r="Q511" t="s">
        <v>11009</v>
      </c>
      <c r="R511" t="s">
        <v>11010</v>
      </c>
      <c r="S511">
        <v>12276</v>
      </c>
      <c r="T511">
        <v>389</v>
      </c>
      <c r="U511" t="s">
        <v>11011</v>
      </c>
      <c r="V511">
        <v>2</v>
      </c>
      <c r="W511" t="s">
        <v>11012</v>
      </c>
      <c r="X511" t="s">
        <v>11013</v>
      </c>
      <c r="Y511">
        <v>117</v>
      </c>
      <c r="Z511" t="s">
        <v>44</v>
      </c>
      <c r="AA511" t="s">
        <v>45</v>
      </c>
      <c r="AB511" t="s">
        <v>62</v>
      </c>
      <c r="AC511">
        <v>20000000</v>
      </c>
      <c r="AD511">
        <v>2016</v>
      </c>
      <c r="AE511">
        <v>76</v>
      </c>
      <c r="AF511">
        <v>6.3</v>
      </c>
      <c r="AG511">
        <v>2.35</v>
      </c>
      <c r="AH511">
        <v>21000</v>
      </c>
    </row>
    <row r="512" spans="1:34">
      <c r="A512" t="s">
        <v>34</v>
      </c>
      <c r="B512" t="s">
        <v>3780</v>
      </c>
      <c r="C512">
        <v>214</v>
      </c>
      <c r="D512">
        <v>115</v>
      </c>
      <c r="E512">
        <v>214</v>
      </c>
      <c r="F512">
        <v>968</v>
      </c>
      <c r="G512" t="s">
        <v>7444</v>
      </c>
      <c r="H512">
        <v>14000</v>
      </c>
      <c r="I512">
        <v>12626905</v>
      </c>
      <c r="J512" t="s">
        <v>56</v>
      </c>
      <c r="K512" t="s">
        <v>37</v>
      </c>
      <c r="L512" t="s">
        <v>38</v>
      </c>
      <c r="M512" t="s">
        <v>57</v>
      </c>
      <c r="Q512" t="s">
        <v>509</v>
      </c>
      <c r="R512" t="s">
        <v>11028</v>
      </c>
      <c r="S512">
        <v>32567</v>
      </c>
      <c r="T512">
        <v>27214</v>
      </c>
      <c r="U512" t="s">
        <v>6053</v>
      </c>
      <c r="V512">
        <v>3</v>
      </c>
      <c r="W512" t="s">
        <v>11029</v>
      </c>
      <c r="X512" t="s">
        <v>11030</v>
      </c>
      <c r="Y512">
        <v>106</v>
      </c>
      <c r="Z512" t="s">
        <v>44</v>
      </c>
      <c r="AA512" t="s">
        <v>45</v>
      </c>
      <c r="AB512" t="s">
        <v>46</v>
      </c>
      <c r="AC512">
        <v>20000000</v>
      </c>
      <c r="AD512">
        <v>2016</v>
      </c>
      <c r="AE512">
        <v>12000</v>
      </c>
      <c r="AF512">
        <v>6.3</v>
      </c>
      <c r="AG512">
        <v>2.35</v>
      </c>
      <c r="AH512">
        <v>0</v>
      </c>
    </row>
    <row r="513" spans="1:34">
      <c r="A513" t="s">
        <v>34</v>
      </c>
      <c r="B513" t="s">
        <v>11050</v>
      </c>
      <c r="C513">
        <v>193</v>
      </c>
      <c r="D513">
        <v>94</v>
      </c>
      <c r="E513">
        <v>87</v>
      </c>
      <c r="F513">
        <v>280</v>
      </c>
      <c r="G513" t="s">
        <v>6305</v>
      </c>
      <c r="H513">
        <v>866</v>
      </c>
      <c r="I513">
        <v>39687528</v>
      </c>
      <c r="J513" t="s">
        <v>56</v>
      </c>
      <c r="K513" t="s">
        <v>37</v>
      </c>
      <c r="L513" t="s">
        <v>38</v>
      </c>
      <c r="M513" t="s">
        <v>57</v>
      </c>
      <c r="Q513" t="s">
        <v>2386</v>
      </c>
      <c r="R513" t="s">
        <v>11051</v>
      </c>
      <c r="S513">
        <v>140780</v>
      </c>
      <c r="T513">
        <v>2124</v>
      </c>
      <c r="U513" t="s">
        <v>1024</v>
      </c>
      <c r="V513">
        <v>1</v>
      </c>
      <c r="W513" t="s">
        <v>11052</v>
      </c>
      <c r="X513" t="s">
        <v>11053</v>
      </c>
      <c r="Y513">
        <v>376</v>
      </c>
      <c r="Z513" t="s">
        <v>44</v>
      </c>
      <c r="AA513" t="s">
        <v>301</v>
      </c>
      <c r="AB513" t="s">
        <v>46</v>
      </c>
      <c r="AC513">
        <v>24000000</v>
      </c>
      <c r="AD513">
        <v>2007</v>
      </c>
      <c r="AE513">
        <v>794</v>
      </c>
      <c r="AF513">
        <v>6.3</v>
      </c>
      <c r="AG513">
        <v>2.35</v>
      </c>
      <c r="AH513">
        <v>0</v>
      </c>
    </row>
    <row r="514" spans="1:34">
      <c r="A514" t="s">
        <v>34</v>
      </c>
      <c r="B514" t="s">
        <v>1495</v>
      </c>
      <c r="C514">
        <v>172</v>
      </c>
      <c r="D514">
        <v>108</v>
      </c>
      <c r="E514">
        <v>79</v>
      </c>
      <c r="F514">
        <v>537</v>
      </c>
      <c r="G514" t="s">
        <v>11071</v>
      </c>
      <c r="H514">
        <v>775</v>
      </c>
      <c r="I514">
        <v>24984868</v>
      </c>
      <c r="J514" t="s">
        <v>56</v>
      </c>
      <c r="K514" t="s">
        <v>37</v>
      </c>
      <c r="L514" t="s">
        <v>57</v>
      </c>
      <c r="Q514" t="s">
        <v>8275</v>
      </c>
      <c r="R514" t="s">
        <v>11072</v>
      </c>
      <c r="S514">
        <v>50056</v>
      </c>
      <c r="T514">
        <v>3033</v>
      </c>
      <c r="U514" t="s">
        <v>8731</v>
      </c>
      <c r="V514">
        <v>2</v>
      </c>
      <c r="W514" t="s">
        <v>11073</v>
      </c>
      <c r="X514" t="s">
        <v>11074</v>
      </c>
      <c r="Y514">
        <v>152</v>
      </c>
      <c r="Z514" t="s">
        <v>44</v>
      </c>
      <c r="AA514" t="s">
        <v>45</v>
      </c>
      <c r="AB514" t="s">
        <v>46</v>
      </c>
      <c r="AC514">
        <v>15000000</v>
      </c>
      <c r="AD514">
        <v>2014</v>
      </c>
      <c r="AE514">
        <v>614</v>
      </c>
      <c r="AF514">
        <v>6.3</v>
      </c>
      <c r="AG514">
        <v>2.35</v>
      </c>
      <c r="AH514">
        <v>0</v>
      </c>
    </row>
    <row r="515" spans="1:34">
      <c r="A515" t="s">
        <v>34</v>
      </c>
      <c r="B515" t="s">
        <v>11134</v>
      </c>
      <c r="C515">
        <v>91</v>
      </c>
      <c r="D515">
        <v>138</v>
      </c>
      <c r="E515">
        <v>78</v>
      </c>
      <c r="F515">
        <v>968</v>
      </c>
      <c r="G515" t="s">
        <v>11135</v>
      </c>
      <c r="H515">
        <v>12000</v>
      </c>
      <c r="I515">
        <v>10269307</v>
      </c>
      <c r="J515" t="s">
        <v>56</v>
      </c>
      <c r="K515" t="s">
        <v>37</v>
      </c>
      <c r="L515" t="s">
        <v>57</v>
      </c>
      <c r="Q515" t="s">
        <v>7444</v>
      </c>
      <c r="R515" t="s">
        <v>11136</v>
      </c>
      <c r="S515">
        <v>53251</v>
      </c>
      <c r="T515">
        <v>17524</v>
      </c>
      <c r="U515" t="s">
        <v>6053</v>
      </c>
      <c r="V515">
        <v>0</v>
      </c>
      <c r="W515" t="s">
        <v>11137</v>
      </c>
      <c r="X515" t="s">
        <v>11138</v>
      </c>
      <c r="Y515">
        <v>188</v>
      </c>
      <c r="Z515" t="s">
        <v>44</v>
      </c>
      <c r="AA515" t="s">
        <v>45</v>
      </c>
      <c r="AB515" t="s">
        <v>46</v>
      </c>
      <c r="AC515">
        <v>8000000</v>
      </c>
      <c r="AD515">
        <v>2009</v>
      </c>
      <c r="AE515">
        <v>3000</v>
      </c>
      <c r="AF515">
        <v>6.3</v>
      </c>
      <c r="AG515">
        <v>2.35</v>
      </c>
      <c r="AH515">
        <v>0</v>
      </c>
    </row>
    <row r="516" spans="1:34">
      <c r="A516" t="s">
        <v>34</v>
      </c>
      <c r="B516" t="s">
        <v>11178</v>
      </c>
      <c r="C516">
        <v>29</v>
      </c>
      <c r="D516">
        <v>107</v>
      </c>
      <c r="E516">
        <v>8</v>
      </c>
      <c r="F516">
        <v>268</v>
      </c>
      <c r="G516" t="s">
        <v>11179</v>
      </c>
      <c r="H516">
        <v>926</v>
      </c>
      <c r="I516">
        <v>12200000</v>
      </c>
      <c r="J516" t="s">
        <v>56</v>
      </c>
      <c r="K516" t="s">
        <v>37</v>
      </c>
      <c r="L516" t="s">
        <v>38</v>
      </c>
      <c r="M516" t="s">
        <v>57</v>
      </c>
      <c r="N516" t="s">
        <v>92</v>
      </c>
      <c r="Q516" t="s">
        <v>831</v>
      </c>
      <c r="R516" t="s">
        <v>11180</v>
      </c>
      <c r="S516">
        <v>7973</v>
      </c>
      <c r="T516">
        <v>2383</v>
      </c>
      <c r="U516" t="s">
        <v>11181</v>
      </c>
      <c r="V516">
        <v>0</v>
      </c>
      <c r="W516" t="s">
        <v>11182</v>
      </c>
      <c r="X516" t="s">
        <v>11183</v>
      </c>
      <c r="Y516">
        <v>65</v>
      </c>
      <c r="Z516" t="s">
        <v>44</v>
      </c>
      <c r="AA516" t="s">
        <v>45</v>
      </c>
      <c r="AB516" t="s">
        <v>150</v>
      </c>
      <c r="AC516">
        <v>5000000</v>
      </c>
      <c r="AD516">
        <v>1983</v>
      </c>
      <c r="AE516">
        <v>400</v>
      </c>
      <c r="AF516">
        <v>6.3</v>
      </c>
      <c r="AG516">
        <v>1.85</v>
      </c>
      <c r="AH516">
        <v>0</v>
      </c>
    </row>
    <row r="517" spans="1:34">
      <c r="A517" t="s">
        <v>34</v>
      </c>
      <c r="B517" t="s">
        <v>2027</v>
      </c>
      <c r="C517">
        <v>392</v>
      </c>
      <c r="D517">
        <v>156</v>
      </c>
      <c r="E517">
        <v>0</v>
      </c>
      <c r="F517">
        <v>4000</v>
      </c>
      <c r="G517" t="s">
        <v>1731</v>
      </c>
      <c r="H517">
        <v>24000</v>
      </c>
      <c r="I517">
        <v>336530303</v>
      </c>
      <c r="J517" t="s">
        <v>56</v>
      </c>
      <c r="K517" t="s">
        <v>69</v>
      </c>
      <c r="L517" t="s">
        <v>87</v>
      </c>
      <c r="Q517" t="s">
        <v>346</v>
      </c>
      <c r="R517" t="s">
        <v>11252</v>
      </c>
      <c r="S517">
        <v>383056</v>
      </c>
      <c r="T517">
        <v>46055</v>
      </c>
      <c r="U517" t="s">
        <v>508</v>
      </c>
      <c r="V517">
        <v>0</v>
      </c>
      <c r="W517" t="s">
        <v>11253</v>
      </c>
      <c r="X517" t="s">
        <v>11254</v>
      </c>
      <c r="Y517">
        <v>1902</v>
      </c>
      <c r="Z517" t="s">
        <v>44</v>
      </c>
      <c r="AA517" t="s">
        <v>45</v>
      </c>
      <c r="AB517" t="s">
        <v>62</v>
      </c>
      <c r="AC517">
        <v>258000000</v>
      </c>
      <c r="AD517">
        <v>2007</v>
      </c>
      <c r="AE517">
        <v>11000</v>
      </c>
      <c r="AF517">
        <v>6.2</v>
      </c>
      <c r="AG517">
        <v>2.35</v>
      </c>
      <c r="AH517">
        <v>0</v>
      </c>
    </row>
    <row r="518" spans="1:34">
      <c r="A518" t="s">
        <v>34</v>
      </c>
      <c r="B518" t="s">
        <v>77</v>
      </c>
      <c r="C518">
        <v>470</v>
      </c>
      <c r="D518">
        <v>122</v>
      </c>
      <c r="E518">
        <v>14000</v>
      </c>
      <c r="F518">
        <v>1000</v>
      </c>
      <c r="G518" t="s">
        <v>275</v>
      </c>
      <c r="H518">
        <v>11000</v>
      </c>
      <c r="I518">
        <v>317011114</v>
      </c>
      <c r="J518" t="s">
        <v>56</v>
      </c>
      <c r="K518" t="s">
        <v>69</v>
      </c>
      <c r="L518" t="s">
        <v>70</v>
      </c>
      <c r="Q518" t="s">
        <v>145</v>
      </c>
      <c r="R518" t="s">
        <v>11255</v>
      </c>
      <c r="S518">
        <v>333847</v>
      </c>
      <c r="T518">
        <v>14959</v>
      </c>
      <c r="U518" t="s">
        <v>1198</v>
      </c>
      <c r="V518">
        <v>2</v>
      </c>
      <c r="W518" t="s">
        <v>11256</v>
      </c>
      <c r="X518" t="s">
        <v>11257</v>
      </c>
      <c r="Y518">
        <v>2054</v>
      </c>
      <c r="Z518" t="s">
        <v>44</v>
      </c>
      <c r="AA518" t="s">
        <v>45</v>
      </c>
      <c r="AB518" t="s">
        <v>62</v>
      </c>
      <c r="AC518">
        <v>185000000</v>
      </c>
      <c r="AD518">
        <v>2008</v>
      </c>
      <c r="AE518">
        <v>1000</v>
      </c>
      <c r="AF518">
        <v>6.2</v>
      </c>
      <c r="AG518">
        <v>2.35</v>
      </c>
      <c r="AH518">
        <v>5000</v>
      </c>
    </row>
    <row r="519" spans="1:34">
      <c r="A519" t="s">
        <v>34</v>
      </c>
      <c r="B519" t="s">
        <v>4777</v>
      </c>
      <c r="C519">
        <v>162</v>
      </c>
      <c r="D519">
        <v>91</v>
      </c>
      <c r="E519">
        <v>420</v>
      </c>
      <c r="F519">
        <v>173</v>
      </c>
      <c r="G519" t="s">
        <v>1925</v>
      </c>
      <c r="H519">
        <v>268</v>
      </c>
      <c r="I519">
        <v>140080850</v>
      </c>
      <c r="J519" t="s">
        <v>56</v>
      </c>
      <c r="K519" t="s">
        <v>88</v>
      </c>
      <c r="L519" t="s">
        <v>37</v>
      </c>
      <c r="M519" t="s">
        <v>57</v>
      </c>
      <c r="Q519" t="s">
        <v>5692</v>
      </c>
      <c r="R519" t="s">
        <v>11258</v>
      </c>
      <c r="S519">
        <v>121084</v>
      </c>
      <c r="T519">
        <v>1125</v>
      </c>
      <c r="U519" t="s">
        <v>11259</v>
      </c>
      <c r="V519">
        <v>2</v>
      </c>
      <c r="W519" t="s">
        <v>11260</v>
      </c>
      <c r="X519" t="s">
        <v>11261</v>
      </c>
      <c r="Y519">
        <v>221</v>
      </c>
      <c r="Z519" t="s">
        <v>44</v>
      </c>
      <c r="AA519" t="s">
        <v>45</v>
      </c>
      <c r="AB519" t="s">
        <v>62</v>
      </c>
      <c r="AC519">
        <v>140000000</v>
      </c>
      <c r="AD519">
        <v>2007</v>
      </c>
      <c r="AE519">
        <v>268</v>
      </c>
      <c r="AF519">
        <v>6.2</v>
      </c>
      <c r="AG519">
        <v>2.35</v>
      </c>
      <c r="AH519">
        <v>0</v>
      </c>
    </row>
    <row r="520" spans="1:34">
      <c r="A520" t="s">
        <v>34</v>
      </c>
      <c r="B520" t="s">
        <v>952</v>
      </c>
      <c r="C520">
        <v>492</v>
      </c>
      <c r="D520">
        <v>117</v>
      </c>
      <c r="E520">
        <v>294</v>
      </c>
      <c r="F520">
        <v>1000</v>
      </c>
      <c r="G520" t="s">
        <v>5067</v>
      </c>
      <c r="H520">
        <v>10000</v>
      </c>
      <c r="I520">
        <v>58607007</v>
      </c>
      <c r="J520" t="s">
        <v>56</v>
      </c>
      <c r="K520" t="s">
        <v>37</v>
      </c>
      <c r="L520" t="s">
        <v>86</v>
      </c>
      <c r="M520" t="s">
        <v>57</v>
      </c>
      <c r="Q520" t="s">
        <v>1233</v>
      </c>
      <c r="R520" t="s">
        <v>11272</v>
      </c>
      <c r="S520">
        <v>182899</v>
      </c>
      <c r="T520">
        <v>14161</v>
      </c>
      <c r="U520" t="s">
        <v>1190</v>
      </c>
      <c r="V520">
        <v>0</v>
      </c>
      <c r="W520" t="s">
        <v>11273</v>
      </c>
      <c r="X520" t="s">
        <v>11274</v>
      </c>
      <c r="Y520">
        <v>630</v>
      </c>
      <c r="Z520" t="s">
        <v>44</v>
      </c>
      <c r="AA520" t="s">
        <v>45</v>
      </c>
      <c r="AB520" t="s">
        <v>62</v>
      </c>
      <c r="AC520">
        <v>100000000</v>
      </c>
      <c r="AD520">
        <v>2014</v>
      </c>
      <c r="AE520">
        <v>2000</v>
      </c>
      <c r="AF520">
        <v>6.2</v>
      </c>
      <c r="AG520">
        <v>2.35</v>
      </c>
      <c r="AH520">
        <v>60000</v>
      </c>
    </row>
    <row r="521" spans="1:34">
      <c r="A521" t="s">
        <v>34</v>
      </c>
      <c r="B521" t="s">
        <v>11275</v>
      </c>
      <c r="C521">
        <v>366</v>
      </c>
      <c r="D521">
        <v>102</v>
      </c>
      <c r="E521">
        <v>263</v>
      </c>
      <c r="F521">
        <v>1000</v>
      </c>
      <c r="G521" t="s">
        <v>11276</v>
      </c>
      <c r="H521">
        <v>6000</v>
      </c>
      <c r="I521">
        <v>106369117</v>
      </c>
      <c r="J521" t="s">
        <v>56</v>
      </c>
      <c r="K521" t="s">
        <v>38</v>
      </c>
      <c r="L521" t="s">
        <v>70</v>
      </c>
      <c r="M521" t="s">
        <v>207</v>
      </c>
      <c r="Q521" t="s">
        <v>1069</v>
      </c>
      <c r="R521" t="s">
        <v>11277</v>
      </c>
      <c r="S521">
        <v>225273</v>
      </c>
      <c r="T521">
        <v>10583</v>
      </c>
      <c r="U521" t="s">
        <v>7314</v>
      </c>
      <c r="V521">
        <v>0</v>
      </c>
      <c r="W521" t="s">
        <v>11278</v>
      </c>
      <c r="X521" t="s">
        <v>11279</v>
      </c>
      <c r="Y521">
        <v>523</v>
      </c>
      <c r="Z521" t="s">
        <v>44</v>
      </c>
      <c r="AA521" t="s">
        <v>45</v>
      </c>
      <c r="AB521" t="s">
        <v>46</v>
      </c>
      <c r="AC521">
        <v>110000000</v>
      </c>
      <c r="AD521">
        <v>2014</v>
      </c>
      <c r="AE521">
        <v>1000</v>
      </c>
      <c r="AF521">
        <v>6.2</v>
      </c>
      <c r="AG521">
        <v>2.35</v>
      </c>
      <c r="AH521">
        <v>71000</v>
      </c>
    </row>
    <row r="522" spans="1:34">
      <c r="A522" t="s">
        <v>34</v>
      </c>
      <c r="B522" t="s">
        <v>3459</v>
      </c>
      <c r="C522">
        <v>64</v>
      </c>
      <c r="D522">
        <v>116</v>
      </c>
      <c r="E522">
        <v>176</v>
      </c>
      <c r="F522">
        <v>84</v>
      </c>
      <c r="G522" t="s">
        <v>11284</v>
      </c>
      <c r="H522">
        <v>192</v>
      </c>
      <c r="I522">
        <v>61355436</v>
      </c>
      <c r="J522" t="s">
        <v>56</v>
      </c>
      <c r="K522" t="s">
        <v>69</v>
      </c>
      <c r="L522" t="s">
        <v>87</v>
      </c>
      <c r="M522" t="s">
        <v>86</v>
      </c>
      <c r="N522" t="s">
        <v>57</v>
      </c>
      <c r="Q522" t="s">
        <v>11285</v>
      </c>
      <c r="R522" t="s">
        <v>11286</v>
      </c>
      <c r="S522">
        <v>52136</v>
      </c>
      <c r="T522">
        <v>475</v>
      </c>
      <c r="U522" t="s">
        <v>11287</v>
      </c>
      <c r="V522">
        <v>0</v>
      </c>
      <c r="W522" t="s">
        <v>11288</v>
      </c>
      <c r="X522" t="s">
        <v>11289</v>
      </c>
      <c r="Y522">
        <v>184</v>
      </c>
      <c r="Z522" t="s">
        <v>44</v>
      </c>
      <c r="AA522" t="s">
        <v>45</v>
      </c>
      <c r="AB522" t="s">
        <v>62</v>
      </c>
      <c r="AC522">
        <v>68000000</v>
      </c>
      <c r="AD522">
        <v>1997</v>
      </c>
      <c r="AE522">
        <v>117</v>
      </c>
      <c r="AF522">
        <v>6.2</v>
      </c>
      <c r="AG522">
        <v>2.35</v>
      </c>
      <c r="AH522">
        <v>0</v>
      </c>
    </row>
    <row r="523" spans="1:34">
      <c r="A523" t="s">
        <v>34</v>
      </c>
      <c r="B523" t="s">
        <v>4777</v>
      </c>
      <c r="C523">
        <v>236</v>
      </c>
      <c r="D523">
        <v>104</v>
      </c>
      <c r="E523">
        <v>420</v>
      </c>
      <c r="F523">
        <v>535</v>
      </c>
      <c r="G523" t="s">
        <v>4258</v>
      </c>
      <c r="H523">
        <v>2000</v>
      </c>
      <c r="I523">
        <v>78009155</v>
      </c>
      <c r="J523" t="s">
        <v>56</v>
      </c>
      <c r="K523" t="s">
        <v>88</v>
      </c>
      <c r="L523" t="s">
        <v>37</v>
      </c>
      <c r="Q523" t="s">
        <v>280</v>
      </c>
      <c r="R523" t="s">
        <v>11290</v>
      </c>
      <c r="S523">
        <v>110073</v>
      </c>
      <c r="T523">
        <v>3768</v>
      </c>
      <c r="U523" t="s">
        <v>634</v>
      </c>
      <c r="V523">
        <v>5</v>
      </c>
      <c r="W523" t="s">
        <v>11291</v>
      </c>
      <c r="X523" t="s">
        <v>11292</v>
      </c>
      <c r="Y523">
        <v>194</v>
      </c>
      <c r="Z523" t="s">
        <v>44</v>
      </c>
      <c r="AA523" t="s">
        <v>45</v>
      </c>
      <c r="AB523" t="s">
        <v>62</v>
      </c>
      <c r="AC523">
        <v>75000000</v>
      </c>
      <c r="AD523">
        <v>2011</v>
      </c>
      <c r="AE523">
        <v>906</v>
      </c>
      <c r="AF523">
        <v>6.2</v>
      </c>
      <c r="AG523">
        <v>2.35</v>
      </c>
      <c r="AH523">
        <v>0</v>
      </c>
    </row>
    <row r="524" spans="1:34">
      <c r="A524" t="s">
        <v>34</v>
      </c>
      <c r="B524" t="s">
        <v>654</v>
      </c>
      <c r="C524">
        <v>80</v>
      </c>
      <c r="D524">
        <v>130</v>
      </c>
      <c r="E524">
        <v>323</v>
      </c>
      <c r="F524">
        <v>330</v>
      </c>
      <c r="G524" t="s">
        <v>4549</v>
      </c>
      <c r="H524">
        <v>670</v>
      </c>
      <c r="I524">
        <v>50016394</v>
      </c>
      <c r="J524" t="s">
        <v>56</v>
      </c>
      <c r="K524" t="s">
        <v>69</v>
      </c>
      <c r="L524" t="s">
        <v>88</v>
      </c>
      <c r="M524" t="s">
        <v>70</v>
      </c>
      <c r="Q524" t="s">
        <v>502</v>
      </c>
      <c r="R524" t="s">
        <v>11296</v>
      </c>
      <c r="S524">
        <v>106528</v>
      </c>
      <c r="T524">
        <v>2407</v>
      </c>
      <c r="U524" t="s">
        <v>7061</v>
      </c>
      <c r="V524">
        <v>1</v>
      </c>
      <c r="W524" t="s">
        <v>11297</v>
      </c>
      <c r="X524" t="s">
        <v>11298</v>
      </c>
      <c r="Y524">
        <v>257</v>
      </c>
      <c r="Z524" t="s">
        <v>44</v>
      </c>
      <c r="AA524" t="s">
        <v>45</v>
      </c>
      <c r="AB524" t="s">
        <v>62</v>
      </c>
      <c r="AC524">
        <v>70000000</v>
      </c>
      <c r="AD524">
        <v>1993</v>
      </c>
      <c r="AE524">
        <v>442</v>
      </c>
      <c r="AF524">
        <v>6.2</v>
      </c>
      <c r="AG524">
        <v>2.35</v>
      </c>
      <c r="AH524">
        <v>0</v>
      </c>
    </row>
    <row r="525" spans="1:34">
      <c r="A525" t="s">
        <v>34</v>
      </c>
      <c r="B525" t="s">
        <v>5663</v>
      </c>
      <c r="C525">
        <v>81</v>
      </c>
      <c r="D525">
        <v>95</v>
      </c>
      <c r="E525">
        <v>101</v>
      </c>
      <c r="F525">
        <v>443</v>
      </c>
      <c r="G525" t="s">
        <v>11302</v>
      </c>
      <c r="H525">
        <v>2000</v>
      </c>
      <c r="I525">
        <v>13596911</v>
      </c>
      <c r="J525" t="s">
        <v>56</v>
      </c>
      <c r="K525" t="s">
        <v>69</v>
      </c>
      <c r="L525" t="s">
        <v>95</v>
      </c>
      <c r="M525" t="s">
        <v>88</v>
      </c>
      <c r="N525" t="s">
        <v>37</v>
      </c>
      <c r="O525" t="s">
        <v>89</v>
      </c>
      <c r="P525" t="s">
        <v>70</v>
      </c>
      <c r="Q525" t="s">
        <v>630</v>
      </c>
      <c r="R525" t="s">
        <v>11303</v>
      </c>
      <c r="S525">
        <v>25572</v>
      </c>
      <c r="T525">
        <v>3734</v>
      </c>
      <c r="U525" t="s">
        <v>2820</v>
      </c>
      <c r="V525">
        <v>0</v>
      </c>
      <c r="W525" t="s">
        <v>11304</v>
      </c>
      <c r="X525" t="s">
        <v>11305</v>
      </c>
      <c r="Y525">
        <v>123</v>
      </c>
      <c r="Z525" t="s">
        <v>44</v>
      </c>
      <c r="AA525" t="s">
        <v>45</v>
      </c>
      <c r="AB525" t="s">
        <v>150</v>
      </c>
      <c r="AC525">
        <v>70000000</v>
      </c>
      <c r="AD525">
        <v>2001</v>
      </c>
      <c r="AE525">
        <v>509</v>
      </c>
      <c r="AF525">
        <v>6.2</v>
      </c>
      <c r="AG525">
        <v>2.35</v>
      </c>
      <c r="AH525">
        <v>2000</v>
      </c>
    </row>
    <row r="526" spans="1:34">
      <c r="A526" t="s">
        <v>34</v>
      </c>
      <c r="B526" t="s">
        <v>9071</v>
      </c>
      <c r="C526">
        <v>138</v>
      </c>
      <c r="D526">
        <v>113</v>
      </c>
      <c r="E526">
        <v>36</v>
      </c>
      <c r="F526">
        <v>232</v>
      </c>
      <c r="G526" t="s">
        <v>3275</v>
      </c>
      <c r="H526">
        <v>537</v>
      </c>
      <c r="I526">
        <v>87704396</v>
      </c>
      <c r="J526" t="s">
        <v>56</v>
      </c>
      <c r="K526" t="s">
        <v>37</v>
      </c>
      <c r="L526" t="s">
        <v>87</v>
      </c>
      <c r="M526" t="s">
        <v>57</v>
      </c>
      <c r="Q526" t="s">
        <v>8731</v>
      </c>
      <c r="R526" t="s">
        <v>11306</v>
      </c>
      <c r="S526">
        <v>88132</v>
      </c>
      <c r="T526">
        <v>1302</v>
      </c>
      <c r="U526" t="s">
        <v>1175</v>
      </c>
      <c r="V526">
        <v>1</v>
      </c>
      <c r="W526" t="s">
        <v>11307</v>
      </c>
      <c r="X526" t="s">
        <v>11308</v>
      </c>
      <c r="Y526">
        <v>274</v>
      </c>
      <c r="Z526" t="s">
        <v>44</v>
      </c>
      <c r="AA526" t="s">
        <v>45</v>
      </c>
      <c r="AB526" t="s">
        <v>62</v>
      </c>
      <c r="AC526">
        <v>66000000</v>
      </c>
      <c r="AD526">
        <v>1999</v>
      </c>
      <c r="AE526">
        <v>427</v>
      </c>
      <c r="AF526">
        <v>6.2</v>
      </c>
      <c r="AG526">
        <v>2.35</v>
      </c>
      <c r="AH526">
        <v>0</v>
      </c>
    </row>
    <row r="527" spans="1:34">
      <c r="A527" t="s">
        <v>34</v>
      </c>
      <c r="B527" t="s">
        <v>1133</v>
      </c>
      <c r="C527">
        <v>134</v>
      </c>
      <c r="D527">
        <v>135</v>
      </c>
      <c r="E527">
        <v>138</v>
      </c>
      <c r="F527">
        <v>184</v>
      </c>
      <c r="G527" t="s">
        <v>11285</v>
      </c>
      <c r="H527">
        <v>324</v>
      </c>
      <c r="I527">
        <v>32598931</v>
      </c>
      <c r="J527" t="s">
        <v>56</v>
      </c>
      <c r="K527" t="s">
        <v>38</v>
      </c>
      <c r="L527" t="s">
        <v>57</v>
      </c>
      <c r="Q527" t="s">
        <v>11309</v>
      </c>
      <c r="R527" t="s">
        <v>11310</v>
      </c>
      <c r="S527">
        <v>49300</v>
      </c>
      <c r="T527">
        <v>1013</v>
      </c>
      <c r="U527" t="s">
        <v>4900</v>
      </c>
      <c r="V527">
        <v>1</v>
      </c>
      <c r="W527" t="s">
        <v>11311</v>
      </c>
      <c r="X527" t="s">
        <v>11312</v>
      </c>
      <c r="Y527">
        <v>265</v>
      </c>
      <c r="Z527" t="s">
        <v>44</v>
      </c>
      <c r="AA527" t="s">
        <v>45</v>
      </c>
      <c r="AB527" t="s">
        <v>46</v>
      </c>
      <c r="AC527">
        <v>65000000</v>
      </c>
      <c r="AD527">
        <v>2000</v>
      </c>
      <c r="AE527">
        <v>192</v>
      </c>
      <c r="AF527">
        <v>6.2</v>
      </c>
      <c r="AG527">
        <v>2.35</v>
      </c>
      <c r="AH527">
        <v>892</v>
      </c>
    </row>
    <row r="528" spans="1:34">
      <c r="A528" t="s">
        <v>34</v>
      </c>
      <c r="B528" t="s">
        <v>6163</v>
      </c>
      <c r="C528">
        <v>194</v>
      </c>
      <c r="D528">
        <v>94</v>
      </c>
      <c r="E528">
        <v>116</v>
      </c>
      <c r="F528">
        <v>481</v>
      </c>
      <c r="G528" t="s">
        <v>11313</v>
      </c>
      <c r="H528">
        <v>645</v>
      </c>
      <c r="I528">
        <v>213079163</v>
      </c>
      <c r="J528" t="s">
        <v>56</v>
      </c>
      <c r="K528" t="s">
        <v>88</v>
      </c>
      <c r="L528" t="s">
        <v>37</v>
      </c>
      <c r="Q528" t="s">
        <v>3162</v>
      </c>
      <c r="R528" t="s">
        <v>11314</v>
      </c>
      <c r="S528">
        <v>162909</v>
      </c>
      <c r="T528">
        <v>2725</v>
      </c>
      <c r="U528" t="s">
        <v>6377</v>
      </c>
      <c r="V528">
        <v>2</v>
      </c>
      <c r="W528" t="s">
        <v>11315</v>
      </c>
      <c r="X528" t="s">
        <v>11316</v>
      </c>
      <c r="Y528">
        <v>795</v>
      </c>
      <c r="Z528" t="s">
        <v>44</v>
      </c>
      <c r="AA528" t="s">
        <v>45</v>
      </c>
      <c r="AB528" t="s">
        <v>62</v>
      </c>
      <c r="AC528">
        <v>63000000</v>
      </c>
      <c r="AD528">
        <v>2002</v>
      </c>
      <c r="AE528">
        <v>522</v>
      </c>
      <c r="AF528">
        <v>6.2</v>
      </c>
      <c r="AG528">
        <v>2.35</v>
      </c>
      <c r="AH528">
        <v>0</v>
      </c>
    </row>
    <row r="529" spans="1:34">
      <c r="A529" t="s">
        <v>34</v>
      </c>
      <c r="B529" t="s">
        <v>1899</v>
      </c>
      <c r="C529">
        <v>313</v>
      </c>
      <c r="D529">
        <v>105</v>
      </c>
      <c r="E529">
        <v>0</v>
      </c>
      <c r="F529">
        <v>288</v>
      </c>
      <c r="G529" t="s">
        <v>11317</v>
      </c>
      <c r="H529">
        <v>539</v>
      </c>
      <c r="I529">
        <v>50549107</v>
      </c>
      <c r="J529" t="s">
        <v>56</v>
      </c>
      <c r="K529" t="s">
        <v>38</v>
      </c>
      <c r="L529" t="s">
        <v>57</v>
      </c>
      <c r="Q529" t="s">
        <v>1744</v>
      </c>
      <c r="R529" t="s">
        <v>11318</v>
      </c>
      <c r="S529">
        <v>99035</v>
      </c>
      <c r="T529">
        <v>1411</v>
      </c>
      <c r="U529" t="s">
        <v>11319</v>
      </c>
      <c r="V529">
        <v>3</v>
      </c>
      <c r="W529" t="s">
        <v>11320</v>
      </c>
      <c r="X529" t="s">
        <v>11321</v>
      </c>
      <c r="Y529">
        <v>289</v>
      </c>
      <c r="Z529" t="s">
        <v>44</v>
      </c>
      <c r="AA529" t="s">
        <v>45</v>
      </c>
      <c r="AB529" t="s">
        <v>62</v>
      </c>
      <c r="AC529">
        <v>60000000</v>
      </c>
      <c r="AD529">
        <v>2014</v>
      </c>
      <c r="AE529">
        <v>394</v>
      </c>
      <c r="AF529">
        <v>6.2</v>
      </c>
      <c r="AG529">
        <v>2.35</v>
      </c>
      <c r="AH529">
        <v>17000</v>
      </c>
    </row>
    <row r="530" spans="1:34">
      <c r="A530" t="s">
        <v>34</v>
      </c>
      <c r="B530" t="s">
        <v>6140</v>
      </c>
      <c r="C530">
        <v>138</v>
      </c>
      <c r="D530">
        <v>101</v>
      </c>
      <c r="E530">
        <v>38</v>
      </c>
      <c r="F530">
        <v>11000</v>
      </c>
      <c r="G530" t="s">
        <v>615</v>
      </c>
      <c r="H530">
        <v>23000</v>
      </c>
      <c r="I530">
        <v>43060566</v>
      </c>
      <c r="J530" t="s">
        <v>56</v>
      </c>
      <c r="K530" t="s">
        <v>69</v>
      </c>
      <c r="L530" t="s">
        <v>70</v>
      </c>
      <c r="M530" t="s">
        <v>86</v>
      </c>
      <c r="N530" t="s">
        <v>57</v>
      </c>
      <c r="Q530" t="s">
        <v>58</v>
      </c>
      <c r="R530" t="s">
        <v>11322</v>
      </c>
      <c r="S530">
        <v>107859</v>
      </c>
      <c r="T530">
        <v>53024</v>
      </c>
      <c r="U530" t="s">
        <v>201</v>
      </c>
      <c r="V530">
        <v>0</v>
      </c>
      <c r="W530" t="s">
        <v>11323</v>
      </c>
      <c r="X530" t="s">
        <v>11324</v>
      </c>
      <c r="Y530">
        <v>569</v>
      </c>
      <c r="Z530" t="s">
        <v>44</v>
      </c>
      <c r="AA530" t="s">
        <v>45</v>
      </c>
      <c r="AB530" t="s">
        <v>62</v>
      </c>
      <c r="AC530">
        <v>60000000</v>
      </c>
      <c r="AD530">
        <v>2002</v>
      </c>
      <c r="AE530">
        <v>18000</v>
      </c>
      <c r="AF530">
        <v>6.2</v>
      </c>
      <c r="AG530">
        <v>2.35</v>
      </c>
      <c r="AH530">
        <v>0</v>
      </c>
    </row>
    <row r="531" spans="1:34">
      <c r="A531" t="s">
        <v>34</v>
      </c>
      <c r="B531" t="s">
        <v>11332</v>
      </c>
      <c r="C531">
        <v>117</v>
      </c>
      <c r="D531">
        <v>86</v>
      </c>
      <c r="E531">
        <v>10</v>
      </c>
      <c r="F531">
        <v>348</v>
      </c>
      <c r="G531" t="s">
        <v>11333</v>
      </c>
      <c r="H531">
        <v>12000</v>
      </c>
      <c r="I531">
        <v>45860039</v>
      </c>
      <c r="J531" t="s">
        <v>56</v>
      </c>
      <c r="K531" t="s">
        <v>37</v>
      </c>
      <c r="Q531" t="s">
        <v>4088</v>
      </c>
      <c r="R531" t="s">
        <v>11334</v>
      </c>
      <c r="S531">
        <v>53118</v>
      </c>
      <c r="T531">
        <v>14146</v>
      </c>
      <c r="U531" t="s">
        <v>1105</v>
      </c>
      <c r="V531">
        <v>1</v>
      </c>
      <c r="W531" t="s">
        <v>11335</v>
      </c>
      <c r="X531" t="s">
        <v>11336</v>
      </c>
      <c r="Y531">
        <v>221</v>
      </c>
      <c r="Z531" t="s">
        <v>44</v>
      </c>
      <c r="AA531" t="s">
        <v>45</v>
      </c>
      <c r="AB531" t="s">
        <v>62</v>
      </c>
      <c r="AC531">
        <v>56000000</v>
      </c>
      <c r="AD531">
        <v>2004</v>
      </c>
      <c r="AE531">
        <v>795</v>
      </c>
      <c r="AF531">
        <v>6.2</v>
      </c>
      <c r="AG531">
        <v>2.35</v>
      </c>
      <c r="AH531">
        <v>0</v>
      </c>
    </row>
    <row r="532" spans="1:34">
      <c r="A532" t="s">
        <v>34</v>
      </c>
      <c r="B532" t="s">
        <v>3663</v>
      </c>
      <c r="C532">
        <v>165</v>
      </c>
      <c r="D532">
        <v>114</v>
      </c>
      <c r="E532">
        <v>71</v>
      </c>
      <c r="F532">
        <v>55</v>
      </c>
      <c r="G532" t="s">
        <v>11348</v>
      </c>
      <c r="H532">
        <v>154</v>
      </c>
      <c r="I532">
        <v>60470220</v>
      </c>
      <c r="J532" t="s">
        <v>56</v>
      </c>
      <c r="K532" t="s">
        <v>69</v>
      </c>
      <c r="L532" t="s">
        <v>88</v>
      </c>
      <c r="Q532" t="s">
        <v>11349</v>
      </c>
      <c r="R532" t="s">
        <v>11350</v>
      </c>
      <c r="S532">
        <v>81444</v>
      </c>
      <c r="T532">
        <v>428</v>
      </c>
      <c r="U532" t="s">
        <v>11351</v>
      </c>
      <c r="V532">
        <v>2</v>
      </c>
      <c r="W532" t="s">
        <v>11352</v>
      </c>
      <c r="X532" t="s">
        <v>11353</v>
      </c>
      <c r="Y532">
        <v>192</v>
      </c>
      <c r="Z532" t="s">
        <v>44</v>
      </c>
      <c r="AA532" t="s">
        <v>45</v>
      </c>
      <c r="AB532" t="s">
        <v>62</v>
      </c>
      <c r="AC532">
        <v>50000000</v>
      </c>
      <c r="AD532">
        <v>2003</v>
      </c>
      <c r="AE532">
        <v>131</v>
      </c>
      <c r="AF532">
        <v>6.2</v>
      </c>
      <c r="AG532">
        <v>2.35</v>
      </c>
      <c r="AH532">
        <v>955</v>
      </c>
    </row>
    <row r="533" spans="1:34">
      <c r="A533" t="s">
        <v>34</v>
      </c>
      <c r="B533" t="s">
        <v>11354</v>
      </c>
      <c r="C533">
        <v>191</v>
      </c>
      <c r="D533">
        <v>98</v>
      </c>
      <c r="E533">
        <v>38</v>
      </c>
      <c r="F533">
        <v>706</v>
      </c>
      <c r="G533" t="s">
        <v>539</v>
      </c>
      <c r="H533">
        <v>14000</v>
      </c>
      <c r="I533">
        <v>50740078</v>
      </c>
      <c r="J533" t="s">
        <v>56</v>
      </c>
      <c r="K533" t="s">
        <v>94</v>
      </c>
      <c r="L533" t="s">
        <v>86</v>
      </c>
      <c r="M533" t="s">
        <v>57</v>
      </c>
      <c r="Q533" t="s">
        <v>2132</v>
      </c>
      <c r="R533" t="s">
        <v>11355</v>
      </c>
      <c r="S533">
        <v>151580</v>
      </c>
      <c r="T533">
        <v>16791</v>
      </c>
      <c r="U533" t="s">
        <v>1798</v>
      </c>
      <c r="V533">
        <v>1</v>
      </c>
      <c r="W533" t="s">
        <v>11356</v>
      </c>
      <c r="X533" t="s">
        <v>11357</v>
      </c>
      <c r="Y533">
        <v>672</v>
      </c>
      <c r="Z533" t="s">
        <v>44</v>
      </c>
      <c r="AA533" t="s">
        <v>359</v>
      </c>
      <c r="AB533" t="s">
        <v>46</v>
      </c>
      <c r="AC533">
        <v>45000000</v>
      </c>
      <c r="AD533">
        <v>2004</v>
      </c>
      <c r="AE533">
        <v>919</v>
      </c>
      <c r="AF533">
        <v>6.2</v>
      </c>
      <c r="AG533">
        <v>2.35</v>
      </c>
      <c r="AH533">
        <v>0</v>
      </c>
    </row>
    <row r="534" spans="1:34">
      <c r="A534" t="s">
        <v>34</v>
      </c>
      <c r="B534" t="s">
        <v>10225</v>
      </c>
      <c r="C534">
        <v>140</v>
      </c>
      <c r="D534">
        <v>109</v>
      </c>
      <c r="E534">
        <v>80</v>
      </c>
      <c r="F534">
        <v>213</v>
      </c>
      <c r="G534" t="s">
        <v>11372</v>
      </c>
      <c r="H534">
        <v>545</v>
      </c>
      <c r="I534">
        <v>106807667</v>
      </c>
      <c r="J534" t="s">
        <v>56</v>
      </c>
      <c r="K534" t="s">
        <v>88</v>
      </c>
      <c r="L534" t="s">
        <v>37</v>
      </c>
      <c r="M534" t="s">
        <v>87</v>
      </c>
      <c r="Q534" t="s">
        <v>11373</v>
      </c>
      <c r="R534" t="s">
        <v>11374</v>
      </c>
      <c r="S534">
        <v>137377</v>
      </c>
      <c r="T534">
        <v>1574</v>
      </c>
      <c r="U534" t="s">
        <v>11375</v>
      </c>
      <c r="V534">
        <v>1</v>
      </c>
      <c r="W534" t="s">
        <v>11376</v>
      </c>
      <c r="X534" t="s">
        <v>11377</v>
      </c>
      <c r="Y534">
        <v>370</v>
      </c>
      <c r="Z534" t="s">
        <v>44</v>
      </c>
      <c r="AA534" t="s">
        <v>45</v>
      </c>
      <c r="AB534" t="s">
        <v>62</v>
      </c>
      <c r="AC534">
        <v>45000000</v>
      </c>
      <c r="AD534">
        <v>2000</v>
      </c>
      <c r="AE534">
        <v>337</v>
      </c>
      <c r="AF534">
        <v>6.2</v>
      </c>
      <c r="AG534">
        <v>1.85</v>
      </c>
      <c r="AH534">
        <v>0</v>
      </c>
    </row>
    <row r="535" spans="1:34">
      <c r="A535" t="s">
        <v>34</v>
      </c>
      <c r="B535" t="s">
        <v>143</v>
      </c>
      <c r="C535">
        <v>89</v>
      </c>
      <c r="D535">
        <v>121</v>
      </c>
      <c r="E535">
        <v>883</v>
      </c>
      <c r="F535">
        <v>133</v>
      </c>
      <c r="G535" t="s">
        <v>8429</v>
      </c>
      <c r="H535">
        <v>180</v>
      </c>
      <c r="I535">
        <v>55500000</v>
      </c>
      <c r="J535" t="s">
        <v>56</v>
      </c>
      <c r="K535" t="s">
        <v>69</v>
      </c>
      <c r="L535" t="s">
        <v>57</v>
      </c>
      <c r="Q535" t="s">
        <v>11421</v>
      </c>
      <c r="R535" t="s">
        <v>11422</v>
      </c>
      <c r="S535">
        <v>48636</v>
      </c>
      <c r="T535">
        <v>762</v>
      </c>
      <c r="U535" t="s">
        <v>11423</v>
      </c>
      <c r="V535">
        <v>3</v>
      </c>
      <c r="W535" t="s">
        <v>11424</v>
      </c>
      <c r="X535" t="s">
        <v>11425</v>
      </c>
      <c r="Y535">
        <v>214</v>
      </c>
      <c r="Z535" t="s">
        <v>44</v>
      </c>
      <c r="AA535" t="s">
        <v>329</v>
      </c>
      <c r="AB535" t="s">
        <v>150</v>
      </c>
      <c r="AC535">
        <v>36000000</v>
      </c>
      <c r="AD535">
        <v>1983</v>
      </c>
      <c r="AE535">
        <v>172</v>
      </c>
      <c r="AF535">
        <v>6.2</v>
      </c>
      <c r="AG535">
        <v>2.35</v>
      </c>
      <c r="AH535">
        <v>0</v>
      </c>
    </row>
    <row r="536" spans="1:34">
      <c r="A536" t="s">
        <v>34</v>
      </c>
      <c r="B536" t="s">
        <v>7387</v>
      </c>
      <c r="C536">
        <v>119</v>
      </c>
      <c r="D536">
        <v>103</v>
      </c>
      <c r="E536">
        <v>81</v>
      </c>
      <c r="F536">
        <v>636</v>
      </c>
      <c r="G536" t="s">
        <v>7111</v>
      </c>
      <c r="H536">
        <v>2000</v>
      </c>
      <c r="I536">
        <v>30669413</v>
      </c>
      <c r="J536" t="s">
        <v>56</v>
      </c>
      <c r="K536" t="s">
        <v>94</v>
      </c>
      <c r="L536" t="s">
        <v>86</v>
      </c>
      <c r="Q536" t="s">
        <v>1123</v>
      </c>
      <c r="R536" t="s">
        <v>11440</v>
      </c>
      <c r="S536">
        <v>105478</v>
      </c>
      <c r="T536">
        <v>4722</v>
      </c>
      <c r="U536" t="s">
        <v>11441</v>
      </c>
      <c r="V536">
        <v>0</v>
      </c>
      <c r="W536" t="s">
        <v>11442</v>
      </c>
      <c r="X536" t="s">
        <v>11443</v>
      </c>
      <c r="Y536">
        <v>291</v>
      </c>
      <c r="Z536" t="s">
        <v>44</v>
      </c>
      <c r="AA536" t="s">
        <v>45</v>
      </c>
      <c r="AB536" t="s">
        <v>46</v>
      </c>
      <c r="AC536">
        <v>35000000</v>
      </c>
      <c r="AD536">
        <v>1990</v>
      </c>
      <c r="AE536">
        <v>683</v>
      </c>
      <c r="AF536">
        <v>6.2</v>
      </c>
      <c r="AG536">
        <v>1.37</v>
      </c>
      <c r="AH536">
        <v>0</v>
      </c>
    </row>
    <row r="537" spans="1:34">
      <c r="A537" t="s">
        <v>34</v>
      </c>
      <c r="B537" t="s">
        <v>1133</v>
      </c>
      <c r="C537">
        <v>224</v>
      </c>
      <c r="D537">
        <v>118</v>
      </c>
      <c r="E537">
        <v>138</v>
      </c>
      <c r="F537">
        <v>458</v>
      </c>
      <c r="G537" t="s">
        <v>6053</v>
      </c>
      <c r="H537">
        <v>26000</v>
      </c>
      <c r="I537">
        <v>17609982</v>
      </c>
      <c r="J537" t="s">
        <v>56</v>
      </c>
      <c r="K537" t="s">
        <v>37</v>
      </c>
      <c r="L537" t="s">
        <v>87</v>
      </c>
      <c r="M537" t="s">
        <v>57</v>
      </c>
      <c r="Q537" t="s">
        <v>553</v>
      </c>
      <c r="R537" t="s">
        <v>11458</v>
      </c>
      <c r="S537">
        <v>90046</v>
      </c>
      <c r="T537">
        <v>28479</v>
      </c>
      <c r="U537" t="s">
        <v>5817</v>
      </c>
      <c r="V537">
        <v>0</v>
      </c>
      <c r="W537" t="s">
        <v>11459</v>
      </c>
      <c r="X537" t="s">
        <v>11460</v>
      </c>
      <c r="Y537">
        <v>141</v>
      </c>
      <c r="Z537" t="s">
        <v>44</v>
      </c>
      <c r="AA537" t="s">
        <v>45</v>
      </c>
      <c r="AB537" t="s">
        <v>46</v>
      </c>
      <c r="AC537">
        <v>35000000</v>
      </c>
      <c r="AD537">
        <v>2013</v>
      </c>
      <c r="AE537">
        <v>968</v>
      </c>
      <c r="AF537">
        <v>6.2</v>
      </c>
      <c r="AG537">
        <v>2.35</v>
      </c>
      <c r="AH537">
        <v>17000</v>
      </c>
    </row>
    <row r="538" spans="1:34">
      <c r="A538" t="s">
        <v>34</v>
      </c>
      <c r="B538" t="s">
        <v>11469</v>
      </c>
      <c r="C538">
        <v>119</v>
      </c>
      <c r="D538">
        <v>107</v>
      </c>
      <c r="E538">
        <v>34</v>
      </c>
      <c r="F538">
        <v>1000</v>
      </c>
      <c r="G538" t="s">
        <v>2621</v>
      </c>
      <c r="H538">
        <v>23000</v>
      </c>
      <c r="I538">
        <v>57744720</v>
      </c>
      <c r="J538" t="s">
        <v>56</v>
      </c>
      <c r="K538" t="s">
        <v>37</v>
      </c>
      <c r="L538" t="s">
        <v>57</v>
      </c>
      <c r="Q538" t="s">
        <v>3795</v>
      </c>
      <c r="R538" t="s">
        <v>11470</v>
      </c>
      <c r="S538">
        <v>46961</v>
      </c>
      <c r="T538">
        <v>31529</v>
      </c>
      <c r="U538" t="s">
        <v>6331</v>
      </c>
      <c r="V538">
        <v>5</v>
      </c>
      <c r="W538" t="s">
        <v>11471</v>
      </c>
      <c r="X538" t="s">
        <v>11472</v>
      </c>
      <c r="Y538">
        <v>132</v>
      </c>
      <c r="Z538" t="s">
        <v>44</v>
      </c>
      <c r="AA538" t="s">
        <v>45</v>
      </c>
      <c r="AB538" t="s">
        <v>62</v>
      </c>
      <c r="AC538">
        <v>20000000</v>
      </c>
      <c r="AD538">
        <v>2010</v>
      </c>
      <c r="AE538">
        <v>4000</v>
      </c>
      <c r="AF538">
        <v>6.2</v>
      </c>
      <c r="AG538">
        <v>2.35</v>
      </c>
      <c r="AH538">
        <v>0</v>
      </c>
    </row>
    <row r="539" spans="1:34">
      <c r="A539" t="s">
        <v>34</v>
      </c>
      <c r="B539" t="s">
        <v>5465</v>
      </c>
      <c r="C539">
        <v>211</v>
      </c>
      <c r="D539">
        <v>123</v>
      </c>
      <c r="E539">
        <v>368</v>
      </c>
      <c r="F539">
        <v>114</v>
      </c>
      <c r="G539" t="s">
        <v>11495</v>
      </c>
      <c r="H539">
        <v>933</v>
      </c>
      <c r="I539">
        <v>30688364</v>
      </c>
      <c r="J539" t="s">
        <v>56</v>
      </c>
      <c r="K539" t="s">
        <v>38</v>
      </c>
      <c r="L539" t="s">
        <v>57</v>
      </c>
      <c r="Q539" t="s">
        <v>256</v>
      </c>
      <c r="R539" t="s">
        <v>11496</v>
      </c>
      <c r="S539">
        <v>69355</v>
      </c>
      <c r="T539">
        <v>1286</v>
      </c>
      <c r="U539" t="s">
        <v>11497</v>
      </c>
      <c r="V539">
        <v>0</v>
      </c>
      <c r="W539" t="s">
        <v>11498</v>
      </c>
      <c r="X539" t="s">
        <v>11499</v>
      </c>
      <c r="Y539">
        <v>211</v>
      </c>
      <c r="Z539" t="s">
        <v>44</v>
      </c>
      <c r="AA539" t="s">
        <v>45</v>
      </c>
      <c r="AB539" t="s">
        <v>62</v>
      </c>
      <c r="AC539">
        <v>28000000</v>
      </c>
      <c r="AD539">
        <v>2014</v>
      </c>
      <c r="AE539">
        <v>194</v>
      </c>
      <c r="AF539">
        <v>6.2</v>
      </c>
      <c r="AG539">
        <v>2.35</v>
      </c>
      <c r="AH539">
        <v>10000</v>
      </c>
    </row>
    <row r="540" spans="1:34">
      <c r="A540" t="s">
        <v>34</v>
      </c>
      <c r="B540" t="s">
        <v>9171</v>
      </c>
      <c r="C540">
        <v>146</v>
      </c>
      <c r="D540">
        <v>99</v>
      </c>
      <c r="E540">
        <v>167</v>
      </c>
      <c r="F540">
        <v>460</v>
      </c>
      <c r="G540" t="s">
        <v>6925</v>
      </c>
      <c r="H540">
        <v>655</v>
      </c>
      <c r="I540">
        <v>134141530</v>
      </c>
      <c r="J540" t="s">
        <v>56</v>
      </c>
      <c r="K540" t="s">
        <v>88</v>
      </c>
      <c r="L540" t="s">
        <v>37</v>
      </c>
      <c r="M540" t="s">
        <v>87</v>
      </c>
      <c r="Q540" t="s">
        <v>1085</v>
      </c>
      <c r="R540" t="s">
        <v>11517</v>
      </c>
      <c r="S540">
        <v>75903</v>
      </c>
      <c r="T540">
        <v>2394</v>
      </c>
      <c r="U540" t="s">
        <v>11518</v>
      </c>
      <c r="V540">
        <v>1</v>
      </c>
      <c r="W540" t="s">
        <v>11519</v>
      </c>
      <c r="X540" t="s">
        <v>11520</v>
      </c>
      <c r="Y540">
        <v>109</v>
      </c>
      <c r="Z540" t="s">
        <v>44</v>
      </c>
      <c r="AA540" t="s">
        <v>45</v>
      </c>
      <c r="AB540" t="s">
        <v>62</v>
      </c>
      <c r="AC540">
        <v>25000000</v>
      </c>
      <c r="AD540">
        <v>2014</v>
      </c>
      <c r="AE540">
        <v>521</v>
      </c>
      <c r="AF540">
        <v>6.2</v>
      </c>
      <c r="AG540">
        <v>2.35</v>
      </c>
      <c r="AH540">
        <v>0</v>
      </c>
    </row>
    <row r="541" spans="1:34">
      <c r="A541" t="s">
        <v>34</v>
      </c>
      <c r="B541" t="s">
        <v>6443</v>
      </c>
      <c r="C541">
        <v>150</v>
      </c>
      <c r="D541">
        <v>96</v>
      </c>
      <c r="E541">
        <v>83</v>
      </c>
      <c r="F541">
        <v>926</v>
      </c>
      <c r="G541" t="s">
        <v>6053</v>
      </c>
      <c r="H541">
        <v>26000</v>
      </c>
      <c r="I541">
        <v>13630226</v>
      </c>
      <c r="J541" t="s">
        <v>56</v>
      </c>
      <c r="K541" t="s">
        <v>37</v>
      </c>
      <c r="L541" t="s">
        <v>86</v>
      </c>
      <c r="M541" t="s">
        <v>57</v>
      </c>
      <c r="Q541" t="s">
        <v>553</v>
      </c>
      <c r="R541" t="s">
        <v>11564</v>
      </c>
      <c r="S541">
        <v>112516</v>
      </c>
      <c r="T541">
        <v>30541</v>
      </c>
      <c r="U541" t="s">
        <v>831</v>
      </c>
      <c r="V541">
        <v>0</v>
      </c>
      <c r="W541" t="s">
        <v>11565</v>
      </c>
      <c r="X541" t="s">
        <v>11566</v>
      </c>
      <c r="Y541">
        <v>223</v>
      </c>
      <c r="Z541" t="s">
        <v>44</v>
      </c>
      <c r="AA541" t="s">
        <v>45</v>
      </c>
      <c r="AB541" t="s">
        <v>46</v>
      </c>
      <c r="AC541">
        <v>20000000</v>
      </c>
      <c r="AD541">
        <v>2009</v>
      </c>
      <c r="AE541">
        <v>968</v>
      </c>
      <c r="AF541">
        <v>6.2</v>
      </c>
      <c r="AG541">
        <v>1.85</v>
      </c>
      <c r="AH541">
        <v>0</v>
      </c>
    </row>
    <row r="542" spans="1:34">
      <c r="A542" t="s">
        <v>34</v>
      </c>
      <c r="B542" t="s">
        <v>11589</v>
      </c>
      <c r="C542">
        <v>10</v>
      </c>
      <c r="D542">
        <v>121</v>
      </c>
      <c r="E542">
        <v>0</v>
      </c>
      <c r="F542">
        <v>353</v>
      </c>
      <c r="G542" t="s">
        <v>10302</v>
      </c>
      <c r="H542">
        <v>854</v>
      </c>
      <c r="I542">
        <v>229311</v>
      </c>
      <c r="J542" t="s">
        <v>56</v>
      </c>
      <c r="K542" t="s">
        <v>38</v>
      </c>
      <c r="L542" t="s">
        <v>80</v>
      </c>
      <c r="M542" t="s">
        <v>87</v>
      </c>
      <c r="N542" t="s">
        <v>207</v>
      </c>
      <c r="O542" t="s">
        <v>92</v>
      </c>
      <c r="Q542" t="s">
        <v>965</v>
      </c>
      <c r="R542" t="s">
        <v>11590</v>
      </c>
      <c r="S542">
        <v>899</v>
      </c>
      <c r="T542">
        <v>2705</v>
      </c>
      <c r="U542" t="s">
        <v>8476</v>
      </c>
      <c r="V542">
        <v>2</v>
      </c>
      <c r="W542" t="s">
        <v>11591</v>
      </c>
      <c r="X542" t="s">
        <v>11592</v>
      </c>
      <c r="Y542">
        <v>42</v>
      </c>
      <c r="Z542" t="s">
        <v>44</v>
      </c>
      <c r="AA542" t="s">
        <v>696</v>
      </c>
      <c r="AB542" t="s">
        <v>46</v>
      </c>
      <c r="AC542">
        <v>11350000</v>
      </c>
      <c r="AD542">
        <v>1999</v>
      </c>
      <c r="AE542">
        <v>578</v>
      </c>
      <c r="AF542">
        <v>6.2</v>
      </c>
      <c r="AG542">
        <v>2.35</v>
      </c>
      <c r="AH542">
        <v>271</v>
      </c>
    </row>
    <row r="543" spans="1:34">
      <c r="A543" t="s">
        <v>34</v>
      </c>
      <c r="B543" t="s">
        <v>11642</v>
      </c>
      <c r="C543">
        <v>110</v>
      </c>
      <c r="D543">
        <v>110</v>
      </c>
      <c r="E543">
        <v>0</v>
      </c>
      <c r="F543">
        <v>7</v>
      </c>
      <c r="G543" t="s">
        <v>11643</v>
      </c>
      <c r="H543">
        <v>64</v>
      </c>
      <c r="I543">
        <v>102055</v>
      </c>
      <c r="J543" t="s">
        <v>56</v>
      </c>
      <c r="Q543" t="s">
        <v>11644</v>
      </c>
      <c r="R543" t="s">
        <v>11645</v>
      </c>
      <c r="S543">
        <v>24570</v>
      </c>
      <c r="T543">
        <v>134</v>
      </c>
      <c r="U543" t="s">
        <v>9236</v>
      </c>
      <c r="V543">
        <v>0</v>
      </c>
      <c r="W543" t="s">
        <v>11646</v>
      </c>
      <c r="X543" t="s">
        <v>11647</v>
      </c>
      <c r="Y543">
        <v>72</v>
      </c>
      <c r="Z543" t="s">
        <v>5892</v>
      </c>
      <c r="AA543" t="s">
        <v>5893</v>
      </c>
      <c r="AB543" t="s">
        <v>46</v>
      </c>
      <c r="AC543">
        <v>300000000</v>
      </c>
      <c r="AD543">
        <v>2008</v>
      </c>
      <c r="AE543">
        <v>45</v>
      </c>
      <c r="AF543">
        <v>6.2</v>
      </c>
      <c r="AG543">
        <v>2.35</v>
      </c>
      <c r="AH543">
        <v>0</v>
      </c>
    </row>
    <row r="544" spans="1:34">
      <c r="A544" t="s">
        <v>34</v>
      </c>
      <c r="B544" t="s">
        <v>952</v>
      </c>
      <c r="C544">
        <v>492</v>
      </c>
      <c r="D544">
        <v>117</v>
      </c>
      <c r="E544">
        <v>294</v>
      </c>
      <c r="F544">
        <v>1000</v>
      </c>
      <c r="G544" t="s">
        <v>5067</v>
      </c>
      <c r="H544">
        <v>10000</v>
      </c>
      <c r="I544">
        <v>58607007</v>
      </c>
      <c r="J544" t="s">
        <v>56</v>
      </c>
      <c r="K544" t="s">
        <v>37</v>
      </c>
      <c r="L544" t="s">
        <v>86</v>
      </c>
      <c r="M544" t="s">
        <v>57</v>
      </c>
      <c r="Q544" t="s">
        <v>1233</v>
      </c>
      <c r="R544" t="s">
        <v>11272</v>
      </c>
      <c r="S544">
        <v>182910</v>
      </c>
      <c r="T544">
        <v>14160</v>
      </c>
      <c r="U544" t="s">
        <v>1190</v>
      </c>
      <c r="V544">
        <v>0</v>
      </c>
      <c r="W544" t="s">
        <v>11273</v>
      </c>
      <c r="X544" t="s">
        <v>11274</v>
      </c>
      <c r="Y544">
        <v>630</v>
      </c>
      <c r="Z544" t="s">
        <v>44</v>
      </c>
      <c r="AA544" t="s">
        <v>45</v>
      </c>
      <c r="AB544" t="s">
        <v>62</v>
      </c>
      <c r="AC544">
        <v>100000000</v>
      </c>
      <c r="AD544">
        <v>2014</v>
      </c>
      <c r="AE544">
        <v>2000</v>
      </c>
      <c r="AF544">
        <v>6.2</v>
      </c>
      <c r="AG544">
        <v>2.35</v>
      </c>
      <c r="AH544">
        <v>60000</v>
      </c>
    </row>
    <row r="545" spans="1:34">
      <c r="A545" t="s">
        <v>34</v>
      </c>
      <c r="B545" t="s">
        <v>766</v>
      </c>
      <c r="C545">
        <v>117</v>
      </c>
      <c r="D545">
        <v>107</v>
      </c>
      <c r="E545">
        <v>750</v>
      </c>
      <c r="F545">
        <v>60</v>
      </c>
      <c r="G545" t="s">
        <v>2277</v>
      </c>
      <c r="H545">
        <v>794</v>
      </c>
      <c r="I545">
        <v>36200000</v>
      </c>
      <c r="J545" t="s">
        <v>56</v>
      </c>
      <c r="K545" t="s">
        <v>69</v>
      </c>
      <c r="L545" t="s">
        <v>86</v>
      </c>
      <c r="M545" t="s">
        <v>57</v>
      </c>
      <c r="Q545" t="s">
        <v>11669</v>
      </c>
      <c r="R545" t="s">
        <v>11670</v>
      </c>
      <c r="S545">
        <v>101840</v>
      </c>
      <c r="T545">
        <v>1529</v>
      </c>
      <c r="U545" t="s">
        <v>11671</v>
      </c>
      <c r="V545">
        <v>2</v>
      </c>
      <c r="W545" t="s">
        <v>11672</v>
      </c>
      <c r="X545" t="s">
        <v>11673</v>
      </c>
      <c r="Y545">
        <v>193</v>
      </c>
      <c r="Z545" t="s">
        <v>44</v>
      </c>
      <c r="AA545" t="s">
        <v>772</v>
      </c>
      <c r="AB545" t="s">
        <v>62</v>
      </c>
      <c r="AC545">
        <v>12305523</v>
      </c>
      <c r="AD545">
        <v>1985</v>
      </c>
      <c r="AE545">
        <v>531</v>
      </c>
      <c r="AF545">
        <v>6.2</v>
      </c>
      <c r="AG545">
        <v>2.35</v>
      </c>
      <c r="AH545">
        <v>0</v>
      </c>
    </row>
    <row r="546" spans="1:34">
      <c r="A546" t="s">
        <v>34</v>
      </c>
      <c r="B546" t="s">
        <v>8283</v>
      </c>
      <c r="C546">
        <v>63</v>
      </c>
      <c r="D546">
        <v>81</v>
      </c>
      <c r="E546">
        <v>176</v>
      </c>
      <c r="F546">
        <v>39</v>
      </c>
      <c r="G546" t="s">
        <v>11674</v>
      </c>
      <c r="H546">
        <v>176</v>
      </c>
      <c r="I546">
        <v>16033556</v>
      </c>
      <c r="J546" t="s">
        <v>56</v>
      </c>
      <c r="K546" t="s">
        <v>88</v>
      </c>
      <c r="Q546" t="s">
        <v>8283</v>
      </c>
      <c r="R546" t="s">
        <v>11675</v>
      </c>
      <c r="S546">
        <v>37901</v>
      </c>
      <c r="T546">
        <v>361</v>
      </c>
      <c r="U546" t="s">
        <v>11676</v>
      </c>
      <c r="V546">
        <v>1</v>
      </c>
      <c r="W546" t="s">
        <v>11677</v>
      </c>
      <c r="X546" t="s">
        <v>11678</v>
      </c>
      <c r="Y546">
        <v>518</v>
      </c>
      <c r="Z546" t="s">
        <v>44</v>
      </c>
      <c r="AA546" t="s">
        <v>45</v>
      </c>
      <c r="AB546" t="s">
        <v>62</v>
      </c>
      <c r="AC546">
        <v>10000000</v>
      </c>
      <c r="AD546">
        <v>2002</v>
      </c>
      <c r="AE546">
        <v>67</v>
      </c>
      <c r="AF546">
        <v>6.2</v>
      </c>
      <c r="AG546">
        <v>2.35</v>
      </c>
      <c r="AH546">
        <v>0</v>
      </c>
    </row>
    <row r="547" spans="1:34">
      <c r="A547" t="s">
        <v>34</v>
      </c>
      <c r="B547" t="s">
        <v>11682</v>
      </c>
      <c r="C547">
        <v>43</v>
      </c>
      <c r="D547">
        <v>86</v>
      </c>
      <c r="E547">
        <v>302</v>
      </c>
      <c r="F547">
        <v>428</v>
      </c>
      <c r="G547" t="s">
        <v>5941</v>
      </c>
      <c r="H547">
        <v>893</v>
      </c>
      <c r="I547">
        <v>226792</v>
      </c>
      <c r="J547" t="s">
        <v>56</v>
      </c>
      <c r="K547" t="s">
        <v>88</v>
      </c>
      <c r="L547" t="s">
        <v>38</v>
      </c>
      <c r="Q547" t="s">
        <v>402</v>
      </c>
      <c r="R547" t="s">
        <v>11683</v>
      </c>
      <c r="S547">
        <v>3080</v>
      </c>
      <c r="T547">
        <v>3049</v>
      </c>
      <c r="U547" t="s">
        <v>6647</v>
      </c>
      <c r="V547">
        <v>2</v>
      </c>
      <c r="W547" t="s">
        <v>11684</v>
      </c>
      <c r="X547" t="s">
        <v>11685</v>
      </c>
      <c r="Y547">
        <v>44</v>
      </c>
      <c r="Z547" t="s">
        <v>44</v>
      </c>
      <c r="AA547" t="s">
        <v>329</v>
      </c>
      <c r="AB547" t="s">
        <v>46</v>
      </c>
      <c r="AC547">
        <v>10000000</v>
      </c>
      <c r="AD547">
        <v>2001</v>
      </c>
      <c r="AE547">
        <v>798</v>
      </c>
      <c r="AF547">
        <v>6.2</v>
      </c>
      <c r="AG547">
        <v>1.85</v>
      </c>
      <c r="AH547">
        <v>117</v>
      </c>
    </row>
    <row r="548" spans="1:34">
      <c r="A548" t="s">
        <v>34</v>
      </c>
      <c r="B548" t="s">
        <v>2027</v>
      </c>
      <c r="C548">
        <v>392</v>
      </c>
      <c r="D548">
        <v>156</v>
      </c>
      <c r="E548">
        <v>0</v>
      </c>
      <c r="F548">
        <v>4000</v>
      </c>
      <c r="G548" t="s">
        <v>1731</v>
      </c>
      <c r="H548">
        <v>24000</v>
      </c>
      <c r="I548">
        <v>336530303</v>
      </c>
      <c r="J548" t="s">
        <v>56</v>
      </c>
      <c r="K548" t="s">
        <v>69</v>
      </c>
      <c r="L548" t="s">
        <v>87</v>
      </c>
      <c r="Q548" t="s">
        <v>346</v>
      </c>
      <c r="R548" t="s">
        <v>11252</v>
      </c>
      <c r="S548">
        <v>383071</v>
      </c>
      <c r="T548">
        <v>46055</v>
      </c>
      <c r="U548" t="s">
        <v>508</v>
      </c>
      <c r="V548">
        <v>0</v>
      </c>
      <c r="W548" t="s">
        <v>11253</v>
      </c>
      <c r="X548" t="s">
        <v>11254</v>
      </c>
      <c r="Y548">
        <v>1902</v>
      </c>
      <c r="Z548" t="s">
        <v>44</v>
      </c>
      <c r="AA548" t="s">
        <v>45</v>
      </c>
      <c r="AB548" t="s">
        <v>62</v>
      </c>
      <c r="AC548">
        <v>258000000</v>
      </c>
      <c r="AD548">
        <v>2007</v>
      </c>
      <c r="AE548">
        <v>11000</v>
      </c>
      <c r="AF548">
        <v>6.2</v>
      </c>
      <c r="AG548">
        <v>2.35</v>
      </c>
      <c r="AH548">
        <v>0</v>
      </c>
    </row>
    <row r="549" spans="1:34">
      <c r="A549" t="s">
        <v>34</v>
      </c>
      <c r="B549" t="s">
        <v>11705</v>
      </c>
      <c r="C549">
        <v>31</v>
      </c>
      <c r="D549">
        <v>103</v>
      </c>
      <c r="E549">
        <v>49</v>
      </c>
      <c r="F549">
        <v>304</v>
      </c>
      <c r="G549" t="s">
        <v>4890</v>
      </c>
      <c r="H549">
        <v>687</v>
      </c>
      <c r="I549">
        <v>9094451</v>
      </c>
      <c r="J549" t="s">
        <v>56</v>
      </c>
      <c r="K549" t="s">
        <v>70</v>
      </c>
      <c r="L549" t="s">
        <v>94</v>
      </c>
      <c r="M549" t="s">
        <v>57</v>
      </c>
      <c r="Q549" t="s">
        <v>3046</v>
      </c>
      <c r="R549" t="s">
        <v>11706</v>
      </c>
      <c r="S549">
        <v>11668</v>
      </c>
      <c r="T549">
        <v>1990</v>
      </c>
      <c r="U549" t="s">
        <v>9716</v>
      </c>
      <c r="V549">
        <v>0</v>
      </c>
      <c r="W549" t="s">
        <v>11707</v>
      </c>
      <c r="X549" t="s">
        <v>11708</v>
      </c>
      <c r="Y549">
        <v>79</v>
      </c>
      <c r="Z549" t="s">
        <v>44</v>
      </c>
      <c r="AA549" t="s">
        <v>45</v>
      </c>
      <c r="AB549" t="s">
        <v>46</v>
      </c>
      <c r="AC549">
        <v>7000000</v>
      </c>
      <c r="AD549">
        <v>1989</v>
      </c>
      <c r="AE549">
        <v>554</v>
      </c>
      <c r="AF549">
        <v>6.2</v>
      </c>
      <c r="AG549">
        <v>1.85</v>
      </c>
      <c r="AH549">
        <v>0</v>
      </c>
    </row>
    <row r="550" spans="1:34">
      <c r="A550" t="s">
        <v>34</v>
      </c>
      <c r="B550" t="s">
        <v>11713</v>
      </c>
      <c r="C550">
        <v>39</v>
      </c>
      <c r="D550">
        <v>96</v>
      </c>
      <c r="E550">
        <v>6</v>
      </c>
      <c r="F550">
        <v>38</v>
      </c>
      <c r="G550" t="s">
        <v>11285</v>
      </c>
      <c r="H550">
        <v>206</v>
      </c>
      <c r="I550">
        <v>5430822</v>
      </c>
      <c r="J550" t="s">
        <v>56</v>
      </c>
      <c r="K550" t="s">
        <v>37</v>
      </c>
      <c r="L550" t="s">
        <v>94</v>
      </c>
      <c r="M550" t="s">
        <v>86</v>
      </c>
      <c r="N550" t="s">
        <v>57</v>
      </c>
      <c r="Q550" t="s">
        <v>11714</v>
      </c>
      <c r="R550" t="s">
        <v>11715</v>
      </c>
      <c r="S550">
        <v>8391</v>
      </c>
      <c r="T550">
        <v>493</v>
      </c>
      <c r="U550" t="s">
        <v>11716</v>
      </c>
      <c r="V550">
        <v>0</v>
      </c>
      <c r="W550" t="s">
        <v>11717</v>
      </c>
      <c r="X550" t="s">
        <v>11718</v>
      </c>
      <c r="Y550">
        <v>75</v>
      </c>
      <c r="Z550" t="s">
        <v>44</v>
      </c>
      <c r="AA550" t="s">
        <v>329</v>
      </c>
      <c r="AB550" t="s">
        <v>46</v>
      </c>
      <c r="AC550">
        <v>7000000</v>
      </c>
      <c r="AD550">
        <v>1992</v>
      </c>
      <c r="AE550">
        <v>192</v>
      </c>
      <c r="AF550">
        <v>6.2</v>
      </c>
      <c r="AG550">
        <v>1.85</v>
      </c>
      <c r="AH550">
        <v>0</v>
      </c>
    </row>
    <row r="551" spans="1:34">
      <c r="A551" t="s">
        <v>34</v>
      </c>
      <c r="B551" t="s">
        <v>237</v>
      </c>
      <c r="C551">
        <v>434</v>
      </c>
      <c r="D551">
        <v>169</v>
      </c>
      <c r="E551">
        <v>0</v>
      </c>
      <c r="F551">
        <v>903</v>
      </c>
      <c r="G551" t="s">
        <v>48</v>
      </c>
      <c r="H551">
        <v>18000</v>
      </c>
      <c r="I551">
        <v>200069408</v>
      </c>
      <c r="J551" t="s">
        <v>56</v>
      </c>
      <c r="K551" t="s">
        <v>69</v>
      </c>
      <c r="L551" t="s">
        <v>86</v>
      </c>
      <c r="Q551" t="s">
        <v>239</v>
      </c>
      <c r="R551" t="s">
        <v>11798</v>
      </c>
      <c r="S551">
        <v>240396</v>
      </c>
      <c r="T551">
        <v>29991</v>
      </c>
      <c r="U551" t="s">
        <v>5961</v>
      </c>
      <c r="V551">
        <v>0</v>
      </c>
      <c r="W551" t="s">
        <v>11799</v>
      </c>
      <c r="X551" t="s">
        <v>11800</v>
      </c>
      <c r="Y551">
        <v>2367</v>
      </c>
      <c r="Z551" t="s">
        <v>44</v>
      </c>
      <c r="AA551" t="s">
        <v>45</v>
      </c>
      <c r="AB551" t="s">
        <v>62</v>
      </c>
      <c r="AC551">
        <v>209000000</v>
      </c>
      <c r="AD551">
        <v>2006</v>
      </c>
      <c r="AE551">
        <v>10000</v>
      </c>
      <c r="AF551">
        <v>6.1</v>
      </c>
      <c r="AG551">
        <v>2.35</v>
      </c>
      <c r="AH551">
        <v>0</v>
      </c>
    </row>
    <row r="552" spans="1:34">
      <c r="A552" t="s">
        <v>34</v>
      </c>
      <c r="B552" t="s">
        <v>2226</v>
      </c>
      <c r="C552">
        <v>91</v>
      </c>
      <c r="D552">
        <v>176</v>
      </c>
      <c r="E552">
        <v>58</v>
      </c>
      <c r="F552">
        <v>60</v>
      </c>
      <c r="G552" t="s">
        <v>11804</v>
      </c>
      <c r="H552">
        <v>711</v>
      </c>
      <c r="I552">
        <v>88246220</v>
      </c>
      <c r="J552" t="s">
        <v>56</v>
      </c>
      <c r="K552" t="s">
        <v>69</v>
      </c>
      <c r="L552" t="s">
        <v>86</v>
      </c>
      <c r="M552" t="s">
        <v>57</v>
      </c>
      <c r="Q552" t="s">
        <v>7795</v>
      </c>
      <c r="R552" t="s">
        <v>11805</v>
      </c>
      <c r="S552">
        <v>144337</v>
      </c>
      <c r="T552">
        <v>1004</v>
      </c>
      <c r="U552" t="s">
        <v>10499</v>
      </c>
      <c r="V552">
        <v>0</v>
      </c>
      <c r="W552" t="s">
        <v>11806</v>
      </c>
      <c r="X552" t="s">
        <v>11807</v>
      </c>
      <c r="Y552">
        <v>309</v>
      </c>
      <c r="Z552" t="s">
        <v>44</v>
      </c>
      <c r="AA552" t="s">
        <v>45</v>
      </c>
      <c r="AB552" t="s">
        <v>62</v>
      </c>
      <c r="AC552">
        <v>175000000</v>
      </c>
      <c r="AD552">
        <v>1995</v>
      </c>
      <c r="AE552">
        <v>60</v>
      </c>
      <c r="AF552">
        <v>6.1</v>
      </c>
      <c r="AG552">
        <v>1.85</v>
      </c>
      <c r="AH552">
        <v>0</v>
      </c>
    </row>
    <row r="553" spans="1:34">
      <c r="A553" t="s">
        <v>34</v>
      </c>
      <c r="B553" t="s">
        <v>11808</v>
      </c>
      <c r="C553">
        <v>416</v>
      </c>
      <c r="D553">
        <v>132</v>
      </c>
      <c r="E553">
        <v>274</v>
      </c>
      <c r="F553">
        <v>11000</v>
      </c>
      <c r="G553" t="s">
        <v>683</v>
      </c>
      <c r="H553">
        <v>26000</v>
      </c>
      <c r="I553">
        <v>155111815</v>
      </c>
      <c r="J553" t="s">
        <v>56</v>
      </c>
      <c r="K553" t="s">
        <v>69</v>
      </c>
      <c r="L553" t="s">
        <v>38</v>
      </c>
      <c r="M553" t="s">
        <v>70</v>
      </c>
      <c r="Q553" t="s">
        <v>757</v>
      </c>
      <c r="R553" t="s">
        <v>11809</v>
      </c>
      <c r="S553">
        <v>228554</v>
      </c>
      <c r="T553">
        <v>72881</v>
      </c>
      <c r="U553" t="s">
        <v>2832</v>
      </c>
      <c r="V553">
        <v>0</v>
      </c>
      <c r="W553" t="s">
        <v>11810</v>
      </c>
      <c r="X553" t="s">
        <v>11811</v>
      </c>
      <c r="Y553">
        <v>710</v>
      </c>
      <c r="Z553" t="s">
        <v>44</v>
      </c>
      <c r="AA553" t="s">
        <v>45</v>
      </c>
      <c r="AB553" t="s">
        <v>62</v>
      </c>
      <c r="AC553">
        <v>170000000</v>
      </c>
      <c r="AD553">
        <v>2012</v>
      </c>
      <c r="AE553">
        <v>17000</v>
      </c>
      <c r="AF553">
        <v>6.1</v>
      </c>
      <c r="AG553">
        <v>2.35</v>
      </c>
      <c r="AH553">
        <v>53000</v>
      </c>
    </row>
    <row r="554" spans="1:34">
      <c r="A554" t="s">
        <v>34</v>
      </c>
      <c r="B554" t="s">
        <v>6740</v>
      </c>
      <c r="C554">
        <v>235</v>
      </c>
      <c r="D554">
        <v>109</v>
      </c>
      <c r="E554">
        <v>226</v>
      </c>
      <c r="F554">
        <v>370</v>
      </c>
      <c r="G554" t="s">
        <v>5039</v>
      </c>
      <c r="H554">
        <v>12000</v>
      </c>
      <c r="I554">
        <v>63143812</v>
      </c>
      <c r="J554" t="s">
        <v>56</v>
      </c>
      <c r="K554" t="s">
        <v>69</v>
      </c>
      <c r="L554" t="s">
        <v>89</v>
      </c>
      <c r="M554" t="s">
        <v>70</v>
      </c>
      <c r="Q554" t="s">
        <v>2304</v>
      </c>
      <c r="R554" t="s">
        <v>11812</v>
      </c>
      <c r="S554">
        <v>124185</v>
      </c>
      <c r="T554">
        <v>13388</v>
      </c>
      <c r="U554" t="s">
        <v>11813</v>
      </c>
      <c r="V554">
        <v>0</v>
      </c>
      <c r="W554" t="s">
        <v>11814</v>
      </c>
      <c r="X554" t="s">
        <v>11815</v>
      </c>
      <c r="Y554">
        <v>238</v>
      </c>
      <c r="Z554" t="s">
        <v>44</v>
      </c>
      <c r="AA554" t="s">
        <v>45</v>
      </c>
      <c r="AB554" t="s">
        <v>150</v>
      </c>
      <c r="AC554">
        <v>150000000</v>
      </c>
      <c r="AD554">
        <v>2010</v>
      </c>
      <c r="AE554">
        <v>418</v>
      </c>
      <c r="AF554">
        <v>6.1</v>
      </c>
      <c r="AG554">
        <v>2.35</v>
      </c>
      <c r="AH554">
        <v>11000</v>
      </c>
    </row>
    <row r="555" spans="1:34">
      <c r="A555" t="s">
        <v>76</v>
      </c>
      <c r="B555" t="s">
        <v>3618</v>
      </c>
      <c r="C555">
        <v>191</v>
      </c>
      <c r="D555">
        <v>184</v>
      </c>
      <c r="E555">
        <v>0</v>
      </c>
      <c r="F555">
        <v>691</v>
      </c>
      <c r="G555" t="s">
        <v>11819</v>
      </c>
      <c r="H555">
        <v>3000</v>
      </c>
      <c r="I555">
        <v>198539855</v>
      </c>
      <c r="J555" t="s">
        <v>56</v>
      </c>
      <c r="K555" t="s">
        <v>38</v>
      </c>
      <c r="L555" t="s">
        <v>80</v>
      </c>
      <c r="M555" t="s">
        <v>87</v>
      </c>
      <c r="N555" t="s">
        <v>207</v>
      </c>
      <c r="Q555" t="s">
        <v>1109</v>
      </c>
      <c r="R555" t="s">
        <v>11820</v>
      </c>
      <c r="S555">
        <v>254111</v>
      </c>
      <c r="T555">
        <v>5401</v>
      </c>
      <c r="U555" t="s">
        <v>4127</v>
      </c>
      <c r="V555">
        <v>0</v>
      </c>
      <c r="W555" t="s">
        <v>11821</v>
      </c>
      <c r="X555" t="s">
        <v>11822</v>
      </c>
      <c r="Y555">
        <v>1999</v>
      </c>
      <c r="Z555" t="s">
        <v>44</v>
      </c>
      <c r="AA555" t="s">
        <v>45</v>
      </c>
      <c r="AB555" t="s">
        <v>62</v>
      </c>
      <c r="AC555">
        <v>140000000</v>
      </c>
      <c r="AD555">
        <v>2001</v>
      </c>
      <c r="AE555">
        <v>961</v>
      </c>
      <c r="AF555">
        <v>6.1</v>
      </c>
      <c r="AG555">
        <v>2.35</v>
      </c>
      <c r="AH555">
        <v>0</v>
      </c>
    </row>
    <row r="556" spans="1:34">
      <c r="A556" t="s">
        <v>76</v>
      </c>
      <c r="B556" t="s">
        <v>5711</v>
      </c>
      <c r="C556">
        <v>264</v>
      </c>
      <c r="D556">
        <v>133</v>
      </c>
      <c r="E556">
        <v>93</v>
      </c>
      <c r="F556">
        <v>746</v>
      </c>
      <c r="G556" t="s">
        <v>8213</v>
      </c>
      <c r="H556">
        <v>769</v>
      </c>
      <c r="I556">
        <v>160201106</v>
      </c>
      <c r="J556" t="s">
        <v>56</v>
      </c>
      <c r="K556" t="s">
        <v>69</v>
      </c>
      <c r="L556" t="s">
        <v>57</v>
      </c>
      <c r="Q556" t="s">
        <v>3658</v>
      </c>
      <c r="R556" t="s">
        <v>11823</v>
      </c>
      <c r="S556">
        <v>169914</v>
      </c>
      <c r="T556">
        <v>2538</v>
      </c>
      <c r="U556" t="s">
        <v>7449</v>
      </c>
      <c r="V556">
        <v>0</v>
      </c>
      <c r="W556" t="s">
        <v>11824</v>
      </c>
      <c r="X556" t="s">
        <v>11825</v>
      </c>
      <c r="Y556">
        <v>1185</v>
      </c>
      <c r="Z556" t="s">
        <v>44</v>
      </c>
      <c r="AA556" t="s">
        <v>329</v>
      </c>
      <c r="AB556" t="s">
        <v>62</v>
      </c>
      <c r="AC556">
        <v>142000000</v>
      </c>
      <c r="AD556">
        <v>2002</v>
      </c>
      <c r="AE556">
        <v>766</v>
      </c>
      <c r="AF556">
        <v>6.1</v>
      </c>
      <c r="AG556">
        <v>2.35</v>
      </c>
      <c r="AH556">
        <v>0</v>
      </c>
    </row>
    <row r="557" spans="1:34">
      <c r="A557" t="s">
        <v>34</v>
      </c>
      <c r="B557" t="s">
        <v>4107</v>
      </c>
      <c r="C557">
        <v>208</v>
      </c>
      <c r="D557">
        <v>88</v>
      </c>
      <c r="E557">
        <v>188</v>
      </c>
      <c r="F557">
        <v>826</v>
      </c>
      <c r="G557" t="s">
        <v>849</v>
      </c>
      <c r="H557">
        <v>10000</v>
      </c>
      <c r="I557">
        <v>190418803</v>
      </c>
      <c r="J557" t="s">
        <v>56</v>
      </c>
      <c r="K557" t="s">
        <v>69</v>
      </c>
      <c r="L557" t="s">
        <v>88</v>
      </c>
      <c r="M557" t="s">
        <v>89</v>
      </c>
      <c r="N557" t="s">
        <v>70</v>
      </c>
      <c r="O557" t="s">
        <v>90</v>
      </c>
      <c r="P557" t="s">
        <v>86</v>
      </c>
      <c r="Q557" t="s">
        <v>1098</v>
      </c>
      <c r="R557" t="s">
        <v>11826</v>
      </c>
      <c r="S557">
        <v>270207</v>
      </c>
      <c r="T557">
        <v>14823</v>
      </c>
      <c r="U557" t="s">
        <v>1405</v>
      </c>
      <c r="V557">
        <v>2</v>
      </c>
      <c r="W557" t="s">
        <v>11827</v>
      </c>
      <c r="X557" t="s">
        <v>11828</v>
      </c>
      <c r="Y557">
        <v>606</v>
      </c>
      <c r="Z557" t="s">
        <v>44</v>
      </c>
      <c r="AA557" t="s">
        <v>45</v>
      </c>
      <c r="AB557" t="s">
        <v>62</v>
      </c>
      <c r="AC557">
        <v>140000000</v>
      </c>
      <c r="AD557">
        <v>2002</v>
      </c>
      <c r="AE557">
        <v>3000</v>
      </c>
      <c r="AF557">
        <v>6.1</v>
      </c>
      <c r="AG557">
        <v>1.85</v>
      </c>
      <c r="AH557">
        <v>2000</v>
      </c>
    </row>
    <row r="558" spans="1:34">
      <c r="A558" t="s">
        <v>34</v>
      </c>
      <c r="B558" t="s">
        <v>255</v>
      </c>
      <c r="C558">
        <v>314</v>
      </c>
      <c r="D558">
        <v>150</v>
      </c>
      <c r="E558">
        <v>0</v>
      </c>
      <c r="F558">
        <v>748</v>
      </c>
      <c r="G558" t="s">
        <v>11833</v>
      </c>
      <c r="H558">
        <v>23000</v>
      </c>
      <c r="I558">
        <v>65007045</v>
      </c>
      <c r="J558" t="s">
        <v>56</v>
      </c>
      <c r="K558" t="s">
        <v>69</v>
      </c>
      <c r="L558" t="s">
        <v>38</v>
      </c>
      <c r="Q558" t="s">
        <v>58</v>
      </c>
      <c r="R558" t="s">
        <v>11834</v>
      </c>
      <c r="S558">
        <v>128682</v>
      </c>
      <c r="T558">
        <v>26490</v>
      </c>
      <c r="U558" t="s">
        <v>4435</v>
      </c>
      <c r="V558">
        <v>0</v>
      </c>
      <c r="W558" t="s">
        <v>11835</v>
      </c>
      <c r="X558" t="s">
        <v>11836</v>
      </c>
      <c r="Y558">
        <v>657</v>
      </c>
      <c r="Z558" t="s">
        <v>44</v>
      </c>
      <c r="AA558" t="s">
        <v>329</v>
      </c>
      <c r="AB558" t="s">
        <v>62</v>
      </c>
      <c r="AC558">
        <v>140000000</v>
      </c>
      <c r="AD558">
        <v>2014</v>
      </c>
      <c r="AE558">
        <v>893</v>
      </c>
      <c r="AF558">
        <v>6.1</v>
      </c>
      <c r="AG558">
        <v>2.35</v>
      </c>
      <c r="AH558">
        <v>51000</v>
      </c>
    </row>
    <row r="559" spans="1:34">
      <c r="A559" t="s">
        <v>34</v>
      </c>
      <c r="B559" t="s">
        <v>3693</v>
      </c>
      <c r="C559">
        <v>237</v>
      </c>
      <c r="D559">
        <v>123</v>
      </c>
      <c r="E559">
        <v>610</v>
      </c>
      <c r="F559">
        <v>653</v>
      </c>
      <c r="G559" t="s">
        <v>6305</v>
      </c>
      <c r="H559">
        <v>10000</v>
      </c>
      <c r="I559">
        <v>215397307</v>
      </c>
      <c r="J559" t="s">
        <v>56</v>
      </c>
      <c r="K559" t="s">
        <v>69</v>
      </c>
      <c r="L559" t="s">
        <v>57</v>
      </c>
      <c r="Q559" t="s">
        <v>1161</v>
      </c>
      <c r="R559" t="s">
        <v>11837</v>
      </c>
      <c r="S559">
        <v>242188</v>
      </c>
      <c r="T559">
        <v>11930</v>
      </c>
      <c r="U559" t="s">
        <v>2685</v>
      </c>
      <c r="V559">
        <v>0</v>
      </c>
      <c r="W559" t="s">
        <v>11838</v>
      </c>
      <c r="X559" t="s">
        <v>11839</v>
      </c>
      <c r="Y559">
        <v>1426</v>
      </c>
      <c r="Z559" t="s">
        <v>44</v>
      </c>
      <c r="AA559" t="s">
        <v>45</v>
      </c>
      <c r="AB559" t="s">
        <v>62</v>
      </c>
      <c r="AC559">
        <v>125000000</v>
      </c>
      <c r="AD559">
        <v>2000</v>
      </c>
      <c r="AE559">
        <v>794</v>
      </c>
      <c r="AF559">
        <v>6.1</v>
      </c>
      <c r="AG559">
        <v>2.35</v>
      </c>
      <c r="AH559">
        <v>0</v>
      </c>
    </row>
    <row r="560" spans="1:34">
      <c r="A560" t="s">
        <v>34</v>
      </c>
      <c r="B560" t="s">
        <v>154</v>
      </c>
      <c r="C560">
        <v>284</v>
      </c>
      <c r="D560">
        <v>135</v>
      </c>
      <c r="E560">
        <v>0</v>
      </c>
      <c r="F560">
        <v>87</v>
      </c>
      <c r="G560" t="s">
        <v>11840</v>
      </c>
      <c r="H560">
        <v>690</v>
      </c>
      <c r="I560">
        <v>43929341</v>
      </c>
      <c r="J560" t="s">
        <v>56</v>
      </c>
      <c r="K560" t="s">
        <v>89</v>
      </c>
      <c r="L560" t="s">
        <v>520</v>
      </c>
      <c r="Q560" t="s">
        <v>10466</v>
      </c>
      <c r="R560" t="s">
        <v>11841</v>
      </c>
      <c r="S560">
        <v>57873</v>
      </c>
      <c r="T560">
        <v>902</v>
      </c>
      <c r="U560" t="s">
        <v>11842</v>
      </c>
      <c r="V560">
        <v>0</v>
      </c>
      <c r="W560" t="s">
        <v>11843</v>
      </c>
      <c r="X560" t="s">
        <v>11844</v>
      </c>
      <c r="Y560">
        <v>414</v>
      </c>
      <c r="Z560" t="s">
        <v>44</v>
      </c>
      <c r="AA560" t="s">
        <v>45</v>
      </c>
      <c r="AB560" t="s">
        <v>150</v>
      </c>
      <c r="AC560">
        <v>120000000</v>
      </c>
      <c r="AD560">
        <v>2008</v>
      </c>
      <c r="AE560">
        <v>107</v>
      </c>
      <c r="AF560">
        <v>6.1</v>
      </c>
      <c r="AG560">
        <v>2.35</v>
      </c>
      <c r="AH560">
        <v>0</v>
      </c>
    </row>
    <row r="561" spans="1:34">
      <c r="A561" t="s">
        <v>34</v>
      </c>
      <c r="B561" t="s">
        <v>11845</v>
      </c>
      <c r="C561">
        <v>231</v>
      </c>
      <c r="D561">
        <v>120</v>
      </c>
      <c r="E561">
        <v>19</v>
      </c>
      <c r="F561">
        <v>9000</v>
      </c>
      <c r="G561" t="s">
        <v>2832</v>
      </c>
      <c r="H561">
        <v>26000</v>
      </c>
      <c r="I561">
        <v>47952020</v>
      </c>
      <c r="J561" t="s">
        <v>56</v>
      </c>
      <c r="K561" t="s">
        <v>69</v>
      </c>
      <c r="L561" t="s">
        <v>38</v>
      </c>
      <c r="M561" t="s">
        <v>70</v>
      </c>
      <c r="Q561" t="s">
        <v>757</v>
      </c>
      <c r="R561" t="s">
        <v>11846</v>
      </c>
      <c r="S561">
        <v>37750</v>
      </c>
      <c r="T561">
        <v>46719</v>
      </c>
      <c r="U561" t="s">
        <v>767</v>
      </c>
      <c r="V561">
        <v>2</v>
      </c>
      <c r="W561" t="s">
        <v>11847</v>
      </c>
      <c r="X561" t="s">
        <v>11848</v>
      </c>
      <c r="Y561">
        <v>134</v>
      </c>
      <c r="Z561" t="s">
        <v>44</v>
      </c>
      <c r="AA561" t="s">
        <v>45</v>
      </c>
      <c r="AB561" t="s">
        <v>62</v>
      </c>
      <c r="AC561">
        <v>115000000</v>
      </c>
      <c r="AD561">
        <v>2016</v>
      </c>
      <c r="AE561">
        <v>11000</v>
      </c>
      <c r="AF561">
        <v>6.1</v>
      </c>
      <c r="AG561">
        <v>2.35</v>
      </c>
      <c r="AH561">
        <v>16000</v>
      </c>
    </row>
    <row r="562" spans="1:34">
      <c r="A562" t="s">
        <v>34</v>
      </c>
      <c r="B562" t="s">
        <v>11849</v>
      </c>
      <c r="C562">
        <v>358</v>
      </c>
      <c r="D562">
        <v>114</v>
      </c>
      <c r="E562">
        <v>62</v>
      </c>
      <c r="F562">
        <v>884</v>
      </c>
      <c r="G562" t="s">
        <v>2127</v>
      </c>
      <c r="H562">
        <v>12000</v>
      </c>
      <c r="I562">
        <v>155181732</v>
      </c>
      <c r="J562" t="s">
        <v>56</v>
      </c>
      <c r="K562" t="s">
        <v>69</v>
      </c>
      <c r="L562" t="s">
        <v>38</v>
      </c>
      <c r="M562" t="s">
        <v>57</v>
      </c>
      <c r="Q562" t="s">
        <v>4088</v>
      </c>
      <c r="R562" t="s">
        <v>11850</v>
      </c>
      <c r="S562">
        <v>147497</v>
      </c>
      <c r="T562">
        <v>16718</v>
      </c>
      <c r="U562" t="s">
        <v>3287</v>
      </c>
      <c r="V562">
        <v>0</v>
      </c>
      <c r="W562" t="s">
        <v>11851</v>
      </c>
      <c r="X562" t="s">
        <v>11852</v>
      </c>
      <c r="Y562">
        <v>499</v>
      </c>
      <c r="Z562" t="s">
        <v>44</v>
      </c>
      <c r="AA562" t="s">
        <v>45</v>
      </c>
      <c r="AB562" t="s">
        <v>62</v>
      </c>
      <c r="AC562">
        <v>110000000</v>
      </c>
      <c r="AD562">
        <v>2015</v>
      </c>
      <c r="AE562">
        <v>2000</v>
      </c>
      <c r="AF562">
        <v>6.1</v>
      </c>
      <c r="AG562">
        <v>2.35</v>
      </c>
      <c r="AH562">
        <v>52000</v>
      </c>
    </row>
    <row r="563" spans="1:34">
      <c r="A563" t="s">
        <v>34</v>
      </c>
      <c r="B563" t="s">
        <v>7009</v>
      </c>
      <c r="C563">
        <v>81</v>
      </c>
      <c r="D563">
        <v>115</v>
      </c>
      <c r="E563">
        <v>55</v>
      </c>
      <c r="F563">
        <v>383</v>
      </c>
      <c r="G563" t="s">
        <v>791</v>
      </c>
      <c r="H563">
        <v>1000</v>
      </c>
      <c r="I563">
        <v>101228120</v>
      </c>
      <c r="J563" t="s">
        <v>56</v>
      </c>
      <c r="K563" t="s">
        <v>38</v>
      </c>
      <c r="L563" t="s">
        <v>90</v>
      </c>
      <c r="M563" t="s">
        <v>57</v>
      </c>
      <c r="Q563" t="s">
        <v>7151</v>
      </c>
      <c r="R563" t="s">
        <v>11853</v>
      </c>
      <c r="S563">
        <v>84424</v>
      </c>
      <c r="T563">
        <v>3454</v>
      </c>
      <c r="U563" t="s">
        <v>8444</v>
      </c>
      <c r="V563">
        <v>1</v>
      </c>
      <c r="W563" t="s">
        <v>11854</v>
      </c>
      <c r="X563" t="s">
        <v>11855</v>
      </c>
      <c r="Y563">
        <v>131</v>
      </c>
      <c r="Z563" t="s">
        <v>44</v>
      </c>
      <c r="AA563" t="s">
        <v>45</v>
      </c>
      <c r="AB563" t="s">
        <v>46</v>
      </c>
      <c r="AC563">
        <v>100000000</v>
      </c>
      <c r="AD563">
        <v>1996</v>
      </c>
      <c r="AE563">
        <v>773</v>
      </c>
      <c r="AF563">
        <v>6.1</v>
      </c>
      <c r="AG563">
        <v>2.35</v>
      </c>
      <c r="AH563">
        <v>0</v>
      </c>
    </row>
    <row r="564" spans="1:34">
      <c r="A564" t="s">
        <v>34</v>
      </c>
      <c r="B564" t="s">
        <v>11856</v>
      </c>
      <c r="C564">
        <v>320</v>
      </c>
      <c r="D564">
        <v>131</v>
      </c>
      <c r="E564">
        <v>385</v>
      </c>
      <c r="F564">
        <v>11000</v>
      </c>
      <c r="G564" t="s">
        <v>1031</v>
      </c>
      <c r="H564">
        <v>26000</v>
      </c>
      <c r="I564">
        <v>39292022</v>
      </c>
      <c r="J564" t="s">
        <v>56</v>
      </c>
      <c r="K564" t="s">
        <v>69</v>
      </c>
      <c r="L564" t="s">
        <v>57</v>
      </c>
      <c r="Q564" t="s">
        <v>553</v>
      </c>
      <c r="R564" t="s">
        <v>11857</v>
      </c>
      <c r="S564">
        <v>127258</v>
      </c>
      <c r="T564">
        <v>52610</v>
      </c>
      <c r="U564" t="s">
        <v>145</v>
      </c>
      <c r="V564">
        <v>15</v>
      </c>
      <c r="W564" t="s">
        <v>11858</v>
      </c>
      <c r="X564" t="s">
        <v>11859</v>
      </c>
      <c r="Y564">
        <v>351</v>
      </c>
      <c r="Z564" t="s">
        <v>44</v>
      </c>
      <c r="AA564" t="s">
        <v>45</v>
      </c>
      <c r="AB564" t="s">
        <v>62</v>
      </c>
      <c r="AC564">
        <v>90000000</v>
      </c>
      <c r="AD564">
        <v>2014</v>
      </c>
      <c r="AE564">
        <v>13000</v>
      </c>
      <c r="AF564">
        <v>6.1</v>
      </c>
      <c r="AG564">
        <v>2.35</v>
      </c>
      <c r="AH564">
        <v>56000</v>
      </c>
    </row>
    <row r="565" spans="1:34">
      <c r="A565" t="s">
        <v>34</v>
      </c>
      <c r="B565" t="s">
        <v>9549</v>
      </c>
      <c r="C565">
        <v>66</v>
      </c>
      <c r="D565">
        <v>111</v>
      </c>
      <c r="E565">
        <v>79</v>
      </c>
      <c r="F565">
        <v>2000</v>
      </c>
      <c r="G565" t="s">
        <v>131</v>
      </c>
      <c r="H565">
        <v>11000</v>
      </c>
      <c r="I565">
        <v>42877165</v>
      </c>
      <c r="J565" t="s">
        <v>56</v>
      </c>
      <c r="K565" t="s">
        <v>37</v>
      </c>
      <c r="L565" t="s">
        <v>38</v>
      </c>
      <c r="M565" t="s">
        <v>57</v>
      </c>
      <c r="Q565" t="s">
        <v>145</v>
      </c>
      <c r="R565" t="s">
        <v>11860</v>
      </c>
      <c r="S565">
        <v>45602</v>
      </c>
      <c r="T565">
        <v>26088</v>
      </c>
      <c r="U565" t="s">
        <v>818</v>
      </c>
      <c r="V565">
        <v>0</v>
      </c>
      <c r="W565" t="s">
        <v>11861</v>
      </c>
      <c r="X565" t="s">
        <v>11862</v>
      </c>
      <c r="Y565">
        <v>114</v>
      </c>
      <c r="Z565" t="s">
        <v>44</v>
      </c>
      <c r="AA565" t="s">
        <v>45</v>
      </c>
      <c r="AB565" t="s">
        <v>46</v>
      </c>
      <c r="AC565">
        <v>86000000</v>
      </c>
      <c r="AD565">
        <v>1997</v>
      </c>
      <c r="AE565">
        <v>11000</v>
      </c>
      <c r="AF565">
        <v>6.1</v>
      </c>
      <c r="AG565">
        <v>2.35</v>
      </c>
      <c r="AH565">
        <v>979</v>
      </c>
    </row>
    <row r="566" spans="1:34">
      <c r="A566" t="s">
        <v>34</v>
      </c>
      <c r="B566" t="s">
        <v>1378</v>
      </c>
      <c r="C566">
        <v>238</v>
      </c>
      <c r="D566">
        <v>88</v>
      </c>
      <c r="E566">
        <v>218</v>
      </c>
      <c r="F566">
        <v>521</v>
      </c>
      <c r="G566" t="s">
        <v>2621</v>
      </c>
      <c r="H566">
        <v>17000</v>
      </c>
      <c r="I566">
        <v>80170146</v>
      </c>
      <c r="J566" t="s">
        <v>56</v>
      </c>
      <c r="K566" t="s">
        <v>69</v>
      </c>
      <c r="L566" t="s">
        <v>86</v>
      </c>
      <c r="M566" t="s">
        <v>57</v>
      </c>
      <c r="Q566" t="s">
        <v>683</v>
      </c>
      <c r="R566" t="s">
        <v>11863</v>
      </c>
      <c r="S566">
        <v>243053</v>
      </c>
      <c r="T566">
        <v>21863</v>
      </c>
      <c r="U566" t="s">
        <v>516</v>
      </c>
      <c r="V566">
        <v>0</v>
      </c>
      <c r="W566" t="s">
        <v>11864</v>
      </c>
      <c r="X566" t="s">
        <v>11865</v>
      </c>
      <c r="Y566">
        <v>488</v>
      </c>
      <c r="Z566" t="s">
        <v>44</v>
      </c>
      <c r="AA566" t="s">
        <v>45</v>
      </c>
      <c r="AB566" t="s">
        <v>62</v>
      </c>
      <c r="AC566">
        <v>85000000</v>
      </c>
      <c r="AD566">
        <v>2008</v>
      </c>
      <c r="AE566">
        <v>4000</v>
      </c>
      <c r="AF566">
        <v>6.1</v>
      </c>
      <c r="AG566">
        <v>2.35</v>
      </c>
      <c r="AH566">
        <v>0</v>
      </c>
    </row>
    <row r="567" spans="1:34">
      <c r="A567" t="s">
        <v>34</v>
      </c>
      <c r="B567" t="s">
        <v>4874</v>
      </c>
      <c r="C567">
        <v>125</v>
      </c>
      <c r="D567">
        <v>120</v>
      </c>
      <c r="E567">
        <v>75</v>
      </c>
      <c r="F567">
        <v>3000</v>
      </c>
      <c r="G567" t="s">
        <v>621</v>
      </c>
      <c r="H567">
        <v>11000</v>
      </c>
      <c r="I567">
        <v>140459099</v>
      </c>
      <c r="J567" t="s">
        <v>56</v>
      </c>
      <c r="K567" t="s">
        <v>38</v>
      </c>
      <c r="L567" t="s">
        <v>87</v>
      </c>
      <c r="M567" t="s">
        <v>86</v>
      </c>
      <c r="N567" t="s">
        <v>57</v>
      </c>
      <c r="Q567" t="s">
        <v>39</v>
      </c>
      <c r="R567" t="s">
        <v>11866</v>
      </c>
      <c r="S567">
        <v>135601</v>
      </c>
      <c r="T567">
        <v>22750</v>
      </c>
      <c r="U567" t="s">
        <v>51</v>
      </c>
      <c r="V567">
        <v>0</v>
      </c>
      <c r="W567" t="s">
        <v>11867</v>
      </c>
      <c r="X567" t="s">
        <v>11868</v>
      </c>
      <c r="Y567">
        <v>493</v>
      </c>
      <c r="Z567" t="s">
        <v>44</v>
      </c>
      <c r="AA567" t="s">
        <v>45</v>
      </c>
      <c r="AB567" t="s">
        <v>62</v>
      </c>
      <c r="AC567">
        <v>75000000</v>
      </c>
      <c r="AD567">
        <v>1998</v>
      </c>
      <c r="AE567">
        <v>4000</v>
      </c>
      <c r="AF567">
        <v>6.1</v>
      </c>
      <c r="AG567">
        <v>2.35</v>
      </c>
      <c r="AH567">
        <v>0</v>
      </c>
    </row>
    <row r="568" spans="1:34">
      <c r="A568" t="s">
        <v>34</v>
      </c>
      <c r="B568" t="s">
        <v>9689</v>
      </c>
      <c r="C568">
        <v>284</v>
      </c>
      <c r="D568">
        <v>110</v>
      </c>
      <c r="E568">
        <v>763</v>
      </c>
      <c r="F568">
        <v>222</v>
      </c>
      <c r="G568" t="s">
        <v>11874</v>
      </c>
      <c r="H568">
        <v>15000</v>
      </c>
      <c r="I568">
        <v>83503161</v>
      </c>
      <c r="J568" t="s">
        <v>56</v>
      </c>
      <c r="K568" t="s">
        <v>38</v>
      </c>
      <c r="L568" t="s">
        <v>70</v>
      </c>
      <c r="M568" t="s">
        <v>87</v>
      </c>
      <c r="Q568" t="s">
        <v>2150</v>
      </c>
      <c r="R568" t="s">
        <v>11875</v>
      </c>
      <c r="S568">
        <v>138190</v>
      </c>
      <c r="T568">
        <v>16691</v>
      </c>
      <c r="U568" t="s">
        <v>11876</v>
      </c>
      <c r="V568">
        <v>1</v>
      </c>
      <c r="W568" t="s">
        <v>11877</v>
      </c>
      <c r="X568" t="s">
        <v>11878</v>
      </c>
      <c r="Y568">
        <v>405</v>
      </c>
      <c r="Z568" t="s">
        <v>44</v>
      </c>
      <c r="AA568" t="s">
        <v>45</v>
      </c>
      <c r="AB568" t="s">
        <v>46</v>
      </c>
      <c r="AC568">
        <v>75000000</v>
      </c>
      <c r="AD568">
        <v>2011</v>
      </c>
      <c r="AE568">
        <v>1000</v>
      </c>
      <c r="AF568">
        <v>6.1</v>
      </c>
      <c r="AG568">
        <v>1.85</v>
      </c>
      <c r="AH568">
        <v>30000</v>
      </c>
    </row>
    <row r="569" spans="1:34">
      <c r="A569" t="s">
        <v>34</v>
      </c>
      <c r="B569" t="s">
        <v>10301</v>
      </c>
      <c r="C569">
        <v>114</v>
      </c>
      <c r="D569">
        <v>113</v>
      </c>
      <c r="E569">
        <v>212</v>
      </c>
      <c r="F569">
        <v>568</v>
      </c>
      <c r="G569" t="s">
        <v>3603</v>
      </c>
      <c r="H569">
        <v>2000</v>
      </c>
      <c r="I569">
        <v>21009180</v>
      </c>
      <c r="J569" t="s">
        <v>56</v>
      </c>
      <c r="K569" t="s">
        <v>69</v>
      </c>
      <c r="L569" t="s">
        <v>38</v>
      </c>
      <c r="M569" t="s">
        <v>57</v>
      </c>
      <c r="Q569" t="s">
        <v>1479</v>
      </c>
      <c r="R569" t="s">
        <v>11879</v>
      </c>
      <c r="S569">
        <v>45815</v>
      </c>
      <c r="T569">
        <v>4397</v>
      </c>
      <c r="U569" t="s">
        <v>2693</v>
      </c>
      <c r="V569">
        <v>4</v>
      </c>
      <c r="W569" t="s">
        <v>11880</v>
      </c>
      <c r="X569" t="s">
        <v>11881</v>
      </c>
      <c r="Y569">
        <v>222</v>
      </c>
      <c r="Z569" t="s">
        <v>44</v>
      </c>
      <c r="AA569" t="s">
        <v>45</v>
      </c>
      <c r="AB569" t="s">
        <v>62</v>
      </c>
      <c r="AC569">
        <v>45000000</v>
      </c>
      <c r="AD569">
        <v>2004</v>
      </c>
      <c r="AE569">
        <v>845</v>
      </c>
      <c r="AF569">
        <v>6.1</v>
      </c>
      <c r="AG569">
        <v>2.35</v>
      </c>
      <c r="AH569">
        <v>1000</v>
      </c>
    </row>
    <row r="570" spans="1:34">
      <c r="A570" t="s">
        <v>34</v>
      </c>
      <c r="B570" t="s">
        <v>2117</v>
      </c>
      <c r="C570">
        <v>435</v>
      </c>
      <c r="D570">
        <v>128</v>
      </c>
      <c r="E570">
        <v>0</v>
      </c>
      <c r="F570">
        <v>826</v>
      </c>
      <c r="G570" t="s">
        <v>5067</v>
      </c>
      <c r="H570">
        <v>4000</v>
      </c>
      <c r="I570">
        <v>36381716</v>
      </c>
      <c r="J570" t="s">
        <v>56</v>
      </c>
      <c r="K570" t="s">
        <v>70</v>
      </c>
      <c r="Q570" t="s">
        <v>2755</v>
      </c>
      <c r="R570" t="s">
        <v>11882</v>
      </c>
      <c r="S570">
        <v>197584</v>
      </c>
      <c r="T570">
        <v>7067</v>
      </c>
      <c r="U570" t="s">
        <v>217</v>
      </c>
      <c r="V570">
        <v>4</v>
      </c>
      <c r="W570" t="s">
        <v>11883</v>
      </c>
      <c r="X570" t="s">
        <v>11884</v>
      </c>
      <c r="Y570">
        <v>918</v>
      </c>
      <c r="Z570" t="s">
        <v>44</v>
      </c>
      <c r="AA570" t="s">
        <v>45</v>
      </c>
      <c r="AB570" t="s">
        <v>62</v>
      </c>
      <c r="AC570">
        <v>82000000</v>
      </c>
      <c r="AD570">
        <v>2011</v>
      </c>
      <c r="AE570">
        <v>2000</v>
      </c>
      <c r="AF570">
        <v>6.1</v>
      </c>
      <c r="AG570">
        <v>2.35</v>
      </c>
      <c r="AH570">
        <v>42000</v>
      </c>
    </row>
    <row r="571" spans="1:34">
      <c r="A571" t="s">
        <v>34</v>
      </c>
      <c r="B571" t="s">
        <v>11888</v>
      </c>
      <c r="C571">
        <v>197</v>
      </c>
      <c r="D571">
        <v>106</v>
      </c>
      <c r="E571">
        <v>14</v>
      </c>
      <c r="F571">
        <v>582</v>
      </c>
      <c r="G571" t="s">
        <v>6373</v>
      </c>
      <c r="H571">
        <v>11000</v>
      </c>
      <c r="I571">
        <v>37760080</v>
      </c>
      <c r="J571" t="s">
        <v>56</v>
      </c>
      <c r="K571" t="s">
        <v>69</v>
      </c>
      <c r="L571" t="s">
        <v>90</v>
      </c>
      <c r="M571" t="s">
        <v>86</v>
      </c>
      <c r="N571" t="s">
        <v>57</v>
      </c>
      <c r="Q571" t="s">
        <v>1742</v>
      </c>
      <c r="R571" t="s">
        <v>11889</v>
      </c>
      <c r="S571">
        <v>72868</v>
      </c>
      <c r="T571">
        <v>12871</v>
      </c>
      <c r="U571" t="s">
        <v>2746</v>
      </c>
      <c r="V571">
        <v>2</v>
      </c>
      <c r="W571" t="s">
        <v>11890</v>
      </c>
      <c r="X571" t="s">
        <v>11891</v>
      </c>
      <c r="Y571">
        <v>618</v>
      </c>
      <c r="Z571" t="s">
        <v>44</v>
      </c>
      <c r="AA571" t="s">
        <v>45</v>
      </c>
      <c r="AB571" t="s">
        <v>150</v>
      </c>
      <c r="AC571">
        <v>70000000</v>
      </c>
      <c r="AD571">
        <v>2004</v>
      </c>
      <c r="AE571">
        <v>1000</v>
      </c>
      <c r="AF571">
        <v>6.1</v>
      </c>
      <c r="AG571">
        <v>1.85</v>
      </c>
      <c r="AH571">
        <v>0</v>
      </c>
    </row>
    <row r="572" spans="1:34">
      <c r="A572" t="s">
        <v>34</v>
      </c>
      <c r="B572" t="s">
        <v>621</v>
      </c>
      <c r="C572">
        <v>136</v>
      </c>
      <c r="D572">
        <v>101</v>
      </c>
      <c r="E572">
        <v>4000</v>
      </c>
      <c r="F572">
        <v>539</v>
      </c>
      <c r="G572" t="s">
        <v>2616</v>
      </c>
      <c r="H572">
        <v>17000</v>
      </c>
      <c r="I572">
        <v>28045540</v>
      </c>
      <c r="J572" t="s">
        <v>56</v>
      </c>
      <c r="K572" t="s">
        <v>69</v>
      </c>
      <c r="L572" t="s">
        <v>88</v>
      </c>
      <c r="M572" t="s">
        <v>89</v>
      </c>
      <c r="N572" t="s">
        <v>70</v>
      </c>
      <c r="O572" t="s">
        <v>86</v>
      </c>
      <c r="Q572" t="s">
        <v>683</v>
      </c>
      <c r="R572" t="s">
        <v>11895</v>
      </c>
      <c r="S572">
        <v>67707</v>
      </c>
      <c r="T572">
        <v>32232</v>
      </c>
      <c r="U572" t="s">
        <v>9992</v>
      </c>
      <c r="V572">
        <v>0</v>
      </c>
      <c r="W572" t="s">
        <v>11896</v>
      </c>
      <c r="X572" t="s">
        <v>11897</v>
      </c>
      <c r="Y572">
        <v>202</v>
      </c>
      <c r="Z572" t="s">
        <v>44</v>
      </c>
      <c r="AA572" t="s">
        <v>45</v>
      </c>
      <c r="AB572" t="s">
        <v>150</v>
      </c>
      <c r="AC572">
        <v>65000000</v>
      </c>
      <c r="AD572">
        <v>2005</v>
      </c>
      <c r="AE572">
        <v>14000</v>
      </c>
      <c r="AF572">
        <v>6.1</v>
      </c>
      <c r="AG572">
        <v>1.85</v>
      </c>
      <c r="AH572">
        <v>0</v>
      </c>
    </row>
    <row r="573" spans="1:34">
      <c r="A573" t="s">
        <v>34</v>
      </c>
      <c r="B573" t="s">
        <v>11898</v>
      </c>
      <c r="C573">
        <v>68</v>
      </c>
      <c r="D573">
        <v>103</v>
      </c>
      <c r="E573">
        <v>10</v>
      </c>
      <c r="F573">
        <v>7</v>
      </c>
      <c r="G573" t="s">
        <v>11899</v>
      </c>
      <c r="H573">
        <v>21</v>
      </c>
      <c r="I573">
        <v>72413</v>
      </c>
      <c r="J573" t="s">
        <v>56</v>
      </c>
      <c r="K573" t="s">
        <v>69</v>
      </c>
      <c r="L573" t="s">
        <v>38</v>
      </c>
      <c r="M573" t="s">
        <v>80</v>
      </c>
      <c r="Q573" t="s">
        <v>11900</v>
      </c>
      <c r="R573" t="s">
        <v>11901</v>
      </c>
      <c r="S573">
        <v>11584</v>
      </c>
      <c r="T573">
        <v>58</v>
      </c>
      <c r="U573" t="s">
        <v>11902</v>
      </c>
      <c r="V573">
        <v>3</v>
      </c>
      <c r="W573" t="s">
        <v>11903</v>
      </c>
      <c r="X573" t="s">
        <v>11904</v>
      </c>
      <c r="Y573">
        <v>86</v>
      </c>
      <c r="Z573" t="s">
        <v>1445</v>
      </c>
      <c r="AA573" t="s">
        <v>1446</v>
      </c>
      <c r="AB573" t="s">
        <v>46</v>
      </c>
      <c r="AC573">
        <v>65000000</v>
      </c>
      <c r="AD573">
        <v>2015</v>
      </c>
      <c r="AE573">
        <v>18</v>
      </c>
      <c r="AF573">
        <v>6.1</v>
      </c>
      <c r="AG573">
        <v>2.35</v>
      </c>
      <c r="AH573">
        <v>0</v>
      </c>
    </row>
    <row r="574" spans="1:34">
      <c r="A574" t="s">
        <v>34</v>
      </c>
      <c r="B574" t="s">
        <v>11924</v>
      </c>
      <c r="C574">
        <v>161</v>
      </c>
      <c r="D574">
        <v>107</v>
      </c>
      <c r="E574">
        <v>69</v>
      </c>
      <c r="F574">
        <v>206</v>
      </c>
      <c r="G574" t="s">
        <v>11925</v>
      </c>
      <c r="H574">
        <v>310</v>
      </c>
      <c r="I574">
        <v>36279230</v>
      </c>
      <c r="J574" t="s">
        <v>56</v>
      </c>
      <c r="K574" t="s">
        <v>37</v>
      </c>
      <c r="L574" t="s">
        <v>57</v>
      </c>
      <c r="Q574" t="s">
        <v>11926</v>
      </c>
      <c r="R574" t="s">
        <v>11927</v>
      </c>
      <c r="S574">
        <v>42144</v>
      </c>
      <c r="T574">
        <v>1352</v>
      </c>
      <c r="U574" t="s">
        <v>11928</v>
      </c>
      <c r="V574">
        <v>0</v>
      </c>
      <c r="W574" t="s">
        <v>11929</v>
      </c>
      <c r="X574" t="s">
        <v>11930</v>
      </c>
      <c r="Y574">
        <v>213</v>
      </c>
      <c r="Z574" t="s">
        <v>44</v>
      </c>
      <c r="AA574" t="s">
        <v>45</v>
      </c>
      <c r="AB574" t="s">
        <v>62</v>
      </c>
      <c r="AC574">
        <v>60000000</v>
      </c>
      <c r="AD574">
        <v>2006</v>
      </c>
      <c r="AE574">
        <v>219</v>
      </c>
      <c r="AF574">
        <v>6.1</v>
      </c>
      <c r="AG574">
        <v>2.35</v>
      </c>
      <c r="AH574">
        <v>690</v>
      </c>
    </row>
    <row r="575" spans="1:34">
      <c r="A575" t="s">
        <v>34</v>
      </c>
      <c r="B575" t="s">
        <v>7625</v>
      </c>
      <c r="C575">
        <v>79</v>
      </c>
      <c r="D575">
        <v>111</v>
      </c>
      <c r="E575">
        <v>17</v>
      </c>
      <c r="F575">
        <v>652</v>
      </c>
      <c r="G575" t="s">
        <v>2666</v>
      </c>
      <c r="H575">
        <v>13000</v>
      </c>
      <c r="I575">
        <v>32940507</v>
      </c>
      <c r="J575" t="s">
        <v>56</v>
      </c>
      <c r="K575" t="s">
        <v>37</v>
      </c>
      <c r="L575" t="s">
        <v>38</v>
      </c>
      <c r="M575" t="s">
        <v>57</v>
      </c>
      <c r="Q575" t="s">
        <v>98</v>
      </c>
      <c r="R575" t="s">
        <v>11935</v>
      </c>
      <c r="S575">
        <v>54314</v>
      </c>
      <c r="T575">
        <v>16536</v>
      </c>
      <c r="U575" t="s">
        <v>3341</v>
      </c>
      <c r="V575">
        <v>1</v>
      </c>
      <c r="W575" t="s">
        <v>11936</v>
      </c>
      <c r="X575" t="s">
        <v>11937</v>
      </c>
      <c r="Y575">
        <v>127</v>
      </c>
      <c r="Z575" t="s">
        <v>44</v>
      </c>
      <c r="AA575" t="s">
        <v>45</v>
      </c>
      <c r="AB575" t="s">
        <v>46</v>
      </c>
      <c r="AC575">
        <v>60000000</v>
      </c>
      <c r="AD575">
        <v>1998</v>
      </c>
      <c r="AE575">
        <v>968</v>
      </c>
      <c r="AF575">
        <v>6.1</v>
      </c>
      <c r="AG575">
        <v>2.35</v>
      </c>
      <c r="AH575">
        <v>0</v>
      </c>
    </row>
    <row r="576" spans="1:34">
      <c r="A576" t="s">
        <v>34</v>
      </c>
      <c r="B576" t="s">
        <v>10657</v>
      </c>
      <c r="C576">
        <v>349</v>
      </c>
      <c r="D576">
        <v>98</v>
      </c>
      <c r="E576">
        <v>75</v>
      </c>
      <c r="F576">
        <v>467</v>
      </c>
      <c r="G576" t="s">
        <v>10310</v>
      </c>
      <c r="H576">
        <v>10000</v>
      </c>
      <c r="I576">
        <v>55682070</v>
      </c>
      <c r="J576" t="s">
        <v>56</v>
      </c>
      <c r="K576" t="s">
        <v>70</v>
      </c>
      <c r="L576" t="s">
        <v>94</v>
      </c>
      <c r="Q576" t="s">
        <v>2756</v>
      </c>
      <c r="R576" t="s">
        <v>11950</v>
      </c>
      <c r="S576">
        <v>159868</v>
      </c>
      <c r="T576">
        <v>11946</v>
      </c>
      <c r="U576" t="s">
        <v>11951</v>
      </c>
      <c r="V576">
        <v>2</v>
      </c>
      <c r="W576" t="s">
        <v>11952</v>
      </c>
      <c r="X576" t="s">
        <v>11953</v>
      </c>
      <c r="Y576">
        <v>304</v>
      </c>
      <c r="Z576" t="s">
        <v>44</v>
      </c>
      <c r="AA576" t="s">
        <v>359</v>
      </c>
      <c r="AB576" t="s">
        <v>46</v>
      </c>
      <c r="AC576">
        <v>50000000</v>
      </c>
      <c r="AD576">
        <v>2013</v>
      </c>
      <c r="AE576">
        <v>520</v>
      </c>
      <c r="AF576">
        <v>6.1</v>
      </c>
      <c r="AG576">
        <v>2.35</v>
      </c>
      <c r="AH576">
        <v>45000</v>
      </c>
    </row>
    <row r="577" spans="1:34">
      <c r="A577" t="s">
        <v>34</v>
      </c>
      <c r="B577" t="s">
        <v>5007</v>
      </c>
      <c r="C577">
        <v>288</v>
      </c>
      <c r="D577">
        <v>109</v>
      </c>
      <c r="E577">
        <v>154</v>
      </c>
      <c r="F577">
        <v>144</v>
      </c>
      <c r="G577" t="s">
        <v>11954</v>
      </c>
      <c r="H577">
        <v>15000</v>
      </c>
      <c r="I577">
        <v>55092830</v>
      </c>
      <c r="J577" t="s">
        <v>56</v>
      </c>
      <c r="K577" t="s">
        <v>69</v>
      </c>
      <c r="L577" t="s">
        <v>86</v>
      </c>
      <c r="M577" t="s">
        <v>57</v>
      </c>
      <c r="Q577" t="s">
        <v>4913</v>
      </c>
      <c r="R577" t="s">
        <v>11955</v>
      </c>
      <c r="S577">
        <v>195043</v>
      </c>
      <c r="T577">
        <v>15608</v>
      </c>
      <c r="U577" t="s">
        <v>11956</v>
      </c>
      <c r="V577">
        <v>1</v>
      </c>
      <c r="W577" t="s">
        <v>11957</v>
      </c>
      <c r="X577" t="s">
        <v>11958</v>
      </c>
      <c r="Y577">
        <v>329</v>
      </c>
      <c r="Z577" t="s">
        <v>44</v>
      </c>
      <c r="AA577" t="s">
        <v>45</v>
      </c>
      <c r="AB577" t="s">
        <v>62</v>
      </c>
      <c r="AC577">
        <v>60000000</v>
      </c>
      <c r="AD577">
        <v>2011</v>
      </c>
      <c r="AE577">
        <v>348</v>
      </c>
      <c r="AF577">
        <v>6.1</v>
      </c>
      <c r="AG577">
        <v>1.85</v>
      </c>
      <c r="AH577">
        <v>27000</v>
      </c>
    </row>
    <row r="578" spans="1:34">
      <c r="A578" t="s">
        <v>34</v>
      </c>
      <c r="B578" t="s">
        <v>7519</v>
      </c>
      <c r="C578">
        <v>72</v>
      </c>
      <c r="D578">
        <v>105</v>
      </c>
      <c r="E578">
        <v>631</v>
      </c>
      <c r="F578">
        <v>327</v>
      </c>
      <c r="G578" t="s">
        <v>7519</v>
      </c>
      <c r="H578">
        <v>678</v>
      </c>
      <c r="I578">
        <v>103738726</v>
      </c>
      <c r="J578" t="s">
        <v>56</v>
      </c>
      <c r="K578" t="s">
        <v>88</v>
      </c>
      <c r="L578" t="s">
        <v>37</v>
      </c>
      <c r="M578" t="s">
        <v>128</v>
      </c>
      <c r="N578" t="s">
        <v>87</v>
      </c>
      <c r="O578" t="s">
        <v>57</v>
      </c>
      <c r="Q578" t="s">
        <v>9861</v>
      </c>
      <c r="R578" t="s">
        <v>11963</v>
      </c>
      <c r="S578">
        <v>47819</v>
      </c>
      <c r="T578">
        <v>2096</v>
      </c>
      <c r="U578" t="s">
        <v>2812</v>
      </c>
      <c r="V578">
        <v>1</v>
      </c>
      <c r="W578" t="s">
        <v>11964</v>
      </c>
      <c r="X578" t="s">
        <v>11965</v>
      </c>
      <c r="Y578">
        <v>164</v>
      </c>
      <c r="Z578" t="s">
        <v>44</v>
      </c>
      <c r="AA578" t="s">
        <v>45</v>
      </c>
      <c r="AB578" t="s">
        <v>150</v>
      </c>
      <c r="AC578">
        <v>100000000</v>
      </c>
      <c r="AD578">
        <v>1990</v>
      </c>
      <c r="AE578">
        <v>631</v>
      </c>
      <c r="AF578">
        <v>6.1</v>
      </c>
      <c r="AG578">
        <v>1.85</v>
      </c>
      <c r="AH578">
        <v>2000</v>
      </c>
    </row>
    <row r="579" spans="1:34">
      <c r="A579" t="s">
        <v>34</v>
      </c>
      <c r="B579" t="s">
        <v>7794</v>
      </c>
      <c r="C579">
        <v>122</v>
      </c>
      <c r="D579">
        <v>87</v>
      </c>
      <c r="E579">
        <v>29</v>
      </c>
      <c r="F579">
        <v>252</v>
      </c>
      <c r="G579" t="s">
        <v>11966</v>
      </c>
      <c r="H579">
        <v>427</v>
      </c>
      <c r="I579">
        <v>27972410</v>
      </c>
      <c r="J579" t="s">
        <v>56</v>
      </c>
      <c r="K579" t="s">
        <v>69</v>
      </c>
      <c r="L579" t="s">
        <v>88</v>
      </c>
      <c r="Q579" t="s">
        <v>3275</v>
      </c>
      <c r="R579" t="s">
        <v>11967</v>
      </c>
      <c r="S579">
        <v>114692</v>
      </c>
      <c r="T579">
        <v>1461</v>
      </c>
      <c r="U579" t="s">
        <v>11968</v>
      </c>
      <c r="V579">
        <v>1</v>
      </c>
      <c r="W579" t="s">
        <v>11969</v>
      </c>
      <c r="X579" t="s">
        <v>11970</v>
      </c>
      <c r="Y579">
        <v>285</v>
      </c>
      <c r="Z579" t="s">
        <v>44</v>
      </c>
      <c r="AA579" t="s">
        <v>329</v>
      </c>
      <c r="AB579" t="s">
        <v>150</v>
      </c>
      <c r="AC579">
        <v>35000000</v>
      </c>
      <c r="AD579">
        <v>2003</v>
      </c>
      <c r="AE579">
        <v>304</v>
      </c>
      <c r="AF579">
        <v>6.1</v>
      </c>
      <c r="AG579">
        <v>1.85</v>
      </c>
      <c r="AH579">
        <v>2000</v>
      </c>
    </row>
    <row r="580" spans="1:34">
      <c r="A580" t="s">
        <v>34</v>
      </c>
      <c r="B580" t="s">
        <v>11971</v>
      </c>
      <c r="C580">
        <v>151</v>
      </c>
      <c r="D580">
        <v>120</v>
      </c>
      <c r="E580">
        <v>17</v>
      </c>
      <c r="F580">
        <v>808</v>
      </c>
      <c r="G580" t="s">
        <v>767</v>
      </c>
      <c r="H580">
        <v>22000</v>
      </c>
      <c r="I580">
        <v>24375436</v>
      </c>
      <c r="J580" t="s">
        <v>56</v>
      </c>
      <c r="K580" t="s">
        <v>37</v>
      </c>
      <c r="L580" t="s">
        <v>38</v>
      </c>
      <c r="M580" t="s">
        <v>57</v>
      </c>
      <c r="Q580" t="s">
        <v>63</v>
      </c>
      <c r="R580" t="s">
        <v>11972</v>
      </c>
      <c r="S580">
        <v>42547</v>
      </c>
      <c r="T580">
        <v>33585</v>
      </c>
      <c r="U580" t="s">
        <v>5487</v>
      </c>
      <c r="V580">
        <v>1</v>
      </c>
      <c r="W580" t="s">
        <v>11973</v>
      </c>
      <c r="X580" t="s">
        <v>11974</v>
      </c>
      <c r="Y580">
        <v>265</v>
      </c>
      <c r="Z580" t="s">
        <v>44</v>
      </c>
      <c r="AA580" t="s">
        <v>45</v>
      </c>
      <c r="AB580" t="s">
        <v>46</v>
      </c>
      <c r="AC580">
        <v>42000000</v>
      </c>
      <c r="AD580">
        <v>2001</v>
      </c>
      <c r="AE580">
        <v>9000</v>
      </c>
      <c r="AF580">
        <v>6.1</v>
      </c>
      <c r="AG580">
        <v>2.35</v>
      </c>
      <c r="AH580">
        <v>748</v>
      </c>
    </row>
    <row r="581" spans="1:34">
      <c r="A581" t="s">
        <v>34</v>
      </c>
      <c r="B581" t="s">
        <v>5086</v>
      </c>
      <c r="C581">
        <v>100</v>
      </c>
      <c r="D581">
        <v>108</v>
      </c>
      <c r="E581">
        <v>287</v>
      </c>
      <c r="F581">
        <v>823</v>
      </c>
      <c r="G581" t="s">
        <v>2663</v>
      </c>
      <c r="H581">
        <v>4000</v>
      </c>
      <c r="I581">
        <v>53955614</v>
      </c>
      <c r="J581" t="s">
        <v>56</v>
      </c>
      <c r="K581" t="s">
        <v>69</v>
      </c>
      <c r="L581" t="s">
        <v>88</v>
      </c>
      <c r="M581" t="s">
        <v>89</v>
      </c>
      <c r="N581" t="s">
        <v>86</v>
      </c>
      <c r="Q581" t="s">
        <v>508</v>
      </c>
      <c r="R581" t="s">
        <v>11981</v>
      </c>
      <c r="S581">
        <v>77415</v>
      </c>
      <c r="T581">
        <v>8610</v>
      </c>
      <c r="U581" t="s">
        <v>9349</v>
      </c>
      <c r="V581">
        <v>0</v>
      </c>
      <c r="W581" t="s">
        <v>11982</v>
      </c>
      <c r="X581" t="s">
        <v>11983</v>
      </c>
      <c r="Y581">
        <v>139</v>
      </c>
      <c r="Z581" t="s">
        <v>44</v>
      </c>
      <c r="AA581" t="s">
        <v>45</v>
      </c>
      <c r="AB581" t="s">
        <v>62</v>
      </c>
      <c r="AC581">
        <v>40000000</v>
      </c>
      <c r="AD581">
        <v>1998</v>
      </c>
      <c r="AE581">
        <v>835</v>
      </c>
      <c r="AF581">
        <v>6.1</v>
      </c>
      <c r="AG581">
        <v>2.35</v>
      </c>
      <c r="AH581">
        <v>0</v>
      </c>
    </row>
    <row r="582" spans="1:34">
      <c r="A582" t="s">
        <v>34</v>
      </c>
      <c r="B582" t="s">
        <v>1464</v>
      </c>
      <c r="C582">
        <v>110</v>
      </c>
      <c r="D582">
        <v>109</v>
      </c>
      <c r="E582">
        <v>473</v>
      </c>
      <c r="F582">
        <v>582</v>
      </c>
      <c r="G582" t="s">
        <v>12004</v>
      </c>
      <c r="H582">
        <v>14000</v>
      </c>
      <c r="I582">
        <v>26183197</v>
      </c>
      <c r="J582" t="s">
        <v>56</v>
      </c>
      <c r="K582" t="s">
        <v>37</v>
      </c>
      <c r="L582" t="s">
        <v>38</v>
      </c>
      <c r="M582" t="s">
        <v>57</v>
      </c>
      <c r="Q582" t="s">
        <v>206</v>
      </c>
      <c r="R582" t="s">
        <v>12005</v>
      </c>
      <c r="S582">
        <v>38348</v>
      </c>
      <c r="T582">
        <v>16611</v>
      </c>
      <c r="U582" t="s">
        <v>3493</v>
      </c>
      <c r="V582">
        <v>0</v>
      </c>
      <c r="W582" t="s">
        <v>12006</v>
      </c>
      <c r="X582" t="s">
        <v>12007</v>
      </c>
      <c r="Y582">
        <v>135</v>
      </c>
      <c r="Z582" t="s">
        <v>44</v>
      </c>
      <c r="AA582" t="s">
        <v>45</v>
      </c>
      <c r="AB582" t="s">
        <v>46</v>
      </c>
      <c r="AC582">
        <v>36000000</v>
      </c>
      <c r="AD582">
        <v>2003</v>
      </c>
      <c r="AE582">
        <v>919</v>
      </c>
      <c r="AF582">
        <v>6.1</v>
      </c>
      <c r="AG582">
        <v>2.35</v>
      </c>
      <c r="AH582">
        <v>0</v>
      </c>
    </row>
    <row r="583" spans="1:34">
      <c r="A583" t="s">
        <v>34</v>
      </c>
      <c r="B583" t="s">
        <v>2199</v>
      </c>
      <c r="C583">
        <v>105</v>
      </c>
      <c r="D583">
        <v>96</v>
      </c>
      <c r="E583">
        <v>845</v>
      </c>
      <c r="F583">
        <v>488</v>
      </c>
      <c r="G583" t="s">
        <v>6053</v>
      </c>
      <c r="H583">
        <v>978</v>
      </c>
      <c r="I583">
        <v>18967571</v>
      </c>
      <c r="J583" t="s">
        <v>56</v>
      </c>
      <c r="K583" t="s">
        <v>37</v>
      </c>
      <c r="L583" t="s">
        <v>57</v>
      </c>
      <c r="Q583" t="s">
        <v>9056</v>
      </c>
      <c r="R583" t="s">
        <v>12042</v>
      </c>
      <c r="S583">
        <v>23345</v>
      </c>
      <c r="T583">
        <v>3072</v>
      </c>
      <c r="U583" t="s">
        <v>12043</v>
      </c>
      <c r="V583">
        <v>2</v>
      </c>
      <c r="W583" t="s">
        <v>12044</v>
      </c>
      <c r="X583" t="s">
        <v>12045</v>
      </c>
      <c r="Y583">
        <v>167</v>
      </c>
      <c r="Z583" t="s">
        <v>44</v>
      </c>
      <c r="AA583" t="s">
        <v>45</v>
      </c>
      <c r="AB583" t="s">
        <v>46</v>
      </c>
      <c r="AC583">
        <v>30000000</v>
      </c>
      <c r="AD583">
        <v>1998</v>
      </c>
      <c r="AE583">
        <v>968</v>
      </c>
      <c r="AF583">
        <v>6.1</v>
      </c>
      <c r="AG583">
        <v>2.35</v>
      </c>
      <c r="AH583">
        <v>629</v>
      </c>
    </row>
    <row r="584" spans="1:34">
      <c r="A584" t="s">
        <v>34</v>
      </c>
      <c r="B584" t="s">
        <v>7794</v>
      </c>
      <c r="C584">
        <v>123</v>
      </c>
      <c r="D584">
        <v>109</v>
      </c>
      <c r="E584">
        <v>29</v>
      </c>
      <c r="F584">
        <v>91</v>
      </c>
      <c r="G584" t="s">
        <v>12052</v>
      </c>
      <c r="H584">
        <v>779</v>
      </c>
      <c r="I584">
        <v>10965209</v>
      </c>
      <c r="J584" t="s">
        <v>56</v>
      </c>
      <c r="K584" t="s">
        <v>37</v>
      </c>
      <c r="L584" t="s">
        <v>38</v>
      </c>
      <c r="M584" t="s">
        <v>57</v>
      </c>
      <c r="Q584" t="s">
        <v>2631</v>
      </c>
      <c r="R584" t="s">
        <v>12053</v>
      </c>
      <c r="S584">
        <v>25558</v>
      </c>
      <c r="T584">
        <v>1297</v>
      </c>
      <c r="U584" t="s">
        <v>12054</v>
      </c>
      <c r="V584">
        <v>2</v>
      </c>
      <c r="W584" t="s">
        <v>12055</v>
      </c>
      <c r="X584" t="s">
        <v>12056</v>
      </c>
      <c r="Y584">
        <v>221</v>
      </c>
      <c r="Z584" t="s">
        <v>44</v>
      </c>
      <c r="AA584" t="s">
        <v>45</v>
      </c>
      <c r="AB584" t="s">
        <v>62</v>
      </c>
      <c r="AC584">
        <v>30000000</v>
      </c>
      <c r="AD584">
        <v>2001</v>
      </c>
      <c r="AE584">
        <v>240</v>
      </c>
      <c r="AF584">
        <v>6.1</v>
      </c>
      <c r="AG584">
        <v>2.35</v>
      </c>
      <c r="AH584">
        <v>0</v>
      </c>
    </row>
    <row r="585" spans="1:34">
      <c r="A585" t="s">
        <v>34</v>
      </c>
      <c r="B585" t="s">
        <v>2292</v>
      </c>
      <c r="C585">
        <v>220</v>
      </c>
      <c r="D585">
        <v>83</v>
      </c>
      <c r="E585">
        <v>181</v>
      </c>
      <c r="F585">
        <v>459</v>
      </c>
      <c r="G585" t="s">
        <v>12057</v>
      </c>
      <c r="H585">
        <v>731</v>
      </c>
      <c r="I585">
        <v>37053924</v>
      </c>
      <c r="J585" t="s">
        <v>56</v>
      </c>
      <c r="K585" t="s">
        <v>88</v>
      </c>
      <c r="L585" t="s">
        <v>37</v>
      </c>
      <c r="Q585" t="s">
        <v>12058</v>
      </c>
      <c r="R585" t="s">
        <v>12059</v>
      </c>
      <c r="S585">
        <v>77935</v>
      </c>
      <c r="T585">
        <v>1987</v>
      </c>
      <c r="U585" t="s">
        <v>2967</v>
      </c>
      <c r="V585">
        <v>3</v>
      </c>
      <c r="W585" t="s">
        <v>12060</v>
      </c>
      <c r="X585" t="s">
        <v>12061</v>
      </c>
      <c r="Y585">
        <v>122</v>
      </c>
      <c r="Z585" t="s">
        <v>44</v>
      </c>
      <c r="AA585" t="s">
        <v>359</v>
      </c>
      <c r="AB585" t="s">
        <v>46</v>
      </c>
      <c r="AC585">
        <v>28000000</v>
      </c>
      <c r="AD585">
        <v>2011</v>
      </c>
      <c r="AE585">
        <v>579</v>
      </c>
      <c r="AF585">
        <v>6.1</v>
      </c>
      <c r="AG585">
        <v>2.35</v>
      </c>
      <c r="AH585">
        <v>0</v>
      </c>
    </row>
    <row r="586" spans="1:34">
      <c r="A586" t="s">
        <v>34</v>
      </c>
      <c r="B586" t="s">
        <v>12074</v>
      </c>
      <c r="C586">
        <v>48</v>
      </c>
      <c r="D586">
        <v>129</v>
      </c>
      <c r="E586">
        <v>81</v>
      </c>
      <c r="F586">
        <v>164</v>
      </c>
      <c r="G586" t="s">
        <v>164</v>
      </c>
      <c r="H586">
        <v>970</v>
      </c>
      <c r="I586">
        <v>121945720</v>
      </c>
      <c r="J586" t="s">
        <v>56</v>
      </c>
      <c r="K586" t="s">
        <v>38</v>
      </c>
      <c r="L586" t="s">
        <v>128</v>
      </c>
      <c r="M586" t="s">
        <v>87</v>
      </c>
      <c r="Q586" t="s">
        <v>4252</v>
      </c>
      <c r="R586" t="s">
        <v>12075</v>
      </c>
      <c r="S586">
        <v>89972</v>
      </c>
      <c r="T586">
        <v>2551</v>
      </c>
      <c r="U586" t="s">
        <v>12076</v>
      </c>
      <c r="V586">
        <v>0</v>
      </c>
      <c r="W586" t="s">
        <v>12077</v>
      </c>
      <c r="X586" t="s">
        <v>12078</v>
      </c>
      <c r="Y586">
        <v>126</v>
      </c>
      <c r="Z586" t="s">
        <v>44</v>
      </c>
      <c r="AA586" t="s">
        <v>45</v>
      </c>
      <c r="AB586" t="s">
        <v>46</v>
      </c>
      <c r="AC586">
        <v>25000000</v>
      </c>
      <c r="AD586">
        <v>1992</v>
      </c>
      <c r="AE586">
        <v>854</v>
      </c>
      <c r="AF586">
        <v>6.1</v>
      </c>
      <c r="AG586">
        <v>1.85</v>
      </c>
      <c r="AH586">
        <v>0</v>
      </c>
    </row>
    <row r="587" spans="1:34">
      <c r="A587" t="s">
        <v>34</v>
      </c>
      <c r="B587" t="s">
        <v>12082</v>
      </c>
      <c r="C587">
        <v>70</v>
      </c>
      <c r="D587">
        <v>115</v>
      </c>
      <c r="E587">
        <v>43</v>
      </c>
      <c r="F587">
        <v>775</v>
      </c>
      <c r="G587" t="s">
        <v>467</v>
      </c>
      <c r="H587">
        <v>5000</v>
      </c>
      <c r="I587">
        <v>55973336</v>
      </c>
      <c r="J587" t="s">
        <v>56</v>
      </c>
      <c r="K587" t="s">
        <v>37</v>
      </c>
      <c r="L587" t="s">
        <v>57</v>
      </c>
      <c r="Q587" t="s">
        <v>1440</v>
      </c>
      <c r="R587" t="s">
        <v>12083</v>
      </c>
      <c r="S587">
        <v>57040</v>
      </c>
      <c r="T587">
        <v>9082</v>
      </c>
      <c r="U587" t="s">
        <v>12084</v>
      </c>
      <c r="V587">
        <v>1</v>
      </c>
      <c r="W587" t="s">
        <v>12085</v>
      </c>
      <c r="X587" t="s">
        <v>12086</v>
      </c>
      <c r="Y587">
        <v>365</v>
      </c>
      <c r="Z587" t="s">
        <v>44</v>
      </c>
      <c r="AA587" t="s">
        <v>45</v>
      </c>
      <c r="AB587" t="s">
        <v>46</v>
      </c>
      <c r="AC587">
        <v>25000000</v>
      </c>
      <c r="AD587">
        <v>2000</v>
      </c>
      <c r="AE587">
        <v>848</v>
      </c>
      <c r="AF587">
        <v>6.1</v>
      </c>
      <c r="AG587">
        <v>2.35</v>
      </c>
      <c r="AH587">
        <v>0</v>
      </c>
    </row>
    <row r="588" spans="1:34">
      <c r="A588" t="s">
        <v>34</v>
      </c>
      <c r="B588" t="s">
        <v>4777</v>
      </c>
      <c r="C588">
        <v>29</v>
      </c>
      <c r="D588">
        <v>97</v>
      </c>
      <c r="E588">
        <v>420</v>
      </c>
      <c r="F588">
        <v>585</v>
      </c>
      <c r="G588" t="s">
        <v>166</v>
      </c>
      <c r="H588">
        <v>695</v>
      </c>
      <c r="I588">
        <v>41067398</v>
      </c>
      <c r="J588" t="s">
        <v>56</v>
      </c>
      <c r="K588" t="s">
        <v>88</v>
      </c>
      <c r="L588" t="s">
        <v>37</v>
      </c>
      <c r="M588" t="s">
        <v>57</v>
      </c>
      <c r="Q588" t="s">
        <v>12087</v>
      </c>
      <c r="R588" t="s">
        <v>12088</v>
      </c>
      <c r="S588">
        <v>22748</v>
      </c>
      <c r="T588">
        <v>2530</v>
      </c>
      <c r="U588" t="s">
        <v>5260</v>
      </c>
      <c r="V588">
        <v>2</v>
      </c>
      <c r="W588" t="s">
        <v>12089</v>
      </c>
      <c r="X588" t="s">
        <v>12090</v>
      </c>
      <c r="Y588">
        <v>41</v>
      </c>
      <c r="Z588" t="s">
        <v>44</v>
      </c>
      <c r="AA588" t="s">
        <v>45</v>
      </c>
      <c r="AB588" t="s">
        <v>46</v>
      </c>
      <c r="AC588">
        <v>25000000</v>
      </c>
      <c r="AD588">
        <v>1997</v>
      </c>
      <c r="AE588">
        <v>635</v>
      </c>
      <c r="AF588">
        <v>6.1</v>
      </c>
      <c r="AG588">
        <v>2.35</v>
      </c>
      <c r="AH588">
        <v>666</v>
      </c>
    </row>
    <row r="589" spans="1:34">
      <c r="A589" t="s">
        <v>34</v>
      </c>
      <c r="B589" t="s">
        <v>12108</v>
      </c>
      <c r="C589">
        <v>176</v>
      </c>
      <c r="D589">
        <v>100</v>
      </c>
      <c r="E589">
        <v>21</v>
      </c>
      <c r="F589">
        <v>552</v>
      </c>
      <c r="G589" t="s">
        <v>4755</v>
      </c>
      <c r="H589">
        <v>14000</v>
      </c>
      <c r="I589">
        <v>13746550</v>
      </c>
      <c r="J589" t="s">
        <v>56</v>
      </c>
      <c r="K589" t="s">
        <v>88</v>
      </c>
      <c r="L589" t="s">
        <v>87</v>
      </c>
      <c r="Q589" t="s">
        <v>762</v>
      </c>
      <c r="R589" t="s">
        <v>12109</v>
      </c>
      <c r="S589">
        <v>29322</v>
      </c>
      <c r="T589">
        <v>15922</v>
      </c>
      <c r="U589" t="s">
        <v>4366</v>
      </c>
      <c r="V589">
        <v>5</v>
      </c>
      <c r="W589" t="s">
        <v>12110</v>
      </c>
      <c r="X589" t="s">
        <v>12111</v>
      </c>
      <c r="Y589">
        <v>104</v>
      </c>
      <c r="Z589" t="s">
        <v>44</v>
      </c>
      <c r="AA589" t="s">
        <v>45</v>
      </c>
      <c r="AB589" t="s">
        <v>46</v>
      </c>
      <c r="AC589">
        <v>2000000</v>
      </c>
      <c r="AD589">
        <v>2012</v>
      </c>
      <c r="AE589">
        <v>618</v>
      </c>
      <c r="AF589">
        <v>6.1</v>
      </c>
      <c r="AG589">
        <v>2.35</v>
      </c>
      <c r="AH589">
        <v>0</v>
      </c>
    </row>
    <row r="590" spans="1:34">
      <c r="A590" t="s">
        <v>34</v>
      </c>
      <c r="B590" t="s">
        <v>647</v>
      </c>
      <c r="C590">
        <v>114</v>
      </c>
      <c r="D590">
        <v>104</v>
      </c>
      <c r="E590">
        <v>0</v>
      </c>
      <c r="F590">
        <v>877</v>
      </c>
      <c r="G590" t="s">
        <v>1847</v>
      </c>
      <c r="H590">
        <v>2000</v>
      </c>
      <c r="I590">
        <v>20241395</v>
      </c>
      <c r="J590" t="s">
        <v>56</v>
      </c>
      <c r="K590" t="s">
        <v>94</v>
      </c>
      <c r="L590" t="s">
        <v>57</v>
      </c>
      <c r="Q590" t="s">
        <v>12124</v>
      </c>
      <c r="R590" t="s">
        <v>12125</v>
      </c>
      <c r="S590">
        <v>42664</v>
      </c>
      <c r="T590">
        <v>5123</v>
      </c>
      <c r="U590" t="s">
        <v>6994</v>
      </c>
      <c r="V590">
        <v>0</v>
      </c>
      <c r="W590" t="s">
        <v>12126</v>
      </c>
      <c r="X590" t="s">
        <v>12127</v>
      </c>
      <c r="Y590">
        <v>403</v>
      </c>
      <c r="Z590" t="s">
        <v>44</v>
      </c>
      <c r="AA590" t="s">
        <v>45</v>
      </c>
      <c r="AB590" t="s">
        <v>46</v>
      </c>
      <c r="AC590">
        <v>20000000</v>
      </c>
      <c r="AD590">
        <v>1998</v>
      </c>
      <c r="AE590">
        <v>1000</v>
      </c>
      <c r="AF590">
        <v>6.1</v>
      </c>
      <c r="AG590">
        <v>2.35</v>
      </c>
      <c r="AH590">
        <v>0</v>
      </c>
    </row>
    <row r="591" spans="1:34">
      <c r="A591" t="s">
        <v>34</v>
      </c>
      <c r="B591" t="s">
        <v>12128</v>
      </c>
      <c r="C591">
        <v>289</v>
      </c>
      <c r="D591">
        <v>95</v>
      </c>
      <c r="E591">
        <v>4</v>
      </c>
      <c r="F591">
        <v>80</v>
      </c>
      <c r="G591" t="s">
        <v>2161</v>
      </c>
      <c r="H591">
        <v>788</v>
      </c>
      <c r="I591">
        <v>14291570</v>
      </c>
      <c r="J591" t="s">
        <v>56</v>
      </c>
      <c r="K591" t="s">
        <v>69</v>
      </c>
      <c r="L591" t="s">
        <v>86</v>
      </c>
      <c r="M591" t="s">
        <v>57</v>
      </c>
      <c r="Q591" t="s">
        <v>2512</v>
      </c>
      <c r="R591" t="s">
        <v>12129</v>
      </c>
      <c r="S591">
        <v>82082</v>
      </c>
      <c r="T591">
        <v>1414</v>
      </c>
      <c r="U591" t="s">
        <v>12130</v>
      </c>
      <c r="V591">
        <v>2</v>
      </c>
      <c r="W591" t="s">
        <v>12131</v>
      </c>
      <c r="X591" t="s">
        <v>12132</v>
      </c>
      <c r="Y591">
        <v>236</v>
      </c>
      <c r="Z591" t="s">
        <v>44</v>
      </c>
      <c r="AA591" t="s">
        <v>301</v>
      </c>
      <c r="AB591" t="s">
        <v>62</v>
      </c>
      <c r="AC591">
        <v>20000000</v>
      </c>
      <c r="AD591">
        <v>2012</v>
      </c>
      <c r="AE591">
        <v>447</v>
      </c>
      <c r="AF591">
        <v>6.1</v>
      </c>
      <c r="AG591">
        <v>2.35</v>
      </c>
      <c r="AH591">
        <v>10000</v>
      </c>
    </row>
    <row r="592" spans="1:34">
      <c r="A592" t="s">
        <v>76</v>
      </c>
      <c r="B592" t="s">
        <v>12133</v>
      </c>
      <c r="C592">
        <v>64</v>
      </c>
      <c r="D592">
        <v>94</v>
      </c>
      <c r="E592">
        <v>394</v>
      </c>
      <c r="F592">
        <v>565</v>
      </c>
      <c r="G592" t="s">
        <v>1366</v>
      </c>
      <c r="H592">
        <v>922</v>
      </c>
      <c r="I592">
        <v>12398628</v>
      </c>
      <c r="J592" t="s">
        <v>56</v>
      </c>
      <c r="K592" t="s">
        <v>37</v>
      </c>
      <c r="L592" t="s">
        <v>38</v>
      </c>
      <c r="M592" t="s">
        <v>520</v>
      </c>
      <c r="Q592" t="s">
        <v>9912</v>
      </c>
      <c r="R592" t="s">
        <v>12134</v>
      </c>
      <c r="S592">
        <v>21542</v>
      </c>
      <c r="T592">
        <v>2880</v>
      </c>
      <c r="U592" t="s">
        <v>8332</v>
      </c>
      <c r="V592">
        <v>2</v>
      </c>
      <c r="W592" t="s">
        <v>12135</v>
      </c>
      <c r="X592" t="s">
        <v>12136</v>
      </c>
      <c r="Y592">
        <v>88</v>
      </c>
      <c r="Z592" t="s">
        <v>44</v>
      </c>
      <c r="AA592" t="s">
        <v>45</v>
      </c>
      <c r="AB592" t="s">
        <v>46</v>
      </c>
      <c r="AC592">
        <v>20000000</v>
      </c>
      <c r="AD592">
        <v>2002</v>
      </c>
      <c r="AE592">
        <v>855</v>
      </c>
      <c r="AF592">
        <v>6.1</v>
      </c>
      <c r="AG592">
        <v>2.35</v>
      </c>
      <c r="AH592">
        <v>977</v>
      </c>
    </row>
    <row r="593" spans="1:34">
      <c r="A593" t="s">
        <v>34</v>
      </c>
      <c r="B593" t="s">
        <v>12178</v>
      </c>
      <c r="C593">
        <v>19</v>
      </c>
      <c r="D593">
        <v>84</v>
      </c>
      <c r="E593">
        <v>0</v>
      </c>
      <c r="F593">
        <v>182</v>
      </c>
      <c r="G593" t="s">
        <v>3238</v>
      </c>
      <c r="H593">
        <v>11000</v>
      </c>
      <c r="I593">
        <v>27979400</v>
      </c>
      <c r="J593" t="s">
        <v>56</v>
      </c>
      <c r="K593" t="s">
        <v>88</v>
      </c>
      <c r="L593" t="s">
        <v>37</v>
      </c>
      <c r="Q593" t="s">
        <v>4379</v>
      </c>
      <c r="R593" t="s">
        <v>12179</v>
      </c>
      <c r="S593">
        <v>37611</v>
      </c>
      <c r="T593">
        <v>12322</v>
      </c>
      <c r="U593" t="s">
        <v>11997</v>
      </c>
      <c r="V593">
        <v>2</v>
      </c>
      <c r="W593" t="s">
        <v>12180</v>
      </c>
      <c r="X593" t="s">
        <v>12181</v>
      </c>
      <c r="Y593">
        <v>72</v>
      </c>
      <c r="Z593" t="s">
        <v>44</v>
      </c>
      <c r="AA593" t="s">
        <v>45</v>
      </c>
      <c r="AB593" t="s">
        <v>62</v>
      </c>
      <c r="AC593">
        <v>8200000</v>
      </c>
      <c r="AD593">
        <v>1993</v>
      </c>
      <c r="AE593">
        <v>852</v>
      </c>
      <c r="AF593">
        <v>6.1</v>
      </c>
      <c r="AG593">
        <v>1.85</v>
      </c>
      <c r="AH593">
        <v>0</v>
      </c>
    </row>
    <row r="594" spans="1:34">
      <c r="A594" t="s">
        <v>34</v>
      </c>
      <c r="B594" t="s">
        <v>12186</v>
      </c>
      <c r="C594">
        <v>57</v>
      </c>
      <c r="D594">
        <v>91</v>
      </c>
      <c r="E594">
        <v>6</v>
      </c>
      <c r="F594">
        <v>459</v>
      </c>
      <c r="G594" t="s">
        <v>1721</v>
      </c>
      <c r="H594">
        <v>904</v>
      </c>
      <c r="I594">
        <v>27052167</v>
      </c>
      <c r="J594" t="s">
        <v>56</v>
      </c>
      <c r="K594" t="s">
        <v>88</v>
      </c>
      <c r="L594" t="s">
        <v>37</v>
      </c>
      <c r="M594" t="s">
        <v>57</v>
      </c>
      <c r="Q594" t="s">
        <v>2221</v>
      </c>
      <c r="R594" t="s">
        <v>12187</v>
      </c>
      <c r="S594">
        <v>24834</v>
      </c>
      <c r="T594">
        <v>3353</v>
      </c>
      <c r="U594" t="s">
        <v>12188</v>
      </c>
      <c r="V594">
        <v>5</v>
      </c>
      <c r="W594" t="s">
        <v>12189</v>
      </c>
      <c r="X594" t="s">
        <v>12190</v>
      </c>
      <c r="Y594">
        <v>168</v>
      </c>
      <c r="Z594" t="s">
        <v>44</v>
      </c>
      <c r="AA594" t="s">
        <v>45</v>
      </c>
      <c r="AB594" t="s">
        <v>46</v>
      </c>
      <c r="AC594">
        <v>13000000</v>
      </c>
      <c r="AD594">
        <v>1998</v>
      </c>
      <c r="AE594">
        <v>471</v>
      </c>
      <c r="AF594">
        <v>6.1</v>
      </c>
      <c r="AG594">
        <v>1.85</v>
      </c>
      <c r="AH594">
        <v>934</v>
      </c>
    </row>
    <row r="595" spans="1:34">
      <c r="A595" t="s">
        <v>34</v>
      </c>
      <c r="B595" t="s">
        <v>9893</v>
      </c>
      <c r="C595">
        <v>165</v>
      </c>
      <c r="D595">
        <v>109</v>
      </c>
      <c r="E595">
        <v>65</v>
      </c>
      <c r="F595">
        <v>393</v>
      </c>
      <c r="G595" t="s">
        <v>7601</v>
      </c>
      <c r="H595">
        <v>798</v>
      </c>
      <c r="I595">
        <v>78845130</v>
      </c>
      <c r="J595" t="s">
        <v>56</v>
      </c>
      <c r="K595" t="s">
        <v>94</v>
      </c>
      <c r="L595" t="s">
        <v>86</v>
      </c>
      <c r="M595" t="s">
        <v>57</v>
      </c>
      <c r="Q595" t="s">
        <v>671</v>
      </c>
      <c r="R595" t="s">
        <v>12205</v>
      </c>
      <c r="S595">
        <v>17596</v>
      </c>
      <c r="T595">
        <v>2480</v>
      </c>
      <c r="U595" t="s">
        <v>5518</v>
      </c>
      <c r="V595">
        <v>1</v>
      </c>
      <c r="W595" t="s">
        <v>12206</v>
      </c>
      <c r="X595" t="s">
        <v>12207</v>
      </c>
      <c r="Y595">
        <v>94</v>
      </c>
      <c r="Z595" t="s">
        <v>44</v>
      </c>
      <c r="AA595" t="s">
        <v>301</v>
      </c>
      <c r="AB595" t="s">
        <v>46</v>
      </c>
      <c r="AC595">
        <v>10000000</v>
      </c>
      <c r="AD595">
        <v>2016</v>
      </c>
      <c r="AE595">
        <v>465</v>
      </c>
      <c r="AF595">
        <v>6.1</v>
      </c>
      <c r="AG595">
        <v>2.35</v>
      </c>
      <c r="AH595">
        <v>0</v>
      </c>
    </row>
    <row r="596" spans="1:34">
      <c r="A596" t="s">
        <v>34</v>
      </c>
      <c r="B596" t="s">
        <v>12221</v>
      </c>
      <c r="C596">
        <v>147</v>
      </c>
      <c r="D596">
        <v>82</v>
      </c>
      <c r="E596">
        <v>87</v>
      </c>
      <c r="F596">
        <v>444</v>
      </c>
      <c r="G596" t="s">
        <v>12222</v>
      </c>
      <c r="H596">
        <v>1000</v>
      </c>
      <c r="I596">
        <v>6842058</v>
      </c>
      <c r="J596" t="s">
        <v>56</v>
      </c>
      <c r="K596" t="s">
        <v>94</v>
      </c>
      <c r="L596" t="s">
        <v>57</v>
      </c>
      <c r="Q596" t="s">
        <v>11874</v>
      </c>
      <c r="R596" t="s">
        <v>12223</v>
      </c>
      <c r="S596">
        <v>36029</v>
      </c>
      <c r="T596">
        <v>3818</v>
      </c>
      <c r="U596" t="s">
        <v>12224</v>
      </c>
      <c r="V596">
        <v>0</v>
      </c>
      <c r="W596" t="s">
        <v>12225</v>
      </c>
      <c r="X596" t="s">
        <v>12226</v>
      </c>
      <c r="Y596">
        <v>99</v>
      </c>
      <c r="Z596" t="s">
        <v>44</v>
      </c>
      <c r="AA596" t="s">
        <v>45</v>
      </c>
      <c r="AB596" t="s">
        <v>46</v>
      </c>
      <c r="AC596">
        <v>10000000</v>
      </c>
      <c r="AD596">
        <v>2012</v>
      </c>
      <c r="AE596">
        <v>581</v>
      </c>
      <c r="AF596">
        <v>6.1</v>
      </c>
      <c r="AG596">
        <v>2.35</v>
      </c>
      <c r="AH596">
        <v>14000</v>
      </c>
    </row>
    <row r="597" spans="1:34">
      <c r="A597" t="s">
        <v>34</v>
      </c>
      <c r="B597" t="s">
        <v>12283</v>
      </c>
      <c r="C597">
        <v>111</v>
      </c>
      <c r="D597">
        <v>112</v>
      </c>
      <c r="E597">
        <v>63</v>
      </c>
      <c r="F597">
        <v>422</v>
      </c>
      <c r="G597" t="s">
        <v>275</v>
      </c>
      <c r="H597">
        <v>2000</v>
      </c>
      <c r="I597">
        <v>26345</v>
      </c>
      <c r="J597" t="s">
        <v>56</v>
      </c>
      <c r="K597" t="s">
        <v>37</v>
      </c>
      <c r="L597" t="s">
        <v>38</v>
      </c>
      <c r="Q597" t="s">
        <v>1675</v>
      </c>
      <c r="R597" t="s">
        <v>12284</v>
      </c>
      <c r="S597">
        <v>16445</v>
      </c>
      <c r="T597">
        <v>4810</v>
      </c>
      <c r="U597" t="s">
        <v>12285</v>
      </c>
      <c r="V597">
        <v>4</v>
      </c>
      <c r="W597" t="s">
        <v>12286</v>
      </c>
      <c r="X597" t="s">
        <v>12287</v>
      </c>
      <c r="Y597">
        <v>99</v>
      </c>
      <c r="Z597" t="s">
        <v>44</v>
      </c>
      <c r="AA597" t="s">
        <v>329</v>
      </c>
      <c r="AB597" t="s">
        <v>46</v>
      </c>
      <c r="AC597">
        <v>3000000</v>
      </c>
      <c r="AD597">
        <v>2012</v>
      </c>
      <c r="AE597">
        <v>1000</v>
      </c>
      <c r="AF597">
        <v>6.1</v>
      </c>
      <c r="AG597">
        <v>2.35</v>
      </c>
      <c r="AH597">
        <v>0</v>
      </c>
    </row>
    <row r="598" spans="1:34">
      <c r="A598" t="s">
        <v>34</v>
      </c>
      <c r="B598" t="s">
        <v>255</v>
      </c>
      <c r="C598">
        <v>314</v>
      </c>
      <c r="D598">
        <v>150</v>
      </c>
      <c r="E598">
        <v>0</v>
      </c>
      <c r="F598">
        <v>748</v>
      </c>
      <c r="G598" t="s">
        <v>11833</v>
      </c>
      <c r="H598">
        <v>23000</v>
      </c>
      <c r="I598">
        <v>65007045</v>
      </c>
      <c r="J598" t="s">
        <v>56</v>
      </c>
      <c r="K598" t="s">
        <v>69</v>
      </c>
      <c r="L598" t="s">
        <v>38</v>
      </c>
      <c r="Q598" t="s">
        <v>58</v>
      </c>
      <c r="R598" t="s">
        <v>11834</v>
      </c>
      <c r="S598">
        <v>128694</v>
      </c>
      <c r="T598">
        <v>26489</v>
      </c>
      <c r="U598" t="s">
        <v>4435</v>
      </c>
      <c r="V598">
        <v>0</v>
      </c>
      <c r="W598" t="s">
        <v>11835</v>
      </c>
      <c r="X598" t="s">
        <v>11836</v>
      </c>
      <c r="Y598">
        <v>657</v>
      </c>
      <c r="Z598" t="s">
        <v>44</v>
      </c>
      <c r="AA598" t="s">
        <v>329</v>
      </c>
      <c r="AB598" t="s">
        <v>62</v>
      </c>
      <c r="AC598">
        <v>140000000</v>
      </c>
      <c r="AD598">
        <v>2014</v>
      </c>
      <c r="AE598">
        <v>892</v>
      </c>
      <c r="AF598">
        <v>6.1</v>
      </c>
      <c r="AG598">
        <v>2.35</v>
      </c>
      <c r="AH598">
        <v>51000</v>
      </c>
    </row>
    <row r="599" spans="1:34">
      <c r="A599" t="s">
        <v>34</v>
      </c>
      <c r="B599" t="s">
        <v>12296</v>
      </c>
      <c r="C599">
        <v>272</v>
      </c>
      <c r="D599">
        <v>86</v>
      </c>
      <c r="E599">
        <v>59</v>
      </c>
      <c r="F599">
        <v>104</v>
      </c>
      <c r="G599" t="s">
        <v>12297</v>
      </c>
      <c r="H599">
        <v>694</v>
      </c>
      <c r="I599">
        <v>703002</v>
      </c>
      <c r="J599" t="s">
        <v>56</v>
      </c>
      <c r="K599" t="s">
        <v>88</v>
      </c>
      <c r="L599" t="s">
        <v>57</v>
      </c>
      <c r="Q599" t="s">
        <v>12298</v>
      </c>
      <c r="R599" t="s">
        <v>12299</v>
      </c>
      <c r="S599">
        <v>37495</v>
      </c>
      <c r="T599">
        <v>1249</v>
      </c>
      <c r="U599" t="s">
        <v>12300</v>
      </c>
      <c r="V599">
        <v>4</v>
      </c>
      <c r="W599" t="s">
        <v>12301</v>
      </c>
      <c r="X599" t="s">
        <v>12302</v>
      </c>
      <c r="Y599">
        <v>230</v>
      </c>
      <c r="Z599" t="s">
        <v>44</v>
      </c>
      <c r="AA599" t="s">
        <v>710</v>
      </c>
      <c r="AB599" t="s">
        <v>532</v>
      </c>
      <c r="AC599">
        <v>3000000</v>
      </c>
      <c r="AD599">
        <v>2011</v>
      </c>
      <c r="AE599">
        <v>324</v>
      </c>
      <c r="AF599">
        <v>6.1</v>
      </c>
      <c r="AG599">
        <v>2.35</v>
      </c>
      <c r="AH599">
        <v>37000</v>
      </c>
    </row>
    <row r="600" spans="1:34">
      <c r="A600" t="s">
        <v>34</v>
      </c>
      <c r="B600" t="s">
        <v>7625</v>
      </c>
      <c r="C600">
        <v>79</v>
      </c>
      <c r="D600">
        <v>111</v>
      </c>
      <c r="E600">
        <v>17</v>
      </c>
      <c r="F600">
        <v>652</v>
      </c>
      <c r="G600" t="s">
        <v>2666</v>
      </c>
      <c r="H600">
        <v>13000</v>
      </c>
      <c r="I600">
        <v>32940507</v>
      </c>
      <c r="J600" t="s">
        <v>56</v>
      </c>
      <c r="K600" t="s">
        <v>37</v>
      </c>
      <c r="L600" t="s">
        <v>38</v>
      </c>
      <c r="M600" t="s">
        <v>57</v>
      </c>
      <c r="Q600" t="s">
        <v>98</v>
      </c>
      <c r="R600" t="s">
        <v>11935</v>
      </c>
      <c r="S600">
        <v>54316</v>
      </c>
      <c r="T600">
        <v>16537</v>
      </c>
      <c r="U600" t="s">
        <v>3341</v>
      </c>
      <c r="V600">
        <v>1</v>
      </c>
      <c r="W600" t="s">
        <v>11936</v>
      </c>
      <c r="X600" t="s">
        <v>11937</v>
      </c>
      <c r="Y600">
        <v>127</v>
      </c>
      <c r="Z600" t="s">
        <v>44</v>
      </c>
      <c r="AA600" t="s">
        <v>45</v>
      </c>
      <c r="AB600" t="s">
        <v>46</v>
      </c>
      <c r="AC600">
        <v>60000000</v>
      </c>
      <c r="AD600">
        <v>1998</v>
      </c>
      <c r="AE600">
        <v>969</v>
      </c>
      <c r="AF600">
        <v>6.1</v>
      </c>
      <c r="AG600">
        <v>2.35</v>
      </c>
      <c r="AH600">
        <v>0</v>
      </c>
    </row>
    <row r="601" spans="1:34">
      <c r="A601" t="s">
        <v>34</v>
      </c>
      <c r="B601" t="s">
        <v>3618</v>
      </c>
      <c r="C601">
        <v>366</v>
      </c>
      <c r="D601">
        <v>150</v>
      </c>
      <c r="E601">
        <v>0</v>
      </c>
      <c r="F601">
        <v>464</v>
      </c>
      <c r="G601" t="s">
        <v>673</v>
      </c>
      <c r="H601">
        <v>894</v>
      </c>
      <c r="I601">
        <v>402076689</v>
      </c>
      <c r="J601" t="s">
        <v>56</v>
      </c>
      <c r="K601" t="s">
        <v>69</v>
      </c>
      <c r="L601" t="s">
        <v>86</v>
      </c>
      <c r="Q601" t="s">
        <v>9748</v>
      </c>
      <c r="R601" t="s">
        <v>12377</v>
      </c>
      <c r="S601">
        <v>323207</v>
      </c>
      <c r="T601">
        <v>3218</v>
      </c>
      <c r="U601" t="s">
        <v>3954</v>
      </c>
      <c r="V601">
        <v>0</v>
      </c>
      <c r="W601" t="s">
        <v>12378</v>
      </c>
      <c r="X601" t="s">
        <v>12379</v>
      </c>
      <c r="Y601">
        <v>1439</v>
      </c>
      <c r="Z601" t="s">
        <v>44</v>
      </c>
      <c r="AA601" t="s">
        <v>45</v>
      </c>
      <c r="AB601" t="s">
        <v>62</v>
      </c>
      <c r="AC601">
        <v>200000000</v>
      </c>
      <c r="AD601">
        <v>2009</v>
      </c>
      <c r="AE601">
        <v>581</v>
      </c>
      <c r="AF601">
        <v>6</v>
      </c>
      <c r="AG601">
        <v>2.35</v>
      </c>
      <c r="AH601">
        <v>0</v>
      </c>
    </row>
    <row r="602" spans="1:34">
      <c r="A602" t="s">
        <v>34</v>
      </c>
      <c r="B602" t="s">
        <v>9747</v>
      </c>
      <c r="C602">
        <v>163</v>
      </c>
      <c r="D602">
        <v>124</v>
      </c>
      <c r="E602">
        <v>42</v>
      </c>
      <c r="F602">
        <v>848</v>
      </c>
      <c r="G602" t="s">
        <v>3451</v>
      </c>
      <c r="H602">
        <v>11000</v>
      </c>
      <c r="I602">
        <v>68642452</v>
      </c>
      <c r="J602" t="s">
        <v>56</v>
      </c>
      <c r="K602" t="s">
        <v>69</v>
      </c>
      <c r="L602" t="s">
        <v>88</v>
      </c>
      <c r="M602" t="s">
        <v>57</v>
      </c>
      <c r="Q602" t="s">
        <v>201</v>
      </c>
      <c r="R602" t="s">
        <v>12380</v>
      </c>
      <c r="S602">
        <v>77673</v>
      </c>
      <c r="T602">
        <v>13073</v>
      </c>
      <c r="U602" t="s">
        <v>467</v>
      </c>
      <c r="V602">
        <v>3</v>
      </c>
      <c r="W602" t="s">
        <v>12381</v>
      </c>
      <c r="X602" t="s">
        <v>12382</v>
      </c>
      <c r="Y602">
        <v>463</v>
      </c>
      <c r="Z602" t="s">
        <v>44</v>
      </c>
      <c r="AA602" t="s">
        <v>329</v>
      </c>
      <c r="AB602" t="s">
        <v>62</v>
      </c>
      <c r="AC602">
        <v>130000000</v>
      </c>
      <c r="AD602">
        <v>2005</v>
      </c>
      <c r="AE602">
        <v>973</v>
      </c>
      <c r="AF602">
        <v>6</v>
      </c>
      <c r="AG602">
        <v>2.35</v>
      </c>
      <c r="AH602">
        <v>0</v>
      </c>
    </row>
    <row r="603" spans="1:34">
      <c r="A603" t="s">
        <v>34</v>
      </c>
      <c r="B603" t="s">
        <v>3693</v>
      </c>
      <c r="C603">
        <v>152</v>
      </c>
      <c r="D603">
        <v>153</v>
      </c>
      <c r="E603">
        <v>610</v>
      </c>
      <c r="F603">
        <v>617</v>
      </c>
      <c r="G603" t="s">
        <v>2306</v>
      </c>
      <c r="H603">
        <v>12000</v>
      </c>
      <c r="I603">
        <v>40911830</v>
      </c>
      <c r="J603" t="s">
        <v>56</v>
      </c>
      <c r="K603" t="s">
        <v>38</v>
      </c>
      <c r="L603" t="s">
        <v>207</v>
      </c>
      <c r="Q603" t="s">
        <v>2304</v>
      </c>
      <c r="R603" t="s">
        <v>12386</v>
      </c>
      <c r="S603">
        <v>55994</v>
      </c>
      <c r="T603">
        <v>15046</v>
      </c>
      <c r="U603" t="s">
        <v>817</v>
      </c>
      <c r="V603">
        <v>0</v>
      </c>
      <c r="W603" t="s">
        <v>12387</v>
      </c>
      <c r="X603" t="s">
        <v>12388</v>
      </c>
      <c r="Y603">
        <v>454</v>
      </c>
      <c r="Z603" t="s">
        <v>44</v>
      </c>
      <c r="AA603" t="s">
        <v>45</v>
      </c>
      <c r="AB603" t="s">
        <v>46</v>
      </c>
      <c r="AC603">
        <v>115000000</v>
      </c>
      <c r="AD603">
        <v>2002</v>
      </c>
      <c r="AE603">
        <v>836</v>
      </c>
      <c r="AF603">
        <v>6</v>
      </c>
      <c r="AG603">
        <v>2.35</v>
      </c>
      <c r="AH603">
        <v>0</v>
      </c>
    </row>
    <row r="604" spans="1:34">
      <c r="A604" t="s">
        <v>34</v>
      </c>
      <c r="B604" t="s">
        <v>351</v>
      </c>
      <c r="C604">
        <v>321</v>
      </c>
      <c r="D604">
        <v>103</v>
      </c>
      <c r="E604">
        <v>207</v>
      </c>
      <c r="F604">
        <v>3000</v>
      </c>
      <c r="G604" t="s">
        <v>1742</v>
      </c>
      <c r="H604">
        <v>40000</v>
      </c>
      <c r="I604">
        <v>67631157</v>
      </c>
      <c r="J604" t="s">
        <v>56</v>
      </c>
      <c r="K604" t="s">
        <v>87</v>
      </c>
      <c r="L604" t="s">
        <v>57</v>
      </c>
      <c r="Q604" t="s">
        <v>785</v>
      </c>
      <c r="R604" t="s">
        <v>12389</v>
      </c>
      <c r="S604">
        <v>176598</v>
      </c>
      <c r="T604">
        <v>55175</v>
      </c>
      <c r="U604" t="s">
        <v>2275</v>
      </c>
      <c r="V604">
        <v>0</v>
      </c>
      <c r="W604" t="s">
        <v>12390</v>
      </c>
      <c r="X604" t="s">
        <v>12391</v>
      </c>
      <c r="Y604">
        <v>374</v>
      </c>
      <c r="Z604" t="s">
        <v>44</v>
      </c>
      <c r="AA604" t="s">
        <v>45</v>
      </c>
      <c r="AB604" t="s">
        <v>62</v>
      </c>
      <c r="AC604">
        <v>100000000</v>
      </c>
      <c r="AD604">
        <v>2010</v>
      </c>
      <c r="AE604">
        <v>11000</v>
      </c>
      <c r="AF604">
        <v>6</v>
      </c>
      <c r="AG604">
        <v>2.35</v>
      </c>
      <c r="AH604">
        <v>25000</v>
      </c>
    </row>
    <row r="605" spans="1:34">
      <c r="A605" t="s">
        <v>34</v>
      </c>
      <c r="B605" t="s">
        <v>4777</v>
      </c>
      <c r="C605">
        <v>245</v>
      </c>
      <c r="D605">
        <v>101</v>
      </c>
      <c r="E605">
        <v>420</v>
      </c>
      <c r="F605">
        <v>467</v>
      </c>
      <c r="G605" t="s">
        <v>2275</v>
      </c>
      <c r="H605">
        <v>12000</v>
      </c>
      <c r="I605">
        <v>72660029</v>
      </c>
      <c r="J605" t="s">
        <v>56</v>
      </c>
      <c r="K605" t="s">
        <v>69</v>
      </c>
      <c r="Q605" t="s">
        <v>4088</v>
      </c>
      <c r="R605" t="s">
        <v>12392</v>
      </c>
      <c r="S605">
        <v>115687</v>
      </c>
      <c r="T605">
        <v>16235</v>
      </c>
      <c r="U605" t="s">
        <v>11951</v>
      </c>
      <c r="V605">
        <v>0</v>
      </c>
      <c r="W605" t="s">
        <v>12393</v>
      </c>
      <c r="X605" t="s">
        <v>12394</v>
      </c>
      <c r="Y605">
        <v>269</v>
      </c>
      <c r="Z605" t="s">
        <v>44</v>
      </c>
      <c r="AA605" t="s">
        <v>45</v>
      </c>
      <c r="AB605" t="s">
        <v>62</v>
      </c>
      <c r="AC605">
        <v>100000000</v>
      </c>
      <c r="AD605">
        <v>2014</v>
      </c>
      <c r="AE605">
        <v>3000</v>
      </c>
      <c r="AF605">
        <v>6</v>
      </c>
      <c r="AG605">
        <v>2.35</v>
      </c>
      <c r="AH605">
        <v>21000</v>
      </c>
    </row>
    <row r="606" spans="1:34">
      <c r="A606" t="s">
        <v>34</v>
      </c>
      <c r="B606" t="s">
        <v>3146</v>
      </c>
      <c r="C606">
        <v>158</v>
      </c>
      <c r="D606">
        <v>104</v>
      </c>
      <c r="E606">
        <v>681</v>
      </c>
      <c r="F606">
        <v>159</v>
      </c>
      <c r="G606" t="s">
        <v>12398</v>
      </c>
      <c r="H606">
        <v>584</v>
      </c>
      <c r="I606">
        <v>62494975</v>
      </c>
      <c r="J606" t="s">
        <v>56</v>
      </c>
      <c r="K606" t="s">
        <v>37</v>
      </c>
      <c r="L606" t="s">
        <v>57</v>
      </c>
      <c r="Q606" t="s">
        <v>5509</v>
      </c>
      <c r="R606" t="s">
        <v>12399</v>
      </c>
      <c r="S606">
        <v>179500</v>
      </c>
      <c r="T606">
        <v>1235</v>
      </c>
      <c r="U606" t="s">
        <v>12400</v>
      </c>
      <c r="V606">
        <v>5</v>
      </c>
      <c r="W606" t="s">
        <v>12401</v>
      </c>
      <c r="X606" t="s">
        <v>12402</v>
      </c>
      <c r="Y606">
        <v>378</v>
      </c>
      <c r="Z606" t="s">
        <v>44</v>
      </c>
      <c r="AA606" t="s">
        <v>45</v>
      </c>
      <c r="AB606" t="s">
        <v>62</v>
      </c>
      <c r="AC606">
        <v>85000000</v>
      </c>
      <c r="AD606">
        <v>2006</v>
      </c>
      <c r="AE606">
        <v>227</v>
      </c>
      <c r="AF606">
        <v>6</v>
      </c>
      <c r="AG606">
        <v>2.35</v>
      </c>
      <c r="AH606">
        <v>0</v>
      </c>
    </row>
    <row r="607" spans="1:34">
      <c r="A607" t="s">
        <v>34</v>
      </c>
      <c r="B607" t="s">
        <v>1172</v>
      </c>
      <c r="C607">
        <v>79</v>
      </c>
      <c r="D607">
        <v>177</v>
      </c>
      <c r="E607">
        <v>0</v>
      </c>
      <c r="F607">
        <v>582</v>
      </c>
      <c r="G607" t="s">
        <v>12403</v>
      </c>
      <c r="H607">
        <v>766</v>
      </c>
      <c r="I607">
        <v>17593391</v>
      </c>
      <c r="J607" t="s">
        <v>56</v>
      </c>
      <c r="K607" t="s">
        <v>69</v>
      </c>
      <c r="L607" t="s">
        <v>38</v>
      </c>
      <c r="M607" t="s">
        <v>86</v>
      </c>
      <c r="Q607" t="s">
        <v>844</v>
      </c>
      <c r="R607" t="s">
        <v>12404</v>
      </c>
      <c r="S607">
        <v>56403</v>
      </c>
      <c r="T607">
        <v>4346</v>
      </c>
      <c r="U607" t="s">
        <v>3493</v>
      </c>
      <c r="V607">
        <v>1</v>
      </c>
      <c r="W607" t="s">
        <v>12405</v>
      </c>
      <c r="X607" t="s">
        <v>12406</v>
      </c>
      <c r="Y607">
        <v>376</v>
      </c>
      <c r="Z607" t="s">
        <v>44</v>
      </c>
      <c r="AA607" t="s">
        <v>45</v>
      </c>
      <c r="AB607" t="s">
        <v>46</v>
      </c>
      <c r="AC607">
        <v>80000000</v>
      </c>
      <c r="AD607">
        <v>1997</v>
      </c>
      <c r="AE607">
        <v>674</v>
      </c>
      <c r="AF607">
        <v>6</v>
      </c>
      <c r="AG607">
        <v>2.35</v>
      </c>
      <c r="AH607">
        <v>0</v>
      </c>
    </row>
    <row r="608" spans="1:34">
      <c r="A608" t="s">
        <v>34</v>
      </c>
      <c r="B608" t="s">
        <v>9747</v>
      </c>
      <c r="C608">
        <v>202</v>
      </c>
      <c r="D608">
        <v>106</v>
      </c>
      <c r="E608">
        <v>42</v>
      </c>
      <c r="F608">
        <v>612</v>
      </c>
      <c r="G608" t="s">
        <v>2512</v>
      </c>
      <c r="H608">
        <v>14000</v>
      </c>
      <c r="I608">
        <v>27356090</v>
      </c>
      <c r="J608" t="s">
        <v>56</v>
      </c>
      <c r="K608" t="s">
        <v>69</v>
      </c>
      <c r="L608" t="s">
        <v>70</v>
      </c>
      <c r="Q608" t="s">
        <v>206</v>
      </c>
      <c r="R608" t="s">
        <v>12407</v>
      </c>
      <c r="S608">
        <v>58752</v>
      </c>
      <c r="T608">
        <v>16922</v>
      </c>
      <c r="U608" t="s">
        <v>12408</v>
      </c>
      <c r="V608">
        <v>0</v>
      </c>
      <c r="W608" t="s">
        <v>12409</v>
      </c>
      <c r="X608" t="s">
        <v>12410</v>
      </c>
      <c r="Y608">
        <v>117</v>
      </c>
      <c r="Z608" t="s">
        <v>44</v>
      </c>
      <c r="AA608" t="s">
        <v>45</v>
      </c>
      <c r="AB608" t="s">
        <v>62</v>
      </c>
      <c r="AC608">
        <v>90000000</v>
      </c>
      <c r="AD608">
        <v>2015</v>
      </c>
      <c r="AE608">
        <v>788</v>
      </c>
      <c r="AF608">
        <v>6</v>
      </c>
      <c r="AG608">
        <v>2.35</v>
      </c>
      <c r="AH608">
        <v>21000</v>
      </c>
    </row>
    <row r="609" spans="1:34">
      <c r="A609" t="s">
        <v>34</v>
      </c>
      <c r="B609" t="s">
        <v>8131</v>
      </c>
      <c r="C609">
        <v>67</v>
      </c>
      <c r="D609">
        <v>99</v>
      </c>
      <c r="E609">
        <v>545</v>
      </c>
      <c r="F609">
        <v>533</v>
      </c>
      <c r="G609" t="s">
        <v>3359</v>
      </c>
      <c r="H609">
        <v>933</v>
      </c>
      <c r="I609">
        <v>14567883</v>
      </c>
      <c r="J609" t="s">
        <v>56</v>
      </c>
      <c r="K609" t="s">
        <v>38</v>
      </c>
      <c r="L609" t="s">
        <v>86</v>
      </c>
      <c r="Q609" t="s">
        <v>256</v>
      </c>
      <c r="R609" t="s">
        <v>12421</v>
      </c>
      <c r="S609">
        <v>44248</v>
      </c>
      <c r="T609">
        <v>2542</v>
      </c>
      <c r="U609" t="s">
        <v>4769</v>
      </c>
      <c r="V609">
        <v>1</v>
      </c>
      <c r="W609" t="s">
        <v>12422</v>
      </c>
      <c r="X609" t="s">
        <v>12423</v>
      </c>
      <c r="Y609">
        <v>373</v>
      </c>
      <c r="Z609" t="s">
        <v>44</v>
      </c>
      <c r="AA609" t="s">
        <v>329</v>
      </c>
      <c r="AB609" t="s">
        <v>46</v>
      </c>
      <c r="AC609">
        <v>75000000</v>
      </c>
      <c r="AD609">
        <v>1998</v>
      </c>
      <c r="AE609">
        <v>722</v>
      </c>
      <c r="AF609">
        <v>6</v>
      </c>
      <c r="AG609">
        <v>2.35</v>
      </c>
      <c r="AH609">
        <v>0</v>
      </c>
    </row>
    <row r="610" spans="1:34">
      <c r="A610" t="s">
        <v>34</v>
      </c>
      <c r="B610" t="s">
        <v>11924</v>
      </c>
      <c r="C610">
        <v>144</v>
      </c>
      <c r="D610">
        <v>117</v>
      </c>
      <c r="E610">
        <v>69</v>
      </c>
      <c r="F610">
        <v>1000</v>
      </c>
      <c r="G610" t="s">
        <v>1178</v>
      </c>
      <c r="H610">
        <v>10000</v>
      </c>
      <c r="I610">
        <v>116643346</v>
      </c>
      <c r="J610" t="s">
        <v>56</v>
      </c>
      <c r="K610" t="s">
        <v>69</v>
      </c>
      <c r="L610" t="s">
        <v>37</v>
      </c>
      <c r="M610" t="s">
        <v>57</v>
      </c>
      <c r="Q610" t="s">
        <v>2756</v>
      </c>
      <c r="R610" t="s">
        <v>12435</v>
      </c>
      <c r="S610">
        <v>119807</v>
      </c>
      <c r="T610">
        <v>14486</v>
      </c>
      <c r="U610" t="s">
        <v>7373</v>
      </c>
      <c r="V610">
        <v>1</v>
      </c>
      <c r="W610" t="s">
        <v>12436</v>
      </c>
      <c r="X610" t="s">
        <v>12437</v>
      </c>
      <c r="Y610">
        <v>340</v>
      </c>
      <c r="Z610" t="s">
        <v>44</v>
      </c>
      <c r="AA610" t="s">
        <v>45</v>
      </c>
      <c r="AB610" t="s">
        <v>62</v>
      </c>
      <c r="AC610">
        <v>80000000</v>
      </c>
      <c r="AD610">
        <v>2003</v>
      </c>
      <c r="AE610">
        <v>1000</v>
      </c>
      <c r="AF610">
        <v>6</v>
      </c>
      <c r="AG610">
        <v>2.35</v>
      </c>
      <c r="AH610">
        <v>0</v>
      </c>
    </row>
    <row r="611" spans="1:34">
      <c r="A611" t="s">
        <v>34</v>
      </c>
      <c r="B611" t="s">
        <v>12438</v>
      </c>
      <c r="C611">
        <v>125</v>
      </c>
      <c r="D611">
        <v>121</v>
      </c>
      <c r="E611">
        <v>18</v>
      </c>
      <c r="F611">
        <v>776</v>
      </c>
      <c r="G611" t="s">
        <v>1366</v>
      </c>
      <c r="H611">
        <v>1000</v>
      </c>
      <c r="I611">
        <v>29655590</v>
      </c>
      <c r="J611" t="s">
        <v>56</v>
      </c>
      <c r="K611" t="s">
        <v>88</v>
      </c>
      <c r="L611" t="s">
        <v>70</v>
      </c>
      <c r="M611" t="s">
        <v>86</v>
      </c>
      <c r="Q611" t="s">
        <v>1049</v>
      </c>
      <c r="R611" t="s">
        <v>12439</v>
      </c>
      <c r="S611">
        <v>53970</v>
      </c>
      <c r="T611">
        <v>3986</v>
      </c>
      <c r="U611" t="s">
        <v>7132</v>
      </c>
      <c r="V611">
        <v>4</v>
      </c>
      <c r="W611" t="s">
        <v>12440</v>
      </c>
      <c r="X611" t="s">
        <v>12441</v>
      </c>
      <c r="Y611">
        <v>435</v>
      </c>
      <c r="Z611" t="s">
        <v>44</v>
      </c>
      <c r="AA611" t="s">
        <v>45</v>
      </c>
      <c r="AB611" t="s">
        <v>62</v>
      </c>
      <c r="AC611">
        <v>65000000</v>
      </c>
      <c r="AD611">
        <v>1999</v>
      </c>
      <c r="AE611">
        <v>855</v>
      </c>
      <c r="AF611">
        <v>6</v>
      </c>
      <c r="AG611">
        <v>1.85</v>
      </c>
      <c r="AH611">
        <v>0</v>
      </c>
    </row>
    <row r="612" spans="1:34">
      <c r="A612" t="s">
        <v>34</v>
      </c>
      <c r="B612" t="s">
        <v>3693</v>
      </c>
      <c r="C612">
        <v>72</v>
      </c>
      <c r="D612">
        <v>108</v>
      </c>
      <c r="E612">
        <v>610</v>
      </c>
      <c r="F612">
        <v>461</v>
      </c>
      <c r="G612" t="s">
        <v>2973</v>
      </c>
      <c r="H612">
        <v>848</v>
      </c>
      <c r="I612">
        <v>70450000</v>
      </c>
      <c r="J612" t="s">
        <v>56</v>
      </c>
      <c r="K612" t="s">
        <v>37</v>
      </c>
      <c r="L612" t="s">
        <v>57</v>
      </c>
      <c r="Q612" t="s">
        <v>467</v>
      </c>
      <c r="R612" t="s">
        <v>12442</v>
      </c>
      <c r="S612">
        <v>77390</v>
      </c>
      <c r="T612">
        <v>2913</v>
      </c>
      <c r="U612" t="s">
        <v>41</v>
      </c>
      <c r="V612">
        <v>2</v>
      </c>
      <c r="W612" t="s">
        <v>12443</v>
      </c>
      <c r="X612" t="s">
        <v>12444</v>
      </c>
      <c r="Y612">
        <v>189</v>
      </c>
      <c r="Z612" t="s">
        <v>44</v>
      </c>
      <c r="AA612" t="s">
        <v>45</v>
      </c>
      <c r="AB612" t="s">
        <v>46</v>
      </c>
      <c r="AC612">
        <v>50000000</v>
      </c>
      <c r="AD612">
        <v>1996</v>
      </c>
      <c r="AE612">
        <v>517</v>
      </c>
      <c r="AF612">
        <v>6</v>
      </c>
      <c r="AG612">
        <v>2.35</v>
      </c>
      <c r="AH612">
        <v>0</v>
      </c>
    </row>
    <row r="613" spans="1:34">
      <c r="A613" t="s">
        <v>34</v>
      </c>
      <c r="B613" t="s">
        <v>11913</v>
      </c>
      <c r="C613">
        <v>198</v>
      </c>
      <c r="D613">
        <v>101</v>
      </c>
      <c r="E613">
        <v>50</v>
      </c>
      <c r="F613">
        <v>1000</v>
      </c>
      <c r="G613" t="s">
        <v>49</v>
      </c>
      <c r="H613">
        <v>22000</v>
      </c>
      <c r="I613">
        <v>40076438</v>
      </c>
      <c r="J613" t="s">
        <v>56</v>
      </c>
      <c r="K613" t="s">
        <v>37</v>
      </c>
      <c r="L613" t="s">
        <v>38</v>
      </c>
      <c r="M613" t="s">
        <v>90</v>
      </c>
      <c r="N613" t="s">
        <v>57</v>
      </c>
      <c r="Q613" t="s">
        <v>63</v>
      </c>
      <c r="R613" t="s">
        <v>12448</v>
      </c>
      <c r="S613">
        <v>73368</v>
      </c>
      <c r="T613">
        <v>38809</v>
      </c>
      <c r="U613" t="s">
        <v>3265</v>
      </c>
      <c r="V613">
        <v>2</v>
      </c>
      <c r="W613" t="s">
        <v>12449</v>
      </c>
      <c r="X613" t="s">
        <v>12450</v>
      </c>
      <c r="Y613">
        <v>248</v>
      </c>
      <c r="Z613" t="s">
        <v>44</v>
      </c>
      <c r="AA613" t="s">
        <v>45</v>
      </c>
      <c r="AB613" t="s">
        <v>46</v>
      </c>
      <c r="AC613">
        <v>60000000</v>
      </c>
      <c r="AD613">
        <v>2008</v>
      </c>
      <c r="AE613">
        <v>14000</v>
      </c>
      <c r="AF613">
        <v>6</v>
      </c>
      <c r="AG613">
        <v>2.35</v>
      </c>
      <c r="AH613">
        <v>0</v>
      </c>
    </row>
    <row r="614" spans="1:34">
      <c r="A614" t="s">
        <v>34</v>
      </c>
      <c r="B614" t="s">
        <v>1245</v>
      </c>
      <c r="C614">
        <v>135</v>
      </c>
      <c r="D614">
        <v>94</v>
      </c>
      <c r="E614">
        <v>607</v>
      </c>
      <c r="F614">
        <v>215</v>
      </c>
      <c r="G614" t="s">
        <v>12472</v>
      </c>
      <c r="H614">
        <v>933</v>
      </c>
      <c r="I614">
        <v>34238611</v>
      </c>
      <c r="J614" t="s">
        <v>56</v>
      </c>
      <c r="K614" t="s">
        <v>37</v>
      </c>
      <c r="L614" t="s">
        <v>38</v>
      </c>
      <c r="M614" t="s">
        <v>57</v>
      </c>
      <c r="Q614" t="s">
        <v>256</v>
      </c>
      <c r="R614" t="s">
        <v>12473</v>
      </c>
      <c r="S614">
        <v>35830</v>
      </c>
      <c r="T614">
        <v>2248</v>
      </c>
      <c r="U614" t="s">
        <v>12474</v>
      </c>
      <c r="V614">
        <v>1</v>
      </c>
      <c r="W614" t="s">
        <v>12475</v>
      </c>
      <c r="X614" t="s">
        <v>12476</v>
      </c>
      <c r="Y614">
        <v>321</v>
      </c>
      <c r="Z614" t="s">
        <v>44</v>
      </c>
      <c r="AA614" t="s">
        <v>45</v>
      </c>
      <c r="AB614" t="s">
        <v>46</v>
      </c>
      <c r="AC614">
        <v>55000000</v>
      </c>
      <c r="AD614">
        <v>2003</v>
      </c>
      <c r="AE614">
        <v>518</v>
      </c>
      <c r="AF614">
        <v>6</v>
      </c>
      <c r="AG614">
        <v>1.85</v>
      </c>
      <c r="AH614">
        <v>0</v>
      </c>
    </row>
    <row r="615" spans="1:34">
      <c r="A615" t="s">
        <v>34</v>
      </c>
      <c r="B615" t="s">
        <v>1232</v>
      </c>
      <c r="C615">
        <v>186</v>
      </c>
      <c r="D615">
        <v>127</v>
      </c>
      <c r="E615">
        <v>12000</v>
      </c>
      <c r="F615">
        <v>897</v>
      </c>
      <c r="G615" t="s">
        <v>4259</v>
      </c>
      <c r="H615">
        <v>984</v>
      </c>
      <c r="I615">
        <v>10137232</v>
      </c>
      <c r="J615" t="s">
        <v>56</v>
      </c>
      <c r="K615" t="s">
        <v>79</v>
      </c>
      <c r="L615" t="s">
        <v>37</v>
      </c>
      <c r="M615" t="s">
        <v>38</v>
      </c>
      <c r="N615" t="s">
        <v>57</v>
      </c>
      <c r="Q615" t="s">
        <v>12487</v>
      </c>
      <c r="R615" t="s">
        <v>12488</v>
      </c>
      <c r="S615">
        <v>58015</v>
      </c>
      <c r="T615">
        <v>5702</v>
      </c>
      <c r="U615" t="s">
        <v>779</v>
      </c>
      <c r="V615">
        <v>0</v>
      </c>
      <c r="W615" t="s">
        <v>12489</v>
      </c>
      <c r="X615" t="s">
        <v>12490</v>
      </c>
      <c r="Y615">
        <v>374</v>
      </c>
      <c r="Z615" t="s">
        <v>44</v>
      </c>
      <c r="AA615" t="s">
        <v>301</v>
      </c>
      <c r="AB615" t="s">
        <v>46</v>
      </c>
      <c r="AC615">
        <v>50000000</v>
      </c>
      <c r="AD615">
        <v>2005</v>
      </c>
      <c r="AE615">
        <v>940</v>
      </c>
      <c r="AF615">
        <v>6</v>
      </c>
      <c r="AG615">
        <v>2.35</v>
      </c>
      <c r="AH615">
        <v>0</v>
      </c>
    </row>
    <row r="616" spans="1:34">
      <c r="A616" t="s">
        <v>34</v>
      </c>
      <c r="B616" t="s">
        <v>10313</v>
      </c>
      <c r="C616">
        <v>222</v>
      </c>
      <c r="D616">
        <v>115</v>
      </c>
      <c r="E616">
        <v>118</v>
      </c>
      <c r="F616">
        <v>482</v>
      </c>
      <c r="G616" t="s">
        <v>6305</v>
      </c>
      <c r="H616">
        <v>14000</v>
      </c>
      <c r="I616">
        <v>89253340</v>
      </c>
      <c r="J616" t="s">
        <v>56</v>
      </c>
      <c r="K616" t="s">
        <v>57</v>
      </c>
      <c r="Q616" t="s">
        <v>81</v>
      </c>
      <c r="R616" t="s">
        <v>12494</v>
      </c>
      <c r="S616">
        <v>133436</v>
      </c>
      <c r="T616">
        <v>16967</v>
      </c>
      <c r="U616" t="s">
        <v>4674</v>
      </c>
      <c r="V616">
        <v>0</v>
      </c>
      <c r="W616" t="s">
        <v>12495</v>
      </c>
      <c r="X616" t="s">
        <v>12496</v>
      </c>
      <c r="Y616">
        <v>323</v>
      </c>
      <c r="Z616" t="s">
        <v>44</v>
      </c>
      <c r="AA616" t="s">
        <v>301</v>
      </c>
      <c r="AB616" t="s">
        <v>62</v>
      </c>
      <c r="AC616">
        <v>48000000</v>
      </c>
      <c r="AD616">
        <v>2014</v>
      </c>
      <c r="AE616">
        <v>794</v>
      </c>
      <c r="AF616">
        <v>6</v>
      </c>
      <c r="AG616">
        <v>2.35</v>
      </c>
      <c r="AH616">
        <v>38000</v>
      </c>
    </row>
    <row r="617" spans="1:34">
      <c r="A617" t="s">
        <v>34</v>
      </c>
      <c r="B617" t="s">
        <v>10712</v>
      </c>
      <c r="C617">
        <v>106</v>
      </c>
      <c r="D617">
        <v>106</v>
      </c>
      <c r="E617">
        <v>208</v>
      </c>
      <c r="F617">
        <v>855</v>
      </c>
      <c r="G617" t="s">
        <v>555</v>
      </c>
      <c r="H617">
        <v>3000</v>
      </c>
      <c r="I617">
        <v>11146409</v>
      </c>
      <c r="J617" t="s">
        <v>56</v>
      </c>
      <c r="K617" t="s">
        <v>69</v>
      </c>
      <c r="L617" t="s">
        <v>94</v>
      </c>
      <c r="M617" t="s">
        <v>86</v>
      </c>
      <c r="Q617" t="s">
        <v>257</v>
      </c>
      <c r="R617" t="s">
        <v>12505</v>
      </c>
      <c r="S617">
        <v>26551</v>
      </c>
      <c r="T617">
        <v>6558</v>
      </c>
      <c r="U617" t="s">
        <v>1366</v>
      </c>
      <c r="V617">
        <v>0</v>
      </c>
      <c r="W617" t="s">
        <v>12506</v>
      </c>
      <c r="X617" t="s">
        <v>12507</v>
      </c>
      <c r="Y617">
        <v>273</v>
      </c>
      <c r="Z617" t="s">
        <v>44</v>
      </c>
      <c r="AA617" t="s">
        <v>45</v>
      </c>
      <c r="AB617" t="s">
        <v>46</v>
      </c>
      <c r="AC617">
        <v>45000000</v>
      </c>
      <c r="AD617">
        <v>1998</v>
      </c>
      <c r="AE617">
        <v>1000</v>
      </c>
      <c r="AF617">
        <v>6</v>
      </c>
      <c r="AG617">
        <v>2.35</v>
      </c>
      <c r="AH617">
        <v>0</v>
      </c>
    </row>
    <row r="618" spans="1:34">
      <c r="A618" t="s">
        <v>34</v>
      </c>
      <c r="B618" t="s">
        <v>1609</v>
      </c>
      <c r="C618">
        <v>158</v>
      </c>
      <c r="D618">
        <v>160</v>
      </c>
      <c r="E618">
        <v>0</v>
      </c>
      <c r="F618">
        <v>826</v>
      </c>
      <c r="G618" t="s">
        <v>12508</v>
      </c>
      <c r="H618">
        <v>23000</v>
      </c>
      <c r="I618">
        <v>7916887</v>
      </c>
      <c r="J618" t="s">
        <v>56</v>
      </c>
      <c r="K618" t="s">
        <v>37</v>
      </c>
      <c r="L618" t="s">
        <v>38</v>
      </c>
      <c r="M618" t="s">
        <v>57</v>
      </c>
      <c r="N618" t="s">
        <v>207</v>
      </c>
      <c r="Q618" t="s">
        <v>116</v>
      </c>
      <c r="R618" t="s">
        <v>12509</v>
      </c>
      <c r="S618">
        <v>15697</v>
      </c>
      <c r="T618">
        <v>26982</v>
      </c>
      <c r="U618" t="s">
        <v>12510</v>
      </c>
      <c r="V618">
        <v>0</v>
      </c>
      <c r="W618" t="s">
        <v>12511</v>
      </c>
      <c r="X618" t="s">
        <v>12512</v>
      </c>
      <c r="Y618">
        <v>182</v>
      </c>
      <c r="Z618" t="s">
        <v>44</v>
      </c>
      <c r="AA618" t="s">
        <v>45</v>
      </c>
      <c r="AB618" t="s">
        <v>46</v>
      </c>
      <c r="AC618">
        <v>45000000</v>
      </c>
      <c r="AD618">
        <v>2008</v>
      </c>
      <c r="AE618">
        <v>1000</v>
      </c>
      <c r="AF618">
        <v>6</v>
      </c>
      <c r="AG618">
        <v>2.35</v>
      </c>
      <c r="AH618">
        <v>0</v>
      </c>
    </row>
    <row r="619" spans="1:34">
      <c r="A619" t="s">
        <v>34</v>
      </c>
      <c r="B619" t="s">
        <v>5032</v>
      </c>
      <c r="C619">
        <v>70</v>
      </c>
      <c r="D619">
        <v>93</v>
      </c>
      <c r="E619">
        <v>85</v>
      </c>
      <c r="F619">
        <v>510</v>
      </c>
      <c r="G619" t="s">
        <v>1338</v>
      </c>
      <c r="H619">
        <v>924</v>
      </c>
      <c r="I619">
        <v>32055248</v>
      </c>
      <c r="J619" t="s">
        <v>56</v>
      </c>
      <c r="K619" t="s">
        <v>69</v>
      </c>
      <c r="L619" t="s">
        <v>37</v>
      </c>
      <c r="M619" t="s">
        <v>70</v>
      </c>
      <c r="N619" t="s">
        <v>90</v>
      </c>
      <c r="O619" t="s">
        <v>57</v>
      </c>
      <c r="Q619" t="s">
        <v>2948</v>
      </c>
      <c r="R619" t="s">
        <v>12534</v>
      </c>
      <c r="S619">
        <v>18723</v>
      </c>
      <c r="T619">
        <v>2711</v>
      </c>
      <c r="U619" t="s">
        <v>12535</v>
      </c>
      <c r="V619">
        <v>0</v>
      </c>
      <c r="W619" t="s">
        <v>12536</v>
      </c>
      <c r="X619" t="s">
        <v>12537</v>
      </c>
      <c r="Y619">
        <v>146</v>
      </c>
      <c r="Z619" t="s">
        <v>44</v>
      </c>
      <c r="AA619" t="s">
        <v>45</v>
      </c>
      <c r="AB619" t="s">
        <v>62</v>
      </c>
      <c r="AC619">
        <v>25000000</v>
      </c>
      <c r="AD619">
        <v>1994</v>
      </c>
      <c r="AE619">
        <v>595</v>
      </c>
      <c r="AF619">
        <v>6</v>
      </c>
      <c r="AG619">
        <v>1.85</v>
      </c>
      <c r="AH619">
        <v>0</v>
      </c>
    </row>
    <row r="620" spans="1:34">
      <c r="A620" t="s">
        <v>34</v>
      </c>
      <c r="B620" t="s">
        <v>10881</v>
      </c>
      <c r="C620">
        <v>44</v>
      </c>
      <c r="D620">
        <v>94</v>
      </c>
      <c r="E620">
        <v>10</v>
      </c>
      <c r="F620">
        <v>141</v>
      </c>
      <c r="G620" t="s">
        <v>3174</v>
      </c>
      <c r="H620">
        <v>694</v>
      </c>
      <c r="I620">
        <v>13264986</v>
      </c>
      <c r="J620" t="s">
        <v>56</v>
      </c>
      <c r="K620" t="s">
        <v>92</v>
      </c>
      <c r="Q620" t="s">
        <v>12298</v>
      </c>
      <c r="R620" t="s">
        <v>12555</v>
      </c>
      <c r="S620">
        <v>12077</v>
      </c>
      <c r="T620">
        <v>1668</v>
      </c>
      <c r="U620" t="s">
        <v>8769</v>
      </c>
      <c r="V620">
        <v>2</v>
      </c>
      <c r="W620" t="s">
        <v>12556</v>
      </c>
      <c r="X620" t="s">
        <v>12557</v>
      </c>
      <c r="Y620">
        <v>162</v>
      </c>
      <c r="Z620" t="s">
        <v>44</v>
      </c>
      <c r="AA620" t="s">
        <v>45</v>
      </c>
      <c r="AB620" t="s">
        <v>62</v>
      </c>
      <c r="AC620">
        <v>35000000</v>
      </c>
      <c r="AD620">
        <v>2001</v>
      </c>
      <c r="AE620">
        <v>605</v>
      </c>
      <c r="AF620">
        <v>6</v>
      </c>
      <c r="AG620">
        <v>1.85</v>
      </c>
      <c r="AH620">
        <v>433</v>
      </c>
    </row>
    <row r="621" spans="1:34">
      <c r="A621" t="s">
        <v>34</v>
      </c>
      <c r="B621" t="s">
        <v>12558</v>
      </c>
      <c r="C621">
        <v>151</v>
      </c>
      <c r="D621">
        <v>103</v>
      </c>
      <c r="E621">
        <v>189</v>
      </c>
      <c r="F621">
        <v>766</v>
      </c>
      <c r="G621" t="s">
        <v>805</v>
      </c>
      <c r="H621">
        <v>3000</v>
      </c>
      <c r="I621">
        <v>7948159</v>
      </c>
      <c r="J621" t="s">
        <v>56</v>
      </c>
      <c r="K621" t="s">
        <v>37</v>
      </c>
      <c r="L621" t="s">
        <v>38</v>
      </c>
      <c r="M621" t="s">
        <v>57</v>
      </c>
      <c r="Q621" t="s">
        <v>11135</v>
      </c>
      <c r="R621" t="s">
        <v>12559</v>
      </c>
      <c r="S621">
        <v>48999</v>
      </c>
      <c r="T621">
        <v>6563</v>
      </c>
      <c r="U621" t="s">
        <v>8213</v>
      </c>
      <c r="V621">
        <v>1</v>
      </c>
      <c r="W621" t="s">
        <v>12560</v>
      </c>
      <c r="X621" t="s">
        <v>12561</v>
      </c>
      <c r="Y621">
        <v>280</v>
      </c>
      <c r="Z621" t="s">
        <v>44</v>
      </c>
      <c r="AA621" t="s">
        <v>45</v>
      </c>
      <c r="AB621" t="s">
        <v>46</v>
      </c>
      <c r="AC621">
        <v>35000000</v>
      </c>
      <c r="AD621">
        <v>2008</v>
      </c>
      <c r="AE621">
        <v>967</v>
      </c>
      <c r="AF621">
        <v>6</v>
      </c>
      <c r="AG621">
        <v>2.35</v>
      </c>
      <c r="AH621">
        <v>0</v>
      </c>
    </row>
    <row r="622" spans="1:34">
      <c r="A622" t="s">
        <v>34</v>
      </c>
      <c r="B622" t="s">
        <v>5138</v>
      </c>
      <c r="C622">
        <v>254</v>
      </c>
      <c r="D622">
        <v>113</v>
      </c>
      <c r="E622">
        <v>197</v>
      </c>
      <c r="F622">
        <v>43</v>
      </c>
      <c r="G622" t="s">
        <v>1143</v>
      </c>
      <c r="H622">
        <v>165</v>
      </c>
      <c r="I622">
        <v>10955425</v>
      </c>
      <c r="J622" t="s">
        <v>56</v>
      </c>
      <c r="K622" t="s">
        <v>86</v>
      </c>
      <c r="L622" t="s">
        <v>57</v>
      </c>
      <c r="Q622" t="s">
        <v>12565</v>
      </c>
      <c r="R622" t="s">
        <v>12566</v>
      </c>
      <c r="S622">
        <v>62770</v>
      </c>
      <c r="T622">
        <v>391</v>
      </c>
      <c r="U622" t="s">
        <v>2724</v>
      </c>
      <c r="V622">
        <v>1</v>
      </c>
      <c r="W622" t="s">
        <v>12567</v>
      </c>
      <c r="X622" t="s">
        <v>12568</v>
      </c>
      <c r="Y622">
        <v>396</v>
      </c>
      <c r="Z622" t="s">
        <v>44</v>
      </c>
      <c r="AA622" t="s">
        <v>329</v>
      </c>
      <c r="AB622" t="s">
        <v>46</v>
      </c>
      <c r="AC622">
        <v>30000000</v>
      </c>
      <c r="AD622">
        <v>2008</v>
      </c>
      <c r="AE622">
        <v>107</v>
      </c>
      <c r="AF622">
        <v>6</v>
      </c>
      <c r="AG622">
        <v>2.35</v>
      </c>
      <c r="AH622">
        <v>0</v>
      </c>
    </row>
    <row r="623" spans="1:34">
      <c r="A623" t="s">
        <v>34</v>
      </c>
      <c r="B623" t="s">
        <v>12573</v>
      </c>
      <c r="C623">
        <v>63</v>
      </c>
      <c r="D623">
        <v>121</v>
      </c>
      <c r="E623">
        <v>0</v>
      </c>
      <c r="F623">
        <v>187</v>
      </c>
      <c r="G623" t="s">
        <v>1846</v>
      </c>
      <c r="H623">
        <v>974</v>
      </c>
      <c r="I623">
        <v>127437</v>
      </c>
      <c r="J623" t="s">
        <v>56</v>
      </c>
      <c r="K623" t="s">
        <v>69</v>
      </c>
      <c r="L623" t="s">
        <v>38</v>
      </c>
      <c r="M623" t="s">
        <v>80</v>
      </c>
      <c r="N623" t="s">
        <v>207</v>
      </c>
      <c r="Q623" t="s">
        <v>12574</v>
      </c>
      <c r="R623" t="s">
        <v>12575</v>
      </c>
      <c r="S623">
        <v>4670</v>
      </c>
      <c r="T623">
        <v>1887</v>
      </c>
      <c r="U623" t="s">
        <v>12576</v>
      </c>
      <c r="V623">
        <v>0</v>
      </c>
      <c r="W623" t="s">
        <v>12577</v>
      </c>
      <c r="X623" t="s">
        <v>12578</v>
      </c>
      <c r="Y623">
        <v>27</v>
      </c>
      <c r="Z623" t="s">
        <v>1445</v>
      </c>
      <c r="AA623" t="s">
        <v>1446</v>
      </c>
      <c r="AB623" t="s">
        <v>46</v>
      </c>
      <c r="AC623">
        <v>18000000</v>
      </c>
      <c r="AD623">
        <v>2011</v>
      </c>
      <c r="AE623">
        <v>643</v>
      </c>
      <c r="AF623">
        <v>6</v>
      </c>
      <c r="AG623">
        <v>2.35</v>
      </c>
      <c r="AH623">
        <v>0</v>
      </c>
    </row>
    <row r="624" spans="1:34">
      <c r="A624" t="s">
        <v>34</v>
      </c>
      <c r="B624" t="s">
        <v>995</v>
      </c>
      <c r="C624">
        <v>63</v>
      </c>
      <c r="D624">
        <v>123</v>
      </c>
      <c r="E624">
        <v>0</v>
      </c>
      <c r="F624">
        <v>324</v>
      </c>
      <c r="G624" t="s">
        <v>5985</v>
      </c>
      <c r="H624">
        <v>11000</v>
      </c>
      <c r="I624">
        <v>10297897</v>
      </c>
      <c r="J624" t="s">
        <v>56</v>
      </c>
      <c r="K624" t="s">
        <v>37</v>
      </c>
      <c r="L624" t="s">
        <v>38</v>
      </c>
      <c r="M624" t="s">
        <v>80</v>
      </c>
      <c r="N624" t="s">
        <v>92</v>
      </c>
      <c r="Q624" t="s">
        <v>201</v>
      </c>
      <c r="R624" t="s">
        <v>12584</v>
      </c>
      <c r="S624">
        <v>8309</v>
      </c>
      <c r="T624">
        <v>11969</v>
      </c>
      <c r="U624" t="s">
        <v>1315</v>
      </c>
      <c r="V624">
        <v>4</v>
      </c>
      <c r="W624" t="s">
        <v>12585</v>
      </c>
      <c r="X624" t="s">
        <v>12586</v>
      </c>
      <c r="Y624">
        <v>39</v>
      </c>
      <c r="Z624" t="s">
        <v>44</v>
      </c>
      <c r="AA624" t="s">
        <v>45</v>
      </c>
      <c r="AB624" t="s">
        <v>62</v>
      </c>
      <c r="AC624">
        <v>27000000</v>
      </c>
      <c r="AD624">
        <v>1998</v>
      </c>
      <c r="AE624">
        <v>597</v>
      </c>
      <c r="AF624">
        <v>6</v>
      </c>
      <c r="AG624">
        <v>2.35</v>
      </c>
      <c r="AH624">
        <v>315</v>
      </c>
    </row>
    <row r="625" spans="1:34">
      <c r="A625" t="s">
        <v>34</v>
      </c>
      <c r="B625" t="s">
        <v>7095</v>
      </c>
      <c r="C625">
        <v>46</v>
      </c>
      <c r="D625">
        <v>111</v>
      </c>
      <c r="E625">
        <v>425</v>
      </c>
      <c r="F625">
        <v>344</v>
      </c>
      <c r="G625" t="s">
        <v>519</v>
      </c>
      <c r="H625">
        <v>743</v>
      </c>
      <c r="I625">
        <v>91457688</v>
      </c>
      <c r="J625" t="s">
        <v>56</v>
      </c>
      <c r="K625" t="s">
        <v>88</v>
      </c>
      <c r="L625" t="s">
        <v>37</v>
      </c>
      <c r="Q625" t="s">
        <v>5665</v>
      </c>
      <c r="R625" t="s">
        <v>12587</v>
      </c>
      <c r="S625">
        <v>107801</v>
      </c>
      <c r="T625">
        <v>2403</v>
      </c>
      <c r="U625" t="s">
        <v>12588</v>
      </c>
      <c r="V625">
        <v>4</v>
      </c>
      <c r="W625" t="s">
        <v>12589</v>
      </c>
      <c r="X625" t="s">
        <v>12590</v>
      </c>
      <c r="Y625">
        <v>109</v>
      </c>
      <c r="Z625" t="s">
        <v>44</v>
      </c>
      <c r="AA625" t="s">
        <v>45</v>
      </c>
      <c r="AB625" t="s">
        <v>62</v>
      </c>
      <c r="AC625">
        <v>26000000</v>
      </c>
      <c r="AD625">
        <v>1990</v>
      </c>
      <c r="AE625">
        <v>394</v>
      </c>
      <c r="AF625">
        <v>6</v>
      </c>
      <c r="AG625">
        <v>1.85</v>
      </c>
      <c r="AH625">
        <v>0</v>
      </c>
    </row>
    <row r="626" spans="1:34">
      <c r="A626" t="s">
        <v>34</v>
      </c>
      <c r="B626" t="s">
        <v>12597</v>
      </c>
      <c r="C626">
        <v>66</v>
      </c>
      <c r="D626">
        <v>82</v>
      </c>
      <c r="E626">
        <v>8</v>
      </c>
      <c r="F626">
        <v>179</v>
      </c>
      <c r="G626" t="s">
        <v>12598</v>
      </c>
      <c r="H626">
        <v>770</v>
      </c>
      <c r="I626">
        <v>80920948</v>
      </c>
      <c r="J626" t="s">
        <v>56</v>
      </c>
      <c r="K626" t="s">
        <v>69</v>
      </c>
      <c r="L626" t="s">
        <v>95</v>
      </c>
      <c r="M626" t="s">
        <v>88</v>
      </c>
      <c r="N626" t="s">
        <v>89</v>
      </c>
      <c r="O626" t="s">
        <v>86</v>
      </c>
      <c r="Q626" t="s">
        <v>5395</v>
      </c>
      <c r="R626" t="s">
        <v>12599</v>
      </c>
      <c r="S626">
        <v>23943</v>
      </c>
      <c r="T626">
        <v>2251</v>
      </c>
      <c r="U626" t="s">
        <v>2005</v>
      </c>
      <c r="V626">
        <v>0</v>
      </c>
      <c r="W626" t="s">
        <v>12600</v>
      </c>
      <c r="X626" t="s">
        <v>12601</v>
      </c>
      <c r="Y626">
        <v>118</v>
      </c>
      <c r="Z626" t="s">
        <v>44</v>
      </c>
      <c r="AA626" t="s">
        <v>45</v>
      </c>
      <c r="AB626" t="s">
        <v>251</v>
      </c>
      <c r="AC626">
        <v>30000000</v>
      </c>
      <c r="AD626">
        <v>2001</v>
      </c>
      <c r="AE626">
        <v>677</v>
      </c>
      <c r="AF626">
        <v>6</v>
      </c>
      <c r="AG626">
        <v>1.85</v>
      </c>
      <c r="AH626">
        <v>425</v>
      </c>
    </row>
    <row r="627" spans="1:34">
      <c r="A627" t="s">
        <v>34</v>
      </c>
      <c r="B627" t="s">
        <v>12602</v>
      </c>
      <c r="C627">
        <v>68</v>
      </c>
      <c r="D627">
        <v>88</v>
      </c>
      <c r="E627">
        <v>34</v>
      </c>
      <c r="F627">
        <v>445</v>
      </c>
      <c r="G627" t="s">
        <v>12603</v>
      </c>
      <c r="H627">
        <v>642</v>
      </c>
      <c r="I627">
        <v>78656813</v>
      </c>
      <c r="J627" t="s">
        <v>56</v>
      </c>
      <c r="K627" t="s">
        <v>69</v>
      </c>
      <c r="L627" t="s">
        <v>88</v>
      </c>
      <c r="M627" t="s">
        <v>89</v>
      </c>
      <c r="N627" t="s">
        <v>86</v>
      </c>
      <c r="Q627" t="s">
        <v>12604</v>
      </c>
      <c r="R627" t="s">
        <v>12605</v>
      </c>
      <c r="S627">
        <v>42765</v>
      </c>
      <c r="T627">
        <v>2501</v>
      </c>
      <c r="U627" t="s">
        <v>6588</v>
      </c>
      <c r="V627">
        <v>0</v>
      </c>
      <c r="W627" t="s">
        <v>12606</v>
      </c>
      <c r="X627" t="s">
        <v>12607</v>
      </c>
      <c r="Y627">
        <v>93</v>
      </c>
      <c r="Z627" t="s">
        <v>44</v>
      </c>
      <c r="AA627" t="s">
        <v>45</v>
      </c>
      <c r="AB627" t="s">
        <v>150</v>
      </c>
      <c r="AC627">
        <v>25000000</v>
      </c>
      <c r="AD627">
        <v>1991</v>
      </c>
      <c r="AE627">
        <v>533</v>
      </c>
      <c r="AF627">
        <v>6</v>
      </c>
      <c r="AG627">
        <v>1.85</v>
      </c>
      <c r="AH627">
        <v>0</v>
      </c>
    </row>
    <row r="628" spans="1:34">
      <c r="A628" t="s">
        <v>34</v>
      </c>
      <c r="B628" t="s">
        <v>7608</v>
      </c>
      <c r="C628">
        <v>30</v>
      </c>
      <c r="D628">
        <v>98</v>
      </c>
      <c r="E628">
        <v>23</v>
      </c>
      <c r="F628">
        <v>982</v>
      </c>
      <c r="G628" t="s">
        <v>4753</v>
      </c>
      <c r="H628">
        <v>1000</v>
      </c>
      <c r="I628">
        <v>7434726</v>
      </c>
      <c r="J628" t="s">
        <v>56</v>
      </c>
      <c r="K628" t="s">
        <v>37</v>
      </c>
      <c r="L628" t="s">
        <v>38</v>
      </c>
      <c r="M628" t="s">
        <v>57</v>
      </c>
      <c r="N628" t="s">
        <v>92</v>
      </c>
      <c r="Q628" t="s">
        <v>7151</v>
      </c>
      <c r="R628" t="s">
        <v>12613</v>
      </c>
      <c r="S628">
        <v>14473</v>
      </c>
      <c r="T628">
        <v>3671</v>
      </c>
      <c r="U628" t="s">
        <v>8452</v>
      </c>
      <c r="V628">
        <v>2</v>
      </c>
      <c r="W628" t="s">
        <v>12614</v>
      </c>
      <c r="X628" t="s">
        <v>12615</v>
      </c>
      <c r="Y628">
        <v>81</v>
      </c>
      <c r="Z628" t="s">
        <v>44</v>
      </c>
      <c r="AA628" t="s">
        <v>45</v>
      </c>
      <c r="AB628" t="s">
        <v>46</v>
      </c>
      <c r="AC628">
        <v>23000000</v>
      </c>
      <c r="AD628">
        <v>1991</v>
      </c>
      <c r="AE628">
        <v>1000</v>
      </c>
      <c r="AF628">
        <v>6</v>
      </c>
      <c r="AG628">
        <v>1.85</v>
      </c>
      <c r="AH628">
        <v>0</v>
      </c>
    </row>
    <row r="629" spans="1:34">
      <c r="A629" t="s">
        <v>34</v>
      </c>
      <c r="B629" t="s">
        <v>12648</v>
      </c>
      <c r="C629">
        <v>45</v>
      </c>
      <c r="D629">
        <v>114</v>
      </c>
      <c r="E629">
        <v>73</v>
      </c>
      <c r="F629">
        <v>563</v>
      </c>
      <c r="G629" t="s">
        <v>12649</v>
      </c>
      <c r="H629">
        <v>695</v>
      </c>
      <c r="I629">
        <v>15100000</v>
      </c>
      <c r="J629" t="s">
        <v>56</v>
      </c>
      <c r="K629" t="s">
        <v>94</v>
      </c>
      <c r="L629" t="s">
        <v>86</v>
      </c>
      <c r="M629" t="s">
        <v>57</v>
      </c>
      <c r="Q629" t="s">
        <v>12087</v>
      </c>
      <c r="R629" t="s">
        <v>12650</v>
      </c>
      <c r="S629">
        <v>22797</v>
      </c>
      <c r="T629">
        <v>3444</v>
      </c>
      <c r="U629" t="s">
        <v>7126</v>
      </c>
      <c r="V629">
        <v>1</v>
      </c>
      <c r="W629" t="s">
        <v>12651</v>
      </c>
      <c r="X629" t="s">
        <v>12652</v>
      </c>
      <c r="Y629">
        <v>96</v>
      </c>
      <c r="Z629" t="s">
        <v>44</v>
      </c>
      <c r="AA629" t="s">
        <v>45</v>
      </c>
      <c r="AB629" t="s">
        <v>46</v>
      </c>
      <c r="AC629">
        <v>15000000</v>
      </c>
      <c r="AD629">
        <v>1984</v>
      </c>
      <c r="AE629">
        <v>654</v>
      </c>
      <c r="AF629">
        <v>6</v>
      </c>
      <c r="AG629">
        <v>2.35</v>
      </c>
      <c r="AH629">
        <v>0</v>
      </c>
    </row>
    <row r="630" spans="1:34">
      <c r="A630" t="s">
        <v>34</v>
      </c>
      <c r="B630" t="s">
        <v>1939</v>
      </c>
      <c r="C630">
        <v>91</v>
      </c>
      <c r="D630">
        <v>110</v>
      </c>
      <c r="E630">
        <v>164</v>
      </c>
      <c r="F630">
        <v>45</v>
      </c>
      <c r="G630" t="s">
        <v>12694</v>
      </c>
      <c r="H630">
        <v>258</v>
      </c>
      <c r="I630">
        <v>15156200</v>
      </c>
      <c r="J630" t="s">
        <v>56</v>
      </c>
      <c r="K630" t="s">
        <v>37</v>
      </c>
      <c r="L630" t="s">
        <v>38</v>
      </c>
      <c r="M630" t="s">
        <v>90</v>
      </c>
      <c r="N630" t="s">
        <v>57</v>
      </c>
      <c r="Q630" t="s">
        <v>12695</v>
      </c>
      <c r="R630" t="s">
        <v>12696</v>
      </c>
      <c r="S630">
        <v>15358</v>
      </c>
      <c r="T630">
        <v>571</v>
      </c>
      <c r="U630" t="s">
        <v>12697</v>
      </c>
      <c r="V630">
        <v>2</v>
      </c>
      <c r="W630" t="s">
        <v>12698</v>
      </c>
      <c r="X630" t="s">
        <v>12699</v>
      </c>
      <c r="Y630">
        <v>131</v>
      </c>
      <c r="Z630" t="s">
        <v>44</v>
      </c>
      <c r="AA630" t="s">
        <v>45</v>
      </c>
      <c r="AB630" t="s">
        <v>46</v>
      </c>
      <c r="AC630">
        <v>30000000</v>
      </c>
      <c r="AD630">
        <v>1999</v>
      </c>
      <c r="AE630">
        <v>218</v>
      </c>
      <c r="AF630">
        <v>6</v>
      </c>
      <c r="AG630">
        <v>2.35</v>
      </c>
      <c r="AH630">
        <v>328</v>
      </c>
    </row>
    <row r="631" spans="1:34">
      <c r="A631" t="s">
        <v>34</v>
      </c>
      <c r="B631" t="s">
        <v>351</v>
      </c>
      <c r="C631">
        <v>321</v>
      </c>
      <c r="D631">
        <v>103</v>
      </c>
      <c r="E631">
        <v>207</v>
      </c>
      <c r="F631">
        <v>3000</v>
      </c>
      <c r="G631" t="s">
        <v>1742</v>
      </c>
      <c r="H631">
        <v>40000</v>
      </c>
      <c r="I631">
        <v>67631157</v>
      </c>
      <c r="J631" t="s">
        <v>56</v>
      </c>
      <c r="K631" t="s">
        <v>87</v>
      </c>
      <c r="L631" t="s">
        <v>57</v>
      </c>
      <c r="Q631" t="s">
        <v>785</v>
      </c>
      <c r="R631" t="s">
        <v>12389</v>
      </c>
      <c r="S631">
        <v>176606</v>
      </c>
      <c r="T631">
        <v>55175</v>
      </c>
      <c r="U631" t="s">
        <v>2275</v>
      </c>
      <c r="V631">
        <v>0</v>
      </c>
      <c r="W631" t="s">
        <v>12390</v>
      </c>
      <c r="X631" t="s">
        <v>12391</v>
      </c>
      <c r="Y631">
        <v>374</v>
      </c>
      <c r="Z631" t="s">
        <v>44</v>
      </c>
      <c r="AA631" t="s">
        <v>45</v>
      </c>
      <c r="AB631" t="s">
        <v>62</v>
      </c>
      <c r="AC631">
        <v>100000000</v>
      </c>
      <c r="AD631">
        <v>2010</v>
      </c>
      <c r="AE631">
        <v>11000</v>
      </c>
      <c r="AF631">
        <v>6</v>
      </c>
      <c r="AG631">
        <v>2.35</v>
      </c>
      <c r="AH631">
        <v>25000</v>
      </c>
    </row>
    <row r="632" spans="1:34">
      <c r="A632" t="s">
        <v>34</v>
      </c>
      <c r="B632" t="s">
        <v>12648</v>
      </c>
      <c r="C632">
        <v>45</v>
      </c>
      <c r="D632">
        <v>79</v>
      </c>
      <c r="E632">
        <v>73</v>
      </c>
      <c r="F632">
        <v>112</v>
      </c>
      <c r="G632" t="s">
        <v>4753</v>
      </c>
      <c r="H632">
        <v>1000</v>
      </c>
      <c r="I632">
        <v>2275557</v>
      </c>
      <c r="J632" t="s">
        <v>56</v>
      </c>
      <c r="K632" t="s">
        <v>88</v>
      </c>
      <c r="L632" t="s">
        <v>37</v>
      </c>
      <c r="M632" t="s">
        <v>57</v>
      </c>
      <c r="Q632" t="s">
        <v>1847</v>
      </c>
      <c r="R632" t="s">
        <v>12700</v>
      </c>
      <c r="S632">
        <v>12561</v>
      </c>
      <c r="T632">
        <v>2404</v>
      </c>
      <c r="U632" t="s">
        <v>12701</v>
      </c>
      <c r="V632">
        <v>2</v>
      </c>
      <c r="W632" t="s">
        <v>12702</v>
      </c>
      <c r="X632" t="s">
        <v>12703</v>
      </c>
      <c r="Y632">
        <v>102</v>
      </c>
      <c r="Z632" t="s">
        <v>44</v>
      </c>
      <c r="AA632" t="s">
        <v>45</v>
      </c>
      <c r="AB632" t="s">
        <v>46</v>
      </c>
      <c r="AC632">
        <v>8000000</v>
      </c>
      <c r="AD632">
        <v>1991</v>
      </c>
      <c r="AE632">
        <v>1000</v>
      </c>
      <c r="AF632">
        <v>6</v>
      </c>
      <c r="AG632">
        <v>1.85</v>
      </c>
      <c r="AH632">
        <v>0</v>
      </c>
    </row>
    <row r="633" spans="1:34">
      <c r="A633" t="s">
        <v>34</v>
      </c>
      <c r="B633" t="s">
        <v>12755</v>
      </c>
      <c r="C633">
        <v>107</v>
      </c>
      <c r="D633">
        <v>99</v>
      </c>
      <c r="E633">
        <v>2</v>
      </c>
      <c r="F633">
        <v>3</v>
      </c>
      <c r="G633" t="s">
        <v>12756</v>
      </c>
      <c r="H633">
        <v>43</v>
      </c>
      <c r="I633">
        <v>10037390</v>
      </c>
      <c r="J633" t="s">
        <v>56</v>
      </c>
      <c r="K633" t="s">
        <v>69</v>
      </c>
      <c r="L633" t="s">
        <v>38</v>
      </c>
      <c r="M633" t="s">
        <v>86</v>
      </c>
      <c r="N633" t="s">
        <v>57</v>
      </c>
      <c r="Q633" t="s">
        <v>12757</v>
      </c>
      <c r="R633" t="s">
        <v>12758</v>
      </c>
      <c r="S633">
        <v>5442</v>
      </c>
      <c r="T633">
        <v>53</v>
      </c>
      <c r="U633" t="s">
        <v>12759</v>
      </c>
      <c r="V633">
        <v>0</v>
      </c>
      <c r="W633" t="s">
        <v>12760</v>
      </c>
      <c r="X633" t="s">
        <v>12761</v>
      </c>
      <c r="Y633">
        <v>140</v>
      </c>
      <c r="Z633" t="s">
        <v>197</v>
      </c>
      <c r="AA633" t="s">
        <v>198</v>
      </c>
      <c r="AB633" t="s">
        <v>150</v>
      </c>
      <c r="AC633">
        <v>1000000000</v>
      </c>
      <c r="AD633">
        <v>1999</v>
      </c>
      <c r="AE633">
        <v>3</v>
      </c>
      <c r="AF633">
        <v>6</v>
      </c>
      <c r="AG633">
        <v>2.35</v>
      </c>
      <c r="AH633">
        <v>339</v>
      </c>
    </row>
    <row r="634" spans="1:34">
      <c r="A634" t="s">
        <v>34</v>
      </c>
      <c r="B634" t="s">
        <v>12762</v>
      </c>
      <c r="C634">
        <v>29</v>
      </c>
      <c r="D634">
        <v>82</v>
      </c>
      <c r="E634">
        <v>82</v>
      </c>
      <c r="F634">
        <v>490</v>
      </c>
      <c r="G634" t="s">
        <v>761</v>
      </c>
      <c r="H634">
        <v>2000</v>
      </c>
      <c r="I634">
        <v>12996</v>
      </c>
      <c r="J634" t="s">
        <v>56</v>
      </c>
      <c r="K634" t="s">
        <v>88</v>
      </c>
      <c r="L634" t="s">
        <v>70</v>
      </c>
      <c r="M634" t="s">
        <v>86</v>
      </c>
      <c r="Q634" t="s">
        <v>2595</v>
      </c>
      <c r="R634" t="s">
        <v>12763</v>
      </c>
      <c r="S634">
        <v>1938</v>
      </c>
      <c r="T634">
        <v>3905</v>
      </c>
      <c r="U634" t="s">
        <v>5516</v>
      </c>
      <c r="V634">
        <v>0</v>
      </c>
      <c r="W634" t="s">
        <v>12764</v>
      </c>
      <c r="X634" t="s">
        <v>12765</v>
      </c>
      <c r="Y634">
        <v>54</v>
      </c>
      <c r="Z634" t="s">
        <v>44</v>
      </c>
      <c r="AA634" t="s">
        <v>45</v>
      </c>
      <c r="AB634" t="s">
        <v>46</v>
      </c>
      <c r="AC634">
        <v>1000000</v>
      </c>
      <c r="AD634">
        <v>2000</v>
      </c>
      <c r="AE634">
        <v>571</v>
      </c>
      <c r="AF634">
        <v>6</v>
      </c>
      <c r="AG634">
        <v>1.85</v>
      </c>
      <c r="AH634">
        <v>210</v>
      </c>
    </row>
    <row r="635" spans="1:34">
      <c r="A635" t="s">
        <v>34</v>
      </c>
      <c r="B635" t="s">
        <v>2729</v>
      </c>
      <c r="C635">
        <v>377</v>
      </c>
      <c r="D635">
        <v>131</v>
      </c>
      <c r="E635">
        <v>532</v>
      </c>
      <c r="F635">
        <v>627</v>
      </c>
      <c r="G635" t="s">
        <v>5830</v>
      </c>
      <c r="H635">
        <v>14000</v>
      </c>
      <c r="I635">
        <v>65173160</v>
      </c>
      <c r="J635" t="s">
        <v>56</v>
      </c>
      <c r="K635" t="s">
        <v>69</v>
      </c>
      <c r="L635" t="s">
        <v>86</v>
      </c>
      <c r="M635" t="s">
        <v>57</v>
      </c>
      <c r="Q635" t="s">
        <v>81</v>
      </c>
      <c r="R635" t="s">
        <v>12775</v>
      </c>
      <c r="S635">
        <v>202382</v>
      </c>
      <c r="T635">
        <v>26679</v>
      </c>
      <c r="U635" t="s">
        <v>4400</v>
      </c>
      <c r="V635">
        <v>0</v>
      </c>
      <c r="W635" t="s">
        <v>12776</v>
      </c>
      <c r="X635" t="s">
        <v>12777</v>
      </c>
      <c r="Y635">
        <v>751</v>
      </c>
      <c r="Z635" t="s">
        <v>44</v>
      </c>
      <c r="AA635" t="s">
        <v>45</v>
      </c>
      <c r="AB635" t="s">
        <v>62</v>
      </c>
      <c r="AC635">
        <v>209000000</v>
      </c>
      <c r="AD635">
        <v>2012</v>
      </c>
      <c r="AE635">
        <v>10000</v>
      </c>
      <c r="AF635">
        <v>5.9</v>
      </c>
      <c r="AG635">
        <v>2.35</v>
      </c>
      <c r="AH635">
        <v>44000</v>
      </c>
    </row>
    <row r="636" spans="1:34">
      <c r="A636" t="s">
        <v>34</v>
      </c>
      <c r="B636" t="s">
        <v>12784</v>
      </c>
      <c r="C636">
        <v>348</v>
      </c>
      <c r="D636">
        <v>101</v>
      </c>
      <c r="E636">
        <v>473</v>
      </c>
      <c r="F636">
        <v>429</v>
      </c>
      <c r="G636" t="s">
        <v>10245</v>
      </c>
      <c r="H636">
        <v>833</v>
      </c>
      <c r="I636">
        <v>190871240</v>
      </c>
      <c r="J636" t="s">
        <v>56</v>
      </c>
      <c r="K636" t="s">
        <v>69</v>
      </c>
      <c r="L636" t="s">
        <v>88</v>
      </c>
      <c r="M636" t="s">
        <v>86</v>
      </c>
      <c r="Q636" t="s">
        <v>12785</v>
      </c>
      <c r="R636" t="s">
        <v>12786</v>
      </c>
      <c r="S636">
        <v>167085</v>
      </c>
      <c r="T636">
        <v>2690</v>
      </c>
      <c r="U636" t="s">
        <v>12787</v>
      </c>
      <c r="V636">
        <v>0</v>
      </c>
      <c r="W636" t="s">
        <v>12788</v>
      </c>
      <c r="X636" t="s">
        <v>12789</v>
      </c>
      <c r="Y636">
        <v>491</v>
      </c>
      <c r="Z636" t="s">
        <v>44</v>
      </c>
      <c r="AA636" t="s">
        <v>45</v>
      </c>
      <c r="AB636" t="s">
        <v>62</v>
      </c>
      <c r="AC636">
        <v>125000000</v>
      </c>
      <c r="AD636">
        <v>2014</v>
      </c>
      <c r="AE636">
        <v>809</v>
      </c>
      <c r="AF636">
        <v>5.9</v>
      </c>
      <c r="AG636">
        <v>2.35</v>
      </c>
      <c r="AH636">
        <v>62000</v>
      </c>
    </row>
    <row r="637" spans="1:34">
      <c r="A637" t="s">
        <v>34</v>
      </c>
      <c r="B637" t="s">
        <v>6728</v>
      </c>
      <c r="C637">
        <v>198</v>
      </c>
      <c r="D637">
        <v>92</v>
      </c>
      <c r="E637">
        <v>394</v>
      </c>
      <c r="F637">
        <v>527</v>
      </c>
      <c r="G637" t="s">
        <v>4679</v>
      </c>
      <c r="H637">
        <v>693</v>
      </c>
      <c r="I637">
        <v>181166115</v>
      </c>
      <c r="J637" t="s">
        <v>56</v>
      </c>
      <c r="K637" t="s">
        <v>69</v>
      </c>
      <c r="L637" t="s">
        <v>86</v>
      </c>
      <c r="M637" t="s">
        <v>57</v>
      </c>
      <c r="Q637" t="s">
        <v>286</v>
      </c>
      <c r="R637" t="s">
        <v>12793</v>
      </c>
      <c r="S637">
        <v>219501</v>
      </c>
      <c r="T637">
        <v>2574</v>
      </c>
      <c r="U637" t="s">
        <v>8315</v>
      </c>
      <c r="V637">
        <v>0</v>
      </c>
      <c r="W637" t="s">
        <v>12794</v>
      </c>
      <c r="X637" t="s">
        <v>12795</v>
      </c>
      <c r="Y637">
        <v>1236</v>
      </c>
      <c r="Z637" t="s">
        <v>44</v>
      </c>
      <c r="AA637" t="s">
        <v>45</v>
      </c>
      <c r="AB637" t="s">
        <v>62</v>
      </c>
      <c r="AC637">
        <v>93000000</v>
      </c>
      <c r="AD637">
        <v>2001</v>
      </c>
      <c r="AE637">
        <v>595</v>
      </c>
      <c r="AF637">
        <v>5.9</v>
      </c>
      <c r="AG637">
        <v>1.85</v>
      </c>
      <c r="AH637">
        <v>0</v>
      </c>
    </row>
    <row r="638" spans="1:34">
      <c r="A638" t="s">
        <v>34</v>
      </c>
      <c r="B638" t="s">
        <v>5705</v>
      </c>
      <c r="C638">
        <v>170</v>
      </c>
      <c r="D638">
        <v>123</v>
      </c>
      <c r="E638">
        <v>55</v>
      </c>
      <c r="F638">
        <v>956</v>
      </c>
      <c r="G638" t="s">
        <v>1235</v>
      </c>
      <c r="H638">
        <v>3000</v>
      </c>
      <c r="I638">
        <v>34543701</v>
      </c>
      <c r="J638" t="s">
        <v>56</v>
      </c>
      <c r="K638" t="s">
        <v>90</v>
      </c>
      <c r="L638" t="s">
        <v>86</v>
      </c>
      <c r="M638" t="s">
        <v>57</v>
      </c>
      <c r="Q638" t="s">
        <v>51</v>
      </c>
      <c r="R638" t="s">
        <v>12802</v>
      </c>
      <c r="S638">
        <v>100001</v>
      </c>
      <c r="T638">
        <v>5839</v>
      </c>
      <c r="U638" t="s">
        <v>2112</v>
      </c>
      <c r="V638">
        <v>1</v>
      </c>
      <c r="W638" t="s">
        <v>12803</v>
      </c>
      <c r="X638" t="s">
        <v>12804</v>
      </c>
      <c r="Y638">
        <v>289</v>
      </c>
      <c r="Z638" t="s">
        <v>44</v>
      </c>
      <c r="AA638" t="s">
        <v>45</v>
      </c>
      <c r="AB638" t="s">
        <v>62</v>
      </c>
      <c r="AC638">
        <v>82000000</v>
      </c>
      <c r="AD638">
        <v>2000</v>
      </c>
      <c r="AE638">
        <v>975</v>
      </c>
      <c r="AF638">
        <v>5.9</v>
      </c>
      <c r="AG638">
        <v>2.35</v>
      </c>
      <c r="AH638">
        <v>0</v>
      </c>
    </row>
    <row r="639" spans="1:34">
      <c r="A639" t="s">
        <v>34</v>
      </c>
      <c r="B639" t="s">
        <v>12805</v>
      </c>
      <c r="C639">
        <v>124</v>
      </c>
      <c r="D639">
        <v>96</v>
      </c>
      <c r="E639">
        <v>25</v>
      </c>
      <c r="F639">
        <v>102</v>
      </c>
      <c r="G639" t="s">
        <v>12806</v>
      </c>
      <c r="H639">
        <v>891</v>
      </c>
      <c r="I639">
        <v>56684819</v>
      </c>
      <c r="J639" t="s">
        <v>56</v>
      </c>
      <c r="K639" t="s">
        <v>69</v>
      </c>
      <c r="L639" t="s">
        <v>86</v>
      </c>
      <c r="Q639" t="s">
        <v>5221</v>
      </c>
      <c r="R639" t="s">
        <v>12807</v>
      </c>
      <c r="S639">
        <v>103787</v>
      </c>
      <c r="T639">
        <v>1919</v>
      </c>
      <c r="U639" t="s">
        <v>12808</v>
      </c>
      <c r="V639">
        <v>0</v>
      </c>
      <c r="W639" t="s">
        <v>12809</v>
      </c>
      <c r="X639" t="s">
        <v>12810</v>
      </c>
      <c r="Y639">
        <v>615</v>
      </c>
      <c r="Z639" t="s">
        <v>44</v>
      </c>
      <c r="AA639" t="s">
        <v>45</v>
      </c>
      <c r="AB639" t="s">
        <v>62</v>
      </c>
      <c r="AC639">
        <v>80000000</v>
      </c>
      <c r="AD639">
        <v>2002</v>
      </c>
      <c r="AE639">
        <v>639</v>
      </c>
      <c r="AF639">
        <v>5.9</v>
      </c>
      <c r="AG639">
        <v>2.35</v>
      </c>
      <c r="AH639">
        <v>3000</v>
      </c>
    </row>
    <row r="640" spans="1:34">
      <c r="A640" t="s">
        <v>34</v>
      </c>
      <c r="B640" t="s">
        <v>1067</v>
      </c>
      <c r="C640">
        <v>137</v>
      </c>
      <c r="D640">
        <v>129</v>
      </c>
      <c r="E640">
        <v>258</v>
      </c>
      <c r="F640">
        <v>163</v>
      </c>
      <c r="G640" t="s">
        <v>8207</v>
      </c>
      <c r="H640">
        <v>2000</v>
      </c>
      <c r="I640">
        <v>45356386</v>
      </c>
      <c r="J640" t="s">
        <v>56</v>
      </c>
      <c r="K640" t="s">
        <v>69</v>
      </c>
      <c r="L640" t="s">
        <v>92</v>
      </c>
      <c r="Q640" t="s">
        <v>2534</v>
      </c>
      <c r="R640" t="s">
        <v>12811</v>
      </c>
      <c r="S640">
        <v>71574</v>
      </c>
      <c r="T640">
        <v>2864</v>
      </c>
      <c r="U640" t="s">
        <v>12812</v>
      </c>
      <c r="V640">
        <v>1</v>
      </c>
      <c r="W640" t="s">
        <v>12813</v>
      </c>
      <c r="X640" t="s">
        <v>12814</v>
      </c>
      <c r="Y640">
        <v>244</v>
      </c>
      <c r="Z640" t="s">
        <v>695</v>
      </c>
      <c r="AA640" t="s">
        <v>45</v>
      </c>
      <c r="AB640" t="s">
        <v>150</v>
      </c>
      <c r="AC640">
        <v>75000000</v>
      </c>
      <c r="AD640">
        <v>2005</v>
      </c>
      <c r="AE640">
        <v>277</v>
      </c>
      <c r="AF640">
        <v>5.9</v>
      </c>
      <c r="AG640">
        <v>2.35</v>
      </c>
      <c r="AH640">
        <v>951</v>
      </c>
    </row>
    <row r="641" spans="1:34">
      <c r="A641" t="s">
        <v>34</v>
      </c>
      <c r="B641" t="s">
        <v>600</v>
      </c>
      <c r="C641">
        <v>233</v>
      </c>
      <c r="D641">
        <v>118</v>
      </c>
      <c r="E641">
        <v>0</v>
      </c>
      <c r="F641">
        <v>871</v>
      </c>
      <c r="G641" t="s">
        <v>55</v>
      </c>
      <c r="H641">
        <v>13000</v>
      </c>
      <c r="I641">
        <v>37899638</v>
      </c>
      <c r="J641" t="s">
        <v>56</v>
      </c>
      <c r="K641" t="s">
        <v>69</v>
      </c>
      <c r="L641" t="s">
        <v>88</v>
      </c>
      <c r="M641" t="s">
        <v>70</v>
      </c>
      <c r="N641" t="s">
        <v>57</v>
      </c>
      <c r="Q641" t="s">
        <v>209</v>
      </c>
      <c r="R641" t="s">
        <v>12815</v>
      </c>
      <c r="S641">
        <v>98472</v>
      </c>
      <c r="T641">
        <v>27114</v>
      </c>
      <c r="U641" t="s">
        <v>3601</v>
      </c>
      <c r="V641">
        <v>2</v>
      </c>
      <c r="W641" t="s">
        <v>12816</v>
      </c>
      <c r="X641" t="s">
        <v>12817</v>
      </c>
      <c r="Y641">
        <v>492</v>
      </c>
      <c r="Z641" t="s">
        <v>44</v>
      </c>
      <c r="AA641" t="s">
        <v>45</v>
      </c>
      <c r="AB641" t="s">
        <v>62</v>
      </c>
      <c r="AC641">
        <v>88000000</v>
      </c>
      <c r="AD641">
        <v>2005</v>
      </c>
      <c r="AE641">
        <v>13000</v>
      </c>
      <c r="AF641">
        <v>5.9</v>
      </c>
      <c r="AG641">
        <v>1.85</v>
      </c>
      <c r="AH641">
        <v>0</v>
      </c>
    </row>
    <row r="642" spans="1:34">
      <c r="A642" t="s">
        <v>34</v>
      </c>
      <c r="B642" t="s">
        <v>1983</v>
      </c>
      <c r="C642">
        <v>150</v>
      </c>
      <c r="D642">
        <v>107</v>
      </c>
      <c r="E642">
        <v>309</v>
      </c>
      <c r="F642">
        <v>771</v>
      </c>
      <c r="G642" t="s">
        <v>2428</v>
      </c>
      <c r="H642">
        <v>23000</v>
      </c>
      <c r="I642">
        <v>127083765</v>
      </c>
      <c r="J642" t="s">
        <v>56</v>
      </c>
      <c r="K642" t="s">
        <v>37</v>
      </c>
      <c r="L642" t="s">
        <v>57</v>
      </c>
      <c r="Q642" t="s">
        <v>3795</v>
      </c>
      <c r="R642" t="s">
        <v>12818</v>
      </c>
      <c r="S642">
        <v>191912</v>
      </c>
      <c r="T642">
        <v>25296</v>
      </c>
      <c r="U642" t="s">
        <v>12819</v>
      </c>
      <c r="V642">
        <v>5</v>
      </c>
      <c r="W642" t="s">
        <v>12820</v>
      </c>
      <c r="X642" t="s">
        <v>12821</v>
      </c>
      <c r="Y642">
        <v>370</v>
      </c>
      <c r="Z642" t="s">
        <v>44</v>
      </c>
      <c r="AA642" t="s">
        <v>45</v>
      </c>
      <c r="AB642" t="s">
        <v>62</v>
      </c>
      <c r="AC642">
        <v>76000000</v>
      </c>
      <c r="AD642">
        <v>2003</v>
      </c>
      <c r="AE642">
        <v>787</v>
      </c>
      <c r="AF642">
        <v>5.9</v>
      </c>
      <c r="AG642">
        <v>2.35</v>
      </c>
      <c r="AH642">
        <v>0</v>
      </c>
    </row>
    <row r="643" spans="1:34">
      <c r="A643" t="s">
        <v>34</v>
      </c>
      <c r="B643" t="s">
        <v>1067</v>
      </c>
      <c r="C643">
        <v>134</v>
      </c>
      <c r="D643">
        <v>124</v>
      </c>
      <c r="E643">
        <v>258</v>
      </c>
      <c r="F643">
        <v>748</v>
      </c>
      <c r="G643" t="s">
        <v>217</v>
      </c>
      <c r="H643">
        <v>867</v>
      </c>
      <c r="I643">
        <v>68473360</v>
      </c>
      <c r="J643" t="s">
        <v>56</v>
      </c>
      <c r="K643" t="s">
        <v>69</v>
      </c>
      <c r="L643" t="s">
        <v>38</v>
      </c>
      <c r="M643" t="s">
        <v>57</v>
      </c>
      <c r="Q643" t="s">
        <v>12826</v>
      </c>
      <c r="R643" t="s">
        <v>12827</v>
      </c>
      <c r="S643">
        <v>49536</v>
      </c>
      <c r="T643">
        <v>3424</v>
      </c>
      <c r="U643" t="s">
        <v>4435</v>
      </c>
      <c r="V643">
        <v>0</v>
      </c>
      <c r="W643" t="s">
        <v>12828</v>
      </c>
      <c r="X643" t="s">
        <v>12829</v>
      </c>
      <c r="Y643">
        <v>379</v>
      </c>
      <c r="Z643" t="s">
        <v>44</v>
      </c>
      <c r="AA643" t="s">
        <v>45</v>
      </c>
      <c r="AB643" t="s">
        <v>62</v>
      </c>
      <c r="AC643">
        <v>75000000</v>
      </c>
      <c r="AD643">
        <v>2000</v>
      </c>
      <c r="AE643">
        <v>826</v>
      </c>
      <c r="AF643">
        <v>5.9</v>
      </c>
      <c r="AG643">
        <v>1.85</v>
      </c>
      <c r="AH643">
        <v>0</v>
      </c>
    </row>
    <row r="644" spans="1:34">
      <c r="A644" t="s">
        <v>34</v>
      </c>
      <c r="B644" t="s">
        <v>6326</v>
      </c>
      <c r="C644">
        <v>53</v>
      </c>
      <c r="D644">
        <v>134</v>
      </c>
      <c r="E644">
        <v>109</v>
      </c>
      <c r="F644">
        <v>249</v>
      </c>
      <c r="G644" t="s">
        <v>5179</v>
      </c>
      <c r="H644">
        <v>919</v>
      </c>
      <c r="I644">
        <v>37600435</v>
      </c>
      <c r="J644" t="s">
        <v>56</v>
      </c>
      <c r="K644" t="s">
        <v>69</v>
      </c>
      <c r="L644" t="s">
        <v>87</v>
      </c>
      <c r="M644" t="s">
        <v>57</v>
      </c>
      <c r="Q644" t="s">
        <v>1686</v>
      </c>
      <c r="R644" t="s">
        <v>12830</v>
      </c>
      <c r="S644">
        <v>55350</v>
      </c>
      <c r="T644">
        <v>1695</v>
      </c>
      <c r="U644" t="s">
        <v>3299</v>
      </c>
      <c r="V644">
        <v>3</v>
      </c>
      <c r="W644" t="s">
        <v>12831</v>
      </c>
      <c r="X644" t="s">
        <v>12832</v>
      </c>
      <c r="Y644">
        <v>180</v>
      </c>
      <c r="Z644" t="s">
        <v>44</v>
      </c>
      <c r="AA644" t="s">
        <v>45</v>
      </c>
      <c r="AB644" t="s">
        <v>62</v>
      </c>
      <c r="AC644">
        <v>55000000</v>
      </c>
      <c r="AD644">
        <v>1995</v>
      </c>
      <c r="AE644">
        <v>303</v>
      </c>
      <c r="AF644">
        <v>5.9</v>
      </c>
      <c r="AG644">
        <v>1.85</v>
      </c>
      <c r="AH644">
        <v>0</v>
      </c>
    </row>
    <row r="645" spans="1:34">
      <c r="A645" t="s">
        <v>34</v>
      </c>
      <c r="B645" t="s">
        <v>8068</v>
      </c>
      <c r="C645">
        <v>393</v>
      </c>
      <c r="D645">
        <v>105</v>
      </c>
      <c r="E645">
        <v>335</v>
      </c>
      <c r="F645">
        <v>911</v>
      </c>
      <c r="G645" t="s">
        <v>4064</v>
      </c>
      <c r="H645">
        <v>3000</v>
      </c>
      <c r="I645">
        <v>37516013</v>
      </c>
      <c r="J645" t="s">
        <v>56</v>
      </c>
      <c r="K645" t="s">
        <v>70</v>
      </c>
      <c r="L645" t="s">
        <v>94</v>
      </c>
      <c r="Q645" t="s">
        <v>2275</v>
      </c>
      <c r="R645" t="s">
        <v>12846</v>
      </c>
      <c r="S645">
        <v>128629</v>
      </c>
      <c r="T645">
        <v>8281</v>
      </c>
      <c r="U645" t="s">
        <v>6081</v>
      </c>
      <c r="V645">
        <v>0</v>
      </c>
      <c r="W645" t="s">
        <v>12847</v>
      </c>
      <c r="X645" t="s">
        <v>12848</v>
      </c>
      <c r="Y645">
        <v>348</v>
      </c>
      <c r="Z645" t="s">
        <v>44</v>
      </c>
      <c r="AA645" t="s">
        <v>45</v>
      </c>
      <c r="AB645" t="s">
        <v>46</v>
      </c>
      <c r="AC645">
        <v>69000000</v>
      </c>
      <c r="AD645">
        <v>2012</v>
      </c>
      <c r="AE645">
        <v>3000</v>
      </c>
      <c r="AF645">
        <v>5.9</v>
      </c>
      <c r="AG645">
        <v>2.35</v>
      </c>
      <c r="AH645">
        <v>98000</v>
      </c>
    </row>
    <row r="646" spans="1:34">
      <c r="A646" t="s">
        <v>34</v>
      </c>
      <c r="B646" t="s">
        <v>12849</v>
      </c>
      <c r="C646">
        <v>185</v>
      </c>
      <c r="D646">
        <v>122</v>
      </c>
      <c r="E646">
        <v>687</v>
      </c>
      <c r="F646">
        <v>957</v>
      </c>
      <c r="G646" t="s">
        <v>6431</v>
      </c>
      <c r="H646">
        <v>16000</v>
      </c>
      <c r="I646">
        <v>52397389</v>
      </c>
      <c r="J646" t="s">
        <v>56</v>
      </c>
      <c r="K646" t="s">
        <v>69</v>
      </c>
      <c r="L646" t="s">
        <v>70</v>
      </c>
      <c r="M646" t="s">
        <v>94</v>
      </c>
      <c r="N646" t="s">
        <v>86</v>
      </c>
      <c r="O646" t="s">
        <v>57</v>
      </c>
      <c r="Q646" t="s">
        <v>825</v>
      </c>
      <c r="R646" t="s">
        <v>12850</v>
      </c>
      <c r="S646">
        <v>132954</v>
      </c>
      <c r="T646">
        <v>19764</v>
      </c>
      <c r="U646" t="s">
        <v>3478</v>
      </c>
      <c r="V646">
        <v>0</v>
      </c>
      <c r="W646" t="s">
        <v>12851</v>
      </c>
      <c r="X646" t="s">
        <v>12852</v>
      </c>
      <c r="Y646">
        <v>514</v>
      </c>
      <c r="Z646" t="s">
        <v>44</v>
      </c>
      <c r="AA646" t="s">
        <v>45</v>
      </c>
      <c r="AB646" t="s">
        <v>46</v>
      </c>
      <c r="AC646">
        <v>65000000</v>
      </c>
      <c r="AD646">
        <v>2004</v>
      </c>
      <c r="AE646">
        <v>1000</v>
      </c>
      <c r="AF646">
        <v>5.9</v>
      </c>
      <c r="AG646">
        <v>2.35</v>
      </c>
      <c r="AH646">
        <v>0</v>
      </c>
    </row>
    <row r="647" spans="1:34">
      <c r="A647" t="s">
        <v>34</v>
      </c>
      <c r="B647" t="s">
        <v>12853</v>
      </c>
      <c r="C647">
        <v>113</v>
      </c>
      <c r="D647">
        <v>125</v>
      </c>
      <c r="E647">
        <v>11</v>
      </c>
      <c r="F647">
        <v>867</v>
      </c>
      <c r="G647" t="s">
        <v>2221</v>
      </c>
      <c r="H647">
        <v>11000</v>
      </c>
      <c r="I647">
        <v>15738632</v>
      </c>
      <c r="J647" t="s">
        <v>56</v>
      </c>
      <c r="K647" t="s">
        <v>88</v>
      </c>
      <c r="L647" t="s">
        <v>37</v>
      </c>
      <c r="M647" t="s">
        <v>57</v>
      </c>
      <c r="Q647" t="s">
        <v>4379</v>
      </c>
      <c r="R647" t="s">
        <v>12854</v>
      </c>
      <c r="S647">
        <v>38076</v>
      </c>
      <c r="T647">
        <v>14536</v>
      </c>
      <c r="U647" t="s">
        <v>12855</v>
      </c>
      <c r="V647">
        <v>2</v>
      </c>
      <c r="W647" t="s">
        <v>12856</v>
      </c>
      <c r="X647" t="s">
        <v>12857</v>
      </c>
      <c r="Y647">
        <v>399</v>
      </c>
      <c r="Z647" t="s">
        <v>44</v>
      </c>
      <c r="AA647" t="s">
        <v>45</v>
      </c>
      <c r="AB647" t="s">
        <v>46</v>
      </c>
      <c r="AC647">
        <v>42000000</v>
      </c>
      <c r="AD647">
        <v>2001</v>
      </c>
      <c r="AE647">
        <v>904</v>
      </c>
      <c r="AF647">
        <v>5.9</v>
      </c>
      <c r="AG647">
        <v>2.35</v>
      </c>
      <c r="AH647">
        <v>0</v>
      </c>
    </row>
    <row r="648" spans="1:34">
      <c r="A648" t="s">
        <v>34</v>
      </c>
      <c r="B648" t="s">
        <v>1232</v>
      </c>
      <c r="C648">
        <v>60</v>
      </c>
      <c r="D648">
        <v>107</v>
      </c>
      <c r="E648">
        <v>12000</v>
      </c>
      <c r="F648">
        <v>695</v>
      </c>
      <c r="G648" t="s">
        <v>51</v>
      </c>
      <c r="H648">
        <v>10000</v>
      </c>
      <c r="I648">
        <v>82670733</v>
      </c>
      <c r="J648" t="s">
        <v>56</v>
      </c>
      <c r="K648" t="s">
        <v>38</v>
      </c>
      <c r="L648" t="s">
        <v>520</v>
      </c>
      <c r="Q648" t="s">
        <v>1161</v>
      </c>
      <c r="R648" t="s">
        <v>12858</v>
      </c>
      <c r="S648">
        <v>60476</v>
      </c>
      <c r="T648">
        <v>14006</v>
      </c>
      <c r="U648" t="s">
        <v>3807</v>
      </c>
      <c r="V648">
        <v>0</v>
      </c>
      <c r="W648" t="s">
        <v>12859</v>
      </c>
      <c r="X648" t="s">
        <v>12860</v>
      </c>
      <c r="Y648">
        <v>97</v>
      </c>
      <c r="Z648" t="s">
        <v>44</v>
      </c>
      <c r="AA648" t="s">
        <v>45</v>
      </c>
      <c r="AB648" t="s">
        <v>62</v>
      </c>
      <c r="AC648">
        <v>60000000</v>
      </c>
      <c r="AD648">
        <v>1990</v>
      </c>
      <c r="AE648">
        <v>3000</v>
      </c>
      <c r="AF648">
        <v>5.9</v>
      </c>
      <c r="AG648">
        <v>2.35</v>
      </c>
      <c r="AH648">
        <v>0</v>
      </c>
    </row>
    <row r="649" spans="1:34">
      <c r="A649" t="s">
        <v>34</v>
      </c>
      <c r="B649" t="s">
        <v>12861</v>
      </c>
      <c r="C649">
        <v>225</v>
      </c>
      <c r="D649">
        <v>99</v>
      </c>
      <c r="E649">
        <v>24</v>
      </c>
      <c r="F649">
        <v>864</v>
      </c>
      <c r="G649" t="s">
        <v>2171</v>
      </c>
      <c r="H649">
        <v>18000</v>
      </c>
      <c r="I649">
        <v>62401264</v>
      </c>
      <c r="J649" t="s">
        <v>56</v>
      </c>
      <c r="K649" t="s">
        <v>37</v>
      </c>
      <c r="L649" t="s">
        <v>38</v>
      </c>
      <c r="M649" t="s">
        <v>57</v>
      </c>
      <c r="Q649" t="s">
        <v>615</v>
      </c>
      <c r="R649" t="s">
        <v>12862</v>
      </c>
      <c r="S649">
        <v>69484</v>
      </c>
      <c r="T649">
        <v>20276</v>
      </c>
      <c r="U649" t="s">
        <v>12863</v>
      </c>
      <c r="V649">
        <v>3</v>
      </c>
      <c r="W649" t="s">
        <v>12864</v>
      </c>
      <c r="X649" t="s">
        <v>12865</v>
      </c>
      <c r="Y649">
        <v>323</v>
      </c>
      <c r="Z649" t="s">
        <v>44</v>
      </c>
      <c r="AA649" t="s">
        <v>329</v>
      </c>
      <c r="AB649" t="s">
        <v>46</v>
      </c>
      <c r="AC649">
        <v>60000000</v>
      </c>
      <c r="AD649">
        <v>2016</v>
      </c>
      <c r="AE649">
        <v>992</v>
      </c>
      <c r="AF649">
        <v>5.9</v>
      </c>
      <c r="AG649">
        <v>2.35</v>
      </c>
      <c r="AH649">
        <v>28000</v>
      </c>
    </row>
    <row r="650" spans="1:34">
      <c r="A650" t="s">
        <v>34</v>
      </c>
      <c r="B650" t="s">
        <v>8131</v>
      </c>
      <c r="C650">
        <v>253</v>
      </c>
      <c r="D650">
        <v>97</v>
      </c>
      <c r="E650">
        <v>545</v>
      </c>
      <c r="F650">
        <v>529</v>
      </c>
      <c r="G650" t="s">
        <v>9921</v>
      </c>
      <c r="H650">
        <v>14000</v>
      </c>
      <c r="I650">
        <v>60128566</v>
      </c>
      <c r="J650" t="s">
        <v>56</v>
      </c>
      <c r="K650" t="s">
        <v>69</v>
      </c>
      <c r="L650" t="s">
        <v>94</v>
      </c>
      <c r="M650" t="s">
        <v>86</v>
      </c>
      <c r="Q650" t="s">
        <v>2132</v>
      </c>
      <c r="R650" t="s">
        <v>12870</v>
      </c>
      <c r="S650">
        <v>131447</v>
      </c>
      <c r="T650">
        <v>16098</v>
      </c>
      <c r="U650" t="s">
        <v>11579</v>
      </c>
      <c r="V650">
        <v>1</v>
      </c>
      <c r="W650" t="s">
        <v>12871</v>
      </c>
      <c r="X650" t="s">
        <v>12872</v>
      </c>
      <c r="Y650">
        <v>410</v>
      </c>
      <c r="Z650" t="s">
        <v>44</v>
      </c>
      <c r="AA650" t="s">
        <v>359</v>
      </c>
      <c r="AB650" t="s">
        <v>46</v>
      </c>
      <c r="AC650">
        <v>60000000</v>
      </c>
      <c r="AD650">
        <v>2010</v>
      </c>
      <c r="AE650">
        <v>1000</v>
      </c>
      <c r="AF650">
        <v>5.9</v>
      </c>
      <c r="AG650">
        <v>2.35</v>
      </c>
      <c r="AH650">
        <v>19000</v>
      </c>
    </row>
    <row r="651" spans="1:34">
      <c r="A651" t="s">
        <v>34</v>
      </c>
      <c r="B651" t="s">
        <v>12873</v>
      </c>
      <c r="C651">
        <v>144</v>
      </c>
      <c r="D651">
        <v>125</v>
      </c>
      <c r="E651">
        <v>143</v>
      </c>
      <c r="F651">
        <v>519</v>
      </c>
      <c r="G651" t="s">
        <v>4481</v>
      </c>
      <c r="H651">
        <v>1000</v>
      </c>
      <c r="I651">
        <v>49875589</v>
      </c>
      <c r="J651" t="s">
        <v>56</v>
      </c>
      <c r="K651" t="s">
        <v>69</v>
      </c>
      <c r="L651" t="s">
        <v>38</v>
      </c>
      <c r="M651" t="s">
        <v>80</v>
      </c>
      <c r="N651" t="s">
        <v>207</v>
      </c>
      <c r="Q651" t="s">
        <v>2451</v>
      </c>
      <c r="R651" t="s">
        <v>12874</v>
      </c>
      <c r="S651">
        <v>28807</v>
      </c>
      <c r="T651">
        <v>4416</v>
      </c>
      <c r="U651" t="s">
        <v>5346</v>
      </c>
      <c r="V651">
        <v>0</v>
      </c>
      <c r="W651" t="s">
        <v>12875</v>
      </c>
      <c r="X651" t="s">
        <v>12876</v>
      </c>
      <c r="Y651">
        <v>273</v>
      </c>
      <c r="Z651" t="s">
        <v>44</v>
      </c>
      <c r="AA651" t="s">
        <v>45</v>
      </c>
      <c r="AB651" t="s">
        <v>62</v>
      </c>
      <c r="AC651">
        <v>58000000</v>
      </c>
      <c r="AD651">
        <v>2012</v>
      </c>
      <c r="AE651">
        <v>664</v>
      </c>
      <c r="AF651">
        <v>5.9</v>
      </c>
      <c r="AG651">
        <v>2.35</v>
      </c>
      <c r="AH651">
        <v>0</v>
      </c>
    </row>
    <row r="652" spans="1:34">
      <c r="A652" t="s">
        <v>34</v>
      </c>
      <c r="B652" t="s">
        <v>1983</v>
      </c>
      <c r="C652">
        <v>160</v>
      </c>
      <c r="D652">
        <v>99</v>
      </c>
      <c r="E652">
        <v>309</v>
      </c>
      <c r="F652">
        <v>577</v>
      </c>
      <c r="G652" t="s">
        <v>7151</v>
      </c>
      <c r="H652">
        <v>23000</v>
      </c>
      <c r="I652">
        <v>70327868</v>
      </c>
      <c r="J652" t="s">
        <v>56</v>
      </c>
      <c r="K652" t="s">
        <v>37</v>
      </c>
      <c r="L652" t="s">
        <v>57</v>
      </c>
      <c r="Q652" t="s">
        <v>58</v>
      </c>
      <c r="R652" t="s">
        <v>12887</v>
      </c>
      <c r="S652">
        <v>58416</v>
      </c>
      <c r="T652">
        <v>26527</v>
      </c>
      <c r="U652" t="s">
        <v>1833</v>
      </c>
      <c r="V652">
        <v>0</v>
      </c>
      <c r="W652" t="s">
        <v>12888</v>
      </c>
      <c r="X652" t="s">
        <v>12889</v>
      </c>
      <c r="Y652">
        <v>301</v>
      </c>
      <c r="Z652" t="s">
        <v>44</v>
      </c>
      <c r="AA652" t="s">
        <v>359</v>
      </c>
      <c r="AB652" t="s">
        <v>46</v>
      </c>
      <c r="AC652">
        <v>46000000</v>
      </c>
      <c r="AD652">
        <v>2000</v>
      </c>
      <c r="AE652">
        <v>1000</v>
      </c>
      <c r="AF652">
        <v>5.9</v>
      </c>
      <c r="AG652">
        <v>2.35</v>
      </c>
      <c r="AH652">
        <v>0</v>
      </c>
    </row>
    <row r="653" spans="1:34">
      <c r="A653" t="s">
        <v>34</v>
      </c>
      <c r="B653" t="s">
        <v>4874</v>
      </c>
      <c r="C653">
        <v>93</v>
      </c>
      <c r="D653">
        <v>124</v>
      </c>
      <c r="E653">
        <v>75</v>
      </c>
      <c r="F653">
        <v>258</v>
      </c>
      <c r="G653" t="s">
        <v>10204</v>
      </c>
      <c r="H653">
        <v>294</v>
      </c>
      <c r="I653">
        <v>41256277</v>
      </c>
      <c r="J653" t="s">
        <v>56</v>
      </c>
      <c r="K653" t="s">
        <v>57</v>
      </c>
      <c r="Q653" t="s">
        <v>1747</v>
      </c>
      <c r="R653" t="s">
        <v>12898</v>
      </c>
      <c r="S653">
        <v>46451</v>
      </c>
      <c r="T653">
        <v>1289</v>
      </c>
      <c r="U653" t="s">
        <v>12899</v>
      </c>
      <c r="V653">
        <v>2</v>
      </c>
      <c r="W653" t="s">
        <v>12900</v>
      </c>
      <c r="X653" t="s">
        <v>12901</v>
      </c>
      <c r="Y653">
        <v>156</v>
      </c>
      <c r="Z653" t="s">
        <v>44</v>
      </c>
      <c r="AA653" t="s">
        <v>45</v>
      </c>
      <c r="AB653" t="s">
        <v>46</v>
      </c>
      <c r="AC653">
        <v>50000000</v>
      </c>
      <c r="AD653">
        <v>1997</v>
      </c>
      <c r="AE653">
        <v>273</v>
      </c>
      <c r="AF653">
        <v>5.9</v>
      </c>
      <c r="AG653">
        <v>2.35</v>
      </c>
      <c r="AH653">
        <v>0</v>
      </c>
    </row>
    <row r="654" spans="1:34">
      <c r="A654" t="s">
        <v>34</v>
      </c>
      <c r="B654" t="s">
        <v>1789</v>
      </c>
      <c r="C654">
        <v>298</v>
      </c>
      <c r="D654">
        <v>125</v>
      </c>
      <c r="E654">
        <v>487</v>
      </c>
      <c r="F654">
        <v>201</v>
      </c>
      <c r="G654" t="s">
        <v>11345</v>
      </c>
      <c r="H654">
        <v>430</v>
      </c>
      <c r="I654">
        <v>26616999</v>
      </c>
      <c r="J654" t="s">
        <v>56</v>
      </c>
      <c r="K654" t="s">
        <v>69</v>
      </c>
      <c r="L654" t="s">
        <v>87</v>
      </c>
      <c r="M654" t="s">
        <v>86</v>
      </c>
      <c r="N654" t="s">
        <v>57</v>
      </c>
      <c r="Q654" t="s">
        <v>12910</v>
      </c>
      <c r="R654" t="s">
        <v>6462</v>
      </c>
      <c r="S654">
        <v>92461</v>
      </c>
      <c r="T654">
        <v>1300</v>
      </c>
      <c r="U654" t="s">
        <v>12911</v>
      </c>
      <c r="V654">
        <v>3</v>
      </c>
      <c r="W654" t="s">
        <v>12912</v>
      </c>
      <c r="X654" t="s">
        <v>12913</v>
      </c>
      <c r="Y654">
        <v>347</v>
      </c>
      <c r="Z654" t="s">
        <v>44</v>
      </c>
      <c r="AA654" t="s">
        <v>45</v>
      </c>
      <c r="AB654" t="s">
        <v>62</v>
      </c>
      <c r="AC654">
        <v>40000000</v>
      </c>
      <c r="AD654">
        <v>2013</v>
      </c>
      <c r="AE654">
        <v>329</v>
      </c>
      <c r="AF654">
        <v>5.9</v>
      </c>
      <c r="AG654">
        <v>2.35</v>
      </c>
      <c r="AH654">
        <v>43000</v>
      </c>
    </row>
    <row r="655" spans="1:34">
      <c r="A655" t="s">
        <v>34</v>
      </c>
      <c r="B655" t="s">
        <v>8303</v>
      </c>
      <c r="C655">
        <v>98</v>
      </c>
      <c r="D655">
        <v>85</v>
      </c>
      <c r="E655">
        <v>70</v>
      </c>
      <c r="F655">
        <v>848</v>
      </c>
      <c r="G655" t="s">
        <v>1440</v>
      </c>
      <c r="H655">
        <v>26000</v>
      </c>
      <c r="I655">
        <v>43905746</v>
      </c>
      <c r="J655" t="s">
        <v>56</v>
      </c>
      <c r="K655" t="s">
        <v>86</v>
      </c>
      <c r="L655" t="s">
        <v>57</v>
      </c>
      <c r="Q655" t="s">
        <v>553</v>
      </c>
      <c r="R655" t="s">
        <v>12919</v>
      </c>
      <c r="S655">
        <v>77684</v>
      </c>
      <c r="T655">
        <v>32831</v>
      </c>
      <c r="U655" t="s">
        <v>467</v>
      </c>
      <c r="V655">
        <v>1</v>
      </c>
      <c r="W655" t="s">
        <v>12920</v>
      </c>
      <c r="X655" t="s">
        <v>12921</v>
      </c>
      <c r="Y655">
        <v>294</v>
      </c>
      <c r="Z655" t="s">
        <v>44</v>
      </c>
      <c r="AA655" t="s">
        <v>45</v>
      </c>
      <c r="AB655" t="s">
        <v>62</v>
      </c>
      <c r="AC655">
        <v>49000000</v>
      </c>
      <c r="AD655">
        <v>2001</v>
      </c>
      <c r="AE655">
        <v>5000</v>
      </c>
      <c r="AF655">
        <v>5.9</v>
      </c>
      <c r="AG655">
        <v>2.35</v>
      </c>
      <c r="AH655">
        <v>0</v>
      </c>
    </row>
    <row r="656" spans="1:34">
      <c r="A656" t="s">
        <v>34</v>
      </c>
      <c r="B656" t="s">
        <v>9171</v>
      </c>
      <c r="C656">
        <v>119</v>
      </c>
      <c r="D656">
        <v>102</v>
      </c>
      <c r="E656">
        <v>167</v>
      </c>
      <c r="F656">
        <v>655</v>
      </c>
      <c r="G656" t="s">
        <v>4293</v>
      </c>
      <c r="H656">
        <v>2000</v>
      </c>
      <c r="I656">
        <v>90835030</v>
      </c>
      <c r="J656" t="s">
        <v>56</v>
      </c>
      <c r="K656" t="s">
        <v>88</v>
      </c>
      <c r="Q656" t="s">
        <v>11483</v>
      </c>
      <c r="R656" t="s">
        <v>12932</v>
      </c>
      <c r="S656">
        <v>28621</v>
      </c>
      <c r="T656">
        <v>5178</v>
      </c>
      <c r="U656" t="s">
        <v>1085</v>
      </c>
      <c r="V656">
        <v>0</v>
      </c>
      <c r="W656" t="s">
        <v>12933</v>
      </c>
      <c r="X656" t="s">
        <v>12934</v>
      </c>
      <c r="Y656">
        <v>58</v>
      </c>
      <c r="Z656" t="s">
        <v>44</v>
      </c>
      <c r="AA656" t="s">
        <v>45</v>
      </c>
      <c r="AB656" t="s">
        <v>62</v>
      </c>
      <c r="AC656">
        <v>40000000</v>
      </c>
      <c r="AD656">
        <v>2016</v>
      </c>
      <c r="AE656">
        <v>874</v>
      </c>
      <c r="AF656">
        <v>5.9</v>
      </c>
      <c r="AG656">
        <v>2.35</v>
      </c>
      <c r="AH656">
        <v>0</v>
      </c>
    </row>
    <row r="657" spans="1:34">
      <c r="A657" t="s">
        <v>34</v>
      </c>
      <c r="B657" t="s">
        <v>11959</v>
      </c>
      <c r="C657">
        <v>40</v>
      </c>
      <c r="D657">
        <v>101</v>
      </c>
      <c r="E657">
        <v>58</v>
      </c>
      <c r="F657">
        <v>497</v>
      </c>
      <c r="G657" t="s">
        <v>1235</v>
      </c>
      <c r="H657">
        <v>12000</v>
      </c>
      <c r="I657">
        <v>14942422</v>
      </c>
      <c r="J657" t="s">
        <v>56</v>
      </c>
      <c r="K657" t="s">
        <v>37</v>
      </c>
      <c r="L657" t="s">
        <v>57</v>
      </c>
      <c r="Q657" t="s">
        <v>2304</v>
      </c>
      <c r="R657" t="s">
        <v>12957</v>
      </c>
      <c r="S657">
        <v>14226</v>
      </c>
      <c r="T657">
        <v>14008</v>
      </c>
      <c r="U657" t="s">
        <v>2802</v>
      </c>
      <c r="V657">
        <v>3</v>
      </c>
      <c r="W657" t="s">
        <v>12958</v>
      </c>
      <c r="X657" t="s">
        <v>12959</v>
      </c>
      <c r="Y657">
        <v>60</v>
      </c>
      <c r="Z657" t="s">
        <v>44</v>
      </c>
      <c r="AA657" t="s">
        <v>45</v>
      </c>
      <c r="AB657" t="s">
        <v>46</v>
      </c>
      <c r="AC657">
        <v>40000000</v>
      </c>
      <c r="AD657">
        <v>1995</v>
      </c>
      <c r="AE657">
        <v>975</v>
      </c>
      <c r="AF657">
        <v>5.9</v>
      </c>
      <c r="AG657">
        <v>1.85</v>
      </c>
      <c r="AH657">
        <v>555</v>
      </c>
    </row>
    <row r="658" spans="1:34">
      <c r="A658" t="s">
        <v>34</v>
      </c>
      <c r="B658" t="s">
        <v>6427</v>
      </c>
      <c r="C658">
        <v>157</v>
      </c>
      <c r="D658">
        <v>109</v>
      </c>
      <c r="E658">
        <v>80</v>
      </c>
      <c r="F658">
        <v>835</v>
      </c>
      <c r="G658" t="s">
        <v>3842</v>
      </c>
      <c r="H658">
        <v>14000</v>
      </c>
      <c r="I658">
        <v>13838130</v>
      </c>
      <c r="J658" t="s">
        <v>56</v>
      </c>
      <c r="K658" t="s">
        <v>69</v>
      </c>
      <c r="L658" t="s">
        <v>70</v>
      </c>
      <c r="M658" t="s">
        <v>57</v>
      </c>
      <c r="Q658" t="s">
        <v>2616</v>
      </c>
      <c r="R658" t="s">
        <v>12965</v>
      </c>
      <c r="S658">
        <v>35990</v>
      </c>
      <c r="T658">
        <v>20503</v>
      </c>
      <c r="U658" t="s">
        <v>811</v>
      </c>
      <c r="V658">
        <v>3</v>
      </c>
      <c r="W658" t="s">
        <v>12966</v>
      </c>
      <c r="X658" t="s">
        <v>12967</v>
      </c>
      <c r="Y658">
        <v>157</v>
      </c>
      <c r="Z658" t="s">
        <v>44</v>
      </c>
      <c r="AA658" t="s">
        <v>45</v>
      </c>
      <c r="AB658" t="s">
        <v>62</v>
      </c>
      <c r="AC658">
        <v>40000000</v>
      </c>
      <c r="AD658">
        <v>2009</v>
      </c>
      <c r="AE658">
        <v>4000</v>
      </c>
      <c r="AF658">
        <v>5.9</v>
      </c>
      <c r="AG658">
        <v>2.35</v>
      </c>
      <c r="AH658">
        <v>0</v>
      </c>
    </row>
    <row r="659" spans="1:34">
      <c r="A659" t="s">
        <v>34</v>
      </c>
      <c r="B659" t="s">
        <v>13049</v>
      </c>
      <c r="C659">
        <v>27</v>
      </c>
      <c r="D659">
        <v>88</v>
      </c>
      <c r="E659">
        <v>22</v>
      </c>
      <c r="F659">
        <v>120</v>
      </c>
      <c r="G659" t="s">
        <v>13050</v>
      </c>
      <c r="H659">
        <v>174</v>
      </c>
      <c r="I659">
        <v>9286314</v>
      </c>
      <c r="J659" t="s">
        <v>56</v>
      </c>
      <c r="K659" t="s">
        <v>37</v>
      </c>
      <c r="L659" t="s">
        <v>38</v>
      </c>
      <c r="M659" t="s">
        <v>57</v>
      </c>
      <c r="Q659" t="s">
        <v>13051</v>
      </c>
      <c r="R659" t="s">
        <v>13052</v>
      </c>
      <c r="S659">
        <v>4972</v>
      </c>
      <c r="T659">
        <v>583</v>
      </c>
      <c r="U659" t="s">
        <v>13053</v>
      </c>
      <c r="V659">
        <v>1</v>
      </c>
      <c r="W659" t="s">
        <v>13054</v>
      </c>
      <c r="X659" t="s">
        <v>13055</v>
      </c>
      <c r="Y659">
        <v>62</v>
      </c>
      <c r="Z659" t="s">
        <v>44</v>
      </c>
      <c r="AA659" t="s">
        <v>45</v>
      </c>
      <c r="AB659" t="s">
        <v>46</v>
      </c>
      <c r="AC659">
        <v>17000000</v>
      </c>
      <c r="AD659">
        <v>1991</v>
      </c>
      <c r="AE659">
        <v>132</v>
      </c>
      <c r="AF659">
        <v>5.9</v>
      </c>
      <c r="AG659">
        <v>1.85</v>
      </c>
      <c r="AH659">
        <v>0</v>
      </c>
    </row>
    <row r="660" spans="1:34">
      <c r="A660" t="s">
        <v>34</v>
      </c>
      <c r="B660" t="s">
        <v>105</v>
      </c>
      <c r="C660">
        <v>43</v>
      </c>
      <c r="D660">
        <v>136</v>
      </c>
      <c r="E660">
        <v>16000</v>
      </c>
      <c r="F660">
        <v>216</v>
      </c>
      <c r="G660" t="s">
        <v>13062</v>
      </c>
      <c r="H660">
        <v>16000</v>
      </c>
      <c r="I660">
        <v>46700000</v>
      </c>
      <c r="J660" t="s">
        <v>56</v>
      </c>
      <c r="K660" t="s">
        <v>69</v>
      </c>
      <c r="L660" t="s">
        <v>57</v>
      </c>
      <c r="Q660" t="s">
        <v>105</v>
      </c>
      <c r="R660" t="s">
        <v>13063</v>
      </c>
      <c r="S660">
        <v>19832</v>
      </c>
      <c r="T660">
        <v>16805</v>
      </c>
      <c r="U660" t="s">
        <v>13064</v>
      </c>
      <c r="V660">
        <v>1</v>
      </c>
      <c r="W660" t="s">
        <v>13065</v>
      </c>
      <c r="X660" t="s">
        <v>13066</v>
      </c>
      <c r="Y660">
        <v>98</v>
      </c>
      <c r="Z660" t="s">
        <v>44</v>
      </c>
      <c r="AA660" t="s">
        <v>45</v>
      </c>
      <c r="AB660" t="s">
        <v>150</v>
      </c>
      <c r="AC660">
        <v>21000000</v>
      </c>
      <c r="AD660">
        <v>1982</v>
      </c>
      <c r="AE660">
        <v>281</v>
      </c>
      <c r="AF660">
        <v>5.9</v>
      </c>
      <c r="AG660">
        <v>2.35</v>
      </c>
      <c r="AH660">
        <v>0</v>
      </c>
    </row>
    <row r="661" spans="1:34">
      <c r="A661" t="s">
        <v>34</v>
      </c>
      <c r="B661" t="s">
        <v>13094</v>
      </c>
      <c r="C661">
        <v>70</v>
      </c>
      <c r="D661">
        <v>93</v>
      </c>
      <c r="E661">
        <v>28</v>
      </c>
      <c r="F661">
        <v>415</v>
      </c>
      <c r="G661" t="s">
        <v>3807</v>
      </c>
      <c r="H661">
        <v>1000</v>
      </c>
      <c r="I661">
        <v>3500000</v>
      </c>
      <c r="J661" t="s">
        <v>56</v>
      </c>
      <c r="K661" t="s">
        <v>94</v>
      </c>
      <c r="L661" t="s">
        <v>87</v>
      </c>
      <c r="M661" t="s">
        <v>86</v>
      </c>
      <c r="N661" t="s">
        <v>57</v>
      </c>
      <c r="Q661" t="s">
        <v>2264</v>
      </c>
      <c r="R661" t="s">
        <v>13095</v>
      </c>
      <c r="S661">
        <v>10082</v>
      </c>
      <c r="T661">
        <v>2319</v>
      </c>
      <c r="U661" t="s">
        <v>1447</v>
      </c>
      <c r="V661">
        <v>2</v>
      </c>
      <c r="W661" t="s">
        <v>13096</v>
      </c>
      <c r="X661" t="s">
        <v>13097</v>
      </c>
      <c r="Y661">
        <v>100</v>
      </c>
      <c r="Z661" t="s">
        <v>44</v>
      </c>
      <c r="AA661" t="s">
        <v>45</v>
      </c>
      <c r="AB661" t="s">
        <v>46</v>
      </c>
      <c r="AC661">
        <v>2700000</v>
      </c>
      <c r="AD661">
        <v>1986</v>
      </c>
      <c r="AE661">
        <v>695</v>
      </c>
      <c r="AF661">
        <v>5.9</v>
      </c>
      <c r="AG661">
        <v>1.85</v>
      </c>
      <c r="AH661">
        <v>0</v>
      </c>
    </row>
    <row r="662" spans="1:34">
      <c r="A662" t="s">
        <v>34</v>
      </c>
      <c r="B662" t="s">
        <v>12784</v>
      </c>
      <c r="C662">
        <v>348</v>
      </c>
      <c r="D662">
        <v>101</v>
      </c>
      <c r="E662">
        <v>473</v>
      </c>
      <c r="F662">
        <v>429</v>
      </c>
      <c r="G662" t="s">
        <v>10245</v>
      </c>
      <c r="H662">
        <v>833</v>
      </c>
      <c r="I662">
        <v>190871240</v>
      </c>
      <c r="J662" t="s">
        <v>56</v>
      </c>
      <c r="K662" t="s">
        <v>69</v>
      </c>
      <c r="L662" t="s">
        <v>88</v>
      </c>
      <c r="M662" t="s">
        <v>86</v>
      </c>
      <c r="Q662" t="s">
        <v>12785</v>
      </c>
      <c r="R662" t="s">
        <v>12786</v>
      </c>
      <c r="S662">
        <v>167089</v>
      </c>
      <c r="T662">
        <v>2690</v>
      </c>
      <c r="U662" t="s">
        <v>12787</v>
      </c>
      <c r="V662">
        <v>0</v>
      </c>
      <c r="W662" t="s">
        <v>12788</v>
      </c>
      <c r="X662" t="s">
        <v>12789</v>
      </c>
      <c r="Y662">
        <v>491</v>
      </c>
      <c r="Z662" t="s">
        <v>44</v>
      </c>
      <c r="AA662" t="s">
        <v>45</v>
      </c>
      <c r="AB662" t="s">
        <v>62</v>
      </c>
      <c r="AC662">
        <v>125000000</v>
      </c>
      <c r="AD662">
        <v>2014</v>
      </c>
      <c r="AE662">
        <v>809</v>
      </c>
      <c r="AF662">
        <v>5.9</v>
      </c>
      <c r="AG662">
        <v>2.35</v>
      </c>
      <c r="AH662">
        <v>62000</v>
      </c>
    </row>
    <row r="663" spans="1:34">
      <c r="A663" t="s">
        <v>34</v>
      </c>
      <c r="B663" t="s">
        <v>13155</v>
      </c>
      <c r="C663">
        <v>29</v>
      </c>
      <c r="D663">
        <v>94</v>
      </c>
      <c r="E663">
        <v>23</v>
      </c>
      <c r="F663">
        <v>148</v>
      </c>
      <c r="G663" t="s">
        <v>7411</v>
      </c>
      <c r="H663">
        <v>400</v>
      </c>
      <c r="I663">
        <v>79817937</v>
      </c>
      <c r="J663" t="s">
        <v>56</v>
      </c>
      <c r="K663" t="s">
        <v>69</v>
      </c>
      <c r="L663" t="s">
        <v>88</v>
      </c>
      <c r="M663" t="s">
        <v>70</v>
      </c>
      <c r="N663" t="s">
        <v>90</v>
      </c>
      <c r="Q663" t="s">
        <v>1849</v>
      </c>
      <c r="R663" t="s">
        <v>13156</v>
      </c>
      <c r="S663">
        <v>39798</v>
      </c>
      <c r="T663">
        <v>1044</v>
      </c>
      <c r="U663" t="s">
        <v>13157</v>
      </c>
      <c r="V663">
        <v>1</v>
      </c>
      <c r="W663" t="s">
        <v>13158</v>
      </c>
      <c r="X663" t="s">
        <v>13159</v>
      </c>
      <c r="Y663">
        <v>69</v>
      </c>
      <c r="Z663" t="s">
        <v>44</v>
      </c>
      <c r="AA663" t="s">
        <v>45</v>
      </c>
      <c r="AB663" t="s">
        <v>62</v>
      </c>
      <c r="AC663">
        <v>25000000</v>
      </c>
      <c r="AD663">
        <v>1986</v>
      </c>
      <c r="AE663">
        <v>255</v>
      </c>
      <c r="AF663">
        <v>5.9</v>
      </c>
      <c r="AG663">
        <v>1.85</v>
      </c>
      <c r="AH663">
        <v>0</v>
      </c>
    </row>
    <row r="664" spans="1:34">
      <c r="A664" t="s">
        <v>34</v>
      </c>
      <c r="B664" t="s">
        <v>11128</v>
      </c>
      <c r="C664">
        <v>58</v>
      </c>
      <c r="D664">
        <v>95</v>
      </c>
      <c r="E664">
        <v>216</v>
      </c>
      <c r="F664">
        <v>968</v>
      </c>
      <c r="G664" t="s">
        <v>1180</v>
      </c>
      <c r="H664">
        <v>1000</v>
      </c>
      <c r="I664">
        <v>6739141</v>
      </c>
      <c r="J664" t="s">
        <v>56</v>
      </c>
      <c r="K664" t="s">
        <v>37</v>
      </c>
      <c r="L664" t="s">
        <v>86</v>
      </c>
      <c r="M664" t="s">
        <v>57</v>
      </c>
      <c r="Q664" t="s">
        <v>5034</v>
      </c>
      <c r="R664" t="s">
        <v>13167</v>
      </c>
      <c r="S664">
        <v>23383</v>
      </c>
      <c r="T664">
        <v>4755</v>
      </c>
      <c r="U664" t="s">
        <v>6053</v>
      </c>
      <c r="V664">
        <v>0</v>
      </c>
      <c r="W664" t="s">
        <v>13168</v>
      </c>
      <c r="X664" t="s">
        <v>13169</v>
      </c>
      <c r="Y664">
        <v>68</v>
      </c>
      <c r="Z664" t="s">
        <v>44</v>
      </c>
      <c r="AA664" t="s">
        <v>772</v>
      </c>
      <c r="AB664" t="s">
        <v>46</v>
      </c>
      <c r="AC664">
        <v>8000000</v>
      </c>
      <c r="AD664">
        <v>1992</v>
      </c>
      <c r="AE664">
        <v>1000</v>
      </c>
      <c r="AF664">
        <v>5.9</v>
      </c>
      <c r="AG664">
        <v>1.85</v>
      </c>
      <c r="AH664">
        <v>1000</v>
      </c>
    </row>
    <row r="665" spans="1:34">
      <c r="A665" t="s">
        <v>34</v>
      </c>
      <c r="B665" t="s">
        <v>13224</v>
      </c>
      <c r="C665">
        <v>29</v>
      </c>
      <c r="D665">
        <v>82</v>
      </c>
      <c r="E665">
        <v>99</v>
      </c>
      <c r="F665">
        <v>44</v>
      </c>
      <c r="G665" t="s">
        <v>13225</v>
      </c>
      <c r="H665">
        <v>93</v>
      </c>
      <c r="I665">
        <v>9628751</v>
      </c>
      <c r="J665" t="s">
        <v>56</v>
      </c>
      <c r="K665" t="s">
        <v>69</v>
      </c>
      <c r="L665" t="s">
        <v>95</v>
      </c>
      <c r="M665" t="s">
        <v>89</v>
      </c>
      <c r="N665" t="s">
        <v>86</v>
      </c>
      <c r="Q665" t="s">
        <v>13226</v>
      </c>
      <c r="R665" t="s">
        <v>13227</v>
      </c>
      <c r="S665">
        <v>5164</v>
      </c>
      <c r="T665">
        <v>315</v>
      </c>
      <c r="U665" t="s">
        <v>13228</v>
      </c>
      <c r="V665">
        <v>0</v>
      </c>
      <c r="W665" t="s">
        <v>13229</v>
      </c>
      <c r="X665" t="s">
        <v>13230</v>
      </c>
      <c r="Y665">
        <v>65</v>
      </c>
      <c r="Z665" t="s">
        <v>44</v>
      </c>
      <c r="AA665" t="s">
        <v>45</v>
      </c>
      <c r="AB665" t="s">
        <v>150</v>
      </c>
      <c r="AC665">
        <v>5000000</v>
      </c>
      <c r="AD665">
        <v>2000</v>
      </c>
      <c r="AE665">
        <v>45</v>
      </c>
      <c r="AF665">
        <v>5.9</v>
      </c>
      <c r="AG665">
        <v>1.85</v>
      </c>
      <c r="AH665">
        <v>207</v>
      </c>
    </row>
    <row r="666" spans="1:34">
      <c r="A666" t="s">
        <v>34</v>
      </c>
      <c r="B666" t="s">
        <v>13258</v>
      </c>
      <c r="C666">
        <v>49</v>
      </c>
      <c r="D666">
        <v>84</v>
      </c>
      <c r="E666">
        <v>23</v>
      </c>
      <c r="F666">
        <v>706</v>
      </c>
      <c r="G666" t="s">
        <v>7673</v>
      </c>
      <c r="H666">
        <v>1000</v>
      </c>
      <c r="I666">
        <v>10017041</v>
      </c>
      <c r="J666" t="s">
        <v>56</v>
      </c>
      <c r="K666" t="s">
        <v>88</v>
      </c>
      <c r="L666" t="s">
        <v>37</v>
      </c>
      <c r="Q666" t="s">
        <v>12508</v>
      </c>
      <c r="R666" t="s">
        <v>13259</v>
      </c>
      <c r="S666">
        <v>8265</v>
      </c>
      <c r="T666">
        <v>4815</v>
      </c>
      <c r="U666" t="s">
        <v>1798</v>
      </c>
      <c r="V666">
        <v>3</v>
      </c>
      <c r="W666" t="s">
        <v>13260</v>
      </c>
      <c r="X666" t="s">
        <v>13261</v>
      </c>
      <c r="Y666">
        <v>20</v>
      </c>
      <c r="Z666" t="s">
        <v>44</v>
      </c>
      <c r="AA666" t="s">
        <v>45</v>
      </c>
      <c r="AB666" t="s">
        <v>46</v>
      </c>
      <c r="AC666">
        <v>3000000</v>
      </c>
      <c r="AD666">
        <v>2009</v>
      </c>
      <c r="AE666">
        <v>927</v>
      </c>
      <c r="AF666">
        <v>5.9</v>
      </c>
      <c r="AG666">
        <v>1.85</v>
      </c>
      <c r="AH666">
        <v>545</v>
      </c>
    </row>
    <row r="667" spans="1:34">
      <c r="A667" t="s">
        <v>34</v>
      </c>
      <c r="B667" t="s">
        <v>13279</v>
      </c>
      <c r="C667">
        <v>57</v>
      </c>
      <c r="D667">
        <v>92</v>
      </c>
      <c r="E667">
        <v>155</v>
      </c>
      <c r="F667">
        <v>147</v>
      </c>
      <c r="G667" t="s">
        <v>13280</v>
      </c>
      <c r="H667">
        <v>448</v>
      </c>
      <c r="I667">
        <v>1400000</v>
      </c>
      <c r="J667" t="s">
        <v>56</v>
      </c>
      <c r="K667" t="s">
        <v>38</v>
      </c>
      <c r="L667" t="s">
        <v>94</v>
      </c>
      <c r="M667" t="s">
        <v>57</v>
      </c>
      <c r="Q667" t="s">
        <v>13281</v>
      </c>
      <c r="R667" t="s">
        <v>13282</v>
      </c>
      <c r="S667">
        <v>1324</v>
      </c>
      <c r="T667">
        <v>1329</v>
      </c>
      <c r="U667" t="s">
        <v>13283</v>
      </c>
      <c r="V667">
        <v>0</v>
      </c>
      <c r="W667" t="s">
        <v>13284</v>
      </c>
      <c r="X667" t="s">
        <v>13285</v>
      </c>
      <c r="Y667">
        <v>37</v>
      </c>
      <c r="Z667" t="s">
        <v>44</v>
      </c>
      <c r="AA667" t="s">
        <v>45</v>
      </c>
      <c r="AB667" t="s">
        <v>46</v>
      </c>
      <c r="AC667">
        <v>1100000</v>
      </c>
      <c r="AD667">
        <v>1987</v>
      </c>
      <c r="AE667">
        <v>426</v>
      </c>
      <c r="AF667">
        <v>5.9</v>
      </c>
      <c r="AG667">
        <v>1.85</v>
      </c>
      <c r="AH667">
        <v>241</v>
      </c>
    </row>
    <row r="668" spans="1:34">
      <c r="A668" t="s">
        <v>34</v>
      </c>
      <c r="B668" t="s">
        <v>5377</v>
      </c>
      <c r="C668">
        <v>367</v>
      </c>
      <c r="D668">
        <v>158</v>
      </c>
      <c r="E668">
        <v>776</v>
      </c>
      <c r="F668">
        <v>310</v>
      </c>
      <c r="G668" t="s">
        <v>3924</v>
      </c>
      <c r="H668">
        <v>1000</v>
      </c>
      <c r="I668">
        <v>166112167</v>
      </c>
      <c r="J668" t="s">
        <v>56</v>
      </c>
      <c r="K668" t="s">
        <v>69</v>
      </c>
      <c r="L668" t="s">
        <v>86</v>
      </c>
      <c r="Q668" t="s">
        <v>1691</v>
      </c>
      <c r="R668" t="s">
        <v>13303</v>
      </c>
      <c r="S668">
        <v>283418</v>
      </c>
      <c r="T668">
        <v>2144</v>
      </c>
      <c r="U668" t="s">
        <v>893</v>
      </c>
      <c r="V668">
        <v>0</v>
      </c>
      <c r="W668" t="s">
        <v>13304</v>
      </c>
      <c r="X668" t="s">
        <v>13305</v>
      </c>
      <c r="Y668">
        <v>1055</v>
      </c>
      <c r="Z668" t="s">
        <v>44</v>
      </c>
      <c r="AA668" t="s">
        <v>45</v>
      </c>
      <c r="AB668" t="s">
        <v>62</v>
      </c>
      <c r="AC668">
        <v>200000000</v>
      </c>
      <c r="AD668">
        <v>2009</v>
      </c>
      <c r="AE668">
        <v>468</v>
      </c>
      <c r="AF668">
        <v>5.8</v>
      </c>
      <c r="AG668">
        <v>2.35</v>
      </c>
      <c r="AH668">
        <v>13000</v>
      </c>
    </row>
    <row r="669" spans="1:34">
      <c r="A669" t="s">
        <v>34</v>
      </c>
      <c r="B669" t="s">
        <v>10712</v>
      </c>
      <c r="C669">
        <v>250</v>
      </c>
      <c r="D669">
        <v>118</v>
      </c>
      <c r="E669">
        <v>208</v>
      </c>
      <c r="F669">
        <v>570</v>
      </c>
      <c r="G669" t="s">
        <v>1479</v>
      </c>
      <c r="H669">
        <v>23000</v>
      </c>
      <c r="I669">
        <v>150167630</v>
      </c>
      <c r="J669" t="s">
        <v>56</v>
      </c>
      <c r="K669" t="s">
        <v>69</v>
      </c>
      <c r="L669" t="s">
        <v>86</v>
      </c>
      <c r="M669" t="s">
        <v>57</v>
      </c>
      <c r="Q669" t="s">
        <v>116</v>
      </c>
      <c r="R669" t="s">
        <v>13306</v>
      </c>
      <c r="S669">
        <v>174578</v>
      </c>
      <c r="T669">
        <v>26683</v>
      </c>
      <c r="U669" t="s">
        <v>13307</v>
      </c>
      <c r="V669">
        <v>4</v>
      </c>
      <c r="W669" t="s">
        <v>13308</v>
      </c>
      <c r="X669" t="s">
        <v>13309</v>
      </c>
      <c r="Y669">
        <v>534</v>
      </c>
      <c r="Z669" t="s">
        <v>44</v>
      </c>
      <c r="AA669" t="s">
        <v>45</v>
      </c>
      <c r="AB669" t="s">
        <v>62</v>
      </c>
      <c r="AC669">
        <v>175000000</v>
      </c>
      <c r="AD669">
        <v>2009</v>
      </c>
      <c r="AE669">
        <v>2000</v>
      </c>
      <c r="AF669">
        <v>5.8</v>
      </c>
      <c r="AG669">
        <v>2.35</v>
      </c>
      <c r="AH669">
        <v>0</v>
      </c>
    </row>
    <row r="670" spans="1:34">
      <c r="A670" t="s">
        <v>34</v>
      </c>
      <c r="B670" t="s">
        <v>12784</v>
      </c>
      <c r="C670">
        <v>310</v>
      </c>
      <c r="D670">
        <v>99</v>
      </c>
      <c r="E670">
        <v>473</v>
      </c>
      <c r="F670">
        <v>502</v>
      </c>
      <c r="G670" t="s">
        <v>779</v>
      </c>
      <c r="H670">
        <v>14000</v>
      </c>
      <c r="I670">
        <v>83640426</v>
      </c>
      <c r="J670" t="s">
        <v>56</v>
      </c>
      <c r="K670" t="s">
        <v>69</v>
      </c>
      <c r="L670" t="s">
        <v>70</v>
      </c>
      <c r="Q670" t="s">
        <v>81</v>
      </c>
      <c r="R670" t="s">
        <v>13310</v>
      </c>
      <c r="S670">
        <v>152826</v>
      </c>
      <c r="T670">
        <v>16184</v>
      </c>
      <c r="U670" t="s">
        <v>6087</v>
      </c>
      <c r="V670">
        <v>0</v>
      </c>
      <c r="W670" t="s">
        <v>13311</v>
      </c>
      <c r="X670" t="s">
        <v>13312</v>
      </c>
      <c r="Y670">
        <v>253</v>
      </c>
      <c r="Z670" t="s">
        <v>44</v>
      </c>
      <c r="AA670" t="s">
        <v>45</v>
      </c>
      <c r="AB670" t="s">
        <v>62</v>
      </c>
      <c r="AC670">
        <v>150000000</v>
      </c>
      <c r="AD670">
        <v>2012</v>
      </c>
      <c r="AE670">
        <v>897</v>
      </c>
      <c r="AF670">
        <v>5.8</v>
      </c>
      <c r="AG670">
        <v>1.85</v>
      </c>
      <c r="AH670">
        <v>19000</v>
      </c>
    </row>
    <row r="671" spans="1:34">
      <c r="A671" t="s">
        <v>34</v>
      </c>
      <c r="B671" t="s">
        <v>6755</v>
      </c>
      <c r="C671">
        <v>351</v>
      </c>
      <c r="D671">
        <v>122</v>
      </c>
      <c r="E671">
        <v>209</v>
      </c>
      <c r="F671">
        <v>934</v>
      </c>
      <c r="G671" t="s">
        <v>4088</v>
      </c>
      <c r="H671">
        <v>17000</v>
      </c>
      <c r="I671">
        <v>122512052</v>
      </c>
      <c r="J671" t="s">
        <v>56</v>
      </c>
      <c r="K671" t="s">
        <v>69</v>
      </c>
      <c r="L671" t="s">
        <v>86</v>
      </c>
      <c r="M671" t="s">
        <v>57</v>
      </c>
      <c r="Q671" t="s">
        <v>4205</v>
      </c>
      <c r="R671" t="s">
        <v>13320</v>
      </c>
      <c r="S671">
        <v>146352</v>
      </c>
      <c r="T671">
        <v>31958</v>
      </c>
      <c r="U671" t="s">
        <v>13321</v>
      </c>
      <c r="V671">
        <v>6</v>
      </c>
      <c r="W671" t="s">
        <v>13322</v>
      </c>
      <c r="X671" t="s">
        <v>13323</v>
      </c>
      <c r="Y671">
        <v>288</v>
      </c>
      <c r="Z671" t="s">
        <v>44</v>
      </c>
      <c r="AA671" t="s">
        <v>45</v>
      </c>
      <c r="AB671" t="s">
        <v>62</v>
      </c>
      <c r="AC671">
        <v>130000000</v>
      </c>
      <c r="AD671">
        <v>2013</v>
      </c>
      <c r="AE671">
        <v>12000</v>
      </c>
      <c r="AF671">
        <v>5.8</v>
      </c>
      <c r="AG671">
        <v>2.35</v>
      </c>
      <c r="AH671">
        <v>42000</v>
      </c>
    </row>
    <row r="672" spans="1:34">
      <c r="A672" t="s">
        <v>34</v>
      </c>
      <c r="B672" t="s">
        <v>433</v>
      </c>
      <c r="C672">
        <v>434</v>
      </c>
      <c r="D672">
        <v>138</v>
      </c>
      <c r="E672">
        <v>0</v>
      </c>
      <c r="F672">
        <v>8000</v>
      </c>
      <c r="G672" t="s">
        <v>3607</v>
      </c>
      <c r="H672">
        <v>12000</v>
      </c>
      <c r="I672">
        <v>101160529</v>
      </c>
      <c r="J672" t="s">
        <v>56</v>
      </c>
      <c r="K672" t="s">
        <v>69</v>
      </c>
      <c r="L672" t="s">
        <v>38</v>
      </c>
      <c r="Q672" t="s">
        <v>218</v>
      </c>
      <c r="R672" t="s">
        <v>13324</v>
      </c>
      <c r="S672">
        <v>200022</v>
      </c>
      <c r="T672">
        <v>32355</v>
      </c>
      <c r="U672" t="s">
        <v>1227</v>
      </c>
      <c r="V672">
        <v>2</v>
      </c>
      <c r="W672" t="s">
        <v>13325</v>
      </c>
      <c r="X672" t="s">
        <v>13326</v>
      </c>
      <c r="Y672">
        <v>1240</v>
      </c>
      <c r="Z672" t="s">
        <v>44</v>
      </c>
      <c r="AA672" t="s">
        <v>45</v>
      </c>
      <c r="AB672" t="s">
        <v>62</v>
      </c>
      <c r="AC672">
        <v>125000000</v>
      </c>
      <c r="AD672">
        <v>2014</v>
      </c>
      <c r="AE672">
        <v>9000</v>
      </c>
      <c r="AF672">
        <v>5.8</v>
      </c>
      <c r="AG672">
        <v>1.85</v>
      </c>
      <c r="AH672">
        <v>71000</v>
      </c>
    </row>
    <row r="673" spans="1:34">
      <c r="A673" t="s">
        <v>34</v>
      </c>
      <c r="B673" t="s">
        <v>4151</v>
      </c>
      <c r="C673">
        <v>344</v>
      </c>
      <c r="D673">
        <v>106</v>
      </c>
      <c r="E673">
        <v>255</v>
      </c>
      <c r="F673">
        <v>850</v>
      </c>
      <c r="G673" t="s">
        <v>555</v>
      </c>
      <c r="H673">
        <v>14000</v>
      </c>
      <c r="I673">
        <v>163192114</v>
      </c>
      <c r="J673" t="s">
        <v>56</v>
      </c>
      <c r="K673" t="s">
        <v>69</v>
      </c>
      <c r="L673" t="s">
        <v>70</v>
      </c>
      <c r="Q673" t="s">
        <v>81</v>
      </c>
      <c r="R673" t="s">
        <v>13327</v>
      </c>
      <c r="S673">
        <v>229679</v>
      </c>
      <c r="T673">
        <v>18003</v>
      </c>
      <c r="U673" t="s">
        <v>5076</v>
      </c>
      <c r="V673">
        <v>0</v>
      </c>
      <c r="W673" t="s">
        <v>13328</v>
      </c>
      <c r="X673" t="s">
        <v>13329</v>
      </c>
      <c r="Y673">
        <v>637</v>
      </c>
      <c r="Z673" t="s">
        <v>44</v>
      </c>
      <c r="AA673" t="s">
        <v>45</v>
      </c>
      <c r="AB673" t="s">
        <v>62</v>
      </c>
      <c r="AC673">
        <v>125000000</v>
      </c>
      <c r="AD673">
        <v>2010</v>
      </c>
      <c r="AE673">
        <v>1000</v>
      </c>
      <c r="AF673">
        <v>5.8</v>
      </c>
      <c r="AG673">
        <v>2.35</v>
      </c>
      <c r="AH673">
        <v>15000</v>
      </c>
    </row>
    <row r="674" spans="1:34">
      <c r="A674" t="s">
        <v>34</v>
      </c>
      <c r="B674" t="s">
        <v>1495</v>
      </c>
      <c r="C674">
        <v>93</v>
      </c>
      <c r="D674">
        <v>108</v>
      </c>
      <c r="E674">
        <v>79</v>
      </c>
      <c r="F674">
        <v>268</v>
      </c>
      <c r="G674" t="s">
        <v>11529</v>
      </c>
      <c r="H674">
        <v>650</v>
      </c>
      <c r="I674">
        <v>67155742</v>
      </c>
      <c r="J674" t="s">
        <v>56</v>
      </c>
      <c r="K674" t="s">
        <v>69</v>
      </c>
      <c r="L674" t="s">
        <v>57</v>
      </c>
      <c r="Q674" t="s">
        <v>13330</v>
      </c>
      <c r="R674" t="s">
        <v>13331</v>
      </c>
      <c r="S674">
        <v>62271</v>
      </c>
      <c r="T674">
        <v>1569</v>
      </c>
      <c r="U674" t="s">
        <v>5692</v>
      </c>
      <c r="V674">
        <v>1</v>
      </c>
      <c r="W674" t="s">
        <v>13332</v>
      </c>
      <c r="X674" t="s">
        <v>13333</v>
      </c>
      <c r="Y674">
        <v>277</v>
      </c>
      <c r="Z674" t="s">
        <v>44</v>
      </c>
      <c r="AA674" t="s">
        <v>45</v>
      </c>
      <c r="AB674" t="s">
        <v>62</v>
      </c>
      <c r="AC674">
        <v>116000000</v>
      </c>
      <c r="AD674">
        <v>1997</v>
      </c>
      <c r="AE674">
        <v>293</v>
      </c>
      <c r="AF674">
        <v>5.8</v>
      </c>
      <c r="AG674">
        <v>2.35</v>
      </c>
      <c r="AH674">
        <v>0</v>
      </c>
    </row>
    <row r="675" spans="1:34">
      <c r="A675" t="s">
        <v>34</v>
      </c>
      <c r="B675" t="s">
        <v>507</v>
      </c>
      <c r="C675">
        <v>447</v>
      </c>
      <c r="D675">
        <v>119</v>
      </c>
      <c r="E675">
        <v>1000</v>
      </c>
      <c r="F675">
        <v>741</v>
      </c>
      <c r="G675" t="s">
        <v>511</v>
      </c>
      <c r="H675">
        <v>11000</v>
      </c>
      <c r="I675">
        <v>98780042</v>
      </c>
      <c r="J675" t="s">
        <v>56</v>
      </c>
      <c r="K675" t="s">
        <v>88</v>
      </c>
      <c r="L675" t="s">
        <v>37</v>
      </c>
      <c r="M675" t="s">
        <v>86</v>
      </c>
      <c r="N675" t="s">
        <v>57</v>
      </c>
      <c r="Q675" t="s">
        <v>269</v>
      </c>
      <c r="R675" t="s">
        <v>13334</v>
      </c>
      <c r="S675">
        <v>136019</v>
      </c>
      <c r="T675">
        <v>13391</v>
      </c>
      <c r="U675" t="s">
        <v>13335</v>
      </c>
      <c r="V675">
        <v>0</v>
      </c>
      <c r="W675" t="s">
        <v>13336</v>
      </c>
      <c r="X675" t="s">
        <v>13337</v>
      </c>
      <c r="Y675">
        <v>443</v>
      </c>
      <c r="Z675" t="s">
        <v>44</v>
      </c>
      <c r="AA675" t="s">
        <v>45</v>
      </c>
      <c r="AB675" t="s">
        <v>62</v>
      </c>
      <c r="AC675">
        <v>120000000</v>
      </c>
      <c r="AD675">
        <v>2011</v>
      </c>
      <c r="AE675">
        <v>1000</v>
      </c>
      <c r="AF675">
        <v>5.8</v>
      </c>
      <c r="AG675">
        <v>2.35</v>
      </c>
      <c r="AH675">
        <v>14000</v>
      </c>
    </row>
    <row r="676" spans="1:34">
      <c r="A676" t="s">
        <v>34</v>
      </c>
      <c r="B676" t="s">
        <v>5482</v>
      </c>
      <c r="C676">
        <v>181</v>
      </c>
      <c r="D676">
        <v>120</v>
      </c>
      <c r="E676">
        <v>124</v>
      </c>
      <c r="F676">
        <v>943</v>
      </c>
      <c r="G676" t="s">
        <v>8039</v>
      </c>
      <c r="H676">
        <v>6000</v>
      </c>
      <c r="I676">
        <v>66002193</v>
      </c>
      <c r="J676" t="s">
        <v>56</v>
      </c>
      <c r="K676" t="s">
        <v>69</v>
      </c>
      <c r="L676" t="s">
        <v>90</v>
      </c>
      <c r="M676" t="s">
        <v>86</v>
      </c>
      <c r="N676" t="s">
        <v>57</v>
      </c>
      <c r="Q676" t="s">
        <v>1210</v>
      </c>
      <c r="R676" t="s">
        <v>13338</v>
      </c>
      <c r="S676">
        <v>44296</v>
      </c>
      <c r="T676">
        <v>12452</v>
      </c>
      <c r="U676" t="s">
        <v>769</v>
      </c>
      <c r="V676">
        <v>3</v>
      </c>
      <c r="W676" t="s">
        <v>13339</v>
      </c>
      <c r="X676" t="s">
        <v>13340</v>
      </c>
      <c r="Y676">
        <v>144</v>
      </c>
      <c r="Z676" t="s">
        <v>44</v>
      </c>
      <c r="AA676" t="s">
        <v>45</v>
      </c>
      <c r="AB676" t="s">
        <v>62</v>
      </c>
      <c r="AC676">
        <v>110000000</v>
      </c>
      <c r="AD676">
        <v>2016</v>
      </c>
      <c r="AE676">
        <v>5000</v>
      </c>
      <c r="AF676">
        <v>5.8</v>
      </c>
      <c r="AG676">
        <v>2.35</v>
      </c>
      <c r="AH676">
        <v>12000</v>
      </c>
    </row>
    <row r="677" spans="1:34">
      <c r="A677" t="s">
        <v>34</v>
      </c>
      <c r="B677" t="s">
        <v>9556</v>
      </c>
      <c r="C677">
        <v>188</v>
      </c>
      <c r="D677">
        <v>120</v>
      </c>
      <c r="E677">
        <v>153</v>
      </c>
      <c r="F677">
        <v>447</v>
      </c>
      <c r="G677" t="s">
        <v>2924</v>
      </c>
      <c r="H677">
        <v>1000</v>
      </c>
      <c r="I677">
        <v>24004159</v>
      </c>
      <c r="J677" t="s">
        <v>56</v>
      </c>
      <c r="K677" t="s">
        <v>69</v>
      </c>
      <c r="L677" t="s">
        <v>88</v>
      </c>
      <c r="Q677" t="s">
        <v>1198</v>
      </c>
      <c r="R677" t="s">
        <v>13341</v>
      </c>
      <c r="S677">
        <v>68720</v>
      </c>
      <c r="T677">
        <v>3175</v>
      </c>
      <c r="U677" t="s">
        <v>4588</v>
      </c>
      <c r="V677">
        <v>0</v>
      </c>
      <c r="W677" t="s">
        <v>13342</v>
      </c>
      <c r="X677" t="s">
        <v>13343</v>
      </c>
      <c r="Y677">
        <v>191</v>
      </c>
      <c r="Z677" t="s">
        <v>44</v>
      </c>
      <c r="AA677" t="s">
        <v>45</v>
      </c>
      <c r="AB677" t="s">
        <v>150</v>
      </c>
      <c r="AC677">
        <v>110000000</v>
      </c>
      <c r="AD677">
        <v>2004</v>
      </c>
      <c r="AE677">
        <v>1000</v>
      </c>
      <c r="AF677">
        <v>5.8</v>
      </c>
      <c r="AG677">
        <v>2.35</v>
      </c>
      <c r="AH677">
        <v>0</v>
      </c>
    </row>
    <row r="678" spans="1:34">
      <c r="A678" t="s">
        <v>34</v>
      </c>
      <c r="B678" t="s">
        <v>8131</v>
      </c>
      <c r="C678">
        <v>228</v>
      </c>
      <c r="D678">
        <v>110</v>
      </c>
      <c r="E678">
        <v>545</v>
      </c>
      <c r="F678">
        <v>5000</v>
      </c>
      <c r="G678" t="s">
        <v>1227</v>
      </c>
      <c r="H678">
        <v>14000</v>
      </c>
      <c r="I678">
        <v>20315324</v>
      </c>
      <c r="J678" t="s">
        <v>56</v>
      </c>
      <c r="K678" t="s">
        <v>69</v>
      </c>
      <c r="L678" t="s">
        <v>87</v>
      </c>
      <c r="Q678" t="s">
        <v>2132</v>
      </c>
      <c r="R678" t="s">
        <v>13344</v>
      </c>
      <c r="S678">
        <v>88542</v>
      </c>
      <c r="T678">
        <v>27694</v>
      </c>
      <c r="U678" t="s">
        <v>71</v>
      </c>
      <c r="V678">
        <v>8</v>
      </c>
      <c r="W678" t="s">
        <v>13345</v>
      </c>
      <c r="X678" t="s">
        <v>13346</v>
      </c>
      <c r="Y678">
        <v>254</v>
      </c>
      <c r="Z678" t="s">
        <v>44</v>
      </c>
      <c r="AA678" t="s">
        <v>359</v>
      </c>
      <c r="AB678" t="s">
        <v>62</v>
      </c>
      <c r="AC678">
        <v>75000000</v>
      </c>
      <c r="AD678">
        <v>2011</v>
      </c>
      <c r="AE678">
        <v>8000</v>
      </c>
      <c r="AF678">
        <v>5.8</v>
      </c>
      <c r="AG678">
        <v>2.35</v>
      </c>
      <c r="AH678">
        <v>19000</v>
      </c>
    </row>
    <row r="679" spans="1:34">
      <c r="A679" t="s">
        <v>34</v>
      </c>
      <c r="B679" t="s">
        <v>7952</v>
      </c>
      <c r="C679">
        <v>61</v>
      </c>
      <c r="D679">
        <v>114</v>
      </c>
      <c r="E679">
        <v>357</v>
      </c>
      <c r="F679">
        <v>366</v>
      </c>
      <c r="G679" t="s">
        <v>2194</v>
      </c>
      <c r="H679">
        <v>13000</v>
      </c>
      <c r="I679">
        <v>32885565</v>
      </c>
      <c r="J679" t="s">
        <v>56</v>
      </c>
      <c r="K679" t="s">
        <v>69</v>
      </c>
      <c r="L679" t="s">
        <v>38</v>
      </c>
      <c r="M679" t="s">
        <v>57</v>
      </c>
      <c r="Q679" t="s">
        <v>1031</v>
      </c>
      <c r="R679" t="s">
        <v>13347</v>
      </c>
      <c r="S679">
        <v>53132</v>
      </c>
      <c r="T679">
        <v>25126</v>
      </c>
      <c r="U679" t="s">
        <v>13348</v>
      </c>
      <c r="V679">
        <v>0</v>
      </c>
      <c r="W679" t="s">
        <v>13349</v>
      </c>
      <c r="X679" t="s">
        <v>13350</v>
      </c>
      <c r="Y679">
        <v>101</v>
      </c>
      <c r="Z679" t="s">
        <v>44</v>
      </c>
      <c r="AA679" t="s">
        <v>45</v>
      </c>
      <c r="AB679" t="s">
        <v>62</v>
      </c>
      <c r="AC679">
        <v>80000000</v>
      </c>
      <c r="AD679">
        <v>1996</v>
      </c>
      <c r="AE679">
        <v>10000</v>
      </c>
      <c r="AF679">
        <v>5.8</v>
      </c>
      <c r="AG679">
        <v>1.85</v>
      </c>
      <c r="AH679">
        <v>0</v>
      </c>
    </row>
    <row r="680" spans="1:34">
      <c r="A680" t="s">
        <v>34</v>
      </c>
      <c r="B680" t="s">
        <v>11849</v>
      </c>
      <c r="C680">
        <v>178</v>
      </c>
      <c r="D680">
        <v>94</v>
      </c>
      <c r="E680">
        <v>62</v>
      </c>
      <c r="F680">
        <v>722</v>
      </c>
      <c r="G680" t="s">
        <v>4088</v>
      </c>
      <c r="H680">
        <v>14000</v>
      </c>
      <c r="I680">
        <v>103812241</v>
      </c>
      <c r="J680" t="s">
        <v>56</v>
      </c>
      <c r="K680" t="s">
        <v>69</v>
      </c>
      <c r="L680" t="s">
        <v>88</v>
      </c>
      <c r="M680" t="s">
        <v>89</v>
      </c>
      <c r="N680" t="s">
        <v>70</v>
      </c>
      <c r="O680" t="s">
        <v>86</v>
      </c>
      <c r="Q680" t="s">
        <v>2616</v>
      </c>
      <c r="R680" t="s">
        <v>13361</v>
      </c>
      <c r="S680">
        <v>67296</v>
      </c>
      <c r="T680">
        <v>27842</v>
      </c>
      <c r="U680" t="s">
        <v>13362</v>
      </c>
      <c r="V680">
        <v>3</v>
      </c>
      <c r="W680" t="s">
        <v>13363</v>
      </c>
      <c r="X680" t="s">
        <v>13364</v>
      </c>
      <c r="Y680">
        <v>133</v>
      </c>
      <c r="Z680" t="s">
        <v>44</v>
      </c>
      <c r="AA680" t="s">
        <v>45</v>
      </c>
      <c r="AB680" t="s">
        <v>150</v>
      </c>
      <c r="AC680">
        <v>79000000</v>
      </c>
      <c r="AD680">
        <v>2012</v>
      </c>
      <c r="AE680">
        <v>12000</v>
      </c>
      <c r="AF680">
        <v>5.8</v>
      </c>
      <c r="AG680">
        <v>1.85</v>
      </c>
      <c r="AH680">
        <v>0</v>
      </c>
    </row>
    <row r="681" spans="1:34">
      <c r="A681" t="s">
        <v>76</v>
      </c>
      <c r="B681" t="s">
        <v>5526</v>
      </c>
      <c r="C681">
        <v>202</v>
      </c>
      <c r="D681">
        <v>110</v>
      </c>
      <c r="E681">
        <v>45</v>
      </c>
      <c r="F681">
        <v>845</v>
      </c>
      <c r="G681" t="s">
        <v>9024</v>
      </c>
      <c r="H681">
        <v>1000</v>
      </c>
      <c r="I681">
        <v>66462600</v>
      </c>
      <c r="J681" t="s">
        <v>56</v>
      </c>
      <c r="K681" t="s">
        <v>69</v>
      </c>
      <c r="L681" t="s">
        <v>70</v>
      </c>
      <c r="M681" t="s">
        <v>86</v>
      </c>
      <c r="Q681" t="s">
        <v>555</v>
      </c>
      <c r="R681" t="s">
        <v>13365</v>
      </c>
      <c r="S681">
        <v>141533</v>
      </c>
      <c r="T681">
        <v>4714</v>
      </c>
      <c r="U681" t="s">
        <v>3603</v>
      </c>
      <c r="V681">
        <v>3</v>
      </c>
      <c r="W681" t="s">
        <v>13366</v>
      </c>
      <c r="X681" t="s">
        <v>13367</v>
      </c>
      <c r="Y681">
        <v>786</v>
      </c>
      <c r="Z681" t="s">
        <v>44</v>
      </c>
      <c r="AA681" t="s">
        <v>45</v>
      </c>
      <c r="AB681" t="s">
        <v>62</v>
      </c>
      <c r="AC681">
        <v>78000000</v>
      </c>
      <c r="AD681">
        <v>2003</v>
      </c>
      <c r="AE681">
        <v>872</v>
      </c>
      <c r="AF681">
        <v>5.8</v>
      </c>
      <c r="AG681">
        <v>2.35</v>
      </c>
      <c r="AH681">
        <v>0</v>
      </c>
    </row>
    <row r="682" spans="1:34">
      <c r="A682" t="s">
        <v>34</v>
      </c>
      <c r="B682" t="s">
        <v>7952</v>
      </c>
      <c r="C682">
        <v>191</v>
      </c>
      <c r="D682">
        <v>132</v>
      </c>
      <c r="E682">
        <v>357</v>
      </c>
      <c r="F682">
        <v>212</v>
      </c>
      <c r="G682" t="s">
        <v>13368</v>
      </c>
      <c r="H682">
        <v>14000</v>
      </c>
      <c r="I682">
        <v>141204016</v>
      </c>
      <c r="J682" t="s">
        <v>56</v>
      </c>
      <c r="K682" t="s">
        <v>69</v>
      </c>
      <c r="L682" t="s">
        <v>57</v>
      </c>
      <c r="Q682" t="s">
        <v>206</v>
      </c>
      <c r="R682" t="s">
        <v>13369</v>
      </c>
      <c r="S682">
        <v>142569</v>
      </c>
      <c r="T682">
        <v>14790</v>
      </c>
      <c r="U682" t="s">
        <v>13370</v>
      </c>
      <c r="V682">
        <v>0</v>
      </c>
      <c r="W682" t="s">
        <v>13371</v>
      </c>
      <c r="X682" t="s">
        <v>13372</v>
      </c>
      <c r="Y682">
        <v>737</v>
      </c>
      <c r="Z682" t="s">
        <v>44</v>
      </c>
      <c r="AA682" t="s">
        <v>45</v>
      </c>
      <c r="AB682" t="s">
        <v>62</v>
      </c>
      <c r="AC682">
        <v>70000000</v>
      </c>
      <c r="AD682">
        <v>2002</v>
      </c>
      <c r="AE682">
        <v>223</v>
      </c>
      <c r="AF682">
        <v>5.8</v>
      </c>
      <c r="AG682">
        <v>2.35</v>
      </c>
      <c r="AH682">
        <v>10000</v>
      </c>
    </row>
    <row r="683" spans="1:34">
      <c r="A683" t="s">
        <v>34</v>
      </c>
      <c r="B683" t="s">
        <v>12784</v>
      </c>
      <c r="C683">
        <v>355</v>
      </c>
      <c r="D683">
        <v>116</v>
      </c>
      <c r="E683">
        <v>473</v>
      </c>
      <c r="F683">
        <v>464</v>
      </c>
      <c r="G683" t="s">
        <v>2649</v>
      </c>
      <c r="H683">
        <v>833</v>
      </c>
      <c r="I683">
        <v>83552429</v>
      </c>
      <c r="J683" t="s">
        <v>56</v>
      </c>
      <c r="K683" t="s">
        <v>86</v>
      </c>
      <c r="Q683" t="s">
        <v>12785</v>
      </c>
      <c r="R683" t="s">
        <v>13373</v>
      </c>
      <c r="S683">
        <v>154955</v>
      </c>
      <c r="T683">
        <v>4001</v>
      </c>
      <c r="U683" t="s">
        <v>3954</v>
      </c>
      <c r="V683">
        <v>0</v>
      </c>
      <c r="W683" t="s">
        <v>13374</v>
      </c>
      <c r="X683" t="s">
        <v>13375</v>
      </c>
      <c r="Y683">
        <v>800</v>
      </c>
      <c r="Z683" t="s">
        <v>44</v>
      </c>
      <c r="AA683" t="s">
        <v>45</v>
      </c>
      <c r="AB683" t="s">
        <v>62</v>
      </c>
      <c r="AC683">
        <v>70000000</v>
      </c>
      <c r="AD683">
        <v>2011</v>
      </c>
      <c r="AE683">
        <v>697</v>
      </c>
      <c r="AF683">
        <v>5.8</v>
      </c>
      <c r="AG683">
        <v>2.35</v>
      </c>
      <c r="AH683">
        <v>25000</v>
      </c>
    </row>
    <row r="684" spans="1:34">
      <c r="A684" t="s">
        <v>34</v>
      </c>
      <c r="B684" t="s">
        <v>13376</v>
      </c>
      <c r="C684">
        <v>79</v>
      </c>
      <c r="D684">
        <v>97</v>
      </c>
      <c r="E684">
        <v>13</v>
      </c>
      <c r="F684">
        <v>695</v>
      </c>
      <c r="G684" t="s">
        <v>402</v>
      </c>
      <c r="H684">
        <v>11000</v>
      </c>
      <c r="I684">
        <v>19819494</v>
      </c>
      <c r="J684" t="s">
        <v>56</v>
      </c>
      <c r="K684" t="s">
        <v>37</v>
      </c>
      <c r="L684" t="s">
        <v>38</v>
      </c>
      <c r="M684" t="s">
        <v>57</v>
      </c>
      <c r="Q684" t="s">
        <v>39</v>
      </c>
      <c r="R684" t="s">
        <v>13377</v>
      </c>
      <c r="S684">
        <v>26893</v>
      </c>
      <c r="T684">
        <v>13628</v>
      </c>
      <c r="U684" t="s">
        <v>3807</v>
      </c>
      <c r="V684">
        <v>0</v>
      </c>
      <c r="W684" t="s">
        <v>13378</v>
      </c>
      <c r="X684" t="s">
        <v>13379</v>
      </c>
      <c r="Y684">
        <v>126</v>
      </c>
      <c r="Z684" t="s">
        <v>44</v>
      </c>
      <c r="AA684" t="s">
        <v>45</v>
      </c>
      <c r="AB684" t="s">
        <v>46</v>
      </c>
      <c r="AC684">
        <v>70000000</v>
      </c>
      <c r="AD684">
        <v>1998</v>
      </c>
      <c r="AE684">
        <v>893</v>
      </c>
      <c r="AF684">
        <v>5.8</v>
      </c>
      <c r="AG684">
        <v>2.35</v>
      </c>
      <c r="AH684">
        <v>815</v>
      </c>
    </row>
    <row r="685" spans="1:34">
      <c r="A685" t="s">
        <v>34</v>
      </c>
      <c r="B685" t="s">
        <v>5452</v>
      </c>
      <c r="C685">
        <v>199</v>
      </c>
      <c r="D685">
        <v>105</v>
      </c>
      <c r="E685">
        <v>212</v>
      </c>
      <c r="F685">
        <v>811</v>
      </c>
      <c r="G685" t="s">
        <v>1235</v>
      </c>
      <c r="H685">
        <v>1000</v>
      </c>
      <c r="I685">
        <v>73648142</v>
      </c>
      <c r="J685" t="s">
        <v>56</v>
      </c>
      <c r="K685" t="s">
        <v>86</v>
      </c>
      <c r="L685" t="s">
        <v>57</v>
      </c>
      <c r="Q685" t="s">
        <v>7373</v>
      </c>
      <c r="R685" t="s">
        <v>13383</v>
      </c>
      <c r="S685">
        <v>99043</v>
      </c>
      <c r="T685">
        <v>3697</v>
      </c>
      <c r="U685" t="s">
        <v>4369</v>
      </c>
      <c r="V685">
        <v>1</v>
      </c>
      <c r="W685" t="s">
        <v>13384</v>
      </c>
      <c r="X685" t="s">
        <v>13385</v>
      </c>
      <c r="Y685">
        <v>643</v>
      </c>
      <c r="Z685" t="s">
        <v>44</v>
      </c>
      <c r="AA685" t="s">
        <v>45</v>
      </c>
      <c r="AB685" t="s">
        <v>46</v>
      </c>
      <c r="AC685">
        <v>60000000</v>
      </c>
      <c r="AD685">
        <v>1999</v>
      </c>
      <c r="AE685">
        <v>975</v>
      </c>
      <c r="AF685">
        <v>5.8</v>
      </c>
      <c r="AG685">
        <v>2.35</v>
      </c>
      <c r="AH685">
        <v>0</v>
      </c>
    </row>
    <row r="686" spans="1:34">
      <c r="A686" t="s">
        <v>34</v>
      </c>
      <c r="B686" t="s">
        <v>1232</v>
      </c>
      <c r="C686">
        <v>50</v>
      </c>
      <c r="D686">
        <v>116</v>
      </c>
      <c r="E686">
        <v>12000</v>
      </c>
      <c r="F686">
        <v>552</v>
      </c>
      <c r="G686" t="s">
        <v>1097</v>
      </c>
      <c r="H686">
        <v>22000</v>
      </c>
      <c r="I686">
        <v>18573791</v>
      </c>
      <c r="J686" t="s">
        <v>56</v>
      </c>
      <c r="K686" t="s">
        <v>38</v>
      </c>
      <c r="L686" t="s">
        <v>520</v>
      </c>
      <c r="M686" t="s">
        <v>57</v>
      </c>
      <c r="Q686" t="s">
        <v>63</v>
      </c>
      <c r="R686" t="s">
        <v>13394</v>
      </c>
      <c r="S686">
        <v>38533</v>
      </c>
      <c r="T686">
        <v>24618</v>
      </c>
      <c r="U686" t="s">
        <v>2310</v>
      </c>
      <c r="V686">
        <v>3</v>
      </c>
      <c r="W686" t="s">
        <v>13395</v>
      </c>
      <c r="X686" t="s">
        <v>13396</v>
      </c>
      <c r="Y686">
        <v>89</v>
      </c>
      <c r="Z686" t="s">
        <v>44</v>
      </c>
      <c r="AA686" t="s">
        <v>45</v>
      </c>
      <c r="AB686" t="s">
        <v>46</v>
      </c>
      <c r="AC686">
        <v>55000000</v>
      </c>
      <c r="AD686">
        <v>1996</v>
      </c>
      <c r="AE686">
        <v>617</v>
      </c>
      <c r="AF686">
        <v>5.8</v>
      </c>
      <c r="AG686">
        <v>2.35</v>
      </c>
      <c r="AH686">
        <v>0</v>
      </c>
    </row>
    <row r="687" spans="1:34">
      <c r="A687" t="s">
        <v>34</v>
      </c>
      <c r="B687" t="s">
        <v>255</v>
      </c>
      <c r="C687">
        <v>97</v>
      </c>
      <c r="D687">
        <v>125</v>
      </c>
      <c r="E687">
        <v>0</v>
      </c>
      <c r="F687">
        <v>957</v>
      </c>
      <c r="G687" t="s">
        <v>2766</v>
      </c>
      <c r="H687">
        <v>10000</v>
      </c>
      <c r="I687">
        <v>48154732</v>
      </c>
      <c r="J687" t="s">
        <v>56</v>
      </c>
      <c r="K687" t="s">
        <v>38</v>
      </c>
      <c r="L687" t="s">
        <v>207</v>
      </c>
      <c r="Q687" t="s">
        <v>2194</v>
      </c>
      <c r="R687" t="s">
        <v>13407</v>
      </c>
      <c r="S687">
        <v>60326</v>
      </c>
      <c r="T687">
        <v>15569</v>
      </c>
      <c r="U687" t="s">
        <v>3478</v>
      </c>
      <c r="V687">
        <v>1</v>
      </c>
      <c r="W687" t="s">
        <v>13408</v>
      </c>
      <c r="X687" t="s">
        <v>13409</v>
      </c>
      <c r="Y687">
        <v>142</v>
      </c>
      <c r="Z687" t="s">
        <v>44</v>
      </c>
      <c r="AA687" t="s">
        <v>45</v>
      </c>
      <c r="AB687" t="s">
        <v>46</v>
      </c>
      <c r="AC687">
        <v>50000000</v>
      </c>
      <c r="AD687">
        <v>1997</v>
      </c>
      <c r="AE687">
        <v>2000</v>
      </c>
      <c r="AF687">
        <v>5.8</v>
      </c>
      <c r="AG687">
        <v>2.35</v>
      </c>
      <c r="AH687">
        <v>2000</v>
      </c>
    </row>
    <row r="688" spans="1:34">
      <c r="A688" t="s">
        <v>34</v>
      </c>
      <c r="B688" t="s">
        <v>12948</v>
      </c>
      <c r="C688">
        <v>228</v>
      </c>
      <c r="D688">
        <v>89</v>
      </c>
      <c r="E688">
        <v>77</v>
      </c>
      <c r="F688">
        <v>159</v>
      </c>
      <c r="G688" t="s">
        <v>13410</v>
      </c>
      <c r="H688">
        <v>490</v>
      </c>
      <c r="I688">
        <v>47553512</v>
      </c>
      <c r="J688" t="s">
        <v>56</v>
      </c>
      <c r="K688" t="s">
        <v>57</v>
      </c>
      <c r="Q688" t="s">
        <v>8812</v>
      </c>
      <c r="R688" t="s">
        <v>13411</v>
      </c>
      <c r="S688">
        <v>54101</v>
      </c>
      <c r="T688">
        <v>1367</v>
      </c>
      <c r="U688" t="s">
        <v>13412</v>
      </c>
      <c r="V688">
        <v>0</v>
      </c>
      <c r="W688" t="s">
        <v>13413</v>
      </c>
      <c r="X688" t="s">
        <v>13414</v>
      </c>
      <c r="Y688">
        <v>210</v>
      </c>
      <c r="Z688" t="s">
        <v>44</v>
      </c>
      <c r="AA688" t="s">
        <v>45</v>
      </c>
      <c r="AB688" t="s">
        <v>62</v>
      </c>
      <c r="AC688">
        <v>50000000</v>
      </c>
      <c r="AD688">
        <v>2014</v>
      </c>
      <c r="AE688">
        <v>298</v>
      </c>
      <c r="AF688">
        <v>5.8</v>
      </c>
      <c r="AG688">
        <v>1.85</v>
      </c>
      <c r="AH688">
        <v>15000</v>
      </c>
    </row>
    <row r="689" spans="1:34">
      <c r="A689" t="s">
        <v>34</v>
      </c>
      <c r="B689" t="s">
        <v>9813</v>
      </c>
      <c r="C689">
        <v>120</v>
      </c>
      <c r="D689">
        <v>110</v>
      </c>
      <c r="E689">
        <v>134</v>
      </c>
      <c r="F689">
        <v>795</v>
      </c>
      <c r="G689" t="s">
        <v>2227</v>
      </c>
      <c r="H689">
        <v>23000</v>
      </c>
      <c r="I689">
        <v>18472363</v>
      </c>
      <c r="J689" t="s">
        <v>56</v>
      </c>
      <c r="K689" t="s">
        <v>69</v>
      </c>
      <c r="L689" t="s">
        <v>37</v>
      </c>
      <c r="M689" t="s">
        <v>57</v>
      </c>
      <c r="Q689" t="s">
        <v>3795</v>
      </c>
      <c r="R689" t="s">
        <v>13415</v>
      </c>
      <c r="S689">
        <v>63599</v>
      </c>
      <c r="T689">
        <v>25049</v>
      </c>
      <c r="U689" t="s">
        <v>11333</v>
      </c>
      <c r="V689">
        <v>3</v>
      </c>
      <c r="W689" t="s">
        <v>13416</v>
      </c>
      <c r="X689" t="s">
        <v>13417</v>
      </c>
      <c r="Y689">
        <v>208</v>
      </c>
      <c r="Z689" t="s">
        <v>44</v>
      </c>
      <c r="AA689" t="s">
        <v>45</v>
      </c>
      <c r="AB689" t="s">
        <v>62</v>
      </c>
      <c r="AC689">
        <v>50000000</v>
      </c>
      <c r="AD689">
        <v>2005</v>
      </c>
      <c r="AE689">
        <v>1000</v>
      </c>
      <c r="AF689">
        <v>5.8</v>
      </c>
      <c r="AG689">
        <v>2.35</v>
      </c>
      <c r="AH689">
        <v>0</v>
      </c>
    </row>
    <row r="690" spans="1:34">
      <c r="A690" t="s">
        <v>34</v>
      </c>
      <c r="B690" t="s">
        <v>6443</v>
      </c>
      <c r="C690">
        <v>180</v>
      </c>
      <c r="D690">
        <v>95</v>
      </c>
      <c r="E690">
        <v>83</v>
      </c>
      <c r="F690">
        <v>1000</v>
      </c>
      <c r="G690" t="s">
        <v>1227</v>
      </c>
      <c r="H690">
        <v>18000</v>
      </c>
      <c r="I690">
        <v>20488579</v>
      </c>
      <c r="J690" t="s">
        <v>56</v>
      </c>
      <c r="K690" t="s">
        <v>86</v>
      </c>
      <c r="L690" t="s">
        <v>57</v>
      </c>
      <c r="Q690" t="s">
        <v>615</v>
      </c>
      <c r="R690" t="s">
        <v>13418</v>
      </c>
      <c r="S690">
        <v>113483</v>
      </c>
      <c r="T690">
        <v>29926</v>
      </c>
      <c r="U690" t="s">
        <v>1092</v>
      </c>
      <c r="V690">
        <v>1</v>
      </c>
      <c r="W690" t="s">
        <v>13419</v>
      </c>
      <c r="X690" t="s">
        <v>13420</v>
      </c>
      <c r="Y690">
        <v>245</v>
      </c>
      <c r="Z690" t="s">
        <v>44</v>
      </c>
      <c r="AA690" t="s">
        <v>45</v>
      </c>
      <c r="AB690" t="s">
        <v>46</v>
      </c>
      <c r="AC690">
        <v>50000000</v>
      </c>
      <c r="AD690">
        <v>2009</v>
      </c>
      <c r="AE690">
        <v>8000</v>
      </c>
      <c r="AF690">
        <v>5.8</v>
      </c>
      <c r="AG690">
        <v>1.85</v>
      </c>
      <c r="AH690">
        <v>0</v>
      </c>
    </row>
    <row r="691" spans="1:34">
      <c r="A691" t="s">
        <v>34</v>
      </c>
      <c r="B691" t="s">
        <v>13426</v>
      </c>
      <c r="C691">
        <v>201</v>
      </c>
      <c r="D691">
        <v>93</v>
      </c>
      <c r="E691">
        <v>40</v>
      </c>
      <c r="F691">
        <v>311</v>
      </c>
      <c r="G691" t="s">
        <v>3500</v>
      </c>
      <c r="H691">
        <v>14000</v>
      </c>
      <c r="I691">
        <v>101702060</v>
      </c>
      <c r="J691" t="s">
        <v>56</v>
      </c>
      <c r="K691" t="s">
        <v>69</v>
      </c>
      <c r="L691" t="s">
        <v>89</v>
      </c>
      <c r="M691" t="s">
        <v>70</v>
      </c>
      <c r="N691" t="s">
        <v>86</v>
      </c>
      <c r="Q691" t="s">
        <v>2616</v>
      </c>
      <c r="R691" t="s">
        <v>13427</v>
      </c>
      <c r="S691">
        <v>85323</v>
      </c>
      <c r="T691">
        <v>17925</v>
      </c>
      <c r="U691" t="s">
        <v>13428</v>
      </c>
      <c r="V691">
        <v>0</v>
      </c>
      <c r="W691" t="s">
        <v>13429</v>
      </c>
      <c r="X691" t="s">
        <v>13430</v>
      </c>
      <c r="Y691">
        <v>212</v>
      </c>
      <c r="Z691" t="s">
        <v>44</v>
      </c>
      <c r="AA691" t="s">
        <v>45</v>
      </c>
      <c r="AB691" t="s">
        <v>150</v>
      </c>
      <c r="AC691">
        <v>45000000</v>
      </c>
      <c r="AD691">
        <v>2008</v>
      </c>
      <c r="AE691">
        <v>3000</v>
      </c>
      <c r="AF691">
        <v>5.8</v>
      </c>
      <c r="AG691">
        <v>1.85</v>
      </c>
      <c r="AH691">
        <v>0</v>
      </c>
    </row>
    <row r="692" spans="1:34">
      <c r="A692" t="s">
        <v>34</v>
      </c>
      <c r="B692" t="s">
        <v>1484</v>
      </c>
      <c r="C692">
        <v>224</v>
      </c>
      <c r="D692">
        <v>115</v>
      </c>
      <c r="E692">
        <v>180</v>
      </c>
      <c r="F692">
        <v>87</v>
      </c>
      <c r="G692" t="s">
        <v>2736</v>
      </c>
      <c r="H692">
        <v>1000</v>
      </c>
      <c r="I692">
        <v>10640645</v>
      </c>
      <c r="J692" t="s">
        <v>56</v>
      </c>
      <c r="K692" t="s">
        <v>37</v>
      </c>
      <c r="L692" t="s">
        <v>38</v>
      </c>
      <c r="M692" t="s">
        <v>90</v>
      </c>
      <c r="N692" t="s">
        <v>57</v>
      </c>
      <c r="Q692" t="s">
        <v>275</v>
      </c>
      <c r="R692" t="s">
        <v>13470</v>
      </c>
      <c r="S692">
        <v>28429</v>
      </c>
      <c r="T692">
        <v>1686</v>
      </c>
      <c r="U692" t="s">
        <v>13471</v>
      </c>
      <c r="V692">
        <v>0</v>
      </c>
      <c r="W692" t="s">
        <v>13472</v>
      </c>
      <c r="X692" t="s">
        <v>13473</v>
      </c>
      <c r="Y692">
        <v>110</v>
      </c>
      <c r="Z692" t="s">
        <v>44</v>
      </c>
      <c r="AA692" t="s">
        <v>45</v>
      </c>
      <c r="AB692" t="s">
        <v>46</v>
      </c>
      <c r="AC692">
        <v>40000000</v>
      </c>
      <c r="AD692">
        <v>2015</v>
      </c>
      <c r="AE692">
        <v>535</v>
      </c>
      <c r="AF692">
        <v>5.8</v>
      </c>
      <c r="AG692">
        <v>2.35</v>
      </c>
      <c r="AH692">
        <v>0</v>
      </c>
    </row>
    <row r="693" spans="1:34">
      <c r="A693" t="s">
        <v>34</v>
      </c>
      <c r="B693" t="s">
        <v>1495</v>
      </c>
      <c r="C693">
        <v>97</v>
      </c>
      <c r="D693">
        <v>108</v>
      </c>
      <c r="E693">
        <v>79</v>
      </c>
      <c r="F693">
        <v>25</v>
      </c>
      <c r="G693" t="s">
        <v>13474</v>
      </c>
      <c r="H693">
        <v>900</v>
      </c>
      <c r="I693">
        <v>60054449</v>
      </c>
      <c r="J693" t="s">
        <v>56</v>
      </c>
      <c r="K693" t="s">
        <v>94</v>
      </c>
      <c r="L693" t="s">
        <v>86</v>
      </c>
      <c r="M693" t="s">
        <v>57</v>
      </c>
      <c r="Q693" t="s">
        <v>8297</v>
      </c>
      <c r="R693" t="s">
        <v>13475</v>
      </c>
      <c r="S693">
        <v>61018</v>
      </c>
      <c r="T693">
        <v>1715</v>
      </c>
      <c r="U693" t="s">
        <v>13476</v>
      </c>
      <c r="V693">
        <v>0</v>
      </c>
      <c r="W693" t="s">
        <v>13477</v>
      </c>
      <c r="X693" t="s">
        <v>13478</v>
      </c>
      <c r="Y693">
        <v>140</v>
      </c>
      <c r="Z693" t="s">
        <v>44</v>
      </c>
      <c r="AA693" t="s">
        <v>45</v>
      </c>
      <c r="AB693" t="s">
        <v>46</v>
      </c>
      <c r="AC693">
        <v>35000000</v>
      </c>
      <c r="AD693">
        <v>1995</v>
      </c>
      <c r="AE693">
        <v>759</v>
      </c>
      <c r="AF693">
        <v>5.8</v>
      </c>
      <c r="AG693">
        <v>2.35</v>
      </c>
      <c r="AH693">
        <v>0</v>
      </c>
    </row>
    <row r="694" spans="1:34">
      <c r="A694" t="s">
        <v>34</v>
      </c>
      <c r="B694" t="s">
        <v>13491</v>
      </c>
      <c r="C694">
        <v>62</v>
      </c>
      <c r="D694">
        <v>99</v>
      </c>
      <c r="E694">
        <v>0</v>
      </c>
      <c r="F694">
        <v>186</v>
      </c>
      <c r="G694" t="s">
        <v>1085</v>
      </c>
      <c r="H694">
        <v>664</v>
      </c>
      <c r="I694">
        <v>44450000</v>
      </c>
      <c r="J694" t="s">
        <v>56</v>
      </c>
      <c r="K694" t="s">
        <v>37</v>
      </c>
      <c r="L694" t="s">
        <v>86</v>
      </c>
      <c r="M694" t="s">
        <v>57</v>
      </c>
      <c r="Q694" t="s">
        <v>13492</v>
      </c>
      <c r="R694" t="s">
        <v>13493</v>
      </c>
      <c r="S694">
        <v>44394</v>
      </c>
      <c r="T694">
        <v>2010</v>
      </c>
      <c r="U694" t="s">
        <v>13494</v>
      </c>
      <c r="V694">
        <v>1</v>
      </c>
      <c r="W694" t="s">
        <v>13495</v>
      </c>
      <c r="X694" t="s">
        <v>13496</v>
      </c>
      <c r="Y694">
        <v>115</v>
      </c>
      <c r="Z694" t="s">
        <v>44</v>
      </c>
      <c r="AA694" t="s">
        <v>710</v>
      </c>
      <c r="AB694" t="s">
        <v>46</v>
      </c>
      <c r="AC694">
        <v>27000000</v>
      </c>
      <c r="AD694">
        <v>1994</v>
      </c>
      <c r="AE694">
        <v>655</v>
      </c>
      <c r="AF694">
        <v>5.8</v>
      </c>
      <c r="AG694">
        <v>2.35</v>
      </c>
      <c r="AH694">
        <v>0</v>
      </c>
    </row>
    <row r="695" spans="1:34">
      <c r="A695" t="s">
        <v>34</v>
      </c>
      <c r="B695" t="s">
        <v>6513</v>
      </c>
      <c r="C695">
        <v>225</v>
      </c>
      <c r="D695">
        <v>108</v>
      </c>
      <c r="E695">
        <v>23</v>
      </c>
      <c r="F695">
        <v>845</v>
      </c>
      <c r="G695" t="s">
        <v>6522</v>
      </c>
      <c r="H695">
        <v>2000</v>
      </c>
      <c r="I695">
        <v>10907291</v>
      </c>
      <c r="J695" t="s">
        <v>56</v>
      </c>
      <c r="K695" t="s">
        <v>94</v>
      </c>
      <c r="L695" t="s">
        <v>87</v>
      </c>
      <c r="Q695" t="s">
        <v>8727</v>
      </c>
      <c r="R695" t="s">
        <v>13497</v>
      </c>
      <c r="S695">
        <v>23775</v>
      </c>
      <c r="T695">
        <v>4710</v>
      </c>
      <c r="U695" t="s">
        <v>2440</v>
      </c>
      <c r="V695">
        <v>0</v>
      </c>
      <c r="W695" t="s">
        <v>13498</v>
      </c>
      <c r="X695" t="s">
        <v>13499</v>
      </c>
      <c r="Y695">
        <v>134</v>
      </c>
      <c r="Z695" t="s">
        <v>44</v>
      </c>
      <c r="AA695" t="s">
        <v>45</v>
      </c>
      <c r="AB695" t="s">
        <v>62</v>
      </c>
      <c r="AC695">
        <v>28000000</v>
      </c>
      <c r="AD695">
        <v>2016</v>
      </c>
      <c r="AE695">
        <v>860</v>
      </c>
      <c r="AF695">
        <v>5.8</v>
      </c>
      <c r="AG695">
        <v>2.35</v>
      </c>
      <c r="AH695">
        <v>73000</v>
      </c>
    </row>
    <row r="696" spans="1:34">
      <c r="A696" t="s">
        <v>34</v>
      </c>
      <c r="B696" t="s">
        <v>10962</v>
      </c>
      <c r="C696">
        <v>273</v>
      </c>
      <c r="D696">
        <v>97</v>
      </c>
      <c r="E696">
        <v>31</v>
      </c>
      <c r="F696">
        <v>662</v>
      </c>
      <c r="G696" t="s">
        <v>7165</v>
      </c>
      <c r="H696">
        <v>918</v>
      </c>
      <c r="I696">
        <v>82163317</v>
      </c>
      <c r="J696" t="s">
        <v>56</v>
      </c>
      <c r="K696" t="s">
        <v>94</v>
      </c>
      <c r="L696" t="s">
        <v>57</v>
      </c>
      <c r="Q696" t="s">
        <v>13500</v>
      </c>
      <c r="R696" t="s">
        <v>13501</v>
      </c>
      <c r="S696">
        <v>89101</v>
      </c>
      <c r="T696">
        <v>4692</v>
      </c>
      <c r="U696" t="s">
        <v>3416</v>
      </c>
      <c r="V696">
        <v>0</v>
      </c>
      <c r="W696" t="s">
        <v>13502</v>
      </c>
      <c r="X696" t="s">
        <v>13503</v>
      </c>
      <c r="Y696">
        <v>885</v>
      </c>
      <c r="Z696" t="s">
        <v>44</v>
      </c>
      <c r="AA696" t="s">
        <v>45</v>
      </c>
      <c r="AB696" t="s">
        <v>46</v>
      </c>
      <c r="AC696">
        <v>30000000</v>
      </c>
      <c r="AD696">
        <v>2003</v>
      </c>
      <c r="AE696">
        <v>782</v>
      </c>
      <c r="AF696">
        <v>5.8</v>
      </c>
      <c r="AG696">
        <v>2.35</v>
      </c>
      <c r="AH696">
        <v>3000</v>
      </c>
    </row>
    <row r="697" spans="1:34">
      <c r="A697" t="s">
        <v>34</v>
      </c>
      <c r="B697" t="s">
        <v>8384</v>
      </c>
      <c r="C697">
        <v>81</v>
      </c>
      <c r="D697">
        <v>86</v>
      </c>
      <c r="E697">
        <v>92</v>
      </c>
      <c r="F697">
        <v>466</v>
      </c>
      <c r="G697" t="s">
        <v>9325</v>
      </c>
      <c r="H697">
        <v>744</v>
      </c>
      <c r="I697">
        <v>38230435</v>
      </c>
      <c r="J697" t="s">
        <v>56</v>
      </c>
      <c r="K697" t="s">
        <v>88</v>
      </c>
      <c r="Q697" t="s">
        <v>5232</v>
      </c>
      <c r="R697" t="s">
        <v>13509</v>
      </c>
      <c r="S697">
        <v>29661</v>
      </c>
      <c r="T697">
        <v>3001</v>
      </c>
      <c r="U697" t="s">
        <v>4156</v>
      </c>
      <c r="V697">
        <v>3</v>
      </c>
      <c r="W697" t="s">
        <v>13510</v>
      </c>
      <c r="X697" t="s">
        <v>13511</v>
      </c>
      <c r="Y697">
        <v>179</v>
      </c>
      <c r="Z697" t="s">
        <v>44</v>
      </c>
      <c r="AA697" t="s">
        <v>45</v>
      </c>
      <c r="AB697" t="s">
        <v>62</v>
      </c>
      <c r="AC697">
        <v>25000000</v>
      </c>
      <c r="AD697">
        <v>2002</v>
      </c>
      <c r="AE697">
        <v>489</v>
      </c>
      <c r="AF697">
        <v>5.8</v>
      </c>
      <c r="AG697">
        <v>1.85</v>
      </c>
      <c r="AH697">
        <v>0</v>
      </c>
    </row>
    <row r="698" spans="1:34">
      <c r="A698" t="s">
        <v>34</v>
      </c>
      <c r="B698" t="s">
        <v>12082</v>
      </c>
      <c r="C698">
        <v>109</v>
      </c>
      <c r="D698">
        <v>101</v>
      </c>
      <c r="E698">
        <v>43</v>
      </c>
      <c r="F698">
        <v>432</v>
      </c>
      <c r="G698" t="s">
        <v>4755</v>
      </c>
      <c r="H698">
        <v>5000</v>
      </c>
      <c r="I698">
        <v>34604054</v>
      </c>
      <c r="J698" t="s">
        <v>56</v>
      </c>
      <c r="K698" t="s">
        <v>37</v>
      </c>
      <c r="L698" t="s">
        <v>38</v>
      </c>
      <c r="M698" t="s">
        <v>57</v>
      </c>
      <c r="Q698" t="s">
        <v>1440</v>
      </c>
      <c r="R698" t="s">
        <v>13515</v>
      </c>
      <c r="S698">
        <v>34942</v>
      </c>
      <c r="T698">
        <v>6867</v>
      </c>
      <c r="U698" t="s">
        <v>13516</v>
      </c>
      <c r="V698">
        <v>2</v>
      </c>
      <c r="W698" t="s">
        <v>13517</v>
      </c>
      <c r="X698" t="s">
        <v>13518</v>
      </c>
      <c r="Y698">
        <v>185</v>
      </c>
      <c r="Z698" t="s">
        <v>44</v>
      </c>
      <c r="AA698" t="s">
        <v>45</v>
      </c>
      <c r="AB698" t="s">
        <v>46</v>
      </c>
      <c r="AC698">
        <v>30000000</v>
      </c>
      <c r="AD698">
        <v>2003</v>
      </c>
      <c r="AE698">
        <v>618</v>
      </c>
      <c r="AF698">
        <v>5.8</v>
      </c>
      <c r="AG698">
        <v>2.35</v>
      </c>
      <c r="AH698">
        <v>1000</v>
      </c>
    </row>
    <row r="699" spans="1:34">
      <c r="A699" t="s">
        <v>34</v>
      </c>
      <c r="B699" t="s">
        <v>6503</v>
      </c>
      <c r="C699">
        <v>190</v>
      </c>
      <c r="D699">
        <v>110</v>
      </c>
      <c r="E699">
        <v>37</v>
      </c>
      <c r="F699">
        <v>268</v>
      </c>
      <c r="G699" t="s">
        <v>12510</v>
      </c>
      <c r="H699">
        <v>10000</v>
      </c>
      <c r="I699">
        <v>10324441</v>
      </c>
      <c r="J699" t="s">
        <v>56</v>
      </c>
      <c r="K699" t="s">
        <v>38</v>
      </c>
      <c r="L699" t="s">
        <v>57</v>
      </c>
      <c r="Q699" t="s">
        <v>5830</v>
      </c>
      <c r="R699" t="s">
        <v>13519</v>
      </c>
      <c r="S699">
        <v>27117</v>
      </c>
      <c r="T699">
        <v>11431</v>
      </c>
      <c r="U699" t="s">
        <v>13520</v>
      </c>
      <c r="V699">
        <v>1</v>
      </c>
      <c r="W699" t="s">
        <v>13521</v>
      </c>
      <c r="X699" t="s">
        <v>13522</v>
      </c>
      <c r="Y699">
        <v>140</v>
      </c>
      <c r="Z699" t="s">
        <v>44</v>
      </c>
      <c r="AA699" t="s">
        <v>45</v>
      </c>
      <c r="AB699" t="s">
        <v>46</v>
      </c>
      <c r="AC699">
        <v>25000000</v>
      </c>
      <c r="AD699">
        <v>2011</v>
      </c>
      <c r="AE699">
        <v>826</v>
      </c>
      <c r="AF699">
        <v>5.8</v>
      </c>
      <c r="AG699">
        <v>2.35</v>
      </c>
      <c r="AH699">
        <v>7000</v>
      </c>
    </row>
    <row r="700" spans="1:34">
      <c r="A700" t="s">
        <v>34</v>
      </c>
      <c r="B700" t="s">
        <v>670</v>
      </c>
      <c r="C700">
        <v>123</v>
      </c>
      <c r="D700">
        <v>98</v>
      </c>
      <c r="E700">
        <v>149</v>
      </c>
      <c r="F700">
        <v>439</v>
      </c>
      <c r="G700" t="s">
        <v>817</v>
      </c>
      <c r="H700">
        <v>20000</v>
      </c>
      <c r="I700">
        <v>1512815</v>
      </c>
      <c r="J700" t="s">
        <v>56</v>
      </c>
      <c r="K700" t="s">
        <v>38</v>
      </c>
      <c r="L700" t="s">
        <v>92</v>
      </c>
      <c r="Q700" t="s">
        <v>642</v>
      </c>
      <c r="R700" t="s">
        <v>13523</v>
      </c>
      <c r="S700">
        <v>8885</v>
      </c>
      <c r="T700">
        <v>21414</v>
      </c>
      <c r="U700" t="s">
        <v>9671</v>
      </c>
      <c r="V700">
        <v>0</v>
      </c>
      <c r="W700" t="s">
        <v>13524</v>
      </c>
      <c r="X700" t="s">
        <v>13525</v>
      </c>
      <c r="Y700">
        <v>56</v>
      </c>
      <c r="Z700" t="s">
        <v>44</v>
      </c>
      <c r="AA700" t="s">
        <v>45</v>
      </c>
      <c r="AB700" t="s">
        <v>46</v>
      </c>
      <c r="AC700">
        <v>25000000</v>
      </c>
      <c r="AD700">
        <v>2016</v>
      </c>
      <c r="AE700">
        <v>617</v>
      </c>
      <c r="AF700">
        <v>5.8</v>
      </c>
      <c r="AG700">
        <v>2.35</v>
      </c>
      <c r="AH700">
        <v>0</v>
      </c>
    </row>
    <row r="701" spans="1:34">
      <c r="A701" t="s">
        <v>34</v>
      </c>
      <c r="B701" t="s">
        <v>1718</v>
      </c>
      <c r="C701">
        <v>394</v>
      </c>
      <c r="D701">
        <v>93</v>
      </c>
      <c r="E701">
        <v>0</v>
      </c>
      <c r="F701">
        <v>947</v>
      </c>
      <c r="G701" t="s">
        <v>481</v>
      </c>
      <c r="H701">
        <v>17000</v>
      </c>
      <c r="I701">
        <v>18934858</v>
      </c>
      <c r="J701" t="s">
        <v>56</v>
      </c>
      <c r="K701" t="s">
        <v>57</v>
      </c>
      <c r="Q701" t="s">
        <v>4205</v>
      </c>
      <c r="R701" t="s">
        <v>13526</v>
      </c>
      <c r="S701">
        <v>72646</v>
      </c>
      <c r="T701">
        <v>31187</v>
      </c>
      <c r="U701" t="s">
        <v>1424</v>
      </c>
      <c r="V701">
        <v>5</v>
      </c>
      <c r="W701" t="s">
        <v>13527</v>
      </c>
      <c r="X701" t="s">
        <v>13528</v>
      </c>
      <c r="Y701">
        <v>397</v>
      </c>
      <c r="Z701" t="s">
        <v>44</v>
      </c>
      <c r="AA701" t="s">
        <v>551</v>
      </c>
      <c r="AB701" t="s">
        <v>46</v>
      </c>
      <c r="AC701">
        <v>23000000</v>
      </c>
      <c r="AD701">
        <v>2011</v>
      </c>
      <c r="AE701">
        <v>13000</v>
      </c>
      <c r="AF701">
        <v>5.8</v>
      </c>
      <c r="AG701">
        <v>2.35</v>
      </c>
      <c r="AH701">
        <v>0</v>
      </c>
    </row>
    <row r="702" spans="1:34">
      <c r="A702" t="s">
        <v>34</v>
      </c>
      <c r="B702" t="s">
        <v>3367</v>
      </c>
      <c r="C702">
        <v>53</v>
      </c>
      <c r="D702">
        <v>114</v>
      </c>
      <c r="E702">
        <v>34</v>
      </c>
      <c r="F702">
        <v>287</v>
      </c>
      <c r="G702" t="s">
        <v>7092</v>
      </c>
      <c r="H702">
        <v>649</v>
      </c>
      <c r="I702">
        <v>50728000</v>
      </c>
      <c r="J702" t="s">
        <v>56</v>
      </c>
      <c r="K702" t="s">
        <v>37</v>
      </c>
      <c r="L702" t="s">
        <v>38</v>
      </c>
      <c r="M702" t="s">
        <v>90</v>
      </c>
      <c r="N702" t="s">
        <v>57</v>
      </c>
      <c r="Q702" t="s">
        <v>6888</v>
      </c>
      <c r="R702" t="s">
        <v>13529</v>
      </c>
      <c r="S702">
        <v>48909</v>
      </c>
      <c r="T702">
        <v>1725</v>
      </c>
      <c r="U702" t="s">
        <v>13530</v>
      </c>
      <c r="V702">
        <v>0</v>
      </c>
      <c r="W702" t="s">
        <v>13531</v>
      </c>
      <c r="X702" t="s">
        <v>13532</v>
      </c>
      <c r="Y702">
        <v>166</v>
      </c>
      <c r="Z702" t="s">
        <v>44</v>
      </c>
      <c r="AA702" t="s">
        <v>45</v>
      </c>
      <c r="AB702" t="s">
        <v>62</v>
      </c>
      <c r="AC702">
        <v>22000000</v>
      </c>
      <c r="AD702">
        <v>1995</v>
      </c>
      <c r="AE702">
        <v>327</v>
      </c>
      <c r="AF702">
        <v>5.8</v>
      </c>
      <c r="AG702">
        <v>1.85</v>
      </c>
      <c r="AH702">
        <v>0</v>
      </c>
    </row>
    <row r="703" spans="1:34">
      <c r="A703" t="s">
        <v>34</v>
      </c>
      <c r="B703" t="s">
        <v>8131</v>
      </c>
      <c r="C703">
        <v>72</v>
      </c>
      <c r="D703">
        <v>101</v>
      </c>
      <c r="E703">
        <v>545</v>
      </c>
      <c r="F703">
        <v>545</v>
      </c>
      <c r="G703" t="s">
        <v>1847</v>
      </c>
      <c r="H703">
        <v>1000</v>
      </c>
      <c r="I703">
        <v>70360285</v>
      </c>
      <c r="J703" t="s">
        <v>56</v>
      </c>
      <c r="K703" t="s">
        <v>69</v>
      </c>
      <c r="L703" t="s">
        <v>70</v>
      </c>
      <c r="M703" t="s">
        <v>86</v>
      </c>
      <c r="N703" t="s">
        <v>57</v>
      </c>
      <c r="Q703" t="s">
        <v>5034</v>
      </c>
      <c r="R703" t="s">
        <v>13555</v>
      </c>
      <c r="S703">
        <v>81783</v>
      </c>
      <c r="T703">
        <v>3816</v>
      </c>
      <c r="U703" t="s">
        <v>13466</v>
      </c>
      <c r="V703">
        <v>0</v>
      </c>
      <c r="W703" t="s">
        <v>13556</v>
      </c>
      <c r="X703" t="s">
        <v>13557</v>
      </c>
      <c r="Y703">
        <v>283</v>
      </c>
      <c r="Z703" t="s">
        <v>44</v>
      </c>
      <c r="AA703" t="s">
        <v>45</v>
      </c>
      <c r="AB703" t="s">
        <v>62</v>
      </c>
      <c r="AC703">
        <v>18000000</v>
      </c>
      <c r="AD703">
        <v>1995</v>
      </c>
      <c r="AE703">
        <v>1000</v>
      </c>
      <c r="AF703">
        <v>5.8</v>
      </c>
      <c r="AG703">
        <v>1.85</v>
      </c>
      <c r="AH703">
        <v>0</v>
      </c>
    </row>
    <row r="704" spans="1:34">
      <c r="A704" t="s">
        <v>34</v>
      </c>
      <c r="B704" t="s">
        <v>13575</v>
      </c>
      <c r="C704">
        <v>77</v>
      </c>
      <c r="D704">
        <v>84</v>
      </c>
      <c r="E704">
        <v>2</v>
      </c>
      <c r="F704">
        <v>472</v>
      </c>
      <c r="G704" t="s">
        <v>1966</v>
      </c>
      <c r="H704">
        <v>787</v>
      </c>
      <c r="I704">
        <v>15712072</v>
      </c>
      <c r="J704" t="s">
        <v>56</v>
      </c>
      <c r="K704" t="s">
        <v>37</v>
      </c>
      <c r="L704" t="s">
        <v>38</v>
      </c>
      <c r="M704" t="s">
        <v>57</v>
      </c>
      <c r="Q704" t="s">
        <v>2428</v>
      </c>
      <c r="R704" t="s">
        <v>13576</v>
      </c>
      <c r="S704">
        <v>13210</v>
      </c>
      <c r="T704">
        <v>2915</v>
      </c>
      <c r="U704" t="s">
        <v>13577</v>
      </c>
      <c r="V704">
        <v>0</v>
      </c>
      <c r="W704" t="s">
        <v>13578</v>
      </c>
      <c r="X704" t="s">
        <v>13579</v>
      </c>
      <c r="Y704">
        <v>138</v>
      </c>
      <c r="Z704" t="s">
        <v>44</v>
      </c>
      <c r="AA704" t="s">
        <v>45</v>
      </c>
      <c r="AB704" t="s">
        <v>62</v>
      </c>
      <c r="AC704">
        <v>20000000</v>
      </c>
      <c r="AD704">
        <v>2004</v>
      </c>
      <c r="AE704">
        <v>555</v>
      </c>
      <c r="AF704">
        <v>5.8</v>
      </c>
      <c r="AG704">
        <v>2.35</v>
      </c>
      <c r="AH704">
        <v>269</v>
      </c>
    </row>
    <row r="705" spans="1:34">
      <c r="A705" t="s">
        <v>34</v>
      </c>
      <c r="B705" t="s">
        <v>3305</v>
      </c>
      <c r="C705">
        <v>77</v>
      </c>
      <c r="D705">
        <v>103</v>
      </c>
      <c r="E705">
        <v>130</v>
      </c>
      <c r="F705">
        <v>406</v>
      </c>
      <c r="G705" t="s">
        <v>13585</v>
      </c>
      <c r="H705">
        <v>691</v>
      </c>
      <c r="I705">
        <v>26400000</v>
      </c>
      <c r="J705" t="s">
        <v>56</v>
      </c>
      <c r="K705" t="s">
        <v>69</v>
      </c>
      <c r="L705" t="s">
        <v>70</v>
      </c>
      <c r="Q705" t="s">
        <v>4127</v>
      </c>
      <c r="R705" t="s">
        <v>13586</v>
      </c>
      <c r="S705">
        <v>62009</v>
      </c>
      <c r="T705">
        <v>2481</v>
      </c>
      <c r="U705" t="s">
        <v>13587</v>
      </c>
      <c r="V705">
        <v>1</v>
      </c>
      <c r="W705" t="s">
        <v>13588</v>
      </c>
      <c r="X705" t="s">
        <v>13589</v>
      </c>
      <c r="Y705">
        <v>109</v>
      </c>
      <c r="Z705" t="s">
        <v>44</v>
      </c>
      <c r="AA705" t="s">
        <v>45</v>
      </c>
      <c r="AB705" t="s">
        <v>150</v>
      </c>
      <c r="AC705">
        <v>18000000</v>
      </c>
      <c r="AD705">
        <v>1984</v>
      </c>
      <c r="AE705">
        <v>476</v>
      </c>
      <c r="AF705">
        <v>5.8</v>
      </c>
      <c r="AG705">
        <v>2.35</v>
      </c>
      <c r="AH705">
        <v>2000</v>
      </c>
    </row>
    <row r="706" spans="1:34">
      <c r="A706" t="s">
        <v>34</v>
      </c>
      <c r="B706" t="s">
        <v>4151</v>
      </c>
      <c r="C706">
        <v>344</v>
      </c>
      <c r="D706">
        <v>106</v>
      </c>
      <c r="E706">
        <v>255</v>
      </c>
      <c r="F706">
        <v>850</v>
      </c>
      <c r="G706" t="s">
        <v>555</v>
      </c>
      <c r="H706">
        <v>14000</v>
      </c>
      <c r="I706">
        <v>163192114</v>
      </c>
      <c r="J706" t="s">
        <v>56</v>
      </c>
      <c r="K706" t="s">
        <v>69</v>
      </c>
      <c r="L706" t="s">
        <v>70</v>
      </c>
      <c r="Q706" t="s">
        <v>81</v>
      </c>
      <c r="R706" t="s">
        <v>13327</v>
      </c>
      <c r="S706">
        <v>229687</v>
      </c>
      <c r="T706">
        <v>18003</v>
      </c>
      <c r="U706" t="s">
        <v>5076</v>
      </c>
      <c r="V706">
        <v>0</v>
      </c>
      <c r="W706" t="s">
        <v>13328</v>
      </c>
      <c r="X706" t="s">
        <v>13329</v>
      </c>
      <c r="Y706">
        <v>637</v>
      </c>
      <c r="Z706" t="s">
        <v>44</v>
      </c>
      <c r="AA706" t="s">
        <v>45</v>
      </c>
      <c r="AB706" t="s">
        <v>62</v>
      </c>
      <c r="AC706">
        <v>125000000</v>
      </c>
      <c r="AD706">
        <v>2010</v>
      </c>
      <c r="AE706">
        <v>1000</v>
      </c>
      <c r="AF706">
        <v>5.8</v>
      </c>
      <c r="AG706">
        <v>2.35</v>
      </c>
      <c r="AH706">
        <v>15000</v>
      </c>
    </row>
    <row r="707" spans="1:34">
      <c r="A707" t="s">
        <v>34</v>
      </c>
      <c r="B707" t="s">
        <v>6679</v>
      </c>
      <c r="C707">
        <v>8</v>
      </c>
      <c r="D707">
        <v>100</v>
      </c>
      <c r="E707">
        <v>322</v>
      </c>
      <c r="F707">
        <v>534</v>
      </c>
      <c r="G707" t="s">
        <v>13622</v>
      </c>
      <c r="H707">
        <v>851</v>
      </c>
      <c r="I707">
        <v>29392418</v>
      </c>
      <c r="J707" t="s">
        <v>56</v>
      </c>
      <c r="K707" t="s">
        <v>88</v>
      </c>
      <c r="L707" t="s">
        <v>37</v>
      </c>
      <c r="Q707" t="s">
        <v>401</v>
      </c>
      <c r="R707" t="s">
        <v>13623</v>
      </c>
      <c r="S707">
        <v>3924</v>
      </c>
      <c r="T707">
        <v>3190</v>
      </c>
      <c r="U707" t="s">
        <v>4266</v>
      </c>
      <c r="V707">
        <v>2</v>
      </c>
      <c r="W707" t="s">
        <v>13624</v>
      </c>
      <c r="X707" t="s">
        <v>13625</v>
      </c>
      <c r="Y707">
        <v>26</v>
      </c>
      <c r="Z707" t="s">
        <v>44</v>
      </c>
      <c r="AA707" t="s">
        <v>45</v>
      </c>
      <c r="AB707" t="s">
        <v>46</v>
      </c>
      <c r="AC707">
        <v>10000000</v>
      </c>
      <c r="AD707">
        <v>1994</v>
      </c>
      <c r="AE707">
        <v>543</v>
      </c>
      <c r="AF707">
        <v>5.8</v>
      </c>
      <c r="AG707">
        <v>1.85</v>
      </c>
      <c r="AH707">
        <v>368</v>
      </c>
    </row>
    <row r="708" spans="1:34">
      <c r="A708" t="s">
        <v>34</v>
      </c>
      <c r="B708" t="s">
        <v>9556</v>
      </c>
      <c r="C708">
        <v>188</v>
      </c>
      <c r="D708">
        <v>120</v>
      </c>
      <c r="E708">
        <v>153</v>
      </c>
      <c r="F708">
        <v>447</v>
      </c>
      <c r="G708" t="s">
        <v>2924</v>
      </c>
      <c r="H708">
        <v>1000</v>
      </c>
      <c r="I708">
        <v>24004159</v>
      </c>
      <c r="J708" t="s">
        <v>56</v>
      </c>
      <c r="K708" t="s">
        <v>69</v>
      </c>
      <c r="L708" t="s">
        <v>88</v>
      </c>
      <c r="Q708" t="s">
        <v>1198</v>
      </c>
      <c r="R708" t="s">
        <v>13341</v>
      </c>
      <c r="S708">
        <v>68722</v>
      </c>
      <c r="T708">
        <v>3175</v>
      </c>
      <c r="U708" t="s">
        <v>4588</v>
      </c>
      <c r="V708">
        <v>0</v>
      </c>
      <c r="W708" t="s">
        <v>13342</v>
      </c>
      <c r="X708" t="s">
        <v>13343</v>
      </c>
      <c r="Y708">
        <v>191</v>
      </c>
      <c r="Z708" t="s">
        <v>44</v>
      </c>
      <c r="AA708" t="s">
        <v>45</v>
      </c>
      <c r="AB708" t="s">
        <v>150</v>
      </c>
      <c r="AC708">
        <v>110000000</v>
      </c>
      <c r="AD708">
        <v>2004</v>
      </c>
      <c r="AE708">
        <v>1000</v>
      </c>
      <c r="AF708">
        <v>5.8</v>
      </c>
      <c r="AG708">
        <v>2.35</v>
      </c>
      <c r="AH708">
        <v>0</v>
      </c>
    </row>
    <row r="709" spans="1:34">
      <c r="A709" t="s">
        <v>34</v>
      </c>
      <c r="B709" t="s">
        <v>3618</v>
      </c>
      <c r="C709">
        <v>378</v>
      </c>
      <c r="D709">
        <v>165</v>
      </c>
      <c r="E709">
        <v>0</v>
      </c>
      <c r="F709">
        <v>808</v>
      </c>
      <c r="G709" t="s">
        <v>6337</v>
      </c>
      <c r="H709">
        <v>974</v>
      </c>
      <c r="I709">
        <v>245428137</v>
      </c>
      <c r="J709" t="s">
        <v>56</v>
      </c>
      <c r="K709" t="s">
        <v>69</v>
      </c>
      <c r="L709" t="s">
        <v>86</v>
      </c>
      <c r="Q709" t="s">
        <v>12574</v>
      </c>
      <c r="R709" t="s">
        <v>13682</v>
      </c>
      <c r="S709">
        <v>242420</v>
      </c>
      <c r="T709">
        <v>3988</v>
      </c>
      <c r="U709" t="s">
        <v>5487</v>
      </c>
      <c r="V709">
        <v>2</v>
      </c>
      <c r="W709" t="s">
        <v>13683</v>
      </c>
      <c r="X709" t="s">
        <v>13684</v>
      </c>
      <c r="Y709">
        <v>918</v>
      </c>
      <c r="Z709" t="s">
        <v>44</v>
      </c>
      <c r="AA709" t="s">
        <v>45</v>
      </c>
      <c r="AB709" t="s">
        <v>62</v>
      </c>
      <c r="AC709">
        <v>210000000</v>
      </c>
      <c r="AD709">
        <v>2014</v>
      </c>
      <c r="AE709">
        <v>956</v>
      </c>
      <c r="AF709">
        <v>5.7</v>
      </c>
      <c r="AG709">
        <v>2.35</v>
      </c>
      <c r="AH709">
        <v>56000</v>
      </c>
    </row>
    <row r="710" spans="1:34">
      <c r="A710" t="s">
        <v>34</v>
      </c>
      <c r="B710" t="s">
        <v>1060</v>
      </c>
      <c r="C710">
        <v>267</v>
      </c>
      <c r="D710">
        <v>138</v>
      </c>
      <c r="E710">
        <v>0</v>
      </c>
      <c r="F710">
        <v>258</v>
      </c>
      <c r="G710" t="s">
        <v>13685</v>
      </c>
      <c r="H710">
        <v>820</v>
      </c>
      <c r="I710">
        <v>132122995</v>
      </c>
      <c r="J710" t="s">
        <v>56</v>
      </c>
      <c r="K710" t="s">
        <v>86</v>
      </c>
      <c r="Q710" t="s">
        <v>5745</v>
      </c>
      <c r="R710" t="s">
        <v>13686</v>
      </c>
      <c r="S710">
        <v>212106</v>
      </c>
      <c r="T710">
        <v>1814</v>
      </c>
      <c r="U710" t="s">
        <v>2936</v>
      </c>
      <c r="V710">
        <v>0</v>
      </c>
      <c r="W710" t="s">
        <v>13687</v>
      </c>
      <c r="X710" t="s">
        <v>13688</v>
      </c>
      <c r="Y710">
        <v>1445</v>
      </c>
      <c r="Z710" t="s">
        <v>44</v>
      </c>
      <c r="AA710" t="s">
        <v>45</v>
      </c>
      <c r="AB710" t="s">
        <v>62</v>
      </c>
      <c r="AC710">
        <v>137000000</v>
      </c>
      <c r="AD710">
        <v>2003</v>
      </c>
      <c r="AE710">
        <v>300</v>
      </c>
      <c r="AF710">
        <v>5.7</v>
      </c>
      <c r="AG710">
        <v>1.85</v>
      </c>
      <c r="AH710">
        <v>0</v>
      </c>
    </row>
    <row r="711" spans="1:34">
      <c r="A711" t="s">
        <v>34</v>
      </c>
      <c r="B711" t="s">
        <v>1091</v>
      </c>
      <c r="C711">
        <v>230</v>
      </c>
      <c r="D711">
        <v>119</v>
      </c>
      <c r="E711">
        <v>13000</v>
      </c>
      <c r="F711">
        <v>567</v>
      </c>
      <c r="G711" t="s">
        <v>6581</v>
      </c>
      <c r="H711">
        <v>1000</v>
      </c>
      <c r="I711">
        <v>180011740</v>
      </c>
      <c r="J711" t="s">
        <v>56</v>
      </c>
      <c r="K711" t="s">
        <v>69</v>
      </c>
      <c r="L711" t="s">
        <v>86</v>
      </c>
      <c r="M711" t="s">
        <v>57</v>
      </c>
      <c r="Q711" t="s">
        <v>1847</v>
      </c>
      <c r="R711" t="s">
        <v>13689</v>
      </c>
      <c r="S711">
        <v>177725</v>
      </c>
      <c r="T711">
        <v>2776</v>
      </c>
      <c r="U711" t="s">
        <v>13690</v>
      </c>
      <c r="V711">
        <v>0</v>
      </c>
      <c r="W711" t="s">
        <v>13691</v>
      </c>
      <c r="X711" t="s">
        <v>13692</v>
      </c>
      <c r="Y711">
        <v>1368</v>
      </c>
      <c r="Z711" t="s">
        <v>44</v>
      </c>
      <c r="AA711" t="s">
        <v>45</v>
      </c>
      <c r="AB711" t="s">
        <v>62</v>
      </c>
      <c r="AC711">
        <v>100000000</v>
      </c>
      <c r="AD711">
        <v>2001</v>
      </c>
      <c r="AE711">
        <v>658</v>
      </c>
      <c r="AF711">
        <v>5.7</v>
      </c>
      <c r="AG711">
        <v>2.35</v>
      </c>
      <c r="AH711">
        <v>0</v>
      </c>
    </row>
    <row r="712" spans="1:34">
      <c r="A712" t="s">
        <v>34</v>
      </c>
      <c r="B712" t="s">
        <v>13491</v>
      </c>
      <c r="C712">
        <v>174</v>
      </c>
      <c r="D712">
        <v>121</v>
      </c>
      <c r="E712">
        <v>0</v>
      </c>
      <c r="F712">
        <v>595</v>
      </c>
      <c r="G712" t="s">
        <v>434</v>
      </c>
      <c r="H712">
        <v>1000</v>
      </c>
      <c r="I712">
        <v>66862068</v>
      </c>
      <c r="J712" t="s">
        <v>56</v>
      </c>
      <c r="K712" t="s">
        <v>70</v>
      </c>
      <c r="L712" t="s">
        <v>94</v>
      </c>
      <c r="M712" t="s">
        <v>90</v>
      </c>
      <c r="Q712" t="s">
        <v>1364</v>
      </c>
      <c r="R712" t="s">
        <v>13693</v>
      </c>
      <c r="S712">
        <v>89509</v>
      </c>
      <c r="T712">
        <v>3903</v>
      </c>
      <c r="U712" t="s">
        <v>1239</v>
      </c>
      <c r="V712">
        <v>0</v>
      </c>
      <c r="W712" t="s">
        <v>13694</v>
      </c>
      <c r="X712" t="s">
        <v>13695</v>
      </c>
      <c r="Y712">
        <v>524</v>
      </c>
      <c r="Z712" t="s">
        <v>44</v>
      </c>
      <c r="AA712" t="s">
        <v>45</v>
      </c>
      <c r="AB712" t="s">
        <v>46</v>
      </c>
      <c r="AC712">
        <v>83000000</v>
      </c>
      <c r="AD712">
        <v>1999</v>
      </c>
      <c r="AE712">
        <v>1000</v>
      </c>
      <c r="AF712">
        <v>5.7</v>
      </c>
      <c r="AG712">
        <v>2.35</v>
      </c>
      <c r="AH712">
        <v>2000</v>
      </c>
    </row>
    <row r="713" spans="1:34">
      <c r="A713" t="s">
        <v>34</v>
      </c>
      <c r="B713" t="s">
        <v>7350</v>
      </c>
      <c r="C713">
        <v>199</v>
      </c>
      <c r="D713">
        <v>100</v>
      </c>
      <c r="E713">
        <v>165</v>
      </c>
      <c r="F713">
        <v>240</v>
      </c>
      <c r="G713" t="s">
        <v>1381</v>
      </c>
      <c r="H713">
        <v>11000</v>
      </c>
      <c r="I713">
        <v>131144183</v>
      </c>
      <c r="J713" t="s">
        <v>56</v>
      </c>
      <c r="K713" t="s">
        <v>69</v>
      </c>
      <c r="L713" t="s">
        <v>70</v>
      </c>
      <c r="M713" t="s">
        <v>57</v>
      </c>
      <c r="Q713" t="s">
        <v>1742</v>
      </c>
      <c r="R713" t="s">
        <v>13696</v>
      </c>
      <c r="S713">
        <v>157016</v>
      </c>
      <c r="T713">
        <v>12150</v>
      </c>
      <c r="U713" t="s">
        <v>13697</v>
      </c>
      <c r="V713">
        <v>1</v>
      </c>
      <c r="W713" t="s">
        <v>13698</v>
      </c>
      <c r="X713" t="s">
        <v>13699</v>
      </c>
      <c r="Y713">
        <v>824</v>
      </c>
      <c r="Z713" t="s">
        <v>44</v>
      </c>
      <c r="AA713" t="s">
        <v>45</v>
      </c>
      <c r="AB713" t="s">
        <v>62</v>
      </c>
      <c r="AC713">
        <v>115000000</v>
      </c>
      <c r="AD713">
        <v>2001</v>
      </c>
      <c r="AE713">
        <v>509</v>
      </c>
      <c r="AF713">
        <v>5.7</v>
      </c>
      <c r="AG713">
        <v>2.35</v>
      </c>
      <c r="AH713">
        <v>0</v>
      </c>
    </row>
    <row r="714" spans="1:34">
      <c r="A714" t="s">
        <v>34</v>
      </c>
      <c r="B714" t="s">
        <v>1859</v>
      </c>
      <c r="C714">
        <v>180</v>
      </c>
      <c r="D714">
        <v>119</v>
      </c>
      <c r="E714">
        <v>719</v>
      </c>
      <c r="F714">
        <v>423</v>
      </c>
      <c r="G714" t="s">
        <v>2242</v>
      </c>
      <c r="H714">
        <v>833</v>
      </c>
      <c r="I714">
        <v>73209340</v>
      </c>
      <c r="J714" t="s">
        <v>56</v>
      </c>
      <c r="K714" t="s">
        <v>94</v>
      </c>
      <c r="L714" t="s">
        <v>86</v>
      </c>
      <c r="M714" t="s">
        <v>57</v>
      </c>
      <c r="Q714" t="s">
        <v>13700</v>
      </c>
      <c r="R714" t="s">
        <v>13701</v>
      </c>
      <c r="S714">
        <v>101834</v>
      </c>
      <c r="T714">
        <v>2356</v>
      </c>
      <c r="U714" t="s">
        <v>4115</v>
      </c>
      <c r="V714">
        <v>0</v>
      </c>
      <c r="W714" t="s">
        <v>13702</v>
      </c>
      <c r="X714" t="s">
        <v>13703</v>
      </c>
      <c r="Y714">
        <v>628</v>
      </c>
      <c r="Z714" t="s">
        <v>44</v>
      </c>
      <c r="AA714" t="s">
        <v>45</v>
      </c>
      <c r="AB714" t="s">
        <v>46</v>
      </c>
      <c r="AC714">
        <v>95000000</v>
      </c>
      <c r="AD714">
        <v>2000</v>
      </c>
      <c r="AE714">
        <v>624</v>
      </c>
      <c r="AF714">
        <v>5.7</v>
      </c>
      <c r="AG714">
        <v>1.85</v>
      </c>
      <c r="AH714">
        <v>0</v>
      </c>
    </row>
    <row r="715" spans="1:34">
      <c r="A715" t="s">
        <v>34</v>
      </c>
      <c r="B715" t="s">
        <v>7095</v>
      </c>
      <c r="C715">
        <v>97</v>
      </c>
      <c r="D715">
        <v>98</v>
      </c>
      <c r="E715">
        <v>425</v>
      </c>
      <c r="F715">
        <v>397</v>
      </c>
      <c r="G715" t="s">
        <v>1803</v>
      </c>
      <c r="H715">
        <v>11000</v>
      </c>
      <c r="I715">
        <v>74329966</v>
      </c>
      <c r="J715" t="s">
        <v>56</v>
      </c>
      <c r="K715" t="s">
        <v>69</v>
      </c>
      <c r="L715" t="s">
        <v>88</v>
      </c>
      <c r="M715" t="s">
        <v>87</v>
      </c>
      <c r="Q715" t="s">
        <v>145</v>
      </c>
      <c r="R715" t="s">
        <v>13704</v>
      </c>
      <c r="S715">
        <v>60910</v>
      </c>
      <c r="T715">
        <v>12729</v>
      </c>
      <c r="U715" t="s">
        <v>7993</v>
      </c>
      <c r="V715">
        <v>2</v>
      </c>
      <c r="W715" t="s">
        <v>13705</v>
      </c>
      <c r="X715" t="s">
        <v>13706</v>
      </c>
      <c r="Y715">
        <v>164</v>
      </c>
      <c r="Z715" t="s">
        <v>44</v>
      </c>
      <c r="AA715" t="s">
        <v>45</v>
      </c>
      <c r="AB715" t="s">
        <v>62</v>
      </c>
      <c r="AC715">
        <v>70000000</v>
      </c>
      <c r="AD715">
        <v>1998</v>
      </c>
      <c r="AE715">
        <v>643</v>
      </c>
      <c r="AF715">
        <v>5.7</v>
      </c>
      <c r="AG715">
        <v>2.35</v>
      </c>
      <c r="AH715">
        <v>0</v>
      </c>
    </row>
    <row r="716" spans="1:34">
      <c r="A716" t="s">
        <v>34</v>
      </c>
      <c r="B716" t="s">
        <v>13711</v>
      </c>
      <c r="C716">
        <v>145</v>
      </c>
      <c r="D716">
        <v>106</v>
      </c>
      <c r="E716">
        <v>14</v>
      </c>
      <c r="F716">
        <v>0</v>
      </c>
      <c r="G716" t="s">
        <v>13712</v>
      </c>
      <c r="H716">
        <v>2</v>
      </c>
      <c r="I716">
        <v>17473245</v>
      </c>
      <c r="J716" t="s">
        <v>56</v>
      </c>
      <c r="K716" t="s">
        <v>86</v>
      </c>
      <c r="L716" t="s">
        <v>57</v>
      </c>
      <c r="Q716" t="s">
        <v>13713</v>
      </c>
      <c r="R716" t="s">
        <v>13714</v>
      </c>
      <c r="S716">
        <v>47612</v>
      </c>
      <c r="T716">
        <v>2</v>
      </c>
      <c r="U716" t="s">
        <v>13715</v>
      </c>
      <c r="V716">
        <v>1</v>
      </c>
      <c r="W716" t="s">
        <v>13716</v>
      </c>
      <c r="X716" t="s">
        <v>13717</v>
      </c>
      <c r="Y716">
        <v>348</v>
      </c>
      <c r="Z716" t="s">
        <v>44</v>
      </c>
      <c r="AA716" t="s">
        <v>45</v>
      </c>
      <c r="AB716" t="s">
        <v>62</v>
      </c>
      <c r="AC716">
        <v>70000000</v>
      </c>
      <c r="AD716">
        <v>2000</v>
      </c>
      <c r="AE716">
        <v>0</v>
      </c>
      <c r="AF716">
        <v>5.7</v>
      </c>
      <c r="AG716">
        <v>2.35</v>
      </c>
      <c r="AH716">
        <v>995</v>
      </c>
    </row>
    <row r="717" spans="1:34">
      <c r="A717" t="s">
        <v>34</v>
      </c>
      <c r="B717" t="s">
        <v>13722</v>
      </c>
      <c r="C717">
        <v>60</v>
      </c>
      <c r="D717">
        <v>100</v>
      </c>
      <c r="E717">
        <v>36</v>
      </c>
      <c r="F717">
        <v>554</v>
      </c>
      <c r="G717" t="s">
        <v>791</v>
      </c>
      <c r="H717">
        <v>13000</v>
      </c>
      <c r="I717">
        <v>17218080</v>
      </c>
      <c r="J717" t="s">
        <v>56</v>
      </c>
      <c r="K717" t="s">
        <v>69</v>
      </c>
      <c r="L717" t="s">
        <v>88</v>
      </c>
      <c r="Q717" t="s">
        <v>98</v>
      </c>
      <c r="R717" t="s">
        <v>13723</v>
      </c>
      <c r="S717">
        <v>43376</v>
      </c>
      <c r="T717">
        <v>15944</v>
      </c>
      <c r="U717" t="s">
        <v>4890</v>
      </c>
      <c r="V717">
        <v>0</v>
      </c>
      <c r="W717" t="s">
        <v>13724</v>
      </c>
      <c r="X717" t="s">
        <v>13725</v>
      </c>
      <c r="Y717">
        <v>249</v>
      </c>
      <c r="Z717" t="s">
        <v>44</v>
      </c>
      <c r="AA717" t="s">
        <v>45</v>
      </c>
      <c r="AB717" t="s">
        <v>46</v>
      </c>
      <c r="AC717">
        <v>70000000</v>
      </c>
      <c r="AD717">
        <v>1991</v>
      </c>
      <c r="AE717">
        <v>773</v>
      </c>
      <c r="AF717">
        <v>5.7</v>
      </c>
      <c r="AG717">
        <v>1.85</v>
      </c>
      <c r="AH717">
        <v>0</v>
      </c>
    </row>
    <row r="718" spans="1:34">
      <c r="A718" t="s">
        <v>34</v>
      </c>
      <c r="B718" t="s">
        <v>13733</v>
      </c>
      <c r="C718">
        <v>225</v>
      </c>
      <c r="D718">
        <v>87</v>
      </c>
      <c r="E718">
        <v>124</v>
      </c>
      <c r="F718">
        <v>77</v>
      </c>
      <c r="G718" t="s">
        <v>13734</v>
      </c>
      <c r="H718">
        <v>865</v>
      </c>
      <c r="I718">
        <v>29136626</v>
      </c>
      <c r="J718" t="s">
        <v>56</v>
      </c>
      <c r="K718" t="s">
        <v>70</v>
      </c>
      <c r="L718" t="s">
        <v>94</v>
      </c>
      <c r="M718" t="s">
        <v>86</v>
      </c>
      <c r="N718" t="s">
        <v>57</v>
      </c>
      <c r="Q718" t="s">
        <v>13735</v>
      </c>
      <c r="R718" t="s">
        <v>13736</v>
      </c>
      <c r="S718">
        <v>97089</v>
      </c>
      <c r="T718">
        <v>1417</v>
      </c>
      <c r="U718" t="s">
        <v>13737</v>
      </c>
      <c r="V718">
        <v>0</v>
      </c>
      <c r="W718" t="s">
        <v>13738</v>
      </c>
      <c r="X718" t="s">
        <v>13739</v>
      </c>
      <c r="Y718">
        <v>233</v>
      </c>
      <c r="Z718" t="s">
        <v>44</v>
      </c>
      <c r="AA718" t="s">
        <v>45</v>
      </c>
      <c r="AB718" t="s">
        <v>62</v>
      </c>
      <c r="AC718">
        <v>60000000</v>
      </c>
      <c r="AD718">
        <v>2011</v>
      </c>
      <c r="AE718">
        <v>441</v>
      </c>
      <c r="AF718">
        <v>5.7</v>
      </c>
      <c r="AG718">
        <v>2.35</v>
      </c>
      <c r="AH718">
        <v>20000</v>
      </c>
    </row>
    <row r="719" spans="1:34">
      <c r="A719" t="s">
        <v>34</v>
      </c>
      <c r="B719" t="s">
        <v>13740</v>
      </c>
      <c r="C719">
        <v>84</v>
      </c>
      <c r="D719">
        <v>87</v>
      </c>
      <c r="E719">
        <v>10</v>
      </c>
      <c r="F719">
        <v>349</v>
      </c>
      <c r="G719" t="s">
        <v>1180</v>
      </c>
      <c r="H719">
        <v>13000</v>
      </c>
      <c r="I719">
        <v>53715611</v>
      </c>
      <c r="J719" t="s">
        <v>56</v>
      </c>
      <c r="K719" t="s">
        <v>69</v>
      </c>
      <c r="L719" t="s">
        <v>57</v>
      </c>
      <c r="M719" t="s">
        <v>207</v>
      </c>
      <c r="Q719" t="s">
        <v>1031</v>
      </c>
      <c r="R719" t="s">
        <v>13741</v>
      </c>
      <c r="S719">
        <v>92106</v>
      </c>
      <c r="T719">
        <v>14574</v>
      </c>
      <c r="U719" t="s">
        <v>13742</v>
      </c>
      <c r="V719">
        <v>1</v>
      </c>
      <c r="W719" t="s">
        <v>13743</v>
      </c>
      <c r="X719" t="s">
        <v>13744</v>
      </c>
      <c r="Y719">
        <v>171</v>
      </c>
      <c r="Z719" t="s">
        <v>44</v>
      </c>
      <c r="AA719" t="s">
        <v>45</v>
      </c>
      <c r="AB719" t="s">
        <v>46</v>
      </c>
      <c r="AC719">
        <v>63000000</v>
      </c>
      <c r="AD719">
        <v>1988</v>
      </c>
      <c r="AE719">
        <v>1000</v>
      </c>
      <c r="AF719">
        <v>5.7</v>
      </c>
      <c r="AG719">
        <v>2.35</v>
      </c>
      <c r="AH719">
        <v>2000</v>
      </c>
    </row>
    <row r="720" spans="1:34">
      <c r="A720" t="s">
        <v>34</v>
      </c>
      <c r="B720" t="s">
        <v>13745</v>
      </c>
      <c r="C720">
        <v>265</v>
      </c>
      <c r="D720">
        <v>102</v>
      </c>
      <c r="E720">
        <v>82</v>
      </c>
      <c r="F720">
        <v>537</v>
      </c>
      <c r="G720" t="s">
        <v>11427</v>
      </c>
      <c r="H720">
        <v>622</v>
      </c>
      <c r="I720">
        <v>34350553</v>
      </c>
      <c r="J720" t="s">
        <v>56</v>
      </c>
      <c r="K720" t="s">
        <v>88</v>
      </c>
      <c r="L720" t="s">
        <v>86</v>
      </c>
      <c r="Q720" t="s">
        <v>1962</v>
      </c>
      <c r="R720" t="s">
        <v>13746</v>
      </c>
      <c r="S720">
        <v>104066</v>
      </c>
      <c r="T720">
        <v>2488</v>
      </c>
      <c r="U720" t="s">
        <v>1088</v>
      </c>
      <c r="V720">
        <v>4</v>
      </c>
      <c r="W720" t="s">
        <v>13747</v>
      </c>
      <c r="X720" t="s">
        <v>13748</v>
      </c>
      <c r="Y720">
        <v>207</v>
      </c>
      <c r="Z720" t="s">
        <v>44</v>
      </c>
      <c r="AA720" t="s">
        <v>45</v>
      </c>
      <c r="AB720" t="s">
        <v>46</v>
      </c>
      <c r="AC720">
        <v>68000000</v>
      </c>
      <c r="AD720">
        <v>2012</v>
      </c>
      <c r="AE720">
        <v>591</v>
      </c>
      <c r="AF720">
        <v>5.7</v>
      </c>
      <c r="AG720">
        <v>2.35</v>
      </c>
      <c r="AH720">
        <v>15000</v>
      </c>
    </row>
    <row r="721" spans="1:34">
      <c r="A721" t="s">
        <v>34</v>
      </c>
      <c r="B721" t="s">
        <v>12133</v>
      </c>
      <c r="C721">
        <v>279</v>
      </c>
      <c r="D721">
        <v>92</v>
      </c>
      <c r="E721">
        <v>394</v>
      </c>
      <c r="F721">
        <v>565</v>
      </c>
      <c r="G721" t="s">
        <v>13749</v>
      </c>
      <c r="H721">
        <v>13000</v>
      </c>
      <c r="I721">
        <v>9483821</v>
      </c>
      <c r="J721" t="s">
        <v>56</v>
      </c>
      <c r="K721" t="s">
        <v>57</v>
      </c>
      <c r="Q721" t="s">
        <v>1031</v>
      </c>
      <c r="R721" t="s">
        <v>13750</v>
      </c>
      <c r="S721">
        <v>39247</v>
      </c>
      <c r="T721">
        <v>25418</v>
      </c>
      <c r="U721" t="s">
        <v>8332</v>
      </c>
      <c r="V721">
        <v>3</v>
      </c>
      <c r="W721" t="s">
        <v>13751</v>
      </c>
      <c r="X721" t="s">
        <v>13752</v>
      </c>
      <c r="Y721">
        <v>131</v>
      </c>
      <c r="Z721" t="s">
        <v>44</v>
      </c>
      <c r="AA721" t="s">
        <v>45</v>
      </c>
      <c r="AB721" t="s">
        <v>46</v>
      </c>
      <c r="AC721">
        <v>55000000</v>
      </c>
      <c r="AD721">
        <v>2012</v>
      </c>
      <c r="AE721">
        <v>11000</v>
      </c>
      <c r="AF721">
        <v>5.7</v>
      </c>
      <c r="AG721">
        <v>1.85</v>
      </c>
      <c r="AH721">
        <v>10000</v>
      </c>
    </row>
    <row r="722" spans="1:34">
      <c r="A722" t="s">
        <v>34</v>
      </c>
      <c r="B722" t="s">
        <v>10413</v>
      </c>
      <c r="C722">
        <v>166</v>
      </c>
      <c r="D722">
        <v>98</v>
      </c>
      <c r="E722">
        <v>99</v>
      </c>
      <c r="F722">
        <v>433</v>
      </c>
      <c r="G722" t="s">
        <v>13757</v>
      </c>
      <c r="H722">
        <v>12000</v>
      </c>
      <c r="I722">
        <v>67128202</v>
      </c>
      <c r="J722" t="s">
        <v>56</v>
      </c>
      <c r="K722" t="s">
        <v>69</v>
      </c>
      <c r="L722" t="s">
        <v>89</v>
      </c>
      <c r="M722" t="s">
        <v>70</v>
      </c>
      <c r="N722" t="s">
        <v>86</v>
      </c>
      <c r="O722" t="s">
        <v>57</v>
      </c>
      <c r="Q722" t="s">
        <v>4088</v>
      </c>
      <c r="R722" t="s">
        <v>13758</v>
      </c>
      <c r="S722">
        <v>43328</v>
      </c>
      <c r="T722">
        <v>14007</v>
      </c>
      <c r="U722" t="s">
        <v>6269</v>
      </c>
      <c r="V722">
        <v>3</v>
      </c>
      <c r="W722" t="s">
        <v>13759</v>
      </c>
      <c r="X722" t="s">
        <v>13760</v>
      </c>
      <c r="Y722">
        <v>110</v>
      </c>
      <c r="Z722" t="s">
        <v>44</v>
      </c>
      <c r="AA722" t="s">
        <v>45</v>
      </c>
      <c r="AB722" t="s">
        <v>150</v>
      </c>
      <c r="AC722">
        <v>65000000</v>
      </c>
      <c r="AD722">
        <v>2009</v>
      </c>
      <c r="AE722">
        <v>536</v>
      </c>
      <c r="AF722">
        <v>5.7</v>
      </c>
      <c r="AG722">
        <v>2.35</v>
      </c>
      <c r="AH722">
        <v>0</v>
      </c>
    </row>
    <row r="723" spans="1:34">
      <c r="A723" t="s">
        <v>34</v>
      </c>
      <c r="B723" t="s">
        <v>647</v>
      </c>
      <c r="C723">
        <v>104</v>
      </c>
      <c r="D723">
        <v>101</v>
      </c>
      <c r="E723">
        <v>0</v>
      </c>
      <c r="F723">
        <v>764</v>
      </c>
      <c r="G723" t="s">
        <v>1160</v>
      </c>
      <c r="H723">
        <v>12000</v>
      </c>
      <c r="I723">
        <v>25407250</v>
      </c>
      <c r="J723" t="s">
        <v>56</v>
      </c>
      <c r="K723" t="s">
        <v>69</v>
      </c>
      <c r="L723" t="s">
        <v>86</v>
      </c>
      <c r="M723" t="s">
        <v>57</v>
      </c>
      <c r="Q723" t="s">
        <v>449</v>
      </c>
      <c r="R723" t="s">
        <v>13761</v>
      </c>
      <c r="S723">
        <v>54021</v>
      </c>
      <c r="T723">
        <v>15935</v>
      </c>
      <c r="U723" t="s">
        <v>13762</v>
      </c>
      <c r="V723">
        <v>0</v>
      </c>
      <c r="W723" t="s">
        <v>13763</v>
      </c>
      <c r="X723" t="s">
        <v>13764</v>
      </c>
      <c r="Y723">
        <v>227</v>
      </c>
      <c r="Z723" t="s">
        <v>44</v>
      </c>
      <c r="AA723" t="s">
        <v>45</v>
      </c>
      <c r="AB723" t="s">
        <v>46</v>
      </c>
      <c r="AC723">
        <v>50000000</v>
      </c>
      <c r="AD723">
        <v>1996</v>
      </c>
      <c r="AE723">
        <v>898</v>
      </c>
      <c r="AF723">
        <v>5.7</v>
      </c>
      <c r="AG723">
        <v>2.35</v>
      </c>
      <c r="AH723">
        <v>0</v>
      </c>
    </row>
    <row r="724" spans="1:34">
      <c r="A724" t="s">
        <v>34</v>
      </c>
      <c r="B724" t="s">
        <v>13779</v>
      </c>
      <c r="C724">
        <v>110</v>
      </c>
      <c r="D724">
        <v>116</v>
      </c>
      <c r="E724">
        <v>18</v>
      </c>
      <c r="F724">
        <v>249</v>
      </c>
      <c r="G724" t="s">
        <v>1847</v>
      </c>
      <c r="H724">
        <v>2000</v>
      </c>
      <c r="I724">
        <v>30199105</v>
      </c>
      <c r="J724" t="s">
        <v>56</v>
      </c>
      <c r="K724" t="s">
        <v>69</v>
      </c>
      <c r="L724" t="s">
        <v>37</v>
      </c>
      <c r="M724" t="s">
        <v>57</v>
      </c>
      <c r="Q724" t="s">
        <v>408</v>
      </c>
      <c r="R724" t="s">
        <v>13780</v>
      </c>
      <c r="S724">
        <v>25346</v>
      </c>
      <c r="T724">
        <v>3753</v>
      </c>
      <c r="U724" t="s">
        <v>7048</v>
      </c>
      <c r="V724">
        <v>0</v>
      </c>
      <c r="W724" t="s">
        <v>13781</v>
      </c>
      <c r="X724" t="s">
        <v>13782</v>
      </c>
      <c r="Y724">
        <v>167</v>
      </c>
      <c r="Z724" t="s">
        <v>44</v>
      </c>
      <c r="AA724" t="s">
        <v>45</v>
      </c>
      <c r="AB724" t="s">
        <v>46</v>
      </c>
      <c r="AC724">
        <v>40000000</v>
      </c>
      <c r="AD724">
        <v>2000</v>
      </c>
      <c r="AE724">
        <v>1000</v>
      </c>
      <c r="AF724">
        <v>5.7</v>
      </c>
      <c r="AG724">
        <v>2.35</v>
      </c>
      <c r="AH724">
        <v>470</v>
      </c>
    </row>
    <row r="725" spans="1:34">
      <c r="A725" t="s">
        <v>34</v>
      </c>
      <c r="B725" t="s">
        <v>4189</v>
      </c>
      <c r="C725">
        <v>126</v>
      </c>
      <c r="D725">
        <v>124</v>
      </c>
      <c r="E725">
        <v>287</v>
      </c>
      <c r="F725">
        <v>475</v>
      </c>
      <c r="G725" t="s">
        <v>2227</v>
      </c>
      <c r="H725">
        <v>9000</v>
      </c>
      <c r="I725">
        <v>23360779</v>
      </c>
      <c r="J725" t="s">
        <v>56</v>
      </c>
      <c r="K725" t="s">
        <v>69</v>
      </c>
      <c r="L725" t="s">
        <v>37</v>
      </c>
      <c r="M725" t="s">
        <v>38</v>
      </c>
      <c r="N725" t="s">
        <v>89</v>
      </c>
      <c r="O725" t="s">
        <v>70</v>
      </c>
      <c r="P725" t="s">
        <v>87</v>
      </c>
      <c r="Q725" t="s">
        <v>767</v>
      </c>
      <c r="R725" t="s">
        <v>13795</v>
      </c>
      <c r="S725">
        <v>31113</v>
      </c>
      <c r="T725">
        <v>10838</v>
      </c>
      <c r="U725" t="s">
        <v>8525</v>
      </c>
      <c r="V725">
        <v>0</v>
      </c>
      <c r="W725" t="s">
        <v>13796</v>
      </c>
      <c r="X725" t="s">
        <v>13797</v>
      </c>
      <c r="Y725">
        <v>212</v>
      </c>
      <c r="Z725" t="s">
        <v>44</v>
      </c>
      <c r="AA725" t="s">
        <v>45</v>
      </c>
      <c r="AB725" t="s">
        <v>46</v>
      </c>
      <c r="AC725">
        <v>34000000</v>
      </c>
      <c r="AD725">
        <v>2000</v>
      </c>
      <c r="AE725">
        <v>1000</v>
      </c>
      <c r="AF725">
        <v>5.7</v>
      </c>
      <c r="AG725">
        <v>2.35</v>
      </c>
      <c r="AH725">
        <v>852</v>
      </c>
    </row>
    <row r="726" spans="1:34">
      <c r="A726" t="s">
        <v>34</v>
      </c>
      <c r="B726" t="s">
        <v>6759</v>
      </c>
      <c r="C726">
        <v>13</v>
      </c>
      <c r="D726">
        <v>115</v>
      </c>
      <c r="E726">
        <v>468</v>
      </c>
      <c r="F726">
        <v>150</v>
      </c>
      <c r="G726" t="s">
        <v>13801</v>
      </c>
      <c r="H726">
        <v>605</v>
      </c>
      <c r="I726">
        <v>14587732</v>
      </c>
      <c r="J726" t="s">
        <v>56</v>
      </c>
      <c r="K726" t="s">
        <v>38</v>
      </c>
      <c r="L726" t="s">
        <v>57</v>
      </c>
      <c r="M726" t="s">
        <v>207</v>
      </c>
      <c r="Q726" t="s">
        <v>13658</v>
      </c>
      <c r="R726" t="s">
        <v>13802</v>
      </c>
      <c r="S726">
        <v>4795</v>
      </c>
      <c r="T726">
        <v>1290</v>
      </c>
      <c r="U726" t="s">
        <v>13803</v>
      </c>
      <c r="V726">
        <v>3</v>
      </c>
      <c r="W726" t="s">
        <v>13804</v>
      </c>
      <c r="X726" t="s">
        <v>13805</v>
      </c>
      <c r="Y726">
        <v>39</v>
      </c>
      <c r="Z726" t="s">
        <v>44</v>
      </c>
      <c r="AA726" t="s">
        <v>45</v>
      </c>
      <c r="AB726" t="s">
        <v>62</v>
      </c>
      <c r="AC726">
        <v>35000000</v>
      </c>
      <c r="AD726">
        <v>1991</v>
      </c>
      <c r="AE726">
        <v>367</v>
      </c>
      <c r="AF726">
        <v>5.7</v>
      </c>
      <c r="AG726">
        <v>2.35</v>
      </c>
      <c r="AH726">
        <v>452</v>
      </c>
    </row>
    <row r="727" spans="1:34">
      <c r="A727" t="s">
        <v>34</v>
      </c>
      <c r="B727" t="s">
        <v>2320</v>
      </c>
      <c r="C727">
        <v>233</v>
      </c>
      <c r="D727">
        <v>109</v>
      </c>
      <c r="E727">
        <v>453</v>
      </c>
      <c r="F727">
        <v>120</v>
      </c>
      <c r="G727" t="s">
        <v>11928</v>
      </c>
      <c r="H727">
        <v>1000</v>
      </c>
      <c r="I727">
        <v>10499968</v>
      </c>
      <c r="J727" t="s">
        <v>56</v>
      </c>
      <c r="K727" t="s">
        <v>37</v>
      </c>
      <c r="L727" t="s">
        <v>38</v>
      </c>
      <c r="M727" t="s">
        <v>57</v>
      </c>
      <c r="Q727" t="s">
        <v>6050</v>
      </c>
      <c r="R727" t="s">
        <v>13806</v>
      </c>
      <c r="S727">
        <v>47498</v>
      </c>
      <c r="T727">
        <v>1458</v>
      </c>
      <c r="U727" t="s">
        <v>13807</v>
      </c>
      <c r="V727">
        <v>3</v>
      </c>
      <c r="W727" t="s">
        <v>13808</v>
      </c>
      <c r="X727" t="s">
        <v>13809</v>
      </c>
      <c r="Y727">
        <v>212</v>
      </c>
      <c r="Z727" t="s">
        <v>44</v>
      </c>
      <c r="AA727" t="s">
        <v>45</v>
      </c>
      <c r="AB727" t="s">
        <v>46</v>
      </c>
      <c r="AC727">
        <v>35000000</v>
      </c>
      <c r="AD727">
        <v>2014</v>
      </c>
      <c r="AE727">
        <v>206</v>
      </c>
      <c r="AF727">
        <v>5.7</v>
      </c>
      <c r="AG727">
        <v>1.85</v>
      </c>
      <c r="AH727">
        <v>10000</v>
      </c>
    </row>
    <row r="728" spans="1:34">
      <c r="A728" t="s">
        <v>34</v>
      </c>
      <c r="B728" t="s">
        <v>13817</v>
      </c>
      <c r="C728">
        <v>177</v>
      </c>
      <c r="D728">
        <v>100</v>
      </c>
      <c r="E728">
        <v>11</v>
      </c>
      <c r="F728">
        <v>561</v>
      </c>
      <c r="G728" t="s">
        <v>2639</v>
      </c>
      <c r="H728">
        <v>23000</v>
      </c>
      <c r="I728">
        <v>20285518</v>
      </c>
      <c r="J728" t="s">
        <v>56</v>
      </c>
      <c r="K728" t="s">
        <v>37</v>
      </c>
      <c r="L728" t="s">
        <v>38</v>
      </c>
      <c r="M728" t="s">
        <v>57</v>
      </c>
      <c r="Q728" t="s">
        <v>3795</v>
      </c>
      <c r="R728" t="s">
        <v>13818</v>
      </c>
      <c r="S728">
        <v>32103</v>
      </c>
      <c r="T728">
        <v>25387</v>
      </c>
      <c r="U728" t="s">
        <v>1706</v>
      </c>
      <c r="V728">
        <v>2</v>
      </c>
      <c r="W728" t="s">
        <v>13819</v>
      </c>
      <c r="X728" t="s">
        <v>13820</v>
      </c>
      <c r="Y728">
        <v>112</v>
      </c>
      <c r="Z728" t="s">
        <v>44</v>
      </c>
      <c r="AA728" t="s">
        <v>301</v>
      </c>
      <c r="AB728" t="s">
        <v>62</v>
      </c>
      <c r="AC728">
        <v>28000000</v>
      </c>
      <c r="AD728">
        <v>2014</v>
      </c>
      <c r="AE728">
        <v>727</v>
      </c>
      <c r="AF728">
        <v>5.7</v>
      </c>
      <c r="AG728">
        <v>2.35</v>
      </c>
      <c r="AH728">
        <v>0</v>
      </c>
    </row>
    <row r="729" spans="1:34">
      <c r="A729" t="s">
        <v>34</v>
      </c>
      <c r="B729" t="s">
        <v>10307</v>
      </c>
      <c r="C729">
        <v>107</v>
      </c>
      <c r="D729">
        <v>88</v>
      </c>
      <c r="E729">
        <v>190</v>
      </c>
      <c r="F729">
        <v>163</v>
      </c>
      <c r="G729" t="s">
        <v>2967</v>
      </c>
      <c r="H729">
        <v>137000</v>
      </c>
      <c r="I729">
        <v>15988876</v>
      </c>
      <c r="J729" t="s">
        <v>56</v>
      </c>
      <c r="K729" t="s">
        <v>37</v>
      </c>
      <c r="L729" t="s">
        <v>57</v>
      </c>
      <c r="Q729" t="s">
        <v>12662</v>
      </c>
      <c r="R729" t="s">
        <v>13852</v>
      </c>
      <c r="S729">
        <v>26236</v>
      </c>
      <c r="T729">
        <v>137712</v>
      </c>
      <c r="U729" t="s">
        <v>13853</v>
      </c>
      <c r="V729">
        <v>6</v>
      </c>
      <c r="W729" t="s">
        <v>13854</v>
      </c>
      <c r="X729" t="s">
        <v>13855</v>
      </c>
      <c r="Y729">
        <v>110</v>
      </c>
      <c r="Z729" t="s">
        <v>44</v>
      </c>
      <c r="AA729" t="s">
        <v>45</v>
      </c>
      <c r="AB729" t="s">
        <v>62</v>
      </c>
      <c r="AC729">
        <v>27000000</v>
      </c>
      <c r="AD729">
        <v>2009</v>
      </c>
      <c r="AE729">
        <v>459</v>
      </c>
      <c r="AF729">
        <v>5.7</v>
      </c>
      <c r="AG729">
        <v>2.35</v>
      </c>
      <c r="AH729">
        <v>0</v>
      </c>
    </row>
    <row r="730" spans="1:34">
      <c r="A730" t="s">
        <v>34</v>
      </c>
      <c r="B730" t="s">
        <v>11332</v>
      </c>
      <c r="C730">
        <v>40</v>
      </c>
      <c r="D730">
        <v>95</v>
      </c>
      <c r="E730">
        <v>10</v>
      </c>
      <c r="F730">
        <v>111</v>
      </c>
      <c r="G730" t="s">
        <v>13901</v>
      </c>
      <c r="H730">
        <v>706</v>
      </c>
      <c r="I730">
        <v>25482931</v>
      </c>
      <c r="J730" t="s">
        <v>56</v>
      </c>
      <c r="K730" t="s">
        <v>88</v>
      </c>
      <c r="L730" t="s">
        <v>37</v>
      </c>
      <c r="M730" t="s">
        <v>57</v>
      </c>
      <c r="Q730" t="s">
        <v>1798</v>
      </c>
      <c r="R730" t="s">
        <v>13902</v>
      </c>
      <c r="S730">
        <v>9693</v>
      </c>
      <c r="T730">
        <v>1421</v>
      </c>
      <c r="U730" t="s">
        <v>13903</v>
      </c>
      <c r="V730">
        <v>2</v>
      </c>
      <c r="W730" t="s">
        <v>13904</v>
      </c>
      <c r="X730" t="s">
        <v>13905</v>
      </c>
      <c r="Y730">
        <v>33</v>
      </c>
      <c r="Z730" t="s">
        <v>44</v>
      </c>
      <c r="AA730" t="s">
        <v>45</v>
      </c>
      <c r="AB730" t="s">
        <v>46</v>
      </c>
      <c r="AC730">
        <v>14000000</v>
      </c>
      <c r="AD730">
        <v>2002</v>
      </c>
      <c r="AE730">
        <v>266</v>
      </c>
      <c r="AF730">
        <v>5.7</v>
      </c>
      <c r="AG730">
        <v>2.35</v>
      </c>
      <c r="AH730">
        <v>530</v>
      </c>
    </row>
    <row r="731" spans="1:34">
      <c r="A731" t="s">
        <v>34</v>
      </c>
      <c r="B731" t="s">
        <v>13942</v>
      </c>
      <c r="C731">
        <v>79</v>
      </c>
      <c r="D731">
        <v>107</v>
      </c>
      <c r="E731">
        <v>0</v>
      </c>
      <c r="F731">
        <v>91</v>
      </c>
      <c r="G731" t="s">
        <v>13943</v>
      </c>
      <c r="H731">
        <v>603</v>
      </c>
      <c r="I731">
        <v>578527</v>
      </c>
      <c r="J731" t="s">
        <v>56</v>
      </c>
      <c r="K731" t="s">
        <v>88</v>
      </c>
      <c r="L731" t="s">
        <v>57</v>
      </c>
      <c r="Q731" t="s">
        <v>13944</v>
      </c>
      <c r="R731" t="s">
        <v>13945</v>
      </c>
      <c r="S731">
        <v>20008</v>
      </c>
      <c r="T731">
        <v>988</v>
      </c>
      <c r="U731" t="s">
        <v>12054</v>
      </c>
      <c r="V731">
        <v>3</v>
      </c>
      <c r="W731" t="s">
        <v>13946</v>
      </c>
      <c r="X731" t="s">
        <v>13947</v>
      </c>
      <c r="Y731">
        <v>112</v>
      </c>
      <c r="Z731" t="s">
        <v>44</v>
      </c>
      <c r="AA731" t="s">
        <v>45</v>
      </c>
      <c r="AB731" t="s">
        <v>46</v>
      </c>
      <c r="AC731">
        <v>10000000</v>
      </c>
      <c r="AD731">
        <v>2008</v>
      </c>
      <c r="AE731">
        <v>175</v>
      </c>
      <c r="AF731">
        <v>5.7</v>
      </c>
      <c r="AG731">
        <v>1.78</v>
      </c>
      <c r="AH731">
        <v>883</v>
      </c>
    </row>
    <row r="732" spans="1:34">
      <c r="A732" t="s">
        <v>34</v>
      </c>
      <c r="B732" t="s">
        <v>13952</v>
      </c>
      <c r="C732">
        <v>66</v>
      </c>
      <c r="D732">
        <v>96</v>
      </c>
      <c r="E732">
        <v>3</v>
      </c>
      <c r="F732">
        <v>305</v>
      </c>
      <c r="G732" t="s">
        <v>13953</v>
      </c>
      <c r="H732">
        <v>2000</v>
      </c>
      <c r="I732">
        <v>162</v>
      </c>
      <c r="J732" t="s">
        <v>56</v>
      </c>
      <c r="K732" t="s">
        <v>37</v>
      </c>
      <c r="L732" t="s">
        <v>57</v>
      </c>
      <c r="Q732" t="s">
        <v>13954</v>
      </c>
      <c r="R732" t="s">
        <v>13955</v>
      </c>
      <c r="S732">
        <v>5228</v>
      </c>
      <c r="T732">
        <v>2802</v>
      </c>
      <c r="U732" t="s">
        <v>13956</v>
      </c>
      <c r="V732">
        <v>5</v>
      </c>
      <c r="W732" t="s">
        <v>13957</v>
      </c>
      <c r="X732" t="s">
        <v>13958</v>
      </c>
      <c r="Y732">
        <v>38</v>
      </c>
      <c r="Z732" t="s">
        <v>44</v>
      </c>
      <c r="AA732" t="s">
        <v>5893</v>
      </c>
      <c r="AB732" t="s">
        <v>46</v>
      </c>
      <c r="AC732">
        <v>9000000</v>
      </c>
      <c r="AD732">
        <v>2014</v>
      </c>
      <c r="AE732">
        <v>368</v>
      </c>
      <c r="AF732">
        <v>5.7</v>
      </c>
      <c r="AG732">
        <v>2.35</v>
      </c>
      <c r="AH732">
        <v>0</v>
      </c>
    </row>
    <row r="733" spans="1:34">
      <c r="A733" t="s">
        <v>34</v>
      </c>
      <c r="B733" t="s">
        <v>1091</v>
      </c>
      <c r="C733">
        <v>230</v>
      </c>
      <c r="D733">
        <v>119</v>
      </c>
      <c r="E733">
        <v>13000</v>
      </c>
      <c r="F733">
        <v>567</v>
      </c>
      <c r="G733" t="s">
        <v>6581</v>
      </c>
      <c r="H733">
        <v>1000</v>
      </c>
      <c r="I733">
        <v>180011740</v>
      </c>
      <c r="J733" t="s">
        <v>56</v>
      </c>
      <c r="K733" t="s">
        <v>69</v>
      </c>
      <c r="L733" t="s">
        <v>86</v>
      </c>
      <c r="M733" t="s">
        <v>57</v>
      </c>
      <c r="Q733" t="s">
        <v>1847</v>
      </c>
      <c r="R733" t="s">
        <v>13689</v>
      </c>
      <c r="S733">
        <v>177729</v>
      </c>
      <c r="T733">
        <v>2776</v>
      </c>
      <c r="U733" t="s">
        <v>13690</v>
      </c>
      <c r="V733">
        <v>0</v>
      </c>
      <c r="W733" t="s">
        <v>13691</v>
      </c>
      <c r="X733" t="s">
        <v>13692</v>
      </c>
      <c r="Y733">
        <v>1368</v>
      </c>
      <c r="Z733" t="s">
        <v>44</v>
      </c>
      <c r="AA733" t="s">
        <v>45</v>
      </c>
      <c r="AB733" t="s">
        <v>62</v>
      </c>
      <c r="AC733">
        <v>100000000</v>
      </c>
      <c r="AD733">
        <v>2001</v>
      </c>
      <c r="AE733">
        <v>658</v>
      </c>
      <c r="AF733">
        <v>5.7</v>
      </c>
      <c r="AG733">
        <v>2.35</v>
      </c>
      <c r="AH733">
        <v>0</v>
      </c>
    </row>
    <row r="734" spans="1:34">
      <c r="A734" t="s">
        <v>34</v>
      </c>
      <c r="B734" t="s">
        <v>13745</v>
      </c>
      <c r="C734">
        <v>265</v>
      </c>
      <c r="D734">
        <v>102</v>
      </c>
      <c r="E734">
        <v>82</v>
      </c>
      <c r="F734">
        <v>536</v>
      </c>
      <c r="G734" t="s">
        <v>11427</v>
      </c>
      <c r="H734">
        <v>622</v>
      </c>
      <c r="I734">
        <v>34350553</v>
      </c>
      <c r="J734" t="s">
        <v>56</v>
      </c>
      <c r="K734" t="s">
        <v>88</v>
      </c>
      <c r="L734" t="s">
        <v>86</v>
      </c>
      <c r="Q734" t="s">
        <v>1962</v>
      </c>
      <c r="R734" t="s">
        <v>13746</v>
      </c>
      <c r="S734">
        <v>104072</v>
      </c>
      <c r="T734">
        <v>2486</v>
      </c>
      <c r="U734" t="s">
        <v>1088</v>
      </c>
      <c r="V734">
        <v>4</v>
      </c>
      <c r="W734" t="s">
        <v>13747</v>
      </c>
      <c r="X734" t="s">
        <v>13748</v>
      </c>
      <c r="Y734">
        <v>207</v>
      </c>
      <c r="Z734" t="s">
        <v>44</v>
      </c>
      <c r="AA734" t="s">
        <v>45</v>
      </c>
      <c r="AB734" t="s">
        <v>46</v>
      </c>
      <c r="AC734">
        <v>68000000</v>
      </c>
      <c r="AD734">
        <v>2012</v>
      </c>
      <c r="AE734">
        <v>591</v>
      </c>
      <c r="AF734">
        <v>5.7</v>
      </c>
      <c r="AG734">
        <v>2.35</v>
      </c>
      <c r="AH734">
        <v>15000</v>
      </c>
    </row>
    <row r="735" spans="1:34">
      <c r="A735" t="s">
        <v>34</v>
      </c>
      <c r="B735" t="s">
        <v>2320</v>
      </c>
      <c r="C735">
        <v>233</v>
      </c>
      <c r="D735">
        <v>109</v>
      </c>
      <c r="E735">
        <v>453</v>
      </c>
      <c r="F735">
        <v>120</v>
      </c>
      <c r="G735" t="s">
        <v>11928</v>
      </c>
      <c r="H735">
        <v>1000</v>
      </c>
      <c r="I735">
        <v>10499968</v>
      </c>
      <c r="J735" t="s">
        <v>56</v>
      </c>
      <c r="K735" t="s">
        <v>37</v>
      </c>
      <c r="L735" t="s">
        <v>38</v>
      </c>
      <c r="M735" t="s">
        <v>57</v>
      </c>
      <c r="Q735" t="s">
        <v>6050</v>
      </c>
      <c r="R735" t="s">
        <v>13806</v>
      </c>
      <c r="S735">
        <v>47502</v>
      </c>
      <c r="T735">
        <v>1458</v>
      </c>
      <c r="U735" t="s">
        <v>13807</v>
      </c>
      <c r="V735">
        <v>3</v>
      </c>
      <c r="W735" t="s">
        <v>13808</v>
      </c>
      <c r="X735" t="s">
        <v>13809</v>
      </c>
      <c r="Y735">
        <v>212</v>
      </c>
      <c r="Z735" t="s">
        <v>44</v>
      </c>
      <c r="AA735" t="s">
        <v>45</v>
      </c>
      <c r="AB735" t="s">
        <v>46</v>
      </c>
      <c r="AC735">
        <v>35000000</v>
      </c>
      <c r="AD735">
        <v>2014</v>
      </c>
      <c r="AE735">
        <v>206</v>
      </c>
      <c r="AF735">
        <v>5.7</v>
      </c>
      <c r="AG735">
        <v>1.85</v>
      </c>
      <c r="AH735">
        <v>10000</v>
      </c>
    </row>
    <row r="736" spans="1:34">
      <c r="A736" t="s">
        <v>34</v>
      </c>
      <c r="B736" t="s">
        <v>1067</v>
      </c>
      <c r="C736">
        <v>436</v>
      </c>
      <c r="D736">
        <v>123</v>
      </c>
      <c r="E736">
        <v>258</v>
      </c>
      <c r="F736">
        <v>326</v>
      </c>
      <c r="G736" t="s">
        <v>14038</v>
      </c>
      <c r="H736">
        <v>16000</v>
      </c>
      <c r="I736">
        <v>116593191</v>
      </c>
      <c r="J736" t="s">
        <v>56</v>
      </c>
      <c r="K736" t="s">
        <v>69</v>
      </c>
      <c r="L736" t="s">
        <v>86</v>
      </c>
      <c r="Q736" t="s">
        <v>825</v>
      </c>
      <c r="R736" t="s">
        <v>14039</v>
      </c>
      <c r="S736">
        <v>223393</v>
      </c>
      <c r="T736">
        <v>17657</v>
      </c>
      <c r="U736" t="s">
        <v>14040</v>
      </c>
      <c r="V736">
        <v>2</v>
      </c>
      <c r="W736" t="s">
        <v>14041</v>
      </c>
      <c r="X736" t="s">
        <v>14042</v>
      </c>
      <c r="Y736">
        <v>550</v>
      </c>
      <c r="Z736" t="s">
        <v>44</v>
      </c>
      <c r="AA736" t="s">
        <v>45</v>
      </c>
      <c r="AB736" t="s">
        <v>62</v>
      </c>
      <c r="AC736">
        <v>200000000</v>
      </c>
      <c r="AD736">
        <v>2011</v>
      </c>
      <c r="AE736">
        <v>368</v>
      </c>
      <c r="AF736">
        <v>5.6</v>
      </c>
      <c r="AG736">
        <v>2.35</v>
      </c>
      <c r="AH736">
        <v>24000</v>
      </c>
    </row>
    <row r="737" spans="1:34">
      <c r="A737" t="s">
        <v>34</v>
      </c>
      <c r="B737" t="s">
        <v>425</v>
      </c>
      <c r="C737">
        <v>231</v>
      </c>
      <c r="D737">
        <v>98</v>
      </c>
      <c r="E737">
        <v>249</v>
      </c>
      <c r="F737">
        <v>702</v>
      </c>
      <c r="G737" t="s">
        <v>871</v>
      </c>
      <c r="H737">
        <v>87000</v>
      </c>
      <c r="I737">
        <v>60655503</v>
      </c>
      <c r="J737" t="s">
        <v>56</v>
      </c>
      <c r="K737" t="s">
        <v>69</v>
      </c>
      <c r="L737" t="s">
        <v>38</v>
      </c>
      <c r="M737" t="s">
        <v>57</v>
      </c>
      <c r="Q737" t="s">
        <v>8646</v>
      </c>
      <c r="R737" t="s">
        <v>14043</v>
      </c>
      <c r="S737">
        <v>82380</v>
      </c>
      <c r="T737">
        <v>92456</v>
      </c>
      <c r="U737" t="s">
        <v>4297</v>
      </c>
      <c r="V737">
        <v>0</v>
      </c>
      <c r="W737" t="s">
        <v>14044</v>
      </c>
      <c r="X737" t="s">
        <v>14045</v>
      </c>
      <c r="Y737">
        <v>629</v>
      </c>
      <c r="Z737" t="s">
        <v>44</v>
      </c>
      <c r="AA737" t="s">
        <v>45</v>
      </c>
      <c r="AB737" t="s">
        <v>62</v>
      </c>
      <c r="AC737">
        <v>160000000</v>
      </c>
      <c r="AD737">
        <v>2006</v>
      </c>
      <c r="AE737">
        <v>2000</v>
      </c>
      <c r="AF737">
        <v>5.6</v>
      </c>
      <c r="AG737">
        <v>2.35</v>
      </c>
      <c r="AH737">
        <v>0</v>
      </c>
    </row>
    <row r="738" spans="1:34">
      <c r="A738" t="s">
        <v>34</v>
      </c>
      <c r="B738" t="s">
        <v>5482</v>
      </c>
      <c r="C738">
        <v>208</v>
      </c>
      <c r="D738">
        <v>96</v>
      </c>
      <c r="E738">
        <v>124</v>
      </c>
      <c r="F738">
        <v>1000</v>
      </c>
      <c r="G738" t="s">
        <v>698</v>
      </c>
      <c r="H738">
        <v>16000</v>
      </c>
      <c r="I738">
        <v>33592415</v>
      </c>
      <c r="J738" t="s">
        <v>56</v>
      </c>
      <c r="K738" t="s">
        <v>88</v>
      </c>
      <c r="L738" t="s">
        <v>70</v>
      </c>
      <c r="Q738" t="s">
        <v>825</v>
      </c>
      <c r="R738" t="s">
        <v>14046</v>
      </c>
      <c r="S738">
        <v>91640</v>
      </c>
      <c r="T738">
        <v>31549</v>
      </c>
      <c r="U738" t="s">
        <v>14047</v>
      </c>
      <c r="V738">
        <v>2</v>
      </c>
      <c r="W738" t="s">
        <v>14048</v>
      </c>
      <c r="X738" t="s">
        <v>14049</v>
      </c>
      <c r="Y738">
        <v>210</v>
      </c>
      <c r="Z738" t="s">
        <v>44</v>
      </c>
      <c r="AA738" t="s">
        <v>45</v>
      </c>
      <c r="AB738" t="s">
        <v>62</v>
      </c>
      <c r="AC738">
        <v>130000000</v>
      </c>
      <c r="AD738">
        <v>2013</v>
      </c>
      <c r="AE738">
        <v>12000</v>
      </c>
      <c r="AF738">
        <v>5.6</v>
      </c>
      <c r="AG738">
        <v>2.35</v>
      </c>
      <c r="AH738">
        <v>20000</v>
      </c>
    </row>
    <row r="739" spans="1:34">
      <c r="A739" t="s">
        <v>34</v>
      </c>
      <c r="B739" t="s">
        <v>9171</v>
      </c>
      <c r="C739">
        <v>262</v>
      </c>
      <c r="D739">
        <v>92</v>
      </c>
      <c r="E739">
        <v>167</v>
      </c>
      <c r="F739">
        <v>702</v>
      </c>
      <c r="G739" t="s">
        <v>2127</v>
      </c>
      <c r="H739">
        <v>11000</v>
      </c>
      <c r="I739">
        <v>131920333</v>
      </c>
      <c r="J739" t="s">
        <v>56</v>
      </c>
      <c r="K739" t="s">
        <v>69</v>
      </c>
      <c r="L739" t="s">
        <v>86</v>
      </c>
      <c r="M739" t="s">
        <v>57</v>
      </c>
      <c r="Q739" t="s">
        <v>610</v>
      </c>
      <c r="R739" t="s">
        <v>14050</v>
      </c>
      <c r="S739">
        <v>213275</v>
      </c>
      <c r="T739">
        <v>15302</v>
      </c>
      <c r="U739" t="s">
        <v>4297</v>
      </c>
      <c r="V739">
        <v>3</v>
      </c>
      <c r="W739" t="s">
        <v>14051</v>
      </c>
      <c r="X739" t="s">
        <v>14052</v>
      </c>
      <c r="Y739">
        <v>436</v>
      </c>
      <c r="Z739" t="s">
        <v>44</v>
      </c>
      <c r="AA739" t="s">
        <v>45</v>
      </c>
      <c r="AB739" t="s">
        <v>150</v>
      </c>
      <c r="AC739">
        <v>130000000</v>
      </c>
      <c r="AD739">
        <v>2007</v>
      </c>
      <c r="AE739">
        <v>2000</v>
      </c>
      <c r="AF739">
        <v>5.6</v>
      </c>
      <c r="AG739">
        <v>2.35</v>
      </c>
      <c r="AH739">
        <v>0</v>
      </c>
    </row>
    <row r="740" spans="1:34">
      <c r="A740" t="s">
        <v>34</v>
      </c>
      <c r="B740" t="s">
        <v>5452</v>
      </c>
      <c r="C740">
        <v>61</v>
      </c>
      <c r="D740">
        <v>124</v>
      </c>
      <c r="E740">
        <v>212</v>
      </c>
      <c r="F740">
        <v>810</v>
      </c>
      <c r="G740" t="s">
        <v>5961</v>
      </c>
      <c r="H740">
        <v>1000</v>
      </c>
      <c r="I740">
        <v>11000000</v>
      </c>
      <c r="J740" t="s">
        <v>56</v>
      </c>
      <c r="K740" t="s">
        <v>69</v>
      </c>
      <c r="L740" t="s">
        <v>88</v>
      </c>
      <c r="Q740" t="s">
        <v>10846</v>
      </c>
      <c r="R740" t="s">
        <v>14053</v>
      </c>
      <c r="S740">
        <v>21102</v>
      </c>
      <c r="T740">
        <v>3611</v>
      </c>
      <c r="U740" t="s">
        <v>10914</v>
      </c>
      <c r="V740">
        <v>3</v>
      </c>
      <c r="W740" t="s">
        <v>14054</v>
      </c>
      <c r="X740" t="s">
        <v>14055</v>
      </c>
      <c r="Y740">
        <v>169</v>
      </c>
      <c r="Z740" t="s">
        <v>44</v>
      </c>
      <c r="AA740" t="s">
        <v>45</v>
      </c>
      <c r="AB740" t="s">
        <v>62</v>
      </c>
      <c r="AC740">
        <v>98000000</v>
      </c>
      <c r="AD740">
        <v>1995</v>
      </c>
      <c r="AE740">
        <v>903</v>
      </c>
      <c r="AF740">
        <v>5.6</v>
      </c>
      <c r="AG740">
        <v>2.35</v>
      </c>
      <c r="AH740">
        <v>1000</v>
      </c>
    </row>
    <row r="741" spans="1:34">
      <c r="A741" t="s">
        <v>34</v>
      </c>
      <c r="B741" t="s">
        <v>3160</v>
      </c>
      <c r="C741">
        <v>253</v>
      </c>
      <c r="D741">
        <v>106</v>
      </c>
      <c r="E741">
        <v>0</v>
      </c>
      <c r="F741">
        <v>1000</v>
      </c>
      <c r="G741" t="s">
        <v>3345</v>
      </c>
      <c r="H741">
        <v>22000</v>
      </c>
      <c r="I741">
        <v>78747585</v>
      </c>
      <c r="J741" t="s">
        <v>56</v>
      </c>
      <c r="K741" t="s">
        <v>95</v>
      </c>
      <c r="L741" t="s">
        <v>88</v>
      </c>
      <c r="M741" t="s">
        <v>86</v>
      </c>
      <c r="Q741" t="s">
        <v>1043</v>
      </c>
      <c r="R741" t="s">
        <v>14056</v>
      </c>
      <c r="S741">
        <v>89770</v>
      </c>
      <c r="T741">
        <v>35367</v>
      </c>
      <c r="U741" t="s">
        <v>2606</v>
      </c>
      <c r="V741">
        <v>0</v>
      </c>
      <c r="W741" t="s">
        <v>14057</v>
      </c>
      <c r="X741" t="s">
        <v>14058</v>
      </c>
      <c r="Y741">
        <v>342</v>
      </c>
      <c r="Z741" t="s">
        <v>44</v>
      </c>
      <c r="AA741" t="s">
        <v>45</v>
      </c>
      <c r="AB741" t="s">
        <v>62</v>
      </c>
      <c r="AC741">
        <v>88000000</v>
      </c>
      <c r="AD741">
        <v>2015</v>
      </c>
      <c r="AE741">
        <v>11000</v>
      </c>
      <c r="AF741">
        <v>5.6</v>
      </c>
      <c r="AG741">
        <v>2.35</v>
      </c>
      <c r="AH741">
        <v>39000</v>
      </c>
    </row>
    <row r="742" spans="1:34">
      <c r="A742" t="s">
        <v>34</v>
      </c>
      <c r="B742" t="s">
        <v>5807</v>
      </c>
      <c r="C742">
        <v>35</v>
      </c>
      <c r="D742">
        <v>114</v>
      </c>
      <c r="E742">
        <v>31</v>
      </c>
      <c r="F742">
        <v>372</v>
      </c>
      <c r="G742" t="s">
        <v>6899</v>
      </c>
      <c r="H742">
        <v>9000</v>
      </c>
      <c r="I742">
        <v>50628009</v>
      </c>
      <c r="J742" t="s">
        <v>56</v>
      </c>
      <c r="K742" t="s">
        <v>69</v>
      </c>
      <c r="L742" t="s">
        <v>89</v>
      </c>
      <c r="M742" t="s">
        <v>70</v>
      </c>
      <c r="N742" t="s">
        <v>57</v>
      </c>
      <c r="Q742" t="s">
        <v>767</v>
      </c>
      <c r="R742" t="s">
        <v>14073</v>
      </c>
      <c r="S742">
        <v>22955</v>
      </c>
      <c r="T742">
        <v>10731</v>
      </c>
      <c r="U742" t="s">
        <v>11489</v>
      </c>
      <c r="V742">
        <v>0</v>
      </c>
      <c r="W742" t="s">
        <v>14074</v>
      </c>
      <c r="X742" t="s">
        <v>14075</v>
      </c>
      <c r="Y742">
        <v>88</v>
      </c>
      <c r="Z742" t="s">
        <v>44</v>
      </c>
      <c r="AA742" t="s">
        <v>45</v>
      </c>
      <c r="AB742" t="s">
        <v>150</v>
      </c>
      <c r="AC742">
        <v>90000000</v>
      </c>
      <c r="AD742">
        <v>1998</v>
      </c>
      <c r="AE742">
        <v>496</v>
      </c>
      <c r="AF742">
        <v>5.6</v>
      </c>
      <c r="AG742">
        <v>1.85</v>
      </c>
      <c r="AH742">
        <v>0</v>
      </c>
    </row>
    <row r="743" spans="1:34">
      <c r="A743" t="s">
        <v>34</v>
      </c>
      <c r="B743" t="s">
        <v>4179</v>
      </c>
      <c r="C743">
        <v>123</v>
      </c>
      <c r="D743">
        <v>116</v>
      </c>
      <c r="E743">
        <v>503</v>
      </c>
      <c r="F743">
        <v>982</v>
      </c>
      <c r="G743" t="s">
        <v>615</v>
      </c>
      <c r="H743">
        <v>23000</v>
      </c>
      <c r="I743">
        <v>19480739</v>
      </c>
      <c r="J743" t="s">
        <v>56</v>
      </c>
      <c r="K743" t="s">
        <v>69</v>
      </c>
      <c r="L743" t="s">
        <v>86</v>
      </c>
      <c r="Q743" t="s">
        <v>3795</v>
      </c>
      <c r="R743" t="s">
        <v>14076</v>
      </c>
      <c r="S743">
        <v>53057</v>
      </c>
      <c r="T743">
        <v>43887</v>
      </c>
      <c r="U743" t="s">
        <v>5835</v>
      </c>
      <c r="V743">
        <v>0</v>
      </c>
      <c r="W743" t="s">
        <v>14077</v>
      </c>
      <c r="X743" t="s">
        <v>14078</v>
      </c>
      <c r="Y743">
        <v>457</v>
      </c>
      <c r="Z743" t="s">
        <v>44</v>
      </c>
      <c r="AA743" t="s">
        <v>45</v>
      </c>
      <c r="AB743" t="s">
        <v>62</v>
      </c>
      <c r="AC743">
        <v>80000000</v>
      </c>
      <c r="AD743">
        <v>2003</v>
      </c>
      <c r="AE743">
        <v>18000</v>
      </c>
      <c r="AF743">
        <v>5.6</v>
      </c>
      <c r="AG743">
        <v>2.35</v>
      </c>
      <c r="AH743">
        <v>0</v>
      </c>
    </row>
    <row r="744" spans="1:34">
      <c r="A744" t="s">
        <v>34</v>
      </c>
      <c r="B744" t="s">
        <v>8131</v>
      </c>
      <c r="C744">
        <v>272</v>
      </c>
      <c r="D744">
        <v>105</v>
      </c>
      <c r="E744">
        <v>545</v>
      </c>
      <c r="F744">
        <v>74</v>
      </c>
      <c r="G744" t="s">
        <v>14079</v>
      </c>
      <c r="H744">
        <v>795</v>
      </c>
      <c r="I744">
        <v>23219748</v>
      </c>
      <c r="J744" t="s">
        <v>56</v>
      </c>
      <c r="K744" t="s">
        <v>69</v>
      </c>
      <c r="L744" t="s">
        <v>38</v>
      </c>
      <c r="M744" t="s">
        <v>80</v>
      </c>
      <c r="N744" t="s">
        <v>87</v>
      </c>
      <c r="Q744" t="s">
        <v>8891</v>
      </c>
      <c r="R744" t="s">
        <v>14080</v>
      </c>
      <c r="S744">
        <v>84508</v>
      </c>
      <c r="T744">
        <v>1099</v>
      </c>
      <c r="U744" t="s">
        <v>14081</v>
      </c>
      <c r="V744">
        <v>0</v>
      </c>
      <c r="W744" t="s">
        <v>14082</v>
      </c>
      <c r="X744" t="s">
        <v>14083</v>
      </c>
      <c r="Y744">
        <v>308</v>
      </c>
      <c r="Z744" t="s">
        <v>44</v>
      </c>
      <c r="AA744" t="s">
        <v>710</v>
      </c>
      <c r="AB744" t="s">
        <v>62</v>
      </c>
      <c r="AC744">
        <v>80000000</v>
      </c>
      <c r="AD744">
        <v>2014</v>
      </c>
      <c r="AE744">
        <v>172</v>
      </c>
      <c r="AF744">
        <v>5.6</v>
      </c>
      <c r="AG744">
        <v>2.35</v>
      </c>
      <c r="AH744">
        <v>20000</v>
      </c>
    </row>
    <row r="745" spans="1:34">
      <c r="A745" t="s">
        <v>34</v>
      </c>
      <c r="B745" t="s">
        <v>6304</v>
      </c>
      <c r="C745">
        <v>176</v>
      </c>
      <c r="D745">
        <v>112</v>
      </c>
      <c r="E745">
        <v>72</v>
      </c>
      <c r="F745">
        <v>715</v>
      </c>
      <c r="G745" t="s">
        <v>275</v>
      </c>
      <c r="H745">
        <v>11000</v>
      </c>
      <c r="I745">
        <v>70224196</v>
      </c>
      <c r="J745" t="s">
        <v>56</v>
      </c>
      <c r="K745" t="s">
        <v>69</v>
      </c>
      <c r="L745" t="s">
        <v>88</v>
      </c>
      <c r="M745" t="s">
        <v>87</v>
      </c>
      <c r="N745" t="s">
        <v>57</v>
      </c>
      <c r="Q745" t="s">
        <v>201</v>
      </c>
      <c r="R745" t="s">
        <v>14084</v>
      </c>
      <c r="S745">
        <v>59352</v>
      </c>
      <c r="T745">
        <v>13827</v>
      </c>
      <c r="U745" t="s">
        <v>8466</v>
      </c>
      <c r="V745">
        <v>0</v>
      </c>
      <c r="W745" t="s">
        <v>14085</v>
      </c>
      <c r="X745" t="s">
        <v>14086</v>
      </c>
      <c r="Y745">
        <v>138</v>
      </c>
      <c r="Z745" t="s">
        <v>44</v>
      </c>
      <c r="AA745" t="s">
        <v>45</v>
      </c>
      <c r="AB745" t="s">
        <v>62</v>
      </c>
      <c r="AC745">
        <v>70000000</v>
      </c>
      <c r="AD745">
        <v>2008</v>
      </c>
      <c r="AE745">
        <v>1000</v>
      </c>
      <c r="AF745">
        <v>5.6</v>
      </c>
      <c r="AG745">
        <v>2.35</v>
      </c>
      <c r="AH745">
        <v>0</v>
      </c>
    </row>
    <row r="746" spans="1:34">
      <c r="A746" t="s">
        <v>34</v>
      </c>
      <c r="B746" t="s">
        <v>8131</v>
      </c>
      <c r="C746">
        <v>247</v>
      </c>
      <c r="D746">
        <v>109</v>
      </c>
      <c r="E746">
        <v>545</v>
      </c>
      <c r="F746">
        <v>727</v>
      </c>
      <c r="G746" t="s">
        <v>8213</v>
      </c>
      <c r="H746">
        <v>886</v>
      </c>
      <c r="I746">
        <v>80281096</v>
      </c>
      <c r="J746" t="s">
        <v>56</v>
      </c>
      <c r="K746" t="s">
        <v>94</v>
      </c>
      <c r="L746" t="s">
        <v>86</v>
      </c>
      <c r="M746" t="s">
        <v>57</v>
      </c>
      <c r="Q746" t="s">
        <v>5044</v>
      </c>
      <c r="R746" t="s">
        <v>14090</v>
      </c>
      <c r="S746">
        <v>143628</v>
      </c>
      <c r="T746">
        <v>3222</v>
      </c>
      <c r="U746" t="s">
        <v>8353</v>
      </c>
      <c r="V746">
        <v>0</v>
      </c>
      <c r="W746" t="s">
        <v>14091</v>
      </c>
      <c r="X746" t="s">
        <v>14092</v>
      </c>
      <c r="Y746">
        <v>1283</v>
      </c>
      <c r="Z746" t="s">
        <v>44</v>
      </c>
      <c r="AA746" t="s">
        <v>45</v>
      </c>
      <c r="AB746" t="s">
        <v>62</v>
      </c>
      <c r="AC746">
        <v>60000000</v>
      </c>
      <c r="AD746">
        <v>2004</v>
      </c>
      <c r="AE746">
        <v>766</v>
      </c>
      <c r="AF746">
        <v>5.6</v>
      </c>
      <c r="AG746">
        <v>2.35</v>
      </c>
      <c r="AH746">
        <v>0</v>
      </c>
    </row>
    <row r="747" spans="1:34">
      <c r="A747" t="s">
        <v>34</v>
      </c>
      <c r="B747" t="s">
        <v>3634</v>
      </c>
      <c r="C747">
        <v>128</v>
      </c>
      <c r="D747">
        <v>116</v>
      </c>
      <c r="E747">
        <v>541</v>
      </c>
      <c r="F747">
        <v>384</v>
      </c>
      <c r="G747" t="s">
        <v>7016</v>
      </c>
      <c r="H747">
        <v>12000</v>
      </c>
      <c r="I747">
        <v>30157016</v>
      </c>
      <c r="J747" t="s">
        <v>56</v>
      </c>
      <c r="K747" t="s">
        <v>69</v>
      </c>
      <c r="L747" t="s">
        <v>88</v>
      </c>
      <c r="M747" t="s">
        <v>57</v>
      </c>
      <c r="Q747" t="s">
        <v>218</v>
      </c>
      <c r="R747" t="s">
        <v>14093</v>
      </c>
      <c r="S747">
        <v>39659</v>
      </c>
      <c r="T747">
        <v>12993</v>
      </c>
      <c r="U747" t="s">
        <v>14094</v>
      </c>
      <c r="V747">
        <v>2</v>
      </c>
      <c r="W747" t="s">
        <v>14095</v>
      </c>
      <c r="X747" t="s">
        <v>14096</v>
      </c>
      <c r="Y747">
        <v>189</v>
      </c>
      <c r="Z747" t="s">
        <v>44</v>
      </c>
      <c r="AA747" t="s">
        <v>45</v>
      </c>
      <c r="AB747" t="s">
        <v>62</v>
      </c>
      <c r="AC747">
        <v>70000000</v>
      </c>
      <c r="AD747">
        <v>2002</v>
      </c>
      <c r="AE747">
        <v>405</v>
      </c>
      <c r="AF747">
        <v>5.6</v>
      </c>
      <c r="AG747">
        <v>2.35</v>
      </c>
      <c r="AH747">
        <v>792</v>
      </c>
    </row>
    <row r="748" spans="1:34">
      <c r="A748" t="s">
        <v>34</v>
      </c>
      <c r="B748" t="s">
        <v>14097</v>
      </c>
      <c r="C748">
        <v>40</v>
      </c>
      <c r="D748">
        <v>105</v>
      </c>
      <c r="E748">
        <v>29</v>
      </c>
      <c r="F748">
        <v>97</v>
      </c>
      <c r="G748" t="s">
        <v>14098</v>
      </c>
      <c r="H748">
        <v>584</v>
      </c>
      <c r="I748">
        <v>35324232</v>
      </c>
      <c r="J748" t="s">
        <v>56</v>
      </c>
      <c r="K748" t="s">
        <v>88</v>
      </c>
      <c r="L748" t="s">
        <v>37</v>
      </c>
      <c r="M748" t="s">
        <v>38</v>
      </c>
      <c r="N748" t="s">
        <v>57</v>
      </c>
      <c r="Q748" t="s">
        <v>2751</v>
      </c>
      <c r="R748" t="s">
        <v>14099</v>
      </c>
      <c r="S748">
        <v>32224</v>
      </c>
      <c r="T748">
        <v>1132</v>
      </c>
      <c r="U748" t="s">
        <v>14100</v>
      </c>
      <c r="V748">
        <v>1</v>
      </c>
      <c r="W748" t="s">
        <v>14101</v>
      </c>
      <c r="X748" t="s">
        <v>14102</v>
      </c>
      <c r="Y748">
        <v>62</v>
      </c>
      <c r="Z748" t="s">
        <v>44</v>
      </c>
      <c r="AA748" t="s">
        <v>45</v>
      </c>
      <c r="AB748" t="s">
        <v>46</v>
      </c>
      <c r="AC748">
        <v>68000000</v>
      </c>
      <c r="AD748">
        <v>1995</v>
      </c>
      <c r="AE748">
        <v>220</v>
      </c>
      <c r="AF748">
        <v>5.6</v>
      </c>
      <c r="AG748">
        <v>2.35</v>
      </c>
      <c r="AH748">
        <v>617</v>
      </c>
    </row>
    <row r="749" spans="1:34">
      <c r="A749" t="s">
        <v>34</v>
      </c>
      <c r="B749" t="s">
        <v>1757</v>
      </c>
      <c r="C749">
        <v>47</v>
      </c>
      <c r="D749">
        <v>107</v>
      </c>
      <c r="E749">
        <v>99</v>
      </c>
      <c r="F749">
        <v>581</v>
      </c>
      <c r="G749" t="s">
        <v>39</v>
      </c>
      <c r="H749">
        <v>18000</v>
      </c>
      <c r="I749">
        <v>20550712</v>
      </c>
      <c r="J749" t="s">
        <v>56</v>
      </c>
      <c r="K749" t="s">
        <v>38</v>
      </c>
      <c r="L749" t="s">
        <v>86</v>
      </c>
      <c r="M749" t="s">
        <v>57</v>
      </c>
      <c r="Q749" t="s">
        <v>156</v>
      </c>
      <c r="R749" t="s">
        <v>14116</v>
      </c>
      <c r="S749">
        <v>40346</v>
      </c>
      <c r="T749">
        <v>31014</v>
      </c>
      <c r="U749" t="s">
        <v>673</v>
      </c>
      <c r="V749">
        <v>1</v>
      </c>
      <c r="W749" t="s">
        <v>14117</v>
      </c>
      <c r="X749" t="s">
        <v>14118</v>
      </c>
      <c r="Y749">
        <v>95</v>
      </c>
      <c r="Z749" t="s">
        <v>44</v>
      </c>
      <c r="AA749" t="s">
        <v>45</v>
      </c>
      <c r="AB749" t="s">
        <v>62</v>
      </c>
      <c r="AC749">
        <v>50000000</v>
      </c>
      <c r="AD749">
        <v>1996</v>
      </c>
      <c r="AE749">
        <v>11000</v>
      </c>
      <c r="AF749">
        <v>5.6</v>
      </c>
      <c r="AG749">
        <v>1.85</v>
      </c>
      <c r="AH749">
        <v>1000</v>
      </c>
    </row>
    <row r="750" spans="1:34">
      <c r="A750" t="s">
        <v>34</v>
      </c>
      <c r="B750" t="s">
        <v>385</v>
      </c>
      <c r="C750">
        <v>164</v>
      </c>
      <c r="D750">
        <v>101</v>
      </c>
      <c r="E750">
        <v>326</v>
      </c>
      <c r="F750">
        <v>510</v>
      </c>
      <c r="G750" t="s">
        <v>1913</v>
      </c>
      <c r="H750">
        <v>14000</v>
      </c>
      <c r="I750">
        <v>22531698</v>
      </c>
      <c r="J750" t="s">
        <v>56</v>
      </c>
      <c r="K750" t="s">
        <v>69</v>
      </c>
      <c r="L750" t="s">
        <v>86</v>
      </c>
      <c r="M750" t="s">
        <v>57</v>
      </c>
      <c r="Q750" t="s">
        <v>206</v>
      </c>
      <c r="R750" t="s">
        <v>14148</v>
      </c>
      <c r="S750">
        <v>81523</v>
      </c>
      <c r="T750">
        <v>15990</v>
      </c>
      <c r="U750" t="s">
        <v>5058</v>
      </c>
      <c r="V750">
        <v>0</v>
      </c>
      <c r="W750" t="s">
        <v>14149</v>
      </c>
      <c r="X750" t="s">
        <v>14150</v>
      </c>
      <c r="Y750">
        <v>214</v>
      </c>
      <c r="Z750" t="s">
        <v>44</v>
      </c>
      <c r="AA750" t="s">
        <v>301</v>
      </c>
      <c r="AB750" t="s">
        <v>62</v>
      </c>
      <c r="AC750">
        <v>70000000</v>
      </c>
      <c r="AD750">
        <v>2008</v>
      </c>
      <c r="AE750">
        <v>844</v>
      </c>
      <c r="AF750">
        <v>5.6</v>
      </c>
      <c r="AG750">
        <v>2.35</v>
      </c>
      <c r="AH750">
        <v>0</v>
      </c>
    </row>
    <row r="751" spans="1:34">
      <c r="A751" t="s">
        <v>34</v>
      </c>
      <c r="B751" t="s">
        <v>2101</v>
      </c>
      <c r="C751">
        <v>203</v>
      </c>
      <c r="D751">
        <v>107</v>
      </c>
      <c r="E751">
        <v>0</v>
      </c>
      <c r="F751">
        <v>574</v>
      </c>
      <c r="G751" t="s">
        <v>7384</v>
      </c>
      <c r="H751">
        <v>13000</v>
      </c>
      <c r="I751">
        <v>44867349</v>
      </c>
      <c r="J751" t="s">
        <v>56</v>
      </c>
      <c r="K751" t="s">
        <v>88</v>
      </c>
      <c r="L751" t="s">
        <v>37</v>
      </c>
      <c r="Q751" t="s">
        <v>98</v>
      </c>
      <c r="R751" t="s">
        <v>14162</v>
      </c>
      <c r="S751">
        <v>75347</v>
      </c>
      <c r="T751">
        <v>14483</v>
      </c>
      <c r="U751" t="s">
        <v>241</v>
      </c>
      <c r="V751">
        <v>2</v>
      </c>
      <c r="W751" t="s">
        <v>14163</v>
      </c>
      <c r="X751" t="s">
        <v>14164</v>
      </c>
      <c r="Y751">
        <v>176</v>
      </c>
      <c r="Z751" t="s">
        <v>44</v>
      </c>
      <c r="AA751" t="s">
        <v>45</v>
      </c>
      <c r="AB751" t="s">
        <v>46</v>
      </c>
      <c r="AC751">
        <v>37000000</v>
      </c>
      <c r="AD751">
        <v>2010</v>
      </c>
      <c r="AE751">
        <v>642</v>
      </c>
      <c r="AF751">
        <v>5.6</v>
      </c>
      <c r="AG751">
        <v>2.35</v>
      </c>
      <c r="AH751">
        <v>0</v>
      </c>
    </row>
    <row r="752" spans="1:34">
      <c r="A752" t="s">
        <v>34</v>
      </c>
      <c r="B752" t="s">
        <v>9566</v>
      </c>
      <c r="C752">
        <v>285</v>
      </c>
      <c r="D752">
        <v>105</v>
      </c>
      <c r="E752">
        <v>160</v>
      </c>
      <c r="F752">
        <v>491</v>
      </c>
      <c r="G752" t="s">
        <v>13871</v>
      </c>
      <c r="H752">
        <v>852</v>
      </c>
      <c r="I752">
        <v>34014398</v>
      </c>
      <c r="J752" t="s">
        <v>56</v>
      </c>
      <c r="K752" t="s">
        <v>69</v>
      </c>
      <c r="L752" t="s">
        <v>37</v>
      </c>
      <c r="M752" t="s">
        <v>38</v>
      </c>
      <c r="N752" t="s">
        <v>57</v>
      </c>
      <c r="Q752" t="s">
        <v>3238</v>
      </c>
      <c r="R752" t="s">
        <v>14177</v>
      </c>
      <c r="S752">
        <v>115649</v>
      </c>
      <c r="T752">
        <v>2604</v>
      </c>
      <c r="U752" t="s">
        <v>9711</v>
      </c>
      <c r="V752">
        <v>0</v>
      </c>
      <c r="W752" t="s">
        <v>14178</v>
      </c>
      <c r="X752" t="s">
        <v>14179</v>
      </c>
      <c r="Y752">
        <v>1033</v>
      </c>
      <c r="Z752" t="s">
        <v>44</v>
      </c>
      <c r="AA752" t="s">
        <v>359</v>
      </c>
      <c r="AB752" t="s">
        <v>46</v>
      </c>
      <c r="AC752">
        <v>33000000</v>
      </c>
      <c r="AD752">
        <v>2006</v>
      </c>
      <c r="AE752">
        <v>521</v>
      </c>
      <c r="AF752">
        <v>5.6</v>
      </c>
      <c r="AG752">
        <v>2.35</v>
      </c>
      <c r="AH752">
        <v>4000</v>
      </c>
    </row>
    <row r="753" spans="1:34">
      <c r="A753" t="s">
        <v>34</v>
      </c>
      <c r="B753" t="s">
        <v>14196</v>
      </c>
      <c r="C753">
        <v>90</v>
      </c>
      <c r="D753">
        <v>103</v>
      </c>
      <c r="E753">
        <v>45</v>
      </c>
      <c r="F753">
        <v>107</v>
      </c>
      <c r="G753" t="s">
        <v>14197</v>
      </c>
      <c r="H753">
        <v>489</v>
      </c>
      <c r="I753">
        <v>668171</v>
      </c>
      <c r="J753" t="s">
        <v>56</v>
      </c>
      <c r="K753" t="s">
        <v>38</v>
      </c>
      <c r="L753" t="s">
        <v>70</v>
      </c>
      <c r="Q753" t="s">
        <v>936</v>
      </c>
      <c r="R753" t="s">
        <v>14198</v>
      </c>
      <c r="S753">
        <v>8215</v>
      </c>
      <c r="T753">
        <v>949</v>
      </c>
      <c r="U753" t="s">
        <v>14199</v>
      </c>
      <c r="V753">
        <v>0</v>
      </c>
      <c r="W753" t="s">
        <v>14200</v>
      </c>
      <c r="X753" t="s">
        <v>14201</v>
      </c>
      <c r="Y753">
        <v>132</v>
      </c>
      <c r="Z753" t="s">
        <v>1445</v>
      </c>
      <c r="AA753" t="s">
        <v>1446</v>
      </c>
      <c r="AB753" t="s">
        <v>62</v>
      </c>
      <c r="AC753">
        <v>60000000</v>
      </c>
      <c r="AD753">
        <v>2005</v>
      </c>
      <c r="AE753">
        <v>181</v>
      </c>
      <c r="AF753">
        <v>5.6</v>
      </c>
      <c r="AG753">
        <v>2.35</v>
      </c>
      <c r="AH753">
        <v>445</v>
      </c>
    </row>
    <row r="754" spans="1:34">
      <c r="A754" t="s">
        <v>34</v>
      </c>
      <c r="B754" t="s">
        <v>11705</v>
      </c>
      <c r="C754">
        <v>152</v>
      </c>
      <c r="D754">
        <v>82</v>
      </c>
      <c r="E754">
        <v>49</v>
      </c>
      <c r="F754">
        <v>429</v>
      </c>
      <c r="G754" t="s">
        <v>2679</v>
      </c>
      <c r="H754">
        <v>1000</v>
      </c>
      <c r="I754">
        <v>31768374</v>
      </c>
      <c r="J754" t="s">
        <v>56</v>
      </c>
      <c r="K754" t="s">
        <v>88</v>
      </c>
      <c r="L754" t="s">
        <v>94</v>
      </c>
      <c r="Q754" t="s">
        <v>1691</v>
      </c>
      <c r="R754" t="s">
        <v>14202</v>
      </c>
      <c r="S754">
        <v>42761</v>
      </c>
      <c r="T754">
        <v>3313</v>
      </c>
      <c r="U754" t="s">
        <v>11568</v>
      </c>
      <c r="V754">
        <v>0</v>
      </c>
      <c r="W754" t="s">
        <v>14203</v>
      </c>
      <c r="X754" t="s">
        <v>14204</v>
      </c>
      <c r="Y754">
        <v>366</v>
      </c>
      <c r="Z754" t="s">
        <v>44</v>
      </c>
      <c r="AA754" t="s">
        <v>45</v>
      </c>
      <c r="AB754" t="s">
        <v>46</v>
      </c>
      <c r="AC754">
        <v>27000000</v>
      </c>
      <c r="AD754">
        <v>1999</v>
      </c>
      <c r="AE754">
        <v>888</v>
      </c>
      <c r="AF754">
        <v>5.6</v>
      </c>
      <c r="AG754">
        <v>2.35</v>
      </c>
      <c r="AH754">
        <v>2000</v>
      </c>
    </row>
    <row r="755" spans="1:34">
      <c r="A755" t="s">
        <v>34</v>
      </c>
      <c r="B755" t="s">
        <v>9566</v>
      </c>
      <c r="C755">
        <v>285</v>
      </c>
      <c r="D755">
        <v>105</v>
      </c>
      <c r="E755">
        <v>160</v>
      </c>
      <c r="F755">
        <v>490</v>
      </c>
      <c r="G755" t="s">
        <v>13871</v>
      </c>
      <c r="H755">
        <v>852</v>
      </c>
      <c r="I755">
        <v>34014398</v>
      </c>
      <c r="J755" t="s">
        <v>56</v>
      </c>
      <c r="K755" t="s">
        <v>69</v>
      </c>
      <c r="L755" t="s">
        <v>37</v>
      </c>
      <c r="M755" t="s">
        <v>38</v>
      </c>
      <c r="N755" t="s">
        <v>57</v>
      </c>
      <c r="Q755" t="s">
        <v>3238</v>
      </c>
      <c r="R755" t="s">
        <v>14177</v>
      </c>
      <c r="S755">
        <v>115650</v>
      </c>
      <c r="T755">
        <v>2603</v>
      </c>
      <c r="U755" t="s">
        <v>9711</v>
      </c>
      <c r="V755">
        <v>0</v>
      </c>
      <c r="W755" t="s">
        <v>14178</v>
      </c>
      <c r="X755" t="s">
        <v>14179</v>
      </c>
      <c r="Y755">
        <v>1033</v>
      </c>
      <c r="Z755" t="s">
        <v>44</v>
      </c>
      <c r="AA755" t="s">
        <v>359</v>
      </c>
      <c r="AB755" t="s">
        <v>46</v>
      </c>
      <c r="AC755">
        <v>33000000</v>
      </c>
      <c r="AD755">
        <v>2006</v>
      </c>
      <c r="AE755">
        <v>521</v>
      </c>
      <c r="AF755">
        <v>5.6</v>
      </c>
      <c r="AG755">
        <v>2.35</v>
      </c>
      <c r="AH755">
        <v>4000</v>
      </c>
    </row>
    <row r="756" spans="1:34">
      <c r="A756" t="s">
        <v>34</v>
      </c>
      <c r="B756" t="s">
        <v>5452</v>
      </c>
      <c r="C756">
        <v>113</v>
      </c>
      <c r="D756">
        <v>108</v>
      </c>
      <c r="E756">
        <v>212</v>
      </c>
      <c r="F756">
        <v>347</v>
      </c>
      <c r="G756" t="s">
        <v>11333</v>
      </c>
      <c r="H756">
        <v>969</v>
      </c>
      <c r="I756">
        <v>12232937</v>
      </c>
      <c r="J756" t="s">
        <v>56</v>
      </c>
      <c r="K756" t="s">
        <v>37</v>
      </c>
      <c r="L756" t="s">
        <v>57</v>
      </c>
      <c r="Q756" t="s">
        <v>14246</v>
      </c>
      <c r="R756" t="s">
        <v>14247</v>
      </c>
      <c r="S756">
        <v>22823</v>
      </c>
      <c r="T756">
        <v>2799</v>
      </c>
      <c r="U756" t="s">
        <v>14248</v>
      </c>
      <c r="V756">
        <v>1</v>
      </c>
      <c r="W756" t="s">
        <v>14249</v>
      </c>
      <c r="X756" t="s">
        <v>14250</v>
      </c>
      <c r="Y756">
        <v>113</v>
      </c>
      <c r="Z756" t="s">
        <v>44</v>
      </c>
      <c r="AA756" t="s">
        <v>45</v>
      </c>
      <c r="AB756" t="s">
        <v>62</v>
      </c>
      <c r="AC756">
        <v>22000000</v>
      </c>
      <c r="AD756">
        <v>2009</v>
      </c>
      <c r="AE756">
        <v>794</v>
      </c>
      <c r="AF756">
        <v>5.6</v>
      </c>
      <c r="AG756">
        <v>2.35</v>
      </c>
      <c r="AH756">
        <v>0</v>
      </c>
    </row>
    <row r="757" spans="1:34">
      <c r="A757" t="s">
        <v>34</v>
      </c>
      <c r="B757" t="s">
        <v>2688</v>
      </c>
      <c r="C757">
        <v>260</v>
      </c>
      <c r="D757">
        <v>107</v>
      </c>
      <c r="E757">
        <v>0</v>
      </c>
      <c r="F757">
        <v>99</v>
      </c>
      <c r="G757" t="s">
        <v>5104</v>
      </c>
      <c r="H757">
        <v>2000</v>
      </c>
      <c r="I757">
        <v>7268659</v>
      </c>
      <c r="J757" t="s">
        <v>56</v>
      </c>
      <c r="K757" t="s">
        <v>88</v>
      </c>
      <c r="L757" t="s">
        <v>37</v>
      </c>
      <c r="M757" t="s">
        <v>57</v>
      </c>
      <c r="Q757" t="s">
        <v>8203</v>
      </c>
      <c r="R757" t="s">
        <v>14251</v>
      </c>
      <c r="S757">
        <v>59248</v>
      </c>
      <c r="T757">
        <v>2848</v>
      </c>
      <c r="U757" t="s">
        <v>14252</v>
      </c>
      <c r="V757">
        <v>7</v>
      </c>
      <c r="W757" t="s">
        <v>14253</v>
      </c>
      <c r="X757" t="s">
        <v>14254</v>
      </c>
      <c r="Y757">
        <v>164</v>
      </c>
      <c r="Z757" t="s">
        <v>44</v>
      </c>
      <c r="AA757" t="s">
        <v>4406</v>
      </c>
      <c r="AB757" t="s">
        <v>46</v>
      </c>
      <c r="AC757">
        <v>20000000</v>
      </c>
      <c r="AD757">
        <v>2013</v>
      </c>
      <c r="AE757">
        <v>749</v>
      </c>
      <c r="AF757">
        <v>5.6</v>
      </c>
      <c r="AG757">
        <v>1.85</v>
      </c>
      <c r="AH757">
        <v>48000</v>
      </c>
    </row>
    <row r="758" spans="1:34">
      <c r="A758" t="s">
        <v>34</v>
      </c>
      <c r="B758" t="s">
        <v>7952</v>
      </c>
      <c r="C758">
        <v>102</v>
      </c>
      <c r="D758">
        <v>106</v>
      </c>
      <c r="E758">
        <v>357</v>
      </c>
      <c r="F758">
        <v>883</v>
      </c>
      <c r="G758" t="s">
        <v>3638</v>
      </c>
      <c r="H758">
        <v>23000</v>
      </c>
      <c r="I758">
        <v>35007180</v>
      </c>
      <c r="J758" t="s">
        <v>56</v>
      </c>
      <c r="K758" t="s">
        <v>37</v>
      </c>
      <c r="L758" t="s">
        <v>38</v>
      </c>
      <c r="M758" t="s">
        <v>57</v>
      </c>
      <c r="Q758" t="s">
        <v>3795</v>
      </c>
      <c r="R758" t="s">
        <v>14293</v>
      </c>
      <c r="S758">
        <v>26846</v>
      </c>
      <c r="T758">
        <v>26652</v>
      </c>
      <c r="U758" t="s">
        <v>6505</v>
      </c>
      <c r="V758">
        <v>0</v>
      </c>
      <c r="W758" t="s">
        <v>14294</v>
      </c>
      <c r="X758" t="s">
        <v>14295</v>
      </c>
      <c r="Y758">
        <v>193</v>
      </c>
      <c r="Z758" t="s">
        <v>44</v>
      </c>
      <c r="AA758" t="s">
        <v>45</v>
      </c>
      <c r="AB758" t="s">
        <v>62</v>
      </c>
      <c r="AC758">
        <v>15000000</v>
      </c>
      <c r="AD758">
        <v>2000</v>
      </c>
      <c r="AE758">
        <v>1000</v>
      </c>
      <c r="AF758">
        <v>5.6</v>
      </c>
      <c r="AG758">
        <v>1.85</v>
      </c>
      <c r="AH758">
        <v>0</v>
      </c>
    </row>
    <row r="759" spans="1:34">
      <c r="A759" t="s">
        <v>34</v>
      </c>
      <c r="B759" t="s">
        <v>5452</v>
      </c>
      <c r="C759">
        <v>74</v>
      </c>
      <c r="D759">
        <v>113</v>
      </c>
      <c r="E759">
        <v>212</v>
      </c>
      <c r="F759">
        <v>18</v>
      </c>
      <c r="G759" t="s">
        <v>14312</v>
      </c>
      <c r="H759">
        <v>567</v>
      </c>
      <c r="I759">
        <v>17149</v>
      </c>
      <c r="J759" t="s">
        <v>56</v>
      </c>
      <c r="K759" t="s">
        <v>38</v>
      </c>
      <c r="L759" t="s">
        <v>207</v>
      </c>
      <c r="Q759" t="s">
        <v>6876</v>
      </c>
      <c r="R759" t="s">
        <v>14313</v>
      </c>
      <c r="S759">
        <v>12128</v>
      </c>
      <c r="T759">
        <v>708</v>
      </c>
      <c r="U759" t="s">
        <v>14314</v>
      </c>
      <c r="V759">
        <v>9</v>
      </c>
      <c r="W759" t="s">
        <v>14315</v>
      </c>
      <c r="X759" t="s">
        <v>14316</v>
      </c>
      <c r="Y759">
        <v>61</v>
      </c>
      <c r="Z759" t="s">
        <v>44</v>
      </c>
      <c r="AA759" t="s">
        <v>14317</v>
      </c>
      <c r="AB759" t="s">
        <v>46</v>
      </c>
      <c r="AC759">
        <v>20000000</v>
      </c>
      <c r="AD759">
        <v>2011</v>
      </c>
      <c r="AE759">
        <v>111</v>
      </c>
      <c r="AF759">
        <v>5.6</v>
      </c>
      <c r="AG759">
        <v>2.35</v>
      </c>
      <c r="AH759">
        <v>0</v>
      </c>
    </row>
    <row r="760" spans="1:34">
      <c r="A760" t="s">
        <v>34</v>
      </c>
      <c r="B760" t="s">
        <v>14323</v>
      </c>
      <c r="C760">
        <v>38</v>
      </c>
      <c r="D760">
        <v>96</v>
      </c>
      <c r="E760">
        <v>9</v>
      </c>
      <c r="F760">
        <v>934</v>
      </c>
      <c r="G760" t="s">
        <v>1731</v>
      </c>
      <c r="H760">
        <v>12000</v>
      </c>
      <c r="I760">
        <v>6044618</v>
      </c>
      <c r="J760" t="s">
        <v>56</v>
      </c>
      <c r="K760" t="s">
        <v>37</v>
      </c>
      <c r="L760" t="s">
        <v>38</v>
      </c>
      <c r="Q760" t="s">
        <v>7444</v>
      </c>
      <c r="R760" t="s">
        <v>14324</v>
      </c>
      <c r="S760">
        <v>6200</v>
      </c>
      <c r="T760">
        <v>26961</v>
      </c>
      <c r="U760" t="s">
        <v>6528</v>
      </c>
      <c r="V760">
        <v>1</v>
      </c>
      <c r="W760" t="s">
        <v>14325</v>
      </c>
      <c r="X760" t="s">
        <v>14326</v>
      </c>
      <c r="Y760">
        <v>92</v>
      </c>
      <c r="Z760" t="s">
        <v>44</v>
      </c>
      <c r="AA760" t="s">
        <v>45</v>
      </c>
      <c r="AB760" t="s">
        <v>46</v>
      </c>
      <c r="AC760">
        <v>10000000</v>
      </c>
      <c r="AD760">
        <v>2002</v>
      </c>
      <c r="AE760">
        <v>11000</v>
      </c>
      <c r="AF760">
        <v>5.6</v>
      </c>
      <c r="AG760">
        <v>2.35</v>
      </c>
      <c r="AH760">
        <v>398</v>
      </c>
    </row>
    <row r="761" spans="1:34">
      <c r="A761" t="s">
        <v>34</v>
      </c>
      <c r="B761" t="s">
        <v>14327</v>
      </c>
      <c r="C761">
        <v>27</v>
      </c>
      <c r="D761">
        <v>92</v>
      </c>
      <c r="E761">
        <v>4</v>
      </c>
      <c r="F761">
        <v>311</v>
      </c>
      <c r="G761" t="s">
        <v>14284</v>
      </c>
      <c r="H761">
        <v>754</v>
      </c>
      <c r="I761">
        <v>3060858</v>
      </c>
      <c r="J761" t="s">
        <v>56</v>
      </c>
      <c r="K761" t="s">
        <v>38</v>
      </c>
      <c r="L761" t="s">
        <v>57</v>
      </c>
      <c r="Q761" t="s">
        <v>11987</v>
      </c>
      <c r="R761" t="s">
        <v>14328</v>
      </c>
      <c r="S761">
        <v>1768</v>
      </c>
      <c r="T761">
        <v>1891</v>
      </c>
      <c r="U761" t="s">
        <v>14329</v>
      </c>
      <c r="V761">
        <v>4</v>
      </c>
      <c r="W761" t="s">
        <v>14330</v>
      </c>
      <c r="X761" t="s">
        <v>14331</v>
      </c>
      <c r="Y761">
        <v>37</v>
      </c>
      <c r="Z761" t="s">
        <v>44</v>
      </c>
      <c r="AA761" t="s">
        <v>45</v>
      </c>
      <c r="AB761" t="s">
        <v>46</v>
      </c>
      <c r="AC761">
        <v>10000000</v>
      </c>
      <c r="AD761">
        <v>1987</v>
      </c>
      <c r="AE761">
        <v>324</v>
      </c>
      <c r="AF761">
        <v>5.6</v>
      </c>
      <c r="AG761">
        <v>1.85</v>
      </c>
      <c r="AH761">
        <v>208</v>
      </c>
    </row>
    <row r="762" spans="1:34">
      <c r="A762" t="s">
        <v>34</v>
      </c>
      <c r="B762" t="s">
        <v>14382</v>
      </c>
      <c r="C762">
        <v>2</v>
      </c>
      <c r="D762">
        <v>112</v>
      </c>
      <c r="E762">
        <v>74</v>
      </c>
      <c r="F762">
        <v>891</v>
      </c>
      <c r="G762" t="s">
        <v>6004</v>
      </c>
      <c r="H762">
        <v>260000</v>
      </c>
      <c r="I762">
        <v>96734</v>
      </c>
      <c r="J762" t="s">
        <v>56</v>
      </c>
      <c r="K762" t="s">
        <v>38</v>
      </c>
      <c r="Q762" t="s">
        <v>14383</v>
      </c>
      <c r="R762" t="s">
        <v>14384</v>
      </c>
      <c r="S762">
        <v>606</v>
      </c>
      <c r="T762">
        <v>263584</v>
      </c>
      <c r="U762" t="s">
        <v>14385</v>
      </c>
      <c r="V762">
        <v>3</v>
      </c>
      <c r="W762" t="s">
        <v>14386</v>
      </c>
      <c r="X762" t="s">
        <v>14387</v>
      </c>
      <c r="Y762">
        <v>5</v>
      </c>
      <c r="Z762" t="s">
        <v>44</v>
      </c>
      <c r="AA762" t="s">
        <v>45</v>
      </c>
      <c r="AB762" t="s">
        <v>62</v>
      </c>
      <c r="AC762">
        <v>1000000</v>
      </c>
      <c r="AD762">
        <v>2012</v>
      </c>
      <c r="AE762">
        <v>984</v>
      </c>
      <c r="AF762">
        <v>5.6</v>
      </c>
      <c r="AG762">
        <v>1.85</v>
      </c>
      <c r="AH762">
        <v>706</v>
      </c>
    </row>
    <row r="763" spans="1:34">
      <c r="A763" t="s">
        <v>34</v>
      </c>
      <c r="B763" t="s">
        <v>9391</v>
      </c>
      <c r="C763">
        <v>15</v>
      </c>
      <c r="D763">
        <v>106</v>
      </c>
      <c r="E763">
        <v>16</v>
      </c>
      <c r="F763">
        <v>254</v>
      </c>
      <c r="G763" t="s">
        <v>14394</v>
      </c>
      <c r="H763">
        <v>602</v>
      </c>
      <c r="I763">
        <v>171988</v>
      </c>
      <c r="J763" t="s">
        <v>56</v>
      </c>
      <c r="K763" t="s">
        <v>37</v>
      </c>
      <c r="L763" t="s">
        <v>38</v>
      </c>
      <c r="Q763" t="s">
        <v>234</v>
      </c>
      <c r="R763" t="s">
        <v>14395</v>
      </c>
      <c r="S763">
        <v>448</v>
      </c>
      <c r="T763">
        <v>1281</v>
      </c>
      <c r="U763" t="s">
        <v>14396</v>
      </c>
      <c r="V763">
        <v>1</v>
      </c>
      <c r="W763" t="s">
        <v>14397</v>
      </c>
      <c r="X763" t="s">
        <v>14398</v>
      </c>
      <c r="Y763">
        <v>16</v>
      </c>
      <c r="Z763" t="s">
        <v>44</v>
      </c>
      <c r="AA763" t="s">
        <v>45</v>
      </c>
      <c r="AB763" t="s">
        <v>62</v>
      </c>
      <c r="AC763">
        <v>600000</v>
      </c>
      <c r="AD763">
        <v>2000</v>
      </c>
      <c r="AE763">
        <v>266</v>
      </c>
      <c r="AF763">
        <v>5.6</v>
      </c>
      <c r="AG763">
        <v>1.85</v>
      </c>
      <c r="AH763">
        <v>12</v>
      </c>
    </row>
    <row r="764" spans="1:34">
      <c r="A764" t="s">
        <v>34</v>
      </c>
      <c r="B764" t="s">
        <v>5377</v>
      </c>
      <c r="C764">
        <v>286</v>
      </c>
      <c r="D764">
        <v>120</v>
      </c>
      <c r="E764">
        <v>776</v>
      </c>
      <c r="F764">
        <v>535</v>
      </c>
      <c r="G764" t="s">
        <v>810</v>
      </c>
      <c r="H764">
        <v>890</v>
      </c>
      <c r="I764">
        <v>102315545</v>
      </c>
      <c r="J764" t="s">
        <v>56</v>
      </c>
      <c r="K764" t="s">
        <v>69</v>
      </c>
      <c r="L764" t="s">
        <v>86</v>
      </c>
      <c r="Q764" t="s">
        <v>830</v>
      </c>
      <c r="R764" t="s">
        <v>14409</v>
      </c>
      <c r="S764">
        <v>58137</v>
      </c>
      <c r="T764">
        <v>3233</v>
      </c>
      <c r="U764" t="s">
        <v>634</v>
      </c>
      <c r="V764">
        <v>0</v>
      </c>
      <c r="W764" t="s">
        <v>14410</v>
      </c>
      <c r="X764" t="s">
        <v>14411</v>
      </c>
      <c r="Y764">
        <v>520</v>
      </c>
      <c r="Z764" t="s">
        <v>44</v>
      </c>
      <c r="AA764" t="s">
        <v>45</v>
      </c>
      <c r="AB764" t="s">
        <v>62</v>
      </c>
      <c r="AC764">
        <v>165000000</v>
      </c>
      <c r="AD764">
        <v>2016</v>
      </c>
      <c r="AE764">
        <v>812</v>
      </c>
      <c r="AF764">
        <v>5.5</v>
      </c>
      <c r="AG764">
        <v>2.35</v>
      </c>
      <c r="AH764">
        <v>67000</v>
      </c>
    </row>
    <row r="765" spans="1:34">
      <c r="A765" t="s">
        <v>34</v>
      </c>
      <c r="B765" t="s">
        <v>964</v>
      </c>
      <c r="C765">
        <v>248</v>
      </c>
      <c r="D765">
        <v>206</v>
      </c>
      <c r="E765">
        <v>0</v>
      </c>
      <c r="F765">
        <v>591</v>
      </c>
      <c r="G765" t="s">
        <v>1742</v>
      </c>
      <c r="H765">
        <v>12000</v>
      </c>
      <c r="I765">
        <v>34293771</v>
      </c>
      <c r="J765" t="s">
        <v>56</v>
      </c>
      <c r="K765" t="s">
        <v>69</v>
      </c>
      <c r="L765" t="s">
        <v>79</v>
      </c>
      <c r="M765" t="s">
        <v>38</v>
      </c>
      <c r="N765" t="s">
        <v>80</v>
      </c>
      <c r="O765" t="s">
        <v>87</v>
      </c>
      <c r="P765" t="s">
        <v>207</v>
      </c>
      <c r="Q765" t="s">
        <v>218</v>
      </c>
      <c r="R765" t="s">
        <v>14412</v>
      </c>
      <c r="S765">
        <v>138863</v>
      </c>
      <c r="T765">
        <v>24598</v>
      </c>
      <c r="U765" t="s">
        <v>1900</v>
      </c>
      <c r="V765">
        <v>3</v>
      </c>
      <c r="W765" t="s">
        <v>14413</v>
      </c>
      <c r="X765" t="s">
        <v>14414</v>
      </c>
      <c r="Y765">
        <v>1390</v>
      </c>
      <c r="Z765" t="s">
        <v>44</v>
      </c>
      <c r="AA765" t="s">
        <v>359</v>
      </c>
      <c r="AB765" t="s">
        <v>46</v>
      </c>
      <c r="AC765">
        <v>155000000</v>
      </c>
      <c r="AD765">
        <v>2004</v>
      </c>
      <c r="AE765">
        <v>11000</v>
      </c>
      <c r="AF765">
        <v>5.5</v>
      </c>
      <c r="AG765">
        <v>2.35</v>
      </c>
      <c r="AH765">
        <v>0</v>
      </c>
    </row>
    <row r="766" spans="1:34">
      <c r="A766" t="s">
        <v>34</v>
      </c>
      <c r="B766" t="s">
        <v>7487</v>
      </c>
      <c r="C766">
        <v>464</v>
      </c>
      <c r="D766">
        <v>116</v>
      </c>
      <c r="E766">
        <v>176</v>
      </c>
      <c r="F766">
        <v>322</v>
      </c>
      <c r="G766" t="s">
        <v>14415</v>
      </c>
      <c r="H766">
        <v>783</v>
      </c>
      <c r="I766">
        <v>118099659</v>
      </c>
      <c r="J766" t="s">
        <v>56</v>
      </c>
      <c r="K766" t="s">
        <v>88</v>
      </c>
      <c r="L766" t="s">
        <v>70</v>
      </c>
      <c r="M766" t="s">
        <v>86</v>
      </c>
      <c r="Q766" t="s">
        <v>2547</v>
      </c>
      <c r="R766" t="s">
        <v>14416</v>
      </c>
      <c r="S766">
        <v>69757</v>
      </c>
      <c r="T766">
        <v>2097</v>
      </c>
      <c r="U766" t="s">
        <v>14417</v>
      </c>
      <c r="V766">
        <v>4</v>
      </c>
      <c r="W766" t="s">
        <v>14418</v>
      </c>
      <c r="X766" t="s">
        <v>14419</v>
      </c>
      <c r="Y766">
        <v>1211</v>
      </c>
      <c r="Z766" t="s">
        <v>44</v>
      </c>
      <c r="AA766" t="s">
        <v>45</v>
      </c>
      <c r="AB766" t="s">
        <v>62</v>
      </c>
      <c r="AC766">
        <v>144000000</v>
      </c>
      <c r="AD766">
        <v>2016</v>
      </c>
      <c r="AE766">
        <v>370</v>
      </c>
      <c r="AF766">
        <v>5.5</v>
      </c>
      <c r="AG766">
        <v>2.35</v>
      </c>
      <c r="AH766">
        <v>62000</v>
      </c>
    </row>
    <row r="767" spans="1:34">
      <c r="A767" t="s">
        <v>34</v>
      </c>
      <c r="B767" t="s">
        <v>2274</v>
      </c>
      <c r="C767">
        <v>184</v>
      </c>
      <c r="D767">
        <v>126</v>
      </c>
      <c r="E767">
        <v>295</v>
      </c>
      <c r="F767">
        <v>284</v>
      </c>
      <c r="G767" t="s">
        <v>13321</v>
      </c>
      <c r="H767">
        <v>18000</v>
      </c>
      <c r="I767">
        <v>31141074</v>
      </c>
      <c r="J767" t="s">
        <v>56</v>
      </c>
      <c r="K767" t="s">
        <v>69</v>
      </c>
      <c r="L767" t="s">
        <v>70</v>
      </c>
      <c r="Q767" t="s">
        <v>615</v>
      </c>
      <c r="R767" t="s">
        <v>14420</v>
      </c>
      <c r="S767">
        <v>51892</v>
      </c>
      <c r="T767">
        <v>19769</v>
      </c>
      <c r="U767" t="s">
        <v>8742</v>
      </c>
      <c r="V767">
        <v>4</v>
      </c>
      <c r="W767" t="s">
        <v>14421</v>
      </c>
      <c r="X767" t="s">
        <v>14422</v>
      </c>
      <c r="Y767">
        <v>273</v>
      </c>
      <c r="Z767" t="s">
        <v>44</v>
      </c>
      <c r="AA767" t="s">
        <v>45</v>
      </c>
      <c r="AB767" t="s">
        <v>62</v>
      </c>
      <c r="AC767">
        <v>140000000</v>
      </c>
      <c r="AD767">
        <v>2016</v>
      </c>
      <c r="AE767">
        <v>934</v>
      </c>
      <c r="AF767">
        <v>5.5</v>
      </c>
      <c r="AG767">
        <v>2.35</v>
      </c>
      <c r="AH767">
        <v>24000</v>
      </c>
    </row>
    <row r="768" spans="1:34">
      <c r="A768" t="s">
        <v>34</v>
      </c>
      <c r="B768" t="s">
        <v>4398</v>
      </c>
      <c r="C768">
        <v>175</v>
      </c>
      <c r="D768">
        <v>102</v>
      </c>
      <c r="E768">
        <v>44</v>
      </c>
      <c r="F768">
        <v>766</v>
      </c>
      <c r="G768" t="s">
        <v>257</v>
      </c>
      <c r="H768">
        <v>12000</v>
      </c>
      <c r="I768">
        <v>17176900</v>
      </c>
      <c r="J768" t="s">
        <v>56</v>
      </c>
      <c r="K768" t="s">
        <v>69</v>
      </c>
      <c r="L768" t="s">
        <v>70</v>
      </c>
      <c r="Q768" t="s">
        <v>698</v>
      </c>
      <c r="R768" t="s">
        <v>14436</v>
      </c>
      <c r="S768">
        <v>54501</v>
      </c>
      <c r="T768">
        <v>17098</v>
      </c>
      <c r="U768" t="s">
        <v>844</v>
      </c>
      <c r="V768">
        <v>4</v>
      </c>
      <c r="W768" t="s">
        <v>14437</v>
      </c>
      <c r="X768" t="s">
        <v>14438</v>
      </c>
      <c r="Y768">
        <v>154</v>
      </c>
      <c r="Z768" t="s">
        <v>44</v>
      </c>
      <c r="AA768" t="s">
        <v>45</v>
      </c>
      <c r="AB768" t="s">
        <v>62</v>
      </c>
      <c r="AC768">
        <v>95000000</v>
      </c>
      <c r="AD768">
        <v>2014</v>
      </c>
      <c r="AE768">
        <v>3000</v>
      </c>
      <c r="AF768">
        <v>5.5</v>
      </c>
      <c r="AG768">
        <v>2.35</v>
      </c>
      <c r="AH768">
        <v>16000</v>
      </c>
    </row>
    <row r="769" spans="1:34">
      <c r="A769" t="s">
        <v>34</v>
      </c>
      <c r="B769" t="s">
        <v>5465</v>
      </c>
      <c r="C769">
        <v>181</v>
      </c>
      <c r="D769">
        <v>94</v>
      </c>
      <c r="E769">
        <v>368</v>
      </c>
      <c r="F769">
        <v>466</v>
      </c>
      <c r="G769" t="s">
        <v>7373</v>
      </c>
      <c r="H769">
        <v>13000</v>
      </c>
      <c r="I769">
        <v>125305545</v>
      </c>
      <c r="J769" t="s">
        <v>56</v>
      </c>
      <c r="K769" t="s">
        <v>69</v>
      </c>
      <c r="L769" t="s">
        <v>88</v>
      </c>
      <c r="M769" t="s">
        <v>37</v>
      </c>
      <c r="N769" t="s">
        <v>57</v>
      </c>
      <c r="Q769" t="s">
        <v>859</v>
      </c>
      <c r="R769" t="s">
        <v>14439</v>
      </c>
      <c r="S769">
        <v>145350</v>
      </c>
      <c r="T769">
        <v>15419</v>
      </c>
      <c r="U769" t="s">
        <v>9855</v>
      </c>
      <c r="V769">
        <v>0</v>
      </c>
      <c r="W769" t="s">
        <v>14440</v>
      </c>
      <c r="X769" t="s">
        <v>14441</v>
      </c>
      <c r="Y769">
        <v>643</v>
      </c>
      <c r="Z769" t="s">
        <v>44</v>
      </c>
      <c r="AA769" t="s">
        <v>45</v>
      </c>
      <c r="AB769" t="s">
        <v>62</v>
      </c>
      <c r="AC769">
        <v>92000000</v>
      </c>
      <c r="AD769">
        <v>2000</v>
      </c>
      <c r="AE769">
        <v>1000</v>
      </c>
      <c r="AF769">
        <v>5.5</v>
      </c>
      <c r="AG769">
        <v>2.35</v>
      </c>
      <c r="AH769">
        <v>0</v>
      </c>
    </row>
    <row r="770" spans="1:34">
      <c r="A770" t="s">
        <v>34</v>
      </c>
      <c r="B770" t="s">
        <v>6474</v>
      </c>
      <c r="C770">
        <v>198</v>
      </c>
      <c r="D770">
        <v>113</v>
      </c>
      <c r="E770">
        <v>221</v>
      </c>
      <c r="F770">
        <v>503</v>
      </c>
      <c r="G770" t="s">
        <v>10171</v>
      </c>
      <c r="H770">
        <v>11000</v>
      </c>
      <c r="I770">
        <v>100018837</v>
      </c>
      <c r="J770" t="s">
        <v>56</v>
      </c>
      <c r="K770" t="s">
        <v>88</v>
      </c>
      <c r="Q770" t="s">
        <v>3345</v>
      </c>
      <c r="R770" t="s">
        <v>14442</v>
      </c>
      <c r="S770">
        <v>156348</v>
      </c>
      <c r="T770">
        <v>13446</v>
      </c>
      <c r="U770" t="s">
        <v>6475</v>
      </c>
      <c r="V770">
        <v>0</v>
      </c>
      <c r="W770" t="s">
        <v>14443</v>
      </c>
      <c r="X770" t="s">
        <v>14444</v>
      </c>
      <c r="Y770">
        <v>380</v>
      </c>
      <c r="Z770" t="s">
        <v>44</v>
      </c>
      <c r="AA770" t="s">
        <v>45</v>
      </c>
      <c r="AB770" t="s">
        <v>62</v>
      </c>
      <c r="AC770">
        <v>90000000</v>
      </c>
      <c r="AD770">
        <v>2008</v>
      </c>
      <c r="AE770">
        <v>600</v>
      </c>
      <c r="AF770">
        <v>5.5</v>
      </c>
      <c r="AG770">
        <v>1.85</v>
      </c>
      <c r="AH770">
        <v>0</v>
      </c>
    </row>
    <row r="771" spans="1:34">
      <c r="A771" t="s">
        <v>34</v>
      </c>
      <c r="B771" t="s">
        <v>4908</v>
      </c>
      <c r="C771">
        <v>157</v>
      </c>
      <c r="D771">
        <v>117</v>
      </c>
      <c r="E771">
        <v>101</v>
      </c>
      <c r="F771">
        <v>3000</v>
      </c>
      <c r="G771" t="s">
        <v>1742</v>
      </c>
      <c r="H771">
        <v>18000</v>
      </c>
      <c r="I771">
        <v>65653758</v>
      </c>
      <c r="J771" t="s">
        <v>56</v>
      </c>
      <c r="K771" t="s">
        <v>69</v>
      </c>
      <c r="L771" t="s">
        <v>70</v>
      </c>
      <c r="Q771" t="s">
        <v>615</v>
      </c>
      <c r="R771" t="s">
        <v>14445</v>
      </c>
      <c r="S771">
        <v>102747</v>
      </c>
      <c r="T771">
        <v>33154</v>
      </c>
      <c r="U771" t="s">
        <v>257</v>
      </c>
      <c r="V771">
        <v>1</v>
      </c>
      <c r="W771" t="s">
        <v>14446</v>
      </c>
      <c r="X771" t="s">
        <v>14447</v>
      </c>
      <c r="Y771">
        <v>316</v>
      </c>
      <c r="Z771" t="s">
        <v>44</v>
      </c>
      <c r="AA771" t="s">
        <v>45</v>
      </c>
      <c r="AB771" t="s">
        <v>62</v>
      </c>
      <c r="AC771">
        <v>95000000</v>
      </c>
      <c r="AD771">
        <v>2003</v>
      </c>
      <c r="AE771">
        <v>11000</v>
      </c>
      <c r="AF771">
        <v>5.5</v>
      </c>
      <c r="AG771">
        <v>2.35</v>
      </c>
      <c r="AH771">
        <v>0</v>
      </c>
    </row>
    <row r="772" spans="1:34">
      <c r="A772" t="s">
        <v>34</v>
      </c>
      <c r="B772" t="s">
        <v>1757</v>
      </c>
      <c r="C772">
        <v>135</v>
      </c>
      <c r="D772">
        <v>108</v>
      </c>
      <c r="E772">
        <v>99</v>
      </c>
      <c r="F772">
        <v>172</v>
      </c>
      <c r="G772" t="s">
        <v>14448</v>
      </c>
      <c r="H772">
        <v>672</v>
      </c>
      <c r="I772">
        <v>40048332</v>
      </c>
      <c r="J772" t="s">
        <v>56</v>
      </c>
      <c r="K772" t="s">
        <v>38</v>
      </c>
      <c r="L772" t="s">
        <v>57</v>
      </c>
      <c r="Q772" t="s">
        <v>1136</v>
      </c>
      <c r="R772" t="s">
        <v>14449</v>
      </c>
      <c r="S772">
        <v>61417</v>
      </c>
      <c r="T772">
        <v>1460</v>
      </c>
      <c r="U772" t="s">
        <v>14450</v>
      </c>
      <c r="V772">
        <v>1</v>
      </c>
      <c r="W772" t="s">
        <v>14451</v>
      </c>
      <c r="X772" t="s">
        <v>14452</v>
      </c>
      <c r="Y772">
        <v>339</v>
      </c>
      <c r="Z772" t="s">
        <v>44</v>
      </c>
      <c r="AA772" t="s">
        <v>45</v>
      </c>
      <c r="AB772" t="s">
        <v>46</v>
      </c>
      <c r="AC772">
        <v>85000000</v>
      </c>
      <c r="AD772">
        <v>2002</v>
      </c>
      <c r="AE772">
        <v>174</v>
      </c>
      <c r="AF772">
        <v>5.5</v>
      </c>
      <c r="AG772">
        <v>1.85</v>
      </c>
      <c r="AH772">
        <v>941</v>
      </c>
    </row>
    <row r="773" spans="1:34">
      <c r="A773" t="s">
        <v>34</v>
      </c>
      <c r="B773" t="s">
        <v>7009</v>
      </c>
      <c r="C773">
        <v>167</v>
      </c>
      <c r="D773">
        <v>100</v>
      </c>
      <c r="E773">
        <v>55</v>
      </c>
      <c r="F773">
        <v>416</v>
      </c>
      <c r="G773" t="s">
        <v>3841</v>
      </c>
      <c r="H773">
        <v>12000</v>
      </c>
      <c r="I773">
        <v>90341670</v>
      </c>
      <c r="J773" t="s">
        <v>56</v>
      </c>
      <c r="K773" t="s">
        <v>69</v>
      </c>
      <c r="L773" t="s">
        <v>70</v>
      </c>
      <c r="M773" t="s">
        <v>57</v>
      </c>
      <c r="Q773" t="s">
        <v>4088</v>
      </c>
      <c r="R773" t="s">
        <v>14478</v>
      </c>
      <c r="S773">
        <v>102129</v>
      </c>
      <c r="T773">
        <v>14611</v>
      </c>
      <c r="U773" t="s">
        <v>73</v>
      </c>
      <c r="V773">
        <v>4</v>
      </c>
      <c r="W773" t="s">
        <v>14479</v>
      </c>
      <c r="X773" t="s">
        <v>14480</v>
      </c>
      <c r="Y773">
        <v>432</v>
      </c>
      <c r="Z773" t="s">
        <v>44</v>
      </c>
      <c r="AA773" t="s">
        <v>45</v>
      </c>
      <c r="AB773" t="s">
        <v>62</v>
      </c>
      <c r="AC773">
        <v>60000000</v>
      </c>
      <c r="AD773">
        <v>2002</v>
      </c>
      <c r="AE773">
        <v>1000</v>
      </c>
      <c r="AF773">
        <v>5.5</v>
      </c>
      <c r="AG773">
        <v>2.35</v>
      </c>
      <c r="AH773">
        <v>0</v>
      </c>
    </row>
    <row r="774" spans="1:34">
      <c r="A774" t="s">
        <v>34</v>
      </c>
      <c r="B774" t="s">
        <v>6437</v>
      </c>
      <c r="C774">
        <v>181</v>
      </c>
      <c r="D774">
        <v>107</v>
      </c>
      <c r="E774">
        <v>192</v>
      </c>
      <c r="F774">
        <v>280</v>
      </c>
      <c r="G774" t="s">
        <v>11483</v>
      </c>
      <c r="H774">
        <v>40000</v>
      </c>
      <c r="I774">
        <v>7605668</v>
      </c>
      <c r="J774" t="s">
        <v>56</v>
      </c>
      <c r="K774" t="s">
        <v>88</v>
      </c>
      <c r="L774" t="s">
        <v>90</v>
      </c>
      <c r="M774" t="s">
        <v>87</v>
      </c>
      <c r="Q774" t="s">
        <v>785</v>
      </c>
      <c r="R774" t="s">
        <v>14481</v>
      </c>
      <c r="S774">
        <v>47320</v>
      </c>
      <c r="T774">
        <v>42683</v>
      </c>
      <c r="U774" t="s">
        <v>1024</v>
      </c>
      <c r="V774">
        <v>2</v>
      </c>
      <c r="W774" t="s">
        <v>14482</v>
      </c>
      <c r="X774" t="s">
        <v>14483</v>
      </c>
      <c r="Y774">
        <v>188</v>
      </c>
      <c r="Z774" t="s">
        <v>44</v>
      </c>
      <c r="AA774" t="s">
        <v>329</v>
      </c>
      <c r="AB774" t="s">
        <v>46</v>
      </c>
      <c r="AC774">
        <v>60000000</v>
      </c>
      <c r="AD774">
        <v>2015</v>
      </c>
      <c r="AE774">
        <v>2000</v>
      </c>
      <c r="AF774">
        <v>5.5</v>
      </c>
      <c r="AG774">
        <v>2.35</v>
      </c>
      <c r="AH774">
        <v>12000</v>
      </c>
    </row>
    <row r="775" spans="1:34">
      <c r="A775" t="s">
        <v>34</v>
      </c>
      <c r="B775" t="s">
        <v>3850</v>
      </c>
      <c r="C775">
        <v>125</v>
      </c>
      <c r="D775">
        <v>95</v>
      </c>
      <c r="E775">
        <v>163</v>
      </c>
      <c r="F775">
        <v>650</v>
      </c>
      <c r="G775" t="s">
        <v>627</v>
      </c>
      <c r="H775">
        <v>14000</v>
      </c>
      <c r="I775">
        <v>113006880</v>
      </c>
      <c r="J775" t="s">
        <v>56</v>
      </c>
      <c r="K775" t="s">
        <v>88</v>
      </c>
      <c r="L775" t="s">
        <v>38</v>
      </c>
      <c r="M775" t="s">
        <v>89</v>
      </c>
      <c r="N775" t="s">
        <v>57</v>
      </c>
      <c r="Q775" t="s">
        <v>206</v>
      </c>
      <c r="R775" t="s">
        <v>14484</v>
      </c>
      <c r="S775">
        <v>66308</v>
      </c>
      <c r="T775">
        <v>16884</v>
      </c>
      <c r="U775" t="s">
        <v>2211</v>
      </c>
      <c r="V775">
        <v>0</v>
      </c>
      <c r="W775" t="s">
        <v>14485</v>
      </c>
      <c r="X775" t="s">
        <v>14486</v>
      </c>
      <c r="Y775">
        <v>225</v>
      </c>
      <c r="Z775" t="s">
        <v>44</v>
      </c>
      <c r="AA775" t="s">
        <v>710</v>
      </c>
      <c r="AB775" t="s">
        <v>150</v>
      </c>
      <c r="AC775">
        <v>56000000</v>
      </c>
      <c r="AD775">
        <v>2005</v>
      </c>
      <c r="AE775">
        <v>799</v>
      </c>
      <c r="AF775">
        <v>5.5</v>
      </c>
      <c r="AG775">
        <v>2.35</v>
      </c>
      <c r="AH775">
        <v>0</v>
      </c>
    </row>
    <row r="776" spans="1:34">
      <c r="A776" t="s">
        <v>34</v>
      </c>
      <c r="B776" t="s">
        <v>14487</v>
      </c>
      <c r="C776">
        <v>178</v>
      </c>
      <c r="D776">
        <v>93</v>
      </c>
      <c r="E776">
        <v>45</v>
      </c>
      <c r="F776">
        <v>352</v>
      </c>
      <c r="G776" t="s">
        <v>900</v>
      </c>
      <c r="H776">
        <v>9000</v>
      </c>
      <c r="I776">
        <v>25857987</v>
      </c>
      <c r="J776" t="s">
        <v>56</v>
      </c>
      <c r="K776" t="s">
        <v>86</v>
      </c>
      <c r="Q776" t="s">
        <v>767</v>
      </c>
      <c r="R776" t="s">
        <v>14488</v>
      </c>
      <c r="S776">
        <v>110614</v>
      </c>
      <c r="T776">
        <v>10185</v>
      </c>
      <c r="U776" t="s">
        <v>14489</v>
      </c>
      <c r="V776">
        <v>0</v>
      </c>
      <c r="W776" t="s">
        <v>14490</v>
      </c>
      <c r="X776" t="s">
        <v>14491</v>
      </c>
      <c r="Y776">
        <v>532</v>
      </c>
      <c r="Z776" t="s">
        <v>44</v>
      </c>
      <c r="AA776" t="s">
        <v>45</v>
      </c>
      <c r="AB776" t="s">
        <v>62</v>
      </c>
      <c r="AC776">
        <v>62000000</v>
      </c>
      <c r="AD776">
        <v>2005</v>
      </c>
      <c r="AE776">
        <v>460</v>
      </c>
      <c r="AF776">
        <v>5.5</v>
      </c>
      <c r="AG776">
        <v>2.35</v>
      </c>
      <c r="AH776">
        <v>0</v>
      </c>
    </row>
    <row r="777" spans="1:34">
      <c r="A777" t="s">
        <v>34</v>
      </c>
      <c r="B777" t="s">
        <v>14495</v>
      </c>
      <c r="C777">
        <v>127</v>
      </c>
      <c r="D777">
        <v>104</v>
      </c>
      <c r="E777">
        <v>13</v>
      </c>
      <c r="F777">
        <v>343</v>
      </c>
      <c r="G777" t="s">
        <v>4127</v>
      </c>
      <c r="H777">
        <v>961</v>
      </c>
      <c r="I777">
        <v>23020488</v>
      </c>
      <c r="J777" t="s">
        <v>56</v>
      </c>
      <c r="K777" t="s">
        <v>88</v>
      </c>
      <c r="L777" t="s">
        <v>70</v>
      </c>
      <c r="Q777" t="s">
        <v>11819</v>
      </c>
      <c r="R777" t="s">
        <v>14496</v>
      </c>
      <c r="S777">
        <v>42324</v>
      </c>
      <c r="T777">
        <v>2422</v>
      </c>
      <c r="U777" t="s">
        <v>14497</v>
      </c>
      <c r="V777">
        <v>3</v>
      </c>
      <c r="W777" t="s">
        <v>14498</v>
      </c>
      <c r="X777" t="s">
        <v>14499</v>
      </c>
      <c r="Y777">
        <v>180</v>
      </c>
      <c r="Z777" t="s">
        <v>44</v>
      </c>
      <c r="AA777" t="s">
        <v>45</v>
      </c>
      <c r="AB777" t="s">
        <v>62</v>
      </c>
      <c r="AC777">
        <v>52000000</v>
      </c>
      <c r="AD777">
        <v>2003</v>
      </c>
      <c r="AE777">
        <v>691</v>
      </c>
      <c r="AF777">
        <v>5.5</v>
      </c>
      <c r="AG777">
        <v>2.35</v>
      </c>
      <c r="AH777">
        <v>846</v>
      </c>
    </row>
    <row r="778" spans="1:34">
      <c r="A778" t="s">
        <v>34</v>
      </c>
      <c r="B778" t="s">
        <v>1471</v>
      </c>
      <c r="C778">
        <v>36</v>
      </c>
      <c r="D778">
        <v>104</v>
      </c>
      <c r="E778">
        <v>644</v>
      </c>
      <c r="F778">
        <v>174</v>
      </c>
      <c r="G778" t="s">
        <v>6577</v>
      </c>
      <c r="H778">
        <v>437</v>
      </c>
      <c r="I778">
        <v>42610000</v>
      </c>
      <c r="J778" t="s">
        <v>56</v>
      </c>
      <c r="K778" t="s">
        <v>88</v>
      </c>
      <c r="L778" t="s">
        <v>37</v>
      </c>
      <c r="M778" t="s">
        <v>57</v>
      </c>
      <c r="Q778" t="s">
        <v>8417</v>
      </c>
      <c r="R778" t="s">
        <v>14500</v>
      </c>
      <c r="S778">
        <v>60293</v>
      </c>
      <c r="T778">
        <v>1093</v>
      </c>
      <c r="U778" t="s">
        <v>14501</v>
      </c>
      <c r="V778">
        <v>1</v>
      </c>
      <c r="W778" t="s">
        <v>14502</v>
      </c>
      <c r="X778" t="s">
        <v>14503</v>
      </c>
      <c r="Y778">
        <v>114</v>
      </c>
      <c r="Z778" t="s">
        <v>44</v>
      </c>
      <c r="AA778" t="s">
        <v>45</v>
      </c>
      <c r="AB778" t="s">
        <v>46</v>
      </c>
      <c r="AC778">
        <v>55000000</v>
      </c>
      <c r="AD778">
        <v>1994</v>
      </c>
      <c r="AE778">
        <v>289</v>
      </c>
      <c r="AF778">
        <v>5.5</v>
      </c>
      <c r="AG778">
        <v>1.85</v>
      </c>
      <c r="AH778">
        <v>669</v>
      </c>
    </row>
    <row r="779" spans="1:34">
      <c r="A779" t="s">
        <v>34</v>
      </c>
      <c r="B779" t="s">
        <v>14504</v>
      </c>
      <c r="C779">
        <v>296</v>
      </c>
      <c r="D779">
        <v>104</v>
      </c>
      <c r="E779">
        <v>71</v>
      </c>
      <c r="F779">
        <v>982</v>
      </c>
      <c r="G779" t="s">
        <v>4954</v>
      </c>
      <c r="H779">
        <v>12000</v>
      </c>
      <c r="I779">
        <v>10706786</v>
      </c>
      <c r="J779" t="s">
        <v>56</v>
      </c>
      <c r="K779" t="s">
        <v>70</v>
      </c>
      <c r="L779" t="s">
        <v>57</v>
      </c>
      <c r="Q779" t="s">
        <v>2304</v>
      </c>
      <c r="R779" t="s">
        <v>14505</v>
      </c>
      <c r="S779">
        <v>81800</v>
      </c>
      <c r="T779">
        <v>16481</v>
      </c>
      <c r="U779" t="s">
        <v>3943</v>
      </c>
      <c r="V779">
        <v>1</v>
      </c>
      <c r="W779" t="s">
        <v>14506</v>
      </c>
      <c r="X779" t="s">
        <v>14507</v>
      </c>
      <c r="Y779">
        <v>211</v>
      </c>
      <c r="Z779" t="s">
        <v>44</v>
      </c>
      <c r="AA779" t="s">
        <v>45</v>
      </c>
      <c r="AB779" t="s">
        <v>46</v>
      </c>
      <c r="AC779">
        <v>50000000</v>
      </c>
      <c r="AD779">
        <v>2011</v>
      </c>
      <c r="AE779">
        <v>2000</v>
      </c>
      <c r="AF779">
        <v>5.5</v>
      </c>
      <c r="AG779">
        <v>1.85</v>
      </c>
      <c r="AH779">
        <v>15000</v>
      </c>
    </row>
    <row r="780" spans="1:34">
      <c r="A780" t="s">
        <v>34</v>
      </c>
      <c r="B780" t="s">
        <v>6304</v>
      </c>
      <c r="C780">
        <v>161</v>
      </c>
      <c r="D780">
        <v>110</v>
      </c>
      <c r="E780">
        <v>72</v>
      </c>
      <c r="F780">
        <v>789</v>
      </c>
      <c r="G780" t="s">
        <v>1828</v>
      </c>
      <c r="H780">
        <v>18000</v>
      </c>
      <c r="I780">
        <v>67061228</v>
      </c>
      <c r="J780" t="s">
        <v>56</v>
      </c>
      <c r="K780" t="s">
        <v>88</v>
      </c>
      <c r="L780" t="s">
        <v>87</v>
      </c>
      <c r="Q780" t="s">
        <v>615</v>
      </c>
      <c r="R780" t="s">
        <v>14516</v>
      </c>
      <c r="S780">
        <v>96565</v>
      </c>
      <c r="T780">
        <v>21554</v>
      </c>
      <c r="U780" t="s">
        <v>7011</v>
      </c>
      <c r="V780">
        <v>1</v>
      </c>
      <c r="W780" t="s">
        <v>14517</v>
      </c>
      <c r="X780" t="s">
        <v>14518</v>
      </c>
      <c r="Y780">
        <v>135</v>
      </c>
      <c r="Z780" t="s">
        <v>44</v>
      </c>
      <c r="AA780" t="s">
        <v>45</v>
      </c>
      <c r="AB780" t="s">
        <v>62</v>
      </c>
      <c r="AC780">
        <v>40000000</v>
      </c>
      <c r="AD780">
        <v>2010</v>
      </c>
      <c r="AE780">
        <v>1000</v>
      </c>
      <c r="AF780">
        <v>5.5</v>
      </c>
      <c r="AG780">
        <v>2.35</v>
      </c>
      <c r="AH780">
        <v>0</v>
      </c>
    </row>
    <row r="781" spans="1:34">
      <c r="A781" t="s">
        <v>34</v>
      </c>
      <c r="B781" t="s">
        <v>9436</v>
      </c>
      <c r="C781">
        <v>166</v>
      </c>
      <c r="D781">
        <v>101</v>
      </c>
      <c r="E781">
        <v>57</v>
      </c>
      <c r="F781">
        <v>230</v>
      </c>
      <c r="G781" t="s">
        <v>13944</v>
      </c>
      <c r="H781">
        <v>1000</v>
      </c>
      <c r="I781">
        <v>10268846</v>
      </c>
      <c r="J781" t="s">
        <v>56</v>
      </c>
      <c r="K781" t="s">
        <v>37</v>
      </c>
      <c r="L781" t="s">
        <v>90</v>
      </c>
      <c r="M781" t="s">
        <v>57</v>
      </c>
      <c r="Q781" t="s">
        <v>324</v>
      </c>
      <c r="R781" t="s">
        <v>14529</v>
      </c>
      <c r="S781">
        <v>31918</v>
      </c>
      <c r="T781">
        <v>1947</v>
      </c>
      <c r="U781" t="s">
        <v>14530</v>
      </c>
      <c r="V781">
        <v>1</v>
      </c>
      <c r="W781" t="s">
        <v>14531</v>
      </c>
      <c r="X781" t="s">
        <v>14532</v>
      </c>
      <c r="Y781">
        <v>142</v>
      </c>
      <c r="Z781" t="s">
        <v>44</v>
      </c>
      <c r="AA781" t="s">
        <v>45</v>
      </c>
      <c r="AB781" t="s">
        <v>46</v>
      </c>
      <c r="AC781">
        <v>35000000</v>
      </c>
      <c r="AD781">
        <v>2009</v>
      </c>
      <c r="AE781">
        <v>603</v>
      </c>
      <c r="AF781">
        <v>5.5</v>
      </c>
      <c r="AG781">
        <v>2.35</v>
      </c>
      <c r="AH781">
        <v>0</v>
      </c>
    </row>
    <row r="782" spans="1:34">
      <c r="A782" t="s">
        <v>34</v>
      </c>
      <c r="B782" t="s">
        <v>7350</v>
      </c>
      <c r="C782">
        <v>98</v>
      </c>
      <c r="D782">
        <v>96</v>
      </c>
      <c r="E782">
        <v>165</v>
      </c>
      <c r="F782">
        <v>566</v>
      </c>
      <c r="G782" t="s">
        <v>10755</v>
      </c>
      <c r="H782">
        <v>12000</v>
      </c>
      <c r="I782">
        <v>183125</v>
      </c>
      <c r="J782" t="s">
        <v>56</v>
      </c>
      <c r="K782" t="s">
        <v>37</v>
      </c>
      <c r="L782" t="s">
        <v>38</v>
      </c>
      <c r="M782" t="s">
        <v>57</v>
      </c>
      <c r="Q782" t="s">
        <v>2304</v>
      </c>
      <c r="R782" t="s">
        <v>14533</v>
      </c>
      <c r="S782">
        <v>36914</v>
      </c>
      <c r="T782">
        <v>14978</v>
      </c>
      <c r="U782" t="s">
        <v>14534</v>
      </c>
      <c r="V782">
        <v>1</v>
      </c>
      <c r="W782" t="s">
        <v>14535</v>
      </c>
      <c r="X782" t="s">
        <v>14536</v>
      </c>
      <c r="Y782">
        <v>86</v>
      </c>
      <c r="Z782" t="s">
        <v>44</v>
      </c>
      <c r="AA782" t="s">
        <v>45</v>
      </c>
      <c r="AB782" t="s">
        <v>46</v>
      </c>
      <c r="AC782">
        <v>35000000</v>
      </c>
      <c r="AD782">
        <v>2012</v>
      </c>
      <c r="AE782">
        <v>774</v>
      </c>
      <c r="AF782">
        <v>5.5</v>
      </c>
      <c r="AG782">
        <v>2.35</v>
      </c>
      <c r="AH782">
        <v>0</v>
      </c>
    </row>
    <row r="783" spans="1:34">
      <c r="A783" t="s">
        <v>34</v>
      </c>
      <c r="B783" t="s">
        <v>12082</v>
      </c>
      <c r="C783">
        <v>107</v>
      </c>
      <c r="D783">
        <v>101</v>
      </c>
      <c r="E783">
        <v>43</v>
      </c>
      <c r="F783">
        <v>655</v>
      </c>
      <c r="G783" t="s">
        <v>1890</v>
      </c>
      <c r="H783">
        <v>2000</v>
      </c>
      <c r="I783">
        <v>51758599</v>
      </c>
      <c r="J783" t="s">
        <v>56</v>
      </c>
      <c r="K783" t="s">
        <v>88</v>
      </c>
      <c r="L783" t="s">
        <v>37</v>
      </c>
      <c r="M783" t="s">
        <v>38</v>
      </c>
      <c r="N783" t="s">
        <v>57</v>
      </c>
      <c r="Q783" t="s">
        <v>13954</v>
      </c>
      <c r="R783" t="s">
        <v>14537</v>
      </c>
      <c r="S783">
        <v>27580</v>
      </c>
      <c r="T783">
        <v>5942</v>
      </c>
      <c r="U783" t="s">
        <v>1085</v>
      </c>
      <c r="V783">
        <v>0</v>
      </c>
      <c r="W783" t="s">
        <v>14538</v>
      </c>
      <c r="X783" t="s">
        <v>14539</v>
      </c>
      <c r="Y783">
        <v>232</v>
      </c>
      <c r="Z783" t="s">
        <v>44</v>
      </c>
      <c r="AA783" t="s">
        <v>45</v>
      </c>
      <c r="AB783" t="s">
        <v>46</v>
      </c>
      <c r="AC783">
        <v>33000000</v>
      </c>
      <c r="AD783">
        <v>2001</v>
      </c>
      <c r="AE783">
        <v>1000</v>
      </c>
      <c r="AF783">
        <v>5.5</v>
      </c>
      <c r="AG783">
        <v>2.35</v>
      </c>
      <c r="AH783">
        <v>742</v>
      </c>
    </row>
    <row r="784" spans="1:34">
      <c r="A784" t="s">
        <v>34</v>
      </c>
      <c r="B784" t="s">
        <v>7487</v>
      </c>
      <c r="C784">
        <v>464</v>
      </c>
      <c r="D784">
        <v>116</v>
      </c>
      <c r="E784">
        <v>176</v>
      </c>
      <c r="F784">
        <v>322</v>
      </c>
      <c r="G784" t="s">
        <v>14415</v>
      </c>
      <c r="H784">
        <v>783</v>
      </c>
      <c r="I784">
        <v>118099659</v>
      </c>
      <c r="J784" t="s">
        <v>56</v>
      </c>
      <c r="K784" t="s">
        <v>88</v>
      </c>
      <c r="L784" t="s">
        <v>70</v>
      </c>
      <c r="M784" t="s">
        <v>86</v>
      </c>
      <c r="Q784" t="s">
        <v>2547</v>
      </c>
      <c r="R784" t="s">
        <v>14416</v>
      </c>
      <c r="S784">
        <v>69790</v>
      </c>
      <c r="T784">
        <v>2097</v>
      </c>
      <c r="U784" t="s">
        <v>14417</v>
      </c>
      <c r="V784">
        <v>4</v>
      </c>
      <c r="W784" t="s">
        <v>14418</v>
      </c>
      <c r="X784" t="s">
        <v>14419</v>
      </c>
      <c r="Y784">
        <v>1211</v>
      </c>
      <c r="Z784" t="s">
        <v>44</v>
      </c>
      <c r="AA784" t="s">
        <v>45</v>
      </c>
      <c r="AB784" t="s">
        <v>62</v>
      </c>
      <c r="AC784">
        <v>144000000</v>
      </c>
      <c r="AD784">
        <v>2016</v>
      </c>
      <c r="AE784">
        <v>370</v>
      </c>
      <c r="AF784">
        <v>5.5</v>
      </c>
      <c r="AG784">
        <v>2.35</v>
      </c>
      <c r="AH784">
        <v>62000</v>
      </c>
    </row>
    <row r="785" spans="1:34">
      <c r="A785" t="s">
        <v>34</v>
      </c>
      <c r="B785" t="s">
        <v>14543</v>
      </c>
      <c r="C785">
        <v>44</v>
      </c>
      <c r="D785">
        <v>106</v>
      </c>
      <c r="E785">
        <v>32</v>
      </c>
      <c r="F785">
        <v>650</v>
      </c>
      <c r="G785" t="s">
        <v>7422</v>
      </c>
      <c r="H785">
        <v>18000</v>
      </c>
      <c r="I785">
        <v>24048000</v>
      </c>
      <c r="J785" t="s">
        <v>56</v>
      </c>
      <c r="K785" t="s">
        <v>37</v>
      </c>
      <c r="L785" t="s">
        <v>86</v>
      </c>
      <c r="M785" t="s">
        <v>57</v>
      </c>
      <c r="Q785" t="s">
        <v>1453</v>
      </c>
      <c r="R785" t="s">
        <v>14544</v>
      </c>
      <c r="S785">
        <v>23579</v>
      </c>
      <c r="T785">
        <v>20772</v>
      </c>
      <c r="U785" t="s">
        <v>5527</v>
      </c>
      <c r="V785">
        <v>1</v>
      </c>
      <c r="W785" t="s">
        <v>14545</v>
      </c>
      <c r="X785" t="s">
        <v>14546</v>
      </c>
      <c r="Y785">
        <v>88</v>
      </c>
      <c r="Z785" t="s">
        <v>44</v>
      </c>
      <c r="AA785" t="s">
        <v>45</v>
      </c>
      <c r="AB785" t="s">
        <v>46</v>
      </c>
      <c r="AC785">
        <v>30000000</v>
      </c>
      <c r="AD785">
        <v>1995</v>
      </c>
      <c r="AE785">
        <v>723</v>
      </c>
      <c r="AF785">
        <v>5.5</v>
      </c>
      <c r="AG785">
        <v>2.35</v>
      </c>
      <c r="AH785">
        <v>0</v>
      </c>
    </row>
    <row r="786" spans="1:34">
      <c r="A786" t="s">
        <v>34</v>
      </c>
      <c r="B786" t="s">
        <v>10881</v>
      </c>
      <c r="C786">
        <v>72</v>
      </c>
      <c r="D786">
        <v>83</v>
      </c>
      <c r="E786">
        <v>10</v>
      </c>
      <c r="F786">
        <v>69</v>
      </c>
      <c r="G786" t="s">
        <v>14577</v>
      </c>
      <c r="H786">
        <v>688</v>
      </c>
      <c r="I786">
        <v>8326035</v>
      </c>
      <c r="J786" t="s">
        <v>56</v>
      </c>
      <c r="K786" t="s">
        <v>88</v>
      </c>
      <c r="L786" t="s">
        <v>37</v>
      </c>
      <c r="Q786" t="s">
        <v>7179</v>
      </c>
      <c r="R786" t="s">
        <v>14578</v>
      </c>
      <c r="S786">
        <v>21933</v>
      </c>
      <c r="T786">
        <v>1019</v>
      </c>
      <c r="U786" t="s">
        <v>14579</v>
      </c>
      <c r="V786">
        <v>2</v>
      </c>
      <c r="W786" t="s">
        <v>14580</v>
      </c>
      <c r="X786" t="s">
        <v>14581</v>
      </c>
      <c r="Y786">
        <v>76</v>
      </c>
      <c r="Z786" t="s">
        <v>44</v>
      </c>
      <c r="AA786" t="s">
        <v>359</v>
      </c>
      <c r="AB786" t="s">
        <v>62</v>
      </c>
      <c r="AC786">
        <v>33000000</v>
      </c>
      <c r="AD786">
        <v>2005</v>
      </c>
      <c r="AE786">
        <v>99</v>
      </c>
      <c r="AF786">
        <v>5.5</v>
      </c>
      <c r="AG786">
        <v>1.85</v>
      </c>
      <c r="AH786">
        <v>676</v>
      </c>
    </row>
    <row r="787" spans="1:34">
      <c r="A787" t="s">
        <v>34</v>
      </c>
      <c r="B787" t="s">
        <v>8552</v>
      </c>
      <c r="C787">
        <v>40</v>
      </c>
      <c r="D787">
        <v>110</v>
      </c>
      <c r="E787">
        <v>23</v>
      </c>
      <c r="F787">
        <v>51</v>
      </c>
      <c r="G787" t="s">
        <v>14602</v>
      </c>
      <c r="H787">
        <v>633</v>
      </c>
      <c r="I787">
        <v>30102717</v>
      </c>
      <c r="J787" t="s">
        <v>56</v>
      </c>
      <c r="K787" t="s">
        <v>37</v>
      </c>
      <c r="Q787" t="s">
        <v>7904</v>
      </c>
      <c r="R787" t="s">
        <v>14603</v>
      </c>
      <c r="S787">
        <v>28736</v>
      </c>
      <c r="T787">
        <v>874</v>
      </c>
      <c r="U787" t="s">
        <v>14604</v>
      </c>
      <c r="V787">
        <v>2</v>
      </c>
      <c r="W787" t="s">
        <v>14605</v>
      </c>
      <c r="X787" t="s">
        <v>14606</v>
      </c>
      <c r="Y787">
        <v>72</v>
      </c>
      <c r="Z787" t="s">
        <v>44</v>
      </c>
      <c r="AA787" t="s">
        <v>45</v>
      </c>
      <c r="AB787" t="s">
        <v>46</v>
      </c>
      <c r="AC787">
        <v>15000000</v>
      </c>
      <c r="AD787">
        <v>1991</v>
      </c>
      <c r="AE787">
        <v>67</v>
      </c>
      <c r="AF787">
        <v>5.5</v>
      </c>
      <c r="AG787">
        <v>1.85</v>
      </c>
      <c r="AH787">
        <v>0</v>
      </c>
    </row>
    <row r="788" spans="1:34">
      <c r="A788" t="s">
        <v>34</v>
      </c>
      <c r="B788" t="s">
        <v>14607</v>
      </c>
      <c r="C788">
        <v>25</v>
      </c>
      <c r="D788">
        <v>94</v>
      </c>
      <c r="E788">
        <v>11</v>
      </c>
      <c r="F788">
        <v>232</v>
      </c>
      <c r="G788" t="s">
        <v>13658</v>
      </c>
      <c r="H788">
        <v>1000</v>
      </c>
      <c r="I788">
        <v>22189039</v>
      </c>
      <c r="J788" t="s">
        <v>56</v>
      </c>
      <c r="K788" t="s">
        <v>37</v>
      </c>
      <c r="L788" t="s">
        <v>38</v>
      </c>
      <c r="M788" t="s">
        <v>87</v>
      </c>
      <c r="N788" t="s">
        <v>57</v>
      </c>
      <c r="Q788" t="s">
        <v>3196</v>
      </c>
      <c r="R788" t="s">
        <v>14608</v>
      </c>
      <c r="S788">
        <v>17074</v>
      </c>
      <c r="T788">
        <v>2210</v>
      </c>
      <c r="U788" t="s">
        <v>14609</v>
      </c>
      <c r="V788">
        <v>0</v>
      </c>
      <c r="W788" t="s">
        <v>14610</v>
      </c>
      <c r="X788" t="s">
        <v>14611</v>
      </c>
      <c r="Y788">
        <v>55</v>
      </c>
      <c r="Z788" t="s">
        <v>44</v>
      </c>
      <c r="AA788" t="s">
        <v>45</v>
      </c>
      <c r="AB788" t="s">
        <v>46</v>
      </c>
      <c r="AC788">
        <v>15000000</v>
      </c>
      <c r="AD788">
        <v>1993</v>
      </c>
      <c r="AE788">
        <v>605</v>
      </c>
      <c r="AF788">
        <v>5.5</v>
      </c>
      <c r="AG788">
        <v>1.85</v>
      </c>
      <c r="AH788">
        <v>466</v>
      </c>
    </row>
    <row r="789" spans="1:34">
      <c r="A789" t="s">
        <v>34</v>
      </c>
      <c r="B789" t="s">
        <v>14622</v>
      </c>
      <c r="C789">
        <v>32</v>
      </c>
      <c r="D789">
        <v>108</v>
      </c>
      <c r="E789">
        <v>5</v>
      </c>
      <c r="F789">
        <v>57</v>
      </c>
      <c r="G789" t="s">
        <v>9906</v>
      </c>
      <c r="H789">
        <v>442</v>
      </c>
      <c r="I789">
        <v>109306210</v>
      </c>
      <c r="J789" t="s">
        <v>56</v>
      </c>
      <c r="K789" t="s">
        <v>69</v>
      </c>
      <c r="L789" t="s">
        <v>88</v>
      </c>
      <c r="Q789" t="s">
        <v>9907</v>
      </c>
      <c r="R789" t="s">
        <v>14623</v>
      </c>
      <c r="S789">
        <v>44096</v>
      </c>
      <c r="T789">
        <v>717</v>
      </c>
      <c r="U789" t="s">
        <v>14624</v>
      </c>
      <c r="V789">
        <v>1</v>
      </c>
      <c r="W789" t="s">
        <v>14625</v>
      </c>
      <c r="X789" t="s">
        <v>14626</v>
      </c>
      <c r="Y789">
        <v>62</v>
      </c>
      <c r="Z789" t="s">
        <v>44</v>
      </c>
      <c r="AA789" t="s">
        <v>772</v>
      </c>
      <c r="AB789" t="s">
        <v>150</v>
      </c>
      <c r="AC789">
        <v>15800000</v>
      </c>
      <c r="AD789">
        <v>1988</v>
      </c>
      <c r="AE789">
        <v>162</v>
      </c>
      <c r="AF789">
        <v>5.5</v>
      </c>
      <c r="AG789">
        <v>2.35</v>
      </c>
      <c r="AH789">
        <v>489</v>
      </c>
    </row>
    <row r="790" spans="1:34">
      <c r="A790" t="s">
        <v>34</v>
      </c>
      <c r="B790" t="s">
        <v>14657</v>
      </c>
      <c r="C790">
        <v>163</v>
      </c>
      <c r="D790">
        <v>95</v>
      </c>
      <c r="E790">
        <v>434</v>
      </c>
      <c r="F790">
        <v>472</v>
      </c>
      <c r="G790" t="s">
        <v>1962</v>
      </c>
      <c r="H790">
        <v>1000</v>
      </c>
      <c r="I790">
        <v>8460995</v>
      </c>
      <c r="J790" t="s">
        <v>56</v>
      </c>
      <c r="K790" t="s">
        <v>88</v>
      </c>
      <c r="L790" t="s">
        <v>87</v>
      </c>
      <c r="Q790" t="s">
        <v>14658</v>
      </c>
      <c r="R790" t="s">
        <v>14659</v>
      </c>
      <c r="S790">
        <v>35888</v>
      </c>
      <c r="T790">
        <v>2618</v>
      </c>
      <c r="U790" t="s">
        <v>848</v>
      </c>
      <c r="V790">
        <v>3</v>
      </c>
      <c r="W790" t="s">
        <v>14660</v>
      </c>
      <c r="X790" t="s">
        <v>14661</v>
      </c>
      <c r="Y790">
        <v>125</v>
      </c>
      <c r="Z790" t="s">
        <v>44</v>
      </c>
      <c r="AA790" t="s">
        <v>45</v>
      </c>
      <c r="AB790" t="s">
        <v>46</v>
      </c>
      <c r="AC790">
        <v>10000000</v>
      </c>
      <c r="AD790">
        <v>2010</v>
      </c>
      <c r="AE790">
        <v>622</v>
      </c>
      <c r="AF790">
        <v>5.5</v>
      </c>
      <c r="AG790">
        <v>2.35</v>
      </c>
      <c r="AH790">
        <v>0</v>
      </c>
    </row>
    <row r="791" spans="1:34">
      <c r="A791" t="s">
        <v>34</v>
      </c>
      <c r="B791" t="s">
        <v>154</v>
      </c>
      <c r="C791">
        <v>384</v>
      </c>
      <c r="D791">
        <v>127</v>
      </c>
      <c r="E791">
        <v>0</v>
      </c>
      <c r="F791">
        <v>13000</v>
      </c>
      <c r="G791" t="s">
        <v>1221</v>
      </c>
      <c r="H791">
        <v>17000</v>
      </c>
      <c r="I791">
        <v>47375327</v>
      </c>
      <c r="J791" t="s">
        <v>56</v>
      </c>
      <c r="K791" t="s">
        <v>69</v>
      </c>
      <c r="L791" t="s">
        <v>86</v>
      </c>
      <c r="Q791" t="s">
        <v>4205</v>
      </c>
      <c r="R791" t="s">
        <v>14703</v>
      </c>
      <c r="S791">
        <v>139593</v>
      </c>
      <c r="T791">
        <v>47334</v>
      </c>
      <c r="U791" t="s">
        <v>2326</v>
      </c>
      <c r="V791">
        <v>1</v>
      </c>
      <c r="W791" t="s">
        <v>14704</v>
      </c>
      <c r="X791" t="s">
        <v>14705</v>
      </c>
      <c r="Y791">
        <v>720</v>
      </c>
      <c r="Z791" t="s">
        <v>44</v>
      </c>
      <c r="AA791" t="s">
        <v>45</v>
      </c>
      <c r="AB791" t="s">
        <v>62</v>
      </c>
      <c r="AC791">
        <v>176000000</v>
      </c>
      <c r="AD791">
        <v>2015</v>
      </c>
      <c r="AE791">
        <v>15000</v>
      </c>
      <c r="AF791">
        <v>5.4</v>
      </c>
      <c r="AG791">
        <v>2.35</v>
      </c>
      <c r="AH791">
        <v>44000</v>
      </c>
    </row>
    <row r="792" spans="1:34">
      <c r="A792" t="s">
        <v>34</v>
      </c>
      <c r="B792" t="s">
        <v>12805</v>
      </c>
      <c r="C792">
        <v>132</v>
      </c>
      <c r="D792">
        <v>88</v>
      </c>
      <c r="E792">
        <v>25</v>
      </c>
      <c r="F792">
        <v>433</v>
      </c>
      <c r="G792" t="s">
        <v>2612</v>
      </c>
      <c r="H792">
        <v>921</v>
      </c>
      <c r="I792">
        <v>21379315</v>
      </c>
      <c r="J792" t="s">
        <v>56</v>
      </c>
      <c r="K792" t="s">
        <v>69</v>
      </c>
      <c r="L792" t="s">
        <v>95</v>
      </c>
      <c r="M792" t="s">
        <v>88</v>
      </c>
      <c r="N792" t="s">
        <v>89</v>
      </c>
      <c r="O792" t="s">
        <v>86</v>
      </c>
      <c r="Q792" t="s">
        <v>14709</v>
      </c>
      <c r="R792" t="s">
        <v>14710</v>
      </c>
      <c r="S792">
        <v>17590</v>
      </c>
      <c r="T792">
        <v>2652</v>
      </c>
      <c r="U792" t="s">
        <v>6269</v>
      </c>
      <c r="V792">
        <v>0</v>
      </c>
      <c r="W792" t="s">
        <v>14711</v>
      </c>
      <c r="X792" t="s">
        <v>14712</v>
      </c>
      <c r="Y792">
        <v>112</v>
      </c>
      <c r="Z792" t="s">
        <v>44</v>
      </c>
      <c r="AA792" t="s">
        <v>45</v>
      </c>
      <c r="AB792" t="s">
        <v>150</v>
      </c>
      <c r="AC792">
        <v>150000000</v>
      </c>
      <c r="AD792">
        <v>2011</v>
      </c>
      <c r="AE792">
        <v>562</v>
      </c>
      <c r="AF792">
        <v>5.4</v>
      </c>
      <c r="AG792">
        <v>2.35</v>
      </c>
      <c r="AH792">
        <v>0</v>
      </c>
    </row>
    <row r="793" spans="1:34">
      <c r="A793" t="s">
        <v>34</v>
      </c>
      <c r="B793" t="s">
        <v>3634</v>
      </c>
      <c r="C793">
        <v>144</v>
      </c>
      <c r="D793">
        <v>121</v>
      </c>
      <c r="E793">
        <v>541</v>
      </c>
      <c r="F793">
        <v>680</v>
      </c>
      <c r="G793" t="s">
        <v>14726</v>
      </c>
      <c r="H793">
        <v>920</v>
      </c>
      <c r="I793">
        <v>184031112</v>
      </c>
      <c r="J793" t="s">
        <v>56</v>
      </c>
      <c r="K793" t="s">
        <v>69</v>
      </c>
      <c r="L793" t="s">
        <v>70</v>
      </c>
      <c r="Q793" t="s">
        <v>2762</v>
      </c>
      <c r="R793" t="s">
        <v>14727</v>
      </c>
      <c r="S793">
        <v>190786</v>
      </c>
      <c r="T793">
        <v>2880</v>
      </c>
      <c r="U793" t="s">
        <v>1407</v>
      </c>
      <c r="V793">
        <v>4</v>
      </c>
      <c r="W793" t="s">
        <v>14728</v>
      </c>
      <c r="X793" t="s">
        <v>14729</v>
      </c>
      <c r="Y793">
        <v>539</v>
      </c>
      <c r="Z793" t="s">
        <v>44</v>
      </c>
      <c r="AA793" t="s">
        <v>45</v>
      </c>
      <c r="AB793" t="s">
        <v>62</v>
      </c>
      <c r="AC793">
        <v>100000000</v>
      </c>
      <c r="AD793">
        <v>1995</v>
      </c>
      <c r="AE793">
        <v>710</v>
      </c>
      <c r="AF793">
        <v>5.4</v>
      </c>
      <c r="AG793">
        <v>1.85</v>
      </c>
      <c r="AH793">
        <v>0</v>
      </c>
    </row>
    <row r="794" spans="1:34">
      <c r="A794" t="s">
        <v>34</v>
      </c>
      <c r="B794" t="s">
        <v>12074</v>
      </c>
      <c r="C794">
        <v>84</v>
      </c>
      <c r="D794">
        <v>104</v>
      </c>
      <c r="E794">
        <v>81</v>
      </c>
      <c r="F794">
        <v>612</v>
      </c>
      <c r="G794" t="s">
        <v>1803</v>
      </c>
      <c r="H794">
        <v>3000</v>
      </c>
      <c r="I794">
        <v>47474112</v>
      </c>
      <c r="J794" t="s">
        <v>56</v>
      </c>
      <c r="K794" t="s">
        <v>38</v>
      </c>
      <c r="L794" t="s">
        <v>86</v>
      </c>
      <c r="M794" t="s">
        <v>57</v>
      </c>
      <c r="Q794" t="s">
        <v>901</v>
      </c>
      <c r="R794" t="s">
        <v>14733</v>
      </c>
      <c r="S794">
        <v>58227</v>
      </c>
      <c r="T794">
        <v>5062</v>
      </c>
      <c r="U794" t="s">
        <v>2542</v>
      </c>
      <c r="V794">
        <v>0</v>
      </c>
      <c r="W794" t="s">
        <v>14734</v>
      </c>
      <c r="X794" t="s">
        <v>14735</v>
      </c>
      <c r="Y794">
        <v>181</v>
      </c>
      <c r="Z794" t="s">
        <v>44</v>
      </c>
      <c r="AA794" t="s">
        <v>45</v>
      </c>
      <c r="AB794" t="s">
        <v>62</v>
      </c>
      <c r="AC794">
        <v>90000000</v>
      </c>
      <c r="AD794">
        <v>1997</v>
      </c>
      <c r="AE794">
        <v>643</v>
      </c>
      <c r="AF794">
        <v>5.4</v>
      </c>
      <c r="AG794">
        <v>1.85</v>
      </c>
      <c r="AH794">
        <v>2000</v>
      </c>
    </row>
    <row r="795" spans="1:34">
      <c r="A795" t="s">
        <v>34</v>
      </c>
      <c r="B795" t="s">
        <v>9071</v>
      </c>
      <c r="C795">
        <v>149</v>
      </c>
      <c r="D795">
        <v>135</v>
      </c>
      <c r="E795">
        <v>36</v>
      </c>
      <c r="F795">
        <v>106</v>
      </c>
      <c r="G795" t="s">
        <v>4809</v>
      </c>
      <c r="H795">
        <v>894</v>
      </c>
      <c r="I795">
        <v>31111260</v>
      </c>
      <c r="J795" t="s">
        <v>56</v>
      </c>
      <c r="K795" t="s">
        <v>69</v>
      </c>
      <c r="L795" t="s">
        <v>86</v>
      </c>
      <c r="M795" t="s">
        <v>57</v>
      </c>
      <c r="Q795" t="s">
        <v>9748</v>
      </c>
      <c r="R795" t="s">
        <v>14736</v>
      </c>
      <c r="S795">
        <v>77029</v>
      </c>
      <c r="T795">
        <v>1439</v>
      </c>
      <c r="U795" t="s">
        <v>14737</v>
      </c>
      <c r="V795">
        <v>0</v>
      </c>
      <c r="W795" t="s">
        <v>14738</v>
      </c>
      <c r="X795" t="s">
        <v>14739</v>
      </c>
      <c r="Y795">
        <v>466</v>
      </c>
      <c r="Z795" t="s">
        <v>44</v>
      </c>
      <c r="AA795" t="s">
        <v>45</v>
      </c>
      <c r="AB795" t="s">
        <v>62</v>
      </c>
      <c r="AC795">
        <v>60000000</v>
      </c>
      <c r="AD795">
        <v>2003</v>
      </c>
      <c r="AE795">
        <v>345</v>
      </c>
      <c r="AF795">
        <v>5.4</v>
      </c>
      <c r="AG795">
        <v>2.35</v>
      </c>
      <c r="AH795">
        <v>0</v>
      </c>
    </row>
    <row r="796" spans="1:34">
      <c r="A796" t="s">
        <v>34</v>
      </c>
      <c r="B796" t="s">
        <v>7457</v>
      </c>
      <c r="C796">
        <v>140</v>
      </c>
      <c r="D796">
        <v>100</v>
      </c>
      <c r="E796">
        <v>126</v>
      </c>
      <c r="F796">
        <v>925</v>
      </c>
      <c r="G796" t="s">
        <v>8047</v>
      </c>
      <c r="H796">
        <v>19000</v>
      </c>
      <c r="I796">
        <v>47000485</v>
      </c>
      <c r="J796" t="s">
        <v>56</v>
      </c>
      <c r="K796" t="s">
        <v>88</v>
      </c>
      <c r="L796" t="s">
        <v>87</v>
      </c>
      <c r="M796" t="s">
        <v>57</v>
      </c>
      <c r="Q796" t="s">
        <v>7609</v>
      </c>
      <c r="R796" t="s">
        <v>14746</v>
      </c>
      <c r="S796">
        <v>72867</v>
      </c>
      <c r="T796">
        <v>25206</v>
      </c>
      <c r="U796" t="s">
        <v>3050</v>
      </c>
      <c r="V796">
        <v>2</v>
      </c>
      <c r="W796" t="s">
        <v>14747</v>
      </c>
      <c r="X796" t="s">
        <v>14748</v>
      </c>
      <c r="Y796">
        <v>120</v>
      </c>
      <c r="Z796" t="s">
        <v>44</v>
      </c>
      <c r="AA796" t="s">
        <v>45</v>
      </c>
      <c r="AB796" t="s">
        <v>62</v>
      </c>
      <c r="AC796">
        <v>75000000</v>
      </c>
      <c r="AD796">
        <v>2010</v>
      </c>
      <c r="AE796">
        <v>1000</v>
      </c>
      <c r="AF796">
        <v>5.4</v>
      </c>
      <c r="AG796">
        <v>2.35</v>
      </c>
      <c r="AH796">
        <v>0</v>
      </c>
    </row>
    <row r="797" spans="1:34">
      <c r="A797" t="s">
        <v>34</v>
      </c>
      <c r="B797" t="s">
        <v>12516</v>
      </c>
      <c r="C797">
        <v>105</v>
      </c>
      <c r="D797">
        <v>97</v>
      </c>
      <c r="E797">
        <v>84</v>
      </c>
      <c r="F797">
        <v>150</v>
      </c>
      <c r="G797" t="s">
        <v>14749</v>
      </c>
      <c r="H797">
        <v>989</v>
      </c>
      <c r="I797">
        <v>33105600</v>
      </c>
      <c r="J797" t="s">
        <v>56</v>
      </c>
      <c r="K797" t="s">
        <v>69</v>
      </c>
      <c r="L797" t="s">
        <v>88</v>
      </c>
      <c r="M797" t="s">
        <v>57</v>
      </c>
      <c r="Q797" t="s">
        <v>1978</v>
      </c>
      <c r="R797" t="s">
        <v>14750</v>
      </c>
      <c r="S797">
        <v>41663</v>
      </c>
      <c r="T797">
        <v>1576</v>
      </c>
      <c r="U797" t="s">
        <v>867</v>
      </c>
      <c r="V797">
        <v>1</v>
      </c>
      <c r="W797" t="s">
        <v>14751</v>
      </c>
      <c r="X797" t="s">
        <v>14752</v>
      </c>
      <c r="Y797">
        <v>141</v>
      </c>
      <c r="Z797" t="s">
        <v>44</v>
      </c>
      <c r="AA797" t="s">
        <v>45</v>
      </c>
      <c r="AB797" t="s">
        <v>62</v>
      </c>
      <c r="AC797">
        <v>70000000</v>
      </c>
      <c r="AD797">
        <v>2002</v>
      </c>
      <c r="AE797">
        <v>229</v>
      </c>
      <c r="AF797">
        <v>5.4</v>
      </c>
      <c r="AG797">
        <v>1.37</v>
      </c>
      <c r="AH797">
        <v>531</v>
      </c>
    </row>
    <row r="798" spans="1:34">
      <c r="A798" t="s">
        <v>34</v>
      </c>
      <c r="B798" t="s">
        <v>1404</v>
      </c>
      <c r="C798">
        <v>261</v>
      </c>
      <c r="D798">
        <v>133</v>
      </c>
      <c r="E798">
        <v>0</v>
      </c>
      <c r="F798">
        <v>301</v>
      </c>
      <c r="G798" t="s">
        <v>14753</v>
      </c>
      <c r="H798">
        <v>26000</v>
      </c>
      <c r="I798">
        <v>7097125</v>
      </c>
      <c r="J798" t="s">
        <v>56</v>
      </c>
      <c r="K798" t="s">
        <v>37</v>
      </c>
      <c r="L798" t="s">
        <v>38</v>
      </c>
      <c r="M798" t="s">
        <v>90</v>
      </c>
      <c r="N798" t="s">
        <v>57</v>
      </c>
      <c r="Q798" t="s">
        <v>757</v>
      </c>
      <c r="R798" t="s">
        <v>14754</v>
      </c>
      <c r="S798">
        <v>38983</v>
      </c>
      <c r="T798">
        <v>28129</v>
      </c>
      <c r="U798" t="s">
        <v>8113</v>
      </c>
      <c r="V798">
        <v>1</v>
      </c>
      <c r="W798" t="s">
        <v>14755</v>
      </c>
      <c r="X798" t="s">
        <v>14756</v>
      </c>
      <c r="Y798">
        <v>207</v>
      </c>
      <c r="Z798" t="s">
        <v>44</v>
      </c>
      <c r="AA798" t="s">
        <v>45</v>
      </c>
      <c r="AB798" t="s">
        <v>46</v>
      </c>
      <c r="AC798">
        <v>70000000</v>
      </c>
      <c r="AD798">
        <v>2015</v>
      </c>
      <c r="AE798">
        <v>326</v>
      </c>
      <c r="AF798">
        <v>5.4</v>
      </c>
      <c r="AG798">
        <v>2.35</v>
      </c>
      <c r="AH798">
        <v>11000</v>
      </c>
    </row>
    <row r="799" spans="1:34">
      <c r="A799" t="s">
        <v>34</v>
      </c>
      <c r="B799" t="s">
        <v>14757</v>
      </c>
      <c r="C799">
        <v>90</v>
      </c>
      <c r="D799">
        <v>102</v>
      </c>
      <c r="E799">
        <v>4</v>
      </c>
      <c r="F799">
        <v>112</v>
      </c>
      <c r="G799" t="s">
        <v>11317</v>
      </c>
      <c r="H799">
        <v>14000</v>
      </c>
      <c r="I799">
        <v>5932060</v>
      </c>
      <c r="J799" t="s">
        <v>56</v>
      </c>
      <c r="K799" t="s">
        <v>69</v>
      </c>
      <c r="L799" t="s">
        <v>70</v>
      </c>
      <c r="M799" t="s">
        <v>207</v>
      </c>
      <c r="Q799" t="s">
        <v>1191</v>
      </c>
      <c r="R799" t="s">
        <v>14758</v>
      </c>
      <c r="S799">
        <v>29285</v>
      </c>
      <c r="T799">
        <v>14625</v>
      </c>
      <c r="U799" t="s">
        <v>14759</v>
      </c>
      <c r="V799">
        <v>0</v>
      </c>
      <c r="W799" t="s">
        <v>14760</v>
      </c>
      <c r="X799" t="s">
        <v>14761</v>
      </c>
      <c r="Y799">
        <v>174</v>
      </c>
      <c r="Z799" t="s">
        <v>44</v>
      </c>
      <c r="AA799" t="s">
        <v>329</v>
      </c>
      <c r="AB799" t="s">
        <v>62</v>
      </c>
      <c r="AC799">
        <v>35000000</v>
      </c>
      <c r="AD799">
        <v>2007</v>
      </c>
      <c r="AE799">
        <v>394</v>
      </c>
      <c r="AF799">
        <v>5.4</v>
      </c>
      <c r="AG799">
        <v>2.35</v>
      </c>
      <c r="AH799">
        <v>0</v>
      </c>
    </row>
    <row r="800" spans="1:34">
      <c r="A800" t="s">
        <v>34</v>
      </c>
      <c r="B800" t="s">
        <v>8131</v>
      </c>
      <c r="C800">
        <v>239</v>
      </c>
      <c r="D800">
        <v>96</v>
      </c>
      <c r="E800">
        <v>545</v>
      </c>
      <c r="F800">
        <v>974</v>
      </c>
      <c r="G800" t="s">
        <v>9921</v>
      </c>
      <c r="H800">
        <v>14000</v>
      </c>
      <c r="I800">
        <v>42345531</v>
      </c>
      <c r="J800" t="s">
        <v>56</v>
      </c>
      <c r="K800" t="s">
        <v>94</v>
      </c>
      <c r="L800" t="s">
        <v>86</v>
      </c>
      <c r="M800" t="s">
        <v>57</v>
      </c>
      <c r="Q800" t="s">
        <v>2132</v>
      </c>
      <c r="R800" t="s">
        <v>14762</v>
      </c>
      <c r="S800">
        <v>104831</v>
      </c>
      <c r="T800">
        <v>17913</v>
      </c>
      <c r="U800" t="s">
        <v>12574</v>
      </c>
      <c r="V800">
        <v>0</v>
      </c>
      <c r="W800" t="s">
        <v>14763</v>
      </c>
      <c r="X800" t="s">
        <v>14764</v>
      </c>
      <c r="Y800">
        <v>423</v>
      </c>
      <c r="Z800" t="s">
        <v>44</v>
      </c>
      <c r="AA800" t="s">
        <v>359</v>
      </c>
      <c r="AB800" t="s">
        <v>46</v>
      </c>
      <c r="AC800">
        <v>65000000</v>
      </c>
      <c r="AD800">
        <v>2012</v>
      </c>
      <c r="AE800">
        <v>1000</v>
      </c>
      <c r="AF800">
        <v>5.4</v>
      </c>
      <c r="AG800">
        <v>2.35</v>
      </c>
      <c r="AH800">
        <v>32000</v>
      </c>
    </row>
    <row r="801" spans="1:34">
      <c r="A801" t="s">
        <v>34</v>
      </c>
      <c r="B801" t="s">
        <v>14773</v>
      </c>
      <c r="C801">
        <v>47</v>
      </c>
      <c r="D801">
        <v>92</v>
      </c>
      <c r="E801">
        <v>14</v>
      </c>
      <c r="F801">
        <v>488</v>
      </c>
      <c r="G801" t="s">
        <v>14774</v>
      </c>
      <c r="H801">
        <v>789</v>
      </c>
      <c r="I801">
        <v>50024083</v>
      </c>
      <c r="J801" t="s">
        <v>56</v>
      </c>
      <c r="K801" t="s">
        <v>57</v>
      </c>
      <c r="Q801" t="s">
        <v>7011</v>
      </c>
      <c r="R801" t="s">
        <v>14775</v>
      </c>
      <c r="S801">
        <v>35918</v>
      </c>
      <c r="T801">
        <v>2318</v>
      </c>
      <c r="U801" t="s">
        <v>12043</v>
      </c>
      <c r="V801">
        <v>1</v>
      </c>
      <c r="W801" t="s">
        <v>14776</v>
      </c>
      <c r="X801" t="s">
        <v>14777</v>
      </c>
      <c r="Y801">
        <v>126</v>
      </c>
      <c r="Z801" t="s">
        <v>44</v>
      </c>
      <c r="AA801" t="s">
        <v>45</v>
      </c>
      <c r="AB801" t="s">
        <v>46</v>
      </c>
      <c r="AC801">
        <v>60000000</v>
      </c>
      <c r="AD801">
        <v>1995</v>
      </c>
      <c r="AE801">
        <v>520</v>
      </c>
      <c r="AF801">
        <v>5.4</v>
      </c>
      <c r="AG801">
        <v>1.85</v>
      </c>
      <c r="AH801">
        <v>1000</v>
      </c>
    </row>
    <row r="802" spans="1:34">
      <c r="A802" t="s">
        <v>34</v>
      </c>
      <c r="B802" t="s">
        <v>14279</v>
      </c>
      <c r="C802">
        <v>53</v>
      </c>
      <c r="D802">
        <v>92</v>
      </c>
      <c r="E802">
        <v>39</v>
      </c>
      <c r="F802">
        <v>458</v>
      </c>
      <c r="G802" t="s">
        <v>1388</v>
      </c>
      <c r="H802">
        <v>3000</v>
      </c>
      <c r="I802">
        <v>105263257</v>
      </c>
      <c r="J802" t="s">
        <v>56</v>
      </c>
      <c r="K802" t="s">
        <v>69</v>
      </c>
      <c r="L802" t="s">
        <v>88</v>
      </c>
      <c r="M802" t="s">
        <v>89</v>
      </c>
      <c r="N802" t="s">
        <v>87</v>
      </c>
      <c r="Q802" t="s">
        <v>3500</v>
      </c>
      <c r="R802" t="s">
        <v>14778</v>
      </c>
      <c r="S802">
        <v>56168</v>
      </c>
      <c r="T802">
        <v>4518</v>
      </c>
      <c r="U802" t="s">
        <v>7614</v>
      </c>
      <c r="V802">
        <v>0</v>
      </c>
      <c r="W802" t="s">
        <v>14779</v>
      </c>
      <c r="X802" t="s">
        <v>14780</v>
      </c>
      <c r="Y802">
        <v>103</v>
      </c>
      <c r="Z802" t="s">
        <v>44</v>
      </c>
      <c r="AA802" t="s">
        <v>45</v>
      </c>
      <c r="AB802" t="s">
        <v>150</v>
      </c>
      <c r="AC802">
        <v>55000000</v>
      </c>
      <c r="AD802">
        <v>1997</v>
      </c>
      <c r="AE802">
        <v>562</v>
      </c>
      <c r="AF802">
        <v>5.4</v>
      </c>
      <c r="AG802">
        <v>1.85</v>
      </c>
      <c r="AH802">
        <v>5000</v>
      </c>
    </row>
    <row r="803" spans="1:34">
      <c r="A803" t="s">
        <v>34</v>
      </c>
      <c r="B803" t="s">
        <v>4285</v>
      </c>
      <c r="C803">
        <v>59</v>
      </c>
      <c r="D803">
        <v>100</v>
      </c>
      <c r="E803">
        <v>65</v>
      </c>
      <c r="F803">
        <v>730</v>
      </c>
      <c r="G803" t="s">
        <v>6218</v>
      </c>
      <c r="H803">
        <v>1000</v>
      </c>
      <c r="I803">
        <v>19118247</v>
      </c>
      <c r="J803" t="s">
        <v>56</v>
      </c>
      <c r="K803" t="s">
        <v>88</v>
      </c>
      <c r="Q803" t="s">
        <v>13718</v>
      </c>
      <c r="R803" t="s">
        <v>14781</v>
      </c>
      <c r="S803">
        <v>19829</v>
      </c>
      <c r="T803">
        <v>6171</v>
      </c>
      <c r="U803" t="s">
        <v>3834</v>
      </c>
      <c r="V803">
        <v>5</v>
      </c>
      <c r="W803" t="s">
        <v>14782</v>
      </c>
      <c r="X803" t="s">
        <v>14783</v>
      </c>
      <c r="Y803">
        <v>94</v>
      </c>
      <c r="Z803" t="s">
        <v>44</v>
      </c>
      <c r="AA803" t="s">
        <v>45</v>
      </c>
      <c r="AB803" t="s">
        <v>62</v>
      </c>
      <c r="AC803">
        <v>40000000</v>
      </c>
      <c r="AD803">
        <v>2005</v>
      </c>
      <c r="AE803">
        <v>923</v>
      </c>
      <c r="AF803">
        <v>5.4</v>
      </c>
      <c r="AG803">
        <v>2.35</v>
      </c>
      <c r="AH803">
        <v>779</v>
      </c>
    </row>
    <row r="804" spans="1:34">
      <c r="A804" t="s">
        <v>34</v>
      </c>
      <c r="B804" t="s">
        <v>14784</v>
      </c>
      <c r="C804">
        <v>38</v>
      </c>
      <c r="D804">
        <v>110</v>
      </c>
      <c r="E804">
        <v>49</v>
      </c>
      <c r="F804">
        <v>20</v>
      </c>
      <c r="G804" t="s">
        <v>753</v>
      </c>
      <c r="H804">
        <v>13000</v>
      </c>
      <c r="I804">
        <v>57362581</v>
      </c>
      <c r="J804" t="s">
        <v>56</v>
      </c>
      <c r="K804" t="s">
        <v>37</v>
      </c>
      <c r="L804" t="s">
        <v>38</v>
      </c>
      <c r="M804" t="s">
        <v>87</v>
      </c>
      <c r="N804" t="s">
        <v>57</v>
      </c>
      <c r="Q804" t="s">
        <v>1031</v>
      </c>
      <c r="R804" t="s">
        <v>14785</v>
      </c>
      <c r="S804">
        <v>50148</v>
      </c>
      <c r="T804">
        <v>13331</v>
      </c>
      <c r="U804" t="s">
        <v>14786</v>
      </c>
      <c r="V804">
        <v>2</v>
      </c>
      <c r="W804" t="s">
        <v>14787</v>
      </c>
      <c r="X804" t="s">
        <v>14788</v>
      </c>
      <c r="Y804">
        <v>116</v>
      </c>
      <c r="Z804" t="s">
        <v>44</v>
      </c>
      <c r="AA804" t="s">
        <v>14789</v>
      </c>
      <c r="AB804" t="s">
        <v>46</v>
      </c>
      <c r="AC804">
        <v>45000000</v>
      </c>
      <c r="AD804">
        <v>1994</v>
      </c>
      <c r="AE804">
        <v>279</v>
      </c>
      <c r="AF804">
        <v>5.4</v>
      </c>
      <c r="AG804">
        <v>1.85</v>
      </c>
      <c r="AH804">
        <v>0</v>
      </c>
    </row>
    <row r="805" spans="1:34">
      <c r="A805" t="s">
        <v>34</v>
      </c>
      <c r="B805" t="s">
        <v>14795</v>
      </c>
      <c r="C805">
        <v>125</v>
      </c>
      <c r="D805">
        <v>99</v>
      </c>
      <c r="E805">
        <v>15</v>
      </c>
      <c r="F805">
        <v>61</v>
      </c>
      <c r="G805" t="s">
        <v>14796</v>
      </c>
      <c r="H805">
        <v>12000</v>
      </c>
      <c r="I805">
        <v>15279680</v>
      </c>
      <c r="J805" t="s">
        <v>56</v>
      </c>
      <c r="K805" t="s">
        <v>37</v>
      </c>
      <c r="L805" t="s">
        <v>57</v>
      </c>
      <c r="Q805" t="s">
        <v>2304</v>
      </c>
      <c r="R805" t="s">
        <v>14797</v>
      </c>
      <c r="S805">
        <v>48245</v>
      </c>
      <c r="T805">
        <v>12166</v>
      </c>
      <c r="U805" t="s">
        <v>14798</v>
      </c>
      <c r="V805">
        <v>1</v>
      </c>
      <c r="W805" t="s">
        <v>14799</v>
      </c>
      <c r="X805" t="s">
        <v>14800</v>
      </c>
      <c r="Y805">
        <v>154</v>
      </c>
      <c r="Z805" t="s">
        <v>44</v>
      </c>
      <c r="AA805" t="s">
        <v>45</v>
      </c>
      <c r="AB805" t="s">
        <v>46</v>
      </c>
      <c r="AC805">
        <v>40000000</v>
      </c>
      <c r="AD805">
        <v>2008</v>
      </c>
      <c r="AE805">
        <v>68</v>
      </c>
      <c r="AF805">
        <v>5.4</v>
      </c>
      <c r="AG805">
        <v>1.85</v>
      </c>
      <c r="AH805">
        <v>0</v>
      </c>
    </row>
    <row r="806" spans="1:34">
      <c r="A806" t="s">
        <v>34</v>
      </c>
      <c r="B806" t="s">
        <v>2688</v>
      </c>
      <c r="C806">
        <v>122</v>
      </c>
      <c r="D806">
        <v>88</v>
      </c>
      <c r="E806">
        <v>0</v>
      </c>
      <c r="F806">
        <v>640</v>
      </c>
      <c r="G806" t="s">
        <v>4375</v>
      </c>
      <c r="H806">
        <v>2000</v>
      </c>
      <c r="I806">
        <v>112692062</v>
      </c>
      <c r="J806" t="s">
        <v>56</v>
      </c>
      <c r="K806" t="s">
        <v>69</v>
      </c>
      <c r="L806" t="s">
        <v>88</v>
      </c>
      <c r="M806" t="s">
        <v>89</v>
      </c>
      <c r="N806" t="s">
        <v>86</v>
      </c>
      <c r="Q806" t="s">
        <v>8203</v>
      </c>
      <c r="R806" t="s">
        <v>14814</v>
      </c>
      <c r="S806">
        <v>84325</v>
      </c>
      <c r="T806">
        <v>4499</v>
      </c>
      <c r="U806" t="s">
        <v>8699</v>
      </c>
      <c r="V806">
        <v>0</v>
      </c>
      <c r="W806" t="s">
        <v>14815</v>
      </c>
      <c r="X806" t="s">
        <v>14816</v>
      </c>
      <c r="Y806">
        <v>205</v>
      </c>
      <c r="Z806" t="s">
        <v>44</v>
      </c>
      <c r="AA806" t="s">
        <v>45</v>
      </c>
      <c r="AB806" t="s">
        <v>150</v>
      </c>
      <c r="AC806">
        <v>35000000</v>
      </c>
      <c r="AD806">
        <v>2001</v>
      </c>
      <c r="AE806">
        <v>843</v>
      </c>
      <c r="AF806">
        <v>5.4</v>
      </c>
      <c r="AG806">
        <v>1.85</v>
      </c>
      <c r="AH806">
        <v>0</v>
      </c>
    </row>
    <row r="807" spans="1:34">
      <c r="A807" t="s">
        <v>34</v>
      </c>
      <c r="B807" t="s">
        <v>10301</v>
      </c>
      <c r="C807">
        <v>228</v>
      </c>
      <c r="D807">
        <v>103</v>
      </c>
      <c r="E807">
        <v>212</v>
      </c>
      <c r="F807">
        <v>248</v>
      </c>
      <c r="G807" t="s">
        <v>4366</v>
      </c>
      <c r="H807">
        <v>15000</v>
      </c>
      <c r="I807">
        <v>40687294</v>
      </c>
      <c r="J807" t="s">
        <v>56</v>
      </c>
      <c r="K807" t="s">
        <v>37</v>
      </c>
      <c r="L807" t="s">
        <v>38</v>
      </c>
      <c r="M807" t="s">
        <v>90</v>
      </c>
      <c r="N807" t="s">
        <v>57</v>
      </c>
      <c r="Q807" t="s">
        <v>1221</v>
      </c>
      <c r="R807" t="s">
        <v>14820</v>
      </c>
      <c r="S807">
        <v>107772</v>
      </c>
      <c r="T807">
        <v>16249</v>
      </c>
      <c r="U807" t="s">
        <v>14821</v>
      </c>
      <c r="V807">
        <v>1</v>
      </c>
      <c r="W807" t="s">
        <v>14822</v>
      </c>
      <c r="X807" t="s">
        <v>14823</v>
      </c>
      <c r="Y807">
        <v>398</v>
      </c>
      <c r="Z807" t="s">
        <v>44</v>
      </c>
      <c r="AA807" t="s">
        <v>710</v>
      </c>
      <c r="AB807" t="s">
        <v>62</v>
      </c>
      <c r="AC807">
        <v>35000000</v>
      </c>
      <c r="AD807">
        <v>2008</v>
      </c>
      <c r="AE807">
        <v>552</v>
      </c>
      <c r="AF807">
        <v>5.4</v>
      </c>
      <c r="AG807">
        <v>2.35</v>
      </c>
      <c r="AH807">
        <v>0</v>
      </c>
    </row>
    <row r="808" spans="1:34">
      <c r="A808" t="s">
        <v>34</v>
      </c>
      <c r="B808" t="s">
        <v>14834</v>
      </c>
      <c r="C808">
        <v>98</v>
      </c>
      <c r="D808">
        <v>107</v>
      </c>
      <c r="E808">
        <v>0</v>
      </c>
      <c r="F808">
        <v>643</v>
      </c>
      <c r="G808" t="s">
        <v>2360</v>
      </c>
      <c r="H808">
        <v>12000</v>
      </c>
      <c r="I808">
        <v>55210049</v>
      </c>
      <c r="J808" t="s">
        <v>56</v>
      </c>
      <c r="K808" t="s">
        <v>69</v>
      </c>
      <c r="L808" t="s">
        <v>86</v>
      </c>
      <c r="M808" t="s">
        <v>57</v>
      </c>
      <c r="Q808" t="s">
        <v>1055</v>
      </c>
      <c r="R808" t="s">
        <v>14835</v>
      </c>
      <c r="S808">
        <v>43743</v>
      </c>
      <c r="T808">
        <v>14710</v>
      </c>
      <c r="U808" t="s">
        <v>4340</v>
      </c>
      <c r="V808">
        <v>1</v>
      </c>
      <c r="W808" t="s">
        <v>14836</v>
      </c>
      <c r="X808" t="s">
        <v>14837</v>
      </c>
      <c r="Y808">
        <v>293</v>
      </c>
      <c r="Z808" t="s">
        <v>44</v>
      </c>
      <c r="AA808" t="s">
        <v>45</v>
      </c>
      <c r="AB808" t="s">
        <v>150</v>
      </c>
      <c r="AC808">
        <v>27800000</v>
      </c>
      <c r="AD808">
        <v>1989</v>
      </c>
      <c r="AE808">
        <v>664</v>
      </c>
      <c r="AF808">
        <v>5.4</v>
      </c>
      <c r="AG808">
        <v>2.35</v>
      </c>
      <c r="AH808">
        <v>0</v>
      </c>
    </row>
    <row r="809" spans="1:34">
      <c r="A809" t="s">
        <v>34</v>
      </c>
      <c r="B809" t="s">
        <v>14838</v>
      </c>
      <c r="C809">
        <v>181</v>
      </c>
      <c r="D809">
        <v>99</v>
      </c>
      <c r="E809">
        <v>11</v>
      </c>
      <c r="F809">
        <v>762</v>
      </c>
      <c r="G809" t="s">
        <v>7055</v>
      </c>
      <c r="H809">
        <v>19000</v>
      </c>
      <c r="I809">
        <v>17266505</v>
      </c>
      <c r="J809" t="s">
        <v>56</v>
      </c>
      <c r="K809" t="s">
        <v>88</v>
      </c>
      <c r="L809" t="s">
        <v>94</v>
      </c>
      <c r="Q809" t="s">
        <v>291</v>
      </c>
      <c r="R809" t="s">
        <v>14839</v>
      </c>
      <c r="S809">
        <v>43764</v>
      </c>
      <c r="T809">
        <v>22554</v>
      </c>
      <c r="U809" t="s">
        <v>6870</v>
      </c>
      <c r="V809">
        <v>1</v>
      </c>
      <c r="W809" t="s">
        <v>14840</v>
      </c>
      <c r="X809" t="s">
        <v>14841</v>
      </c>
      <c r="Y809">
        <v>291</v>
      </c>
      <c r="Z809" t="s">
        <v>44</v>
      </c>
      <c r="AA809" t="s">
        <v>45</v>
      </c>
      <c r="AB809" t="s">
        <v>62</v>
      </c>
      <c r="AC809">
        <v>30000000</v>
      </c>
      <c r="AD809">
        <v>2002</v>
      </c>
      <c r="AE809">
        <v>953</v>
      </c>
      <c r="AF809">
        <v>5.4</v>
      </c>
      <c r="AG809">
        <v>2.35</v>
      </c>
      <c r="AH809">
        <v>0</v>
      </c>
    </row>
    <row r="810" spans="1:34">
      <c r="A810" t="s">
        <v>34</v>
      </c>
      <c r="B810" t="s">
        <v>14768</v>
      </c>
      <c r="C810">
        <v>97</v>
      </c>
      <c r="D810">
        <v>94</v>
      </c>
      <c r="E810">
        <v>32</v>
      </c>
      <c r="F810">
        <v>453</v>
      </c>
      <c r="G810" t="s">
        <v>8110</v>
      </c>
      <c r="H810">
        <v>1000</v>
      </c>
      <c r="I810">
        <v>24268828</v>
      </c>
      <c r="J810" t="s">
        <v>56</v>
      </c>
      <c r="K810" t="s">
        <v>88</v>
      </c>
      <c r="L810" t="s">
        <v>89</v>
      </c>
      <c r="Q810" t="s">
        <v>2337</v>
      </c>
      <c r="R810" t="s">
        <v>14842</v>
      </c>
      <c r="S810">
        <v>29971</v>
      </c>
      <c r="T810">
        <v>3436</v>
      </c>
      <c r="U810" t="s">
        <v>6613</v>
      </c>
      <c r="V810">
        <v>4</v>
      </c>
      <c r="W810" t="s">
        <v>14843</v>
      </c>
      <c r="X810" t="s">
        <v>14844</v>
      </c>
      <c r="Y810">
        <v>71</v>
      </c>
      <c r="Z810" t="s">
        <v>44</v>
      </c>
      <c r="AA810" t="s">
        <v>45</v>
      </c>
      <c r="AB810" t="s">
        <v>150</v>
      </c>
      <c r="AC810">
        <v>28000000</v>
      </c>
      <c r="AD810">
        <v>2010</v>
      </c>
      <c r="AE810">
        <v>626</v>
      </c>
      <c r="AF810">
        <v>5.4</v>
      </c>
      <c r="AG810">
        <v>1.85</v>
      </c>
      <c r="AH810">
        <v>0</v>
      </c>
    </row>
    <row r="811" spans="1:34">
      <c r="A811" t="s">
        <v>34</v>
      </c>
      <c r="B811" t="s">
        <v>14849</v>
      </c>
      <c r="C811">
        <v>50</v>
      </c>
      <c r="D811">
        <v>101</v>
      </c>
      <c r="E811">
        <v>17</v>
      </c>
      <c r="F811">
        <v>218</v>
      </c>
      <c r="G811" t="s">
        <v>4631</v>
      </c>
      <c r="H811">
        <v>900</v>
      </c>
      <c r="I811">
        <v>14095303</v>
      </c>
      <c r="J811" t="s">
        <v>56</v>
      </c>
      <c r="K811" t="s">
        <v>37</v>
      </c>
      <c r="L811" t="s">
        <v>90</v>
      </c>
      <c r="M811" t="s">
        <v>87</v>
      </c>
      <c r="N811" t="s">
        <v>57</v>
      </c>
      <c r="Q811" t="s">
        <v>8297</v>
      </c>
      <c r="R811" t="s">
        <v>14850</v>
      </c>
      <c r="S811">
        <v>15814</v>
      </c>
      <c r="T811">
        <v>1634</v>
      </c>
      <c r="U811" t="s">
        <v>12694</v>
      </c>
      <c r="V811">
        <v>1</v>
      </c>
      <c r="W811" t="s">
        <v>14851</v>
      </c>
      <c r="X811" t="s">
        <v>14852</v>
      </c>
      <c r="Y811">
        <v>68</v>
      </c>
      <c r="Z811" t="s">
        <v>44</v>
      </c>
      <c r="AA811" t="s">
        <v>45</v>
      </c>
      <c r="AB811" t="s">
        <v>46</v>
      </c>
      <c r="AC811">
        <v>25000000</v>
      </c>
      <c r="AD811">
        <v>1996</v>
      </c>
      <c r="AE811">
        <v>246</v>
      </c>
      <c r="AF811">
        <v>5.4</v>
      </c>
      <c r="AG811">
        <v>2.35</v>
      </c>
      <c r="AH811">
        <v>503</v>
      </c>
    </row>
    <row r="812" spans="1:34">
      <c r="A812" t="s">
        <v>34</v>
      </c>
      <c r="B812" t="s">
        <v>14894</v>
      </c>
      <c r="C812">
        <v>51</v>
      </c>
      <c r="D812">
        <v>94</v>
      </c>
      <c r="E812">
        <v>14</v>
      </c>
      <c r="F812">
        <v>635</v>
      </c>
      <c r="G812" t="s">
        <v>6333</v>
      </c>
      <c r="H812">
        <v>1000</v>
      </c>
      <c r="I812">
        <v>33357476</v>
      </c>
      <c r="J812" t="s">
        <v>56</v>
      </c>
      <c r="K812" t="s">
        <v>88</v>
      </c>
      <c r="L812" t="s">
        <v>37</v>
      </c>
      <c r="M812" t="s">
        <v>89</v>
      </c>
      <c r="Q812" t="s">
        <v>3638</v>
      </c>
      <c r="R812" t="s">
        <v>14895</v>
      </c>
      <c r="S812">
        <v>7392</v>
      </c>
      <c r="T812">
        <v>4194</v>
      </c>
      <c r="U812" t="s">
        <v>166</v>
      </c>
      <c r="V812">
        <v>0</v>
      </c>
      <c r="W812" t="s">
        <v>14896</v>
      </c>
      <c r="X812" t="s">
        <v>14897</v>
      </c>
      <c r="Y812">
        <v>53</v>
      </c>
      <c r="Z812" t="s">
        <v>44</v>
      </c>
      <c r="AA812" t="s">
        <v>45</v>
      </c>
      <c r="AB812" t="s">
        <v>150</v>
      </c>
      <c r="AC812">
        <v>35000000</v>
      </c>
      <c r="AD812">
        <v>2001</v>
      </c>
      <c r="AE812">
        <v>1000</v>
      </c>
      <c r="AF812">
        <v>5.4</v>
      </c>
      <c r="AG812">
        <v>1.85</v>
      </c>
      <c r="AH812">
        <v>393</v>
      </c>
    </row>
    <row r="813" spans="1:34">
      <c r="A813" t="s">
        <v>34</v>
      </c>
      <c r="B813" t="s">
        <v>1706</v>
      </c>
      <c r="C813">
        <v>208</v>
      </c>
      <c r="D813">
        <v>107</v>
      </c>
      <c r="E813">
        <v>561</v>
      </c>
      <c r="F813">
        <v>353</v>
      </c>
      <c r="G813" t="s">
        <v>1706</v>
      </c>
      <c r="H813">
        <v>746</v>
      </c>
      <c r="I813">
        <v>15608545</v>
      </c>
      <c r="J813" t="s">
        <v>56</v>
      </c>
      <c r="Q813" t="s">
        <v>7449</v>
      </c>
      <c r="R813" t="s">
        <v>14901</v>
      </c>
      <c r="S813">
        <v>53471</v>
      </c>
      <c r="T813">
        <v>2377</v>
      </c>
      <c r="U813" t="s">
        <v>14902</v>
      </c>
      <c r="V813">
        <v>3</v>
      </c>
      <c r="W813" t="s">
        <v>14903</v>
      </c>
      <c r="X813" t="s">
        <v>14904</v>
      </c>
      <c r="Y813">
        <v>224</v>
      </c>
      <c r="Z813" t="s">
        <v>44</v>
      </c>
      <c r="AA813" t="s">
        <v>45</v>
      </c>
      <c r="AB813" t="s">
        <v>46</v>
      </c>
      <c r="AC813">
        <v>15000000</v>
      </c>
      <c r="AD813">
        <v>2012</v>
      </c>
      <c r="AE813">
        <v>561</v>
      </c>
      <c r="AF813">
        <v>5.4</v>
      </c>
      <c r="AG813">
        <v>2.35</v>
      </c>
      <c r="AH813">
        <v>29000</v>
      </c>
    </row>
    <row r="814" spans="1:34">
      <c r="A814" t="s">
        <v>34</v>
      </c>
      <c r="B814" t="s">
        <v>14914</v>
      </c>
      <c r="C814">
        <v>61</v>
      </c>
      <c r="D814">
        <v>90</v>
      </c>
      <c r="E814">
        <v>0</v>
      </c>
      <c r="F814">
        <v>234</v>
      </c>
      <c r="G814" t="s">
        <v>14915</v>
      </c>
      <c r="H814">
        <v>477</v>
      </c>
      <c r="I814">
        <v>28399192</v>
      </c>
      <c r="J814" t="s">
        <v>56</v>
      </c>
      <c r="K814" t="s">
        <v>69</v>
      </c>
      <c r="L814" t="s">
        <v>88</v>
      </c>
      <c r="M814" t="s">
        <v>89</v>
      </c>
      <c r="Q814" t="s">
        <v>14916</v>
      </c>
      <c r="R814" t="s">
        <v>14917</v>
      </c>
      <c r="S814">
        <v>5663</v>
      </c>
      <c r="T814">
        <v>1483</v>
      </c>
      <c r="U814" t="s">
        <v>4728</v>
      </c>
      <c r="V814">
        <v>0</v>
      </c>
      <c r="W814" t="s">
        <v>14918</v>
      </c>
      <c r="X814" t="s">
        <v>14919</v>
      </c>
      <c r="Y814">
        <v>106</v>
      </c>
      <c r="Z814" t="s">
        <v>44</v>
      </c>
      <c r="AA814" t="s">
        <v>772</v>
      </c>
      <c r="AB814" t="s">
        <v>150</v>
      </c>
      <c r="AC814">
        <v>13000000</v>
      </c>
      <c r="AD814">
        <v>2002</v>
      </c>
      <c r="AE814">
        <v>238</v>
      </c>
      <c r="AF814">
        <v>5.4</v>
      </c>
      <c r="AG814">
        <v>2.35</v>
      </c>
      <c r="AH814">
        <v>332</v>
      </c>
    </row>
    <row r="815" spans="1:34">
      <c r="A815" t="s">
        <v>34</v>
      </c>
      <c r="B815" t="s">
        <v>15000</v>
      </c>
      <c r="C815">
        <v>163</v>
      </c>
      <c r="D815">
        <v>114</v>
      </c>
      <c r="E815">
        <v>19</v>
      </c>
      <c r="F815">
        <v>848</v>
      </c>
      <c r="G815" t="s">
        <v>779</v>
      </c>
      <c r="H815">
        <v>1000</v>
      </c>
      <c r="I815">
        <v>28772222</v>
      </c>
      <c r="J815" t="s">
        <v>56</v>
      </c>
      <c r="K815" t="s">
        <v>37</v>
      </c>
      <c r="L815" t="s">
        <v>520</v>
      </c>
      <c r="M815" t="s">
        <v>57</v>
      </c>
      <c r="Q815" t="s">
        <v>275</v>
      </c>
      <c r="R815" t="s">
        <v>15001</v>
      </c>
      <c r="S815">
        <v>33953</v>
      </c>
      <c r="T815">
        <v>3962</v>
      </c>
      <c r="U815" t="s">
        <v>467</v>
      </c>
      <c r="V815">
        <v>1</v>
      </c>
      <c r="W815" t="s">
        <v>15002</v>
      </c>
      <c r="X815" t="s">
        <v>15003</v>
      </c>
      <c r="Y815">
        <v>163</v>
      </c>
      <c r="Z815" t="s">
        <v>44</v>
      </c>
      <c r="AA815" t="s">
        <v>45</v>
      </c>
      <c r="AB815" t="s">
        <v>62</v>
      </c>
      <c r="AC815">
        <v>105000000</v>
      </c>
      <c r="AD815">
        <v>2015</v>
      </c>
      <c r="AE815">
        <v>897</v>
      </c>
      <c r="AF815">
        <v>5.3</v>
      </c>
      <c r="AG815">
        <v>2.35</v>
      </c>
      <c r="AH815">
        <v>37000</v>
      </c>
    </row>
    <row r="816" spans="1:34">
      <c r="A816" t="s">
        <v>34</v>
      </c>
      <c r="B816" t="s">
        <v>10301</v>
      </c>
      <c r="C816">
        <v>412</v>
      </c>
      <c r="D816">
        <v>101</v>
      </c>
      <c r="E816">
        <v>212</v>
      </c>
      <c r="F816">
        <v>476</v>
      </c>
      <c r="G816" t="s">
        <v>2428</v>
      </c>
      <c r="H816">
        <v>13000</v>
      </c>
      <c r="I816">
        <v>67344392</v>
      </c>
      <c r="J816" t="s">
        <v>56</v>
      </c>
      <c r="K816" t="s">
        <v>57</v>
      </c>
      <c r="Q816" t="s">
        <v>98</v>
      </c>
      <c r="R816" t="s">
        <v>15004</v>
      </c>
      <c r="S816">
        <v>165618</v>
      </c>
      <c r="T816">
        <v>15481</v>
      </c>
      <c r="U816" t="s">
        <v>15005</v>
      </c>
      <c r="V816">
        <v>2</v>
      </c>
      <c r="W816" t="s">
        <v>15006</v>
      </c>
      <c r="X816" t="s">
        <v>15007</v>
      </c>
      <c r="Y816">
        <v>503</v>
      </c>
      <c r="Z816" t="s">
        <v>44</v>
      </c>
      <c r="AA816" t="s">
        <v>45</v>
      </c>
      <c r="AB816" t="s">
        <v>46</v>
      </c>
      <c r="AC816">
        <v>92000000</v>
      </c>
      <c r="AD816">
        <v>2013</v>
      </c>
      <c r="AE816">
        <v>787</v>
      </c>
      <c r="AF816">
        <v>5.3</v>
      </c>
      <c r="AG816">
        <v>1.85</v>
      </c>
      <c r="AH816">
        <v>66000</v>
      </c>
    </row>
    <row r="817" spans="1:34">
      <c r="A817" t="s">
        <v>34</v>
      </c>
      <c r="B817" t="s">
        <v>9137</v>
      </c>
      <c r="C817">
        <v>132</v>
      </c>
      <c r="D817">
        <v>116</v>
      </c>
      <c r="E817">
        <v>41</v>
      </c>
      <c r="F817">
        <v>541</v>
      </c>
      <c r="G817" t="s">
        <v>1057</v>
      </c>
      <c r="H817">
        <v>11000</v>
      </c>
      <c r="I817">
        <v>30013346</v>
      </c>
      <c r="J817" t="s">
        <v>56</v>
      </c>
      <c r="K817" t="s">
        <v>88</v>
      </c>
      <c r="L817" t="s">
        <v>37</v>
      </c>
      <c r="M817" t="s">
        <v>57</v>
      </c>
      <c r="Q817" t="s">
        <v>145</v>
      </c>
      <c r="R817" t="s">
        <v>15011</v>
      </c>
      <c r="S817">
        <v>31293</v>
      </c>
      <c r="T817">
        <v>14028</v>
      </c>
      <c r="U817" t="s">
        <v>4314</v>
      </c>
      <c r="V817">
        <v>2</v>
      </c>
      <c r="W817" t="s">
        <v>15012</v>
      </c>
      <c r="X817" t="s">
        <v>15013</v>
      </c>
      <c r="Y817">
        <v>254</v>
      </c>
      <c r="Z817" t="s">
        <v>44</v>
      </c>
      <c r="AA817" t="s">
        <v>45</v>
      </c>
      <c r="AB817" t="s">
        <v>62</v>
      </c>
      <c r="AC817">
        <v>75000000</v>
      </c>
      <c r="AD817">
        <v>2003</v>
      </c>
      <c r="AE817">
        <v>982</v>
      </c>
      <c r="AF817">
        <v>5.3</v>
      </c>
      <c r="AG817">
        <v>2.35</v>
      </c>
      <c r="AH817">
        <v>648</v>
      </c>
    </row>
    <row r="818" spans="1:34">
      <c r="A818" t="s">
        <v>34</v>
      </c>
      <c r="B818" t="s">
        <v>15020</v>
      </c>
      <c r="C818">
        <v>81</v>
      </c>
      <c r="D818">
        <v>98</v>
      </c>
      <c r="E818">
        <v>11</v>
      </c>
      <c r="F818">
        <v>107</v>
      </c>
      <c r="G818" t="s">
        <v>1407</v>
      </c>
      <c r="H818">
        <v>966</v>
      </c>
      <c r="I818">
        <v>50189179</v>
      </c>
      <c r="J818" t="s">
        <v>56</v>
      </c>
      <c r="K818" t="s">
        <v>88</v>
      </c>
      <c r="L818" t="s">
        <v>86</v>
      </c>
      <c r="Q818" t="s">
        <v>5614</v>
      </c>
      <c r="R818" t="s">
        <v>15021</v>
      </c>
      <c r="S818">
        <v>61966</v>
      </c>
      <c r="T818">
        <v>2018</v>
      </c>
      <c r="U818" t="s">
        <v>15022</v>
      </c>
      <c r="V818">
        <v>2</v>
      </c>
      <c r="W818" t="s">
        <v>15023</v>
      </c>
      <c r="X818" t="s">
        <v>15024</v>
      </c>
      <c r="Y818">
        <v>207</v>
      </c>
      <c r="Z818" t="s">
        <v>44</v>
      </c>
      <c r="AA818" t="s">
        <v>45</v>
      </c>
      <c r="AB818" t="s">
        <v>62</v>
      </c>
      <c r="AC818">
        <v>60000000</v>
      </c>
      <c r="AD818">
        <v>2002</v>
      </c>
      <c r="AE818">
        <v>680</v>
      </c>
      <c r="AF818">
        <v>5.3</v>
      </c>
      <c r="AG818">
        <v>1.85</v>
      </c>
      <c r="AH818">
        <v>797</v>
      </c>
    </row>
    <row r="819" spans="1:34">
      <c r="A819" t="s">
        <v>34</v>
      </c>
      <c r="B819" t="s">
        <v>15025</v>
      </c>
      <c r="C819">
        <v>39</v>
      </c>
      <c r="D819">
        <v>91</v>
      </c>
      <c r="E819">
        <v>29</v>
      </c>
      <c r="F819">
        <v>322</v>
      </c>
      <c r="G819" t="s">
        <v>41</v>
      </c>
      <c r="H819">
        <v>2000</v>
      </c>
      <c r="I819">
        <v>20400913</v>
      </c>
      <c r="J819" t="s">
        <v>56</v>
      </c>
      <c r="K819" t="s">
        <v>88</v>
      </c>
      <c r="L819" t="s">
        <v>37</v>
      </c>
      <c r="M819" t="s">
        <v>38</v>
      </c>
      <c r="N819" t="s">
        <v>57</v>
      </c>
      <c r="Q819" t="s">
        <v>8203</v>
      </c>
      <c r="R819" t="s">
        <v>15026</v>
      </c>
      <c r="S819">
        <v>15455</v>
      </c>
      <c r="T819">
        <v>3855</v>
      </c>
      <c r="U819" t="s">
        <v>6679</v>
      </c>
      <c r="V819">
        <v>1</v>
      </c>
      <c r="W819" t="s">
        <v>15027</v>
      </c>
      <c r="X819" t="s">
        <v>15028</v>
      </c>
      <c r="Y819">
        <v>80</v>
      </c>
      <c r="Z819" t="s">
        <v>44</v>
      </c>
      <c r="AA819" t="s">
        <v>45</v>
      </c>
      <c r="AB819" t="s">
        <v>46</v>
      </c>
      <c r="AC819">
        <v>45000000</v>
      </c>
      <c r="AD819">
        <v>1996</v>
      </c>
      <c r="AE819">
        <v>461</v>
      </c>
      <c r="AF819">
        <v>5.3</v>
      </c>
      <c r="AG819">
        <v>1.85</v>
      </c>
      <c r="AH819">
        <v>451</v>
      </c>
    </row>
    <row r="820" spans="1:34">
      <c r="A820" t="s">
        <v>34</v>
      </c>
      <c r="B820" t="s">
        <v>13558</v>
      </c>
      <c r="C820">
        <v>127</v>
      </c>
      <c r="D820">
        <v>91</v>
      </c>
      <c r="E820">
        <v>30</v>
      </c>
      <c r="F820">
        <v>497</v>
      </c>
      <c r="G820" t="s">
        <v>11032</v>
      </c>
      <c r="H820">
        <v>922</v>
      </c>
      <c r="I820">
        <v>26404753</v>
      </c>
      <c r="J820" t="s">
        <v>56</v>
      </c>
      <c r="K820" t="s">
        <v>88</v>
      </c>
      <c r="L820" t="s">
        <v>37</v>
      </c>
      <c r="M820" t="s">
        <v>87</v>
      </c>
      <c r="N820" t="s">
        <v>57</v>
      </c>
      <c r="Q820" t="s">
        <v>9912</v>
      </c>
      <c r="R820" t="s">
        <v>15029</v>
      </c>
      <c r="S820">
        <v>34203</v>
      </c>
      <c r="T820">
        <v>3301</v>
      </c>
      <c r="U820" t="s">
        <v>4963</v>
      </c>
      <c r="V820">
        <v>1</v>
      </c>
      <c r="W820" t="s">
        <v>15030</v>
      </c>
      <c r="X820" t="s">
        <v>15031</v>
      </c>
      <c r="Y820">
        <v>169</v>
      </c>
      <c r="Z820" t="s">
        <v>44</v>
      </c>
      <c r="AA820" t="s">
        <v>45</v>
      </c>
      <c r="AB820" t="s">
        <v>62</v>
      </c>
      <c r="AC820">
        <v>40000000</v>
      </c>
      <c r="AD820">
        <v>2012</v>
      </c>
      <c r="AE820">
        <v>786</v>
      </c>
      <c r="AF820">
        <v>5.3</v>
      </c>
      <c r="AG820">
        <v>2.35</v>
      </c>
      <c r="AH820">
        <v>19000</v>
      </c>
    </row>
    <row r="821" spans="1:34">
      <c r="A821" t="s">
        <v>34</v>
      </c>
      <c r="B821" t="s">
        <v>15071</v>
      </c>
      <c r="C821">
        <v>36</v>
      </c>
      <c r="D821">
        <v>105</v>
      </c>
      <c r="E821">
        <v>114</v>
      </c>
      <c r="F821">
        <v>537</v>
      </c>
      <c r="G821" t="s">
        <v>5064</v>
      </c>
      <c r="H821">
        <v>4000</v>
      </c>
      <c r="I821">
        <v>17100000</v>
      </c>
      <c r="J821" t="s">
        <v>56</v>
      </c>
      <c r="K821" t="s">
        <v>69</v>
      </c>
      <c r="L821" t="s">
        <v>37</v>
      </c>
      <c r="M821" t="s">
        <v>38</v>
      </c>
      <c r="N821" t="s">
        <v>87</v>
      </c>
      <c r="Q821" t="s">
        <v>3842</v>
      </c>
      <c r="R821" t="s">
        <v>15072</v>
      </c>
      <c r="S821">
        <v>7073</v>
      </c>
      <c r="T821">
        <v>6152</v>
      </c>
      <c r="U821" t="s">
        <v>8731</v>
      </c>
      <c r="V821">
        <v>1</v>
      </c>
      <c r="W821" t="s">
        <v>15073</v>
      </c>
      <c r="X821" t="s">
        <v>15074</v>
      </c>
      <c r="Y821">
        <v>29</v>
      </c>
      <c r="Z821" t="s">
        <v>44</v>
      </c>
      <c r="AA821" t="s">
        <v>45</v>
      </c>
      <c r="AB821" t="s">
        <v>46</v>
      </c>
      <c r="AC821">
        <v>25000000</v>
      </c>
      <c r="AD821">
        <v>1996</v>
      </c>
      <c r="AE821">
        <v>561</v>
      </c>
      <c r="AF821">
        <v>5.3</v>
      </c>
      <c r="AG821">
        <v>1.85</v>
      </c>
      <c r="AH821">
        <v>204</v>
      </c>
    </row>
    <row r="822" spans="1:34">
      <c r="A822" t="s">
        <v>34</v>
      </c>
      <c r="B822" t="s">
        <v>15000</v>
      </c>
      <c r="C822">
        <v>163</v>
      </c>
      <c r="D822">
        <v>114</v>
      </c>
      <c r="E822">
        <v>19</v>
      </c>
      <c r="F822">
        <v>848</v>
      </c>
      <c r="G822" t="s">
        <v>779</v>
      </c>
      <c r="H822">
        <v>1000</v>
      </c>
      <c r="I822">
        <v>28772222</v>
      </c>
      <c r="J822" t="s">
        <v>56</v>
      </c>
      <c r="K822" t="s">
        <v>37</v>
      </c>
      <c r="L822" t="s">
        <v>520</v>
      </c>
      <c r="M822" t="s">
        <v>57</v>
      </c>
      <c r="Q822" t="s">
        <v>275</v>
      </c>
      <c r="R822" t="s">
        <v>15001</v>
      </c>
      <c r="S822">
        <v>33958</v>
      </c>
      <c r="T822">
        <v>3962</v>
      </c>
      <c r="U822" t="s">
        <v>467</v>
      </c>
      <c r="V822">
        <v>1</v>
      </c>
      <c r="W822" t="s">
        <v>15002</v>
      </c>
      <c r="X822" t="s">
        <v>15003</v>
      </c>
      <c r="Y822">
        <v>163</v>
      </c>
      <c r="Z822" t="s">
        <v>44</v>
      </c>
      <c r="AA822" t="s">
        <v>45</v>
      </c>
      <c r="AB822" t="s">
        <v>62</v>
      </c>
      <c r="AC822">
        <v>105000000</v>
      </c>
      <c r="AD822">
        <v>2015</v>
      </c>
      <c r="AE822">
        <v>897</v>
      </c>
      <c r="AF822">
        <v>5.3</v>
      </c>
      <c r="AG822">
        <v>2.35</v>
      </c>
      <c r="AH822">
        <v>37000</v>
      </c>
    </row>
    <row r="823" spans="1:34">
      <c r="A823" t="s">
        <v>34</v>
      </c>
      <c r="B823" t="s">
        <v>9323</v>
      </c>
      <c r="C823">
        <v>45</v>
      </c>
      <c r="D823">
        <v>88</v>
      </c>
      <c r="E823">
        <v>269</v>
      </c>
      <c r="F823">
        <v>384</v>
      </c>
      <c r="G823" t="s">
        <v>9325</v>
      </c>
      <c r="H823">
        <v>1000</v>
      </c>
      <c r="I823">
        <v>20218</v>
      </c>
      <c r="J823" t="s">
        <v>56</v>
      </c>
      <c r="K823" t="s">
        <v>88</v>
      </c>
      <c r="L823" t="s">
        <v>37</v>
      </c>
      <c r="M823" t="s">
        <v>57</v>
      </c>
      <c r="Q823" t="s">
        <v>1758</v>
      </c>
      <c r="R823" t="s">
        <v>15101</v>
      </c>
      <c r="S823">
        <v>5431</v>
      </c>
      <c r="T823">
        <v>2557</v>
      </c>
      <c r="U823" t="s">
        <v>14094</v>
      </c>
      <c r="V823">
        <v>2</v>
      </c>
      <c r="W823" t="s">
        <v>15102</v>
      </c>
      <c r="X823" t="s">
        <v>15103</v>
      </c>
      <c r="Y823">
        <v>50</v>
      </c>
      <c r="Z823" t="s">
        <v>44</v>
      </c>
      <c r="AA823" t="s">
        <v>45</v>
      </c>
      <c r="AB823" t="s">
        <v>62</v>
      </c>
      <c r="AC823">
        <v>24000000</v>
      </c>
      <c r="AD823">
        <v>2001</v>
      </c>
      <c r="AE823">
        <v>489</v>
      </c>
      <c r="AF823">
        <v>5.3</v>
      </c>
      <c r="AG823">
        <v>2.35</v>
      </c>
      <c r="AH823">
        <v>204</v>
      </c>
    </row>
    <row r="824" spans="1:34">
      <c r="A824" t="s">
        <v>34</v>
      </c>
      <c r="B824" t="s">
        <v>5452</v>
      </c>
      <c r="C824">
        <v>120</v>
      </c>
      <c r="D824">
        <v>97</v>
      </c>
      <c r="E824">
        <v>212</v>
      </c>
      <c r="F824">
        <v>637</v>
      </c>
      <c r="G824" t="s">
        <v>3252</v>
      </c>
      <c r="H824">
        <v>960</v>
      </c>
      <c r="I824">
        <v>23292105</v>
      </c>
      <c r="J824" t="s">
        <v>56</v>
      </c>
      <c r="K824" t="s">
        <v>70</v>
      </c>
      <c r="L824" t="s">
        <v>94</v>
      </c>
      <c r="M824" t="s">
        <v>57</v>
      </c>
      <c r="Q824" t="s">
        <v>10416</v>
      </c>
      <c r="R824" t="s">
        <v>15115</v>
      </c>
      <c r="S824">
        <v>39541</v>
      </c>
      <c r="T824">
        <v>3261</v>
      </c>
      <c r="U824" t="s">
        <v>15116</v>
      </c>
      <c r="V824">
        <v>0</v>
      </c>
      <c r="W824" t="s">
        <v>15117</v>
      </c>
      <c r="X824" t="s">
        <v>15118</v>
      </c>
      <c r="Y824">
        <v>334</v>
      </c>
      <c r="Z824" t="s">
        <v>44</v>
      </c>
      <c r="AA824" t="s">
        <v>45</v>
      </c>
      <c r="AB824" t="s">
        <v>62</v>
      </c>
      <c r="AC824">
        <v>20000000</v>
      </c>
      <c r="AD824">
        <v>2006</v>
      </c>
      <c r="AE824">
        <v>917</v>
      </c>
      <c r="AF824">
        <v>5.3</v>
      </c>
      <c r="AG824">
        <v>2.35</v>
      </c>
      <c r="AH824">
        <v>3000</v>
      </c>
    </row>
    <row r="825" spans="1:34">
      <c r="A825" t="s">
        <v>34</v>
      </c>
      <c r="B825" t="s">
        <v>15138</v>
      </c>
      <c r="C825">
        <v>27</v>
      </c>
      <c r="D825">
        <v>81</v>
      </c>
      <c r="E825">
        <v>8</v>
      </c>
      <c r="F825">
        <v>341</v>
      </c>
      <c r="G825" t="s">
        <v>15139</v>
      </c>
      <c r="H825">
        <v>844</v>
      </c>
      <c r="I825">
        <v>26906039</v>
      </c>
      <c r="J825" t="s">
        <v>56</v>
      </c>
      <c r="K825" t="s">
        <v>88</v>
      </c>
      <c r="Q825" t="s">
        <v>15140</v>
      </c>
      <c r="R825" t="s">
        <v>15141</v>
      </c>
      <c r="S825">
        <v>29621</v>
      </c>
      <c r="T825">
        <v>2653</v>
      </c>
      <c r="U825" t="s">
        <v>15142</v>
      </c>
      <c r="V825">
        <v>2</v>
      </c>
      <c r="W825" t="s">
        <v>15143</v>
      </c>
      <c r="X825" t="s">
        <v>15144</v>
      </c>
      <c r="Y825">
        <v>76</v>
      </c>
      <c r="Z825" t="s">
        <v>44</v>
      </c>
      <c r="AA825" t="s">
        <v>45</v>
      </c>
      <c r="AB825" t="s">
        <v>62</v>
      </c>
      <c r="AC825">
        <v>18000000</v>
      </c>
      <c r="AD825">
        <v>1996</v>
      </c>
      <c r="AE825">
        <v>456</v>
      </c>
      <c r="AF825">
        <v>5.3</v>
      </c>
      <c r="AG825">
        <v>1.85</v>
      </c>
      <c r="AH825">
        <v>588</v>
      </c>
    </row>
    <row r="826" spans="1:34">
      <c r="A826" t="s">
        <v>34</v>
      </c>
      <c r="B826" t="s">
        <v>15210</v>
      </c>
      <c r="C826">
        <v>48</v>
      </c>
      <c r="D826">
        <v>96</v>
      </c>
      <c r="E826">
        <v>3</v>
      </c>
      <c r="F826">
        <v>38</v>
      </c>
      <c r="G826" t="s">
        <v>15211</v>
      </c>
      <c r="H826">
        <v>472</v>
      </c>
      <c r="I826">
        <v>27445</v>
      </c>
      <c r="J826" t="s">
        <v>56</v>
      </c>
      <c r="K826" t="s">
        <v>88</v>
      </c>
      <c r="L826" t="s">
        <v>38</v>
      </c>
      <c r="M826" t="s">
        <v>57</v>
      </c>
      <c r="Q826" t="s">
        <v>5119</v>
      </c>
      <c r="R826" t="s">
        <v>15212</v>
      </c>
      <c r="S826">
        <v>3788</v>
      </c>
      <c r="T826">
        <v>561</v>
      </c>
      <c r="U826" t="s">
        <v>15213</v>
      </c>
      <c r="V826">
        <v>5</v>
      </c>
      <c r="W826" t="s">
        <v>15214</v>
      </c>
      <c r="X826" t="s">
        <v>15215</v>
      </c>
      <c r="Y826">
        <v>31</v>
      </c>
      <c r="Z826" t="s">
        <v>44</v>
      </c>
      <c r="AA826" t="s">
        <v>45</v>
      </c>
      <c r="AB826" t="s">
        <v>46</v>
      </c>
      <c r="AC826">
        <v>9000000</v>
      </c>
      <c r="AD826">
        <v>2011</v>
      </c>
      <c r="AE826">
        <v>39</v>
      </c>
      <c r="AF826">
        <v>5.3</v>
      </c>
      <c r="AG826">
        <v>1.85</v>
      </c>
      <c r="AH826">
        <v>1000</v>
      </c>
    </row>
    <row r="827" spans="1:34">
      <c r="A827" t="s">
        <v>34</v>
      </c>
      <c r="B827" t="s">
        <v>15224</v>
      </c>
      <c r="C827">
        <v>50</v>
      </c>
      <c r="D827">
        <v>91</v>
      </c>
      <c r="E827">
        <v>23</v>
      </c>
      <c r="F827">
        <v>660</v>
      </c>
      <c r="G827" t="s">
        <v>10453</v>
      </c>
      <c r="H827">
        <v>4000</v>
      </c>
      <c r="I827">
        <v>96793</v>
      </c>
      <c r="J827" t="s">
        <v>56</v>
      </c>
      <c r="K827" t="s">
        <v>88</v>
      </c>
      <c r="L827" t="s">
        <v>87</v>
      </c>
      <c r="Q827" t="s">
        <v>7954</v>
      </c>
      <c r="R827" t="s">
        <v>15225</v>
      </c>
      <c r="S827">
        <v>12188</v>
      </c>
      <c r="T827">
        <v>6380</v>
      </c>
      <c r="U827" t="s">
        <v>887</v>
      </c>
      <c r="V827">
        <v>3</v>
      </c>
      <c r="W827" t="s">
        <v>15226</v>
      </c>
      <c r="X827" t="s">
        <v>15227</v>
      </c>
      <c r="Y827">
        <v>135</v>
      </c>
      <c r="Z827" t="s">
        <v>44</v>
      </c>
      <c r="AA827" t="s">
        <v>45</v>
      </c>
      <c r="AB827" t="s">
        <v>62</v>
      </c>
      <c r="AC827">
        <v>3500000</v>
      </c>
      <c r="AD827">
        <v>2004</v>
      </c>
      <c r="AE827">
        <v>756</v>
      </c>
      <c r="AF827">
        <v>5.3</v>
      </c>
      <c r="AG827">
        <v>2.35</v>
      </c>
      <c r="AH827">
        <v>1000</v>
      </c>
    </row>
    <row r="828" spans="1:34">
      <c r="A828" t="s">
        <v>34</v>
      </c>
      <c r="B828" t="s">
        <v>7952</v>
      </c>
      <c r="C828">
        <v>264</v>
      </c>
      <c r="D828">
        <v>112</v>
      </c>
      <c r="E828">
        <v>357</v>
      </c>
      <c r="F828">
        <v>595</v>
      </c>
      <c r="G828" t="s">
        <v>3500</v>
      </c>
      <c r="H828">
        <v>5000</v>
      </c>
      <c r="I828">
        <v>102176165</v>
      </c>
      <c r="J828" t="s">
        <v>56</v>
      </c>
      <c r="K828" t="s">
        <v>69</v>
      </c>
      <c r="L828" t="s">
        <v>70</v>
      </c>
      <c r="M828" t="s">
        <v>94</v>
      </c>
      <c r="N828" t="s">
        <v>57</v>
      </c>
      <c r="Q828" t="s">
        <v>1440</v>
      </c>
      <c r="R828" t="s">
        <v>15283</v>
      </c>
      <c r="S828">
        <v>117927</v>
      </c>
      <c r="T828">
        <v>9131</v>
      </c>
      <c r="U828" t="s">
        <v>15284</v>
      </c>
      <c r="V828">
        <v>2</v>
      </c>
      <c r="W828" t="s">
        <v>15285</v>
      </c>
      <c r="X828" t="s">
        <v>15286</v>
      </c>
      <c r="Y828">
        <v>501</v>
      </c>
      <c r="Z828" t="s">
        <v>44</v>
      </c>
      <c r="AA828" t="s">
        <v>45</v>
      </c>
      <c r="AB828" t="s">
        <v>62</v>
      </c>
      <c r="AC828">
        <v>145000000</v>
      </c>
      <c r="AD828">
        <v>2008</v>
      </c>
      <c r="AE828">
        <v>3000</v>
      </c>
      <c r="AF828">
        <v>5.2</v>
      </c>
      <c r="AG828">
        <v>2.35</v>
      </c>
      <c r="AH828">
        <v>0</v>
      </c>
    </row>
    <row r="829" spans="1:34">
      <c r="A829" t="s">
        <v>34</v>
      </c>
      <c r="B829" t="s">
        <v>6989</v>
      </c>
      <c r="C829">
        <v>276</v>
      </c>
      <c r="D829">
        <v>123</v>
      </c>
      <c r="E829">
        <v>160</v>
      </c>
      <c r="F829">
        <v>402</v>
      </c>
      <c r="G829" t="s">
        <v>11060</v>
      </c>
      <c r="H829">
        <v>12000</v>
      </c>
      <c r="I829">
        <v>115802596</v>
      </c>
      <c r="J829" t="s">
        <v>56</v>
      </c>
      <c r="K829" t="s">
        <v>70</v>
      </c>
      <c r="L829" t="s">
        <v>57</v>
      </c>
      <c r="Q829" t="s">
        <v>2304</v>
      </c>
      <c r="R829" t="s">
        <v>15287</v>
      </c>
      <c r="S829">
        <v>182661</v>
      </c>
      <c r="T829">
        <v>14017</v>
      </c>
      <c r="U829" t="s">
        <v>5821</v>
      </c>
      <c r="V829">
        <v>1</v>
      </c>
      <c r="W829" t="s">
        <v>15288</v>
      </c>
      <c r="X829" t="s">
        <v>15289</v>
      </c>
      <c r="Y829">
        <v>681</v>
      </c>
      <c r="Z829" t="s">
        <v>44</v>
      </c>
      <c r="AA829" t="s">
        <v>45</v>
      </c>
      <c r="AB829" t="s">
        <v>62</v>
      </c>
      <c r="AC829">
        <v>110000000</v>
      </c>
      <c r="AD829">
        <v>2007</v>
      </c>
      <c r="AE829">
        <v>701</v>
      </c>
      <c r="AF829">
        <v>5.2</v>
      </c>
      <c r="AG829">
        <v>2.35</v>
      </c>
      <c r="AH829">
        <v>0</v>
      </c>
    </row>
    <row r="830" spans="1:34">
      <c r="A830" t="s">
        <v>34</v>
      </c>
      <c r="B830" t="s">
        <v>12082</v>
      </c>
      <c r="C830">
        <v>237</v>
      </c>
      <c r="D830">
        <v>113</v>
      </c>
      <c r="E830">
        <v>43</v>
      </c>
      <c r="F830">
        <v>452</v>
      </c>
      <c r="G830" t="s">
        <v>15308</v>
      </c>
      <c r="H830">
        <v>12000</v>
      </c>
      <c r="I830">
        <v>28031250</v>
      </c>
      <c r="J830" t="s">
        <v>56</v>
      </c>
      <c r="K830" t="s">
        <v>69</v>
      </c>
      <c r="L830" t="s">
        <v>94</v>
      </c>
      <c r="M830" t="s">
        <v>86</v>
      </c>
      <c r="Q830" t="s">
        <v>4088</v>
      </c>
      <c r="R830" t="s">
        <v>15309</v>
      </c>
      <c r="S830">
        <v>88146</v>
      </c>
      <c r="T830">
        <v>13517</v>
      </c>
      <c r="U830" t="s">
        <v>739</v>
      </c>
      <c r="V830">
        <v>0</v>
      </c>
      <c r="W830" t="s">
        <v>15310</v>
      </c>
      <c r="X830" t="s">
        <v>15311</v>
      </c>
      <c r="Y830">
        <v>814</v>
      </c>
      <c r="Z830" t="s">
        <v>44</v>
      </c>
      <c r="AA830" t="s">
        <v>329</v>
      </c>
      <c r="AB830" t="s">
        <v>46</v>
      </c>
      <c r="AC830">
        <v>60000000</v>
      </c>
      <c r="AD830">
        <v>2005</v>
      </c>
      <c r="AE830">
        <v>585</v>
      </c>
      <c r="AF830">
        <v>5.2</v>
      </c>
      <c r="AG830">
        <v>2.35</v>
      </c>
      <c r="AH830">
        <v>0</v>
      </c>
    </row>
    <row r="831" spans="1:34">
      <c r="A831" t="s">
        <v>34</v>
      </c>
      <c r="B831" t="s">
        <v>15315</v>
      </c>
      <c r="C831">
        <v>105</v>
      </c>
      <c r="D831">
        <v>87</v>
      </c>
      <c r="E831">
        <v>6</v>
      </c>
      <c r="F831">
        <v>405</v>
      </c>
      <c r="G831" t="s">
        <v>11079</v>
      </c>
      <c r="H831">
        <v>3000</v>
      </c>
      <c r="I831">
        <v>93375151</v>
      </c>
      <c r="J831" t="s">
        <v>56</v>
      </c>
      <c r="K831" t="s">
        <v>88</v>
      </c>
      <c r="L831" t="s">
        <v>89</v>
      </c>
      <c r="M831" t="s">
        <v>70</v>
      </c>
      <c r="Q831" t="s">
        <v>15316</v>
      </c>
      <c r="R831" t="s">
        <v>15317</v>
      </c>
      <c r="S831">
        <v>46031</v>
      </c>
      <c r="T831">
        <v>4171</v>
      </c>
      <c r="U831" t="s">
        <v>5727</v>
      </c>
      <c r="V831">
        <v>0</v>
      </c>
      <c r="W831" t="s">
        <v>15318</v>
      </c>
      <c r="X831" t="s">
        <v>15319</v>
      </c>
      <c r="Y831">
        <v>235</v>
      </c>
      <c r="Z831" t="s">
        <v>44</v>
      </c>
      <c r="AA831" t="s">
        <v>45</v>
      </c>
      <c r="AB831" t="s">
        <v>150</v>
      </c>
      <c r="AC831">
        <v>60000000</v>
      </c>
      <c r="AD831">
        <v>2001</v>
      </c>
      <c r="AE831">
        <v>664</v>
      </c>
      <c r="AF831">
        <v>5.2</v>
      </c>
      <c r="AG831">
        <v>1.85</v>
      </c>
      <c r="AH831">
        <v>0</v>
      </c>
    </row>
    <row r="832" spans="1:34">
      <c r="A832" t="s">
        <v>34</v>
      </c>
      <c r="B832" t="s">
        <v>15331</v>
      </c>
      <c r="C832">
        <v>98</v>
      </c>
      <c r="D832">
        <v>108</v>
      </c>
      <c r="E832">
        <v>4</v>
      </c>
      <c r="F832">
        <v>96</v>
      </c>
      <c r="G832" t="s">
        <v>15332</v>
      </c>
      <c r="H832">
        <v>687</v>
      </c>
      <c r="I832">
        <v>22108977</v>
      </c>
      <c r="J832" t="s">
        <v>56</v>
      </c>
      <c r="K832" t="s">
        <v>88</v>
      </c>
      <c r="L832" t="s">
        <v>70</v>
      </c>
      <c r="Q832" t="s">
        <v>3046</v>
      </c>
      <c r="R832" t="s">
        <v>15333</v>
      </c>
      <c r="S832">
        <v>29861</v>
      </c>
      <c r="T832">
        <v>1134</v>
      </c>
      <c r="U832" t="s">
        <v>4615</v>
      </c>
      <c r="V832">
        <v>1</v>
      </c>
      <c r="W832" t="s">
        <v>15334</v>
      </c>
      <c r="X832" t="s">
        <v>15335</v>
      </c>
      <c r="Y832">
        <v>132</v>
      </c>
      <c r="Z832" t="s">
        <v>44</v>
      </c>
      <c r="AA832" t="s">
        <v>1889</v>
      </c>
      <c r="AB832" t="s">
        <v>62</v>
      </c>
      <c r="AC832">
        <v>41000000</v>
      </c>
      <c r="AD832">
        <v>2003</v>
      </c>
      <c r="AE832">
        <v>312</v>
      </c>
      <c r="AF832">
        <v>5.2</v>
      </c>
      <c r="AG832">
        <v>2.35</v>
      </c>
      <c r="AH832">
        <v>505</v>
      </c>
    </row>
    <row r="833" spans="1:34">
      <c r="A833" t="s">
        <v>34</v>
      </c>
      <c r="B833" t="s">
        <v>15341</v>
      </c>
      <c r="C833">
        <v>70</v>
      </c>
      <c r="D833">
        <v>98</v>
      </c>
      <c r="E833">
        <v>20</v>
      </c>
      <c r="F833">
        <v>968</v>
      </c>
      <c r="G833" t="s">
        <v>1154</v>
      </c>
      <c r="H833">
        <v>2000</v>
      </c>
      <c r="I833">
        <v>54967359</v>
      </c>
      <c r="J833" t="s">
        <v>56</v>
      </c>
      <c r="K833" t="s">
        <v>94</v>
      </c>
      <c r="Q833" t="s">
        <v>13954</v>
      </c>
      <c r="R833" t="s">
        <v>15342</v>
      </c>
      <c r="S833">
        <v>52805</v>
      </c>
      <c r="T833">
        <v>7039</v>
      </c>
      <c r="U833" t="s">
        <v>2666</v>
      </c>
      <c r="V833">
        <v>0</v>
      </c>
      <c r="W833" t="s">
        <v>15343</v>
      </c>
      <c r="X833" t="s">
        <v>15344</v>
      </c>
      <c r="Y833">
        <v>209</v>
      </c>
      <c r="Z833" t="s">
        <v>44</v>
      </c>
      <c r="AA833" t="s">
        <v>45</v>
      </c>
      <c r="AB833" t="s">
        <v>46</v>
      </c>
      <c r="AC833">
        <v>40000000</v>
      </c>
      <c r="AD833">
        <v>1997</v>
      </c>
      <c r="AE833">
        <v>2000</v>
      </c>
      <c r="AF833">
        <v>5.2</v>
      </c>
      <c r="AG833">
        <v>1.85</v>
      </c>
      <c r="AH833">
        <v>0</v>
      </c>
    </row>
    <row r="834" spans="1:34">
      <c r="A834" t="s">
        <v>34</v>
      </c>
      <c r="B834" t="s">
        <v>11705</v>
      </c>
      <c r="C834">
        <v>31</v>
      </c>
      <c r="D834">
        <v>110</v>
      </c>
      <c r="E834">
        <v>49</v>
      </c>
      <c r="F834">
        <v>427</v>
      </c>
      <c r="G834" t="s">
        <v>15349</v>
      </c>
      <c r="H834">
        <v>1000</v>
      </c>
      <c r="I834">
        <v>623374</v>
      </c>
      <c r="J834" t="s">
        <v>56</v>
      </c>
      <c r="K834" t="s">
        <v>69</v>
      </c>
      <c r="L834" t="s">
        <v>38</v>
      </c>
      <c r="M834" t="s">
        <v>57</v>
      </c>
      <c r="N834" t="s">
        <v>92</v>
      </c>
      <c r="Q834" t="s">
        <v>324</v>
      </c>
      <c r="R834" t="s">
        <v>15350</v>
      </c>
      <c r="S834">
        <v>4757</v>
      </c>
      <c r="T834">
        <v>2120</v>
      </c>
      <c r="U834" t="s">
        <v>13270</v>
      </c>
      <c r="V834">
        <v>2</v>
      </c>
      <c r="W834" t="s">
        <v>15351</v>
      </c>
      <c r="X834" t="s">
        <v>15352</v>
      </c>
      <c r="Y834">
        <v>67</v>
      </c>
      <c r="Z834" t="s">
        <v>44</v>
      </c>
      <c r="AA834" t="s">
        <v>45</v>
      </c>
      <c r="AB834" t="s">
        <v>62</v>
      </c>
      <c r="AC834">
        <v>38000000</v>
      </c>
      <c r="AD834">
        <v>2001</v>
      </c>
      <c r="AE834">
        <v>569</v>
      </c>
      <c r="AF834">
        <v>5.2</v>
      </c>
      <c r="AG834">
        <v>2.35</v>
      </c>
      <c r="AH834">
        <v>474</v>
      </c>
    </row>
    <row r="835" spans="1:34">
      <c r="A835" t="s">
        <v>34</v>
      </c>
      <c r="B835" t="s">
        <v>15353</v>
      </c>
      <c r="C835">
        <v>194</v>
      </c>
      <c r="D835">
        <v>112</v>
      </c>
      <c r="E835">
        <v>5</v>
      </c>
      <c r="F835">
        <v>724</v>
      </c>
      <c r="G835" t="s">
        <v>15354</v>
      </c>
      <c r="H835">
        <v>17000</v>
      </c>
      <c r="I835">
        <v>34912982</v>
      </c>
      <c r="J835" t="s">
        <v>56</v>
      </c>
      <c r="K835" t="s">
        <v>69</v>
      </c>
      <c r="L835" t="s">
        <v>86</v>
      </c>
      <c r="M835" t="s">
        <v>57</v>
      </c>
      <c r="Q835" t="s">
        <v>2423</v>
      </c>
      <c r="R835" t="s">
        <v>15355</v>
      </c>
      <c r="S835">
        <v>55617</v>
      </c>
      <c r="T835">
        <v>19974</v>
      </c>
      <c r="U835" t="s">
        <v>15356</v>
      </c>
      <c r="V835">
        <v>0</v>
      </c>
      <c r="W835" t="s">
        <v>15357</v>
      </c>
      <c r="X835" t="s">
        <v>15358</v>
      </c>
      <c r="Y835">
        <v>266</v>
      </c>
      <c r="Z835" t="s">
        <v>44</v>
      </c>
      <c r="AA835" t="s">
        <v>45</v>
      </c>
      <c r="AB835" t="s">
        <v>62</v>
      </c>
      <c r="AC835">
        <v>38000000</v>
      </c>
      <c r="AD835">
        <v>2016</v>
      </c>
      <c r="AE835">
        <v>1000</v>
      </c>
      <c r="AF835">
        <v>5.2</v>
      </c>
      <c r="AG835">
        <v>2.35</v>
      </c>
      <c r="AH835">
        <v>14000</v>
      </c>
    </row>
    <row r="836" spans="1:34">
      <c r="A836" t="s">
        <v>34</v>
      </c>
      <c r="B836" t="s">
        <v>15365</v>
      </c>
      <c r="C836">
        <v>68</v>
      </c>
      <c r="D836">
        <v>102</v>
      </c>
      <c r="E836">
        <v>3</v>
      </c>
      <c r="F836">
        <v>239</v>
      </c>
      <c r="G836" t="s">
        <v>3502</v>
      </c>
      <c r="H836">
        <v>372</v>
      </c>
      <c r="I836">
        <v>11227940</v>
      </c>
      <c r="J836" t="s">
        <v>56</v>
      </c>
      <c r="K836" t="s">
        <v>69</v>
      </c>
      <c r="L836" t="s">
        <v>88</v>
      </c>
      <c r="M836" t="s">
        <v>38</v>
      </c>
      <c r="N836" t="s">
        <v>57</v>
      </c>
      <c r="Q836" t="s">
        <v>11489</v>
      </c>
      <c r="R836" t="s">
        <v>15366</v>
      </c>
      <c r="S836">
        <v>8367</v>
      </c>
      <c r="T836">
        <v>1274</v>
      </c>
      <c r="U836" t="s">
        <v>15367</v>
      </c>
      <c r="V836">
        <v>0</v>
      </c>
      <c r="W836" t="s">
        <v>15368</v>
      </c>
      <c r="X836" t="s">
        <v>15369</v>
      </c>
      <c r="Y836">
        <v>94</v>
      </c>
      <c r="Z836" t="s">
        <v>44</v>
      </c>
      <c r="AA836" t="s">
        <v>45</v>
      </c>
      <c r="AB836" t="s">
        <v>46</v>
      </c>
      <c r="AC836">
        <v>34000000</v>
      </c>
      <c r="AD836">
        <v>1999</v>
      </c>
      <c r="AE836">
        <v>248</v>
      </c>
      <c r="AF836">
        <v>5.2</v>
      </c>
      <c r="AG836">
        <v>2.35</v>
      </c>
      <c r="AH836">
        <v>120</v>
      </c>
    </row>
    <row r="837" spans="1:34">
      <c r="A837" t="s">
        <v>34</v>
      </c>
      <c r="B837" t="s">
        <v>12234</v>
      </c>
      <c r="C837">
        <v>167</v>
      </c>
      <c r="D837">
        <v>91</v>
      </c>
      <c r="E837">
        <v>41</v>
      </c>
      <c r="F837">
        <v>328</v>
      </c>
      <c r="G837" t="s">
        <v>15378</v>
      </c>
      <c r="H837">
        <v>567</v>
      </c>
      <c r="I837">
        <v>20819129</v>
      </c>
      <c r="J837" t="s">
        <v>56</v>
      </c>
      <c r="K837" t="s">
        <v>88</v>
      </c>
      <c r="L837" t="s">
        <v>37</v>
      </c>
      <c r="Q837" t="s">
        <v>13690</v>
      </c>
      <c r="R837" t="s">
        <v>15379</v>
      </c>
      <c r="S837">
        <v>84209</v>
      </c>
      <c r="T837">
        <v>2954</v>
      </c>
      <c r="U837" t="s">
        <v>7362</v>
      </c>
      <c r="V837">
        <v>1</v>
      </c>
      <c r="W837" t="s">
        <v>15380</v>
      </c>
      <c r="X837" t="s">
        <v>15381</v>
      </c>
      <c r="Y837">
        <v>201</v>
      </c>
      <c r="Z837" t="s">
        <v>44</v>
      </c>
      <c r="AA837" t="s">
        <v>45</v>
      </c>
      <c r="AB837" t="s">
        <v>150</v>
      </c>
      <c r="AC837">
        <v>26000000</v>
      </c>
      <c r="AD837">
        <v>2009</v>
      </c>
      <c r="AE837">
        <v>402</v>
      </c>
      <c r="AF837">
        <v>5.2</v>
      </c>
      <c r="AG837">
        <v>1.85</v>
      </c>
      <c r="AH837">
        <v>0</v>
      </c>
    </row>
    <row r="838" spans="1:34">
      <c r="A838" t="s">
        <v>34</v>
      </c>
      <c r="B838" t="s">
        <v>13733</v>
      </c>
      <c r="C838">
        <v>226</v>
      </c>
      <c r="D838">
        <v>100</v>
      </c>
      <c r="E838">
        <v>124</v>
      </c>
      <c r="F838">
        <v>534</v>
      </c>
      <c r="G838" t="s">
        <v>1229</v>
      </c>
      <c r="H838">
        <v>2000</v>
      </c>
      <c r="I838">
        <v>40168080</v>
      </c>
      <c r="J838" t="s">
        <v>56</v>
      </c>
      <c r="K838" t="s">
        <v>70</v>
      </c>
      <c r="L838" t="s">
        <v>94</v>
      </c>
      <c r="Q838" t="s">
        <v>1479</v>
      </c>
      <c r="R838" t="s">
        <v>15382</v>
      </c>
      <c r="S838">
        <v>80870</v>
      </c>
      <c r="T838">
        <v>3889</v>
      </c>
      <c r="U838" t="s">
        <v>4266</v>
      </c>
      <c r="V838">
        <v>0</v>
      </c>
      <c r="W838" t="s">
        <v>15383</v>
      </c>
      <c r="X838" t="s">
        <v>15384</v>
      </c>
      <c r="Y838">
        <v>315</v>
      </c>
      <c r="Z838" t="s">
        <v>44</v>
      </c>
      <c r="AA838" t="s">
        <v>45</v>
      </c>
      <c r="AB838" t="s">
        <v>46</v>
      </c>
      <c r="AC838">
        <v>26000000</v>
      </c>
      <c r="AD838">
        <v>2010</v>
      </c>
      <c r="AE838">
        <v>850</v>
      </c>
      <c r="AF838">
        <v>5.2</v>
      </c>
      <c r="AG838">
        <v>2.35</v>
      </c>
      <c r="AH838">
        <v>0</v>
      </c>
    </row>
    <row r="839" spans="1:34">
      <c r="A839" t="s">
        <v>34</v>
      </c>
      <c r="B839" t="s">
        <v>2718</v>
      </c>
      <c r="C839">
        <v>69</v>
      </c>
      <c r="D839">
        <v>94</v>
      </c>
      <c r="E839">
        <v>906</v>
      </c>
      <c r="F839">
        <v>528</v>
      </c>
      <c r="G839" t="s">
        <v>2566</v>
      </c>
      <c r="H839">
        <v>2000</v>
      </c>
      <c r="I839">
        <v>36985501</v>
      </c>
      <c r="J839" t="s">
        <v>56</v>
      </c>
      <c r="K839" t="s">
        <v>69</v>
      </c>
      <c r="L839" t="s">
        <v>88</v>
      </c>
      <c r="M839" t="s">
        <v>86</v>
      </c>
      <c r="N839" t="s">
        <v>57</v>
      </c>
      <c r="Q839" t="s">
        <v>408</v>
      </c>
      <c r="R839" t="s">
        <v>15385</v>
      </c>
      <c r="S839">
        <v>11212</v>
      </c>
      <c r="T839">
        <v>3917</v>
      </c>
      <c r="U839" t="s">
        <v>11091</v>
      </c>
      <c r="V839">
        <v>0</v>
      </c>
      <c r="W839" t="s">
        <v>15386</v>
      </c>
      <c r="X839" t="s">
        <v>15387</v>
      </c>
      <c r="Y839">
        <v>94</v>
      </c>
      <c r="Z839" t="s">
        <v>44</v>
      </c>
      <c r="AA839" t="s">
        <v>45</v>
      </c>
      <c r="AB839" t="s">
        <v>150</v>
      </c>
      <c r="AC839">
        <v>26000000</v>
      </c>
      <c r="AD839">
        <v>2002</v>
      </c>
      <c r="AE839">
        <v>587</v>
      </c>
      <c r="AF839">
        <v>5.2</v>
      </c>
      <c r="AG839">
        <v>1.85</v>
      </c>
      <c r="AH839">
        <v>874</v>
      </c>
    </row>
    <row r="840" spans="1:34">
      <c r="A840" t="s">
        <v>34</v>
      </c>
      <c r="B840" t="s">
        <v>15401</v>
      </c>
      <c r="C840">
        <v>60</v>
      </c>
      <c r="D840">
        <v>104</v>
      </c>
      <c r="E840">
        <v>54</v>
      </c>
      <c r="F840">
        <v>919</v>
      </c>
      <c r="G840" t="s">
        <v>4858</v>
      </c>
      <c r="H840">
        <v>6000</v>
      </c>
      <c r="I840">
        <v>4064333</v>
      </c>
      <c r="J840" t="s">
        <v>56</v>
      </c>
      <c r="K840" t="s">
        <v>88</v>
      </c>
      <c r="L840" t="s">
        <v>86</v>
      </c>
      <c r="Q840" t="s">
        <v>1210</v>
      </c>
      <c r="R840" t="s">
        <v>15402</v>
      </c>
      <c r="S840">
        <v>24790</v>
      </c>
      <c r="T840">
        <v>9662</v>
      </c>
      <c r="U840" t="s">
        <v>12004</v>
      </c>
      <c r="V840">
        <v>0</v>
      </c>
      <c r="W840" t="s">
        <v>15403</v>
      </c>
      <c r="X840" t="s">
        <v>15404</v>
      </c>
      <c r="Y840">
        <v>173</v>
      </c>
      <c r="Z840" t="s">
        <v>44</v>
      </c>
      <c r="AA840" t="s">
        <v>45</v>
      </c>
      <c r="AB840" t="s">
        <v>46</v>
      </c>
      <c r="AC840">
        <v>25000000</v>
      </c>
      <c r="AD840">
        <v>1995</v>
      </c>
      <c r="AE840">
        <v>923</v>
      </c>
      <c r="AF840">
        <v>5.2</v>
      </c>
      <c r="AG840">
        <v>2.35</v>
      </c>
      <c r="AH840">
        <v>0</v>
      </c>
    </row>
    <row r="841" spans="1:34">
      <c r="A841" t="s">
        <v>34</v>
      </c>
      <c r="B841" t="s">
        <v>13049</v>
      </c>
      <c r="C841">
        <v>35</v>
      </c>
      <c r="D841">
        <v>96</v>
      </c>
      <c r="E841">
        <v>22</v>
      </c>
      <c r="F841">
        <v>794</v>
      </c>
      <c r="G841" t="s">
        <v>7104</v>
      </c>
      <c r="H841">
        <v>1000</v>
      </c>
      <c r="I841">
        <v>20257000</v>
      </c>
      <c r="J841" t="s">
        <v>56</v>
      </c>
      <c r="K841" t="s">
        <v>88</v>
      </c>
      <c r="L841" t="s">
        <v>37</v>
      </c>
      <c r="M841" t="s">
        <v>57</v>
      </c>
      <c r="Q841" t="s">
        <v>1890</v>
      </c>
      <c r="R841" t="s">
        <v>15443</v>
      </c>
      <c r="S841">
        <v>7569</v>
      </c>
      <c r="T841">
        <v>5282</v>
      </c>
      <c r="U841" t="s">
        <v>1033</v>
      </c>
      <c r="V841">
        <v>2</v>
      </c>
      <c r="W841" t="s">
        <v>15444</v>
      </c>
      <c r="X841" t="s">
        <v>15445</v>
      </c>
      <c r="Y841">
        <v>65</v>
      </c>
      <c r="Z841" t="s">
        <v>44</v>
      </c>
      <c r="AA841" t="s">
        <v>45</v>
      </c>
      <c r="AB841" t="s">
        <v>46</v>
      </c>
      <c r="AC841">
        <v>7000000</v>
      </c>
      <c r="AD841">
        <v>1988</v>
      </c>
      <c r="AE841">
        <v>841</v>
      </c>
      <c r="AF841">
        <v>5.2</v>
      </c>
      <c r="AG841">
        <v>1.85</v>
      </c>
      <c r="AH841">
        <v>978</v>
      </c>
    </row>
    <row r="842" spans="1:34">
      <c r="A842" t="s">
        <v>34</v>
      </c>
      <c r="B842" t="s">
        <v>15466</v>
      </c>
      <c r="C842">
        <v>31</v>
      </c>
      <c r="D842">
        <v>81</v>
      </c>
      <c r="E842">
        <v>0</v>
      </c>
      <c r="F842">
        <v>542</v>
      </c>
      <c r="G842" t="s">
        <v>9835</v>
      </c>
      <c r="H842">
        <v>560</v>
      </c>
      <c r="I842">
        <v>3293258</v>
      </c>
      <c r="J842" t="s">
        <v>56</v>
      </c>
      <c r="K842" t="s">
        <v>69</v>
      </c>
      <c r="L842" t="s">
        <v>88</v>
      </c>
      <c r="M842" t="s">
        <v>91</v>
      </c>
      <c r="Q842" t="s">
        <v>6109</v>
      </c>
      <c r="R842" t="s">
        <v>15467</v>
      </c>
      <c r="S842">
        <v>11399</v>
      </c>
      <c r="T842">
        <v>2238</v>
      </c>
      <c r="U842" t="s">
        <v>15468</v>
      </c>
      <c r="V842">
        <v>0</v>
      </c>
      <c r="W842" t="s">
        <v>15469</v>
      </c>
      <c r="X842" t="s">
        <v>15470</v>
      </c>
      <c r="Y842">
        <v>131</v>
      </c>
      <c r="Z842" t="s">
        <v>44</v>
      </c>
      <c r="AA842" t="s">
        <v>45</v>
      </c>
      <c r="AB842" t="s">
        <v>62</v>
      </c>
      <c r="AC842">
        <v>3000000</v>
      </c>
      <c r="AD842">
        <v>2001</v>
      </c>
      <c r="AE842">
        <v>555</v>
      </c>
      <c r="AF842">
        <v>5.2</v>
      </c>
      <c r="AG842">
        <v>1.85</v>
      </c>
      <c r="AH842">
        <v>0</v>
      </c>
    </row>
    <row r="843" spans="1:34">
      <c r="A843" t="s">
        <v>34</v>
      </c>
      <c r="B843" t="s">
        <v>15476</v>
      </c>
      <c r="C843">
        <v>145</v>
      </c>
      <c r="D843">
        <v>88</v>
      </c>
      <c r="E843">
        <v>12</v>
      </c>
      <c r="F843">
        <v>182</v>
      </c>
      <c r="G843" t="s">
        <v>15477</v>
      </c>
      <c r="H843">
        <v>730</v>
      </c>
      <c r="I843">
        <v>119420252</v>
      </c>
      <c r="J843" t="s">
        <v>56</v>
      </c>
      <c r="K843" t="s">
        <v>69</v>
      </c>
      <c r="L843" t="s">
        <v>95</v>
      </c>
      <c r="M843" t="s">
        <v>88</v>
      </c>
      <c r="N843" t="s">
        <v>89</v>
      </c>
      <c r="O843" t="s">
        <v>70</v>
      </c>
      <c r="P843" t="s">
        <v>86</v>
      </c>
      <c r="Q843" t="s">
        <v>3834</v>
      </c>
      <c r="R843" t="s">
        <v>15478</v>
      </c>
      <c r="S843">
        <v>33042</v>
      </c>
      <c r="T843">
        <v>2217</v>
      </c>
      <c r="U843" t="s">
        <v>15479</v>
      </c>
      <c r="V843">
        <v>0</v>
      </c>
      <c r="W843" t="s">
        <v>15480</v>
      </c>
      <c r="X843" t="s">
        <v>15481</v>
      </c>
      <c r="Y843">
        <v>90</v>
      </c>
      <c r="Z843" t="s">
        <v>44</v>
      </c>
      <c r="AA843" t="s">
        <v>45</v>
      </c>
      <c r="AB843" t="s">
        <v>150</v>
      </c>
      <c r="AC843">
        <v>150000000</v>
      </c>
      <c r="AD843">
        <v>2009</v>
      </c>
      <c r="AE843">
        <v>607</v>
      </c>
      <c r="AF843">
        <v>5.0999999999999996</v>
      </c>
      <c r="AG843">
        <v>2.35</v>
      </c>
      <c r="AH843">
        <v>0</v>
      </c>
    </row>
    <row r="844" spans="1:34">
      <c r="A844" t="s">
        <v>76</v>
      </c>
      <c r="B844" t="s">
        <v>15482</v>
      </c>
      <c r="C844">
        <v>170</v>
      </c>
      <c r="D844">
        <v>104</v>
      </c>
      <c r="E844">
        <v>14</v>
      </c>
      <c r="F844">
        <v>203</v>
      </c>
      <c r="G844" t="s">
        <v>15483</v>
      </c>
      <c r="H844">
        <v>3000</v>
      </c>
      <c r="I844">
        <v>75030163</v>
      </c>
      <c r="J844" t="s">
        <v>56</v>
      </c>
      <c r="K844" t="s">
        <v>69</v>
      </c>
      <c r="L844" t="s">
        <v>89</v>
      </c>
      <c r="M844" t="s">
        <v>70</v>
      </c>
      <c r="Q844" t="s">
        <v>257</v>
      </c>
      <c r="R844" t="s">
        <v>15484</v>
      </c>
      <c r="S844">
        <v>108076</v>
      </c>
      <c r="T844">
        <v>4487</v>
      </c>
      <c r="U844" t="s">
        <v>1869</v>
      </c>
      <c r="V844">
        <v>0</v>
      </c>
      <c r="W844" t="s">
        <v>15485</v>
      </c>
      <c r="X844" t="s">
        <v>15486</v>
      </c>
      <c r="Y844">
        <v>1690</v>
      </c>
      <c r="Z844" t="s">
        <v>44</v>
      </c>
      <c r="AA844" t="s">
        <v>45</v>
      </c>
      <c r="AB844" t="s">
        <v>150</v>
      </c>
      <c r="AC844">
        <v>100000000</v>
      </c>
      <c r="AD844">
        <v>2006</v>
      </c>
      <c r="AE844">
        <v>762</v>
      </c>
      <c r="AF844">
        <v>5.0999999999999996</v>
      </c>
      <c r="AG844">
        <v>2.35</v>
      </c>
      <c r="AH844">
        <v>0</v>
      </c>
    </row>
    <row r="845" spans="1:34">
      <c r="A845" t="s">
        <v>34</v>
      </c>
      <c r="B845" t="s">
        <v>7387</v>
      </c>
      <c r="C845">
        <v>102</v>
      </c>
      <c r="D845">
        <v>130</v>
      </c>
      <c r="E845">
        <v>81</v>
      </c>
      <c r="F845">
        <v>427</v>
      </c>
      <c r="G845" t="s">
        <v>682</v>
      </c>
      <c r="H845">
        <v>10000</v>
      </c>
      <c r="I845">
        <v>69102910</v>
      </c>
      <c r="J845" t="s">
        <v>56</v>
      </c>
      <c r="K845" t="s">
        <v>69</v>
      </c>
      <c r="L845" t="s">
        <v>89</v>
      </c>
      <c r="M845" t="s">
        <v>86</v>
      </c>
      <c r="N845" t="s">
        <v>57</v>
      </c>
      <c r="Q845" t="s">
        <v>1233</v>
      </c>
      <c r="R845" t="s">
        <v>15487</v>
      </c>
      <c r="S845">
        <v>58402</v>
      </c>
      <c r="T845">
        <v>12186</v>
      </c>
      <c r="U845" t="s">
        <v>15488</v>
      </c>
      <c r="V845">
        <v>0</v>
      </c>
      <c r="W845" t="s">
        <v>15489</v>
      </c>
      <c r="X845" t="s">
        <v>15490</v>
      </c>
      <c r="Y845">
        <v>370</v>
      </c>
      <c r="Z845" t="s">
        <v>44</v>
      </c>
      <c r="AA845" t="s">
        <v>45</v>
      </c>
      <c r="AB845" t="s">
        <v>62</v>
      </c>
      <c r="AC845">
        <v>80000000</v>
      </c>
      <c r="AD845">
        <v>1998</v>
      </c>
      <c r="AE845">
        <v>882</v>
      </c>
      <c r="AF845">
        <v>5.0999999999999996</v>
      </c>
      <c r="AG845">
        <v>2.35</v>
      </c>
      <c r="AH845">
        <v>0</v>
      </c>
    </row>
    <row r="846" spans="1:34">
      <c r="A846" t="s">
        <v>34</v>
      </c>
      <c r="B846" t="s">
        <v>15494</v>
      </c>
      <c r="C846">
        <v>308</v>
      </c>
      <c r="D846">
        <v>92</v>
      </c>
      <c r="E846">
        <v>72</v>
      </c>
      <c r="F846">
        <v>568</v>
      </c>
      <c r="G846" t="s">
        <v>6336</v>
      </c>
      <c r="H846">
        <v>623</v>
      </c>
      <c r="I846">
        <v>19059018</v>
      </c>
      <c r="J846" t="s">
        <v>56</v>
      </c>
      <c r="K846" t="s">
        <v>70</v>
      </c>
      <c r="L846" t="s">
        <v>86</v>
      </c>
      <c r="M846" t="s">
        <v>57</v>
      </c>
      <c r="Q846" t="s">
        <v>15495</v>
      </c>
      <c r="R846" t="s">
        <v>15496</v>
      </c>
      <c r="S846">
        <v>65709</v>
      </c>
      <c r="T846">
        <v>3165</v>
      </c>
      <c r="U846" t="s">
        <v>2693</v>
      </c>
      <c r="V846">
        <v>0</v>
      </c>
      <c r="W846" t="s">
        <v>15497</v>
      </c>
      <c r="X846" t="s">
        <v>15498</v>
      </c>
      <c r="Y846">
        <v>194</v>
      </c>
      <c r="Z846" t="s">
        <v>44</v>
      </c>
      <c r="AA846" t="s">
        <v>772</v>
      </c>
      <c r="AB846" t="s">
        <v>62</v>
      </c>
      <c r="AC846">
        <v>65000000</v>
      </c>
      <c r="AD846">
        <v>2014</v>
      </c>
      <c r="AE846">
        <v>593</v>
      </c>
      <c r="AF846">
        <v>5.0999999999999996</v>
      </c>
      <c r="AG846">
        <v>2.35</v>
      </c>
      <c r="AH846">
        <v>15000</v>
      </c>
    </row>
    <row r="847" spans="1:34">
      <c r="A847" t="s">
        <v>34</v>
      </c>
      <c r="B847" t="s">
        <v>5990</v>
      </c>
      <c r="C847">
        <v>144</v>
      </c>
      <c r="D847">
        <v>107</v>
      </c>
      <c r="E847">
        <v>422</v>
      </c>
      <c r="F847">
        <v>379</v>
      </c>
      <c r="G847" t="s">
        <v>14651</v>
      </c>
      <c r="H847">
        <v>631</v>
      </c>
      <c r="I847">
        <v>80270227</v>
      </c>
      <c r="J847" t="s">
        <v>56</v>
      </c>
      <c r="K847" t="s">
        <v>69</v>
      </c>
      <c r="L847" t="s">
        <v>88</v>
      </c>
      <c r="Q847" t="s">
        <v>9756</v>
      </c>
      <c r="R847" t="s">
        <v>15505</v>
      </c>
      <c r="S847">
        <v>66382</v>
      </c>
      <c r="T847">
        <v>2297</v>
      </c>
      <c r="U847" t="s">
        <v>3065</v>
      </c>
      <c r="V847">
        <v>5</v>
      </c>
      <c r="W847" t="s">
        <v>15506</v>
      </c>
      <c r="X847" t="s">
        <v>15507</v>
      </c>
      <c r="Y847">
        <v>612</v>
      </c>
      <c r="Z847" t="s">
        <v>44</v>
      </c>
      <c r="AA847" t="s">
        <v>45</v>
      </c>
      <c r="AB847" t="s">
        <v>62</v>
      </c>
      <c r="AC847">
        <v>50000000</v>
      </c>
      <c r="AD847">
        <v>2005</v>
      </c>
      <c r="AE847">
        <v>534</v>
      </c>
      <c r="AF847">
        <v>5.0999999999999996</v>
      </c>
      <c r="AG847">
        <v>2.35</v>
      </c>
      <c r="AH847">
        <v>0</v>
      </c>
    </row>
    <row r="848" spans="1:34">
      <c r="A848" t="s">
        <v>34</v>
      </c>
      <c r="B848" t="s">
        <v>13653</v>
      </c>
      <c r="C848">
        <v>102</v>
      </c>
      <c r="D848">
        <v>102</v>
      </c>
      <c r="E848">
        <v>19</v>
      </c>
      <c r="F848">
        <v>351</v>
      </c>
      <c r="G848" t="s">
        <v>2817</v>
      </c>
      <c r="H848">
        <v>13000</v>
      </c>
      <c r="I848">
        <v>14967182</v>
      </c>
      <c r="J848" t="s">
        <v>56</v>
      </c>
      <c r="K848" t="s">
        <v>37</v>
      </c>
      <c r="L848" t="s">
        <v>38</v>
      </c>
      <c r="M848" t="s">
        <v>57</v>
      </c>
      <c r="Q848" t="s">
        <v>1031</v>
      </c>
      <c r="R848" t="s">
        <v>15531</v>
      </c>
      <c r="S848">
        <v>27305</v>
      </c>
      <c r="T848">
        <v>14463</v>
      </c>
      <c r="U848" t="s">
        <v>15532</v>
      </c>
      <c r="V848">
        <v>1</v>
      </c>
      <c r="W848" t="s">
        <v>15533</v>
      </c>
      <c r="X848" t="s">
        <v>15534</v>
      </c>
      <c r="Y848">
        <v>284</v>
      </c>
      <c r="Z848" t="s">
        <v>44</v>
      </c>
      <c r="AA848" t="s">
        <v>45</v>
      </c>
      <c r="AB848" t="s">
        <v>46</v>
      </c>
      <c r="AC848">
        <v>40000000</v>
      </c>
      <c r="AD848">
        <v>2000</v>
      </c>
      <c r="AE848">
        <v>530</v>
      </c>
      <c r="AF848">
        <v>5.0999999999999996</v>
      </c>
      <c r="AG848">
        <v>2.35</v>
      </c>
      <c r="AH848">
        <v>604</v>
      </c>
    </row>
    <row r="849" spans="1:34">
      <c r="A849" t="s">
        <v>34</v>
      </c>
      <c r="B849" t="s">
        <v>14645</v>
      </c>
      <c r="C849">
        <v>66</v>
      </c>
      <c r="D849">
        <v>93</v>
      </c>
      <c r="E849">
        <v>13</v>
      </c>
      <c r="F849">
        <v>173</v>
      </c>
      <c r="G849" t="s">
        <v>900</v>
      </c>
      <c r="H849">
        <v>15000</v>
      </c>
      <c r="I849">
        <v>652526</v>
      </c>
      <c r="J849" t="s">
        <v>56</v>
      </c>
      <c r="K849" t="s">
        <v>69</v>
      </c>
      <c r="L849" t="s">
        <v>89</v>
      </c>
      <c r="M849" t="s">
        <v>57</v>
      </c>
      <c r="Q849" t="s">
        <v>4913</v>
      </c>
      <c r="R849" t="s">
        <v>15535</v>
      </c>
      <c r="S849">
        <v>20201</v>
      </c>
      <c r="T849">
        <v>15638</v>
      </c>
      <c r="U849" t="s">
        <v>15536</v>
      </c>
      <c r="V849">
        <v>3</v>
      </c>
      <c r="W849" t="s">
        <v>15537</v>
      </c>
      <c r="X849" t="s">
        <v>15538</v>
      </c>
      <c r="Y849">
        <v>187</v>
      </c>
      <c r="Z849" t="s">
        <v>44</v>
      </c>
      <c r="AA849" t="s">
        <v>359</v>
      </c>
      <c r="AB849" t="s">
        <v>150</v>
      </c>
      <c r="AC849">
        <v>40000000</v>
      </c>
      <c r="AD849">
        <v>2006</v>
      </c>
      <c r="AE849">
        <v>460</v>
      </c>
      <c r="AF849">
        <v>5.0999999999999996</v>
      </c>
      <c r="AG849">
        <v>2.35</v>
      </c>
      <c r="AH849">
        <v>823</v>
      </c>
    </row>
    <row r="850" spans="1:34">
      <c r="A850" t="s">
        <v>34</v>
      </c>
      <c r="B850" t="s">
        <v>2688</v>
      </c>
      <c r="C850">
        <v>103</v>
      </c>
      <c r="D850">
        <v>100</v>
      </c>
      <c r="E850">
        <v>0</v>
      </c>
      <c r="F850">
        <v>1000</v>
      </c>
      <c r="G850" t="s">
        <v>8203</v>
      </c>
      <c r="H850">
        <v>12000</v>
      </c>
      <c r="I850">
        <v>85570368</v>
      </c>
      <c r="J850" t="s">
        <v>56</v>
      </c>
      <c r="K850" t="s">
        <v>69</v>
      </c>
      <c r="L850" t="s">
        <v>88</v>
      </c>
      <c r="M850" t="s">
        <v>89</v>
      </c>
      <c r="N850" t="s">
        <v>86</v>
      </c>
      <c r="Q850" t="s">
        <v>449</v>
      </c>
      <c r="R850" t="s">
        <v>15539</v>
      </c>
      <c r="S850">
        <v>44885</v>
      </c>
      <c r="T850">
        <v>18291</v>
      </c>
      <c r="U850" t="s">
        <v>15540</v>
      </c>
      <c r="V850">
        <v>1</v>
      </c>
      <c r="W850" t="s">
        <v>15541</v>
      </c>
      <c r="X850" t="s">
        <v>15542</v>
      </c>
      <c r="Y850">
        <v>107</v>
      </c>
      <c r="Z850" t="s">
        <v>44</v>
      </c>
      <c r="AA850" t="s">
        <v>45</v>
      </c>
      <c r="AB850" t="s">
        <v>150</v>
      </c>
      <c r="AC850">
        <v>38000000</v>
      </c>
      <c r="AD850">
        <v>2002</v>
      </c>
      <c r="AE850">
        <v>2000</v>
      </c>
      <c r="AF850">
        <v>5.0999999999999996</v>
      </c>
      <c r="AG850">
        <v>1.85</v>
      </c>
      <c r="AH850">
        <v>478</v>
      </c>
    </row>
    <row r="851" spans="1:34">
      <c r="A851" t="s">
        <v>34</v>
      </c>
      <c r="B851" t="s">
        <v>7952</v>
      </c>
      <c r="C851">
        <v>211</v>
      </c>
      <c r="D851">
        <v>101</v>
      </c>
      <c r="E851">
        <v>357</v>
      </c>
      <c r="F851">
        <v>374</v>
      </c>
      <c r="G851" t="s">
        <v>2114</v>
      </c>
      <c r="H851">
        <v>907</v>
      </c>
      <c r="I851">
        <v>25863915</v>
      </c>
      <c r="J851" t="s">
        <v>56</v>
      </c>
      <c r="K851" t="s">
        <v>37</v>
      </c>
      <c r="L851" t="s">
        <v>90</v>
      </c>
      <c r="M851" t="s">
        <v>57</v>
      </c>
      <c r="Q851" t="s">
        <v>10521</v>
      </c>
      <c r="R851" t="s">
        <v>15543</v>
      </c>
      <c r="S851">
        <v>28257</v>
      </c>
      <c r="T851">
        <v>2471</v>
      </c>
      <c r="U851" t="s">
        <v>5669</v>
      </c>
      <c r="V851">
        <v>0</v>
      </c>
      <c r="W851" t="s">
        <v>15544</v>
      </c>
      <c r="X851" t="s">
        <v>15545</v>
      </c>
      <c r="Y851">
        <v>151</v>
      </c>
      <c r="Z851" t="s">
        <v>44</v>
      </c>
      <c r="AA851" t="s">
        <v>45</v>
      </c>
      <c r="AB851" t="s">
        <v>62</v>
      </c>
      <c r="AC851">
        <v>35000000</v>
      </c>
      <c r="AD851">
        <v>2012</v>
      </c>
      <c r="AE851">
        <v>445</v>
      </c>
      <c r="AF851">
        <v>5.0999999999999996</v>
      </c>
      <c r="AG851">
        <v>2.35</v>
      </c>
      <c r="AH851">
        <v>11000</v>
      </c>
    </row>
    <row r="852" spans="1:34">
      <c r="A852" t="s">
        <v>34</v>
      </c>
      <c r="B852" t="s">
        <v>8186</v>
      </c>
      <c r="C852">
        <v>155</v>
      </c>
      <c r="D852">
        <v>87</v>
      </c>
      <c r="E852">
        <v>98</v>
      </c>
      <c r="F852">
        <v>253</v>
      </c>
      <c r="G852" t="s">
        <v>5800</v>
      </c>
      <c r="H852">
        <v>472</v>
      </c>
      <c r="I852">
        <v>34507079</v>
      </c>
      <c r="J852" t="s">
        <v>56</v>
      </c>
      <c r="K852" t="s">
        <v>88</v>
      </c>
      <c r="L852" t="s">
        <v>37</v>
      </c>
      <c r="Q852" t="s">
        <v>5119</v>
      </c>
      <c r="R852" t="s">
        <v>15546</v>
      </c>
      <c r="S852">
        <v>34948</v>
      </c>
      <c r="T852">
        <v>1679</v>
      </c>
      <c r="U852" t="s">
        <v>15547</v>
      </c>
      <c r="V852">
        <v>2</v>
      </c>
      <c r="W852" t="s">
        <v>15548</v>
      </c>
      <c r="X852" t="s">
        <v>15549</v>
      </c>
      <c r="Y852">
        <v>118</v>
      </c>
      <c r="Z852" t="s">
        <v>44</v>
      </c>
      <c r="AA852" t="s">
        <v>45</v>
      </c>
      <c r="AB852" t="s">
        <v>62</v>
      </c>
      <c r="AC852">
        <v>35000000</v>
      </c>
      <c r="AD852">
        <v>2015</v>
      </c>
      <c r="AE852">
        <v>328</v>
      </c>
      <c r="AF852">
        <v>5.0999999999999996</v>
      </c>
      <c r="AG852">
        <v>2.35</v>
      </c>
      <c r="AH852">
        <v>0</v>
      </c>
    </row>
    <row r="853" spans="1:34">
      <c r="A853" t="s">
        <v>34</v>
      </c>
      <c r="B853" t="s">
        <v>3231</v>
      </c>
      <c r="C853">
        <v>112</v>
      </c>
      <c r="D853">
        <v>102</v>
      </c>
      <c r="E853">
        <v>241</v>
      </c>
      <c r="F853">
        <v>127</v>
      </c>
      <c r="G853" t="s">
        <v>5221</v>
      </c>
      <c r="H853">
        <v>13000</v>
      </c>
      <c r="I853">
        <v>7659747</v>
      </c>
      <c r="J853" t="s">
        <v>56</v>
      </c>
      <c r="K853" t="s">
        <v>90</v>
      </c>
      <c r="L853" t="s">
        <v>57</v>
      </c>
      <c r="Q853" t="s">
        <v>55</v>
      </c>
      <c r="R853" t="s">
        <v>15550</v>
      </c>
      <c r="S853">
        <v>14962</v>
      </c>
      <c r="T853">
        <v>14165</v>
      </c>
      <c r="U853" t="s">
        <v>12304</v>
      </c>
      <c r="V853">
        <v>1</v>
      </c>
      <c r="W853" t="s">
        <v>15551</v>
      </c>
      <c r="X853" t="s">
        <v>15552</v>
      </c>
      <c r="Y853">
        <v>204</v>
      </c>
      <c r="Z853" t="s">
        <v>44</v>
      </c>
      <c r="AA853" t="s">
        <v>45</v>
      </c>
      <c r="AB853" t="s">
        <v>46</v>
      </c>
      <c r="AC853">
        <v>38000000</v>
      </c>
      <c r="AD853">
        <v>2003</v>
      </c>
      <c r="AE853">
        <v>891</v>
      </c>
      <c r="AF853">
        <v>5.0999999999999996</v>
      </c>
      <c r="AG853">
        <v>1.85</v>
      </c>
      <c r="AH853">
        <v>704</v>
      </c>
    </row>
    <row r="854" spans="1:34">
      <c r="A854" t="s">
        <v>34</v>
      </c>
      <c r="B854" t="s">
        <v>14426</v>
      </c>
      <c r="C854">
        <v>100</v>
      </c>
      <c r="D854">
        <v>99</v>
      </c>
      <c r="E854">
        <v>67</v>
      </c>
      <c r="F854">
        <v>330</v>
      </c>
      <c r="G854" t="s">
        <v>6451</v>
      </c>
      <c r="H854">
        <v>826</v>
      </c>
      <c r="I854">
        <v>117559438</v>
      </c>
      <c r="J854" t="s">
        <v>56</v>
      </c>
      <c r="K854" t="s">
        <v>88</v>
      </c>
      <c r="L854" t="s">
        <v>37</v>
      </c>
      <c r="Q854" t="s">
        <v>3872</v>
      </c>
      <c r="R854" t="s">
        <v>15553</v>
      </c>
      <c r="S854">
        <v>66941</v>
      </c>
      <c r="T854">
        <v>1790</v>
      </c>
      <c r="U854" t="s">
        <v>15554</v>
      </c>
      <c r="V854">
        <v>1</v>
      </c>
      <c r="W854" t="s">
        <v>15555</v>
      </c>
      <c r="X854" t="s">
        <v>15556</v>
      </c>
      <c r="Y854">
        <v>148</v>
      </c>
      <c r="Z854" t="s">
        <v>44</v>
      </c>
      <c r="AA854" t="s">
        <v>45</v>
      </c>
      <c r="AB854" t="s">
        <v>62</v>
      </c>
      <c r="AC854">
        <v>30000000</v>
      </c>
      <c r="AD854">
        <v>2000</v>
      </c>
      <c r="AE854">
        <v>436</v>
      </c>
      <c r="AF854">
        <v>5.0999999999999996</v>
      </c>
      <c r="AG854">
        <v>1.85</v>
      </c>
      <c r="AH854">
        <v>1000</v>
      </c>
    </row>
    <row r="855" spans="1:34">
      <c r="A855" t="s">
        <v>34</v>
      </c>
      <c r="B855" t="s">
        <v>13817</v>
      </c>
      <c r="C855">
        <v>148</v>
      </c>
      <c r="D855">
        <v>96</v>
      </c>
      <c r="E855">
        <v>11</v>
      </c>
      <c r="F855">
        <v>150</v>
      </c>
      <c r="G855" t="s">
        <v>11259</v>
      </c>
      <c r="H855">
        <v>805</v>
      </c>
      <c r="I855">
        <v>16027866</v>
      </c>
      <c r="J855" t="s">
        <v>56</v>
      </c>
      <c r="K855" t="s">
        <v>37</v>
      </c>
      <c r="L855" t="s">
        <v>57</v>
      </c>
      <c r="Q855" t="s">
        <v>824</v>
      </c>
      <c r="R855" t="s">
        <v>15588</v>
      </c>
      <c r="S855">
        <v>26767</v>
      </c>
      <c r="T855">
        <v>1411</v>
      </c>
      <c r="U855" t="s">
        <v>15589</v>
      </c>
      <c r="V855">
        <v>0</v>
      </c>
      <c r="W855" t="s">
        <v>15590</v>
      </c>
      <c r="X855" t="s">
        <v>15591</v>
      </c>
      <c r="Y855">
        <v>121</v>
      </c>
      <c r="Z855" t="s">
        <v>44</v>
      </c>
      <c r="AA855" t="s">
        <v>301</v>
      </c>
      <c r="AB855" t="s">
        <v>62</v>
      </c>
      <c r="AC855">
        <v>25000000</v>
      </c>
      <c r="AD855">
        <v>2015</v>
      </c>
      <c r="AE855">
        <v>173</v>
      </c>
      <c r="AF855">
        <v>5.0999999999999996</v>
      </c>
      <c r="AG855">
        <v>2.35</v>
      </c>
      <c r="AH855">
        <v>0</v>
      </c>
    </row>
    <row r="856" spans="1:34">
      <c r="A856" t="s">
        <v>34</v>
      </c>
      <c r="B856" t="s">
        <v>10897</v>
      </c>
      <c r="C856">
        <v>138</v>
      </c>
      <c r="D856">
        <v>107</v>
      </c>
      <c r="E856">
        <v>14</v>
      </c>
      <c r="F856">
        <v>311</v>
      </c>
      <c r="G856" t="s">
        <v>15595</v>
      </c>
      <c r="H856">
        <v>403</v>
      </c>
      <c r="I856">
        <v>1183354</v>
      </c>
      <c r="J856" t="s">
        <v>56</v>
      </c>
      <c r="K856" t="s">
        <v>88</v>
      </c>
      <c r="L856" t="s">
        <v>37</v>
      </c>
      <c r="M856" t="s">
        <v>70</v>
      </c>
      <c r="N856" t="s">
        <v>94</v>
      </c>
      <c r="O856" t="s">
        <v>90</v>
      </c>
      <c r="P856" t="s">
        <v>86</v>
      </c>
      <c r="Q856" t="s">
        <v>9637</v>
      </c>
      <c r="R856" t="s">
        <v>15596</v>
      </c>
      <c r="S856">
        <v>13026</v>
      </c>
      <c r="T856">
        <v>1577</v>
      </c>
      <c r="U856" t="s">
        <v>13428</v>
      </c>
      <c r="V856">
        <v>1</v>
      </c>
      <c r="W856" t="s">
        <v>15597</v>
      </c>
      <c r="X856" t="s">
        <v>15598</v>
      </c>
      <c r="Y856">
        <v>75</v>
      </c>
      <c r="Z856" t="s">
        <v>44</v>
      </c>
      <c r="AA856" t="s">
        <v>45</v>
      </c>
      <c r="AB856" t="s">
        <v>62</v>
      </c>
      <c r="AC856">
        <v>20000000</v>
      </c>
      <c r="AD856">
        <v>2010</v>
      </c>
      <c r="AE856">
        <v>368</v>
      </c>
      <c r="AF856">
        <v>5.0999999999999996</v>
      </c>
      <c r="AG856">
        <v>2.35</v>
      </c>
      <c r="AH856">
        <v>0</v>
      </c>
    </row>
    <row r="857" spans="1:34">
      <c r="A857" t="s">
        <v>34</v>
      </c>
      <c r="B857" t="s">
        <v>15631</v>
      </c>
      <c r="C857">
        <v>19</v>
      </c>
      <c r="D857">
        <v>87</v>
      </c>
      <c r="E857">
        <v>29</v>
      </c>
      <c r="F857">
        <v>147</v>
      </c>
      <c r="G857" t="s">
        <v>15632</v>
      </c>
      <c r="H857">
        <v>683</v>
      </c>
      <c r="I857">
        <v>1200000</v>
      </c>
      <c r="J857" t="s">
        <v>56</v>
      </c>
      <c r="Q857" t="s">
        <v>396</v>
      </c>
      <c r="R857" t="s">
        <v>15633</v>
      </c>
      <c r="S857">
        <v>922</v>
      </c>
      <c r="T857">
        <v>1139</v>
      </c>
      <c r="U857" t="s">
        <v>15634</v>
      </c>
      <c r="V857">
        <v>1</v>
      </c>
      <c r="W857" t="s">
        <v>15635</v>
      </c>
      <c r="X857" t="s">
        <v>15636</v>
      </c>
      <c r="Y857">
        <v>23</v>
      </c>
      <c r="Z857" t="s">
        <v>44</v>
      </c>
      <c r="AA857" t="s">
        <v>45</v>
      </c>
      <c r="AB857" t="s">
        <v>46</v>
      </c>
      <c r="AC857">
        <v>3000000</v>
      </c>
      <c r="AD857">
        <v>1993</v>
      </c>
      <c r="AE857">
        <v>155</v>
      </c>
      <c r="AF857">
        <v>5.0999999999999996</v>
      </c>
      <c r="AG857">
        <v>1.85</v>
      </c>
      <c r="AH857">
        <v>107</v>
      </c>
    </row>
    <row r="858" spans="1:34">
      <c r="A858" t="s">
        <v>34</v>
      </c>
      <c r="B858" t="s">
        <v>15692</v>
      </c>
      <c r="C858">
        <v>49</v>
      </c>
      <c r="D858">
        <v>96</v>
      </c>
      <c r="E858">
        <v>6</v>
      </c>
      <c r="F858">
        <v>14</v>
      </c>
      <c r="G858" t="s">
        <v>15693</v>
      </c>
      <c r="H858">
        <v>40</v>
      </c>
      <c r="I858">
        <v>792966</v>
      </c>
      <c r="J858" t="s">
        <v>56</v>
      </c>
      <c r="K858" t="s">
        <v>88</v>
      </c>
      <c r="L858" t="s">
        <v>94</v>
      </c>
      <c r="M858" t="s">
        <v>86</v>
      </c>
      <c r="Q858" t="s">
        <v>15694</v>
      </c>
      <c r="R858" t="s">
        <v>15695</v>
      </c>
      <c r="S858">
        <v>4663</v>
      </c>
      <c r="T858">
        <v>99</v>
      </c>
      <c r="U858" t="s">
        <v>15696</v>
      </c>
      <c r="V858">
        <v>2</v>
      </c>
      <c r="W858" t="s">
        <v>15697</v>
      </c>
      <c r="X858" t="s">
        <v>15698</v>
      </c>
      <c r="Y858">
        <v>40</v>
      </c>
      <c r="Z858" t="s">
        <v>44</v>
      </c>
      <c r="AA858" t="s">
        <v>45</v>
      </c>
      <c r="AB858" t="s">
        <v>46</v>
      </c>
      <c r="AC858">
        <v>2300000</v>
      </c>
      <c r="AD858">
        <v>1989</v>
      </c>
      <c r="AE858">
        <v>30</v>
      </c>
      <c r="AF858">
        <v>5.0999999999999996</v>
      </c>
      <c r="AG858">
        <v>1.33</v>
      </c>
      <c r="AH858">
        <v>321</v>
      </c>
    </row>
    <row r="859" spans="1:34">
      <c r="A859" t="s">
        <v>34</v>
      </c>
      <c r="B859" t="s">
        <v>7952</v>
      </c>
      <c r="C859">
        <v>145</v>
      </c>
      <c r="D859">
        <v>121</v>
      </c>
      <c r="E859">
        <v>357</v>
      </c>
      <c r="F859">
        <v>653</v>
      </c>
      <c r="G859" t="s">
        <v>264</v>
      </c>
      <c r="H859">
        <v>820</v>
      </c>
      <c r="I859">
        <v>31704416</v>
      </c>
      <c r="J859" t="s">
        <v>56</v>
      </c>
      <c r="K859" t="s">
        <v>69</v>
      </c>
      <c r="L859" t="s">
        <v>86</v>
      </c>
      <c r="M859" t="s">
        <v>57</v>
      </c>
      <c r="Q859" t="s">
        <v>1481</v>
      </c>
      <c r="R859" t="s">
        <v>15702</v>
      </c>
      <c r="S859">
        <v>45455</v>
      </c>
      <c r="T859">
        <v>2705</v>
      </c>
      <c r="U859" t="s">
        <v>2685</v>
      </c>
      <c r="V859">
        <v>0</v>
      </c>
      <c r="W859" t="s">
        <v>15703</v>
      </c>
      <c r="X859" t="s">
        <v>15704</v>
      </c>
      <c r="Y859">
        <v>388</v>
      </c>
      <c r="Z859" t="s">
        <v>44</v>
      </c>
      <c r="AA859" t="s">
        <v>45</v>
      </c>
      <c r="AB859" t="s">
        <v>62</v>
      </c>
      <c r="AC859">
        <v>135000000</v>
      </c>
      <c r="AD859">
        <v>2005</v>
      </c>
      <c r="AE859">
        <v>780</v>
      </c>
      <c r="AF859">
        <v>5</v>
      </c>
      <c r="AG859">
        <v>2.35</v>
      </c>
      <c r="AH859">
        <v>0</v>
      </c>
    </row>
    <row r="860" spans="1:34">
      <c r="A860" t="s">
        <v>34</v>
      </c>
      <c r="B860" t="s">
        <v>10430</v>
      </c>
      <c r="C860">
        <v>111</v>
      </c>
      <c r="D860">
        <v>115</v>
      </c>
      <c r="E860">
        <v>11</v>
      </c>
      <c r="F860">
        <v>642</v>
      </c>
      <c r="G860" t="s">
        <v>1980</v>
      </c>
      <c r="H860">
        <v>1000</v>
      </c>
      <c r="I860">
        <v>48472213</v>
      </c>
      <c r="J860" t="s">
        <v>56</v>
      </c>
      <c r="K860" t="s">
        <v>88</v>
      </c>
      <c r="L860" t="s">
        <v>37</v>
      </c>
      <c r="Q860" t="s">
        <v>572</v>
      </c>
      <c r="R860" t="s">
        <v>15715</v>
      </c>
      <c r="S860">
        <v>51252</v>
      </c>
      <c r="T860">
        <v>4305</v>
      </c>
      <c r="U860" t="s">
        <v>398</v>
      </c>
      <c r="V860">
        <v>2</v>
      </c>
      <c r="W860" t="s">
        <v>15716</v>
      </c>
      <c r="X860" t="s">
        <v>15717</v>
      </c>
      <c r="Y860">
        <v>156</v>
      </c>
      <c r="Z860" t="s">
        <v>44</v>
      </c>
      <c r="AA860" t="s">
        <v>45</v>
      </c>
      <c r="AB860" t="s">
        <v>62</v>
      </c>
      <c r="AC860">
        <v>45000000</v>
      </c>
      <c r="AD860">
        <v>2005</v>
      </c>
      <c r="AE860">
        <v>759</v>
      </c>
      <c r="AF860">
        <v>5</v>
      </c>
      <c r="AG860">
        <v>2.35</v>
      </c>
      <c r="AH860">
        <v>621</v>
      </c>
    </row>
    <row r="861" spans="1:34">
      <c r="A861" t="s">
        <v>34</v>
      </c>
      <c r="B861" t="s">
        <v>4238</v>
      </c>
      <c r="C861">
        <v>55</v>
      </c>
      <c r="D861">
        <v>109</v>
      </c>
      <c r="E861">
        <v>155</v>
      </c>
      <c r="F861">
        <v>293</v>
      </c>
      <c r="G861" t="s">
        <v>4271</v>
      </c>
      <c r="H861">
        <v>426</v>
      </c>
      <c r="I861">
        <v>81022333</v>
      </c>
      <c r="J861" t="s">
        <v>56</v>
      </c>
      <c r="K861" t="s">
        <v>69</v>
      </c>
      <c r="L861" t="s">
        <v>90</v>
      </c>
      <c r="M861" t="s">
        <v>86</v>
      </c>
      <c r="Q861" t="s">
        <v>4887</v>
      </c>
      <c r="R861" t="s">
        <v>15718</v>
      </c>
      <c r="S861">
        <v>34471</v>
      </c>
      <c r="T861">
        <v>1761</v>
      </c>
      <c r="U861" t="s">
        <v>11529</v>
      </c>
      <c r="V861">
        <v>0</v>
      </c>
      <c r="W861" t="s">
        <v>15719</v>
      </c>
      <c r="X861" t="s">
        <v>15720</v>
      </c>
      <c r="Y861">
        <v>147</v>
      </c>
      <c r="Z861" t="s">
        <v>44</v>
      </c>
      <c r="AA861" t="s">
        <v>45</v>
      </c>
      <c r="AB861" t="s">
        <v>62</v>
      </c>
      <c r="AC861">
        <v>50000000</v>
      </c>
      <c r="AD861">
        <v>1995</v>
      </c>
      <c r="AE861">
        <v>387</v>
      </c>
      <c r="AF861">
        <v>5</v>
      </c>
      <c r="AG861">
        <v>1.85</v>
      </c>
      <c r="AH861">
        <v>0</v>
      </c>
    </row>
    <row r="862" spans="1:34">
      <c r="A862" t="s">
        <v>34</v>
      </c>
      <c r="B862" t="s">
        <v>1983</v>
      </c>
      <c r="C862">
        <v>180</v>
      </c>
      <c r="D862">
        <v>106</v>
      </c>
      <c r="E862">
        <v>309</v>
      </c>
      <c r="F862">
        <v>63</v>
      </c>
      <c r="G862" t="s">
        <v>15730</v>
      </c>
      <c r="H862">
        <v>327</v>
      </c>
      <c r="I862">
        <v>28064226</v>
      </c>
      <c r="J862" t="s">
        <v>56</v>
      </c>
      <c r="K862" t="s">
        <v>90</v>
      </c>
      <c r="L862" t="s">
        <v>57</v>
      </c>
      <c r="Q862" t="s">
        <v>15731</v>
      </c>
      <c r="R862" t="s">
        <v>15732</v>
      </c>
      <c r="S862">
        <v>65044</v>
      </c>
      <c r="T862">
        <v>561</v>
      </c>
      <c r="U862" t="s">
        <v>15733</v>
      </c>
      <c r="V862">
        <v>1</v>
      </c>
      <c r="W862" t="s">
        <v>15734</v>
      </c>
      <c r="X862" t="s">
        <v>15735</v>
      </c>
      <c r="Y862">
        <v>173</v>
      </c>
      <c r="Z862" t="s">
        <v>44</v>
      </c>
      <c r="AA862" t="s">
        <v>45</v>
      </c>
      <c r="AB862" t="s">
        <v>62</v>
      </c>
      <c r="AC862">
        <v>35000000</v>
      </c>
      <c r="AD862">
        <v>2011</v>
      </c>
      <c r="AE862">
        <v>73</v>
      </c>
      <c r="AF862">
        <v>5</v>
      </c>
      <c r="AG862">
        <v>2.35</v>
      </c>
      <c r="AH862">
        <v>13000</v>
      </c>
    </row>
    <row r="863" spans="1:34">
      <c r="A863" t="s">
        <v>34</v>
      </c>
      <c r="B863" t="s">
        <v>12451</v>
      </c>
      <c r="C863">
        <v>79</v>
      </c>
      <c r="D863">
        <v>102</v>
      </c>
      <c r="E863">
        <v>91</v>
      </c>
      <c r="F863">
        <v>434</v>
      </c>
      <c r="G863" t="s">
        <v>6528</v>
      </c>
      <c r="H863">
        <v>1000</v>
      </c>
      <c r="I863">
        <v>47285499</v>
      </c>
      <c r="J863" t="s">
        <v>56</v>
      </c>
      <c r="K863" t="s">
        <v>69</v>
      </c>
      <c r="L863" t="s">
        <v>88</v>
      </c>
      <c r="M863" t="s">
        <v>37</v>
      </c>
      <c r="N863" t="s">
        <v>89</v>
      </c>
      <c r="O863" t="s">
        <v>87</v>
      </c>
      <c r="P863" t="s">
        <v>57</v>
      </c>
      <c r="Q863" t="s">
        <v>1758</v>
      </c>
      <c r="R863" t="s">
        <v>15739</v>
      </c>
      <c r="S863">
        <v>26755</v>
      </c>
      <c r="T863">
        <v>3037</v>
      </c>
      <c r="U863" t="s">
        <v>12328</v>
      </c>
      <c r="V863">
        <v>3</v>
      </c>
      <c r="W863" t="s">
        <v>15740</v>
      </c>
      <c r="X863" t="s">
        <v>15741</v>
      </c>
      <c r="Y863">
        <v>104</v>
      </c>
      <c r="Z863" t="s">
        <v>44</v>
      </c>
      <c r="AA863" t="s">
        <v>45</v>
      </c>
      <c r="AB863" t="s">
        <v>150</v>
      </c>
      <c r="AC863">
        <v>26000000</v>
      </c>
      <c r="AD863">
        <v>2003</v>
      </c>
      <c r="AE863">
        <v>934</v>
      </c>
      <c r="AF863">
        <v>5</v>
      </c>
      <c r="AG863">
        <v>2.35</v>
      </c>
      <c r="AH863">
        <v>542</v>
      </c>
    </row>
    <row r="864" spans="1:34">
      <c r="A864" t="s">
        <v>34</v>
      </c>
      <c r="B864" t="s">
        <v>15758</v>
      </c>
      <c r="C864">
        <v>25</v>
      </c>
      <c r="D864">
        <v>98</v>
      </c>
      <c r="E864">
        <v>28</v>
      </c>
      <c r="F864">
        <v>102</v>
      </c>
      <c r="G864" t="s">
        <v>1262</v>
      </c>
      <c r="H864">
        <v>372</v>
      </c>
      <c r="I864">
        <v>8000000</v>
      </c>
      <c r="J864" t="s">
        <v>56</v>
      </c>
      <c r="K864" t="s">
        <v>69</v>
      </c>
      <c r="L864" t="s">
        <v>92</v>
      </c>
      <c r="Q864" t="s">
        <v>2317</v>
      </c>
      <c r="R864" t="s">
        <v>15759</v>
      </c>
      <c r="S864">
        <v>1400</v>
      </c>
      <c r="T864">
        <v>927</v>
      </c>
      <c r="U864" t="s">
        <v>15760</v>
      </c>
      <c r="V864">
        <v>0</v>
      </c>
      <c r="W864" t="s">
        <v>15761</v>
      </c>
      <c r="X864" t="s">
        <v>15762</v>
      </c>
      <c r="Y864">
        <v>41</v>
      </c>
      <c r="Z864" t="s">
        <v>44</v>
      </c>
      <c r="AA864" t="s">
        <v>45</v>
      </c>
      <c r="AB864" t="s">
        <v>150</v>
      </c>
      <c r="AC864">
        <v>18000000</v>
      </c>
      <c r="AD864">
        <v>1981</v>
      </c>
      <c r="AE864">
        <v>262</v>
      </c>
      <c r="AF864">
        <v>5</v>
      </c>
      <c r="AG864">
        <v>2.35</v>
      </c>
      <c r="AH864">
        <v>346</v>
      </c>
    </row>
    <row r="865" spans="1:34">
      <c r="A865" t="s">
        <v>34</v>
      </c>
      <c r="B865" t="s">
        <v>841</v>
      </c>
      <c r="C865">
        <v>349</v>
      </c>
      <c r="D865">
        <v>100</v>
      </c>
      <c r="E865">
        <v>0</v>
      </c>
      <c r="F865">
        <v>894</v>
      </c>
      <c r="G865" t="s">
        <v>769</v>
      </c>
      <c r="H865">
        <v>10000</v>
      </c>
      <c r="I865">
        <v>60522097</v>
      </c>
      <c r="J865" t="s">
        <v>56</v>
      </c>
      <c r="K865" t="s">
        <v>69</v>
      </c>
      <c r="L865" t="s">
        <v>86</v>
      </c>
      <c r="Q865" t="s">
        <v>1098</v>
      </c>
      <c r="R865" t="s">
        <v>15819</v>
      </c>
      <c r="S865">
        <v>158720</v>
      </c>
      <c r="T865">
        <v>14168</v>
      </c>
      <c r="U865" t="s">
        <v>9748</v>
      </c>
      <c r="V865">
        <v>0</v>
      </c>
      <c r="W865" t="s">
        <v>15820</v>
      </c>
      <c r="X865" t="s">
        <v>15821</v>
      </c>
      <c r="Y865">
        <v>744</v>
      </c>
      <c r="Z865" t="s">
        <v>44</v>
      </c>
      <c r="AA865" t="s">
        <v>45</v>
      </c>
      <c r="AB865" t="s">
        <v>62</v>
      </c>
      <c r="AC865">
        <v>130000000</v>
      </c>
      <c r="AD865">
        <v>2013</v>
      </c>
      <c r="AE865">
        <v>943</v>
      </c>
      <c r="AF865">
        <v>4.9000000000000004</v>
      </c>
      <c r="AG865">
        <v>2.35</v>
      </c>
      <c r="AH865">
        <v>37000</v>
      </c>
    </row>
    <row r="866" spans="1:34">
      <c r="A866" t="s">
        <v>34</v>
      </c>
      <c r="B866" t="s">
        <v>7608</v>
      </c>
      <c r="C866">
        <v>60</v>
      </c>
      <c r="D866">
        <v>100</v>
      </c>
      <c r="E866">
        <v>23</v>
      </c>
      <c r="F866">
        <v>579</v>
      </c>
      <c r="G866" t="s">
        <v>398</v>
      </c>
      <c r="H866">
        <v>1000</v>
      </c>
      <c r="I866">
        <v>17300889</v>
      </c>
      <c r="J866" t="s">
        <v>56</v>
      </c>
      <c r="K866" t="s">
        <v>69</v>
      </c>
      <c r="L866" t="s">
        <v>88</v>
      </c>
      <c r="M866" t="s">
        <v>70</v>
      </c>
      <c r="Q866" t="s">
        <v>1847</v>
      </c>
      <c r="R866" t="s">
        <v>15861</v>
      </c>
      <c r="S866">
        <v>27648</v>
      </c>
      <c r="T866">
        <v>3855</v>
      </c>
      <c r="U866" t="s">
        <v>15240</v>
      </c>
      <c r="V866">
        <v>0</v>
      </c>
      <c r="W866" t="s">
        <v>15862</v>
      </c>
      <c r="X866" t="s">
        <v>15863</v>
      </c>
      <c r="Y866">
        <v>148</v>
      </c>
      <c r="Z866" t="s">
        <v>44</v>
      </c>
      <c r="AA866" t="s">
        <v>772</v>
      </c>
      <c r="AB866" t="s">
        <v>150</v>
      </c>
      <c r="AC866">
        <v>45000000</v>
      </c>
      <c r="AD866">
        <v>1996</v>
      </c>
      <c r="AE866">
        <v>642</v>
      </c>
      <c r="AF866">
        <v>4.9000000000000004</v>
      </c>
      <c r="AG866">
        <v>2.35</v>
      </c>
      <c r="AH866">
        <v>0</v>
      </c>
    </row>
    <row r="867" spans="1:34">
      <c r="A867" t="s">
        <v>34</v>
      </c>
      <c r="B867" t="s">
        <v>1836</v>
      </c>
      <c r="C867">
        <v>24</v>
      </c>
      <c r="D867">
        <v>103</v>
      </c>
      <c r="E867">
        <v>170</v>
      </c>
      <c r="F867">
        <v>269</v>
      </c>
      <c r="G867" t="s">
        <v>4103</v>
      </c>
      <c r="H867">
        <v>849</v>
      </c>
      <c r="I867">
        <v>2154540</v>
      </c>
      <c r="J867" t="s">
        <v>56</v>
      </c>
      <c r="K867" t="s">
        <v>57</v>
      </c>
      <c r="Q867" t="s">
        <v>7428</v>
      </c>
      <c r="R867" t="s">
        <v>15864</v>
      </c>
      <c r="S867">
        <v>3803</v>
      </c>
      <c r="T867">
        <v>2457</v>
      </c>
      <c r="U867" t="s">
        <v>9864</v>
      </c>
      <c r="V867">
        <v>2</v>
      </c>
      <c r="W867" t="s">
        <v>15865</v>
      </c>
      <c r="X867" t="s">
        <v>15866</v>
      </c>
      <c r="Y867">
        <v>41</v>
      </c>
      <c r="Z867" t="s">
        <v>44</v>
      </c>
      <c r="AA867" t="s">
        <v>45</v>
      </c>
      <c r="AB867" t="s">
        <v>46</v>
      </c>
      <c r="AC867">
        <v>45000000</v>
      </c>
      <c r="AD867">
        <v>1997</v>
      </c>
      <c r="AE867">
        <v>623</v>
      </c>
      <c r="AF867">
        <v>4.9000000000000004</v>
      </c>
      <c r="AG867">
        <v>2.35</v>
      </c>
      <c r="AH867">
        <v>68</v>
      </c>
    </row>
    <row r="868" spans="1:34">
      <c r="A868" t="s">
        <v>34</v>
      </c>
      <c r="B868" t="s">
        <v>2558</v>
      </c>
      <c r="C868">
        <v>95</v>
      </c>
      <c r="D868">
        <v>125</v>
      </c>
      <c r="E868">
        <v>44</v>
      </c>
      <c r="F868">
        <v>420</v>
      </c>
      <c r="G868" t="s">
        <v>15468</v>
      </c>
      <c r="H868">
        <v>593</v>
      </c>
      <c r="I868">
        <v>60000000</v>
      </c>
      <c r="J868" t="s">
        <v>56</v>
      </c>
      <c r="K868" t="s">
        <v>88</v>
      </c>
      <c r="L868" t="s">
        <v>86</v>
      </c>
      <c r="Q868" t="s">
        <v>4180</v>
      </c>
      <c r="R868" t="s">
        <v>15867</v>
      </c>
      <c r="S868">
        <v>49934</v>
      </c>
      <c r="T868">
        <v>2329</v>
      </c>
      <c r="U868" t="s">
        <v>7392</v>
      </c>
      <c r="V868">
        <v>1</v>
      </c>
      <c r="W868" t="s">
        <v>15868</v>
      </c>
      <c r="X868" t="s">
        <v>15869</v>
      </c>
      <c r="Y868">
        <v>224</v>
      </c>
      <c r="Z868" t="s">
        <v>44</v>
      </c>
      <c r="AA868" t="s">
        <v>329</v>
      </c>
      <c r="AB868" t="s">
        <v>150</v>
      </c>
      <c r="AC868">
        <v>39000000</v>
      </c>
      <c r="AD868">
        <v>1983</v>
      </c>
      <c r="AE868">
        <v>542</v>
      </c>
      <c r="AF868">
        <v>4.9000000000000004</v>
      </c>
      <c r="AG868">
        <v>2.35</v>
      </c>
      <c r="AH868">
        <v>0</v>
      </c>
    </row>
    <row r="869" spans="1:34">
      <c r="A869" t="s">
        <v>34</v>
      </c>
      <c r="B869" t="s">
        <v>15870</v>
      </c>
      <c r="C869">
        <v>195</v>
      </c>
      <c r="D869">
        <v>89</v>
      </c>
      <c r="E869">
        <v>21</v>
      </c>
      <c r="F869">
        <v>48</v>
      </c>
      <c r="G869" t="s">
        <v>15871</v>
      </c>
      <c r="H869">
        <v>614</v>
      </c>
      <c r="I869">
        <v>21426805</v>
      </c>
      <c r="J869" t="s">
        <v>56</v>
      </c>
      <c r="K869" t="s">
        <v>69</v>
      </c>
      <c r="L869" t="s">
        <v>94</v>
      </c>
      <c r="M869" t="s">
        <v>86</v>
      </c>
      <c r="N869" t="s">
        <v>57</v>
      </c>
      <c r="Q869" t="s">
        <v>4797</v>
      </c>
      <c r="R869" t="s">
        <v>15872</v>
      </c>
      <c r="S869">
        <v>49312</v>
      </c>
      <c r="T869">
        <v>843</v>
      </c>
      <c r="U869" t="s">
        <v>15873</v>
      </c>
      <c r="V869">
        <v>0</v>
      </c>
      <c r="W869" t="s">
        <v>15874</v>
      </c>
      <c r="X869" t="s">
        <v>15875</v>
      </c>
      <c r="Y869">
        <v>211</v>
      </c>
      <c r="Z869" t="s">
        <v>44</v>
      </c>
      <c r="AA869" t="s">
        <v>45</v>
      </c>
      <c r="AB869" t="s">
        <v>62</v>
      </c>
      <c r="AC869">
        <v>30000000</v>
      </c>
      <c r="AD869">
        <v>2011</v>
      </c>
      <c r="AE869">
        <v>150</v>
      </c>
      <c r="AF869">
        <v>4.9000000000000004</v>
      </c>
      <c r="AG869">
        <v>2.35</v>
      </c>
      <c r="AH869">
        <v>0</v>
      </c>
    </row>
    <row r="870" spans="1:34">
      <c r="A870" t="s">
        <v>34</v>
      </c>
      <c r="B870" t="s">
        <v>14504</v>
      </c>
      <c r="C870">
        <v>122</v>
      </c>
      <c r="D870">
        <v>99</v>
      </c>
      <c r="E870">
        <v>71</v>
      </c>
      <c r="F870">
        <v>1000</v>
      </c>
      <c r="G870" t="s">
        <v>7396</v>
      </c>
      <c r="H870">
        <v>18000</v>
      </c>
      <c r="I870">
        <v>33000377</v>
      </c>
      <c r="J870" t="s">
        <v>56</v>
      </c>
      <c r="K870" t="s">
        <v>70</v>
      </c>
      <c r="L870" t="s">
        <v>94</v>
      </c>
      <c r="M870" t="s">
        <v>57</v>
      </c>
      <c r="Q870" t="s">
        <v>615</v>
      </c>
      <c r="R870" t="s">
        <v>15881</v>
      </c>
      <c r="S870">
        <v>27378</v>
      </c>
      <c r="T870">
        <v>23344</v>
      </c>
      <c r="U870" t="s">
        <v>15882</v>
      </c>
      <c r="V870">
        <v>0</v>
      </c>
      <c r="W870" t="s">
        <v>15883</v>
      </c>
      <c r="X870" t="s">
        <v>15884</v>
      </c>
      <c r="Y870">
        <v>365</v>
      </c>
      <c r="Z870" t="s">
        <v>44</v>
      </c>
      <c r="AA870" t="s">
        <v>45</v>
      </c>
      <c r="AB870" t="s">
        <v>46</v>
      </c>
      <c r="AC870">
        <v>28000000</v>
      </c>
      <c r="AD870">
        <v>2000</v>
      </c>
      <c r="AE870">
        <v>1000</v>
      </c>
      <c r="AF870">
        <v>4.9000000000000004</v>
      </c>
      <c r="AG870">
        <v>2.35</v>
      </c>
      <c r="AH870">
        <v>0</v>
      </c>
    </row>
    <row r="871" spans="1:34">
      <c r="A871" t="s">
        <v>34</v>
      </c>
      <c r="B871" t="s">
        <v>647</v>
      </c>
      <c r="C871">
        <v>156</v>
      </c>
      <c r="D871">
        <v>98</v>
      </c>
      <c r="E871">
        <v>0</v>
      </c>
      <c r="F871">
        <v>900</v>
      </c>
      <c r="G871" t="s">
        <v>2209</v>
      </c>
      <c r="H871">
        <v>26000</v>
      </c>
      <c r="I871">
        <v>8434601</v>
      </c>
      <c r="J871" t="s">
        <v>56</v>
      </c>
      <c r="K871" t="s">
        <v>94</v>
      </c>
      <c r="L871" t="s">
        <v>86</v>
      </c>
      <c r="Q871" t="s">
        <v>553</v>
      </c>
      <c r="R871" t="s">
        <v>15885</v>
      </c>
      <c r="S871">
        <v>43006</v>
      </c>
      <c r="T871">
        <v>28867</v>
      </c>
      <c r="U871" t="s">
        <v>8297</v>
      </c>
      <c r="V871">
        <v>5</v>
      </c>
      <c r="W871" t="s">
        <v>15886</v>
      </c>
      <c r="X871" t="s">
        <v>15887</v>
      </c>
      <c r="Y871">
        <v>460</v>
      </c>
      <c r="Z871" t="s">
        <v>44</v>
      </c>
      <c r="AA871" t="s">
        <v>45</v>
      </c>
      <c r="AB871" t="s">
        <v>46</v>
      </c>
      <c r="AC871">
        <v>28000000</v>
      </c>
      <c r="AD871">
        <v>2001</v>
      </c>
      <c r="AE871">
        <v>1000</v>
      </c>
      <c r="AF871">
        <v>4.9000000000000004</v>
      </c>
      <c r="AG871">
        <v>2.35</v>
      </c>
      <c r="AH871">
        <v>0</v>
      </c>
    </row>
    <row r="872" spans="1:34">
      <c r="A872" t="s">
        <v>34</v>
      </c>
      <c r="B872" t="s">
        <v>15907</v>
      </c>
      <c r="C872">
        <v>119</v>
      </c>
      <c r="D872">
        <v>93</v>
      </c>
      <c r="E872">
        <v>19</v>
      </c>
      <c r="F872">
        <v>619</v>
      </c>
      <c r="G872" t="s">
        <v>98</v>
      </c>
      <c r="H872">
        <v>15000</v>
      </c>
      <c r="I872">
        <v>3749061</v>
      </c>
      <c r="J872" t="s">
        <v>56</v>
      </c>
      <c r="K872" t="s">
        <v>57</v>
      </c>
      <c r="Q872" t="s">
        <v>2150</v>
      </c>
      <c r="R872" t="s">
        <v>15908</v>
      </c>
      <c r="S872">
        <v>28629</v>
      </c>
      <c r="T872">
        <v>30134</v>
      </c>
      <c r="U872" t="s">
        <v>7689</v>
      </c>
      <c r="V872">
        <v>3</v>
      </c>
      <c r="W872" t="s">
        <v>15909</v>
      </c>
      <c r="X872" t="s">
        <v>15910</v>
      </c>
      <c r="Y872">
        <v>113</v>
      </c>
      <c r="Z872" t="s">
        <v>44</v>
      </c>
      <c r="AA872" t="s">
        <v>45</v>
      </c>
      <c r="AB872" t="s">
        <v>62</v>
      </c>
      <c r="AC872">
        <v>20000000</v>
      </c>
      <c r="AD872">
        <v>2012</v>
      </c>
      <c r="AE872">
        <v>13000</v>
      </c>
      <c r="AF872">
        <v>4.9000000000000004</v>
      </c>
      <c r="AG872">
        <v>2.35</v>
      </c>
      <c r="AH872">
        <v>0</v>
      </c>
    </row>
    <row r="873" spans="1:34">
      <c r="A873" t="s">
        <v>34</v>
      </c>
      <c r="B873" t="s">
        <v>4107</v>
      </c>
      <c r="C873">
        <v>85</v>
      </c>
      <c r="D873">
        <v>106</v>
      </c>
      <c r="E873">
        <v>188</v>
      </c>
      <c r="F873">
        <v>582</v>
      </c>
      <c r="G873" t="s">
        <v>3842</v>
      </c>
      <c r="H873">
        <v>10000</v>
      </c>
      <c r="I873">
        <v>113745408</v>
      </c>
      <c r="J873" t="s">
        <v>56</v>
      </c>
      <c r="K873" t="s">
        <v>88</v>
      </c>
      <c r="L873" t="s">
        <v>86</v>
      </c>
      <c r="M873" t="s">
        <v>92</v>
      </c>
      <c r="Q873" t="s">
        <v>1098</v>
      </c>
      <c r="R873" t="s">
        <v>15958</v>
      </c>
      <c r="S873">
        <v>129601</v>
      </c>
      <c r="T873">
        <v>15870</v>
      </c>
      <c r="U873" t="s">
        <v>2746</v>
      </c>
      <c r="V873">
        <v>2</v>
      </c>
      <c r="W873" t="s">
        <v>15959</v>
      </c>
      <c r="X873" t="s">
        <v>15960</v>
      </c>
      <c r="Y873">
        <v>648</v>
      </c>
      <c r="Z873" t="s">
        <v>44</v>
      </c>
      <c r="AA873" t="s">
        <v>45</v>
      </c>
      <c r="AB873" t="s">
        <v>62</v>
      </c>
      <c r="AC873">
        <v>170000000</v>
      </c>
      <c r="AD873">
        <v>1999</v>
      </c>
      <c r="AE873">
        <v>4000</v>
      </c>
      <c r="AF873">
        <v>4.8</v>
      </c>
      <c r="AG873">
        <v>1.85</v>
      </c>
      <c r="AH873">
        <v>0</v>
      </c>
    </row>
    <row r="874" spans="1:34">
      <c r="A874" t="s">
        <v>34</v>
      </c>
      <c r="B874" t="s">
        <v>5465</v>
      </c>
      <c r="C874">
        <v>102</v>
      </c>
      <c r="D874">
        <v>107</v>
      </c>
      <c r="E874">
        <v>368</v>
      </c>
      <c r="F874">
        <v>1000</v>
      </c>
      <c r="G874" t="s">
        <v>1719</v>
      </c>
      <c r="H874">
        <v>2000</v>
      </c>
      <c r="I874">
        <v>100685880</v>
      </c>
      <c r="J874" t="s">
        <v>56</v>
      </c>
      <c r="K874" t="s">
        <v>69</v>
      </c>
      <c r="L874" t="s">
        <v>88</v>
      </c>
      <c r="M874" t="s">
        <v>37</v>
      </c>
      <c r="Q874" t="s">
        <v>2766</v>
      </c>
      <c r="R874" t="s">
        <v>15961</v>
      </c>
      <c r="S874">
        <v>100821</v>
      </c>
      <c r="T874">
        <v>4046</v>
      </c>
      <c r="U874" t="s">
        <v>2971</v>
      </c>
      <c r="V874">
        <v>0</v>
      </c>
      <c r="W874" t="s">
        <v>15962</v>
      </c>
      <c r="X874" t="s">
        <v>15963</v>
      </c>
      <c r="Y874">
        <v>554</v>
      </c>
      <c r="Z874" t="s">
        <v>44</v>
      </c>
      <c r="AA874" t="s">
        <v>45</v>
      </c>
      <c r="AB874" t="s">
        <v>62</v>
      </c>
      <c r="AC874">
        <v>120000000</v>
      </c>
      <c r="AD874">
        <v>2003</v>
      </c>
      <c r="AE874">
        <v>1000</v>
      </c>
      <c r="AF874">
        <v>4.8</v>
      </c>
      <c r="AG874">
        <v>2.35</v>
      </c>
      <c r="AH874">
        <v>0</v>
      </c>
    </row>
    <row r="875" spans="1:34">
      <c r="A875" t="s">
        <v>34</v>
      </c>
      <c r="B875" t="s">
        <v>6140</v>
      </c>
      <c r="C875">
        <v>196</v>
      </c>
      <c r="D875">
        <v>100</v>
      </c>
      <c r="E875">
        <v>38</v>
      </c>
      <c r="F875">
        <v>1000</v>
      </c>
      <c r="G875" t="s">
        <v>1847</v>
      </c>
      <c r="H875">
        <v>3000</v>
      </c>
      <c r="I875">
        <v>24407944</v>
      </c>
      <c r="J875" t="s">
        <v>56</v>
      </c>
      <c r="K875" t="s">
        <v>37</v>
      </c>
      <c r="L875" t="s">
        <v>70</v>
      </c>
      <c r="M875" t="s">
        <v>57</v>
      </c>
      <c r="Q875" t="s">
        <v>1109</v>
      </c>
      <c r="R875" t="s">
        <v>15967</v>
      </c>
      <c r="S875">
        <v>71202</v>
      </c>
      <c r="T875">
        <v>7048</v>
      </c>
      <c r="U875" t="s">
        <v>1709</v>
      </c>
      <c r="V875">
        <v>0</v>
      </c>
      <c r="W875" t="s">
        <v>15968</v>
      </c>
      <c r="X875" t="s">
        <v>15969</v>
      </c>
      <c r="Y875">
        <v>380</v>
      </c>
      <c r="Z875" t="s">
        <v>44</v>
      </c>
      <c r="AA875" t="s">
        <v>710</v>
      </c>
      <c r="AB875" t="s">
        <v>62</v>
      </c>
      <c r="AC875">
        <v>43000000</v>
      </c>
      <c r="AD875">
        <v>2005</v>
      </c>
      <c r="AE875">
        <v>1000</v>
      </c>
      <c r="AF875">
        <v>4.8</v>
      </c>
      <c r="AG875">
        <v>2.35</v>
      </c>
      <c r="AH875">
        <v>0</v>
      </c>
    </row>
    <row r="876" spans="1:34">
      <c r="A876" t="s">
        <v>34</v>
      </c>
      <c r="B876" t="s">
        <v>847</v>
      </c>
      <c r="C876">
        <v>223</v>
      </c>
      <c r="D876">
        <v>103</v>
      </c>
      <c r="E876">
        <v>436</v>
      </c>
      <c r="F876">
        <v>437</v>
      </c>
      <c r="G876" t="s">
        <v>11819</v>
      </c>
      <c r="H876">
        <v>19000</v>
      </c>
      <c r="I876">
        <v>19781879</v>
      </c>
      <c r="J876" t="s">
        <v>56</v>
      </c>
      <c r="K876" t="s">
        <v>37</v>
      </c>
      <c r="L876" t="s">
        <v>70</v>
      </c>
      <c r="M876" t="s">
        <v>57</v>
      </c>
      <c r="Q876" t="s">
        <v>291</v>
      </c>
      <c r="R876" t="s">
        <v>15975</v>
      </c>
      <c r="S876">
        <v>53864</v>
      </c>
      <c r="T876">
        <v>20881</v>
      </c>
      <c r="U876" t="s">
        <v>8417</v>
      </c>
      <c r="V876">
        <v>1</v>
      </c>
      <c r="W876" t="s">
        <v>15976</v>
      </c>
      <c r="X876" t="s">
        <v>15977</v>
      </c>
      <c r="Y876">
        <v>290</v>
      </c>
      <c r="Z876" t="s">
        <v>44</v>
      </c>
      <c r="AA876" t="s">
        <v>45</v>
      </c>
      <c r="AB876" t="s">
        <v>62</v>
      </c>
      <c r="AC876">
        <v>60000000</v>
      </c>
      <c r="AD876">
        <v>2008</v>
      </c>
      <c r="AE876">
        <v>961</v>
      </c>
      <c r="AF876">
        <v>4.8</v>
      </c>
      <c r="AG876">
        <v>2.35</v>
      </c>
      <c r="AH876">
        <v>2000</v>
      </c>
    </row>
    <row r="877" spans="1:34">
      <c r="A877" t="s">
        <v>34</v>
      </c>
      <c r="B877" t="s">
        <v>15990</v>
      </c>
      <c r="C877">
        <v>67</v>
      </c>
      <c r="D877">
        <v>91</v>
      </c>
      <c r="E877">
        <v>85</v>
      </c>
      <c r="F877">
        <v>105</v>
      </c>
      <c r="G877" t="s">
        <v>15991</v>
      </c>
      <c r="H877">
        <v>635</v>
      </c>
      <c r="I877">
        <v>10076136</v>
      </c>
      <c r="J877" t="s">
        <v>56</v>
      </c>
      <c r="K877" t="s">
        <v>88</v>
      </c>
      <c r="L877" t="s">
        <v>57</v>
      </c>
      <c r="Q877" t="s">
        <v>166</v>
      </c>
      <c r="R877" t="s">
        <v>15992</v>
      </c>
      <c r="S877">
        <v>11512</v>
      </c>
      <c r="T877">
        <v>1352</v>
      </c>
      <c r="U877" t="s">
        <v>15993</v>
      </c>
      <c r="V877">
        <v>0</v>
      </c>
      <c r="W877" t="s">
        <v>15994</v>
      </c>
      <c r="X877" t="s">
        <v>15995</v>
      </c>
      <c r="Y877">
        <v>141</v>
      </c>
      <c r="Z877" t="s">
        <v>44</v>
      </c>
      <c r="AA877" t="s">
        <v>15996</v>
      </c>
      <c r="AB877" t="s">
        <v>46</v>
      </c>
      <c r="AC877">
        <v>35000000</v>
      </c>
      <c r="AD877">
        <v>1998</v>
      </c>
      <c r="AE877">
        <v>316</v>
      </c>
      <c r="AF877">
        <v>4.8</v>
      </c>
      <c r="AG877">
        <v>2.35</v>
      </c>
      <c r="AH877">
        <v>471</v>
      </c>
    </row>
    <row r="878" spans="1:34">
      <c r="A878" t="s">
        <v>34</v>
      </c>
      <c r="B878" t="s">
        <v>16006</v>
      </c>
      <c r="C878">
        <v>110</v>
      </c>
      <c r="D878">
        <v>87</v>
      </c>
      <c r="E878">
        <v>23</v>
      </c>
      <c r="F878">
        <v>748</v>
      </c>
      <c r="G878" t="s">
        <v>1485</v>
      </c>
      <c r="H878">
        <v>826</v>
      </c>
      <c r="I878">
        <v>480314</v>
      </c>
      <c r="J878" t="s">
        <v>56</v>
      </c>
      <c r="K878" t="s">
        <v>69</v>
      </c>
      <c r="Q878" t="s">
        <v>12987</v>
      </c>
      <c r="R878" t="s">
        <v>16007</v>
      </c>
      <c r="S878">
        <v>38503</v>
      </c>
      <c r="T878">
        <v>4473</v>
      </c>
      <c r="U878" t="s">
        <v>11508</v>
      </c>
      <c r="V878">
        <v>4</v>
      </c>
      <c r="W878" t="s">
        <v>16008</v>
      </c>
      <c r="X878" t="s">
        <v>16009</v>
      </c>
      <c r="Y878">
        <v>180</v>
      </c>
      <c r="Z878" t="s">
        <v>44</v>
      </c>
      <c r="AA878" t="s">
        <v>45</v>
      </c>
      <c r="AB878" t="s">
        <v>62</v>
      </c>
      <c r="AC878">
        <v>21000000</v>
      </c>
      <c r="AD878">
        <v>2006</v>
      </c>
      <c r="AE878">
        <v>816</v>
      </c>
      <c r="AF878">
        <v>4.8</v>
      </c>
      <c r="AG878">
        <v>2.35</v>
      </c>
      <c r="AH878">
        <v>0</v>
      </c>
    </row>
    <row r="879" spans="1:34">
      <c r="A879" t="s">
        <v>34</v>
      </c>
      <c r="B879" t="s">
        <v>16027</v>
      </c>
      <c r="C879">
        <v>60</v>
      </c>
      <c r="D879">
        <v>96</v>
      </c>
      <c r="E879">
        <v>8</v>
      </c>
      <c r="F879">
        <v>199</v>
      </c>
      <c r="G879" t="s">
        <v>9750</v>
      </c>
      <c r="H879">
        <v>533</v>
      </c>
      <c r="I879">
        <v>42660000</v>
      </c>
      <c r="J879" t="s">
        <v>56</v>
      </c>
      <c r="K879" t="s">
        <v>69</v>
      </c>
      <c r="L879" t="s">
        <v>88</v>
      </c>
      <c r="M879" t="s">
        <v>89</v>
      </c>
      <c r="N879" t="s">
        <v>70</v>
      </c>
      <c r="O879" t="s">
        <v>86</v>
      </c>
      <c r="Q879" t="s">
        <v>12603</v>
      </c>
      <c r="R879" t="s">
        <v>16028</v>
      </c>
      <c r="S879">
        <v>25086</v>
      </c>
      <c r="T879">
        <v>1254</v>
      </c>
      <c r="U879" t="s">
        <v>16029</v>
      </c>
      <c r="V879">
        <v>0</v>
      </c>
      <c r="W879" t="s">
        <v>16030</v>
      </c>
      <c r="X879" t="s">
        <v>16031</v>
      </c>
      <c r="Y879">
        <v>87</v>
      </c>
      <c r="Z879" t="s">
        <v>44</v>
      </c>
      <c r="AA879" t="s">
        <v>45</v>
      </c>
      <c r="AB879" t="s">
        <v>150</v>
      </c>
      <c r="AC879">
        <v>17000000</v>
      </c>
      <c r="AD879">
        <v>1993</v>
      </c>
      <c r="AE879">
        <v>219</v>
      </c>
      <c r="AF879">
        <v>4.8</v>
      </c>
      <c r="AG879">
        <v>1.85</v>
      </c>
      <c r="AH879">
        <v>1000</v>
      </c>
    </row>
    <row r="880" spans="1:34">
      <c r="A880" t="s">
        <v>34</v>
      </c>
      <c r="B880" t="s">
        <v>16083</v>
      </c>
      <c r="C880">
        <v>44</v>
      </c>
      <c r="D880">
        <v>100</v>
      </c>
      <c r="E880">
        <v>0</v>
      </c>
      <c r="F880">
        <v>745</v>
      </c>
      <c r="G880" t="s">
        <v>4411</v>
      </c>
      <c r="H880">
        <v>995</v>
      </c>
      <c r="I880">
        <v>11466088</v>
      </c>
      <c r="J880" t="s">
        <v>56</v>
      </c>
      <c r="K880" t="s">
        <v>57</v>
      </c>
      <c r="Q880" t="s">
        <v>4204</v>
      </c>
      <c r="R880" t="s">
        <v>16084</v>
      </c>
      <c r="S880">
        <v>8983</v>
      </c>
      <c r="T880">
        <v>3952</v>
      </c>
      <c r="U880" t="s">
        <v>36</v>
      </c>
      <c r="V880">
        <v>0</v>
      </c>
      <c r="W880" t="s">
        <v>16085</v>
      </c>
      <c r="X880" t="s">
        <v>16086</v>
      </c>
      <c r="Y880">
        <v>84</v>
      </c>
      <c r="Z880" t="s">
        <v>44</v>
      </c>
      <c r="AA880" t="s">
        <v>45</v>
      </c>
      <c r="AB880" t="s">
        <v>46</v>
      </c>
      <c r="AC880">
        <v>71000000</v>
      </c>
      <c r="AD880">
        <v>1997</v>
      </c>
      <c r="AE880">
        <v>879</v>
      </c>
      <c r="AF880">
        <v>4.7</v>
      </c>
      <c r="AG880">
        <v>2.35</v>
      </c>
      <c r="AH880">
        <v>316</v>
      </c>
    </row>
    <row r="881" spans="1:34">
      <c r="A881" t="s">
        <v>34</v>
      </c>
      <c r="B881" t="s">
        <v>12882</v>
      </c>
      <c r="C881">
        <v>178</v>
      </c>
      <c r="D881">
        <v>81</v>
      </c>
      <c r="E881">
        <v>39</v>
      </c>
      <c r="F881">
        <v>364</v>
      </c>
      <c r="G881" t="s">
        <v>16090</v>
      </c>
      <c r="H881">
        <v>13000</v>
      </c>
      <c r="I881">
        <v>10539414</v>
      </c>
      <c r="J881" t="s">
        <v>56</v>
      </c>
      <c r="K881" t="s">
        <v>38</v>
      </c>
      <c r="L881" t="s">
        <v>70</v>
      </c>
      <c r="M881" t="s">
        <v>57</v>
      </c>
      <c r="N881" t="s">
        <v>92</v>
      </c>
      <c r="Q881" t="s">
        <v>481</v>
      </c>
      <c r="R881" t="s">
        <v>16091</v>
      </c>
      <c r="S881">
        <v>45729</v>
      </c>
      <c r="T881">
        <v>14619</v>
      </c>
      <c r="U881" t="s">
        <v>16092</v>
      </c>
      <c r="V881">
        <v>1</v>
      </c>
      <c r="W881" t="s">
        <v>16093</v>
      </c>
      <c r="X881" t="s">
        <v>16094</v>
      </c>
      <c r="Y881">
        <v>176</v>
      </c>
      <c r="Z881" t="s">
        <v>44</v>
      </c>
      <c r="AA881" t="s">
        <v>45</v>
      </c>
      <c r="AB881" t="s">
        <v>62</v>
      </c>
      <c r="AC881">
        <v>47000000</v>
      </c>
      <c r="AD881">
        <v>2010</v>
      </c>
      <c r="AE881">
        <v>541</v>
      </c>
      <c r="AF881">
        <v>4.7</v>
      </c>
      <c r="AG881">
        <v>2.35</v>
      </c>
      <c r="AH881">
        <v>0</v>
      </c>
    </row>
    <row r="882" spans="1:34">
      <c r="A882" t="s">
        <v>34</v>
      </c>
      <c r="B882" t="s">
        <v>16095</v>
      </c>
      <c r="C882">
        <v>211</v>
      </c>
      <c r="D882">
        <v>102</v>
      </c>
      <c r="E882">
        <v>25</v>
      </c>
      <c r="F882">
        <v>473</v>
      </c>
      <c r="G882" t="s">
        <v>9231</v>
      </c>
      <c r="H882">
        <v>1000</v>
      </c>
      <c r="I882">
        <v>41797066</v>
      </c>
      <c r="J882" t="s">
        <v>56</v>
      </c>
      <c r="K882" t="s">
        <v>94</v>
      </c>
      <c r="L882" t="s">
        <v>86</v>
      </c>
      <c r="M882" t="s">
        <v>57</v>
      </c>
      <c r="Q882" t="s">
        <v>1952</v>
      </c>
      <c r="R882" t="s">
        <v>16096</v>
      </c>
      <c r="S882">
        <v>92789</v>
      </c>
      <c r="T882">
        <v>4324</v>
      </c>
      <c r="U882" t="s">
        <v>16097</v>
      </c>
      <c r="V882">
        <v>0</v>
      </c>
      <c r="W882" t="s">
        <v>16098</v>
      </c>
      <c r="X882" t="s">
        <v>16099</v>
      </c>
      <c r="Y882">
        <v>998</v>
      </c>
      <c r="Z882" t="s">
        <v>44</v>
      </c>
      <c r="AA882" t="s">
        <v>45</v>
      </c>
      <c r="AB882" t="s">
        <v>46</v>
      </c>
      <c r="AC882">
        <v>40000000</v>
      </c>
      <c r="AD882">
        <v>2007</v>
      </c>
      <c r="AE882">
        <v>741</v>
      </c>
      <c r="AF882">
        <v>4.7</v>
      </c>
      <c r="AG882">
        <v>2.35</v>
      </c>
      <c r="AH882">
        <v>0</v>
      </c>
    </row>
    <row r="883" spans="1:34">
      <c r="A883" t="s">
        <v>34</v>
      </c>
      <c r="B883" t="s">
        <v>13491</v>
      </c>
      <c r="C883">
        <v>107</v>
      </c>
      <c r="D883">
        <v>104</v>
      </c>
      <c r="E883">
        <v>0</v>
      </c>
      <c r="F883">
        <v>327</v>
      </c>
      <c r="G883" t="s">
        <v>12116</v>
      </c>
      <c r="H883">
        <v>964</v>
      </c>
      <c r="I883">
        <v>27053815</v>
      </c>
      <c r="J883" t="s">
        <v>56</v>
      </c>
      <c r="K883" t="s">
        <v>69</v>
      </c>
      <c r="L883" t="s">
        <v>87</v>
      </c>
      <c r="Q883" t="s">
        <v>1240</v>
      </c>
      <c r="R883" t="s">
        <v>16105</v>
      </c>
      <c r="S883">
        <v>12856</v>
      </c>
      <c r="T883">
        <v>2888</v>
      </c>
      <c r="U883" t="s">
        <v>4622</v>
      </c>
      <c r="V883">
        <v>0</v>
      </c>
      <c r="W883" t="s">
        <v>16106</v>
      </c>
      <c r="X883" t="s">
        <v>16107</v>
      </c>
      <c r="Y883">
        <v>291</v>
      </c>
      <c r="Z883" t="s">
        <v>44</v>
      </c>
      <c r="AA883" t="s">
        <v>359</v>
      </c>
      <c r="AB883" t="s">
        <v>62</v>
      </c>
      <c r="AC883">
        <v>40000000</v>
      </c>
      <c r="AD883">
        <v>2001</v>
      </c>
      <c r="AE883">
        <v>931</v>
      </c>
      <c r="AF883">
        <v>4.7</v>
      </c>
      <c r="AG883">
        <v>2.35</v>
      </c>
      <c r="AH883">
        <v>299</v>
      </c>
    </row>
    <row r="884" spans="1:34">
      <c r="A884" t="s">
        <v>34</v>
      </c>
      <c r="B884" t="s">
        <v>15266</v>
      </c>
      <c r="C884">
        <v>32</v>
      </c>
      <c r="D884">
        <v>119</v>
      </c>
      <c r="E884">
        <v>5</v>
      </c>
      <c r="F884">
        <v>249</v>
      </c>
      <c r="G884" t="s">
        <v>2317</v>
      </c>
      <c r="H884">
        <v>521</v>
      </c>
      <c r="I884">
        <v>7000000</v>
      </c>
      <c r="J884" t="s">
        <v>56</v>
      </c>
      <c r="K884" t="s">
        <v>69</v>
      </c>
      <c r="L884" t="s">
        <v>38</v>
      </c>
      <c r="M884" t="s">
        <v>57</v>
      </c>
      <c r="Q884" t="s">
        <v>662</v>
      </c>
      <c r="R884" t="s">
        <v>16108</v>
      </c>
      <c r="S884">
        <v>2933</v>
      </c>
      <c r="T884">
        <v>1883</v>
      </c>
      <c r="U884" t="s">
        <v>7048</v>
      </c>
      <c r="V884">
        <v>0</v>
      </c>
      <c r="W884" t="s">
        <v>16109</v>
      </c>
      <c r="X884" t="s">
        <v>16110</v>
      </c>
      <c r="Y884">
        <v>70</v>
      </c>
      <c r="Z884" t="s">
        <v>44</v>
      </c>
      <c r="AA884" t="s">
        <v>329</v>
      </c>
      <c r="AB884" t="s">
        <v>150</v>
      </c>
      <c r="AC884">
        <v>36000000</v>
      </c>
      <c r="AD884">
        <v>1980</v>
      </c>
      <c r="AE884">
        <v>372</v>
      </c>
      <c r="AF884">
        <v>4.7</v>
      </c>
      <c r="AG884">
        <v>2.35</v>
      </c>
      <c r="AH884">
        <v>328</v>
      </c>
    </row>
    <row r="885" spans="1:34">
      <c r="A885" t="s">
        <v>34</v>
      </c>
      <c r="B885" t="s">
        <v>16122</v>
      </c>
      <c r="C885">
        <v>78</v>
      </c>
      <c r="D885">
        <v>92</v>
      </c>
      <c r="E885">
        <v>8</v>
      </c>
      <c r="F885">
        <v>129</v>
      </c>
      <c r="G885" t="s">
        <v>16123</v>
      </c>
      <c r="H885">
        <v>472</v>
      </c>
      <c r="I885">
        <v>18843314</v>
      </c>
      <c r="J885" t="s">
        <v>56</v>
      </c>
      <c r="K885" t="s">
        <v>38</v>
      </c>
      <c r="L885" t="s">
        <v>57</v>
      </c>
      <c r="Q885" t="s">
        <v>13577</v>
      </c>
      <c r="R885" t="s">
        <v>16124</v>
      </c>
      <c r="S885">
        <v>27486</v>
      </c>
      <c r="T885">
        <v>1045</v>
      </c>
      <c r="U885" t="s">
        <v>7584</v>
      </c>
      <c r="V885">
        <v>1</v>
      </c>
      <c r="W885" t="s">
        <v>16125</v>
      </c>
      <c r="X885" t="s">
        <v>16126</v>
      </c>
      <c r="Y885">
        <v>284</v>
      </c>
      <c r="Z885" t="s">
        <v>44</v>
      </c>
      <c r="AA885" t="s">
        <v>45</v>
      </c>
      <c r="AB885" t="s">
        <v>62</v>
      </c>
      <c r="AC885">
        <v>20000000</v>
      </c>
      <c r="AD885">
        <v>2006</v>
      </c>
      <c r="AE885">
        <v>239</v>
      </c>
      <c r="AF885">
        <v>4.7</v>
      </c>
      <c r="AG885">
        <v>1.85</v>
      </c>
      <c r="AH885">
        <v>0</v>
      </c>
    </row>
    <row r="886" spans="1:34">
      <c r="A886" t="s">
        <v>34</v>
      </c>
      <c r="B886" t="s">
        <v>16153</v>
      </c>
      <c r="C886">
        <v>40</v>
      </c>
      <c r="D886">
        <v>90</v>
      </c>
      <c r="E886">
        <v>44</v>
      </c>
      <c r="F886">
        <v>93</v>
      </c>
      <c r="G886" t="s">
        <v>593</v>
      </c>
      <c r="H886">
        <v>615</v>
      </c>
      <c r="I886">
        <v>4000000</v>
      </c>
      <c r="J886" t="s">
        <v>56</v>
      </c>
      <c r="K886" t="s">
        <v>38</v>
      </c>
      <c r="Q886" t="s">
        <v>16154</v>
      </c>
      <c r="R886" t="s">
        <v>16155</v>
      </c>
      <c r="S886">
        <v>6046</v>
      </c>
      <c r="T886">
        <v>872</v>
      </c>
      <c r="U886" t="s">
        <v>16156</v>
      </c>
      <c r="V886">
        <v>0</v>
      </c>
      <c r="W886" t="s">
        <v>16157</v>
      </c>
      <c r="X886" t="s">
        <v>16158</v>
      </c>
      <c r="Y886">
        <v>46</v>
      </c>
      <c r="Z886" t="s">
        <v>44</v>
      </c>
      <c r="AA886" t="s">
        <v>45</v>
      </c>
      <c r="AB886" t="s">
        <v>46</v>
      </c>
      <c r="AC886">
        <v>350000</v>
      </c>
      <c r="AD886">
        <v>1987</v>
      </c>
      <c r="AE886">
        <v>96</v>
      </c>
      <c r="AF886">
        <v>4.7</v>
      </c>
      <c r="AG886">
        <v>1.85</v>
      </c>
      <c r="AH886">
        <v>583</v>
      </c>
    </row>
    <row r="887" spans="1:34">
      <c r="A887" t="s">
        <v>34</v>
      </c>
      <c r="B887" t="s">
        <v>14784</v>
      </c>
      <c r="C887">
        <v>119</v>
      </c>
      <c r="D887">
        <v>89</v>
      </c>
      <c r="E887">
        <v>49</v>
      </c>
      <c r="F887">
        <v>514</v>
      </c>
      <c r="G887" t="s">
        <v>97</v>
      </c>
      <c r="H887">
        <v>2000</v>
      </c>
      <c r="I887">
        <v>65557989</v>
      </c>
      <c r="J887" t="s">
        <v>56</v>
      </c>
      <c r="K887" t="s">
        <v>69</v>
      </c>
      <c r="L887" t="s">
        <v>94</v>
      </c>
      <c r="M887" t="s">
        <v>57</v>
      </c>
      <c r="Q887" t="s">
        <v>1154</v>
      </c>
      <c r="R887" t="s">
        <v>16170</v>
      </c>
      <c r="S887">
        <v>73539</v>
      </c>
      <c r="T887">
        <v>3717</v>
      </c>
      <c r="U887" t="s">
        <v>13908</v>
      </c>
      <c r="V887">
        <v>0</v>
      </c>
      <c r="W887" t="s">
        <v>16171</v>
      </c>
      <c r="X887" t="s">
        <v>16172</v>
      </c>
      <c r="Y887">
        <v>271</v>
      </c>
      <c r="Z887" t="s">
        <v>44</v>
      </c>
      <c r="AA887" t="s">
        <v>45</v>
      </c>
      <c r="AB887" t="s">
        <v>62</v>
      </c>
      <c r="AC887">
        <v>45000000</v>
      </c>
      <c r="AD887">
        <v>1997</v>
      </c>
      <c r="AE887">
        <v>902</v>
      </c>
      <c r="AF887">
        <v>4.5999999999999996</v>
      </c>
      <c r="AG887">
        <v>2.35</v>
      </c>
      <c r="AH887">
        <v>0</v>
      </c>
    </row>
    <row r="888" spans="1:34">
      <c r="A888" t="s">
        <v>34</v>
      </c>
      <c r="B888" t="s">
        <v>10962</v>
      </c>
      <c r="C888">
        <v>24</v>
      </c>
      <c r="D888">
        <v>101</v>
      </c>
      <c r="E888">
        <v>31</v>
      </c>
      <c r="F888">
        <v>448</v>
      </c>
      <c r="G888" t="s">
        <v>16181</v>
      </c>
      <c r="H888">
        <v>690</v>
      </c>
      <c r="I888">
        <v>6448817</v>
      </c>
      <c r="J888" t="s">
        <v>56</v>
      </c>
      <c r="K888" t="s">
        <v>69</v>
      </c>
      <c r="L888" t="s">
        <v>70</v>
      </c>
      <c r="Q888" t="s">
        <v>9802</v>
      </c>
      <c r="R888" t="s">
        <v>16182</v>
      </c>
      <c r="S888">
        <v>2189</v>
      </c>
      <c r="T888">
        <v>1993</v>
      </c>
      <c r="U888" t="s">
        <v>13175</v>
      </c>
      <c r="V888">
        <v>0</v>
      </c>
      <c r="W888" t="s">
        <v>16183</v>
      </c>
      <c r="X888" t="s">
        <v>16184</v>
      </c>
      <c r="Y888">
        <v>31</v>
      </c>
      <c r="Z888" t="s">
        <v>44</v>
      </c>
      <c r="AA888" t="s">
        <v>45</v>
      </c>
      <c r="AB888" t="s">
        <v>150</v>
      </c>
      <c r="AC888">
        <v>35000000</v>
      </c>
      <c r="AD888">
        <v>1997</v>
      </c>
      <c r="AE888">
        <v>457</v>
      </c>
      <c r="AF888">
        <v>4.5999999999999996</v>
      </c>
      <c r="AG888">
        <v>2.35</v>
      </c>
      <c r="AH888">
        <v>0</v>
      </c>
    </row>
    <row r="889" spans="1:34">
      <c r="A889" t="s">
        <v>34</v>
      </c>
      <c r="B889" t="s">
        <v>16185</v>
      </c>
      <c r="C889">
        <v>81</v>
      </c>
      <c r="D889">
        <v>110</v>
      </c>
      <c r="E889">
        <v>8</v>
      </c>
      <c r="F889">
        <v>322</v>
      </c>
      <c r="G889" t="s">
        <v>514</v>
      </c>
      <c r="H889">
        <v>1000</v>
      </c>
      <c r="I889">
        <v>16295774</v>
      </c>
      <c r="J889" t="s">
        <v>56</v>
      </c>
      <c r="K889" t="s">
        <v>69</v>
      </c>
      <c r="L889" t="s">
        <v>88</v>
      </c>
      <c r="M889" t="s">
        <v>87</v>
      </c>
      <c r="N889" t="s">
        <v>86</v>
      </c>
      <c r="Q889" t="s">
        <v>318</v>
      </c>
      <c r="R889" t="s">
        <v>16186</v>
      </c>
      <c r="S889">
        <v>33669</v>
      </c>
      <c r="T889">
        <v>3000</v>
      </c>
      <c r="U889" t="s">
        <v>16187</v>
      </c>
      <c r="V889">
        <v>1</v>
      </c>
      <c r="W889" t="s">
        <v>16188</v>
      </c>
      <c r="X889" t="s">
        <v>16189</v>
      </c>
      <c r="Y889">
        <v>269</v>
      </c>
      <c r="Z889" t="s">
        <v>44</v>
      </c>
      <c r="AA889" t="s">
        <v>45</v>
      </c>
      <c r="AB889" t="s">
        <v>150</v>
      </c>
      <c r="AC889">
        <v>35000000</v>
      </c>
      <c r="AD889">
        <v>1986</v>
      </c>
      <c r="AE889">
        <v>692</v>
      </c>
      <c r="AF889">
        <v>4.5999999999999996</v>
      </c>
      <c r="AG889">
        <v>1.85</v>
      </c>
      <c r="AH889">
        <v>0</v>
      </c>
    </row>
    <row r="890" spans="1:34">
      <c r="A890" t="s">
        <v>34</v>
      </c>
      <c r="B890" t="s">
        <v>13218</v>
      </c>
      <c r="C890">
        <v>94</v>
      </c>
      <c r="D890">
        <v>97</v>
      </c>
      <c r="E890">
        <v>27</v>
      </c>
      <c r="F890">
        <v>522</v>
      </c>
      <c r="G890" t="s">
        <v>13622</v>
      </c>
      <c r="H890">
        <v>601</v>
      </c>
      <c r="I890">
        <v>31526393</v>
      </c>
      <c r="J890" t="s">
        <v>56</v>
      </c>
      <c r="K890" t="s">
        <v>69</v>
      </c>
      <c r="L890" t="s">
        <v>94</v>
      </c>
      <c r="M890" t="s">
        <v>57</v>
      </c>
      <c r="Q890" t="s">
        <v>7831</v>
      </c>
      <c r="R890" t="s">
        <v>16194</v>
      </c>
      <c r="S890">
        <v>22243</v>
      </c>
      <c r="T890">
        <v>2730</v>
      </c>
      <c r="U890" t="s">
        <v>16195</v>
      </c>
      <c r="V890">
        <v>0</v>
      </c>
      <c r="W890" t="s">
        <v>16196</v>
      </c>
      <c r="X890" t="s">
        <v>16197</v>
      </c>
      <c r="Y890">
        <v>144</v>
      </c>
      <c r="Z890" t="s">
        <v>44</v>
      </c>
      <c r="AA890" t="s">
        <v>45</v>
      </c>
      <c r="AB890" t="s">
        <v>62</v>
      </c>
      <c r="AC890">
        <v>25000000</v>
      </c>
      <c r="AD890">
        <v>2004</v>
      </c>
      <c r="AE890">
        <v>543</v>
      </c>
      <c r="AF890">
        <v>4.5999999999999996</v>
      </c>
      <c r="AG890">
        <v>2.35</v>
      </c>
      <c r="AH890">
        <v>686</v>
      </c>
    </row>
    <row r="891" spans="1:34">
      <c r="A891" t="s">
        <v>34</v>
      </c>
      <c r="B891" t="s">
        <v>16198</v>
      </c>
      <c r="C891">
        <v>58</v>
      </c>
      <c r="D891">
        <v>98</v>
      </c>
      <c r="E891">
        <v>70</v>
      </c>
      <c r="F891">
        <v>223</v>
      </c>
      <c r="G891" t="s">
        <v>16199</v>
      </c>
      <c r="H891">
        <v>462</v>
      </c>
      <c r="I891">
        <v>15361537</v>
      </c>
      <c r="J891" t="s">
        <v>56</v>
      </c>
      <c r="K891" t="s">
        <v>37</v>
      </c>
      <c r="L891" t="s">
        <v>57</v>
      </c>
      <c r="Q891" t="s">
        <v>16200</v>
      </c>
      <c r="R891" t="s">
        <v>16201</v>
      </c>
      <c r="S891">
        <v>12263</v>
      </c>
      <c r="T891">
        <v>1855</v>
      </c>
      <c r="U891" t="s">
        <v>16202</v>
      </c>
      <c r="V891">
        <v>0</v>
      </c>
      <c r="W891" t="s">
        <v>16203</v>
      </c>
      <c r="X891" t="s">
        <v>16204</v>
      </c>
      <c r="Y891">
        <v>132</v>
      </c>
      <c r="Z891" t="s">
        <v>44</v>
      </c>
      <c r="AA891" t="s">
        <v>359</v>
      </c>
      <c r="AB891" t="s">
        <v>62</v>
      </c>
      <c r="AC891">
        <v>13000000</v>
      </c>
      <c r="AD891">
        <v>2002</v>
      </c>
      <c r="AE891">
        <v>444</v>
      </c>
      <c r="AF891">
        <v>4.5999999999999996</v>
      </c>
      <c r="AG891">
        <v>1.85</v>
      </c>
      <c r="AH891">
        <v>564</v>
      </c>
    </row>
    <row r="892" spans="1:34">
      <c r="A892" t="s">
        <v>34</v>
      </c>
      <c r="B892" t="s">
        <v>16225</v>
      </c>
      <c r="C892">
        <v>90</v>
      </c>
      <c r="D892">
        <v>101</v>
      </c>
      <c r="E892">
        <v>36</v>
      </c>
      <c r="F892">
        <v>377</v>
      </c>
      <c r="G892" t="s">
        <v>16226</v>
      </c>
      <c r="H892">
        <v>1000</v>
      </c>
      <c r="I892">
        <v>12801190</v>
      </c>
      <c r="J892" t="s">
        <v>56</v>
      </c>
      <c r="K892" t="s">
        <v>69</v>
      </c>
      <c r="L892" t="s">
        <v>70</v>
      </c>
      <c r="M892" t="s">
        <v>86</v>
      </c>
      <c r="Q892" t="s">
        <v>5034</v>
      </c>
      <c r="R892" t="s">
        <v>16227</v>
      </c>
      <c r="S892">
        <v>16340</v>
      </c>
      <c r="T892">
        <v>2764</v>
      </c>
      <c r="U892" t="s">
        <v>16228</v>
      </c>
      <c r="V892">
        <v>1</v>
      </c>
      <c r="W892" t="s">
        <v>16229</v>
      </c>
      <c r="X892" t="s">
        <v>16230</v>
      </c>
      <c r="Y892">
        <v>355</v>
      </c>
      <c r="Z892" t="s">
        <v>44</v>
      </c>
      <c r="AA892" t="s">
        <v>45</v>
      </c>
      <c r="AB892" t="s">
        <v>46</v>
      </c>
      <c r="AC892">
        <v>15000000</v>
      </c>
      <c r="AD892">
        <v>2000</v>
      </c>
      <c r="AE892">
        <v>786</v>
      </c>
      <c r="AF892">
        <v>4.5999999999999996</v>
      </c>
      <c r="AG892">
        <v>2.35</v>
      </c>
      <c r="AH892">
        <v>356</v>
      </c>
    </row>
    <row r="893" spans="1:34">
      <c r="A893" t="s">
        <v>34</v>
      </c>
      <c r="B893" t="s">
        <v>5452</v>
      </c>
      <c r="C893">
        <v>109</v>
      </c>
      <c r="D893">
        <v>116</v>
      </c>
      <c r="E893">
        <v>212</v>
      </c>
      <c r="F893">
        <v>462</v>
      </c>
      <c r="G893" t="s">
        <v>6581</v>
      </c>
      <c r="H893">
        <v>13000</v>
      </c>
      <c r="I893">
        <v>32616869</v>
      </c>
      <c r="J893" t="s">
        <v>56</v>
      </c>
      <c r="K893" t="s">
        <v>38</v>
      </c>
      <c r="L893" t="s">
        <v>520</v>
      </c>
      <c r="Q893" t="s">
        <v>1031</v>
      </c>
      <c r="R893" t="s">
        <v>16287</v>
      </c>
      <c r="S893">
        <v>34435</v>
      </c>
      <c r="T893">
        <v>14780</v>
      </c>
      <c r="U893" t="s">
        <v>16288</v>
      </c>
      <c r="V893">
        <v>0</v>
      </c>
      <c r="W893" t="s">
        <v>16289</v>
      </c>
      <c r="X893" t="s">
        <v>16290</v>
      </c>
      <c r="Y893">
        <v>346</v>
      </c>
      <c r="Z893" t="s">
        <v>44</v>
      </c>
      <c r="AA893" t="s">
        <v>45</v>
      </c>
      <c r="AB893" t="s">
        <v>62</v>
      </c>
      <c r="AC893">
        <v>72000000</v>
      </c>
      <c r="AD893">
        <v>2001</v>
      </c>
      <c r="AE893">
        <v>658</v>
      </c>
      <c r="AF893">
        <v>4.5</v>
      </c>
      <c r="AG893">
        <v>2.35</v>
      </c>
      <c r="AH893">
        <v>886</v>
      </c>
    </row>
    <row r="894" spans="1:34">
      <c r="A894" t="s">
        <v>34</v>
      </c>
      <c r="B894" t="s">
        <v>13779</v>
      </c>
      <c r="C894">
        <v>53</v>
      </c>
      <c r="D894">
        <v>93</v>
      </c>
      <c r="E894">
        <v>18</v>
      </c>
      <c r="F894">
        <v>443</v>
      </c>
      <c r="G894" t="s">
        <v>13466</v>
      </c>
      <c r="H894">
        <v>3000</v>
      </c>
      <c r="I894">
        <v>4835968</v>
      </c>
      <c r="J894" t="s">
        <v>56</v>
      </c>
      <c r="K894" t="s">
        <v>69</v>
      </c>
      <c r="L894" t="s">
        <v>57</v>
      </c>
      <c r="Q894" t="s">
        <v>2275</v>
      </c>
      <c r="R894" t="s">
        <v>16299</v>
      </c>
      <c r="S894">
        <v>4821</v>
      </c>
      <c r="T894">
        <v>4123</v>
      </c>
      <c r="U894" t="s">
        <v>644</v>
      </c>
      <c r="V894">
        <v>0</v>
      </c>
      <c r="W894" t="s">
        <v>16300</v>
      </c>
      <c r="X894" t="s">
        <v>16301</v>
      </c>
      <c r="Y894">
        <v>82</v>
      </c>
      <c r="Z894" t="s">
        <v>44</v>
      </c>
      <c r="AA894" t="s">
        <v>329</v>
      </c>
      <c r="AB894" t="s">
        <v>62</v>
      </c>
      <c r="AC894">
        <v>40000000</v>
      </c>
      <c r="AD894">
        <v>2002</v>
      </c>
      <c r="AE894">
        <v>545</v>
      </c>
      <c r="AF894">
        <v>4.5</v>
      </c>
      <c r="AG894">
        <v>2.35</v>
      </c>
      <c r="AH894">
        <v>158</v>
      </c>
    </row>
    <row r="895" spans="1:34">
      <c r="A895" t="s">
        <v>34</v>
      </c>
      <c r="B895" t="s">
        <v>12762</v>
      </c>
      <c r="C895">
        <v>121</v>
      </c>
      <c r="D895">
        <v>82</v>
      </c>
      <c r="E895">
        <v>82</v>
      </c>
      <c r="F895">
        <v>418</v>
      </c>
      <c r="G895" t="s">
        <v>7384</v>
      </c>
      <c r="H895">
        <v>1000</v>
      </c>
      <c r="I895">
        <v>25871834</v>
      </c>
      <c r="J895" t="s">
        <v>56</v>
      </c>
      <c r="K895" t="s">
        <v>88</v>
      </c>
      <c r="L895" t="s">
        <v>86</v>
      </c>
      <c r="M895" t="s">
        <v>57</v>
      </c>
      <c r="Q895" t="s">
        <v>2842</v>
      </c>
      <c r="R895" t="s">
        <v>16306</v>
      </c>
      <c r="S895">
        <v>52052</v>
      </c>
      <c r="T895">
        <v>3266</v>
      </c>
      <c r="U895" t="s">
        <v>16307</v>
      </c>
      <c r="V895">
        <v>6</v>
      </c>
      <c r="W895" t="s">
        <v>16308</v>
      </c>
      <c r="X895" t="s">
        <v>16309</v>
      </c>
      <c r="Y895">
        <v>173</v>
      </c>
      <c r="Z895" t="s">
        <v>44</v>
      </c>
      <c r="AA895" t="s">
        <v>45</v>
      </c>
      <c r="AB895" t="s">
        <v>62</v>
      </c>
      <c r="AC895">
        <v>35000000</v>
      </c>
      <c r="AD895">
        <v>2008</v>
      </c>
      <c r="AE895">
        <v>642</v>
      </c>
      <c r="AF895">
        <v>4.5</v>
      </c>
      <c r="AG895">
        <v>1.85</v>
      </c>
      <c r="AH895">
        <v>0</v>
      </c>
    </row>
    <row r="896" spans="1:34">
      <c r="A896" t="s">
        <v>34</v>
      </c>
      <c r="B896" t="s">
        <v>11194</v>
      </c>
      <c r="C896">
        <v>55</v>
      </c>
      <c r="D896">
        <v>100</v>
      </c>
      <c r="E896">
        <v>8</v>
      </c>
      <c r="F896">
        <v>588</v>
      </c>
      <c r="G896" t="s">
        <v>6528</v>
      </c>
      <c r="H896">
        <v>1000</v>
      </c>
      <c r="I896">
        <v>23222861</v>
      </c>
      <c r="J896" t="s">
        <v>56</v>
      </c>
      <c r="K896" t="s">
        <v>69</v>
      </c>
      <c r="L896" t="s">
        <v>88</v>
      </c>
      <c r="M896" t="s">
        <v>89</v>
      </c>
      <c r="N896" t="s">
        <v>87</v>
      </c>
      <c r="O896" t="s">
        <v>86</v>
      </c>
      <c r="Q896" t="s">
        <v>1758</v>
      </c>
      <c r="R896" t="s">
        <v>16310</v>
      </c>
      <c r="S896">
        <v>11092</v>
      </c>
      <c r="T896">
        <v>3742</v>
      </c>
      <c r="U896" t="s">
        <v>2149</v>
      </c>
      <c r="V896">
        <v>4</v>
      </c>
      <c r="W896" t="s">
        <v>16311</v>
      </c>
      <c r="X896" t="s">
        <v>16312</v>
      </c>
      <c r="Y896">
        <v>44</v>
      </c>
      <c r="Z896" t="s">
        <v>44</v>
      </c>
      <c r="AA896" t="s">
        <v>45</v>
      </c>
      <c r="AB896" t="s">
        <v>150</v>
      </c>
      <c r="AC896">
        <v>26000000</v>
      </c>
      <c r="AD896">
        <v>2004</v>
      </c>
      <c r="AE896">
        <v>934</v>
      </c>
      <c r="AF896">
        <v>4.5</v>
      </c>
      <c r="AG896">
        <v>2.35</v>
      </c>
      <c r="AH896">
        <v>167</v>
      </c>
    </row>
    <row r="897" spans="1:34">
      <c r="A897" t="s">
        <v>34</v>
      </c>
      <c r="B897" t="s">
        <v>10881</v>
      </c>
      <c r="C897">
        <v>53</v>
      </c>
      <c r="D897">
        <v>91</v>
      </c>
      <c r="E897">
        <v>10</v>
      </c>
      <c r="F897">
        <v>436</v>
      </c>
      <c r="G897" t="s">
        <v>8731</v>
      </c>
      <c r="H897">
        <v>716</v>
      </c>
      <c r="I897">
        <v>8104069</v>
      </c>
      <c r="J897" t="s">
        <v>56</v>
      </c>
      <c r="K897" t="s">
        <v>88</v>
      </c>
      <c r="L897" t="s">
        <v>37</v>
      </c>
      <c r="Q897" t="s">
        <v>331</v>
      </c>
      <c r="R897" t="s">
        <v>16313</v>
      </c>
      <c r="S897">
        <v>9785</v>
      </c>
      <c r="T897">
        <v>2700</v>
      </c>
      <c r="U897" t="s">
        <v>6451</v>
      </c>
      <c r="V897">
        <v>3</v>
      </c>
      <c r="W897" t="s">
        <v>16314</v>
      </c>
      <c r="X897" t="s">
        <v>16315</v>
      </c>
      <c r="Y897">
        <v>26</v>
      </c>
      <c r="Z897" t="s">
        <v>44</v>
      </c>
      <c r="AA897" t="s">
        <v>45</v>
      </c>
      <c r="AB897" t="s">
        <v>62</v>
      </c>
      <c r="AC897">
        <v>20000000</v>
      </c>
      <c r="AD897">
        <v>2007</v>
      </c>
      <c r="AE897">
        <v>537</v>
      </c>
      <c r="AF897">
        <v>4.5</v>
      </c>
      <c r="AG897">
        <v>1.85</v>
      </c>
      <c r="AH897">
        <v>233</v>
      </c>
    </row>
    <row r="898" spans="1:34">
      <c r="A898" t="s">
        <v>34</v>
      </c>
      <c r="B898" t="s">
        <v>11174</v>
      </c>
      <c r="C898">
        <v>19</v>
      </c>
      <c r="D898">
        <v>105</v>
      </c>
      <c r="E898">
        <v>24</v>
      </c>
      <c r="F898">
        <v>125</v>
      </c>
      <c r="G898" t="s">
        <v>1239</v>
      </c>
      <c r="H898">
        <v>776</v>
      </c>
      <c r="I898">
        <v>22723</v>
      </c>
      <c r="J898" t="s">
        <v>56</v>
      </c>
      <c r="K898" t="s">
        <v>88</v>
      </c>
      <c r="L898" t="s">
        <v>38</v>
      </c>
      <c r="M898" t="s">
        <v>207</v>
      </c>
      <c r="Q898" t="s">
        <v>7132</v>
      </c>
      <c r="R898" t="s">
        <v>16330</v>
      </c>
      <c r="S898">
        <v>2236</v>
      </c>
      <c r="T898">
        <v>1732</v>
      </c>
      <c r="U898" t="s">
        <v>16331</v>
      </c>
      <c r="V898">
        <v>1</v>
      </c>
      <c r="W898" t="s">
        <v>16332</v>
      </c>
      <c r="X898" t="s">
        <v>16333</v>
      </c>
      <c r="Y898">
        <v>40</v>
      </c>
      <c r="Z898" t="s">
        <v>44</v>
      </c>
      <c r="AA898" t="s">
        <v>359</v>
      </c>
      <c r="AB898" t="s">
        <v>62</v>
      </c>
      <c r="AC898">
        <v>25000000</v>
      </c>
      <c r="AD898">
        <v>2001</v>
      </c>
      <c r="AE898">
        <v>595</v>
      </c>
      <c r="AF898">
        <v>4.5</v>
      </c>
      <c r="AG898">
        <v>2.35</v>
      </c>
      <c r="AH898">
        <v>193</v>
      </c>
    </row>
    <row r="899" spans="1:34">
      <c r="A899" t="s">
        <v>34</v>
      </c>
      <c r="B899" t="s">
        <v>10807</v>
      </c>
      <c r="C899">
        <v>47</v>
      </c>
      <c r="D899">
        <v>110</v>
      </c>
      <c r="E899">
        <v>96</v>
      </c>
      <c r="F899">
        <v>554</v>
      </c>
      <c r="G899" t="s">
        <v>279</v>
      </c>
      <c r="H899">
        <v>887</v>
      </c>
      <c r="I899">
        <v>190562</v>
      </c>
      <c r="J899" t="s">
        <v>56</v>
      </c>
      <c r="K899" t="s">
        <v>89</v>
      </c>
      <c r="L899" t="s">
        <v>70</v>
      </c>
      <c r="M899" t="s">
        <v>91</v>
      </c>
      <c r="Q899" t="s">
        <v>727</v>
      </c>
      <c r="R899" t="s">
        <v>16366</v>
      </c>
      <c r="S899">
        <v>2508</v>
      </c>
      <c r="T899">
        <v>2728</v>
      </c>
      <c r="U899" t="s">
        <v>4890</v>
      </c>
      <c r="V899">
        <v>0</v>
      </c>
      <c r="W899" t="s">
        <v>16367</v>
      </c>
      <c r="X899" t="s">
        <v>16368</v>
      </c>
      <c r="Y899">
        <v>24</v>
      </c>
      <c r="Z899" t="s">
        <v>44</v>
      </c>
      <c r="AA899" t="s">
        <v>329</v>
      </c>
      <c r="AB899" t="s">
        <v>150</v>
      </c>
      <c r="AC899">
        <v>90000000</v>
      </c>
      <c r="AD899">
        <v>2010</v>
      </c>
      <c r="AE899">
        <v>886</v>
      </c>
      <c r="AF899">
        <v>4.4000000000000004</v>
      </c>
      <c r="AG899">
        <v>2.35</v>
      </c>
      <c r="AH899">
        <v>788</v>
      </c>
    </row>
    <row r="900" spans="1:34">
      <c r="A900" t="s">
        <v>34</v>
      </c>
      <c r="B900" t="s">
        <v>14140</v>
      </c>
      <c r="C900">
        <v>73</v>
      </c>
      <c r="D900">
        <v>89</v>
      </c>
      <c r="E900">
        <v>18</v>
      </c>
      <c r="F900">
        <v>226</v>
      </c>
      <c r="G900" t="s">
        <v>10003</v>
      </c>
      <c r="H900">
        <v>658</v>
      </c>
      <c r="I900">
        <v>66734992</v>
      </c>
      <c r="J900" t="s">
        <v>56</v>
      </c>
      <c r="K900" t="s">
        <v>69</v>
      </c>
      <c r="L900" t="s">
        <v>88</v>
      </c>
      <c r="M900" t="s">
        <v>37</v>
      </c>
      <c r="Q900" t="s">
        <v>6581</v>
      </c>
      <c r="R900" t="s">
        <v>16373</v>
      </c>
      <c r="S900">
        <v>23476</v>
      </c>
      <c r="T900">
        <v>1233</v>
      </c>
      <c r="U900" t="s">
        <v>16374</v>
      </c>
      <c r="V900">
        <v>0</v>
      </c>
      <c r="W900" t="s">
        <v>16375</v>
      </c>
      <c r="X900" t="s">
        <v>16376</v>
      </c>
      <c r="Y900">
        <v>181</v>
      </c>
      <c r="Z900" t="s">
        <v>44</v>
      </c>
      <c r="AA900" t="s">
        <v>45</v>
      </c>
      <c r="AB900" t="s">
        <v>150</v>
      </c>
      <c r="AC900">
        <v>60000000</v>
      </c>
      <c r="AD900">
        <v>2003</v>
      </c>
      <c r="AE900">
        <v>257</v>
      </c>
      <c r="AF900">
        <v>4.4000000000000004</v>
      </c>
      <c r="AG900">
        <v>2.35</v>
      </c>
      <c r="AH900">
        <v>858</v>
      </c>
    </row>
    <row r="901" spans="1:34">
      <c r="A901" t="s">
        <v>34</v>
      </c>
      <c r="B901" t="s">
        <v>16380</v>
      </c>
      <c r="C901">
        <v>47</v>
      </c>
      <c r="D901">
        <v>101</v>
      </c>
      <c r="E901">
        <v>0</v>
      </c>
      <c r="F901">
        <v>158</v>
      </c>
      <c r="G901" t="s">
        <v>1846</v>
      </c>
      <c r="H901">
        <v>854</v>
      </c>
      <c r="I901">
        <v>38590500</v>
      </c>
      <c r="J901" t="s">
        <v>56</v>
      </c>
      <c r="K901" t="s">
        <v>69</v>
      </c>
      <c r="L901" t="s">
        <v>57</v>
      </c>
      <c r="Q901" t="s">
        <v>164</v>
      </c>
      <c r="R901" t="s">
        <v>16381</v>
      </c>
      <c r="S901">
        <v>17997</v>
      </c>
      <c r="T901">
        <v>1860</v>
      </c>
      <c r="U901" t="s">
        <v>16382</v>
      </c>
      <c r="V901">
        <v>1</v>
      </c>
      <c r="W901" t="s">
        <v>16383</v>
      </c>
      <c r="X901" t="s">
        <v>16384</v>
      </c>
      <c r="Y901">
        <v>140</v>
      </c>
      <c r="Z901" t="s">
        <v>44</v>
      </c>
      <c r="AA901" t="s">
        <v>45</v>
      </c>
      <c r="AB901" t="s">
        <v>46</v>
      </c>
      <c r="AC901">
        <v>50000000</v>
      </c>
      <c r="AD901">
        <v>1994</v>
      </c>
      <c r="AE901">
        <v>643</v>
      </c>
      <c r="AF901">
        <v>4.4000000000000004</v>
      </c>
      <c r="AG901">
        <v>2.35</v>
      </c>
      <c r="AH901">
        <v>812</v>
      </c>
    </row>
    <row r="902" spans="1:34">
      <c r="A902" t="s">
        <v>34</v>
      </c>
      <c r="B902" t="s">
        <v>10413</v>
      </c>
      <c r="C902">
        <v>76</v>
      </c>
      <c r="D902">
        <v>94</v>
      </c>
      <c r="E902">
        <v>99</v>
      </c>
      <c r="F902">
        <v>377</v>
      </c>
      <c r="G902" t="s">
        <v>15616</v>
      </c>
      <c r="H902">
        <v>598</v>
      </c>
      <c r="I902">
        <v>71038190</v>
      </c>
      <c r="J902" t="s">
        <v>56</v>
      </c>
      <c r="K902" t="s">
        <v>88</v>
      </c>
      <c r="L902" t="s">
        <v>37</v>
      </c>
      <c r="Q902" t="s">
        <v>16394</v>
      </c>
      <c r="R902" t="s">
        <v>16395</v>
      </c>
      <c r="S902">
        <v>23473</v>
      </c>
      <c r="T902">
        <v>3552</v>
      </c>
      <c r="U902" t="s">
        <v>3956</v>
      </c>
      <c r="V902">
        <v>1</v>
      </c>
      <c r="W902" t="s">
        <v>16396</v>
      </c>
      <c r="X902" t="s">
        <v>16397</v>
      </c>
      <c r="Y902">
        <v>123</v>
      </c>
      <c r="Z902" t="s">
        <v>44</v>
      </c>
      <c r="AA902" t="s">
        <v>45</v>
      </c>
      <c r="AB902" t="s">
        <v>150</v>
      </c>
      <c r="AC902">
        <v>30000000</v>
      </c>
      <c r="AD902">
        <v>2015</v>
      </c>
      <c r="AE902">
        <v>557</v>
      </c>
      <c r="AF902">
        <v>4.4000000000000004</v>
      </c>
      <c r="AG902">
        <v>1.85</v>
      </c>
      <c r="AH902">
        <v>8000</v>
      </c>
    </row>
    <row r="903" spans="1:34">
      <c r="A903" t="s">
        <v>34</v>
      </c>
      <c r="B903" t="s">
        <v>14894</v>
      </c>
      <c r="C903">
        <v>88</v>
      </c>
      <c r="D903">
        <v>113</v>
      </c>
      <c r="E903">
        <v>14</v>
      </c>
      <c r="F903">
        <v>534</v>
      </c>
      <c r="G903" t="s">
        <v>3603</v>
      </c>
      <c r="H903">
        <v>918</v>
      </c>
      <c r="I903">
        <v>37911876</v>
      </c>
      <c r="J903" t="s">
        <v>56</v>
      </c>
      <c r="K903" t="s">
        <v>88</v>
      </c>
      <c r="L903" t="s">
        <v>37</v>
      </c>
      <c r="Q903" t="s">
        <v>6102</v>
      </c>
      <c r="R903" t="s">
        <v>16398</v>
      </c>
      <c r="S903">
        <v>19671</v>
      </c>
      <c r="T903">
        <v>3500</v>
      </c>
      <c r="U903" t="s">
        <v>13016</v>
      </c>
      <c r="V903">
        <v>2</v>
      </c>
      <c r="W903" t="s">
        <v>16399</v>
      </c>
      <c r="X903" t="s">
        <v>16400</v>
      </c>
      <c r="Y903">
        <v>47</v>
      </c>
      <c r="Z903" t="s">
        <v>44</v>
      </c>
      <c r="AA903" t="s">
        <v>45</v>
      </c>
      <c r="AB903" t="s">
        <v>62</v>
      </c>
      <c r="AC903">
        <v>32000000</v>
      </c>
      <c r="AD903">
        <v>2011</v>
      </c>
      <c r="AE903">
        <v>845</v>
      </c>
      <c r="AF903">
        <v>4.4000000000000004</v>
      </c>
      <c r="AG903">
        <v>2.35</v>
      </c>
      <c r="AH903">
        <v>0</v>
      </c>
    </row>
    <row r="904" spans="1:34">
      <c r="A904" t="s">
        <v>34</v>
      </c>
      <c r="B904" t="s">
        <v>3357</v>
      </c>
      <c r="C904">
        <v>158</v>
      </c>
      <c r="D904">
        <v>94</v>
      </c>
      <c r="E904">
        <v>110</v>
      </c>
      <c r="F904">
        <v>277</v>
      </c>
      <c r="G904" t="s">
        <v>2347</v>
      </c>
      <c r="H904">
        <v>14000</v>
      </c>
      <c r="I904">
        <v>18500966</v>
      </c>
      <c r="J904" t="s">
        <v>56</v>
      </c>
      <c r="K904" t="s">
        <v>94</v>
      </c>
      <c r="L904" t="s">
        <v>86</v>
      </c>
      <c r="M904" t="s">
        <v>57</v>
      </c>
      <c r="Q904" t="s">
        <v>2132</v>
      </c>
      <c r="R904" t="s">
        <v>16401</v>
      </c>
      <c r="S904">
        <v>70341</v>
      </c>
      <c r="T904">
        <v>15271</v>
      </c>
      <c r="U904" t="s">
        <v>8207</v>
      </c>
      <c r="V904">
        <v>1</v>
      </c>
      <c r="W904" t="s">
        <v>16402</v>
      </c>
      <c r="X904" t="s">
        <v>16403</v>
      </c>
      <c r="Y904">
        <v>830</v>
      </c>
      <c r="Z904" t="s">
        <v>44</v>
      </c>
      <c r="AA904" t="s">
        <v>45</v>
      </c>
      <c r="AB904" t="s">
        <v>62</v>
      </c>
      <c r="AC904">
        <v>30000000</v>
      </c>
      <c r="AD904">
        <v>2006</v>
      </c>
      <c r="AE904">
        <v>829</v>
      </c>
      <c r="AF904">
        <v>4.4000000000000004</v>
      </c>
      <c r="AG904">
        <v>1.85</v>
      </c>
      <c r="AH904">
        <v>0</v>
      </c>
    </row>
    <row r="905" spans="1:34">
      <c r="A905" t="s">
        <v>34</v>
      </c>
      <c r="B905" t="s">
        <v>15773</v>
      </c>
      <c r="C905">
        <v>146</v>
      </c>
      <c r="D905">
        <v>90</v>
      </c>
      <c r="E905">
        <v>31</v>
      </c>
      <c r="F905">
        <v>179</v>
      </c>
      <c r="G905" t="s">
        <v>16407</v>
      </c>
      <c r="H905">
        <v>210</v>
      </c>
      <c r="I905">
        <v>10494494</v>
      </c>
      <c r="J905" t="s">
        <v>56</v>
      </c>
      <c r="K905" t="s">
        <v>37</v>
      </c>
      <c r="L905" t="s">
        <v>57</v>
      </c>
      <c r="Q905" t="s">
        <v>16408</v>
      </c>
      <c r="R905" t="s">
        <v>16409</v>
      </c>
      <c r="S905">
        <v>19586</v>
      </c>
      <c r="T905">
        <v>676</v>
      </c>
      <c r="U905" t="s">
        <v>16410</v>
      </c>
      <c r="V905">
        <v>1</v>
      </c>
      <c r="W905" t="s">
        <v>16411</v>
      </c>
      <c r="X905" t="s">
        <v>16412</v>
      </c>
      <c r="Y905">
        <v>109</v>
      </c>
      <c r="Z905" t="s">
        <v>44</v>
      </c>
      <c r="AA905" t="s">
        <v>45</v>
      </c>
      <c r="AB905" t="s">
        <v>62</v>
      </c>
      <c r="AC905">
        <v>18000000</v>
      </c>
      <c r="AD905">
        <v>2013</v>
      </c>
      <c r="AE905">
        <v>193</v>
      </c>
      <c r="AF905">
        <v>4.4000000000000004</v>
      </c>
      <c r="AG905">
        <v>2.35</v>
      </c>
      <c r="AH905">
        <v>4000</v>
      </c>
    </row>
    <row r="906" spans="1:34">
      <c r="A906" t="s">
        <v>34</v>
      </c>
      <c r="B906" t="s">
        <v>16422</v>
      </c>
      <c r="C906">
        <v>205</v>
      </c>
      <c r="D906">
        <v>85</v>
      </c>
      <c r="E906">
        <v>52</v>
      </c>
      <c r="F906">
        <v>489</v>
      </c>
      <c r="G906" t="s">
        <v>15255</v>
      </c>
      <c r="H906">
        <v>1000</v>
      </c>
      <c r="I906">
        <v>12610731</v>
      </c>
      <c r="J906" t="s">
        <v>56</v>
      </c>
      <c r="K906" t="s">
        <v>94</v>
      </c>
      <c r="L906" t="s">
        <v>86</v>
      </c>
      <c r="M906" t="s">
        <v>57</v>
      </c>
      <c r="Q906" t="s">
        <v>7314</v>
      </c>
      <c r="R906" t="s">
        <v>16423</v>
      </c>
      <c r="S906">
        <v>38985</v>
      </c>
      <c r="T906">
        <v>3050</v>
      </c>
      <c r="U906" t="s">
        <v>16424</v>
      </c>
      <c r="V906">
        <v>1</v>
      </c>
      <c r="W906" t="s">
        <v>16425</v>
      </c>
      <c r="X906" t="s">
        <v>16426</v>
      </c>
      <c r="Y906">
        <v>673</v>
      </c>
      <c r="Z906" t="s">
        <v>44</v>
      </c>
      <c r="AA906" t="s">
        <v>45</v>
      </c>
      <c r="AB906" t="s">
        <v>46</v>
      </c>
      <c r="AC906">
        <v>11000000</v>
      </c>
      <c r="AD906">
        <v>2001</v>
      </c>
      <c r="AE906">
        <v>935</v>
      </c>
      <c r="AF906">
        <v>4.4000000000000004</v>
      </c>
      <c r="AG906">
        <v>1.85</v>
      </c>
      <c r="AH906">
        <v>0</v>
      </c>
    </row>
    <row r="907" spans="1:34">
      <c r="A907" t="s">
        <v>34</v>
      </c>
      <c r="B907" t="s">
        <v>16095</v>
      </c>
      <c r="C907">
        <v>221</v>
      </c>
      <c r="D907">
        <v>97</v>
      </c>
      <c r="E907">
        <v>25</v>
      </c>
      <c r="F907">
        <v>861</v>
      </c>
      <c r="G907" t="s">
        <v>7673</v>
      </c>
      <c r="H907">
        <v>929</v>
      </c>
      <c r="I907">
        <v>21371425</v>
      </c>
      <c r="J907" t="s">
        <v>56</v>
      </c>
      <c r="K907" t="s">
        <v>86</v>
      </c>
      <c r="L907" t="s">
        <v>57</v>
      </c>
      <c r="Q907" t="s">
        <v>8889</v>
      </c>
      <c r="R907" t="s">
        <v>16427</v>
      </c>
      <c r="S907">
        <v>76199</v>
      </c>
      <c r="T907">
        <v>3679</v>
      </c>
      <c r="U907" t="s">
        <v>13105</v>
      </c>
      <c r="V907">
        <v>0</v>
      </c>
      <c r="W907" t="s">
        <v>16428</v>
      </c>
      <c r="X907" t="s">
        <v>16429</v>
      </c>
      <c r="Y907">
        <v>944</v>
      </c>
      <c r="Z907" t="s">
        <v>44</v>
      </c>
      <c r="AA907" t="s">
        <v>45</v>
      </c>
      <c r="AB907" t="s">
        <v>62</v>
      </c>
      <c r="AC907">
        <v>10000000</v>
      </c>
      <c r="AD907">
        <v>2010</v>
      </c>
      <c r="AE907">
        <v>927</v>
      </c>
      <c r="AF907">
        <v>4.4000000000000004</v>
      </c>
      <c r="AG907">
        <v>2.35</v>
      </c>
      <c r="AH907">
        <v>13000</v>
      </c>
    </row>
    <row r="908" spans="1:34">
      <c r="A908" t="s">
        <v>34</v>
      </c>
      <c r="B908" t="s">
        <v>5769</v>
      </c>
      <c r="C908">
        <v>369</v>
      </c>
      <c r="D908">
        <v>100</v>
      </c>
      <c r="E908">
        <v>128</v>
      </c>
      <c r="F908">
        <v>78</v>
      </c>
      <c r="G908" t="s">
        <v>213</v>
      </c>
      <c r="H908">
        <v>596</v>
      </c>
      <c r="I908">
        <v>56114221</v>
      </c>
      <c r="J908" t="s">
        <v>56</v>
      </c>
      <c r="K908" t="s">
        <v>69</v>
      </c>
      <c r="L908" t="s">
        <v>86</v>
      </c>
      <c r="Q908" t="s">
        <v>1831</v>
      </c>
      <c r="R908" t="s">
        <v>16440</v>
      </c>
      <c r="S908">
        <v>110486</v>
      </c>
      <c r="T908">
        <v>1261</v>
      </c>
      <c r="U908" t="s">
        <v>15249</v>
      </c>
      <c r="V908">
        <v>3</v>
      </c>
      <c r="W908" t="s">
        <v>16441</v>
      </c>
      <c r="X908" t="s">
        <v>16442</v>
      </c>
      <c r="Y908">
        <v>695</v>
      </c>
      <c r="Z908" t="s">
        <v>44</v>
      </c>
      <c r="AA908" t="s">
        <v>45</v>
      </c>
      <c r="AB908" t="s">
        <v>62</v>
      </c>
      <c r="AC908">
        <v>120000000</v>
      </c>
      <c r="AD908">
        <v>2015</v>
      </c>
      <c r="AE908">
        <v>360</v>
      </c>
      <c r="AF908">
        <v>4.3</v>
      </c>
      <c r="AG908">
        <v>2.35</v>
      </c>
      <c r="AH908">
        <v>41000</v>
      </c>
    </row>
    <row r="909" spans="1:34">
      <c r="A909" t="s">
        <v>34</v>
      </c>
      <c r="B909" t="s">
        <v>11849</v>
      </c>
      <c r="C909">
        <v>91</v>
      </c>
      <c r="D909">
        <v>82</v>
      </c>
      <c r="E909">
        <v>62</v>
      </c>
      <c r="F909">
        <v>615</v>
      </c>
      <c r="G909" t="s">
        <v>3674</v>
      </c>
      <c r="H909">
        <v>975</v>
      </c>
      <c r="I909">
        <v>43575716</v>
      </c>
      <c r="J909" t="s">
        <v>56</v>
      </c>
      <c r="K909" t="s">
        <v>88</v>
      </c>
      <c r="L909" t="s">
        <v>89</v>
      </c>
      <c r="M909" t="s">
        <v>70</v>
      </c>
      <c r="Q909" t="s">
        <v>1680</v>
      </c>
      <c r="R909" t="s">
        <v>16451</v>
      </c>
      <c r="S909">
        <v>10233</v>
      </c>
      <c r="T909">
        <v>3326</v>
      </c>
      <c r="U909" t="s">
        <v>13619</v>
      </c>
      <c r="V909">
        <v>0</v>
      </c>
      <c r="W909" t="s">
        <v>16452</v>
      </c>
      <c r="X909" t="s">
        <v>16453</v>
      </c>
      <c r="Y909">
        <v>63</v>
      </c>
      <c r="Z909" t="s">
        <v>44</v>
      </c>
      <c r="AA909" t="s">
        <v>45</v>
      </c>
      <c r="AB909" t="s">
        <v>150</v>
      </c>
      <c r="AC909">
        <v>85000000</v>
      </c>
      <c r="AD909">
        <v>2010</v>
      </c>
      <c r="AE909">
        <v>760</v>
      </c>
      <c r="AF909">
        <v>4.3</v>
      </c>
      <c r="AG909">
        <v>1.85</v>
      </c>
      <c r="AH909">
        <v>0</v>
      </c>
    </row>
    <row r="910" spans="1:34">
      <c r="A910" t="s">
        <v>34</v>
      </c>
      <c r="B910" t="s">
        <v>5711</v>
      </c>
      <c r="C910">
        <v>77</v>
      </c>
      <c r="D910">
        <v>101</v>
      </c>
      <c r="E910">
        <v>93</v>
      </c>
      <c r="F910">
        <v>218</v>
      </c>
      <c r="G910" t="s">
        <v>7970</v>
      </c>
      <c r="H910">
        <v>287</v>
      </c>
      <c r="I910">
        <v>26082914</v>
      </c>
      <c r="J910" t="s">
        <v>56</v>
      </c>
      <c r="K910" t="s">
        <v>69</v>
      </c>
      <c r="L910" t="s">
        <v>37</v>
      </c>
      <c r="M910" t="s">
        <v>57</v>
      </c>
      <c r="Q910" t="s">
        <v>16457</v>
      </c>
      <c r="R910" t="s">
        <v>16458</v>
      </c>
      <c r="S910">
        <v>51349</v>
      </c>
      <c r="T910">
        <v>993</v>
      </c>
      <c r="U910" t="s">
        <v>9053</v>
      </c>
      <c r="V910">
        <v>2</v>
      </c>
      <c r="W910" t="s">
        <v>16459</v>
      </c>
      <c r="X910" t="s">
        <v>16460</v>
      </c>
      <c r="Y910">
        <v>213</v>
      </c>
      <c r="Z910" t="s">
        <v>44</v>
      </c>
      <c r="AA910" t="s">
        <v>45</v>
      </c>
      <c r="AB910" t="s">
        <v>62</v>
      </c>
      <c r="AC910">
        <v>87000000</v>
      </c>
      <c r="AD910">
        <v>2005</v>
      </c>
      <c r="AE910">
        <v>233</v>
      </c>
      <c r="AF910">
        <v>4.3</v>
      </c>
      <c r="AG910">
        <v>2.35</v>
      </c>
      <c r="AH910">
        <v>0</v>
      </c>
    </row>
    <row r="911" spans="1:34">
      <c r="A911" t="s">
        <v>34</v>
      </c>
      <c r="B911" t="s">
        <v>6443</v>
      </c>
      <c r="C911">
        <v>287</v>
      </c>
      <c r="D911">
        <v>96</v>
      </c>
      <c r="E911">
        <v>83</v>
      </c>
      <c r="F911">
        <v>1000</v>
      </c>
      <c r="G911" t="s">
        <v>6397</v>
      </c>
      <c r="H911">
        <v>12000</v>
      </c>
      <c r="I911">
        <v>51774002</v>
      </c>
      <c r="J911" t="s">
        <v>56</v>
      </c>
      <c r="K911" t="s">
        <v>70</v>
      </c>
      <c r="L911" t="s">
        <v>57</v>
      </c>
      <c r="Q911" t="s">
        <v>2304</v>
      </c>
      <c r="R911" t="s">
        <v>16461</v>
      </c>
      <c r="S911">
        <v>87745</v>
      </c>
      <c r="T911">
        <v>16121</v>
      </c>
      <c r="U911" t="s">
        <v>5034</v>
      </c>
      <c r="V911">
        <v>1</v>
      </c>
      <c r="W911" t="s">
        <v>16462</v>
      </c>
      <c r="X911" t="s">
        <v>16463</v>
      </c>
      <c r="Y911">
        <v>331</v>
      </c>
      <c r="Z911" t="s">
        <v>44</v>
      </c>
      <c r="AA911" t="s">
        <v>45</v>
      </c>
      <c r="AB911" t="s">
        <v>62</v>
      </c>
      <c r="AC911">
        <v>57000000</v>
      </c>
      <c r="AD911">
        <v>2011</v>
      </c>
      <c r="AE911">
        <v>1000</v>
      </c>
      <c r="AF911">
        <v>4.3</v>
      </c>
      <c r="AG911">
        <v>2.35</v>
      </c>
      <c r="AH911">
        <v>18000</v>
      </c>
    </row>
    <row r="912" spans="1:34">
      <c r="A912" t="s">
        <v>34</v>
      </c>
      <c r="B912" t="s">
        <v>16471</v>
      </c>
      <c r="C912">
        <v>32</v>
      </c>
      <c r="D912">
        <v>99</v>
      </c>
      <c r="E912">
        <v>5</v>
      </c>
      <c r="F912">
        <v>535</v>
      </c>
      <c r="G912" t="s">
        <v>4127</v>
      </c>
      <c r="H912">
        <v>1000</v>
      </c>
      <c r="I912">
        <v>13829734</v>
      </c>
      <c r="J912" t="s">
        <v>56</v>
      </c>
      <c r="K912" t="s">
        <v>70</v>
      </c>
      <c r="L912" t="s">
        <v>87</v>
      </c>
      <c r="M912" t="s">
        <v>86</v>
      </c>
      <c r="Q912" t="s">
        <v>5034</v>
      </c>
      <c r="R912" t="s">
        <v>16472</v>
      </c>
      <c r="S912">
        <v>16194</v>
      </c>
      <c r="T912">
        <v>2960</v>
      </c>
      <c r="U912" t="s">
        <v>14699</v>
      </c>
      <c r="V912">
        <v>0</v>
      </c>
      <c r="W912" t="s">
        <v>16473</v>
      </c>
      <c r="X912" t="s">
        <v>16474</v>
      </c>
      <c r="Y912">
        <v>79</v>
      </c>
      <c r="Z912" t="s">
        <v>44</v>
      </c>
      <c r="AA912" t="s">
        <v>710</v>
      </c>
      <c r="AB912" t="s">
        <v>62</v>
      </c>
      <c r="AC912">
        <v>26000000</v>
      </c>
      <c r="AD912">
        <v>1994</v>
      </c>
      <c r="AE912">
        <v>691</v>
      </c>
      <c r="AF912">
        <v>4.3</v>
      </c>
      <c r="AG912">
        <v>2.35</v>
      </c>
      <c r="AH912">
        <v>319</v>
      </c>
    </row>
    <row r="913" spans="1:34">
      <c r="A913" t="s">
        <v>34</v>
      </c>
      <c r="B913" t="s">
        <v>16475</v>
      </c>
      <c r="C913">
        <v>5</v>
      </c>
      <c r="D913">
        <v>93</v>
      </c>
      <c r="E913">
        <v>18</v>
      </c>
      <c r="F913">
        <v>181</v>
      </c>
      <c r="G913" t="s">
        <v>16476</v>
      </c>
      <c r="H913">
        <v>400</v>
      </c>
      <c r="I913">
        <v>11784000</v>
      </c>
      <c r="J913" t="s">
        <v>56</v>
      </c>
      <c r="K913" t="s">
        <v>88</v>
      </c>
      <c r="L913" t="s">
        <v>89</v>
      </c>
      <c r="Q913" t="s">
        <v>1849</v>
      </c>
      <c r="R913" t="s">
        <v>16477</v>
      </c>
      <c r="S913">
        <v>6701</v>
      </c>
      <c r="T913">
        <v>1151</v>
      </c>
      <c r="U913" t="s">
        <v>16478</v>
      </c>
      <c r="V913">
        <v>0</v>
      </c>
      <c r="W913" t="s">
        <v>16479</v>
      </c>
      <c r="X913" t="s">
        <v>16480</v>
      </c>
      <c r="Y913">
        <v>26</v>
      </c>
      <c r="Z913" t="s">
        <v>44</v>
      </c>
      <c r="AA913" t="s">
        <v>45</v>
      </c>
      <c r="AB913" t="s">
        <v>150</v>
      </c>
      <c r="AC913">
        <v>20000000</v>
      </c>
      <c r="AD913">
        <v>1994</v>
      </c>
      <c r="AE913">
        <v>220</v>
      </c>
      <c r="AF913">
        <v>4.3</v>
      </c>
      <c r="AG913">
        <v>1.85</v>
      </c>
      <c r="AH913">
        <v>444</v>
      </c>
    </row>
    <row r="914" spans="1:34">
      <c r="A914" t="s">
        <v>34</v>
      </c>
      <c r="B914" t="s">
        <v>841</v>
      </c>
      <c r="C914">
        <v>280</v>
      </c>
      <c r="D914">
        <v>103</v>
      </c>
      <c r="E914">
        <v>0</v>
      </c>
      <c r="F914">
        <v>346</v>
      </c>
      <c r="G914" t="s">
        <v>16507</v>
      </c>
      <c r="H914">
        <v>1000</v>
      </c>
      <c r="I914">
        <v>131564731</v>
      </c>
      <c r="J914" t="s">
        <v>56</v>
      </c>
      <c r="K914" t="s">
        <v>69</v>
      </c>
      <c r="L914" t="s">
        <v>89</v>
      </c>
      <c r="M914" t="s">
        <v>70</v>
      </c>
      <c r="Q914" t="s">
        <v>16508</v>
      </c>
      <c r="R914" t="s">
        <v>16509</v>
      </c>
      <c r="S914">
        <v>118951</v>
      </c>
      <c r="T914">
        <v>2857</v>
      </c>
      <c r="U914" t="s">
        <v>8337</v>
      </c>
      <c r="V914">
        <v>0</v>
      </c>
      <c r="W914" t="s">
        <v>16510</v>
      </c>
      <c r="X914" t="s">
        <v>16511</v>
      </c>
      <c r="Y914">
        <v>1382</v>
      </c>
      <c r="Z914" t="s">
        <v>44</v>
      </c>
      <c r="AA914" t="s">
        <v>45</v>
      </c>
      <c r="AB914" t="s">
        <v>150</v>
      </c>
      <c r="AC914">
        <v>150000000</v>
      </c>
      <c r="AD914">
        <v>2010</v>
      </c>
      <c r="AE914">
        <v>756</v>
      </c>
      <c r="AF914">
        <v>4.2</v>
      </c>
      <c r="AG914">
        <v>2.35</v>
      </c>
      <c r="AH914">
        <v>18000</v>
      </c>
    </row>
    <row r="915" spans="1:34">
      <c r="A915" t="s">
        <v>34</v>
      </c>
      <c r="B915" t="s">
        <v>13491</v>
      </c>
      <c r="C915">
        <v>113</v>
      </c>
      <c r="D915">
        <v>102</v>
      </c>
      <c r="E915">
        <v>0</v>
      </c>
      <c r="F915">
        <v>212</v>
      </c>
      <c r="G915" t="s">
        <v>6106</v>
      </c>
      <c r="H915">
        <v>1000</v>
      </c>
      <c r="I915">
        <v>1891821</v>
      </c>
      <c r="J915" t="s">
        <v>56</v>
      </c>
      <c r="K915" t="s">
        <v>69</v>
      </c>
      <c r="L915" t="s">
        <v>94</v>
      </c>
      <c r="M915" t="s">
        <v>86</v>
      </c>
      <c r="N915" t="s">
        <v>57</v>
      </c>
      <c r="Q915" t="s">
        <v>2451</v>
      </c>
      <c r="R915" t="s">
        <v>16512</v>
      </c>
      <c r="S915">
        <v>16474</v>
      </c>
      <c r="T915">
        <v>1890</v>
      </c>
      <c r="U915" t="s">
        <v>16513</v>
      </c>
      <c r="V915">
        <v>0</v>
      </c>
      <c r="W915" t="s">
        <v>16514</v>
      </c>
      <c r="X915" t="s">
        <v>16515</v>
      </c>
      <c r="Y915">
        <v>301</v>
      </c>
      <c r="Z915" t="s">
        <v>44</v>
      </c>
      <c r="AA915" t="s">
        <v>329</v>
      </c>
      <c r="AB915" t="s">
        <v>62</v>
      </c>
      <c r="AC915">
        <v>52000000</v>
      </c>
      <c r="AD915">
        <v>2005</v>
      </c>
      <c r="AE915">
        <v>307</v>
      </c>
      <c r="AF915">
        <v>4.2</v>
      </c>
      <c r="AG915">
        <v>2.35</v>
      </c>
      <c r="AH915">
        <v>785</v>
      </c>
    </row>
    <row r="916" spans="1:34">
      <c r="A916" t="s">
        <v>34</v>
      </c>
      <c r="B916" t="s">
        <v>5452</v>
      </c>
      <c r="C916">
        <v>156</v>
      </c>
      <c r="D916">
        <v>99</v>
      </c>
      <c r="E916">
        <v>212</v>
      </c>
      <c r="F916">
        <v>182</v>
      </c>
      <c r="G916" t="s">
        <v>7718</v>
      </c>
      <c r="H916">
        <v>576</v>
      </c>
      <c r="I916">
        <v>18821279</v>
      </c>
      <c r="J916" t="s">
        <v>56</v>
      </c>
      <c r="K916" t="s">
        <v>69</v>
      </c>
      <c r="L916" t="s">
        <v>70</v>
      </c>
      <c r="Q916" t="s">
        <v>16519</v>
      </c>
      <c r="R916" t="s">
        <v>16520</v>
      </c>
      <c r="S916">
        <v>44891</v>
      </c>
      <c r="T916">
        <v>1520</v>
      </c>
      <c r="U916" t="s">
        <v>16521</v>
      </c>
      <c r="V916">
        <v>0</v>
      </c>
      <c r="W916" t="s">
        <v>16522</v>
      </c>
      <c r="X916" t="s">
        <v>16523</v>
      </c>
      <c r="Y916">
        <v>202</v>
      </c>
      <c r="Z916" t="s">
        <v>44</v>
      </c>
      <c r="AA916" t="s">
        <v>45</v>
      </c>
      <c r="AB916" t="s">
        <v>62</v>
      </c>
      <c r="AC916">
        <v>70000000</v>
      </c>
      <c r="AD916">
        <v>2014</v>
      </c>
      <c r="AE916">
        <v>358</v>
      </c>
      <c r="AF916">
        <v>4.2</v>
      </c>
      <c r="AG916">
        <v>2.35</v>
      </c>
      <c r="AH916">
        <v>12000</v>
      </c>
    </row>
    <row r="917" spans="1:34">
      <c r="A917" t="s">
        <v>34</v>
      </c>
      <c r="B917" t="s">
        <v>2718</v>
      </c>
      <c r="C917">
        <v>76</v>
      </c>
      <c r="D917">
        <v>95</v>
      </c>
      <c r="E917">
        <v>906</v>
      </c>
      <c r="F917">
        <v>287</v>
      </c>
      <c r="G917" t="s">
        <v>8842</v>
      </c>
      <c r="H917">
        <v>956</v>
      </c>
      <c r="I917">
        <v>6768055</v>
      </c>
      <c r="J917" t="s">
        <v>56</v>
      </c>
      <c r="K917" t="s">
        <v>69</v>
      </c>
      <c r="L917" t="s">
        <v>88</v>
      </c>
      <c r="M917" t="s">
        <v>89</v>
      </c>
      <c r="N917" t="s">
        <v>86</v>
      </c>
      <c r="Q917" t="s">
        <v>6337</v>
      </c>
      <c r="R917" t="s">
        <v>16524</v>
      </c>
      <c r="S917">
        <v>11148</v>
      </c>
      <c r="T917">
        <v>2260</v>
      </c>
      <c r="U917" t="s">
        <v>9798</v>
      </c>
      <c r="V917">
        <v>0</v>
      </c>
      <c r="W917" t="s">
        <v>16525</v>
      </c>
      <c r="X917" t="s">
        <v>16526</v>
      </c>
      <c r="Y917">
        <v>229</v>
      </c>
      <c r="Z917" t="s">
        <v>44</v>
      </c>
      <c r="AA917" t="s">
        <v>329</v>
      </c>
      <c r="AB917" t="s">
        <v>150</v>
      </c>
      <c r="AC917">
        <v>57000000</v>
      </c>
      <c r="AD917">
        <v>2004</v>
      </c>
      <c r="AE917">
        <v>579</v>
      </c>
      <c r="AF917">
        <v>4.2</v>
      </c>
      <c r="AG917">
        <v>1.85</v>
      </c>
      <c r="AH917">
        <v>437</v>
      </c>
    </row>
    <row r="918" spans="1:34">
      <c r="A918" t="s">
        <v>34</v>
      </c>
      <c r="B918" t="s">
        <v>16530</v>
      </c>
      <c r="C918">
        <v>49</v>
      </c>
      <c r="D918">
        <v>107</v>
      </c>
      <c r="E918">
        <v>124</v>
      </c>
      <c r="F918">
        <v>572</v>
      </c>
      <c r="G918" t="s">
        <v>7519</v>
      </c>
      <c r="H918">
        <v>636</v>
      </c>
      <c r="I918">
        <v>14375181</v>
      </c>
      <c r="J918" t="s">
        <v>56</v>
      </c>
      <c r="K918" t="s">
        <v>69</v>
      </c>
      <c r="L918" t="s">
        <v>88</v>
      </c>
      <c r="M918" t="s">
        <v>128</v>
      </c>
      <c r="N918" t="s">
        <v>57</v>
      </c>
      <c r="Q918" t="s">
        <v>914</v>
      </c>
      <c r="R918" t="s">
        <v>16531</v>
      </c>
      <c r="S918">
        <v>8692</v>
      </c>
      <c r="T918">
        <v>3374</v>
      </c>
      <c r="U918" t="s">
        <v>7000</v>
      </c>
      <c r="V918">
        <v>2</v>
      </c>
      <c r="W918" t="s">
        <v>16532</v>
      </c>
      <c r="X918" t="s">
        <v>16533</v>
      </c>
      <c r="Y918">
        <v>126</v>
      </c>
      <c r="Z918" t="s">
        <v>44</v>
      </c>
      <c r="AA918" t="s">
        <v>45</v>
      </c>
      <c r="AB918" t="s">
        <v>62</v>
      </c>
      <c r="AC918">
        <v>51000000</v>
      </c>
      <c r="AD918">
        <v>1987</v>
      </c>
      <c r="AE918">
        <v>631</v>
      </c>
      <c r="AF918">
        <v>4.2</v>
      </c>
      <c r="AG918">
        <v>1.85</v>
      </c>
      <c r="AH918">
        <v>754</v>
      </c>
    </row>
    <row r="919" spans="1:34">
      <c r="A919" t="s">
        <v>34</v>
      </c>
      <c r="B919" t="s">
        <v>11556</v>
      </c>
      <c r="C919">
        <v>63</v>
      </c>
      <c r="D919">
        <v>83</v>
      </c>
      <c r="E919">
        <v>12</v>
      </c>
      <c r="F919">
        <v>690</v>
      </c>
      <c r="G919" t="s">
        <v>1405</v>
      </c>
      <c r="H919">
        <v>2000</v>
      </c>
      <c r="I919">
        <v>11631245</v>
      </c>
      <c r="J919" t="s">
        <v>56</v>
      </c>
      <c r="K919" t="s">
        <v>69</v>
      </c>
      <c r="L919" t="s">
        <v>89</v>
      </c>
      <c r="M919" t="s">
        <v>86</v>
      </c>
      <c r="Q919" t="s">
        <v>3734</v>
      </c>
      <c r="R919" t="s">
        <v>16534</v>
      </c>
      <c r="S919">
        <v>15015</v>
      </c>
      <c r="T919">
        <v>5022</v>
      </c>
      <c r="U919" t="s">
        <v>317</v>
      </c>
      <c r="V919">
        <v>5</v>
      </c>
      <c r="W919" t="s">
        <v>16535</v>
      </c>
      <c r="X919" t="s">
        <v>16536</v>
      </c>
      <c r="Y919">
        <v>113</v>
      </c>
      <c r="Z919" t="s">
        <v>44</v>
      </c>
      <c r="AA919" t="s">
        <v>45</v>
      </c>
      <c r="AB919" t="s">
        <v>150</v>
      </c>
      <c r="AC919">
        <v>35000000</v>
      </c>
      <c r="AD919">
        <v>2006</v>
      </c>
      <c r="AE919">
        <v>826</v>
      </c>
      <c r="AF919">
        <v>4.2</v>
      </c>
      <c r="AG919">
        <v>1.85</v>
      </c>
      <c r="AH919">
        <v>494</v>
      </c>
    </row>
    <row r="920" spans="1:34">
      <c r="A920" t="s">
        <v>34</v>
      </c>
      <c r="B920" t="s">
        <v>16561</v>
      </c>
      <c r="C920">
        <v>70</v>
      </c>
      <c r="D920">
        <v>110</v>
      </c>
      <c r="E920">
        <v>16</v>
      </c>
      <c r="F920">
        <v>692</v>
      </c>
      <c r="G920" t="s">
        <v>14726</v>
      </c>
      <c r="H920">
        <v>2000</v>
      </c>
      <c r="I920">
        <v>97360069</v>
      </c>
      <c r="J920" t="s">
        <v>56</v>
      </c>
      <c r="K920" t="s">
        <v>69</v>
      </c>
      <c r="L920" t="s">
        <v>88</v>
      </c>
      <c r="M920" t="s">
        <v>89</v>
      </c>
      <c r="N920" t="s">
        <v>86</v>
      </c>
      <c r="Q920" t="s">
        <v>280</v>
      </c>
      <c r="R920" t="s">
        <v>16562</v>
      </c>
      <c r="S920">
        <v>36491</v>
      </c>
      <c r="T920">
        <v>5320</v>
      </c>
      <c r="U920" t="s">
        <v>4784</v>
      </c>
      <c r="V920">
        <v>0</v>
      </c>
      <c r="W920" t="s">
        <v>16563</v>
      </c>
      <c r="X920" t="s">
        <v>16564</v>
      </c>
      <c r="Y920">
        <v>231</v>
      </c>
      <c r="Z920" t="s">
        <v>44</v>
      </c>
      <c r="AA920" t="s">
        <v>45</v>
      </c>
      <c r="AB920" t="s">
        <v>150</v>
      </c>
      <c r="AC920">
        <v>75000000</v>
      </c>
      <c r="AD920">
        <v>1999</v>
      </c>
      <c r="AE920">
        <v>710</v>
      </c>
      <c r="AF920">
        <v>4.0999999999999996</v>
      </c>
      <c r="AG920">
        <v>1.85</v>
      </c>
      <c r="AH920">
        <v>509</v>
      </c>
    </row>
    <row r="921" spans="1:34">
      <c r="A921" t="s">
        <v>34</v>
      </c>
      <c r="B921" t="s">
        <v>2688</v>
      </c>
      <c r="C921">
        <v>93</v>
      </c>
      <c r="D921">
        <v>84</v>
      </c>
      <c r="E921">
        <v>0</v>
      </c>
      <c r="F921">
        <v>2000</v>
      </c>
      <c r="G921" t="s">
        <v>3842</v>
      </c>
      <c r="H921">
        <v>13000</v>
      </c>
      <c r="I921">
        <v>111760631</v>
      </c>
      <c r="J921" t="s">
        <v>56</v>
      </c>
      <c r="K921" t="s">
        <v>69</v>
      </c>
      <c r="L921" t="s">
        <v>88</v>
      </c>
      <c r="M921" t="s">
        <v>89</v>
      </c>
      <c r="N921" t="s">
        <v>86</v>
      </c>
      <c r="Q921" t="s">
        <v>1031</v>
      </c>
      <c r="R921" t="s">
        <v>16569</v>
      </c>
      <c r="S921">
        <v>40227</v>
      </c>
      <c r="T921">
        <v>22935</v>
      </c>
      <c r="U921" t="s">
        <v>8203</v>
      </c>
      <c r="V921">
        <v>3</v>
      </c>
      <c r="W921" t="s">
        <v>16570</v>
      </c>
      <c r="X921" t="s">
        <v>16571</v>
      </c>
      <c r="Y921">
        <v>188</v>
      </c>
      <c r="Z921" t="s">
        <v>44</v>
      </c>
      <c r="AA921" t="s">
        <v>45</v>
      </c>
      <c r="AB921" t="s">
        <v>150</v>
      </c>
      <c r="AC921">
        <v>38000000</v>
      </c>
      <c r="AD921">
        <v>2003</v>
      </c>
      <c r="AE921">
        <v>4000</v>
      </c>
      <c r="AF921">
        <v>4.0999999999999996</v>
      </c>
      <c r="AG921">
        <v>1.85</v>
      </c>
      <c r="AH921">
        <v>681</v>
      </c>
    </row>
    <row r="922" spans="1:34">
      <c r="A922" t="s">
        <v>34</v>
      </c>
      <c r="B922" t="s">
        <v>16572</v>
      </c>
      <c r="C922">
        <v>75</v>
      </c>
      <c r="D922">
        <v>83</v>
      </c>
      <c r="E922">
        <v>7</v>
      </c>
      <c r="F922">
        <v>485</v>
      </c>
      <c r="G922" t="s">
        <v>1833</v>
      </c>
      <c r="H922">
        <v>2000</v>
      </c>
      <c r="I922">
        <v>10431220</v>
      </c>
      <c r="J922" t="s">
        <v>56</v>
      </c>
      <c r="K922" t="s">
        <v>86</v>
      </c>
      <c r="Q922" t="s">
        <v>13954</v>
      </c>
      <c r="R922" t="s">
        <v>16573</v>
      </c>
      <c r="S922">
        <v>24216</v>
      </c>
      <c r="T922">
        <v>4024</v>
      </c>
      <c r="U922" t="s">
        <v>1487</v>
      </c>
      <c r="V922">
        <v>0</v>
      </c>
      <c r="W922" t="s">
        <v>16574</v>
      </c>
      <c r="X922" t="s">
        <v>16575</v>
      </c>
      <c r="Y922">
        <v>162</v>
      </c>
      <c r="Z922" t="s">
        <v>44</v>
      </c>
      <c r="AA922" t="s">
        <v>45</v>
      </c>
      <c r="AB922" t="s">
        <v>46</v>
      </c>
      <c r="AC922">
        <v>24000000</v>
      </c>
      <c r="AD922">
        <v>1999</v>
      </c>
      <c r="AE922">
        <v>577</v>
      </c>
      <c r="AF922">
        <v>4.0999999999999996</v>
      </c>
      <c r="AG922">
        <v>1.85</v>
      </c>
      <c r="AH922">
        <v>401</v>
      </c>
    </row>
    <row r="923" spans="1:34">
      <c r="A923" t="s">
        <v>34</v>
      </c>
      <c r="B923" t="s">
        <v>16576</v>
      </c>
      <c r="C923">
        <v>85</v>
      </c>
      <c r="D923">
        <v>100</v>
      </c>
      <c r="E923">
        <v>38</v>
      </c>
      <c r="F923">
        <v>362</v>
      </c>
      <c r="G923" t="s">
        <v>7978</v>
      </c>
      <c r="H923">
        <v>811</v>
      </c>
      <c r="I923">
        <v>11576087</v>
      </c>
      <c r="J923" t="s">
        <v>56</v>
      </c>
      <c r="K923" t="s">
        <v>69</v>
      </c>
      <c r="L923" t="s">
        <v>86</v>
      </c>
      <c r="Q923" t="s">
        <v>4369</v>
      </c>
      <c r="R923" t="s">
        <v>16577</v>
      </c>
      <c r="S923">
        <v>14747</v>
      </c>
      <c r="T923">
        <v>2497</v>
      </c>
      <c r="U923" t="s">
        <v>427</v>
      </c>
      <c r="V923">
        <v>3</v>
      </c>
      <c r="W923" t="s">
        <v>16578</v>
      </c>
      <c r="X923" t="s">
        <v>16579</v>
      </c>
      <c r="Y923">
        <v>338</v>
      </c>
      <c r="Z923" t="s">
        <v>44</v>
      </c>
      <c r="AA923" t="s">
        <v>45</v>
      </c>
      <c r="AB923" t="s">
        <v>62</v>
      </c>
      <c r="AC923">
        <v>30000000</v>
      </c>
      <c r="AD923">
        <v>1999</v>
      </c>
      <c r="AE923">
        <v>586</v>
      </c>
      <c r="AF923">
        <v>4.0999999999999996</v>
      </c>
      <c r="AG923">
        <v>2.35</v>
      </c>
      <c r="AH923">
        <v>858</v>
      </c>
    </row>
    <row r="924" spans="1:34">
      <c r="A924" t="s">
        <v>34</v>
      </c>
      <c r="B924" t="s">
        <v>16580</v>
      </c>
      <c r="C924">
        <v>31</v>
      </c>
      <c r="D924">
        <v>95</v>
      </c>
      <c r="E924">
        <v>32</v>
      </c>
      <c r="F924">
        <v>324</v>
      </c>
      <c r="G924" t="s">
        <v>6414</v>
      </c>
      <c r="H924">
        <v>843</v>
      </c>
      <c r="I924">
        <v>5654777</v>
      </c>
      <c r="J924" t="s">
        <v>56</v>
      </c>
      <c r="K924" t="s">
        <v>88</v>
      </c>
      <c r="L924" t="s">
        <v>37</v>
      </c>
      <c r="M924" t="s">
        <v>38</v>
      </c>
      <c r="N924" t="s">
        <v>57</v>
      </c>
      <c r="Q924" t="s">
        <v>4375</v>
      </c>
      <c r="R924" t="s">
        <v>16581</v>
      </c>
      <c r="S924">
        <v>4875</v>
      </c>
      <c r="T924">
        <v>2165</v>
      </c>
      <c r="U924" t="s">
        <v>16582</v>
      </c>
      <c r="V924">
        <v>3</v>
      </c>
      <c r="W924" t="s">
        <v>16583</v>
      </c>
      <c r="X924" t="s">
        <v>16584</v>
      </c>
      <c r="Y924">
        <v>26</v>
      </c>
      <c r="Z924" t="s">
        <v>44</v>
      </c>
      <c r="AA924" t="s">
        <v>45</v>
      </c>
      <c r="AB924" t="s">
        <v>62</v>
      </c>
      <c r="AC924">
        <v>25000000</v>
      </c>
      <c r="AD924">
        <v>2005</v>
      </c>
      <c r="AE924">
        <v>593</v>
      </c>
      <c r="AF924">
        <v>4.0999999999999996</v>
      </c>
      <c r="AG924">
        <v>2.35</v>
      </c>
      <c r="AH924">
        <v>206</v>
      </c>
    </row>
    <row r="925" spans="1:34">
      <c r="A925" t="s">
        <v>34</v>
      </c>
      <c r="B925" t="s">
        <v>16589</v>
      </c>
      <c r="C925">
        <v>18</v>
      </c>
      <c r="D925">
        <v>104</v>
      </c>
      <c r="E925">
        <v>53</v>
      </c>
      <c r="F925">
        <v>576</v>
      </c>
      <c r="G925" t="s">
        <v>1239</v>
      </c>
      <c r="H925">
        <v>2000</v>
      </c>
      <c r="I925">
        <v>5974653</v>
      </c>
      <c r="J925" t="s">
        <v>56</v>
      </c>
      <c r="K925" t="s">
        <v>69</v>
      </c>
      <c r="L925" t="s">
        <v>70</v>
      </c>
      <c r="M925" t="s">
        <v>86</v>
      </c>
      <c r="N925" t="s">
        <v>57</v>
      </c>
      <c r="Q925" t="s">
        <v>408</v>
      </c>
      <c r="R925" t="s">
        <v>16590</v>
      </c>
      <c r="S925">
        <v>2253</v>
      </c>
      <c r="T925">
        <v>4221</v>
      </c>
      <c r="U925" t="s">
        <v>5455</v>
      </c>
      <c r="V925">
        <v>0</v>
      </c>
      <c r="W925" t="s">
        <v>16591</v>
      </c>
      <c r="X925" t="s">
        <v>16592</v>
      </c>
      <c r="Y925">
        <v>111</v>
      </c>
      <c r="Z925" t="s">
        <v>44</v>
      </c>
      <c r="AA925" t="s">
        <v>45</v>
      </c>
      <c r="AB925" t="s">
        <v>62</v>
      </c>
      <c r="AC925">
        <v>22000000</v>
      </c>
      <c r="AD925">
        <v>2001</v>
      </c>
      <c r="AE925">
        <v>595</v>
      </c>
      <c r="AF925">
        <v>4.0999999999999996</v>
      </c>
      <c r="AG925">
        <v>1.85</v>
      </c>
      <c r="AH925">
        <v>158</v>
      </c>
    </row>
    <row r="926" spans="1:34">
      <c r="A926" t="s">
        <v>34</v>
      </c>
      <c r="B926" t="s">
        <v>16589</v>
      </c>
      <c r="C926">
        <v>8</v>
      </c>
      <c r="D926">
        <v>88</v>
      </c>
      <c r="E926">
        <v>53</v>
      </c>
      <c r="F926">
        <v>176</v>
      </c>
      <c r="G926" t="s">
        <v>16636</v>
      </c>
      <c r="H926">
        <v>563</v>
      </c>
      <c r="I926">
        <v>721</v>
      </c>
      <c r="J926" t="s">
        <v>56</v>
      </c>
      <c r="K926" t="s">
        <v>38</v>
      </c>
      <c r="Q926" t="s">
        <v>7126</v>
      </c>
      <c r="R926" t="s">
        <v>16637</v>
      </c>
      <c r="S926">
        <v>783</v>
      </c>
      <c r="T926">
        <v>1284</v>
      </c>
      <c r="U926" t="s">
        <v>16638</v>
      </c>
      <c r="V926">
        <v>2</v>
      </c>
      <c r="W926" t="s">
        <v>16639</v>
      </c>
      <c r="X926" t="s">
        <v>16640</v>
      </c>
      <c r="Y926">
        <v>12</v>
      </c>
      <c r="Z926" t="s">
        <v>44</v>
      </c>
      <c r="AA926" t="s">
        <v>359</v>
      </c>
      <c r="AB926" t="s">
        <v>46</v>
      </c>
      <c r="AC926">
        <v>1000000</v>
      </c>
      <c r="AD926">
        <v>2006</v>
      </c>
      <c r="AE926">
        <v>288</v>
      </c>
      <c r="AF926">
        <v>4.0999999999999996</v>
      </c>
      <c r="AG926">
        <v>1.85</v>
      </c>
      <c r="AH926">
        <v>42</v>
      </c>
    </row>
    <row r="927" spans="1:34">
      <c r="A927" t="s">
        <v>34</v>
      </c>
      <c r="B927" t="s">
        <v>16645</v>
      </c>
      <c r="C927">
        <v>86</v>
      </c>
      <c r="D927">
        <v>84</v>
      </c>
      <c r="E927">
        <v>33</v>
      </c>
      <c r="F927">
        <v>1000</v>
      </c>
      <c r="G927" t="s">
        <v>6331</v>
      </c>
      <c r="H927">
        <v>1000</v>
      </c>
      <c r="I927">
        <v>21176322</v>
      </c>
      <c r="J927" t="s">
        <v>56</v>
      </c>
      <c r="K927" t="s">
        <v>88</v>
      </c>
      <c r="L927" t="s">
        <v>37</v>
      </c>
      <c r="Q927" t="s">
        <v>7914</v>
      </c>
      <c r="R927" t="s">
        <v>16646</v>
      </c>
      <c r="S927">
        <v>23747</v>
      </c>
      <c r="T927">
        <v>5039</v>
      </c>
      <c r="U927" t="s">
        <v>13718</v>
      </c>
      <c r="V927">
        <v>0</v>
      </c>
      <c r="W927" t="s">
        <v>16647</v>
      </c>
      <c r="X927" t="s">
        <v>16648</v>
      </c>
      <c r="Y927">
        <v>207</v>
      </c>
      <c r="Z927" t="s">
        <v>44</v>
      </c>
      <c r="AA927" t="s">
        <v>45</v>
      </c>
      <c r="AB927" t="s">
        <v>62</v>
      </c>
      <c r="AC927">
        <v>40000000</v>
      </c>
      <c r="AD927">
        <v>2004</v>
      </c>
      <c r="AE927">
        <v>1000</v>
      </c>
      <c r="AF927">
        <v>4</v>
      </c>
      <c r="AG927">
        <v>2.35</v>
      </c>
      <c r="AH927">
        <v>0</v>
      </c>
    </row>
    <row r="928" spans="1:34">
      <c r="A928" t="s">
        <v>34</v>
      </c>
      <c r="B928" t="s">
        <v>16676</v>
      </c>
      <c r="C928">
        <v>75</v>
      </c>
      <c r="D928">
        <v>104</v>
      </c>
      <c r="E928">
        <v>87</v>
      </c>
      <c r="F928">
        <v>691</v>
      </c>
      <c r="G928" t="s">
        <v>1405</v>
      </c>
      <c r="H928">
        <v>1000</v>
      </c>
      <c r="I928">
        <v>10696210</v>
      </c>
      <c r="J928" t="s">
        <v>56</v>
      </c>
      <c r="K928" t="s">
        <v>37</v>
      </c>
      <c r="L928" t="s">
        <v>86</v>
      </c>
      <c r="M928" t="s">
        <v>57</v>
      </c>
      <c r="Q928" t="s">
        <v>1364</v>
      </c>
      <c r="R928" t="s">
        <v>16677</v>
      </c>
      <c r="S928">
        <v>35018</v>
      </c>
      <c r="T928">
        <v>3148</v>
      </c>
      <c r="U928" t="s">
        <v>4127</v>
      </c>
      <c r="V928">
        <v>0</v>
      </c>
      <c r="W928" t="s">
        <v>16678</v>
      </c>
      <c r="X928" t="s">
        <v>16679</v>
      </c>
      <c r="Y928">
        <v>180</v>
      </c>
      <c r="Z928" t="s">
        <v>44</v>
      </c>
      <c r="AA928" t="s">
        <v>45</v>
      </c>
      <c r="AB928" t="s">
        <v>62</v>
      </c>
      <c r="AC928">
        <v>23500000</v>
      </c>
      <c r="AD928">
        <v>1993</v>
      </c>
      <c r="AE928">
        <v>826</v>
      </c>
      <c r="AF928">
        <v>3.9</v>
      </c>
      <c r="AG928">
        <v>1.85</v>
      </c>
      <c r="AH928">
        <v>716</v>
      </c>
    </row>
    <row r="929" spans="1:34">
      <c r="A929" t="s">
        <v>34</v>
      </c>
      <c r="B929" t="s">
        <v>5807</v>
      </c>
      <c r="C929">
        <v>66</v>
      </c>
      <c r="D929">
        <v>95</v>
      </c>
      <c r="E929">
        <v>31</v>
      </c>
      <c r="F929">
        <v>683</v>
      </c>
      <c r="G929" t="s">
        <v>3807</v>
      </c>
      <c r="H929">
        <v>3000</v>
      </c>
      <c r="I929">
        <v>4411102</v>
      </c>
      <c r="J929" t="s">
        <v>56</v>
      </c>
      <c r="K929" t="s">
        <v>88</v>
      </c>
      <c r="L929" t="s">
        <v>86</v>
      </c>
      <c r="Q929" t="s">
        <v>849</v>
      </c>
      <c r="R929" t="s">
        <v>16723</v>
      </c>
      <c r="S929">
        <v>20295</v>
      </c>
      <c r="T929">
        <v>6161</v>
      </c>
      <c r="U929" t="s">
        <v>396</v>
      </c>
      <c r="V929">
        <v>1</v>
      </c>
      <c r="W929" t="s">
        <v>16724</v>
      </c>
      <c r="X929" t="s">
        <v>16725</v>
      </c>
      <c r="Y929">
        <v>164</v>
      </c>
      <c r="Z929" t="s">
        <v>44</v>
      </c>
      <c r="AA929" t="s">
        <v>45</v>
      </c>
      <c r="AB929" t="s">
        <v>62</v>
      </c>
      <c r="AC929">
        <v>100000000</v>
      </c>
      <c r="AD929">
        <v>2002</v>
      </c>
      <c r="AE929">
        <v>695</v>
      </c>
      <c r="AF929">
        <v>3.8</v>
      </c>
      <c r="AG929">
        <v>1.85</v>
      </c>
      <c r="AH929">
        <v>416</v>
      </c>
    </row>
    <row r="930" spans="1:34">
      <c r="A930" t="s">
        <v>34</v>
      </c>
      <c r="B930" t="s">
        <v>16730</v>
      </c>
      <c r="C930">
        <v>140</v>
      </c>
      <c r="D930">
        <v>156</v>
      </c>
      <c r="E930">
        <v>892</v>
      </c>
      <c r="F930">
        <v>102</v>
      </c>
      <c r="G930" t="s">
        <v>13953</v>
      </c>
      <c r="H930">
        <v>26000</v>
      </c>
      <c r="I930">
        <v>4535117</v>
      </c>
      <c r="J930" t="s">
        <v>56</v>
      </c>
      <c r="K930" t="s">
        <v>69</v>
      </c>
      <c r="L930" t="s">
        <v>70</v>
      </c>
      <c r="M930" t="s">
        <v>57</v>
      </c>
      <c r="Q930" t="s">
        <v>553</v>
      </c>
      <c r="R930" t="s">
        <v>16731</v>
      </c>
      <c r="S930">
        <v>38398</v>
      </c>
      <c r="T930">
        <v>26564</v>
      </c>
      <c r="U930" t="s">
        <v>9786</v>
      </c>
      <c r="V930">
        <v>3</v>
      </c>
      <c r="W930" t="s">
        <v>16732</v>
      </c>
      <c r="X930" t="s">
        <v>16733</v>
      </c>
      <c r="Y930">
        <v>368</v>
      </c>
      <c r="Z930" t="s">
        <v>44</v>
      </c>
      <c r="AA930" t="s">
        <v>359</v>
      </c>
      <c r="AB930" t="s">
        <v>62</v>
      </c>
      <c r="AC930">
        <v>60000000</v>
      </c>
      <c r="AD930">
        <v>2007</v>
      </c>
      <c r="AE930">
        <v>368</v>
      </c>
      <c r="AF930">
        <v>3.8</v>
      </c>
      <c r="AG930">
        <v>2.35</v>
      </c>
      <c r="AH930">
        <v>0</v>
      </c>
    </row>
    <row r="931" spans="1:34">
      <c r="A931" t="s">
        <v>34</v>
      </c>
      <c r="B931" t="s">
        <v>16734</v>
      </c>
      <c r="C931">
        <v>63</v>
      </c>
      <c r="D931">
        <v>102</v>
      </c>
      <c r="E931">
        <v>133</v>
      </c>
      <c r="F931">
        <v>690</v>
      </c>
      <c r="G931" t="s">
        <v>7503</v>
      </c>
      <c r="H931">
        <v>2000</v>
      </c>
      <c r="I931">
        <v>33423521</v>
      </c>
      <c r="J931" t="s">
        <v>56</v>
      </c>
      <c r="K931" t="s">
        <v>69</v>
      </c>
      <c r="L931" t="s">
        <v>88</v>
      </c>
      <c r="M931" t="s">
        <v>57</v>
      </c>
      <c r="Q931" t="s">
        <v>3191</v>
      </c>
      <c r="R931" t="s">
        <v>16735</v>
      </c>
      <c r="S931">
        <v>53115</v>
      </c>
      <c r="T931">
        <v>5443</v>
      </c>
      <c r="U931" t="s">
        <v>2683</v>
      </c>
      <c r="V931">
        <v>1</v>
      </c>
      <c r="W931" t="s">
        <v>16736</v>
      </c>
      <c r="X931" t="s">
        <v>16737</v>
      </c>
      <c r="Y931">
        <v>282</v>
      </c>
      <c r="Z931" t="s">
        <v>44</v>
      </c>
      <c r="AA931" t="s">
        <v>198</v>
      </c>
      <c r="AB931" t="s">
        <v>62</v>
      </c>
      <c r="AC931">
        <v>35000000</v>
      </c>
      <c r="AD931">
        <v>1994</v>
      </c>
      <c r="AE931">
        <v>1000</v>
      </c>
      <c r="AF931">
        <v>3.8</v>
      </c>
      <c r="AG931">
        <v>2.35</v>
      </c>
      <c r="AH931">
        <v>0</v>
      </c>
    </row>
    <row r="932" spans="1:34">
      <c r="A932" t="s">
        <v>34</v>
      </c>
      <c r="B932" t="s">
        <v>16744</v>
      </c>
      <c r="C932">
        <v>17</v>
      </c>
      <c r="D932">
        <v>107</v>
      </c>
      <c r="E932">
        <v>0</v>
      </c>
      <c r="F932">
        <v>284</v>
      </c>
      <c r="G932" t="s">
        <v>13908</v>
      </c>
      <c r="H932">
        <v>721</v>
      </c>
      <c r="I932">
        <v>869325</v>
      </c>
      <c r="J932" t="s">
        <v>56</v>
      </c>
      <c r="K932" t="s">
        <v>69</v>
      </c>
      <c r="L932" t="s">
        <v>70</v>
      </c>
      <c r="M932" t="s">
        <v>86</v>
      </c>
      <c r="Q932" t="s">
        <v>175</v>
      </c>
      <c r="R932" t="s">
        <v>16745</v>
      </c>
      <c r="S932">
        <v>2281</v>
      </c>
      <c r="T932">
        <v>2000</v>
      </c>
      <c r="U932" t="s">
        <v>16746</v>
      </c>
      <c r="V932">
        <v>2</v>
      </c>
      <c r="W932" t="s">
        <v>16747</v>
      </c>
      <c r="X932" t="s">
        <v>16748</v>
      </c>
      <c r="Y932">
        <v>16</v>
      </c>
      <c r="Z932" t="s">
        <v>44</v>
      </c>
      <c r="AA932" t="s">
        <v>45</v>
      </c>
      <c r="AB932" t="s">
        <v>62</v>
      </c>
      <c r="AC932">
        <v>6000000</v>
      </c>
      <c r="AD932">
        <v>1991</v>
      </c>
      <c r="AE932">
        <v>514</v>
      </c>
      <c r="AF932">
        <v>3.8</v>
      </c>
      <c r="AG932">
        <v>1.85</v>
      </c>
      <c r="AH932">
        <v>125</v>
      </c>
    </row>
    <row r="933" spans="1:34">
      <c r="A933" t="s">
        <v>34</v>
      </c>
      <c r="B933" t="s">
        <v>3634</v>
      </c>
      <c r="C933">
        <v>183</v>
      </c>
      <c r="D933">
        <v>125</v>
      </c>
      <c r="E933">
        <v>541</v>
      </c>
      <c r="F933">
        <v>409</v>
      </c>
      <c r="G933" t="s">
        <v>830</v>
      </c>
      <c r="H933">
        <v>920</v>
      </c>
      <c r="I933">
        <v>107285004</v>
      </c>
      <c r="J933" t="s">
        <v>56</v>
      </c>
      <c r="Q933" t="s">
        <v>2762</v>
      </c>
      <c r="R933" t="s">
        <v>16754</v>
      </c>
      <c r="S933">
        <v>189855</v>
      </c>
      <c r="T933">
        <v>2699</v>
      </c>
      <c r="U933" t="s">
        <v>16755</v>
      </c>
      <c r="V933">
        <v>3</v>
      </c>
      <c r="W933" t="s">
        <v>16756</v>
      </c>
      <c r="X933" t="s">
        <v>16757</v>
      </c>
      <c r="Y933">
        <v>1018</v>
      </c>
      <c r="Z933" t="s">
        <v>44</v>
      </c>
      <c r="AA933" t="s">
        <v>45</v>
      </c>
      <c r="AB933" t="s">
        <v>62</v>
      </c>
      <c r="AC933">
        <v>125000000</v>
      </c>
      <c r="AD933">
        <v>1997</v>
      </c>
      <c r="AE933">
        <v>890</v>
      </c>
      <c r="AF933">
        <v>3.7</v>
      </c>
      <c r="AG933">
        <v>1.85</v>
      </c>
      <c r="AH933">
        <v>0</v>
      </c>
    </row>
    <row r="934" spans="1:34">
      <c r="A934" t="s">
        <v>34</v>
      </c>
      <c r="B934" t="s">
        <v>4908</v>
      </c>
      <c r="C934">
        <v>79</v>
      </c>
      <c r="D934">
        <v>121</v>
      </c>
      <c r="E934">
        <v>101</v>
      </c>
      <c r="F934">
        <v>202</v>
      </c>
      <c r="G934" t="s">
        <v>14038</v>
      </c>
      <c r="H934">
        <v>673</v>
      </c>
      <c r="I934">
        <v>48068396</v>
      </c>
      <c r="J934" t="s">
        <v>56</v>
      </c>
      <c r="K934" t="s">
        <v>37</v>
      </c>
      <c r="L934" t="s">
        <v>87</v>
      </c>
      <c r="M934" t="s">
        <v>57</v>
      </c>
      <c r="Q934" t="s">
        <v>3741</v>
      </c>
      <c r="R934" t="s">
        <v>16758</v>
      </c>
      <c r="S934">
        <v>60573</v>
      </c>
      <c r="T934">
        <v>2027</v>
      </c>
      <c r="U934" t="s">
        <v>10930</v>
      </c>
      <c r="V934">
        <v>0</v>
      </c>
      <c r="W934" t="s">
        <v>16759</v>
      </c>
      <c r="X934" t="s">
        <v>16760</v>
      </c>
      <c r="Y934">
        <v>248</v>
      </c>
      <c r="Z934" t="s">
        <v>44</v>
      </c>
      <c r="AA934" t="s">
        <v>45</v>
      </c>
      <c r="AB934" t="s">
        <v>62</v>
      </c>
      <c r="AC934">
        <v>160000000</v>
      </c>
      <c r="AD934">
        <v>1997</v>
      </c>
      <c r="AE934">
        <v>368</v>
      </c>
      <c r="AF934">
        <v>3.7</v>
      </c>
      <c r="AG934">
        <v>2.35</v>
      </c>
      <c r="AH934">
        <v>894</v>
      </c>
    </row>
    <row r="935" spans="1:34">
      <c r="A935" t="s">
        <v>34</v>
      </c>
      <c r="B935" t="s">
        <v>12082</v>
      </c>
      <c r="C935">
        <v>103</v>
      </c>
      <c r="D935">
        <v>96</v>
      </c>
      <c r="E935">
        <v>43</v>
      </c>
      <c r="F935">
        <v>77</v>
      </c>
      <c r="G935" t="s">
        <v>16761</v>
      </c>
      <c r="H935">
        <v>841</v>
      </c>
      <c r="I935">
        <v>8742261</v>
      </c>
      <c r="J935" t="s">
        <v>56</v>
      </c>
      <c r="K935" t="s">
        <v>37</v>
      </c>
      <c r="L935" t="s">
        <v>38</v>
      </c>
      <c r="M935" t="s">
        <v>90</v>
      </c>
      <c r="N935" t="s">
        <v>57</v>
      </c>
      <c r="Q935" t="s">
        <v>4543</v>
      </c>
      <c r="R935" t="s">
        <v>16762</v>
      </c>
      <c r="S935">
        <v>19824</v>
      </c>
      <c r="T935">
        <v>1385</v>
      </c>
      <c r="U935" t="s">
        <v>4618</v>
      </c>
      <c r="V935">
        <v>2</v>
      </c>
      <c r="W935" t="s">
        <v>16763</v>
      </c>
      <c r="X935" t="s">
        <v>16764</v>
      </c>
      <c r="Y935">
        <v>179</v>
      </c>
      <c r="Z935" t="s">
        <v>44</v>
      </c>
      <c r="AA935" t="s">
        <v>710</v>
      </c>
      <c r="AB935" t="s">
        <v>62</v>
      </c>
      <c r="AC935">
        <v>18000000</v>
      </c>
      <c r="AD935">
        <v>2009</v>
      </c>
      <c r="AE935">
        <v>342</v>
      </c>
      <c r="AF935">
        <v>3.7</v>
      </c>
      <c r="AG935">
        <v>2.35</v>
      </c>
      <c r="AH935">
        <v>0</v>
      </c>
    </row>
    <row r="936" spans="1:34">
      <c r="A936" t="s">
        <v>34</v>
      </c>
      <c r="B936" t="s">
        <v>14956</v>
      </c>
      <c r="C936">
        <v>59</v>
      </c>
      <c r="D936">
        <v>95</v>
      </c>
      <c r="E936">
        <v>40</v>
      </c>
      <c r="F936">
        <v>342</v>
      </c>
      <c r="G936" t="s">
        <v>8902</v>
      </c>
      <c r="H936">
        <v>663</v>
      </c>
      <c r="I936">
        <v>35927406</v>
      </c>
      <c r="J936" t="s">
        <v>56</v>
      </c>
      <c r="K936" t="s">
        <v>69</v>
      </c>
      <c r="L936" t="s">
        <v>70</v>
      </c>
      <c r="M936" t="s">
        <v>86</v>
      </c>
      <c r="N936" t="s">
        <v>57</v>
      </c>
      <c r="Q936" t="s">
        <v>959</v>
      </c>
      <c r="R936" t="s">
        <v>16765</v>
      </c>
      <c r="S936">
        <v>36363</v>
      </c>
      <c r="T936">
        <v>2266</v>
      </c>
      <c r="U936" t="s">
        <v>16761</v>
      </c>
      <c r="V936">
        <v>0</v>
      </c>
      <c r="W936" t="s">
        <v>16766</v>
      </c>
      <c r="X936" t="s">
        <v>16767</v>
      </c>
      <c r="Y936">
        <v>256</v>
      </c>
      <c r="Z936" t="s">
        <v>44</v>
      </c>
      <c r="AA936" t="s">
        <v>45</v>
      </c>
      <c r="AB936" t="s">
        <v>62</v>
      </c>
      <c r="AC936">
        <v>30000000</v>
      </c>
      <c r="AD936">
        <v>1997</v>
      </c>
      <c r="AE936">
        <v>349</v>
      </c>
      <c r="AF936">
        <v>3.7</v>
      </c>
      <c r="AG936">
        <v>1.85</v>
      </c>
      <c r="AH936">
        <v>1000</v>
      </c>
    </row>
    <row r="937" spans="1:34">
      <c r="A937" t="s">
        <v>34</v>
      </c>
      <c r="B937" t="s">
        <v>16772</v>
      </c>
      <c r="C937">
        <v>92</v>
      </c>
      <c r="D937">
        <v>91</v>
      </c>
      <c r="E937">
        <v>8</v>
      </c>
      <c r="F937">
        <v>298</v>
      </c>
      <c r="G937" t="s">
        <v>10147</v>
      </c>
      <c r="H937">
        <v>349</v>
      </c>
      <c r="I937">
        <v>14294842</v>
      </c>
      <c r="J937" t="s">
        <v>56</v>
      </c>
      <c r="K937" t="s">
        <v>37</v>
      </c>
      <c r="L937" t="s">
        <v>86</v>
      </c>
      <c r="M937" t="s">
        <v>57</v>
      </c>
      <c r="Q937" t="s">
        <v>8902</v>
      </c>
      <c r="R937" t="s">
        <v>16773</v>
      </c>
      <c r="S937">
        <v>16761</v>
      </c>
      <c r="T937">
        <v>1846</v>
      </c>
      <c r="U937" t="s">
        <v>9783</v>
      </c>
      <c r="V937">
        <v>1</v>
      </c>
      <c r="W937" t="s">
        <v>16774</v>
      </c>
      <c r="X937" t="s">
        <v>16775</v>
      </c>
      <c r="Y937">
        <v>277</v>
      </c>
      <c r="Z937" t="s">
        <v>44</v>
      </c>
      <c r="AA937" t="s">
        <v>45</v>
      </c>
      <c r="AB937" t="s">
        <v>46</v>
      </c>
      <c r="AC937">
        <v>70000000</v>
      </c>
      <c r="AD937">
        <v>2002</v>
      </c>
      <c r="AE937">
        <v>324</v>
      </c>
      <c r="AF937">
        <v>3.6</v>
      </c>
      <c r="AG937">
        <v>2.35</v>
      </c>
      <c r="AH937">
        <v>391</v>
      </c>
    </row>
    <row r="938" spans="1:34">
      <c r="A938" t="s">
        <v>34</v>
      </c>
      <c r="B938" t="s">
        <v>16779</v>
      </c>
      <c r="C938">
        <v>93</v>
      </c>
      <c r="D938">
        <v>107</v>
      </c>
      <c r="E938">
        <v>26</v>
      </c>
      <c r="F938">
        <v>535</v>
      </c>
      <c r="G938" t="s">
        <v>9028</v>
      </c>
      <c r="H938">
        <v>889</v>
      </c>
      <c r="I938">
        <v>10956379</v>
      </c>
      <c r="J938" t="s">
        <v>56</v>
      </c>
      <c r="K938" t="s">
        <v>38</v>
      </c>
      <c r="L938" t="s">
        <v>70</v>
      </c>
      <c r="M938" t="s">
        <v>94</v>
      </c>
      <c r="N938" t="s">
        <v>57</v>
      </c>
      <c r="Q938" t="s">
        <v>1209</v>
      </c>
      <c r="R938" t="s">
        <v>16780</v>
      </c>
      <c r="S938">
        <v>21506</v>
      </c>
      <c r="T938">
        <v>3274</v>
      </c>
      <c r="U938" t="s">
        <v>348</v>
      </c>
      <c r="V938">
        <v>0</v>
      </c>
      <c r="W938" t="s">
        <v>16781</v>
      </c>
      <c r="X938" t="s">
        <v>16782</v>
      </c>
      <c r="Y938">
        <v>364</v>
      </c>
      <c r="Z938" t="s">
        <v>44</v>
      </c>
      <c r="AA938" t="s">
        <v>448</v>
      </c>
      <c r="AB938" t="s">
        <v>62</v>
      </c>
      <c r="AC938">
        <v>35000000</v>
      </c>
      <c r="AD938">
        <v>2007</v>
      </c>
      <c r="AE938">
        <v>618</v>
      </c>
      <c r="AF938">
        <v>3.6</v>
      </c>
      <c r="AG938">
        <v>2.35</v>
      </c>
      <c r="AH938">
        <v>0</v>
      </c>
    </row>
    <row r="939" spans="1:34">
      <c r="A939" t="s">
        <v>34</v>
      </c>
      <c r="B939" t="s">
        <v>2688</v>
      </c>
      <c r="C939">
        <v>76</v>
      </c>
      <c r="D939">
        <v>89</v>
      </c>
      <c r="E939">
        <v>0</v>
      </c>
      <c r="F939">
        <v>640</v>
      </c>
      <c r="G939" t="s">
        <v>9559</v>
      </c>
      <c r="H939">
        <v>2000</v>
      </c>
      <c r="I939">
        <v>38536376</v>
      </c>
      <c r="J939" t="s">
        <v>56</v>
      </c>
      <c r="K939" t="s">
        <v>69</v>
      </c>
      <c r="L939" t="s">
        <v>88</v>
      </c>
      <c r="M939" t="s">
        <v>89</v>
      </c>
      <c r="N939" t="s">
        <v>86</v>
      </c>
      <c r="Q939" t="s">
        <v>8203</v>
      </c>
      <c r="R939" t="s">
        <v>16783</v>
      </c>
      <c r="S939">
        <v>15866</v>
      </c>
      <c r="T939">
        <v>4311</v>
      </c>
      <c r="U939" t="s">
        <v>8699</v>
      </c>
      <c r="V939">
        <v>5</v>
      </c>
      <c r="W939" t="s">
        <v>16784</v>
      </c>
      <c r="X939" t="s">
        <v>16785</v>
      </c>
      <c r="Y939">
        <v>83</v>
      </c>
      <c r="Z939" t="s">
        <v>44</v>
      </c>
      <c r="AA939" t="s">
        <v>45</v>
      </c>
      <c r="AB939" t="s">
        <v>150</v>
      </c>
      <c r="AC939">
        <v>27000000</v>
      </c>
      <c r="AD939">
        <v>2011</v>
      </c>
      <c r="AE939">
        <v>734</v>
      </c>
      <c r="AF939">
        <v>3.6</v>
      </c>
      <c r="AG939">
        <v>1.85</v>
      </c>
      <c r="AH939">
        <v>0</v>
      </c>
    </row>
    <row r="940" spans="1:34">
      <c r="A940" t="s">
        <v>34</v>
      </c>
      <c r="B940" t="s">
        <v>16790</v>
      </c>
      <c r="C940">
        <v>94</v>
      </c>
      <c r="D940">
        <v>134</v>
      </c>
      <c r="E940">
        <v>22</v>
      </c>
      <c r="F940">
        <v>488</v>
      </c>
      <c r="G940" t="s">
        <v>4180</v>
      </c>
      <c r="H940">
        <v>1000</v>
      </c>
      <c r="I940">
        <v>15681020</v>
      </c>
      <c r="J940" t="s">
        <v>56</v>
      </c>
      <c r="K940" t="s">
        <v>69</v>
      </c>
      <c r="L940" t="s">
        <v>89</v>
      </c>
      <c r="M940" t="s">
        <v>86</v>
      </c>
      <c r="Q940" t="s">
        <v>1198</v>
      </c>
      <c r="R940" t="s">
        <v>16791</v>
      </c>
      <c r="S940">
        <v>33570</v>
      </c>
      <c r="T940">
        <v>3007</v>
      </c>
      <c r="U940" t="s">
        <v>307</v>
      </c>
      <c r="V940">
        <v>6</v>
      </c>
      <c r="W940" t="s">
        <v>16792</v>
      </c>
      <c r="X940" t="s">
        <v>16793</v>
      </c>
      <c r="Y940">
        <v>259</v>
      </c>
      <c r="Z940" t="s">
        <v>44</v>
      </c>
      <c r="AA940" t="s">
        <v>329</v>
      </c>
      <c r="AB940" t="s">
        <v>150</v>
      </c>
      <c r="AC940">
        <v>17000000</v>
      </c>
      <c r="AD940">
        <v>1987</v>
      </c>
      <c r="AE940">
        <v>593</v>
      </c>
      <c r="AF940">
        <v>3.6</v>
      </c>
      <c r="AG940">
        <v>2.35</v>
      </c>
      <c r="AH940">
        <v>1000</v>
      </c>
    </row>
    <row r="941" spans="1:34">
      <c r="A941" t="s">
        <v>34</v>
      </c>
      <c r="B941" t="s">
        <v>2688</v>
      </c>
      <c r="C941">
        <v>66</v>
      </c>
      <c r="D941">
        <v>93</v>
      </c>
      <c r="E941">
        <v>0</v>
      </c>
      <c r="F941">
        <v>717</v>
      </c>
      <c r="G941" t="s">
        <v>13362</v>
      </c>
      <c r="H941">
        <v>12000</v>
      </c>
      <c r="I941">
        <v>39177541</v>
      </c>
      <c r="J941" t="s">
        <v>56</v>
      </c>
      <c r="K941" t="s">
        <v>69</v>
      </c>
      <c r="L941" t="s">
        <v>89</v>
      </c>
      <c r="M941" t="s">
        <v>70</v>
      </c>
      <c r="Q941" t="s">
        <v>13753</v>
      </c>
      <c r="R941" t="s">
        <v>16805</v>
      </c>
      <c r="S941">
        <v>20310</v>
      </c>
      <c r="T941">
        <v>14899</v>
      </c>
      <c r="U941" t="s">
        <v>16806</v>
      </c>
      <c r="V941">
        <v>1</v>
      </c>
      <c r="W941" t="s">
        <v>16807</v>
      </c>
      <c r="X941" t="s">
        <v>16808</v>
      </c>
      <c r="Y941">
        <v>177</v>
      </c>
      <c r="Z941" t="s">
        <v>44</v>
      </c>
      <c r="AA941" t="s">
        <v>45</v>
      </c>
      <c r="AB941" t="s">
        <v>150</v>
      </c>
      <c r="AC941">
        <v>50000000</v>
      </c>
      <c r="AD941">
        <v>2005</v>
      </c>
      <c r="AE941">
        <v>722</v>
      </c>
      <c r="AF941">
        <v>3.5</v>
      </c>
      <c r="AG941">
        <v>1.85</v>
      </c>
      <c r="AH941">
        <v>0</v>
      </c>
    </row>
    <row r="942" spans="1:34">
      <c r="A942" t="s">
        <v>34</v>
      </c>
      <c r="B942" t="s">
        <v>16809</v>
      </c>
      <c r="C942">
        <v>83</v>
      </c>
      <c r="D942">
        <v>88</v>
      </c>
      <c r="E942">
        <v>82</v>
      </c>
      <c r="F942">
        <v>571</v>
      </c>
      <c r="G942" t="s">
        <v>15676</v>
      </c>
      <c r="H942">
        <v>756</v>
      </c>
      <c r="I942">
        <v>25615792</v>
      </c>
      <c r="J942" t="s">
        <v>56</v>
      </c>
      <c r="K942" t="s">
        <v>88</v>
      </c>
      <c r="L942" t="s">
        <v>128</v>
      </c>
      <c r="Q942" t="s">
        <v>1386</v>
      </c>
      <c r="R942" t="s">
        <v>16810</v>
      </c>
      <c r="S942">
        <v>10161</v>
      </c>
      <c r="T942">
        <v>4378</v>
      </c>
      <c r="U942" t="s">
        <v>921</v>
      </c>
      <c r="V942">
        <v>0</v>
      </c>
      <c r="W942" t="s">
        <v>16811</v>
      </c>
      <c r="X942" t="s">
        <v>16812</v>
      </c>
      <c r="Y942">
        <v>50</v>
      </c>
      <c r="Z942" t="s">
        <v>44</v>
      </c>
      <c r="AA942" t="s">
        <v>45</v>
      </c>
      <c r="AB942" t="s">
        <v>62</v>
      </c>
      <c r="AC942">
        <v>25000000</v>
      </c>
      <c r="AD942">
        <v>2009</v>
      </c>
      <c r="AE942">
        <v>713</v>
      </c>
      <c r="AF942">
        <v>3.5</v>
      </c>
      <c r="AG942">
        <v>1.85</v>
      </c>
      <c r="AH942">
        <v>657</v>
      </c>
    </row>
    <row r="943" spans="1:34">
      <c r="A943" t="s">
        <v>34</v>
      </c>
      <c r="B943" t="s">
        <v>16822</v>
      </c>
      <c r="C943">
        <v>40</v>
      </c>
      <c r="D943">
        <v>99</v>
      </c>
      <c r="E943">
        <v>379</v>
      </c>
      <c r="F943">
        <v>251</v>
      </c>
      <c r="G943" t="s">
        <v>16823</v>
      </c>
      <c r="H943">
        <v>456</v>
      </c>
      <c r="I943">
        <v>5333658</v>
      </c>
      <c r="J943" t="s">
        <v>56</v>
      </c>
      <c r="K943" t="s">
        <v>86</v>
      </c>
      <c r="Q943" t="s">
        <v>15139</v>
      </c>
      <c r="R943" t="s">
        <v>16824</v>
      </c>
      <c r="S943">
        <v>2541</v>
      </c>
      <c r="T943">
        <v>1356</v>
      </c>
      <c r="U943" t="s">
        <v>16825</v>
      </c>
      <c r="V943">
        <v>2</v>
      </c>
      <c r="W943" t="s">
        <v>16826</v>
      </c>
      <c r="X943" t="s">
        <v>16827</v>
      </c>
      <c r="Y943">
        <v>54</v>
      </c>
      <c r="Z943" t="s">
        <v>44</v>
      </c>
      <c r="AA943" t="s">
        <v>45</v>
      </c>
      <c r="AB943" t="s">
        <v>150</v>
      </c>
      <c r="AC943">
        <v>20000000</v>
      </c>
      <c r="AD943">
        <v>1982</v>
      </c>
      <c r="AE943">
        <v>278</v>
      </c>
      <c r="AF943">
        <v>3.5</v>
      </c>
      <c r="AG943">
        <v>1.85</v>
      </c>
      <c r="AH943">
        <v>0</v>
      </c>
    </row>
    <row r="944" spans="1:34">
      <c r="A944" t="s">
        <v>34</v>
      </c>
      <c r="B944" t="s">
        <v>16839</v>
      </c>
      <c r="C944">
        <v>39</v>
      </c>
      <c r="D944">
        <v>100</v>
      </c>
      <c r="E944">
        <v>0</v>
      </c>
      <c r="F944">
        <v>440</v>
      </c>
      <c r="G944" t="s">
        <v>307</v>
      </c>
      <c r="H944">
        <v>488</v>
      </c>
      <c r="I944">
        <v>12610552</v>
      </c>
      <c r="J944" t="s">
        <v>56</v>
      </c>
      <c r="K944" t="s">
        <v>69</v>
      </c>
      <c r="L944" t="s">
        <v>70</v>
      </c>
      <c r="M944" t="s">
        <v>86</v>
      </c>
      <c r="N944" t="s">
        <v>57</v>
      </c>
      <c r="Q944" t="s">
        <v>16840</v>
      </c>
      <c r="R944" t="s">
        <v>16841</v>
      </c>
      <c r="S944">
        <v>4682</v>
      </c>
      <c r="T944">
        <v>2428</v>
      </c>
      <c r="U944" t="s">
        <v>16842</v>
      </c>
      <c r="V944">
        <v>0</v>
      </c>
      <c r="W944" t="s">
        <v>16843</v>
      </c>
      <c r="X944" t="s">
        <v>16844</v>
      </c>
      <c r="Y944">
        <v>206</v>
      </c>
      <c r="Z944" t="s">
        <v>44</v>
      </c>
      <c r="AA944" t="s">
        <v>45</v>
      </c>
      <c r="AB944" t="s">
        <v>62</v>
      </c>
      <c r="AC944">
        <v>7500000</v>
      </c>
      <c r="AD944">
        <v>1999</v>
      </c>
      <c r="AE944">
        <v>488</v>
      </c>
      <c r="AF944">
        <v>3.5</v>
      </c>
      <c r="AG944">
        <v>1.37</v>
      </c>
      <c r="AH944">
        <v>129</v>
      </c>
    </row>
    <row r="945" spans="1:34">
      <c r="A945" t="s">
        <v>34</v>
      </c>
      <c r="B945" t="s">
        <v>16860</v>
      </c>
      <c r="C945">
        <v>212</v>
      </c>
      <c r="D945">
        <v>87</v>
      </c>
      <c r="E945">
        <v>26</v>
      </c>
      <c r="F945">
        <v>566</v>
      </c>
      <c r="G945" t="s">
        <v>16861</v>
      </c>
      <c r="H945">
        <v>827</v>
      </c>
      <c r="I945">
        <v>40198710</v>
      </c>
      <c r="J945" t="s">
        <v>56</v>
      </c>
      <c r="K945" t="s">
        <v>37</v>
      </c>
      <c r="L945" t="s">
        <v>70</v>
      </c>
      <c r="M945" t="s">
        <v>87</v>
      </c>
      <c r="N945" t="s">
        <v>57</v>
      </c>
      <c r="Q945" t="s">
        <v>3180</v>
      </c>
      <c r="R945" t="s">
        <v>16862</v>
      </c>
      <c r="S945">
        <v>87451</v>
      </c>
      <c r="T945">
        <v>3144</v>
      </c>
      <c r="U945" t="s">
        <v>3456</v>
      </c>
      <c r="V945">
        <v>0</v>
      </c>
      <c r="W945" t="s">
        <v>16863</v>
      </c>
      <c r="X945" t="s">
        <v>16864</v>
      </c>
      <c r="Y945">
        <v>660</v>
      </c>
      <c r="Z945" t="s">
        <v>44</v>
      </c>
      <c r="AA945" t="s">
        <v>45</v>
      </c>
      <c r="AB945" t="s">
        <v>62</v>
      </c>
      <c r="AC945">
        <v>100000000</v>
      </c>
      <c r="AD945">
        <v>2004</v>
      </c>
      <c r="AE945">
        <v>825</v>
      </c>
      <c r="AF945">
        <v>3.3</v>
      </c>
      <c r="AG945">
        <v>2.35</v>
      </c>
      <c r="AH945">
        <v>0</v>
      </c>
    </row>
    <row r="946" spans="1:34">
      <c r="A946" t="s">
        <v>34</v>
      </c>
      <c r="B946" t="s">
        <v>16909</v>
      </c>
      <c r="C946">
        <v>169</v>
      </c>
      <c r="D946">
        <v>110</v>
      </c>
      <c r="E946">
        <v>179</v>
      </c>
      <c r="F946">
        <v>734</v>
      </c>
      <c r="G946" t="s">
        <v>318</v>
      </c>
      <c r="H946">
        <v>12000</v>
      </c>
      <c r="I946">
        <v>13998282</v>
      </c>
      <c r="J946" t="s">
        <v>56</v>
      </c>
      <c r="K946" t="s">
        <v>38</v>
      </c>
      <c r="L946" t="s">
        <v>70</v>
      </c>
      <c r="M946" t="s">
        <v>90</v>
      </c>
      <c r="N946" t="s">
        <v>57</v>
      </c>
      <c r="Q946" t="s">
        <v>2304</v>
      </c>
      <c r="R946" t="s">
        <v>16910</v>
      </c>
      <c r="S946">
        <v>24854</v>
      </c>
      <c r="T946">
        <v>15044</v>
      </c>
      <c r="U946" t="s">
        <v>2239</v>
      </c>
      <c r="V946">
        <v>1</v>
      </c>
      <c r="W946" t="s">
        <v>16911</v>
      </c>
      <c r="X946" t="s">
        <v>16912</v>
      </c>
      <c r="Y946">
        <v>374</v>
      </c>
      <c r="Z946" t="s">
        <v>44</v>
      </c>
      <c r="AA946" t="s">
        <v>45</v>
      </c>
      <c r="AB946" t="s">
        <v>62</v>
      </c>
      <c r="AC946">
        <v>16000000</v>
      </c>
      <c r="AD946">
        <v>2014</v>
      </c>
      <c r="AE946">
        <v>1000</v>
      </c>
      <c r="AF946">
        <v>3.1</v>
      </c>
      <c r="AG946">
        <v>2.35</v>
      </c>
      <c r="AH946">
        <v>31000</v>
      </c>
    </row>
    <row r="947" spans="1:34">
      <c r="A947" t="s">
        <v>34</v>
      </c>
      <c r="B947" t="s">
        <v>654</v>
      </c>
      <c r="C947">
        <v>151</v>
      </c>
      <c r="D947">
        <v>98</v>
      </c>
      <c r="E947">
        <v>323</v>
      </c>
      <c r="F947">
        <v>390</v>
      </c>
      <c r="G947" t="s">
        <v>4543</v>
      </c>
      <c r="H947">
        <v>1000</v>
      </c>
      <c r="I947">
        <v>18990542</v>
      </c>
      <c r="J947" t="s">
        <v>56</v>
      </c>
      <c r="K947" t="s">
        <v>86</v>
      </c>
      <c r="L947" t="s">
        <v>520</v>
      </c>
      <c r="Q947" t="s">
        <v>7373</v>
      </c>
      <c r="R947" t="s">
        <v>16923</v>
      </c>
      <c r="S947">
        <v>22264</v>
      </c>
      <c r="T947">
        <v>2763</v>
      </c>
      <c r="U947" t="s">
        <v>6122</v>
      </c>
      <c r="V947">
        <v>3</v>
      </c>
      <c r="W947" t="s">
        <v>16924</v>
      </c>
      <c r="X947" t="s">
        <v>16925</v>
      </c>
      <c r="Y947">
        <v>289</v>
      </c>
      <c r="Z947" t="s">
        <v>44</v>
      </c>
      <c r="AA947" t="s">
        <v>45</v>
      </c>
      <c r="AB947" t="s">
        <v>46</v>
      </c>
      <c r="AC947">
        <v>70000000</v>
      </c>
      <c r="AD947">
        <v>2002</v>
      </c>
      <c r="AE947">
        <v>841</v>
      </c>
      <c r="AF947">
        <v>3</v>
      </c>
      <c r="AG947">
        <v>2.35</v>
      </c>
      <c r="AH947">
        <v>584</v>
      </c>
    </row>
    <row r="948" spans="1:34">
      <c r="A948" t="s">
        <v>34</v>
      </c>
      <c r="B948" t="s">
        <v>16730</v>
      </c>
      <c r="C948">
        <v>143</v>
      </c>
      <c r="D948">
        <v>92</v>
      </c>
      <c r="E948">
        <v>892</v>
      </c>
      <c r="F948">
        <v>492</v>
      </c>
      <c r="G948" t="s">
        <v>1239</v>
      </c>
      <c r="H948">
        <v>783</v>
      </c>
      <c r="I948">
        <v>1550000</v>
      </c>
      <c r="J948" t="s">
        <v>56</v>
      </c>
      <c r="K948" t="s">
        <v>69</v>
      </c>
      <c r="L948" t="s">
        <v>70</v>
      </c>
      <c r="M948" t="s">
        <v>94</v>
      </c>
      <c r="Q948" t="s">
        <v>130</v>
      </c>
      <c r="R948" t="s">
        <v>16936</v>
      </c>
      <c r="S948">
        <v>30628</v>
      </c>
      <c r="T948">
        <v>2930</v>
      </c>
      <c r="U948" t="s">
        <v>16937</v>
      </c>
      <c r="V948">
        <v>2</v>
      </c>
      <c r="W948" t="s">
        <v>16938</v>
      </c>
      <c r="X948" t="s">
        <v>16939</v>
      </c>
      <c r="Y948">
        <v>471</v>
      </c>
      <c r="Z948" t="s">
        <v>44</v>
      </c>
      <c r="AA948" t="s">
        <v>45</v>
      </c>
      <c r="AB948" t="s">
        <v>46</v>
      </c>
      <c r="AC948">
        <v>25000000</v>
      </c>
      <c r="AD948">
        <v>2005</v>
      </c>
      <c r="AE948">
        <v>595</v>
      </c>
      <c r="AF948">
        <v>2.9</v>
      </c>
      <c r="AG948">
        <v>2.35</v>
      </c>
      <c r="AH948">
        <v>937</v>
      </c>
    </row>
    <row r="949" spans="1:34">
      <c r="A949" t="s">
        <v>34</v>
      </c>
      <c r="B949" t="s">
        <v>16956</v>
      </c>
      <c r="C949">
        <v>36</v>
      </c>
      <c r="D949">
        <v>97</v>
      </c>
      <c r="E949">
        <v>34</v>
      </c>
      <c r="F949">
        <v>465</v>
      </c>
      <c r="G949" t="s">
        <v>10284</v>
      </c>
      <c r="H949">
        <v>503</v>
      </c>
      <c r="I949">
        <v>1686429</v>
      </c>
      <c r="J949" t="s">
        <v>56</v>
      </c>
      <c r="K949" t="s">
        <v>37</v>
      </c>
      <c r="L949" t="s">
        <v>86</v>
      </c>
      <c r="Q949" t="s">
        <v>6126</v>
      </c>
      <c r="R949" t="s">
        <v>16957</v>
      </c>
      <c r="S949">
        <v>8687</v>
      </c>
      <c r="T949">
        <v>3100</v>
      </c>
      <c r="U949" t="s">
        <v>12891</v>
      </c>
      <c r="V949">
        <v>1</v>
      </c>
      <c r="W949" t="s">
        <v>16958</v>
      </c>
      <c r="X949" t="s">
        <v>16959</v>
      </c>
      <c r="Y949">
        <v>62</v>
      </c>
      <c r="Z949" t="s">
        <v>44</v>
      </c>
      <c r="AA949" t="s">
        <v>45</v>
      </c>
      <c r="AB949" t="s">
        <v>62</v>
      </c>
      <c r="AC949">
        <v>16000000</v>
      </c>
      <c r="AD949">
        <v>1997</v>
      </c>
      <c r="AE949">
        <v>489</v>
      </c>
      <c r="AF949">
        <v>2.8</v>
      </c>
      <c r="AG949">
        <v>1.85</v>
      </c>
      <c r="AH949">
        <v>0</v>
      </c>
    </row>
    <row r="950" spans="1:34">
      <c r="A950" t="s">
        <v>34</v>
      </c>
      <c r="B950" t="s">
        <v>8303</v>
      </c>
      <c r="C950">
        <v>130</v>
      </c>
      <c r="D950">
        <v>100</v>
      </c>
      <c r="E950">
        <v>70</v>
      </c>
      <c r="F950">
        <v>99</v>
      </c>
      <c r="G950" t="s">
        <v>16969</v>
      </c>
      <c r="H950">
        <v>473</v>
      </c>
      <c r="I950">
        <v>9353573</v>
      </c>
      <c r="J950" t="s">
        <v>56</v>
      </c>
      <c r="K950" t="s">
        <v>69</v>
      </c>
      <c r="L950" t="s">
        <v>70</v>
      </c>
      <c r="M950" t="s">
        <v>86</v>
      </c>
      <c r="N950" t="s">
        <v>57</v>
      </c>
      <c r="Q950" t="s">
        <v>16097</v>
      </c>
      <c r="R950" t="s">
        <v>16970</v>
      </c>
      <c r="S950">
        <v>56451</v>
      </c>
      <c r="T950">
        <v>1100</v>
      </c>
      <c r="U950" t="s">
        <v>8079</v>
      </c>
      <c r="V950">
        <v>0</v>
      </c>
      <c r="W950" t="s">
        <v>16971</v>
      </c>
      <c r="X950" t="s">
        <v>16972</v>
      </c>
      <c r="Y950">
        <v>524</v>
      </c>
      <c r="Z950" t="s">
        <v>44</v>
      </c>
      <c r="AA950" t="s">
        <v>45</v>
      </c>
      <c r="AB950" t="s">
        <v>150</v>
      </c>
      <c r="AC950">
        <v>45000000</v>
      </c>
      <c r="AD950">
        <v>2009</v>
      </c>
      <c r="AE950">
        <v>315</v>
      </c>
      <c r="AF950">
        <v>2.7</v>
      </c>
      <c r="AG950">
        <v>2.35</v>
      </c>
      <c r="AH950">
        <v>0</v>
      </c>
    </row>
    <row r="951" spans="1:34">
      <c r="A951" t="s">
        <v>34</v>
      </c>
      <c r="B951" t="s">
        <v>16985</v>
      </c>
      <c r="C951">
        <v>174</v>
      </c>
      <c r="D951">
        <v>119</v>
      </c>
      <c r="E951">
        <v>64</v>
      </c>
      <c r="F951">
        <v>41</v>
      </c>
      <c r="G951" t="s">
        <v>11284</v>
      </c>
      <c r="H951">
        <v>743</v>
      </c>
      <c r="I951">
        <v>21471685</v>
      </c>
      <c r="J951" t="s">
        <v>56</v>
      </c>
      <c r="K951" t="s">
        <v>69</v>
      </c>
      <c r="L951" t="s">
        <v>86</v>
      </c>
      <c r="Q951" t="s">
        <v>5665</v>
      </c>
      <c r="R951" t="s">
        <v>16986</v>
      </c>
      <c r="S951">
        <v>65464</v>
      </c>
      <c r="T951">
        <v>971</v>
      </c>
      <c r="U951" t="s">
        <v>16987</v>
      </c>
      <c r="V951">
        <v>0</v>
      </c>
      <c r="W951" t="s">
        <v>16988</v>
      </c>
      <c r="X951" t="s">
        <v>16989</v>
      </c>
      <c r="Y951">
        <v>1308</v>
      </c>
      <c r="Z951" t="s">
        <v>44</v>
      </c>
      <c r="AA951" t="s">
        <v>45</v>
      </c>
      <c r="AB951" t="s">
        <v>62</v>
      </c>
      <c r="AC951">
        <v>44000000</v>
      </c>
      <c r="AD951">
        <v>2000</v>
      </c>
      <c r="AE951">
        <v>117</v>
      </c>
      <c r="AF951">
        <v>2.4</v>
      </c>
      <c r="AG951">
        <v>2.35</v>
      </c>
      <c r="AH951">
        <v>0</v>
      </c>
    </row>
    <row r="952" spans="1:34">
      <c r="A952" t="s">
        <v>34</v>
      </c>
      <c r="B952" t="s">
        <v>12182</v>
      </c>
      <c r="C952">
        <v>25</v>
      </c>
      <c r="D952">
        <v>95</v>
      </c>
      <c r="E952">
        <v>17</v>
      </c>
      <c r="F952">
        <v>255</v>
      </c>
      <c r="G952" t="s">
        <v>17023</v>
      </c>
      <c r="H952">
        <v>592</v>
      </c>
      <c r="I952">
        <v>7009668</v>
      </c>
      <c r="J952" t="s">
        <v>56</v>
      </c>
      <c r="K952" t="s">
        <v>520</v>
      </c>
      <c r="Q952" t="s">
        <v>17024</v>
      </c>
      <c r="R952" t="s">
        <v>17025</v>
      </c>
      <c r="S952">
        <v>8707</v>
      </c>
      <c r="T952">
        <v>2000</v>
      </c>
      <c r="U952" t="s">
        <v>17026</v>
      </c>
      <c r="V952">
        <v>6</v>
      </c>
      <c r="W952" t="s">
        <v>17027</v>
      </c>
      <c r="X952" t="s">
        <v>17028</v>
      </c>
      <c r="Y952">
        <v>36</v>
      </c>
      <c r="Z952" t="s">
        <v>44</v>
      </c>
      <c r="AA952" t="s">
        <v>45</v>
      </c>
      <c r="AB952" t="s">
        <v>62</v>
      </c>
      <c r="AC952">
        <v>5600000</v>
      </c>
      <c r="AD952">
        <v>2006</v>
      </c>
      <c r="AE952">
        <v>378</v>
      </c>
      <c r="AF952">
        <v>2.1</v>
      </c>
      <c r="AG952">
        <v>1.85</v>
      </c>
      <c r="AH952">
        <v>244</v>
      </c>
    </row>
    <row r="953" spans="1:34">
      <c r="A953" t="s">
        <v>34</v>
      </c>
      <c r="B953" t="s">
        <v>54</v>
      </c>
      <c r="C953">
        <v>712</v>
      </c>
      <c r="D953">
        <v>169</v>
      </c>
      <c r="E953">
        <v>22000</v>
      </c>
      <c r="F953">
        <v>6000</v>
      </c>
      <c r="G953" t="s">
        <v>200</v>
      </c>
      <c r="H953">
        <v>11000</v>
      </c>
      <c r="I953">
        <v>187991439</v>
      </c>
      <c r="J953" t="s">
        <v>69</v>
      </c>
      <c r="K953" t="s">
        <v>38</v>
      </c>
      <c r="L953" t="s">
        <v>86</v>
      </c>
      <c r="Q953" t="s">
        <v>201</v>
      </c>
      <c r="R953" t="s">
        <v>202</v>
      </c>
      <c r="S953">
        <v>928227</v>
      </c>
      <c r="T953">
        <v>31488</v>
      </c>
      <c r="U953" t="s">
        <v>203</v>
      </c>
      <c r="V953">
        <v>1</v>
      </c>
      <c r="W953" t="s">
        <v>204</v>
      </c>
      <c r="X953" t="s">
        <v>205</v>
      </c>
      <c r="Y953">
        <v>2725</v>
      </c>
      <c r="Z953" t="s">
        <v>44</v>
      </c>
      <c r="AA953" t="s">
        <v>45</v>
      </c>
      <c r="AB953" t="s">
        <v>62</v>
      </c>
      <c r="AC953">
        <v>165000000</v>
      </c>
      <c r="AD953">
        <v>2014</v>
      </c>
      <c r="AE953">
        <v>11000</v>
      </c>
      <c r="AF953">
        <v>8.6</v>
      </c>
      <c r="AG953">
        <v>2.35</v>
      </c>
      <c r="AH953">
        <v>349000</v>
      </c>
    </row>
    <row r="954" spans="1:34">
      <c r="A954" t="s">
        <v>34</v>
      </c>
      <c r="B954" t="s">
        <v>223</v>
      </c>
      <c r="C954">
        <v>246</v>
      </c>
      <c r="D954">
        <v>125</v>
      </c>
      <c r="E954">
        <v>6000</v>
      </c>
      <c r="F954">
        <v>7</v>
      </c>
      <c r="G954" t="s">
        <v>224</v>
      </c>
      <c r="H954">
        <v>17</v>
      </c>
      <c r="I954">
        <v>10049886</v>
      </c>
      <c r="J954" t="s">
        <v>69</v>
      </c>
      <c r="K954" t="s">
        <v>95</v>
      </c>
      <c r="L954" t="s">
        <v>89</v>
      </c>
      <c r="M954" t="s">
        <v>70</v>
      </c>
      <c r="Q954" t="s">
        <v>225</v>
      </c>
      <c r="R954" t="s">
        <v>226</v>
      </c>
      <c r="S954">
        <v>417971</v>
      </c>
      <c r="T954">
        <v>44</v>
      </c>
      <c r="U954" t="s">
        <v>227</v>
      </c>
      <c r="V954">
        <v>0</v>
      </c>
      <c r="W954" t="s">
        <v>228</v>
      </c>
      <c r="X954" t="s">
        <v>229</v>
      </c>
      <c r="Y954">
        <v>902</v>
      </c>
      <c r="Z954" t="s">
        <v>197</v>
      </c>
      <c r="AA954" t="s">
        <v>198</v>
      </c>
      <c r="AB954" t="s">
        <v>150</v>
      </c>
      <c r="AC954">
        <v>19000000</v>
      </c>
      <c r="AD954">
        <v>2001</v>
      </c>
      <c r="AE954">
        <v>10</v>
      </c>
      <c r="AF954">
        <v>8.6</v>
      </c>
      <c r="AG954">
        <v>1.85</v>
      </c>
      <c r="AH954">
        <v>28000</v>
      </c>
    </row>
    <row r="955" spans="1:34">
      <c r="A955" t="s">
        <v>34</v>
      </c>
      <c r="B955" t="s">
        <v>278</v>
      </c>
      <c r="C955">
        <v>186</v>
      </c>
      <c r="D955">
        <v>73</v>
      </c>
      <c r="E955">
        <v>28</v>
      </c>
      <c r="F955">
        <v>847</v>
      </c>
      <c r="G955" t="s">
        <v>279</v>
      </c>
      <c r="H955">
        <v>2000</v>
      </c>
      <c r="I955">
        <v>422783777</v>
      </c>
      <c r="J955" t="s">
        <v>69</v>
      </c>
      <c r="K955" t="s">
        <v>95</v>
      </c>
      <c r="L955" t="s">
        <v>38</v>
      </c>
      <c r="M955" t="s">
        <v>89</v>
      </c>
      <c r="N955" t="s">
        <v>91</v>
      </c>
      <c r="Q955" t="s">
        <v>280</v>
      </c>
      <c r="R955" t="s">
        <v>281</v>
      </c>
      <c r="S955">
        <v>644348</v>
      </c>
      <c r="T955">
        <v>6458</v>
      </c>
      <c r="U955" t="s">
        <v>282</v>
      </c>
      <c r="V955">
        <v>0</v>
      </c>
      <c r="W955" t="s">
        <v>283</v>
      </c>
      <c r="X955" t="s">
        <v>284</v>
      </c>
      <c r="Y955">
        <v>656</v>
      </c>
      <c r="Z955" t="s">
        <v>44</v>
      </c>
      <c r="AA955" t="s">
        <v>45</v>
      </c>
      <c r="AB955" t="s">
        <v>251</v>
      </c>
      <c r="AC955">
        <v>45000000</v>
      </c>
      <c r="AD955">
        <v>1994</v>
      </c>
      <c r="AE955">
        <v>886</v>
      </c>
      <c r="AF955">
        <v>8.5</v>
      </c>
      <c r="AG955">
        <v>1.66</v>
      </c>
      <c r="AH955">
        <v>17000</v>
      </c>
    </row>
    <row r="956" spans="1:34">
      <c r="A956" t="s">
        <v>34</v>
      </c>
      <c r="B956" t="s">
        <v>136</v>
      </c>
      <c r="C956">
        <v>198</v>
      </c>
      <c r="D956">
        <v>116</v>
      </c>
      <c r="E956">
        <v>0</v>
      </c>
      <c r="F956">
        <v>459</v>
      </c>
      <c r="G956" t="s">
        <v>317</v>
      </c>
      <c r="H956">
        <v>1000</v>
      </c>
      <c r="I956">
        <v>210609762</v>
      </c>
      <c r="J956" t="s">
        <v>69</v>
      </c>
      <c r="K956" t="s">
        <v>88</v>
      </c>
      <c r="L956" t="s">
        <v>86</v>
      </c>
      <c r="Q956" t="s">
        <v>318</v>
      </c>
      <c r="R956" t="s">
        <v>319</v>
      </c>
      <c r="S956">
        <v>732212</v>
      </c>
      <c r="T956">
        <v>3230</v>
      </c>
      <c r="U956" t="s">
        <v>320</v>
      </c>
      <c r="V956">
        <v>0</v>
      </c>
      <c r="W956" t="s">
        <v>321</v>
      </c>
      <c r="X956" t="s">
        <v>322</v>
      </c>
      <c r="Y956">
        <v>809</v>
      </c>
      <c r="Z956" t="s">
        <v>44</v>
      </c>
      <c r="AA956" t="s">
        <v>45</v>
      </c>
      <c r="AB956" t="s">
        <v>150</v>
      </c>
      <c r="AC956">
        <v>19000000</v>
      </c>
      <c r="AD956">
        <v>1985</v>
      </c>
      <c r="AE956">
        <v>690</v>
      </c>
      <c r="AF956">
        <v>8.5</v>
      </c>
      <c r="AG956">
        <v>1.18</v>
      </c>
      <c r="AH956">
        <v>39000</v>
      </c>
    </row>
    <row r="957" spans="1:34">
      <c r="A957" t="s">
        <v>34</v>
      </c>
      <c r="B957" t="s">
        <v>369</v>
      </c>
      <c r="C957">
        <v>421</v>
      </c>
      <c r="D957">
        <v>98</v>
      </c>
      <c r="E957">
        <v>475</v>
      </c>
      <c r="F957">
        <v>522</v>
      </c>
      <c r="G957" t="s">
        <v>370</v>
      </c>
      <c r="H957">
        <v>1000</v>
      </c>
      <c r="I957">
        <v>223806889</v>
      </c>
      <c r="J957" t="s">
        <v>69</v>
      </c>
      <c r="K957" t="s">
        <v>95</v>
      </c>
      <c r="L957" t="s">
        <v>89</v>
      </c>
      <c r="M957" t="s">
        <v>86</v>
      </c>
      <c r="Q957" t="s">
        <v>371</v>
      </c>
      <c r="R957" t="s">
        <v>372</v>
      </c>
      <c r="S957">
        <v>718837</v>
      </c>
      <c r="T957">
        <v>2975</v>
      </c>
      <c r="U957" t="s">
        <v>373</v>
      </c>
      <c r="V957">
        <v>0</v>
      </c>
      <c r="W957" t="s">
        <v>374</v>
      </c>
      <c r="X957" t="s">
        <v>375</v>
      </c>
      <c r="Y957">
        <v>1043</v>
      </c>
      <c r="Z957" t="s">
        <v>44</v>
      </c>
      <c r="AA957" t="s">
        <v>45</v>
      </c>
      <c r="AB957" t="s">
        <v>251</v>
      </c>
      <c r="AC957">
        <v>180000000</v>
      </c>
      <c r="AD957">
        <v>2008</v>
      </c>
      <c r="AE957">
        <v>729</v>
      </c>
      <c r="AF957">
        <v>8.4</v>
      </c>
      <c r="AG957">
        <v>2.35</v>
      </c>
      <c r="AH957">
        <v>16000</v>
      </c>
    </row>
    <row r="958" spans="1:34">
      <c r="A958" t="s">
        <v>34</v>
      </c>
      <c r="B958" t="s">
        <v>223</v>
      </c>
      <c r="C958">
        <v>174</v>
      </c>
      <c r="D958">
        <v>134</v>
      </c>
      <c r="E958">
        <v>6000</v>
      </c>
      <c r="F958">
        <v>745</v>
      </c>
      <c r="G958" t="s">
        <v>401</v>
      </c>
      <c r="H958">
        <v>893</v>
      </c>
      <c r="I958">
        <v>2298191</v>
      </c>
      <c r="J958" t="s">
        <v>69</v>
      </c>
      <c r="K958" t="s">
        <v>95</v>
      </c>
      <c r="L958" t="s">
        <v>70</v>
      </c>
      <c r="Q958" t="s">
        <v>402</v>
      </c>
      <c r="R958" t="s">
        <v>403</v>
      </c>
      <c r="S958">
        <v>221552</v>
      </c>
      <c r="T958">
        <v>2710</v>
      </c>
      <c r="U958" t="s">
        <v>404</v>
      </c>
      <c r="V958">
        <v>0</v>
      </c>
      <c r="W958" t="s">
        <v>405</v>
      </c>
      <c r="X958" t="s">
        <v>406</v>
      </c>
      <c r="Y958">
        <v>570</v>
      </c>
      <c r="Z958" t="s">
        <v>197</v>
      </c>
      <c r="AA958" t="s">
        <v>198</v>
      </c>
      <c r="AB958" t="s">
        <v>62</v>
      </c>
      <c r="AC958">
        <v>2400000000</v>
      </c>
      <c r="AD958">
        <v>1997</v>
      </c>
      <c r="AE958">
        <v>851</v>
      </c>
      <c r="AF958">
        <v>8.4</v>
      </c>
      <c r="AG958">
        <v>1.85</v>
      </c>
      <c r="AH958">
        <v>11000</v>
      </c>
    </row>
    <row r="959" spans="1:34">
      <c r="A959" t="s">
        <v>34</v>
      </c>
      <c r="B959" t="s">
        <v>418</v>
      </c>
      <c r="C959">
        <v>181</v>
      </c>
      <c r="D959">
        <v>227</v>
      </c>
      <c r="E959">
        <v>767</v>
      </c>
      <c r="F959">
        <v>87</v>
      </c>
      <c r="G959" t="s">
        <v>419</v>
      </c>
      <c r="H959">
        <v>607</v>
      </c>
      <c r="I959">
        <v>6000000</v>
      </c>
      <c r="J959" t="s">
        <v>69</v>
      </c>
      <c r="K959" t="s">
        <v>79</v>
      </c>
      <c r="L959" t="s">
        <v>38</v>
      </c>
      <c r="M959" t="s">
        <v>80</v>
      </c>
      <c r="N959" t="s">
        <v>207</v>
      </c>
      <c r="Q959" t="s">
        <v>420</v>
      </c>
      <c r="R959" t="s">
        <v>421</v>
      </c>
      <c r="S959">
        <v>192775</v>
      </c>
      <c r="T959">
        <v>1076</v>
      </c>
      <c r="U959" t="s">
        <v>422</v>
      </c>
      <c r="V959">
        <v>8</v>
      </c>
      <c r="W959" t="s">
        <v>423</v>
      </c>
      <c r="X959" t="s">
        <v>424</v>
      </c>
      <c r="Y959">
        <v>559</v>
      </c>
      <c r="Z959" t="s">
        <v>44</v>
      </c>
      <c r="AA959" t="s">
        <v>329</v>
      </c>
      <c r="AB959" t="s">
        <v>150</v>
      </c>
      <c r="AC959">
        <v>15000000</v>
      </c>
      <c r="AD959">
        <v>1962</v>
      </c>
      <c r="AE959">
        <v>202</v>
      </c>
      <c r="AF959">
        <v>8.4</v>
      </c>
      <c r="AG959">
        <v>2.2000000000000002</v>
      </c>
      <c r="AH959">
        <v>11000</v>
      </c>
    </row>
    <row r="960" spans="1:34">
      <c r="A960" t="s">
        <v>34</v>
      </c>
      <c r="B960" t="s">
        <v>425</v>
      </c>
      <c r="C960">
        <v>96</v>
      </c>
      <c r="D960">
        <v>293</v>
      </c>
      <c r="E960">
        <v>249</v>
      </c>
      <c r="F960">
        <v>18</v>
      </c>
      <c r="G960" t="s">
        <v>426</v>
      </c>
      <c r="H960">
        <v>362</v>
      </c>
      <c r="I960">
        <v>11433134</v>
      </c>
      <c r="J960" t="s">
        <v>69</v>
      </c>
      <c r="K960" t="s">
        <v>38</v>
      </c>
      <c r="L960" t="s">
        <v>57</v>
      </c>
      <c r="M960" t="s">
        <v>207</v>
      </c>
      <c r="Q960" t="s">
        <v>427</v>
      </c>
      <c r="R960" t="s">
        <v>428</v>
      </c>
      <c r="S960">
        <v>168203</v>
      </c>
      <c r="T960">
        <v>469</v>
      </c>
      <c r="U960" t="s">
        <v>429</v>
      </c>
      <c r="V960">
        <v>0</v>
      </c>
      <c r="W960" t="s">
        <v>430</v>
      </c>
      <c r="X960" t="s">
        <v>431</v>
      </c>
      <c r="Y960">
        <v>426</v>
      </c>
      <c r="Z960" t="s">
        <v>358</v>
      </c>
      <c r="AA960" t="s">
        <v>432</v>
      </c>
      <c r="AB960" t="s">
        <v>46</v>
      </c>
      <c r="AC960">
        <v>14000000</v>
      </c>
      <c r="AD960">
        <v>1981</v>
      </c>
      <c r="AE960">
        <v>21</v>
      </c>
      <c r="AF960">
        <v>8.4</v>
      </c>
      <c r="AG960">
        <v>1.85</v>
      </c>
      <c r="AH960">
        <v>11000</v>
      </c>
    </row>
    <row r="961" spans="1:34">
      <c r="A961" t="s">
        <v>34</v>
      </c>
      <c r="B961" t="s">
        <v>461</v>
      </c>
      <c r="C961">
        <v>453</v>
      </c>
      <c r="D961">
        <v>103</v>
      </c>
      <c r="E961">
        <v>125</v>
      </c>
      <c r="F961">
        <v>721</v>
      </c>
      <c r="G961" t="s">
        <v>371</v>
      </c>
      <c r="H961">
        <v>15000</v>
      </c>
      <c r="I961">
        <v>414984497</v>
      </c>
      <c r="J961" t="s">
        <v>69</v>
      </c>
      <c r="K961" t="s">
        <v>95</v>
      </c>
      <c r="L961" t="s">
        <v>88</v>
      </c>
      <c r="M961" t="s">
        <v>89</v>
      </c>
      <c r="N961" t="s">
        <v>70</v>
      </c>
      <c r="Q961" t="s">
        <v>138</v>
      </c>
      <c r="R961" t="s">
        <v>462</v>
      </c>
      <c r="S961">
        <v>544884</v>
      </c>
      <c r="T961">
        <v>19085</v>
      </c>
      <c r="U961" t="s">
        <v>463</v>
      </c>
      <c r="V961">
        <v>3</v>
      </c>
      <c r="W961" t="s">
        <v>464</v>
      </c>
      <c r="X961" t="s">
        <v>465</v>
      </c>
      <c r="Y961">
        <v>733</v>
      </c>
      <c r="Z961" t="s">
        <v>44</v>
      </c>
      <c r="AA961" t="s">
        <v>45</v>
      </c>
      <c r="AB961" t="s">
        <v>251</v>
      </c>
      <c r="AC961">
        <v>200000000</v>
      </c>
      <c r="AD961">
        <v>2010</v>
      </c>
      <c r="AE961">
        <v>1000</v>
      </c>
      <c r="AF961">
        <v>8.3000000000000007</v>
      </c>
      <c r="AG961">
        <v>1.85</v>
      </c>
      <c r="AH961">
        <v>30000</v>
      </c>
    </row>
    <row r="962" spans="1:34">
      <c r="A962" t="s">
        <v>34</v>
      </c>
      <c r="B962" t="s">
        <v>466</v>
      </c>
      <c r="C962">
        <v>408</v>
      </c>
      <c r="D962">
        <v>96</v>
      </c>
      <c r="E962">
        <v>0</v>
      </c>
      <c r="F962">
        <v>262</v>
      </c>
      <c r="G962" t="s">
        <v>467</v>
      </c>
      <c r="H962">
        <v>1000</v>
      </c>
      <c r="I962">
        <v>292979556</v>
      </c>
      <c r="J962" t="s">
        <v>69</v>
      </c>
      <c r="K962" t="s">
        <v>95</v>
      </c>
      <c r="L962" t="s">
        <v>88</v>
      </c>
      <c r="M962" t="s">
        <v>89</v>
      </c>
      <c r="Q962" t="s">
        <v>371</v>
      </c>
      <c r="R962" t="s">
        <v>468</v>
      </c>
      <c r="S962">
        <v>665575</v>
      </c>
      <c r="T962">
        <v>2635</v>
      </c>
      <c r="U962" t="s">
        <v>469</v>
      </c>
      <c r="V962">
        <v>1</v>
      </c>
      <c r="W962" t="s">
        <v>470</v>
      </c>
      <c r="X962" t="s">
        <v>471</v>
      </c>
      <c r="Y962">
        <v>704</v>
      </c>
      <c r="Z962" t="s">
        <v>44</v>
      </c>
      <c r="AA962" t="s">
        <v>45</v>
      </c>
      <c r="AB962" t="s">
        <v>150</v>
      </c>
      <c r="AC962">
        <v>175000000</v>
      </c>
      <c r="AD962">
        <v>2009</v>
      </c>
      <c r="AE962">
        <v>848</v>
      </c>
      <c r="AF962">
        <v>8.3000000000000007</v>
      </c>
      <c r="AG962">
        <v>1.85</v>
      </c>
      <c r="AH962">
        <v>27000</v>
      </c>
    </row>
    <row r="963" spans="1:34">
      <c r="A963" t="s">
        <v>34</v>
      </c>
      <c r="B963" t="s">
        <v>466</v>
      </c>
      <c r="C963">
        <v>536</v>
      </c>
      <c r="D963">
        <v>95</v>
      </c>
      <c r="E963">
        <v>0</v>
      </c>
      <c r="F963">
        <v>384</v>
      </c>
      <c r="G963" t="s">
        <v>472</v>
      </c>
      <c r="H963">
        <v>1000</v>
      </c>
      <c r="I963">
        <v>356454367</v>
      </c>
      <c r="J963" t="s">
        <v>69</v>
      </c>
      <c r="K963" t="s">
        <v>95</v>
      </c>
      <c r="L963" t="s">
        <v>88</v>
      </c>
      <c r="M963" t="s">
        <v>38</v>
      </c>
      <c r="N963" t="s">
        <v>89</v>
      </c>
      <c r="O963" t="s">
        <v>70</v>
      </c>
      <c r="Q963" t="s">
        <v>473</v>
      </c>
      <c r="R963" t="s">
        <v>474</v>
      </c>
      <c r="S963">
        <v>345198</v>
      </c>
      <c r="T963">
        <v>2944</v>
      </c>
      <c r="U963" t="s">
        <v>475</v>
      </c>
      <c r="V963">
        <v>1</v>
      </c>
      <c r="W963" t="s">
        <v>476</v>
      </c>
      <c r="X963" t="s">
        <v>477</v>
      </c>
      <c r="Y963">
        <v>773</v>
      </c>
      <c r="Z963" t="s">
        <v>44</v>
      </c>
      <c r="AA963" t="s">
        <v>45</v>
      </c>
      <c r="AB963" t="s">
        <v>150</v>
      </c>
      <c r="AC963">
        <v>175000000</v>
      </c>
      <c r="AD963">
        <v>2015</v>
      </c>
      <c r="AE963">
        <v>767</v>
      </c>
      <c r="AF963">
        <v>8.3000000000000007</v>
      </c>
      <c r="AG963">
        <v>1.85</v>
      </c>
      <c r="AH963">
        <v>118000</v>
      </c>
    </row>
    <row r="964" spans="1:34">
      <c r="A964" t="s">
        <v>34</v>
      </c>
      <c r="B964" t="s">
        <v>96</v>
      </c>
      <c r="C964">
        <v>486</v>
      </c>
      <c r="D964">
        <v>153</v>
      </c>
      <c r="E964">
        <v>16000</v>
      </c>
      <c r="F964">
        <v>11000</v>
      </c>
      <c r="G964" t="s">
        <v>131</v>
      </c>
      <c r="H964">
        <v>13000</v>
      </c>
      <c r="I964">
        <v>120523073</v>
      </c>
      <c r="J964" t="s">
        <v>69</v>
      </c>
      <c r="K964" t="s">
        <v>38</v>
      </c>
      <c r="L964" t="s">
        <v>207</v>
      </c>
      <c r="Q964" t="s">
        <v>481</v>
      </c>
      <c r="R964" t="s">
        <v>482</v>
      </c>
      <c r="S964">
        <v>885175</v>
      </c>
      <c r="T964">
        <v>36741</v>
      </c>
      <c r="U964" t="s">
        <v>269</v>
      </c>
      <c r="V964">
        <v>1</v>
      </c>
      <c r="W964" t="s">
        <v>483</v>
      </c>
      <c r="X964" t="s">
        <v>484</v>
      </c>
      <c r="Y964">
        <v>1527</v>
      </c>
      <c r="Z964" t="s">
        <v>44</v>
      </c>
      <c r="AA964" t="s">
        <v>45</v>
      </c>
      <c r="AB964" t="s">
        <v>46</v>
      </c>
      <c r="AC964">
        <v>75000000</v>
      </c>
      <c r="AD964">
        <v>2009</v>
      </c>
      <c r="AE964">
        <v>11000</v>
      </c>
      <c r="AF964">
        <v>8.3000000000000007</v>
      </c>
      <c r="AG964">
        <v>2.35</v>
      </c>
      <c r="AH964">
        <v>42000</v>
      </c>
    </row>
    <row r="965" spans="1:34">
      <c r="A965" t="s">
        <v>34</v>
      </c>
      <c r="B965" t="s">
        <v>496</v>
      </c>
      <c r="C965">
        <v>166</v>
      </c>
      <c r="D965">
        <v>74</v>
      </c>
      <c r="E965">
        <v>487</v>
      </c>
      <c r="F965">
        <v>802</v>
      </c>
      <c r="G965" t="s">
        <v>371</v>
      </c>
      <c r="H965">
        <v>15000</v>
      </c>
      <c r="I965">
        <v>191796233</v>
      </c>
      <c r="J965" t="s">
        <v>69</v>
      </c>
      <c r="K965" t="s">
        <v>95</v>
      </c>
      <c r="L965" t="s">
        <v>88</v>
      </c>
      <c r="M965" t="s">
        <v>89</v>
      </c>
      <c r="N965" t="s">
        <v>70</v>
      </c>
      <c r="Q965" t="s">
        <v>138</v>
      </c>
      <c r="R965" t="s">
        <v>497</v>
      </c>
      <c r="S965">
        <v>623757</v>
      </c>
      <c r="T965">
        <v>19046</v>
      </c>
      <c r="U965" t="s">
        <v>498</v>
      </c>
      <c r="V965">
        <v>1</v>
      </c>
      <c r="W965" t="s">
        <v>499</v>
      </c>
      <c r="X965" t="s">
        <v>500</v>
      </c>
      <c r="Y965">
        <v>391</v>
      </c>
      <c r="Z965" t="s">
        <v>44</v>
      </c>
      <c r="AA965" t="s">
        <v>45</v>
      </c>
      <c r="AB965" t="s">
        <v>251</v>
      </c>
      <c r="AC965">
        <v>30000000</v>
      </c>
      <c r="AD965">
        <v>1995</v>
      </c>
      <c r="AE965">
        <v>1000</v>
      </c>
      <c r="AF965">
        <v>8.3000000000000007</v>
      </c>
      <c r="AG965">
        <v>1.85</v>
      </c>
      <c r="AH965">
        <v>0</v>
      </c>
    </row>
    <row r="966" spans="1:34">
      <c r="A966" t="s">
        <v>34</v>
      </c>
      <c r="B966" t="s">
        <v>558</v>
      </c>
      <c r="C966">
        <v>285</v>
      </c>
      <c r="D966">
        <v>161</v>
      </c>
      <c r="E966">
        <v>0</v>
      </c>
      <c r="F966">
        <v>73</v>
      </c>
      <c r="G966" t="s">
        <v>559</v>
      </c>
      <c r="H966">
        <v>273</v>
      </c>
      <c r="I966">
        <v>56715371</v>
      </c>
      <c r="J966" t="s">
        <v>69</v>
      </c>
      <c r="K966" t="s">
        <v>90</v>
      </c>
      <c r="L966" t="s">
        <v>86</v>
      </c>
      <c r="Q966" t="s">
        <v>560</v>
      </c>
      <c r="R966" t="s">
        <v>561</v>
      </c>
      <c r="S966">
        <v>427357</v>
      </c>
      <c r="T966">
        <v>727</v>
      </c>
      <c r="U966" t="s">
        <v>562</v>
      </c>
      <c r="V966">
        <v>0</v>
      </c>
      <c r="W966" t="s">
        <v>563</v>
      </c>
      <c r="X966" t="s">
        <v>564</v>
      </c>
      <c r="Y966">
        <v>1736</v>
      </c>
      <c r="Z966" t="s">
        <v>44</v>
      </c>
      <c r="AA966" t="s">
        <v>329</v>
      </c>
      <c r="AB966" t="s">
        <v>251</v>
      </c>
      <c r="AC966">
        <v>12000000</v>
      </c>
      <c r="AD966">
        <v>1968</v>
      </c>
      <c r="AE966">
        <v>117</v>
      </c>
      <c r="AF966">
        <v>8.3000000000000007</v>
      </c>
      <c r="AG966">
        <v>2.2000000000000002</v>
      </c>
      <c r="AH966">
        <v>24000</v>
      </c>
    </row>
    <row r="967" spans="1:34">
      <c r="A967" t="s">
        <v>34</v>
      </c>
      <c r="B967" t="s">
        <v>600</v>
      </c>
      <c r="C967">
        <v>131</v>
      </c>
      <c r="D967">
        <v>91</v>
      </c>
      <c r="E967">
        <v>0</v>
      </c>
      <c r="F967">
        <v>332</v>
      </c>
      <c r="G967" t="s">
        <v>601</v>
      </c>
      <c r="H967">
        <v>795</v>
      </c>
      <c r="I967">
        <v>1229197</v>
      </c>
      <c r="J967" t="s">
        <v>69</v>
      </c>
      <c r="K967" t="s">
        <v>88</v>
      </c>
      <c r="L967" t="s">
        <v>70</v>
      </c>
      <c r="Q967" t="s">
        <v>602</v>
      </c>
      <c r="R967" t="s">
        <v>603</v>
      </c>
      <c r="S967">
        <v>382240</v>
      </c>
      <c r="T967">
        <v>2158</v>
      </c>
      <c r="U967" t="s">
        <v>604</v>
      </c>
      <c r="V967">
        <v>0</v>
      </c>
      <c r="W967" t="s">
        <v>605</v>
      </c>
      <c r="X967" t="s">
        <v>606</v>
      </c>
      <c r="Y967">
        <v>660</v>
      </c>
      <c r="Z967" t="s">
        <v>44</v>
      </c>
      <c r="AA967" t="s">
        <v>329</v>
      </c>
      <c r="AB967" t="s">
        <v>150</v>
      </c>
      <c r="AC967">
        <v>229575</v>
      </c>
      <c r="AD967">
        <v>1975</v>
      </c>
      <c r="AE967">
        <v>561</v>
      </c>
      <c r="AF967">
        <v>8.3000000000000007</v>
      </c>
      <c r="AG967">
        <v>1.66</v>
      </c>
      <c r="AH967">
        <v>14000</v>
      </c>
    </row>
    <row r="968" spans="1:34">
      <c r="A968" t="s">
        <v>34</v>
      </c>
      <c r="B968" t="s">
        <v>613</v>
      </c>
      <c r="C968">
        <v>288</v>
      </c>
      <c r="D968">
        <v>98</v>
      </c>
      <c r="E968">
        <v>255</v>
      </c>
      <c r="F968">
        <v>759</v>
      </c>
      <c r="G968" t="s">
        <v>614</v>
      </c>
      <c r="H968">
        <v>18000</v>
      </c>
      <c r="I968">
        <v>217387997</v>
      </c>
      <c r="J968" t="s">
        <v>69</v>
      </c>
      <c r="K968" t="s">
        <v>95</v>
      </c>
      <c r="L968" t="s">
        <v>89</v>
      </c>
      <c r="M968" t="s">
        <v>70</v>
      </c>
      <c r="Q968" t="s">
        <v>615</v>
      </c>
      <c r="R968" t="s">
        <v>616</v>
      </c>
      <c r="S968">
        <v>485430</v>
      </c>
      <c r="T968">
        <v>20453</v>
      </c>
      <c r="U968" t="s">
        <v>617</v>
      </c>
      <c r="V968">
        <v>0</v>
      </c>
      <c r="W968" t="s">
        <v>618</v>
      </c>
      <c r="X968" t="s">
        <v>619</v>
      </c>
      <c r="Y968">
        <v>492</v>
      </c>
      <c r="Z968" t="s">
        <v>44</v>
      </c>
      <c r="AA968" t="s">
        <v>45</v>
      </c>
      <c r="AB968" t="s">
        <v>150</v>
      </c>
      <c r="AC968">
        <v>165000000</v>
      </c>
      <c r="AD968">
        <v>2010</v>
      </c>
      <c r="AE968">
        <v>953</v>
      </c>
      <c r="AF968">
        <v>8.1999999999999993</v>
      </c>
      <c r="AG968">
        <v>2.35</v>
      </c>
      <c r="AH968">
        <v>33000</v>
      </c>
    </row>
    <row r="969" spans="1:34">
      <c r="A969" t="s">
        <v>34</v>
      </c>
      <c r="B969" t="s">
        <v>369</v>
      </c>
      <c r="C969">
        <v>301</v>
      </c>
      <c r="D969">
        <v>100</v>
      </c>
      <c r="E969">
        <v>475</v>
      </c>
      <c r="F969">
        <v>799</v>
      </c>
      <c r="G969" t="s">
        <v>624</v>
      </c>
      <c r="H969">
        <v>1000</v>
      </c>
      <c r="I969">
        <v>380838870</v>
      </c>
      <c r="J969" t="s">
        <v>69</v>
      </c>
      <c r="K969" t="s">
        <v>95</v>
      </c>
      <c r="L969" t="s">
        <v>88</v>
      </c>
      <c r="M969" t="s">
        <v>89</v>
      </c>
      <c r="Q969" t="s">
        <v>625</v>
      </c>
      <c r="R969" t="s">
        <v>626</v>
      </c>
      <c r="S969">
        <v>692482</v>
      </c>
      <c r="T969">
        <v>5641</v>
      </c>
      <c r="U969" t="s">
        <v>627</v>
      </c>
      <c r="V969">
        <v>0</v>
      </c>
      <c r="W969" t="s">
        <v>628</v>
      </c>
      <c r="X969" t="s">
        <v>629</v>
      </c>
      <c r="Y969">
        <v>866</v>
      </c>
      <c r="Z969" t="s">
        <v>44</v>
      </c>
      <c r="AA969" t="s">
        <v>45</v>
      </c>
      <c r="AB969" t="s">
        <v>251</v>
      </c>
      <c r="AC969">
        <v>94000000</v>
      </c>
      <c r="AD969">
        <v>2003</v>
      </c>
      <c r="AE969">
        <v>939</v>
      </c>
      <c r="AF969">
        <v>8.1999999999999993</v>
      </c>
      <c r="AG969">
        <v>1.85</v>
      </c>
      <c r="AH969">
        <v>11000</v>
      </c>
    </row>
    <row r="970" spans="1:34">
      <c r="A970" t="s">
        <v>34</v>
      </c>
      <c r="B970" t="s">
        <v>223</v>
      </c>
      <c r="C970">
        <v>212</v>
      </c>
      <c r="D970">
        <v>119</v>
      </c>
      <c r="E970">
        <v>6000</v>
      </c>
      <c r="F970">
        <v>422</v>
      </c>
      <c r="G970" t="s">
        <v>676</v>
      </c>
      <c r="H970">
        <v>23000</v>
      </c>
      <c r="I970">
        <v>4710455</v>
      </c>
      <c r="J970" t="s">
        <v>69</v>
      </c>
      <c r="K970" t="s">
        <v>95</v>
      </c>
      <c r="L970" t="s">
        <v>89</v>
      </c>
      <c r="M970" t="s">
        <v>70</v>
      </c>
      <c r="Q970" t="s">
        <v>58</v>
      </c>
      <c r="R970" t="s">
        <v>677</v>
      </c>
      <c r="S970">
        <v>214091</v>
      </c>
      <c r="T970">
        <v>24263</v>
      </c>
      <c r="U970" t="s">
        <v>678</v>
      </c>
      <c r="V970">
        <v>0</v>
      </c>
      <c r="W970" t="s">
        <v>679</v>
      </c>
      <c r="X970" t="s">
        <v>680</v>
      </c>
      <c r="Y970">
        <v>330</v>
      </c>
      <c r="Z970" t="s">
        <v>197</v>
      </c>
      <c r="AA970" t="s">
        <v>198</v>
      </c>
      <c r="AB970" t="s">
        <v>150</v>
      </c>
      <c r="AC970">
        <v>24000000</v>
      </c>
      <c r="AD970">
        <v>2004</v>
      </c>
      <c r="AE970">
        <v>713</v>
      </c>
      <c r="AF970">
        <v>8.1999999999999993</v>
      </c>
      <c r="AG970">
        <v>1.85</v>
      </c>
      <c r="AH970">
        <v>13000</v>
      </c>
    </row>
    <row r="971" spans="1:34">
      <c r="A971" t="s">
        <v>34</v>
      </c>
      <c r="B971" t="s">
        <v>681</v>
      </c>
      <c r="C971">
        <v>274</v>
      </c>
      <c r="D971">
        <v>148</v>
      </c>
      <c r="E971">
        <v>0</v>
      </c>
      <c r="F971">
        <v>826</v>
      </c>
      <c r="G971" t="s">
        <v>682</v>
      </c>
      <c r="H971">
        <v>17000</v>
      </c>
      <c r="I971">
        <v>18352454</v>
      </c>
      <c r="J971" t="s">
        <v>69</v>
      </c>
      <c r="K971" t="s">
        <v>79</v>
      </c>
      <c r="L971" t="s">
        <v>38</v>
      </c>
      <c r="Q971" t="s">
        <v>683</v>
      </c>
      <c r="R971" t="s">
        <v>684</v>
      </c>
      <c r="S971">
        <v>426359</v>
      </c>
      <c r="T971">
        <v>18752</v>
      </c>
      <c r="U971" t="s">
        <v>685</v>
      </c>
      <c r="V971">
        <v>0</v>
      </c>
      <c r="W971" t="s">
        <v>686</v>
      </c>
      <c r="X971" t="s">
        <v>687</v>
      </c>
      <c r="Y971">
        <v>760</v>
      </c>
      <c r="Z971" t="s">
        <v>44</v>
      </c>
      <c r="AA971" t="s">
        <v>45</v>
      </c>
      <c r="AB971" t="s">
        <v>46</v>
      </c>
      <c r="AC971">
        <v>15000000</v>
      </c>
      <c r="AD971">
        <v>2007</v>
      </c>
      <c r="AE971">
        <v>882</v>
      </c>
      <c r="AF971">
        <v>8.1999999999999993</v>
      </c>
      <c r="AG971">
        <v>2.35</v>
      </c>
      <c r="AH971">
        <v>76000</v>
      </c>
    </row>
    <row r="972" spans="1:34">
      <c r="A972" t="s">
        <v>34</v>
      </c>
      <c r="B972" t="s">
        <v>418</v>
      </c>
      <c r="C972">
        <v>122</v>
      </c>
      <c r="D972">
        <v>161</v>
      </c>
      <c r="E972">
        <v>767</v>
      </c>
      <c r="F972">
        <v>87</v>
      </c>
      <c r="G972" t="s">
        <v>733</v>
      </c>
      <c r="H972">
        <v>682</v>
      </c>
      <c r="I972">
        <v>27200000</v>
      </c>
      <c r="J972" t="s">
        <v>69</v>
      </c>
      <c r="K972" t="s">
        <v>38</v>
      </c>
      <c r="L972" t="s">
        <v>207</v>
      </c>
      <c r="Q972" t="s">
        <v>734</v>
      </c>
      <c r="R972" t="s">
        <v>735</v>
      </c>
      <c r="S972">
        <v>149444</v>
      </c>
      <c r="T972">
        <v>1035</v>
      </c>
      <c r="U972" t="s">
        <v>422</v>
      </c>
      <c r="V972">
        <v>2</v>
      </c>
      <c r="W972" t="s">
        <v>736</v>
      </c>
      <c r="X972" t="s">
        <v>737</v>
      </c>
      <c r="Y972">
        <v>273</v>
      </c>
      <c r="Z972" t="s">
        <v>44</v>
      </c>
      <c r="AA972" t="s">
        <v>329</v>
      </c>
      <c r="AB972" t="s">
        <v>150</v>
      </c>
      <c r="AC972">
        <v>3000000</v>
      </c>
      <c r="AD972">
        <v>1957</v>
      </c>
      <c r="AE972">
        <v>119</v>
      </c>
      <c r="AF972">
        <v>8.1999999999999993</v>
      </c>
      <c r="AG972">
        <v>2.35</v>
      </c>
      <c r="AH972">
        <v>0</v>
      </c>
    </row>
    <row r="973" spans="1:34">
      <c r="A973" t="s">
        <v>34</v>
      </c>
      <c r="B973" t="s">
        <v>773</v>
      </c>
      <c r="C973">
        <v>556</v>
      </c>
      <c r="D973">
        <v>156</v>
      </c>
      <c r="E973">
        <v>0</v>
      </c>
      <c r="F973">
        <v>733</v>
      </c>
      <c r="G973" t="s">
        <v>113</v>
      </c>
      <c r="H973">
        <v>29000</v>
      </c>
      <c r="I973">
        <v>183635922</v>
      </c>
      <c r="J973" t="s">
        <v>69</v>
      </c>
      <c r="K973" t="s">
        <v>38</v>
      </c>
      <c r="L973" t="s">
        <v>57</v>
      </c>
      <c r="M973" t="s">
        <v>92</v>
      </c>
      <c r="Q973" t="s">
        <v>114</v>
      </c>
      <c r="R973" t="s">
        <v>774</v>
      </c>
      <c r="S973">
        <v>406020</v>
      </c>
      <c r="T973">
        <v>57108</v>
      </c>
      <c r="U973" t="s">
        <v>775</v>
      </c>
      <c r="V973">
        <v>0</v>
      </c>
      <c r="W973" t="s">
        <v>776</v>
      </c>
      <c r="X973" t="s">
        <v>777</v>
      </c>
      <c r="Y973">
        <v>1188</v>
      </c>
      <c r="Z973" t="s">
        <v>44</v>
      </c>
      <c r="AA973" t="s">
        <v>45</v>
      </c>
      <c r="AB973" t="s">
        <v>46</v>
      </c>
      <c r="AC973">
        <v>135000000</v>
      </c>
      <c r="AD973">
        <v>2015</v>
      </c>
      <c r="AE973">
        <v>27000</v>
      </c>
      <c r="AF973">
        <v>8.1</v>
      </c>
      <c r="AG973">
        <v>2.35</v>
      </c>
      <c r="AH973">
        <v>190000</v>
      </c>
    </row>
    <row r="974" spans="1:34">
      <c r="A974" t="s">
        <v>34</v>
      </c>
      <c r="B974" t="s">
        <v>466</v>
      </c>
      <c r="C974">
        <v>250</v>
      </c>
      <c r="D974">
        <v>92</v>
      </c>
      <c r="E974">
        <v>0</v>
      </c>
      <c r="F974">
        <v>773</v>
      </c>
      <c r="G974" t="s">
        <v>371</v>
      </c>
      <c r="H974">
        <v>12000</v>
      </c>
      <c r="I974">
        <v>289907418</v>
      </c>
      <c r="J974" t="s">
        <v>69</v>
      </c>
      <c r="K974" t="s">
        <v>95</v>
      </c>
      <c r="L974" t="s">
        <v>88</v>
      </c>
      <c r="M974" t="s">
        <v>89</v>
      </c>
      <c r="N974" t="s">
        <v>70</v>
      </c>
      <c r="Q974" t="s">
        <v>449</v>
      </c>
      <c r="R974" t="s">
        <v>790</v>
      </c>
      <c r="S974">
        <v>585659</v>
      </c>
      <c r="T974">
        <v>15013</v>
      </c>
      <c r="U974" t="s">
        <v>791</v>
      </c>
      <c r="V974">
        <v>0</v>
      </c>
      <c r="W974" t="s">
        <v>792</v>
      </c>
      <c r="X974" t="s">
        <v>793</v>
      </c>
      <c r="Y974">
        <v>593</v>
      </c>
      <c r="Z974" t="s">
        <v>44</v>
      </c>
      <c r="AA974" t="s">
        <v>45</v>
      </c>
      <c r="AB974" t="s">
        <v>251</v>
      </c>
      <c r="AC974">
        <v>115000000</v>
      </c>
      <c r="AD974">
        <v>2001</v>
      </c>
      <c r="AE974">
        <v>1000</v>
      </c>
      <c r="AF974">
        <v>8.1</v>
      </c>
      <c r="AG974">
        <v>1.85</v>
      </c>
      <c r="AH974">
        <v>0</v>
      </c>
    </row>
    <row r="975" spans="1:34">
      <c r="A975" t="s">
        <v>34</v>
      </c>
      <c r="B975" t="s">
        <v>255</v>
      </c>
      <c r="C975">
        <v>568</v>
      </c>
      <c r="D975">
        <v>151</v>
      </c>
      <c r="E975">
        <v>0</v>
      </c>
      <c r="F975">
        <v>372</v>
      </c>
      <c r="G975" t="s">
        <v>794</v>
      </c>
      <c r="H975">
        <v>13000</v>
      </c>
      <c r="I975">
        <v>228430993</v>
      </c>
      <c r="J975" t="s">
        <v>69</v>
      </c>
      <c r="K975" t="s">
        <v>38</v>
      </c>
      <c r="L975" t="s">
        <v>86</v>
      </c>
      <c r="Q975" t="s">
        <v>209</v>
      </c>
      <c r="R975" t="s">
        <v>795</v>
      </c>
      <c r="S975">
        <v>472488</v>
      </c>
      <c r="T975">
        <v>14831</v>
      </c>
      <c r="U975" t="s">
        <v>796</v>
      </c>
      <c r="V975">
        <v>1</v>
      </c>
      <c r="W975" t="s">
        <v>797</v>
      </c>
      <c r="X975" t="s">
        <v>798</v>
      </c>
      <c r="Y975">
        <v>1023</v>
      </c>
      <c r="Z975" t="s">
        <v>44</v>
      </c>
      <c r="AA975" t="s">
        <v>45</v>
      </c>
      <c r="AB975" t="s">
        <v>62</v>
      </c>
      <c r="AC975">
        <v>108000000</v>
      </c>
      <c r="AD975">
        <v>2015</v>
      </c>
      <c r="AE975">
        <v>801</v>
      </c>
      <c r="AF975">
        <v>8.1</v>
      </c>
      <c r="AG975">
        <v>2.35</v>
      </c>
      <c r="AH975">
        <v>153000</v>
      </c>
    </row>
    <row r="976" spans="1:34">
      <c r="A976" t="s">
        <v>34</v>
      </c>
      <c r="B976" t="s">
        <v>77</v>
      </c>
      <c r="C976">
        <v>308</v>
      </c>
      <c r="D976">
        <v>127</v>
      </c>
      <c r="E976">
        <v>14000</v>
      </c>
      <c r="F976">
        <v>191</v>
      </c>
      <c r="G976" t="s">
        <v>804</v>
      </c>
      <c r="H976">
        <v>967</v>
      </c>
      <c r="I976">
        <v>356784000</v>
      </c>
      <c r="J976" t="s">
        <v>69</v>
      </c>
      <c r="K976" t="s">
        <v>86</v>
      </c>
      <c r="L976" t="s">
        <v>57</v>
      </c>
      <c r="Q976" t="s">
        <v>805</v>
      </c>
      <c r="R976" t="s">
        <v>806</v>
      </c>
      <c r="S976">
        <v>613473</v>
      </c>
      <c r="T976">
        <v>2129</v>
      </c>
      <c r="U976" t="s">
        <v>807</v>
      </c>
      <c r="V976">
        <v>0</v>
      </c>
      <c r="W976" t="s">
        <v>808</v>
      </c>
      <c r="X976" t="s">
        <v>809</v>
      </c>
      <c r="Y976">
        <v>895</v>
      </c>
      <c r="Z976" t="s">
        <v>44</v>
      </c>
      <c r="AA976" t="s">
        <v>45</v>
      </c>
      <c r="AB976" t="s">
        <v>62</v>
      </c>
      <c r="AC976">
        <v>63000000</v>
      </c>
      <c r="AD976">
        <v>1993</v>
      </c>
      <c r="AE976">
        <v>610</v>
      </c>
      <c r="AF976">
        <v>8.1</v>
      </c>
      <c r="AG976">
        <v>1.85</v>
      </c>
      <c r="AH976">
        <v>19000</v>
      </c>
    </row>
    <row r="977" spans="1:34">
      <c r="A977" t="s">
        <v>34</v>
      </c>
      <c r="B977" t="s">
        <v>858</v>
      </c>
      <c r="C977">
        <v>536</v>
      </c>
      <c r="D977">
        <v>99</v>
      </c>
      <c r="E977">
        <v>0</v>
      </c>
      <c r="F977">
        <v>670</v>
      </c>
      <c r="G977" t="s">
        <v>511</v>
      </c>
      <c r="H977">
        <v>13000</v>
      </c>
      <c r="I977">
        <v>59073773</v>
      </c>
      <c r="J977" t="s">
        <v>69</v>
      </c>
      <c r="K977" t="s">
        <v>88</v>
      </c>
      <c r="L977" t="s">
        <v>37</v>
      </c>
      <c r="M977" t="s">
        <v>38</v>
      </c>
      <c r="Q977" t="s">
        <v>859</v>
      </c>
      <c r="R977" t="s">
        <v>860</v>
      </c>
      <c r="S977">
        <v>475518</v>
      </c>
      <c r="T977">
        <v>15082</v>
      </c>
      <c r="U977" t="s">
        <v>502</v>
      </c>
      <c r="V977">
        <v>0</v>
      </c>
      <c r="W977" t="s">
        <v>861</v>
      </c>
      <c r="X977" t="s">
        <v>862</v>
      </c>
      <c r="Y977">
        <v>644</v>
      </c>
      <c r="Z977" t="s">
        <v>44</v>
      </c>
      <c r="AA977" t="s">
        <v>45</v>
      </c>
      <c r="AB977" t="s">
        <v>46</v>
      </c>
      <c r="AC977">
        <v>25000000</v>
      </c>
      <c r="AD977">
        <v>2014</v>
      </c>
      <c r="AE977">
        <v>1000</v>
      </c>
      <c r="AF977">
        <v>8.1</v>
      </c>
      <c r="AG977">
        <v>1.37</v>
      </c>
      <c r="AH977">
        <v>149000</v>
      </c>
    </row>
    <row r="978" spans="1:34">
      <c r="A978" t="s">
        <v>34</v>
      </c>
      <c r="B978" t="s">
        <v>913</v>
      </c>
      <c r="C978">
        <v>185</v>
      </c>
      <c r="D978">
        <v>98</v>
      </c>
      <c r="E978">
        <v>0</v>
      </c>
      <c r="F978">
        <v>594</v>
      </c>
      <c r="G978" t="s">
        <v>914</v>
      </c>
      <c r="H978">
        <v>18000</v>
      </c>
      <c r="I978">
        <v>30857814</v>
      </c>
      <c r="J978" t="s">
        <v>69</v>
      </c>
      <c r="K978" t="s">
        <v>89</v>
      </c>
      <c r="L978" t="s">
        <v>70</v>
      </c>
      <c r="M978" t="s">
        <v>87</v>
      </c>
      <c r="Q978" t="s">
        <v>915</v>
      </c>
      <c r="R978" t="s">
        <v>916</v>
      </c>
      <c r="S978">
        <v>294163</v>
      </c>
      <c r="T978">
        <v>20060</v>
      </c>
      <c r="U978" t="s">
        <v>917</v>
      </c>
      <c r="V978">
        <v>0</v>
      </c>
      <c r="W978" t="s">
        <v>918</v>
      </c>
      <c r="X978" t="s">
        <v>919</v>
      </c>
      <c r="Y978">
        <v>718</v>
      </c>
      <c r="Z978" t="s">
        <v>44</v>
      </c>
      <c r="AA978" t="s">
        <v>45</v>
      </c>
      <c r="AB978" t="s">
        <v>150</v>
      </c>
      <c r="AC978">
        <v>16000000</v>
      </c>
      <c r="AD978">
        <v>1987</v>
      </c>
      <c r="AE978">
        <v>636</v>
      </c>
      <c r="AF978">
        <v>8.1</v>
      </c>
      <c r="AG978">
        <v>1.85</v>
      </c>
      <c r="AH978">
        <v>33000</v>
      </c>
    </row>
    <row r="979" spans="1:34">
      <c r="A979" t="s">
        <v>34</v>
      </c>
      <c r="B979" t="s">
        <v>913</v>
      </c>
      <c r="C979">
        <v>99</v>
      </c>
      <c r="D979">
        <v>89</v>
      </c>
      <c r="E979">
        <v>0</v>
      </c>
      <c r="F979">
        <v>107</v>
      </c>
      <c r="G979" t="s">
        <v>939</v>
      </c>
      <c r="H979">
        <v>217</v>
      </c>
      <c r="I979">
        <v>52287414</v>
      </c>
      <c r="J979" t="s">
        <v>69</v>
      </c>
      <c r="K979" t="s">
        <v>38</v>
      </c>
      <c r="Q979" t="s">
        <v>940</v>
      </c>
      <c r="R979" t="s">
        <v>941</v>
      </c>
      <c r="S979">
        <v>271794</v>
      </c>
      <c r="T979">
        <v>644</v>
      </c>
      <c r="U979" t="s">
        <v>942</v>
      </c>
      <c r="V979">
        <v>2</v>
      </c>
      <c r="W979" t="s">
        <v>943</v>
      </c>
      <c r="X979" t="s">
        <v>944</v>
      </c>
      <c r="Y979">
        <v>584</v>
      </c>
      <c r="Z979" t="s">
        <v>44</v>
      </c>
      <c r="AA979" t="s">
        <v>45</v>
      </c>
      <c r="AB979" t="s">
        <v>46</v>
      </c>
      <c r="AC979">
        <v>8000000</v>
      </c>
      <c r="AD979">
        <v>1986</v>
      </c>
      <c r="AE979">
        <v>107</v>
      </c>
      <c r="AF979">
        <v>8.1</v>
      </c>
      <c r="AG979">
        <v>1.85</v>
      </c>
      <c r="AH979">
        <v>24000</v>
      </c>
    </row>
    <row r="980" spans="1:34">
      <c r="A980" t="s">
        <v>76</v>
      </c>
      <c r="B980" t="s">
        <v>711</v>
      </c>
      <c r="C980">
        <v>213</v>
      </c>
      <c r="D980">
        <v>102</v>
      </c>
      <c r="E980">
        <v>149</v>
      </c>
      <c r="F980">
        <v>357</v>
      </c>
      <c r="G980" t="s">
        <v>988</v>
      </c>
      <c r="H980">
        <v>695</v>
      </c>
      <c r="I980">
        <v>22202612</v>
      </c>
      <c r="J980" t="s">
        <v>69</v>
      </c>
      <c r="K980" t="s">
        <v>89</v>
      </c>
      <c r="L980" t="s">
        <v>70</v>
      </c>
      <c r="M980" t="s">
        <v>91</v>
      </c>
      <c r="Q980" t="s">
        <v>989</v>
      </c>
      <c r="R980" t="s">
        <v>990</v>
      </c>
      <c r="S980">
        <v>291875</v>
      </c>
      <c r="T980">
        <v>2509</v>
      </c>
      <c r="U980" t="s">
        <v>991</v>
      </c>
      <c r="V980">
        <v>3</v>
      </c>
      <c r="W980" t="s">
        <v>992</v>
      </c>
      <c r="X980" t="s">
        <v>993</v>
      </c>
      <c r="Y980">
        <v>533</v>
      </c>
      <c r="Z980" t="s">
        <v>44</v>
      </c>
      <c r="AA980" t="s">
        <v>45</v>
      </c>
      <c r="AB980" t="s">
        <v>994</v>
      </c>
      <c r="AC980">
        <v>2800000</v>
      </c>
      <c r="AD980">
        <v>1939</v>
      </c>
      <c r="AE980">
        <v>421</v>
      </c>
      <c r="AF980">
        <v>8.1</v>
      </c>
      <c r="AG980">
        <v>1.37</v>
      </c>
      <c r="AH980">
        <v>14000</v>
      </c>
    </row>
    <row r="981" spans="1:34">
      <c r="A981" t="s">
        <v>34</v>
      </c>
      <c r="B981" t="s">
        <v>1060</v>
      </c>
      <c r="C981">
        <v>552</v>
      </c>
      <c r="D981">
        <v>127</v>
      </c>
      <c r="E981">
        <v>0</v>
      </c>
      <c r="F981">
        <v>341</v>
      </c>
      <c r="G981" t="s">
        <v>1061</v>
      </c>
      <c r="H981">
        <v>774</v>
      </c>
      <c r="I981">
        <v>124976634</v>
      </c>
      <c r="J981" t="s">
        <v>69</v>
      </c>
      <c r="K981" t="s">
        <v>38</v>
      </c>
      <c r="L981" t="s">
        <v>70</v>
      </c>
      <c r="Q981" t="s">
        <v>1062</v>
      </c>
      <c r="R981" t="s">
        <v>1063</v>
      </c>
      <c r="S981">
        <v>440084</v>
      </c>
      <c r="T981">
        <v>2121</v>
      </c>
      <c r="U981" t="s">
        <v>1064</v>
      </c>
      <c r="V981">
        <v>0</v>
      </c>
      <c r="W981" t="s">
        <v>1065</v>
      </c>
      <c r="X981" t="s">
        <v>1066</v>
      </c>
      <c r="Y981">
        <v>755</v>
      </c>
      <c r="Z981" t="s">
        <v>44</v>
      </c>
      <c r="AA981" t="s">
        <v>45</v>
      </c>
      <c r="AB981" t="s">
        <v>150</v>
      </c>
      <c r="AC981">
        <v>120000000</v>
      </c>
      <c r="AD981">
        <v>2012</v>
      </c>
      <c r="AE981">
        <v>358</v>
      </c>
      <c r="AF981">
        <v>8</v>
      </c>
      <c r="AG981">
        <v>1.85</v>
      </c>
      <c r="AH981">
        <v>122000</v>
      </c>
    </row>
    <row r="982" spans="1:34">
      <c r="A982" t="s">
        <v>34</v>
      </c>
      <c r="B982" t="s">
        <v>1074</v>
      </c>
      <c r="C982">
        <v>166</v>
      </c>
      <c r="D982">
        <v>143</v>
      </c>
      <c r="E982">
        <v>380</v>
      </c>
      <c r="F982">
        <v>452</v>
      </c>
      <c r="G982" t="s">
        <v>257</v>
      </c>
      <c r="H982">
        <v>29000</v>
      </c>
      <c r="I982">
        <v>57366262</v>
      </c>
      <c r="J982" t="s">
        <v>69</v>
      </c>
      <c r="K982" t="s">
        <v>38</v>
      </c>
      <c r="L982" t="s">
        <v>57</v>
      </c>
      <c r="Q982" t="s">
        <v>114</v>
      </c>
      <c r="R982" t="s">
        <v>1075</v>
      </c>
      <c r="S982">
        <v>400292</v>
      </c>
      <c r="T982">
        <v>33160</v>
      </c>
      <c r="U982" t="s">
        <v>1076</v>
      </c>
      <c r="V982">
        <v>0</v>
      </c>
      <c r="W982" t="s">
        <v>1077</v>
      </c>
      <c r="X982" t="s">
        <v>1078</v>
      </c>
      <c r="Y982">
        <v>657</v>
      </c>
      <c r="Z982" t="s">
        <v>44</v>
      </c>
      <c r="AA982" t="s">
        <v>359</v>
      </c>
      <c r="AB982" t="s">
        <v>46</v>
      </c>
      <c r="AC982">
        <v>100000000</v>
      </c>
      <c r="AD982">
        <v>2006</v>
      </c>
      <c r="AE982">
        <v>3000</v>
      </c>
      <c r="AF982">
        <v>8</v>
      </c>
      <c r="AG982">
        <v>2.35</v>
      </c>
      <c r="AH982">
        <v>14000</v>
      </c>
    </row>
    <row r="983" spans="1:34">
      <c r="A983" t="s">
        <v>34</v>
      </c>
      <c r="B983" t="s">
        <v>1091</v>
      </c>
      <c r="C983">
        <v>235</v>
      </c>
      <c r="D983">
        <v>125</v>
      </c>
      <c r="E983">
        <v>13000</v>
      </c>
      <c r="F983">
        <v>883</v>
      </c>
      <c r="G983" t="s">
        <v>1092</v>
      </c>
      <c r="H983">
        <v>12000</v>
      </c>
      <c r="I983">
        <v>66257002</v>
      </c>
      <c r="J983" t="s">
        <v>69</v>
      </c>
      <c r="K983" t="s">
        <v>38</v>
      </c>
      <c r="L983" t="s">
        <v>70</v>
      </c>
      <c r="Q983" t="s">
        <v>449</v>
      </c>
      <c r="R983" t="s">
        <v>1093</v>
      </c>
      <c r="S983">
        <v>350698</v>
      </c>
      <c r="T983">
        <v>16138</v>
      </c>
      <c r="U983" t="s">
        <v>781</v>
      </c>
      <c r="V983">
        <v>0</v>
      </c>
      <c r="W983" t="s">
        <v>1094</v>
      </c>
      <c r="X983" t="s">
        <v>1095</v>
      </c>
      <c r="Y983">
        <v>816</v>
      </c>
      <c r="Z983" t="s">
        <v>44</v>
      </c>
      <c r="AA983" t="s">
        <v>45</v>
      </c>
      <c r="AB983" t="s">
        <v>62</v>
      </c>
      <c r="AC983">
        <v>70000000</v>
      </c>
      <c r="AD983">
        <v>2003</v>
      </c>
      <c r="AE983">
        <v>1000</v>
      </c>
      <c r="AF983">
        <v>8</v>
      </c>
      <c r="AG983">
        <v>1.37</v>
      </c>
      <c r="AH983">
        <v>26000</v>
      </c>
    </row>
    <row r="984" spans="1:34">
      <c r="A984" t="s">
        <v>34</v>
      </c>
      <c r="B984" t="s">
        <v>1153</v>
      </c>
      <c r="C984">
        <v>124</v>
      </c>
      <c r="D984">
        <v>90</v>
      </c>
      <c r="E984">
        <v>63</v>
      </c>
      <c r="F984">
        <v>631</v>
      </c>
      <c r="G984" t="s">
        <v>1154</v>
      </c>
      <c r="H984">
        <v>49000</v>
      </c>
      <c r="I984">
        <v>217350219</v>
      </c>
      <c r="J984" t="s">
        <v>69</v>
      </c>
      <c r="K984" t="s">
        <v>95</v>
      </c>
      <c r="L984" t="s">
        <v>88</v>
      </c>
      <c r="M984" t="s">
        <v>89</v>
      </c>
      <c r="N984" t="s">
        <v>70</v>
      </c>
      <c r="O984" t="s">
        <v>91</v>
      </c>
      <c r="P984" t="s">
        <v>87</v>
      </c>
      <c r="Q984" t="s">
        <v>566</v>
      </c>
      <c r="R984" t="s">
        <v>1155</v>
      </c>
      <c r="S984">
        <v>260939</v>
      </c>
      <c r="T984">
        <v>52970</v>
      </c>
      <c r="U984" t="s">
        <v>1156</v>
      </c>
      <c r="V984">
        <v>0</v>
      </c>
      <c r="W984" t="s">
        <v>1157</v>
      </c>
      <c r="X984" t="s">
        <v>1158</v>
      </c>
      <c r="Y984">
        <v>244</v>
      </c>
      <c r="Z984" t="s">
        <v>44</v>
      </c>
      <c r="AA984" t="s">
        <v>45</v>
      </c>
      <c r="AB984" t="s">
        <v>251</v>
      </c>
      <c r="AC984">
        <v>28000000</v>
      </c>
      <c r="AD984">
        <v>1992</v>
      </c>
      <c r="AE984">
        <v>2000</v>
      </c>
      <c r="AF984">
        <v>8</v>
      </c>
      <c r="AG984">
        <v>1.33</v>
      </c>
      <c r="AH984">
        <v>0</v>
      </c>
    </row>
    <row r="985" spans="1:34">
      <c r="A985" t="s">
        <v>34</v>
      </c>
      <c r="B985" t="s">
        <v>1172</v>
      </c>
      <c r="C985">
        <v>92</v>
      </c>
      <c r="D985">
        <v>236</v>
      </c>
      <c r="E985">
        <v>0</v>
      </c>
      <c r="F985">
        <v>232</v>
      </c>
      <c r="G985" t="s">
        <v>1173</v>
      </c>
      <c r="H985">
        <v>933</v>
      </c>
      <c r="I985">
        <v>184208848</v>
      </c>
      <c r="J985" t="s">
        <v>69</v>
      </c>
      <c r="K985" t="s">
        <v>38</v>
      </c>
      <c r="L985" t="s">
        <v>92</v>
      </c>
      <c r="Q985" t="s">
        <v>978</v>
      </c>
      <c r="R985" t="s">
        <v>1174</v>
      </c>
      <c r="S985">
        <v>186485</v>
      </c>
      <c r="T985">
        <v>2398</v>
      </c>
      <c r="U985" t="s">
        <v>1175</v>
      </c>
      <c r="V985">
        <v>1</v>
      </c>
      <c r="W985" t="s">
        <v>1176</v>
      </c>
      <c r="X985" t="s">
        <v>1177</v>
      </c>
      <c r="Y985">
        <v>382</v>
      </c>
      <c r="Z985" t="s">
        <v>44</v>
      </c>
      <c r="AA985" t="s">
        <v>45</v>
      </c>
      <c r="AB985" t="s">
        <v>62</v>
      </c>
      <c r="AC985">
        <v>22000000</v>
      </c>
      <c r="AD985">
        <v>1990</v>
      </c>
      <c r="AE985">
        <v>839</v>
      </c>
      <c r="AF985">
        <v>8</v>
      </c>
      <c r="AG985">
        <v>2.35</v>
      </c>
      <c r="AH985">
        <v>0</v>
      </c>
    </row>
    <row r="986" spans="1:34">
      <c r="A986" t="s">
        <v>34</v>
      </c>
      <c r="B986" t="s">
        <v>77</v>
      </c>
      <c r="C986">
        <v>385</v>
      </c>
      <c r="D986">
        <v>130</v>
      </c>
      <c r="E986">
        <v>14000</v>
      </c>
      <c r="F986">
        <v>366</v>
      </c>
      <c r="G986" t="s">
        <v>571</v>
      </c>
      <c r="H986">
        <v>813</v>
      </c>
      <c r="I986">
        <v>260000000</v>
      </c>
      <c r="J986" t="s">
        <v>69</v>
      </c>
      <c r="K986" t="s">
        <v>38</v>
      </c>
      <c r="L986" t="s">
        <v>57</v>
      </c>
      <c r="Q986" t="s">
        <v>1251</v>
      </c>
      <c r="R986" t="s">
        <v>1252</v>
      </c>
      <c r="S986">
        <v>412454</v>
      </c>
      <c r="T986">
        <v>2047</v>
      </c>
      <c r="U986" t="s">
        <v>1253</v>
      </c>
      <c r="V986">
        <v>0</v>
      </c>
      <c r="W986" t="s">
        <v>1254</v>
      </c>
      <c r="X986" t="s">
        <v>1255</v>
      </c>
      <c r="Y986">
        <v>962</v>
      </c>
      <c r="Z986" t="s">
        <v>44</v>
      </c>
      <c r="AA986" t="s">
        <v>45</v>
      </c>
      <c r="AB986" t="s">
        <v>150</v>
      </c>
      <c r="AC986">
        <v>8000000</v>
      </c>
      <c r="AD986">
        <v>1975</v>
      </c>
      <c r="AE986">
        <v>559</v>
      </c>
      <c r="AF986">
        <v>8</v>
      </c>
      <c r="AG986">
        <v>2.35</v>
      </c>
      <c r="AH986">
        <v>21000</v>
      </c>
    </row>
    <row r="987" spans="1:34">
      <c r="A987" t="s">
        <v>34</v>
      </c>
      <c r="B987" t="s">
        <v>1281</v>
      </c>
      <c r="C987">
        <v>210</v>
      </c>
      <c r="D987">
        <v>128</v>
      </c>
      <c r="E987">
        <v>160</v>
      </c>
      <c r="F987">
        <v>81</v>
      </c>
      <c r="G987" t="s">
        <v>1282</v>
      </c>
      <c r="H987">
        <v>8000</v>
      </c>
      <c r="I987">
        <v>4018695</v>
      </c>
      <c r="J987" t="s">
        <v>69</v>
      </c>
      <c r="K987" t="s">
        <v>38</v>
      </c>
      <c r="L987" t="s">
        <v>57</v>
      </c>
      <c r="Q987" t="s">
        <v>1283</v>
      </c>
      <c r="R987" t="s">
        <v>1284</v>
      </c>
      <c r="S987">
        <v>69759</v>
      </c>
      <c r="T987">
        <v>8532</v>
      </c>
      <c r="U987" t="s">
        <v>1285</v>
      </c>
      <c r="V987">
        <v>2</v>
      </c>
      <c r="W987" t="s">
        <v>1286</v>
      </c>
      <c r="X987" t="s">
        <v>1287</v>
      </c>
      <c r="Y987">
        <v>235</v>
      </c>
      <c r="Z987" t="s">
        <v>1288</v>
      </c>
      <c r="AA987" t="s">
        <v>1289</v>
      </c>
      <c r="AB987" t="s">
        <v>62</v>
      </c>
      <c r="AC987">
        <v>12000000</v>
      </c>
      <c r="AD987">
        <v>2010</v>
      </c>
      <c r="AE987">
        <v>327</v>
      </c>
      <c r="AF987">
        <v>8</v>
      </c>
      <c r="AG987">
        <v>2.35</v>
      </c>
      <c r="AH987">
        <v>27000</v>
      </c>
    </row>
    <row r="988" spans="1:34">
      <c r="A988" t="s">
        <v>34</v>
      </c>
      <c r="B988" t="s">
        <v>67</v>
      </c>
      <c r="C988">
        <v>509</v>
      </c>
      <c r="D988">
        <v>186</v>
      </c>
      <c r="E988">
        <v>0</v>
      </c>
      <c r="F988">
        <v>773</v>
      </c>
      <c r="G988" t="s">
        <v>1369</v>
      </c>
      <c r="H988">
        <v>5000</v>
      </c>
      <c r="I988">
        <v>258355354</v>
      </c>
      <c r="J988" t="s">
        <v>69</v>
      </c>
      <c r="K988" t="s">
        <v>70</v>
      </c>
      <c r="Q988" t="s">
        <v>1370</v>
      </c>
      <c r="R988" t="s">
        <v>1371</v>
      </c>
      <c r="S988">
        <v>483540</v>
      </c>
      <c r="T988">
        <v>9152</v>
      </c>
      <c r="U988" t="s">
        <v>1372</v>
      </c>
      <c r="V988">
        <v>6</v>
      </c>
      <c r="W988" t="s">
        <v>1373</v>
      </c>
      <c r="X988" t="s">
        <v>1374</v>
      </c>
      <c r="Y988">
        <v>951</v>
      </c>
      <c r="Z988" t="s">
        <v>44</v>
      </c>
      <c r="AA988" t="s">
        <v>45</v>
      </c>
      <c r="AB988" t="s">
        <v>62</v>
      </c>
      <c r="AC988">
        <v>225000000</v>
      </c>
      <c r="AD988">
        <v>2013</v>
      </c>
      <c r="AE988">
        <v>972</v>
      </c>
      <c r="AF988">
        <v>7.9</v>
      </c>
      <c r="AG988">
        <v>2.35</v>
      </c>
      <c r="AH988">
        <v>83000</v>
      </c>
    </row>
    <row r="989" spans="1:34">
      <c r="A989" t="s">
        <v>34</v>
      </c>
      <c r="B989" t="s">
        <v>496</v>
      </c>
      <c r="C989">
        <v>191</v>
      </c>
      <c r="D989">
        <v>82</v>
      </c>
      <c r="E989">
        <v>487</v>
      </c>
      <c r="F989">
        <v>967</v>
      </c>
      <c r="G989" t="s">
        <v>371</v>
      </c>
      <c r="H989">
        <v>15000</v>
      </c>
      <c r="I989">
        <v>245823397</v>
      </c>
      <c r="J989" t="s">
        <v>69</v>
      </c>
      <c r="K989" t="s">
        <v>95</v>
      </c>
      <c r="L989" t="s">
        <v>88</v>
      </c>
      <c r="M989" t="s">
        <v>89</v>
      </c>
      <c r="N989" t="s">
        <v>70</v>
      </c>
      <c r="Q989" t="s">
        <v>138</v>
      </c>
      <c r="R989" t="s">
        <v>1394</v>
      </c>
      <c r="S989">
        <v>385871</v>
      </c>
      <c r="T989">
        <v>21275</v>
      </c>
      <c r="U989" t="s">
        <v>805</v>
      </c>
      <c r="V989">
        <v>2</v>
      </c>
      <c r="W989" t="s">
        <v>1395</v>
      </c>
      <c r="X989" t="s">
        <v>1396</v>
      </c>
      <c r="Y989">
        <v>515</v>
      </c>
      <c r="Z989" t="s">
        <v>44</v>
      </c>
      <c r="AA989" t="s">
        <v>45</v>
      </c>
      <c r="AB989" t="s">
        <v>251</v>
      </c>
      <c r="AC989">
        <v>90000000</v>
      </c>
      <c r="AD989">
        <v>1999</v>
      </c>
      <c r="AE989">
        <v>1000</v>
      </c>
      <c r="AF989">
        <v>7.9</v>
      </c>
      <c r="AG989">
        <v>1.85</v>
      </c>
      <c r="AH989">
        <v>0</v>
      </c>
    </row>
    <row r="990" spans="1:34">
      <c r="A990" t="s">
        <v>34</v>
      </c>
      <c r="B990" t="s">
        <v>1421</v>
      </c>
      <c r="C990">
        <v>149</v>
      </c>
      <c r="D990">
        <v>152</v>
      </c>
      <c r="E990">
        <v>488</v>
      </c>
      <c r="F990">
        <v>947</v>
      </c>
      <c r="G990" t="s">
        <v>1422</v>
      </c>
      <c r="H990">
        <v>22000</v>
      </c>
      <c r="I990">
        <v>32522352</v>
      </c>
      <c r="J990" t="s">
        <v>69</v>
      </c>
      <c r="K990" t="s">
        <v>88</v>
      </c>
      <c r="L990" t="s">
        <v>38</v>
      </c>
      <c r="M990" t="s">
        <v>128</v>
      </c>
      <c r="Q990" t="s">
        <v>699</v>
      </c>
      <c r="R990" t="s">
        <v>1423</v>
      </c>
      <c r="S990">
        <v>207287</v>
      </c>
      <c r="T990">
        <v>36897</v>
      </c>
      <c r="U990" t="s">
        <v>1424</v>
      </c>
      <c r="V990">
        <v>1</v>
      </c>
      <c r="W990" t="s">
        <v>1425</v>
      </c>
      <c r="X990" t="s">
        <v>1426</v>
      </c>
      <c r="Y990">
        <v>822</v>
      </c>
      <c r="Z990" t="s">
        <v>44</v>
      </c>
      <c r="AA990" t="s">
        <v>45</v>
      </c>
      <c r="AB990" t="s">
        <v>46</v>
      </c>
      <c r="AC990">
        <v>60000000</v>
      </c>
      <c r="AD990">
        <v>2000</v>
      </c>
      <c r="AE990">
        <v>11000</v>
      </c>
      <c r="AF990">
        <v>7.9</v>
      </c>
      <c r="AG990">
        <v>1.85</v>
      </c>
      <c r="AH990">
        <v>15000</v>
      </c>
    </row>
    <row r="991" spans="1:34">
      <c r="A991" t="s">
        <v>34</v>
      </c>
      <c r="B991" t="s">
        <v>1431</v>
      </c>
      <c r="C991">
        <v>212</v>
      </c>
      <c r="D991">
        <v>90</v>
      </c>
      <c r="E991">
        <v>80</v>
      </c>
      <c r="F991">
        <v>21</v>
      </c>
      <c r="G991" t="s">
        <v>1432</v>
      </c>
      <c r="H991">
        <v>145</v>
      </c>
      <c r="I991">
        <v>267652016</v>
      </c>
      <c r="J991" t="s">
        <v>69</v>
      </c>
      <c r="K991" t="s">
        <v>95</v>
      </c>
      <c r="L991" t="s">
        <v>88</v>
      </c>
      <c r="M991" t="s">
        <v>89</v>
      </c>
      <c r="N991" t="s">
        <v>70</v>
      </c>
      <c r="Q991" t="s">
        <v>1433</v>
      </c>
      <c r="R991" t="s">
        <v>1434</v>
      </c>
      <c r="S991">
        <v>467113</v>
      </c>
      <c r="T991">
        <v>275</v>
      </c>
      <c r="U991" t="s">
        <v>1435</v>
      </c>
      <c r="V991">
        <v>1</v>
      </c>
      <c r="W991" t="s">
        <v>1436</v>
      </c>
      <c r="X991" t="s">
        <v>1437</v>
      </c>
      <c r="Y991">
        <v>945</v>
      </c>
      <c r="Z991" t="s">
        <v>44</v>
      </c>
      <c r="AA991" t="s">
        <v>45</v>
      </c>
      <c r="AB991" t="s">
        <v>150</v>
      </c>
      <c r="AC991">
        <v>60000000</v>
      </c>
      <c r="AD991">
        <v>2001</v>
      </c>
      <c r="AE991">
        <v>50</v>
      </c>
      <c r="AF991">
        <v>7.9</v>
      </c>
      <c r="AG991">
        <v>1.85</v>
      </c>
      <c r="AH991">
        <v>0</v>
      </c>
    </row>
    <row r="992" spans="1:34">
      <c r="A992" t="s">
        <v>34</v>
      </c>
      <c r="B992" t="s">
        <v>1478</v>
      </c>
      <c r="C992">
        <v>80</v>
      </c>
      <c r="D992">
        <v>193</v>
      </c>
      <c r="E992">
        <v>133</v>
      </c>
      <c r="F992">
        <v>820</v>
      </c>
      <c r="G992" t="s">
        <v>217</v>
      </c>
      <c r="H992">
        <v>2000</v>
      </c>
      <c r="I992">
        <v>21500000</v>
      </c>
      <c r="J992" t="s">
        <v>69</v>
      </c>
      <c r="K992" t="s">
        <v>38</v>
      </c>
      <c r="L992" t="s">
        <v>80</v>
      </c>
      <c r="Q992" t="s">
        <v>1479</v>
      </c>
      <c r="R992" t="s">
        <v>1480</v>
      </c>
      <c r="S992">
        <v>45271</v>
      </c>
      <c r="T992">
        <v>6341</v>
      </c>
      <c r="U992" t="s">
        <v>1481</v>
      </c>
      <c r="V992">
        <v>0</v>
      </c>
      <c r="W992" t="s">
        <v>1482</v>
      </c>
      <c r="X992" t="s">
        <v>1483</v>
      </c>
      <c r="Y992">
        <v>170</v>
      </c>
      <c r="Z992" t="s">
        <v>44</v>
      </c>
      <c r="AA992" t="s">
        <v>45</v>
      </c>
      <c r="AB992" t="s">
        <v>150</v>
      </c>
      <c r="AC992">
        <v>27000000</v>
      </c>
      <c r="AD992">
        <v>1983</v>
      </c>
      <c r="AE992">
        <v>826</v>
      </c>
      <c r="AF992">
        <v>7.9</v>
      </c>
      <c r="AG992">
        <v>1.85</v>
      </c>
      <c r="AH992">
        <v>0</v>
      </c>
    </row>
    <row r="993" spans="1:34">
      <c r="A993" t="s">
        <v>34</v>
      </c>
      <c r="B993" t="s">
        <v>1656</v>
      </c>
      <c r="C993">
        <v>324</v>
      </c>
      <c r="D993">
        <v>100</v>
      </c>
      <c r="E993">
        <v>15</v>
      </c>
      <c r="F993">
        <v>284</v>
      </c>
      <c r="G993" t="s">
        <v>1657</v>
      </c>
      <c r="H993">
        <v>799</v>
      </c>
      <c r="I993">
        <v>200807262</v>
      </c>
      <c r="J993" t="s">
        <v>69</v>
      </c>
      <c r="K993" t="s">
        <v>95</v>
      </c>
      <c r="L993" t="s">
        <v>88</v>
      </c>
      <c r="M993" t="s">
        <v>89</v>
      </c>
      <c r="N993" t="s">
        <v>70</v>
      </c>
      <c r="O993" t="s">
        <v>91</v>
      </c>
      <c r="P993" t="s">
        <v>87</v>
      </c>
      <c r="Q993" t="s">
        <v>627</v>
      </c>
      <c r="R993" t="s">
        <v>1658</v>
      </c>
      <c r="S993">
        <v>294810</v>
      </c>
      <c r="T993">
        <v>2036</v>
      </c>
      <c r="U993" t="s">
        <v>1659</v>
      </c>
      <c r="V993">
        <v>1</v>
      </c>
      <c r="W993" t="s">
        <v>1660</v>
      </c>
      <c r="X993" t="s">
        <v>1661</v>
      </c>
      <c r="Y993">
        <v>387</v>
      </c>
      <c r="Z993" t="s">
        <v>44</v>
      </c>
      <c r="AA993" t="s">
        <v>45</v>
      </c>
      <c r="AB993" t="s">
        <v>150</v>
      </c>
      <c r="AC993">
        <v>260000000</v>
      </c>
      <c r="AD993">
        <v>2010</v>
      </c>
      <c r="AE993">
        <v>553</v>
      </c>
      <c r="AF993">
        <v>7.8</v>
      </c>
      <c r="AG993">
        <v>1.85</v>
      </c>
      <c r="AH993">
        <v>29000</v>
      </c>
    </row>
    <row r="994" spans="1:34">
      <c r="A994" t="s">
        <v>34</v>
      </c>
      <c r="B994" t="s">
        <v>621</v>
      </c>
      <c r="C994">
        <v>370</v>
      </c>
      <c r="D994">
        <v>106</v>
      </c>
      <c r="E994">
        <v>4000</v>
      </c>
      <c r="F994">
        <v>591</v>
      </c>
      <c r="G994" t="s">
        <v>859</v>
      </c>
      <c r="H994">
        <v>19000</v>
      </c>
      <c r="I994">
        <v>362645141</v>
      </c>
      <c r="J994" t="s">
        <v>69</v>
      </c>
      <c r="K994" t="s">
        <v>38</v>
      </c>
      <c r="L994" t="s">
        <v>89</v>
      </c>
      <c r="M994" t="s">
        <v>70</v>
      </c>
      <c r="Q994" t="s">
        <v>291</v>
      </c>
      <c r="R994" t="s">
        <v>1670</v>
      </c>
      <c r="S994">
        <v>106072</v>
      </c>
      <c r="T994">
        <v>32921</v>
      </c>
      <c r="U994" t="s">
        <v>1671</v>
      </c>
      <c r="V994">
        <v>0</v>
      </c>
      <c r="W994" t="s">
        <v>1672</v>
      </c>
      <c r="X994" t="s">
        <v>1673</v>
      </c>
      <c r="Y994">
        <v>398</v>
      </c>
      <c r="Z994" t="s">
        <v>44</v>
      </c>
      <c r="AA994" t="s">
        <v>329</v>
      </c>
      <c r="AB994" t="s">
        <v>150</v>
      </c>
      <c r="AC994">
        <v>175000000</v>
      </c>
      <c r="AD994">
        <v>2016</v>
      </c>
      <c r="AE994">
        <v>13000</v>
      </c>
      <c r="AF994">
        <v>7.8</v>
      </c>
      <c r="AG994">
        <v>1.85</v>
      </c>
      <c r="AH994">
        <v>65000</v>
      </c>
    </row>
    <row r="995" spans="1:34">
      <c r="A995" t="s">
        <v>34</v>
      </c>
      <c r="B995" t="s">
        <v>1678</v>
      </c>
      <c r="C995">
        <v>377</v>
      </c>
      <c r="D995">
        <v>101</v>
      </c>
      <c r="E995">
        <v>66</v>
      </c>
      <c r="F995">
        <v>833</v>
      </c>
      <c r="G995" t="s">
        <v>1679</v>
      </c>
      <c r="H995">
        <v>975</v>
      </c>
      <c r="I995">
        <v>189412677</v>
      </c>
      <c r="J995" t="s">
        <v>69</v>
      </c>
      <c r="K995" t="s">
        <v>95</v>
      </c>
      <c r="L995" t="s">
        <v>88</v>
      </c>
      <c r="M995" t="s">
        <v>89</v>
      </c>
      <c r="N995" t="s">
        <v>86</v>
      </c>
      <c r="Q995" t="s">
        <v>1680</v>
      </c>
      <c r="R995" t="s">
        <v>1681</v>
      </c>
      <c r="S995">
        <v>272534</v>
      </c>
      <c r="T995">
        <v>4451</v>
      </c>
      <c r="U995" t="s">
        <v>1682</v>
      </c>
      <c r="V995">
        <v>1</v>
      </c>
      <c r="W995" t="s">
        <v>1683</v>
      </c>
      <c r="X995" t="s">
        <v>1684</v>
      </c>
      <c r="Y995">
        <v>345</v>
      </c>
      <c r="Z995" t="s">
        <v>44</v>
      </c>
      <c r="AA995" t="s">
        <v>45</v>
      </c>
      <c r="AB995" t="s">
        <v>150</v>
      </c>
      <c r="AC995">
        <v>165000000</v>
      </c>
      <c r="AD995">
        <v>2012</v>
      </c>
      <c r="AE995">
        <v>931</v>
      </c>
      <c r="AF995">
        <v>7.8</v>
      </c>
      <c r="AG995">
        <v>2.35</v>
      </c>
      <c r="AH995">
        <v>40000</v>
      </c>
    </row>
    <row r="996" spans="1:34">
      <c r="A996" t="s">
        <v>34</v>
      </c>
      <c r="B996" t="s">
        <v>1397</v>
      </c>
      <c r="C996">
        <v>274</v>
      </c>
      <c r="D996">
        <v>142</v>
      </c>
      <c r="E996">
        <v>0</v>
      </c>
      <c r="F996">
        <v>10000</v>
      </c>
      <c r="G996" t="s">
        <v>1233</v>
      </c>
      <c r="H996">
        <v>11000</v>
      </c>
      <c r="I996">
        <v>249358727</v>
      </c>
      <c r="J996" t="s">
        <v>69</v>
      </c>
      <c r="K996" t="s">
        <v>89</v>
      </c>
      <c r="L996" t="s">
        <v>70</v>
      </c>
      <c r="M996" t="s">
        <v>90</v>
      </c>
      <c r="Q996" t="s">
        <v>1694</v>
      </c>
      <c r="R996" t="s">
        <v>1695</v>
      </c>
      <c r="S996">
        <v>382255</v>
      </c>
      <c r="T996">
        <v>33284</v>
      </c>
      <c r="U996" t="s">
        <v>1696</v>
      </c>
      <c r="V996">
        <v>3</v>
      </c>
      <c r="W996" t="s">
        <v>1697</v>
      </c>
      <c r="X996" t="s">
        <v>1698</v>
      </c>
      <c r="Y996">
        <v>1504</v>
      </c>
      <c r="Z996" t="s">
        <v>44</v>
      </c>
      <c r="AA996" t="s">
        <v>329</v>
      </c>
      <c r="AB996" t="s">
        <v>150</v>
      </c>
      <c r="AC996">
        <v>130000000</v>
      </c>
      <c r="AD996">
        <v>2004</v>
      </c>
      <c r="AE996">
        <v>10000</v>
      </c>
      <c r="AF996">
        <v>7.8</v>
      </c>
      <c r="AG996">
        <v>2.35</v>
      </c>
      <c r="AH996">
        <v>11000</v>
      </c>
    </row>
    <row r="997" spans="1:34">
      <c r="A997" t="s">
        <v>34</v>
      </c>
      <c r="B997" t="s">
        <v>1397</v>
      </c>
      <c r="C997">
        <v>738</v>
      </c>
      <c r="D997">
        <v>91</v>
      </c>
      <c r="E997">
        <v>0</v>
      </c>
      <c r="F997">
        <v>13</v>
      </c>
      <c r="G997" t="s">
        <v>1699</v>
      </c>
      <c r="H997">
        <v>39</v>
      </c>
      <c r="I997">
        <v>274084951</v>
      </c>
      <c r="J997" t="s">
        <v>69</v>
      </c>
      <c r="K997" t="s">
        <v>38</v>
      </c>
      <c r="L997" t="s">
        <v>86</v>
      </c>
      <c r="M997" t="s">
        <v>57</v>
      </c>
      <c r="Q997" t="s">
        <v>1700</v>
      </c>
      <c r="R997" t="s">
        <v>1701</v>
      </c>
      <c r="S997">
        <v>582917</v>
      </c>
      <c r="T997">
        <v>87</v>
      </c>
      <c r="U997" t="s">
        <v>1702</v>
      </c>
      <c r="V997">
        <v>0</v>
      </c>
      <c r="W997" t="s">
        <v>1703</v>
      </c>
      <c r="X997" t="s">
        <v>1704</v>
      </c>
      <c r="Y997">
        <v>1885</v>
      </c>
      <c r="Z997" t="s">
        <v>44</v>
      </c>
      <c r="AA997" t="s">
        <v>329</v>
      </c>
      <c r="AB997" t="s">
        <v>62</v>
      </c>
      <c r="AC997">
        <v>100000000</v>
      </c>
      <c r="AD997">
        <v>2013</v>
      </c>
      <c r="AE997">
        <v>23</v>
      </c>
      <c r="AF997">
        <v>7.8</v>
      </c>
      <c r="AG997">
        <v>2.35</v>
      </c>
      <c r="AH997">
        <v>147000</v>
      </c>
    </row>
    <row r="998" spans="1:34">
      <c r="A998" t="s">
        <v>34</v>
      </c>
      <c r="B998" t="s">
        <v>1730</v>
      </c>
      <c r="C998">
        <v>119</v>
      </c>
      <c r="D998">
        <v>108</v>
      </c>
      <c r="E998">
        <v>54</v>
      </c>
      <c r="F998">
        <v>6000</v>
      </c>
      <c r="G998" t="s">
        <v>1731</v>
      </c>
      <c r="H998">
        <v>12000</v>
      </c>
      <c r="I998">
        <v>1339152</v>
      </c>
      <c r="J998" t="s">
        <v>69</v>
      </c>
      <c r="K998" t="s">
        <v>95</v>
      </c>
      <c r="L998" t="s">
        <v>38</v>
      </c>
      <c r="M998" t="s">
        <v>89</v>
      </c>
      <c r="N998" t="s">
        <v>70</v>
      </c>
      <c r="Q998" t="s">
        <v>698</v>
      </c>
      <c r="R998" t="s">
        <v>1732</v>
      </c>
      <c r="S998">
        <v>28276</v>
      </c>
      <c r="T998">
        <v>30230</v>
      </c>
      <c r="U998" t="s">
        <v>203</v>
      </c>
      <c r="V998">
        <v>1</v>
      </c>
      <c r="W998" t="s">
        <v>1733</v>
      </c>
      <c r="X998" t="s">
        <v>1734</v>
      </c>
      <c r="Y998">
        <v>64</v>
      </c>
      <c r="Z998" t="s">
        <v>44</v>
      </c>
      <c r="AA998" t="s">
        <v>301</v>
      </c>
      <c r="AB998" t="s">
        <v>150</v>
      </c>
      <c r="AC998">
        <v>81200000</v>
      </c>
      <c r="AD998">
        <v>2015</v>
      </c>
      <c r="AE998">
        <v>11000</v>
      </c>
      <c r="AF998">
        <v>7.8</v>
      </c>
      <c r="AG998">
        <v>2.35</v>
      </c>
      <c r="AH998">
        <v>31000</v>
      </c>
    </row>
    <row r="999" spans="1:34">
      <c r="A999" t="s">
        <v>34</v>
      </c>
      <c r="B999" t="s">
        <v>1457</v>
      </c>
      <c r="C999">
        <v>295</v>
      </c>
      <c r="D999">
        <v>122</v>
      </c>
      <c r="E999">
        <v>446</v>
      </c>
      <c r="F999">
        <v>600</v>
      </c>
      <c r="G999" t="s">
        <v>1227</v>
      </c>
      <c r="H999">
        <v>23000</v>
      </c>
      <c r="I999">
        <v>53574088</v>
      </c>
      <c r="J999" t="s">
        <v>69</v>
      </c>
      <c r="K999" t="s">
        <v>37</v>
      </c>
      <c r="L999" t="s">
        <v>38</v>
      </c>
      <c r="M999" t="s">
        <v>92</v>
      </c>
      <c r="Q999" t="s">
        <v>58</v>
      </c>
      <c r="R999" t="s">
        <v>1753</v>
      </c>
      <c r="S999">
        <v>237872</v>
      </c>
      <c r="T999">
        <v>33548</v>
      </c>
      <c r="U999" t="s">
        <v>1754</v>
      </c>
      <c r="V999">
        <v>1</v>
      </c>
      <c r="W999" t="s">
        <v>1755</v>
      </c>
      <c r="X999" t="s">
        <v>1756</v>
      </c>
      <c r="Y999">
        <v>560</v>
      </c>
      <c r="Z999" t="s">
        <v>44</v>
      </c>
      <c r="AA999" t="s">
        <v>45</v>
      </c>
      <c r="AB999" t="s">
        <v>46</v>
      </c>
      <c r="AC999">
        <v>55000000</v>
      </c>
      <c r="AD999">
        <v>2007</v>
      </c>
      <c r="AE999">
        <v>8000</v>
      </c>
      <c r="AF999">
        <v>7.8</v>
      </c>
      <c r="AG999">
        <v>2.35</v>
      </c>
      <c r="AH999">
        <v>0</v>
      </c>
    </row>
    <row r="1000" spans="1:34">
      <c r="A1000" t="s">
        <v>34</v>
      </c>
      <c r="B1000" t="s">
        <v>136</v>
      </c>
      <c r="C1000">
        <v>125</v>
      </c>
      <c r="D1000">
        <v>108</v>
      </c>
      <c r="E1000">
        <v>0</v>
      </c>
      <c r="F1000">
        <v>690</v>
      </c>
      <c r="G1000" t="s">
        <v>1762</v>
      </c>
      <c r="H1000">
        <v>1000</v>
      </c>
      <c r="I1000">
        <v>118500000</v>
      </c>
      <c r="J1000" t="s">
        <v>69</v>
      </c>
      <c r="K1000" t="s">
        <v>88</v>
      </c>
      <c r="L1000" t="s">
        <v>86</v>
      </c>
      <c r="Q1000" t="s">
        <v>318</v>
      </c>
      <c r="R1000" t="s">
        <v>1763</v>
      </c>
      <c r="S1000">
        <v>340085</v>
      </c>
      <c r="T1000">
        <v>3660</v>
      </c>
      <c r="U1000" t="s">
        <v>317</v>
      </c>
      <c r="V1000">
        <v>0</v>
      </c>
      <c r="W1000" t="s">
        <v>1764</v>
      </c>
      <c r="X1000" t="s">
        <v>1765</v>
      </c>
      <c r="Y1000">
        <v>327</v>
      </c>
      <c r="Z1000" t="s">
        <v>44</v>
      </c>
      <c r="AA1000" t="s">
        <v>45</v>
      </c>
      <c r="AB1000" t="s">
        <v>150</v>
      </c>
      <c r="AC1000">
        <v>40000000</v>
      </c>
      <c r="AD1000">
        <v>1989</v>
      </c>
      <c r="AE1000">
        <v>869</v>
      </c>
      <c r="AF1000">
        <v>7.8</v>
      </c>
      <c r="AG1000">
        <v>1.85</v>
      </c>
      <c r="AH1000">
        <v>12000</v>
      </c>
    </row>
    <row r="1001" spans="1:34">
      <c r="A1001" t="s">
        <v>34</v>
      </c>
      <c r="B1001" t="s">
        <v>858</v>
      </c>
      <c r="C1001">
        <v>335</v>
      </c>
      <c r="D1001">
        <v>87</v>
      </c>
      <c r="E1001">
        <v>0</v>
      </c>
      <c r="F1001">
        <v>563</v>
      </c>
      <c r="G1001" t="s">
        <v>1785</v>
      </c>
      <c r="H1001">
        <v>13000</v>
      </c>
      <c r="I1001">
        <v>20999103</v>
      </c>
      <c r="J1001" t="s">
        <v>69</v>
      </c>
      <c r="K1001" t="s">
        <v>95</v>
      </c>
      <c r="L1001" t="s">
        <v>88</v>
      </c>
      <c r="M1001" t="s">
        <v>37</v>
      </c>
      <c r="N1001" t="s">
        <v>89</v>
      </c>
      <c r="Q1001" t="s">
        <v>859</v>
      </c>
      <c r="R1001" t="s">
        <v>1786</v>
      </c>
      <c r="S1001">
        <v>139114</v>
      </c>
      <c r="T1001">
        <v>24770</v>
      </c>
      <c r="U1001" t="s">
        <v>1662</v>
      </c>
      <c r="V1001">
        <v>0</v>
      </c>
      <c r="W1001" t="s">
        <v>1787</v>
      </c>
      <c r="X1001" t="s">
        <v>1788</v>
      </c>
      <c r="Y1001">
        <v>245</v>
      </c>
      <c r="Z1001" t="s">
        <v>44</v>
      </c>
      <c r="AA1001" t="s">
        <v>45</v>
      </c>
      <c r="AB1001" t="s">
        <v>150</v>
      </c>
      <c r="AC1001">
        <v>40000000</v>
      </c>
      <c r="AD1001">
        <v>2009</v>
      </c>
      <c r="AE1001">
        <v>11000</v>
      </c>
      <c r="AF1001">
        <v>7.8</v>
      </c>
      <c r="AG1001">
        <v>1.85</v>
      </c>
      <c r="AH1001">
        <v>15000</v>
      </c>
    </row>
    <row r="1002" spans="1:34">
      <c r="A1002" t="s">
        <v>34</v>
      </c>
      <c r="B1002" t="s">
        <v>621</v>
      </c>
      <c r="C1002">
        <v>370</v>
      </c>
      <c r="D1002">
        <v>106</v>
      </c>
      <c r="E1002">
        <v>4000</v>
      </c>
      <c r="F1002">
        <v>591</v>
      </c>
      <c r="G1002" t="s">
        <v>859</v>
      </c>
      <c r="H1002">
        <v>19000</v>
      </c>
      <c r="I1002">
        <v>362645141</v>
      </c>
      <c r="J1002" t="s">
        <v>69</v>
      </c>
      <c r="K1002" t="s">
        <v>38</v>
      </c>
      <c r="L1002" t="s">
        <v>89</v>
      </c>
      <c r="M1002" t="s">
        <v>70</v>
      </c>
      <c r="Q1002" t="s">
        <v>291</v>
      </c>
      <c r="R1002" t="s">
        <v>1670</v>
      </c>
      <c r="S1002">
        <v>106221</v>
      </c>
      <c r="T1002">
        <v>32921</v>
      </c>
      <c r="U1002" t="s">
        <v>1671</v>
      </c>
      <c r="V1002">
        <v>0</v>
      </c>
      <c r="W1002" t="s">
        <v>1672</v>
      </c>
      <c r="X1002" t="s">
        <v>1673</v>
      </c>
      <c r="Y1002">
        <v>398</v>
      </c>
      <c r="Z1002" t="s">
        <v>44</v>
      </c>
      <c r="AA1002" t="s">
        <v>329</v>
      </c>
      <c r="AB1002" t="s">
        <v>150</v>
      </c>
      <c r="AC1002">
        <v>175000000</v>
      </c>
      <c r="AD1002">
        <v>2016</v>
      </c>
      <c r="AE1002">
        <v>13000</v>
      </c>
      <c r="AF1002">
        <v>7.8</v>
      </c>
      <c r="AG1002">
        <v>1.85</v>
      </c>
      <c r="AH1002">
        <v>65000</v>
      </c>
    </row>
    <row r="1003" spans="1:34">
      <c r="A1003" t="s">
        <v>34</v>
      </c>
      <c r="B1003" t="s">
        <v>697</v>
      </c>
      <c r="C1003">
        <v>197</v>
      </c>
      <c r="D1003">
        <v>107</v>
      </c>
      <c r="E1003">
        <v>0</v>
      </c>
      <c r="F1003">
        <v>577</v>
      </c>
      <c r="G1003" t="s">
        <v>1831</v>
      </c>
      <c r="H1003">
        <v>1000</v>
      </c>
      <c r="I1003">
        <v>45506619</v>
      </c>
      <c r="J1003" t="s">
        <v>69</v>
      </c>
      <c r="K1003" t="s">
        <v>88</v>
      </c>
      <c r="L1003" t="s">
        <v>37</v>
      </c>
      <c r="M1003" t="s">
        <v>128</v>
      </c>
      <c r="Q1003" t="s">
        <v>1080</v>
      </c>
      <c r="R1003" t="s">
        <v>1832</v>
      </c>
      <c r="S1003">
        <v>225102</v>
      </c>
      <c r="T1003">
        <v>3066</v>
      </c>
      <c r="U1003" t="s">
        <v>1833</v>
      </c>
      <c r="V1003">
        <v>3</v>
      </c>
      <c r="W1003" t="s">
        <v>1834</v>
      </c>
      <c r="X1003" t="s">
        <v>1835</v>
      </c>
      <c r="Y1003">
        <v>862</v>
      </c>
      <c r="Z1003" t="s">
        <v>44</v>
      </c>
      <c r="AA1003" t="s">
        <v>329</v>
      </c>
      <c r="AB1003" t="s">
        <v>62</v>
      </c>
      <c r="AC1003">
        <v>26000000</v>
      </c>
      <c r="AD1003">
        <v>2000</v>
      </c>
      <c r="AE1003">
        <v>596</v>
      </c>
      <c r="AF1003">
        <v>7.8</v>
      </c>
      <c r="AG1003">
        <v>2.35</v>
      </c>
      <c r="AH1003">
        <v>16000</v>
      </c>
    </row>
    <row r="1004" spans="1:34">
      <c r="A1004" t="s">
        <v>34</v>
      </c>
      <c r="B1004" t="s">
        <v>858</v>
      </c>
      <c r="C1004">
        <v>487</v>
      </c>
      <c r="D1004">
        <v>94</v>
      </c>
      <c r="E1004">
        <v>0</v>
      </c>
      <c r="F1004">
        <v>559</v>
      </c>
      <c r="G1004" t="s">
        <v>859</v>
      </c>
      <c r="H1004">
        <v>13000</v>
      </c>
      <c r="I1004">
        <v>45507053</v>
      </c>
      <c r="J1004" t="s">
        <v>69</v>
      </c>
      <c r="K1004" t="s">
        <v>88</v>
      </c>
      <c r="L1004" t="s">
        <v>38</v>
      </c>
      <c r="M1004" t="s">
        <v>87</v>
      </c>
      <c r="Q1004" t="s">
        <v>98</v>
      </c>
      <c r="R1004" t="s">
        <v>1918</v>
      </c>
      <c r="S1004">
        <v>237848</v>
      </c>
      <c r="T1004">
        <v>27911</v>
      </c>
      <c r="U1004" t="s">
        <v>1919</v>
      </c>
      <c r="V1004">
        <v>2</v>
      </c>
      <c r="W1004" t="s">
        <v>1920</v>
      </c>
      <c r="X1004" t="s">
        <v>1921</v>
      </c>
      <c r="Y1004">
        <v>377</v>
      </c>
      <c r="Z1004" t="s">
        <v>44</v>
      </c>
      <c r="AA1004" t="s">
        <v>45</v>
      </c>
      <c r="AB1004" t="s">
        <v>62</v>
      </c>
      <c r="AC1004">
        <v>16000000</v>
      </c>
      <c r="AD1004">
        <v>2012</v>
      </c>
      <c r="AE1004">
        <v>13000</v>
      </c>
      <c r="AF1004">
        <v>7.8</v>
      </c>
      <c r="AG1004">
        <v>1.85</v>
      </c>
      <c r="AH1004">
        <v>71000</v>
      </c>
    </row>
    <row r="1005" spans="1:34">
      <c r="A1005" t="s">
        <v>76</v>
      </c>
      <c r="B1005" t="s">
        <v>1958</v>
      </c>
      <c r="C1005">
        <v>433</v>
      </c>
      <c r="D1005">
        <v>115</v>
      </c>
      <c r="E1005">
        <v>729</v>
      </c>
      <c r="F1005">
        <v>622</v>
      </c>
      <c r="G1005" t="s">
        <v>1959</v>
      </c>
      <c r="H1005">
        <v>1000</v>
      </c>
      <c r="I1005">
        <v>17613460</v>
      </c>
      <c r="J1005" t="s">
        <v>69</v>
      </c>
      <c r="K1005" t="s">
        <v>88</v>
      </c>
      <c r="L1005" t="s">
        <v>38</v>
      </c>
      <c r="Q1005" t="s">
        <v>1960</v>
      </c>
      <c r="R1005" t="s">
        <v>1961</v>
      </c>
      <c r="S1005">
        <v>91082</v>
      </c>
      <c r="T1005">
        <v>3798</v>
      </c>
      <c r="U1005" t="s">
        <v>1962</v>
      </c>
      <c r="V1005">
        <v>0</v>
      </c>
      <c r="W1005" t="s">
        <v>1963</v>
      </c>
      <c r="X1005" t="s">
        <v>1964</v>
      </c>
      <c r="Y1005">
        <v>274</v>
      </c>
      <c r="Z1005" t="s">
        <v>44</v>
      </c>
      <c r="AA1005" t="s">
        <v>45</v>
      </c>
      <c r="AB1005" t="s">
        <v>46</v>
      </c>
      <c r="AC1005">
        <v>12000000</v>
      </c>
      <c r="AD1005">
        <v>2013</v>
      </c>
      <c r="AE1005">
        <v>844</v>
      </c>
      <c r="AF1005">
        <v>7.8</v>
      </c>
      <c r="AG1005">
        <v>2.35</v>
      </c>
      <c r="AH1005">
        <v>28000</v>
      </c>
    </row>
    <row r="1006" spans="1:34">
      <c r="A1006" t="s">
        <v>34</v>
      </c>
      <c r="B1006" t="s">
        <v>136</v>
      </c>
      <c r="C1006">
        <v>221</v>
      </c>
      <c r="D1006">
        <v>143</v>
      </c>
      <c r="E1006">
        <v>0</v>
      </c>
      <c r="F1006">
        <v>272</v>
      </c>
      <c r="G1006" t="s">
        <v>2136</v>
      </c>
      <c r="H1006">
        <v>15000</v>
      </c>
      <c r="I1006">
        <v>233630478</v>
      </c>
      <c r="J1006" t="s">
        <v>69</v>
      </c>
      <c r="K1006" t="s">
        <v>38</v>
      </c>
      <c r="L1006" t="s">
        <v>87</v>
      </c>
      <c r="Q1006" t="s">
        <v>138</v>
      </c>
      <c r="R1006" t="s">
        <v>2137</v>
      </c>
      <c r="S1006">
        <v>394317</v>
      </c>
      <c r="T1006">
        <v>15838</v>
      </c>
      <c r="U1006" t="s">
        <v>2138</v>
      </c>
      <c r="V1006">
        <v>1</v>
      </c>
      <c r="W1006" t="s">
        <v>2139</v>
      </c>
      <c r="X1006" t="s">
        <v>2140</v>
      </c>
      <c r="Y1006">
        <v>1051</v>
      </c>
      <c r="Z1006" t="s">
        <v>44</v>
      </c>
      <c r="AA1006" t="s">
        <v>45</v>
      </c>
      <c r="AB1006" t="s">
        <v>62</v>
      </c>
      <c r="AC1006">
        <v>90000000</v>
      </c>
      <c r="AD1006">
        <v>2000</v>
      </c>
      <c r="AE1006">
        <v>410</v>
      </c>
      <c r="AF1006">
        <v>7.7</v>
      </c>
      <c r="AG1006">
        <v>1.85</v>
      </c>
      <c r="AH1006">
        <v>23000</v>
      </c>
    </row>
    <row r="1007" spans="1:34">
      <c r="A1007" t="s">
        <v>34</v>
      </c>
      <c r="B1007" t="s">
        <v>1689</v>
      </c>
      <c r="C1007">
        <v>228</v>
      </c>
      <c r="D1007">
        <v>127</v>
      </c>
      <c r="E1007">
        <v>905</v>
      </c>
      <c r="F1007">
        <v>271</v>
      </c>
      <c r="G1007" t="s">
        <v>2149</v>
      </c>
      <c r="H1007">
        <v>15000</v>
      </c>
      <c r="I1007">
        <v>38345403</v>
      </c>
      <c r="J1007" t="s">
        <v>69</v>
      </c>
      <c r="K1007" t="s">
        <v>89</v>
      </c>
      <c r="L1007" t="s">
        <v>70</v>
      </c>
      <c r="M1007" t="s">
        <v>87</v>
      </c>
      <c r="Q1007" t="s">
        <v>2150</v>
      </c>
      <c r="R1007" t="s">
        <v>2151</v>
      </c>
      <c r="S1007">
        <v>212085</v>
      </c>
      <c r="T1007">
        <v>16034</v>
      </c>
      <c r="U1007" t="s">
        <v>2152</v>
      </c>
      <c r="V1007">
        <v>8</v>
      </c>
      <c r="W1007" t="s">
        <v>2153</v>
      </c>
      <c r="X1007" t="s">
        <v>2154</v>
      </c>
      <c r="Y1007">
        <v>492</v>
      </c>
      <c r="Z1007" t="s">
        <v>44</v>
      </c>
      <c r="AA1007" t="s">
        <v>329</v>
      </c>
      <c r="AB1007" t="s">
        <v>62</v>
      </c>
      <c r="AC1007">
        <v>70000000</v>
      </c>
      <c r="AD1007">
        <v>2007</v>
      </c>
      <c r="AE1007">
        <v>588</v>
      </c>
      <c r="AF1007">
        <v>7.7</v>
      </c>
      <c r="AG1007">
        <v>2.35</v>
      </c>
      <c r="AH1007">
        <v>15000</v>
      </c>
    </row>
    <row r="1008" spans="1:34">
      <c r="A1008" t="s">
        <v>34</v>
      </c>
      <c r="B1008" t="s">
        <v>874</v>
      </c>
      <c r="C1008">
        <v>493</v>
      </c>
      <c r="D1008">
        <v>110</v>
      </c>
      <c r="E1008">
        <v>1000</v>
      </c>
      <c r="F1008">
        <v>538</v>
      </c>
      <c r="G1008" t="s">
        <v>698</v>
      </c>
      <c r="H1008">
        <v>13000</v>
      </c>
      <c r="I1008">
        <v>171031347</v>
      </c>
      <c r="J1008" t="s">
        <v>69</v>
      </c>
      <c r="K1008" t="s">
        <v>38</v>
      </c>
      <c r="L1008" t="s">
        <v>92</v>
      </c>
      <c r="Q1008" t="s">
        <v>209</v>
      </c>
      <c r="R1008" t="s">
        <v>2245</v>
      </c>
      <c r="S1008">
        <v>240962</v>
      </c>
      <c r="T1008">
        <v>25964</v>
      </c>
      <c r="U1008" t="s">
        <v>2246</v>
      </c>
      <c r="V1008">
        <v>0</v>
      </c>
      <c r="W1008" t="s">
        <v>2247</v>
      </c>
      <c r="X1008" t="s">
        <v>2248</v>
      </c>
      <c r="Y1008">
        <v>724</v>
      </c>
      <c r="Z1008" t="s">
        <v>44</v>
      </c>
      <c r="AA1008" t="s">
        <v>45</v>
      </c>
      <c r="AB1008" t="s">
        <v>62</v>
      </c>
      <c r="AC1008">
        <v>38000000</v>
      </c>
      <c r="AD1008">
        <v>2010</v>
      </c>
      <c r="AE1008">
        <v>12000</v>
      </c>
      <c r="AF1008">
        <v>7.7</v>
      </c>
      <c r="AG1008">
        <v>2.35</v>
      </c>
      <c r="AH1008">
        <v>36000</v>
      </c>
    </row>
    <row r="1009" spans="1:55">
      <c r="A1009" t="s">
        <v>34</v>
      </c>
      <c r="B1009" t="s">
        <v>223</v>
      </c>
      <c r="C1009">
        <v>256</v>
      </c>
      <c r="D1009">
        <v>101</v>
      </c>
      <c r="E1009">
        <v>6000</v>
      </c>
      <c r="F1009">
        <v>2</v>
      </c>
      <c r="G1009" t="s">
        <v>2253</v>
      </c>
      <c r="H1009">
        <v>6</v>
      </c>
      <c r="I1009">
        <v>15081783</v>
      </c>
      <c r="J1009" t="s">
        <v>69</v>
      </c>
      <c r="K1009" t="s">
        <v>95</v>
      </c>
      <c r="L1009" t="s">
        <v>89</v>
      </c>
      <c r="M1009" t="s">
        <v>70</v>
      </c>
      <c r="Q1009" t="s">
        <v>2254</v>
      </c>
      <c r="R1009" t="s">
        <v>2255</v>
      </c>
      <c r="S1009">
        <v>85589</v>
      </c>
      <c r="T1009">
        <v>13</v>
      </c>
      <c r="U1009" t="s">
        <v>2256</v>
      </c>
      <c r="V1009">
        <v>0</v>
      </c>
      <c r="W1009" t="s">
        <v>2257</v>
      </c>
      <c r="X1009" t="s">
        <v>2258</v>
      </c>
      <c r="Y1009">
        <v>144</v>
      </c>
      <c r="Z1009" t="s">
        <v>197</v>
      </c>
      <c r="AA1009" t="s">
        <v>198</v>
      </c>
      <c r="AB1009" t="s">
        <v>251</v>
      </c>
      <c r="AC1009">
        <v>34000000</v>
      </c>
      <c r="AD1009">
        <v>2008</v>
      </c>
      <c r="AE1009">
        <v>3</v>
      </c>
      <c r="AF1009">
        <v>7.7</v>
      </c>
      <c r="AG1009">
        <v>1.85</v>
      </c>
      <c r="AH1009">
        <v>0</v>
      </c>
    </row>
    <row r="1010" spans="1:55">
      <c r="A1010" t="s">
        <v>34</v>
      </c>
      <c r="B1010" t="s">
        <v>2292</v>
      </c>
      <c r="C1010">
        <v>445</v>
      </c>
      <c r="D1010">
        <v>88</v>
      </c>
      <c r="E1010">
        <v>181</v>
      </c>
      <c r="F1010">
        <v>11</v>
      </c>
      <c r="G1010" t="s">
        <v>859</v>
      </c>
      <c r="H1010">
        <v>15000</v>
      </c>
      <c r="I1010">
        <v>75590286</v>
      </c>
      <c r="J1010" t="s">
        <v>69</v>
      </c>
      <c r="K1010" t="s">
        <v>88</v>
      </c>
      <c r="L1010" t="s">
        <v>94</v>
      </c>
      <c r="M1010" t="s">
        <v>86</v>
      </c>
      <c r="Q1010" t="s">
        <v>869</v>
      </c>
      <c r="R1010" t="s">
        <v>2293</v>
      </c>
      <c r="S1010">
        <v>386217</v>
      </c>
      <c r="T1010">
        <v>28011</v>
      </c>
      <c r="U1010" t="s">
        <v>2294</v>
      </c>
      <c r="V1010">
        <v>4</v>
      </c>
      <c r="W1010" t="s">
        <v>2295</v>
      </c>
      <c r="X1010" t="s">
        <v>2296</v>
      </c>
      <c r="Y1010">
        <v>553</v>
      </c>
      <c r="Z1010" t="s">
        <v>44</v>
      </c>
      <c r="AA1010" t="s">
        <v>45</v>
      </c>
      <c r="AB1010" t="s">
        <v>46</v>
      </c>
      <c r="AC1010">
        <v>23600000</v>
      </c>
      <c r="AD1010">
        <v>2009</v>
      </c>
      <c r="AE1010">
        <v>13000</v>
      </c>
      <c r="AF1010">
        <v>7.7</v>
      </c>
      <c r="AG1010">
        <v>2.35</v>
      </c>
      <c r="AH1010">
        <v>26000</v>
      </c>
    </row>
    <row r="1011" spans="1:55">
      <c r="A1011" t="s">
        <v>34</v>
      </c>
      <c r="B1011" t="s">
        <v>600</v>
      </c>
      <c r="C1011">
        <v>156</v>
      </c>
      <c r="D1011">
        <v>118</v>
      </c>
      <c r="E1011">
        <v>0</v>
      </c>
      <c r="F1011">
        <v>551</v>
      </c>
      <c r="G1011" t="s">
        <v>286</v>
      </c>
      <c r="H1011">
        <v>40000</v>
      </c>
      <c r="I1011">
        <v>10562387</v>
      </c>
      <c r="J1011" t="s">
        <v>69</v>
      </c>
      <c r="K1011" t="s">
        <v>88</v>
      </c>
      <c r="L1011" t="s">
        <v>38</v>
      </c>
      <c r="Q1011" t="s">
        <v>785</v>
      </c>
      <c r="R1011" t="s">
        <v>2309</v>
      </c>
      <c r="S1011">
        <v>213226</v>
      </c>
      <c r="T1011">
        <v>43105</v>
      </c>
      <c r="U1011" t="s">
        <v>2310</v>
      </c>
      <c r="V1011">
        <v>0</v>
      </c>
      <c r="W1011" t="s">
        <v>2311</v>
      </c>
      <c r="X1011" t="s">
        <v>2312</v>
      </c>
      <c r="Y1011">
        <v>648</v>
      </c>
      <c r="Z1011" t="s">
        <v>44</v>
      </c>
      <c r="AA1011" t="s">
        <v>45</v>
      </c>
      <c r="AB1011" t="s">
        <v>46</v>
      </c>
      <c r="AC1011">
        <v>18500000</v>
      </c>
      <c r="AD1011">
        <v>1998</v>
      </c>
      <c r="AE1011">
        <v>693</v>
      </c>
      <c r="AF1011">
        <v>7.7</v>
      </c>
      <c r="AG1011">
        <v>2.35</v>
      </c>
      <c r="AH1011">
        <v>15000</v>
      </c>
    </row>
    <row r="1012" spans="1:55">
      <c r="A1012" t="s">
        <v>34</v>
      </c>
      <c r="B1012" t="s">
        <v>2415</v>
      </c>
      <c r="C1012">
        <v>118</v>
      </c>
      <c r="D1012">
        <v>75</v>
      </c>
      <c r="E1012">
        <v>45</v>
      </c>
      <c r="F1012">
        <v>4</v>
      </c>
      <c r="G1012" t="s">
        <v>2416</v>
      </c>
      <c r="H1012">
        <v>61</v>
      </c>
      <c r="I1012">
        <v>686383</v>
      </c>
      <c r="J1012" t="s">
        <v>69</v>
      </c>
      <c r="K1012" t="s">
        <v>95</v>
      </c>
      <c r="L1012" t="s">
        <v>89</v>
      </c>
      <c r="M1012" t="s">
        <v>70</v>
      </c>
      <c r="Q1012" t="s">
        <v>2417</v>
      </c>
      <c r="R1012" t="s">
        <v>2418</v>
      </c>
      <c r="S1012">
        <v>22811</v>
      </c>
      <c r="T1012">
        <v>75</v>
      </c>
      <c r="U1012" t="s">
        <v>2419</v>
      </c>
      <c r="V1012">
        <v>0</v>
      </c>
      <c r="W1012" t="s">
        <v>2420</v>
      </c>
      <c r="X1012" t="s">
        <v>2421</v>
      </c>
      <c r="Y1012">
        <v>71</v>
      </c>
      <c r="Z1012" t="s">
        <v>44</v>
      </c>
      <c r="AA1012" t="s">
        <v>301</v>
      </c>
      <c r="AB1012" t="s">
        <v>532</v>
      </c>
      <c r="AC1012">
        <v>6500000</v>
      </c>
      <c r="AD1012">
        <v>2009</v>
      </c>
      <c r="AE1012">
        <v>5</v>
      </c>
      <c r="AF1012">
        <v>7.7</v>
      </c>
      <c r="AG1012">
        <v>1.85</v>
      </c>
      <c r="AH1012">
        <v>11000</v>
      </c>
    </row>
    <row r="1013" spans="1:55">
      <c r="A1013" t="s">
        <v>34</v>
      </c>
      <c r="B1013" t="s">
        <v>1397</v>
      </c>
      <c r="C1013">
        <v>173</v>
      </c>
      <c r="D1013">
        <v>106</v>
      </c>
      <c r="E1013">
        <v>0</v>
      </c>
      <c r="F1013">
        <v>19</v>
      </c>
      <c r="G1013" t="s">
        <v>2467</v>
      </c>
      <c r="H1013">
        <v>269</v>
      </c>
      <c r="I1013">
        <v>13622333</v>
      </c>
      <c r="J1013" t="s">
        <v>69</v>
      </c>
      <c r="K1013" t="s">
        <v>88</v>
      </c>
      <c r="L1013" t="s">
        <v>38</v>
      </c>
      <c r="M1013" t="s">
        <v>87</v>
      </c>
      <c r="Q1013" t="s">
        <v>689</v>
      </c>
      <c r="R1013" t="s">
        <v>2468</v>
      </c>
      <c r="S1013">
        <v>91377</v>
      </c>
      <c r="T1013">
        <v>361</v>
      </c>
      <c r="U1013" t="s">
        <v>2469</v>
      </c>
      <c r="V1013">
        <v>1</v>
      </c>
      <c r="W1013" t="s">
        <v>2470</v>
      </c>
      <c r="X1013" t="s">
        <v>2471</v>
      </c>
      <c r="Y1013">
        <v>385</v>
      </c>
      <c r="Z1013" t="s">
        <v>695</v>
      </c>
      <c r="AA1013" t="s">
        <v>1015</v>
      </c>
      <c r="AB1013" t="s">
        <v>46</v>
      </c>
      <c r="AC1013">
        <v>2000000</v>
      </c>
      <c r="AD1013">
        <v>2001</v>
      </c>
      <c r="AE1013">
        <v>43</v>
      </c>
      <c r="AF1013">
        <v>7.7</v>
      </c>
      <c r="AG1013">
        <v>1.85</v>
      </c>
      <c r="AH1013">
        <v>0</v>
      </c>
    </row>
    <row r="1014" spans="1:55">
      <c r="A1014" t="s">
        <v>34</v>
      </c>
      <c r="B1014" t="s">
        <v>1801</v>
      </c>
      <c r="C1014">
        <v>295</v>
      </c>
      <c r="D1014">
        <v>157</v>
      </c>
      <c r="E1014">
        <v>179</v>
      </c>
      <c r="F1014">
        <v>10000</v>
      </c>
      <c r="G1014" t="s">
        <v>1694</v>
      </c>
      <c r="H1014">
        <v>21000</v>
      </c>
      <c r="I1014">
        <v>289994397</v>
      </c>
      <c r="J1014" t="s">
        <v>69</v>
      </c>
      <c r="K1014" t="s">
        <v>89</v>
      </c>
      <c r="L1014" t="s">
        <v>70</v>
      </c>
      <c r="M1014" t="s">
        <v>90</v>
      </c>
      <c r="Q1014" t="s">
        <v>2600</v>
      </c>
      <c r="R1014" t="s">
        <v>2601</v>
      </c>
      <c r="S1014">
        <v>385670</v>
      </c>
      <c r="T1014">
        <v>53413</v>
      </c>
      <c r="U1014" t="s">
        <v>1696</v>
      </c>
      <c r="V1014">
        <v>1</v>
      </c>
      <c r="W1014" t="s">
        <v>2602</v>
      </c>
      <c r="X1014" t="s">
        <v>2603</v>
      </c>
      <c r="Y1014">
        <v>1896</v>
      </c>
      <c r="Z1014" t="s">
        <v>44</v>
      </c>
      <c r="AA1014" t="s">
        <v>329</v>
      </c>
      <c r="AB1014" t="s">
        <v>62</v>
      </c>
      <c r="AC1014">
        <v>150000000</v>
      </c>
      <c r="AD1014">
        <v>2005</v>
      </c>
      <c r="AE1014">
        <v>11000</v>
      </c>
      <c r="AF1014">
        <v>7.6</v>
      </c>
      <c r="AG1014">
        <v>2.35</v>
      </c>
      <c r="AH1014">
        <v>0</v>
      </c>
    </row>
    <row r="1015" spans="1:55">
      <c r="A1015" t="s">
        <v>34</v>
      </c>
      <c r="B1015" t="s">
        <v>2604</v>
      </c>
      <c r="C1015">
        <v>406</v>
      </c>
      <c r="D1015">
        <v>102</v>
      </c>
      <c r="E1015">
        <v>69</v>
      </c>
      <c r="F1015">
        <v>490</v>
      </c>
      <c r="G1015" t="s">
        <v>2605</v>
      </c>
      <c r="H1015">
        <v>1000</v>
      </c>
      <c r="I1015">
        <v>400736600</v>
      </c>
      <c r="J1015" t="s">
        <v>69</v>
      </c>
      <c r="K1015" t="s">
        <v>95</v>
      </c>
      <c r="L1015" t="s">
        <v>88</v>
      </c>
      <c r="M1015" t="s">
        <v>89</v>
      </c>
      <c r="N1015" t="s">
        <v>70</v>
      </c>
      <c r="O1015" t="s">
        <v>91</v>
      </c>
      <c r="Q1015" t="s">
        <v>2606</v>
      </c>
      <c r="R1015" t="s">
        <v>2607</v>
      </c>
      <c r="S1015">
        <v>421658</v>
      </c>
      <c r="T1015">
        <v>2582</v>
      </c>
      <c r="U1015" t="s">
        <v>2608</v>
      </c>
      <c r="V1015">
        <v>0</v>
      </c>
      <c r="W1015" t="s">
        <v>2609</v>
      </c>
      <c r="X1015" t="s">
        <v>2610</v>
      </c>
      <c r="Y1015">
        <v>904</v>
      </c>
      <c r="Z1015" t="s">
        <v>44</v>
      </c>
      <c r="AA1015" t="s">
        <v>45</v>
      </c>
      <c r="AB1015" t="s">
        <v>150</v>
      </c>
      <c r="AC1015">
        <v>150000000</v>
      </c>
      <c r="AD1015">
        <v>2013</v>
      </c>
      <c r="AE1015">
        <v>523</v>
      </c>
      <c r="AF1015">
        <v>7.6</v>
      </c>
      <c r="AG1015">
        <v>2.2400000000000002</v>
      </c>
      <c r="AH1015">
        <v>58000</v>
      </c>
    </row>
    <row r="1016" spans="1:55">
      <c r="A1016" t="s">
        <v>34</v>
      </c>
      <c r="B1016" t="s">
        <v>2615</v>
      </c>
      <c r="C1016">
        <v>502</v>
      </c>
      <c r="D1016">
        <v>146</v>
      </c>
      <c r="E1016">
        <v>508</v>
      </c>
      <c r="F1016">
        <v>523</v>
      </c>
      <c r="G1016" t="s">
        <v>2616</v>
      </c>
      <c r="H1016">
        <v>34000</v>
      </c>
      <c r="I1016">
        <v>424645577</v>
      </c>
      <c r="J1016" t="s">
        <v>69</v>
      </c>
      <c r="K1016" t="s">
        <v>86</v>
      </c>
      <c r="L1016" t="s">
        <v>57</v>
      </c>
      <c r="Q1016" t="s">
        <v>1044</v>
      </c>
      <c r="R1016" t="s">
        <v>2617</v>
      </c>
      <c r="S1016">
        <v>498397</v>
      </c>
      <c r="T1016">
        <v>49355</v>
      </c>
      <c r="U1016" t="s">
        <v>1459</v>
      </c>
      <c r="V1016">
        <v>1</v>
      </c>
      <c r="W1016" t="s">
        <v>2618</v>
      </c>
      <c r="X1016" t="s">
        <v>2619</v>
      </c>
      <c r="Y1016">
        <v>706</v>
      </c>
      <c r="Z1016" t="s">
        <v>44</v>
      </c>
      <c r="AA1016" t="s">
        <v>45</v>
      </c>
      <c r="AB1016" t="s">
        <v>62</v>
      </c>
      <c r="AC1016">
        <v>130000000</v>
      </c>
      <c r="AD1016">
        <v>2013</v>
      </c>
      <c r="AE1016">
        <v>14000</v>
      </c>
      <c r="AF1016">
        <v>7.6</v>
      </c>
      <c r="AG1016">
        <v>2.35</v>
      </c>
      <c r="AH1016">
        <v>82000</v>
      </c>
    </row>
    <row r="1017" spans="1:55">
      <c r="A1017" t="s">
        <v>34</v>
      </c>
      <c r="B1017" t="s">
        <v>262</v>
      </c>
      <c r="C1017">
        <v>82</v>
      </c>
      <c r="D1017">
        <v>171</v>
      </c>
      <c r="E1017">
        <v>0</v>
      </c>
      <c r="F1017">
        <v>638</v>
      </c>
      <c r="G1017" t="s">
        <v>2657</v>
      </c>
      <c r="H1017">
        <v>2000</v>
      </c>
      <c r="I1017">
        <v>54222000</v>
      </c>
      <c r="J1017" t="s">
        <v>69</v>
      </c>
      <c r="K1017" t="s">
        <v>38</v>
      </c>
      <c r="L1017" t="s">
        <v>86</v>
      </c>
      <c r="M1017" t="s">
        <v>57</v>
      </c>
      <c r="Q1017" t="s">
        <v>408</v>
      </c>
      <c r="R1017" t="s">
        <v>2658</v>
      </c>
      <c r="S1017">
        <v>131217</v>
      </c>
      <c r="T1017">
        <v>4074</v>
      </c>
      <c r="U1017" t="s">
        <v>504</v>
      </c>
      <c r="V1017">
        <v>0</v>
      </c>
      <c r="W1017" t="s">
        <v>2659</v>
      </c>
      <c r="X1017" t="s">
        <v>2660</v>
      </c>
      <c r="Y1017">
        <v>380</v>
      </c>
      <c r="Z1017" t="s">
        <v>44</v>
      </c>
      <c r="AA1017" t="s">
        <v>45</v>
      </c>
      <c r="AB1017" t="s">
        <v>62</v>
      </c>
      <c r="AC1017">
        <v>69500000</v>
      </c>
      <c r="AD1017">
        <v>1989</v>
      </c>
      <c r="AE1017">
        <v>650</v>
      </c>
      <c r="AF1017">
        <v>7.6</v>
      </c>
      <c r="AG1017">
        <v>2.35</v>
      </c>
      <c r="AH1017">
        <v>0</v>
      </c>
    </row>
    <row r="1018" spans="1:55">
      <c r="A1018" t="s">
        <v>34</v>
      </c>
      <c r="B1018" t="s">
        <v>2661</v>
      </c>
      <c r="C1018">
        <v>193</v>
      </c>
      <c r="D1018">
        <v>103</v>
      </c>
      <c r="E1018">
        <v>77</v>
      </c>
      <c r="F1018">
        <v>835</v>
      </c>
      <c r="G1018" t="s">
        <v>624</v>
      </c>
      <c r="H1018">
        <v>1000</v>
      </c>
      <c r="I1018">
        <v>176387405</v>
      </c>
      <c r="J1018" t="s">
        <v>69</v>
      </c>
      <c r="K1018" t="s">
        <v>95</v>
      </c>
      <c r="L1018" t="s">
        <v>88</v>
      </c>
      <c r="M1018" t="s">
        <v>89</v>
      </c>
      <c r="Q1018" t="s">
        <v>1709</v>
      </c>
      <c r="R1018" t="s">
        <v>2662</v>
      </c>
      <c r="S1018">
        <v>328159</v>
      </c>
      <c r="T1018">
        <v>5437</v>
      </c>
      <c r="U1018" t="s">
        <v>2663</v>
      </c>
      <c r="V1018">
        <v>0</v>
      </c>
      <c r="W1018" t="s">
        <v>2664</v>
      </c>
      <c r="X1018" t="s">
        <v>2665</v>
      </c>
      <c r="Y1018">
        <v>467</v>
      </c>
      <c r="Z1018" t="s">
        <v>44</v>
      </c>
      <c r="AA1018" t="s">
        <v>45</v>
      </c>
      <c r="AB1018" t="s">
        <v>150</v>
      </c>
      <c r="AC1018">
        <v>59000000</v>
      </c>
      <c r="AD1018">
        <v>2002</v>
      </c>
      <c r="AE1018">
        <v>939</v>
      </c>
      <c r="AF1018">
        <v>7.6</v>
      </c>
      <c r="AG1018">
        <v>1.85</v>
      </c>
      <c r="AH1018">
        <v>3000</v>
      </c>
    </row>
    <row r="1019" spans="1:55">
      <c r="A1019" t="s">
        <v>34</v>
      </c>
      <c r="B1019" t="s">
        <v>630</v>
      </c>
      <c r="C1019">
        <v>159</v>
      </c>
      <c r="D1019">
        <v>140</v>
      </c>
      <c r="E1019">
        <v>2000</v>
      </c>
      <c r="F1019">
        <v>552</v>
      </c>
      <c r="G1019" t="s">
        <v>2666</v>
      </c>
      <c r="H1019">
        <v>15000</v>
      </c>
      <c r="I1019">
        <v>172071312</v>
      </c>
      <c r="J1019" t="s">
        <v>69</v>
      </c>
      <c r="K1019" t="s">
        <v>38</v>
      </c>
      <c r="L1019" t="s">
        <v>80</v>
      </c>
      <c r="Q1019" t="s">
        <v>138</v>
      </c>
      <c r="R1019" t="s">
        <v>2667</v>
      </c>
      <c r="S1019">
        <v>208817</v>
      </c>
      <c r="T1019">
        <v>17171</v>
      </c>
      <c r="U1019" t="s">
        <v>2668</v>
      </c>
      <c r="V1019">
        <v>0</v>
      </c>
      <c r="W1019" t="s">
        <v>2669</v>
      </c>
      <c r="X1019" t="s">
        <v>2670</v>
      </c>
      <c r="Y1019">
        <v>296</v>
      </c>
      <c r="Z1019" t="s">
        <v>44</v>
      </c>
      <c r="AA1019" t="s">
        <v>45</v>
      </c>
      <c r="AB1019" t="s">
        <v>150</v>
      </c>
      <c r="AC1019">
        <v>62000000</v>
      </c>
      <c r="AD1019">
        <v>1995</v>
      </c>
      <c r="AE1019">
        <v>968</v>
      </c>
      <c r="AF1019">
        <v>7.6</v>
      </c>
      <c r="AG1019">
        <v>2.35</v>
      </c>
      <c r="AH1019">
        <v>5000</v>
      </c>
    </row>
    <row r="1020" spans="1:55">
      <c r="A1020" t="s">
        <v>34</v>
      </c>
      <c r="B1020" t="s">
        <v>726</v>
      </c>
      <c r="C1020">
        <v>450</v>
      </c>
      <c r="D1020">
        <v>94</v>
      </c>
      <c r="E1020">
        <v>0</v>
      </c>
      <c r="F1020">
        <v>223</v>
      </c>
      <c r="G1020" t="s">
        <v>398</v>
      </c>
      <c r="H1020">
        <v>11000</v>
      </c>
      <c r="I1020">
        <v>18329466</v>
      </c>
      <c r="J1020" t="s">
        <v>69</v>
      </c>
      <c r="K1020" t="s">
        <v>79</v>
      </c>
      <c r="L1020" t="s">
        <v>38</v>
      </c>
      <c r="M1020" t="s">
        <v>57</v>
      </c>
      <c r="Q1020" t="s">
        <v>1731</v>
      </c>
      <c r="R1020" t="s">
        <v>2866</v>
      </c>
      <c r="S1020">
        <v>279179</v>
      </c>
      <c r="T1020">
        <v>11984</v>
      </c>
      <c r="U1020" t="s">
        <v>2867</v>
      </c>
      <c r="V1020">
        <v>0</v>
      </c>
      <c r="W1020" t="s">
        <v>2868</v>
      </c>
      <c r="X1020" t="s">
        <v>2869</v>
      </c>
      <c r="Y1020">
        <v>440</v>
      </c>
      <c r="Z1020" t="s">
        <v>44</v>
      </c>
      <c r="AA1020" t="s">
        <v>45</v>
      </c>
      <c r="AB1020" t="s">
        <v>46</v>
      </c>
      <c r="AC1020">
        <v>18000000</v>
      </c>
      <c r="AD1020">
        <v>2010</v>
      </c>
      <c r="AE1020">
        <v>642</v>
      </c>
      <c r="AF1020">
        <v>7.6</v>
      </c>
      <c r="AG1020">
        <v>1.85</v>
      </c>
      <c r="AH1020">
        <v>63000</v>
      </c>
    </row>
    <row r="1021" spans="1:55">
      <c r="A1021" t="s">
        <v>34</v>
      </c>
      <c r="B1021" t="s">
        <v>3116</v>
      </c>
      <c r="C1021">
        <v>31</v>
      </c>
      <c r="D1021">
        <v>91</v>
      </c>
      <c r="E1021">
        <v>9</v>
      </c>
      <c r="F1021">
        <v>9</v>
      </c>
      <c r="G1021" t="s">
        <v>3117</v>
      </c>
      <c r="H1021">
        <v>53</v>
      </c>
      <c r="I1021">
        <v>287761</v>
      </c>
      <c r="J1021" t="s">
        <v>69</v>
      </c>
      <c r="K1021" t="s">
        <v>79</v>
      </c>
      <c r="L1021" t="s">
        <v>93</v>
      </c>
      <c r="M1021" t="s">
        <v>38</v>
      </c>
      <c r="Q1021" t="s">
        <v>3118</v>
      </c>
      <c r="R1021" t="s">
        <v>3119</v>
      </c>
      <c r="S1021">
        <v>2482</v>
      </c>
      <c r="T1021">
        <v>86</v>
      </c>
      <c r="U1021" t="s">
        <v>3116</v>
      </c>
      <c r="V1021">
        <v>1</v>
      </c>
      <c r="W1021" t="s">
        <v>3120</v>
      </c>
      <c r="X1021" t="s">
        <v>3121</v>
      </c>
      <c r="Y1021">
        <v>16</v>
      </c>
      <c r="Z1021" t="s">
        <v>44</v>
      </c>
      <c r="AA1021" t="s">
        <v>123</v>
      </c>
      <c r="AB1021" t="s">
        <v>150</v>
      </c>
      <c r="AC1021">
        <v>1000000</v>
      </c>
      <c r="AD1021">
        <v>2013</v>
      </c>
      <c r="AE1021">
        <v>24</v>
      </c>
      <c r="AF1021">
        <v>7.6</v>
      </c>
      <c r="AG1021">
        <v>1.85</v>
      </c>
      <c r="AH1021">
        <v>0</v>
      </c>
    </row>
    <row r="1022" spans="1:55">
      <c r="A1022" t="s">
        <v>34</v>
      </c>
      <c r="B1022" t="s">
        <v>3139</v>
      </c>
      <c r="C1022">
        <v>375</v>
      </c>
      <c r="D1022">
        <v>153</v>
      </c>
      <c r="E1022">
        <v>282</v>
      </c>
      <c r="F1022">
        <v>10000</v>
      </c>
      <c r="G1022" t="s">
        <v>1694</v>
      </c>
      <c r="H1022">
        <v>25000</v>
      </c>
      <c r="I1022">
        <v>301956980</v>
      </c>
      <c r="J1022" t="s">
        <v>69</v>
      </c>
      <c r="K1022" t="s">
        <v>89</v>
      </c>
      <c r="L1022" t="s">
        <v>70</v>
      </c>
      <c r="M1022" t="s">
        <v>90</v>
      </c>
      <c r="Q1022" t="s">
        <v>655</v>
      </c>
      <c r="R1022" t="s">
        <v>3140</v>
      </c>
      <c r="S1022">
        <v>321795</v>
      </c>
      <c r="T1022">
        <v>58753</v>
      </c>
      <c r="U1022" t="s">
        <v>1696</v>
      </c>
      <c r="V1022">
        <v>3</v>
      </c>
      <c r="W1022" t="s">
        <v>3141</v>
      </c>
      <c r="X1022" t="s">
        <v>3142</v>
      </c>
      <c r="Y1022">
        <v>973</v>
      </c>
      <c r="Z1022" t="s">
        <v>44</v>
      </c>
      <c r="AA1022" t="s">
        <v>329</v>
      </c>
      <c r="AB1022" t="s">
        <v>150</v>
      </c>
      <c r="AC1022">
        <v>250000000</v>
      </c>
      <c r="AD1022">
        <v>2009</v>
      </c>
      <c r="AE1022">
        <v>11000</v>
      </c>
      <c r="AF1022">
        <v>7.5</v>
      </c>
      <c r="AG1022">
        <v>2.35</v>
      </c>
      <c r="AH1022">
        <v>10000</v>
      </c>
    </row>
    <row r="1023" spans="1:55">
      <c r="A1023" t="s">
        <v>34</v>
      </c>
      <c r="B1023" t="s">
        <v>67</v>
      </c>
      <c r="C1023">
        <v>422</v>
      </c>
      <c r="D1023">
        <v>164</v>
      </c>
      <c r="E1023">
        <v>0</v>
      </c>
      <c r="F1023">
        <v>773</v>
      </c>
      <c r="G1023" t="s">
        <v>1369</v>
      </c>
      <c r="H1023">
        <v>5000</v>
      </c>
      <c r="I1023">
        <v>255108370</v>
      </c>
      <c r="J1023" t="s">
        <v>69</v>
      </c>
      <c r="K1023" t="s">
        <v>70</v>
      </c>
      <c r="Q1023" t="s">
        <v>1370</v>
      </c>
      <c r="R1023" t="s">
        <v>3143</v>
      </c>
      <c r="S1023">
        <v>354228</v>
      </c>
      <c r="T1023">
        <v>9152</v>
      </c>
      <c r="U1023" t="s">
        <v>1372</v>
      </c>
      <c r="V1023">
        <v>0</v>
      </c>
      <c r="W1023" t="s">
        <v>3144</v>
      </c>
      <c r="X1023" t="s">
        <v>3145</v>
      </c>
      <c r="Y1023">
        <v>802</v>
      </c>
      <c r="Z1023" t="s">
        <v>44</v>
      </c>
      <c r="AA1023" t="s">
        <v>123</v>
      </c>
      <c r="AB1023" t="s">
        <v>62</v>
      </c>
      <c r="AC1023">
        <v>250000000</v>
      </c>
      <c r="AD1023">
        <v>2014</v>
      </c>
      <c r="AE1023">
        <v>972</v>
      </c>
      <c r="AF1023">
        <v>7.5</v>
      </c>
      <c r="AG1023">
        <v>2.35</v>
      </c>
      <c r="AH1023">
        <v>65000</v>
      </c>
    </row>
    <row r="1024" spans="1:55">
      <c r="A1024" t="s">
        <v>34</v>
      </c>
      <c r="B1024" t="s">
        <v>163</v>
      </c>
      <c r="C1024">
        <v>682</v>
      </c>
      <c r="D1024">
        <v>126</v>
      </c>
      <c r="E1024">
        <v>17000</v>
      </c>
      <c r="F1024">
        <v>1000</v>
      </c>
      <c r="G1024" t="s">
        <v>119</v>
      </c>
      <c r="H1024">
        <v>17000</v>
      </c>
      <c r="I1024">
        <v>73820094</v>
      </c>
      <c r="J1024" t="s">
        <v>69</v>
      </c>
      <c r="K1024" t="s">
        <v>38</v>
      </c>
      <c r="L1024" t="s">
        <v>89</v>
      </c>
      <c r="M1024" t="s">
        <v>90</v>
      </c>
      <c r="Q1024" t="s">
        <v>2423</v>
      </c>
      <c r="R1024" t="s">
        <v>3153</v>
      </c>
      <c r="S1024">
        <v>245333</v>
      </c>
      <c r="T1024">
        <v>36017</v>
      </c>
      <c r="U1024" t="s">
        <v>275</v>
      </c>
      <c r="V1024">
        <v>0</v>
      </c>
      <c r="W1024" t="s">
        <v>3154</v>
      </c>
      <c r="X1024" t="s">
        <v>3155</v>
      </c>
      <c r="Y1024">
        <v>678</v>
      </c>
      <c r="Z1024" t="s">
        <v>44</v>
      </c>
      <c r="AA1024" t="s">
        <v>45</v>
      </c>
      <c r="AB1024" t="s">
        <v>150</v>
      </c>
      <c r="AC1024">
        <v>170000000</v>
      </c>
      <c r="AD1024">
        <v>2011</v>
      </c>
      <c r="AE1024">
        <v>16000</v>
      </c>
      <c r="AF1024">
        <v>7.5</v>
      </c>
      <c r="AG1024">
        <v>1.85</v>
      </c>
      <c r="AH1024">
        <v>42000</v>
      </c>
      <c r="BC1024" t="s">
        <v>87</v>
      </c>
    </row>
    <row r="1025" spans="1:34">
      <c r="A1025" t="s">
        <v>34</v>
      </c>
      <c r="B1025" t="s">
        <v>3139</v>
      </c>
      <c r="C1025">
        <v>329</v>
      </c>
      <c r="D1025">
        <v>138</v>
      </c>
      <c r="E1025">
        <v>282</v>
      </c>
      <c r="F1025">
        <v>687</v>
      </c>
      <c r="G1025" t="s">
        <v>1694</v>
      </c>
      <c r="H1025">
        <v>21000</v>
      </c>
      <c r="I1025">
        <v>292000866</v>
      </c>
      <c r="J1025" t="s">
        <v>69</v>
      </c>
      <c r="K1025" t="s">
        <v>89</v>
      </c>
      <c r="L1025" t="s">
        <v>70</v>
      </c>
      <c r="M1025" t="s">
        <v>90</v>
      </c>
      <c r="Q1025" t="s">
        <v>2600</v>
      </c>
      <c r="R1025" t="s">
        <v>3156</v>
      </c>
      <c r="S1025">
        <v>355137</v>
      </c>
      <c r="T1025">
        <v>33433</v>
      </c>
      <c r="U1025" t="s">
        <v>3157</v>
      </c>
      <c r="V1025">
        <v>3</v>
      </c>
      <c r="W1025" t="s">
        <v>3158</v>
      </c>
      <c r="X1025" t="s">
        <v>3159</v>
      </c>
      <c r="Y1025">
        <v>1108</v>
      </c>
      <c r="Z1025" t="s">
        <v>44</v>
      </c>
      <c r="AA1025" t="s">
        <v>329</v>
      </c>
      <c r="AB1025" t="s">
        <v>62</v>
      </c>
      <c r="AC1025">
        <v>150000000</v>
      </c>
      <c r="AD1025">
        <v>2007</v>
      </c>
      <c r="AE1025">
        <v>11000</v>
      </c>
      <c r="AF1025">
        <v>7.5</v>
      </c>
      <c r="AG1025">
        <v>2.35</v>
      </c>
      <c r="AH1025">
        <v>0</v>
      </c>
    </row>
    <row r="1026" spans="1:34">
      <c r="A1026" t="s">
        <v>34</v>
      </c>
      <c r="B1026" t="s">
        <v>3160</v>
      </c>
      <c r="C1026">
        <v>258</v>
      </c>
      <c r="D1026">
        <v>159</v>
      </c>
      <c r="E1026">
        <v>0</v>
      </c>
      <c r="F1026">
        <v>645</v>
      </c>
      <c r="G1026" t="s">
        <v>3157</v>
      </c>
      <c r="H1026">
        <v>11000</v>
      </c>
      <c r="I1026">
        <v>317557891</v>
      </c>
      <c r="J1026" t="s">
        <v>69</v>
      </c>
      <c r="K1026" t="s">
        <v>89</v>
      </c>
      <c r="L1026" t="s">
        <v>70</v>
      </c>
      <c r="Q1026" t="s">
        <v>1694</v>
      </c>
      <c r="R1026" t="s">
        <v>3161</v>
      </c>
      <c r="S1026">
        <v>444683</v>
      </c>
      <c r="T1026">
        <v>13191</v>
      </c>
      <c r="U1026" t="s">
        <v>3162</v>
      </c>
      <c r="V1026">
        <v>4</v>
      </c>
      <c r="W1026" t="s">
        <v>3163</v>
      </c>
      <c r="X1026" t="s">
        <v>3164</v>
      </c>
      <c r="Y1026">
        <v>1571</v>
      </c>
      <c r="Z1026" t="s">
        <v>44</v>
      </c>
      <c r="AA1026" t="s">
        <v>329</v>
      </c>
      <c r="AB1026" t="s">
        <v>150</v>
      </c>
      <c r="AC1026">
        <v>125000000</v>
      </c>
      <c r="AD1026">
        <v>2001</v>
      </c>
      <c r="AE1026">
        <v>687</v>
      </c>
      <c r="AF1026">
        <v>7.5</v>
      </c>
      <c r="AG1026">
        <v>2.35</v>
      </c>
      <c r="AH1026">
        <v>16000</v>
      </c>
    </row>
    <row r="1027" spans="1:34">
      <c r="A1027" t="s">
        <v>34</v>
      </c>
      <c r="B1027" t="s">
        <v>3189</v>
      </c>
      <c r="C1027">
        <v>143</v>
      </c>
      <c r="D1027">
        <v>88</v>
      </c>
      <c r="E1027">
        <v>7</v>
      </c>
      <c r="F1027">
        <v>484</v>
      </c>
      <c r="G1027" t="s">
        <v>3190</v>
      </c>
      <c r="H1027">
        <v>2000</v>
      </c>
      <c r="I1027">
        <v>120618403</v>
      </c>
      <c r="J1027" t="s">
        <v>69</v>
      </c>
      <c r="K1027" t="s">
        <v>95</v>
      </c>
      <c r="L1027" t="s">
        <v>89</v>
      </c>
      <c r="M1027" t="s">
        <v>70</v>
      </c>
      <c r="N1027" t="s">
        <v>91</v>
      </c>
      <c r="O1027" t="s">
        <v>207</v>
      </c>
      <c r="Q1027" t="s">
        <v>3191</v>
      </c>
      <c r="R1027" t="s">
        <v>3192</v>
      </c>
      <c r="S1027">
        <v>171792</v>
      </c>
      <c r="T1027">
        <v>4478</v>
      </c>
      <c r="U1027" t="s">
        <v>3193</v>
      </c>
      <c r="V1027">
        <v>0</v>
      </c>
      <c r="W1027" t="s">
        <v>3194</v>
      </c>
      <c r="X1027" t="s">
        <v>3195</v>
      </c>
      <c r="Y1027">
        <v>222</v>
      </c>
      <c r="Z1027" t="s">
        <v>44</v>
      </c>
      <c r="AA1027" t="s">
        <v>45</v>
      </c>
      <c r="AB1027" t="s">
        <v>251</v>
      </c>
      <c r="AC1027">
        <v>90000000</v>
      </c>
      <c r="AD1027">
        <v>1998</v>
      </c>
      <c r="AE1027">
        <v>500</v>
      </c>
      <c r="AF1027">
        <v>7.5</v>
      </c>
      <c r="AG1027">
        <v>1.66</v>
      </c>
      <c r="AH1027">
        <v>12000</v>
      </c>
    </row>
    <row r="1028" spans="1:34">
      <c r="A1028" t="s">
        <v>34</v>
      </c>
      <c r="B1028" t="s">
        <v>1958</v>
      </c>
      <c r="C1028">
        <v>285</v>
      </c>
      <c r="D1028">
        <v>126</v>
      </c>
      <c r="E1028">
        <v>729</v>
      </c>
      <c r="F1028">
        <v>284</v>
      </c>
      <c r="G1028" t="s">
        <v>3377</v>
      </c>
      <c r="H1028">
        <v>912</v>
      </c>
      <c r="I1028">
        <v>71502303</v>
      </c>
      <c r="J1028" t="s">
        <v>69</v>
      </c>
      <c r="K1028" t="s">
        <v>88</v>
      </c>
      <c r="L1028" t="s">
        <v>38</v>
      </c>
      <c r="M1028" t="s">
        <v>87</v>
      </c>
      <c r="Q1028" t="s">
        <v>3378</v>
      </c>
      <c r="R1028" t="s">
        <v>3379</v>
      </c>
      <c r="S1028">
        <v>149966</v>
      </c>
      <c r="T1028">
        <v>2170</v>
      </c>
      <c r="U1028" t="s">
        <v>1659</v>
      </c>
      <c r="V1028">
        <v>0</v>
      </c>
      <c r="W1028" t="s">
        <v>3380</v>
      </c>
      <c r="X1028" t="s">
        <v>3381</v>
      </c>
      <c r="Y1028">
        <v>835</v>
      </c>
      <c r="Z1028" t="s">
        <v>44</v>
      </c>
      <c r="AA1028" t="s">
        <v>45</v>
      </c>
      <c r="AB1028" t="s">
        <v>46</v>
      </c>
      <c r="AC1028">
        <v>12000000</v>
      </c>
      <c r="AD1028">
        <v>2004</v>
      </c>
      <c r="AE1028">
        <v>306</v>
      </c>
      <c r="AF1028">
        <v>7.5</v>
      </c>
      <c r="AG1028">
        <v>1.85</v>
      </c>
      <c r="AH1028">
        <v>0</v>
      </c>
    </row>
    <row r="1029" spans="1:34">
      <c r="A1029" t="s">
        <v>34</v>
      </c>
      <c r="B1029" t="s">
        <v>3394</v>
      </c>
      <c r="C1029">
        <v>172</v>
      </c>
      <c r="D1029">
        <v>107</v>
      </c>
      <c r="E1029">
        <v>0</v>
      </c>
      <c r="F1029">
        <v>289</v>
      </c>
      <c r="G1029" t="s">
        <v>1315</v>
      </c>
      <c r="H1029">
        <v>572</v>
      </c>
      <c r="I1029">
        <v>5023275</v>
      </c>
      <c r="J1029" t="s">
        <v>69</v>
      </c>
      <c r="K1029" t="s">
        <v>37</v>
      </c>
      <c r="L1029" t="s">
        <v>38</v>
      </c>
      <c r="M1029" t="s">
        <v>90</v>
      </c>
      <c r="N1029" t="s">
        <v>92</v>
      </c>
      <c r="Q1029" t="s">
        <v>3395</v>
      </c>
      <c r="R1029" t="s">
        <v>3396</v>
      </c>
      <c r="S1029">
        <v>34194</v>
      </c>
      <c r="T1029">
        <v>1627</v>
      </c>
      <c r="U1029" t="s">
        <v>3397</v>
      </c>
      <c r="V1029">
        <v>2</v>
      </c>
      <c r="W1029" t="s">
        <v>3398</v>
      </c>
      <c r="X1029" t="s">
        <v>3399</v>
      </c>
      <c r="Y1029">
        <v>199</v>
      </c>
      <c r="Z1029" t="s">
        <v>44</v>
      </c>
      <c r="AA1029" t="s">
        <v>301</v>
      </c>
      <c r="AB1029" t="s">
        <v>46</v>
      </c>
      <c r="AC1029">
        <v>15000000</v>
      </c>
      <c r="AD1029">
        <v>2005</v>
      </c>
      <c r="AE1029">
        <v>324</v>
      </c>
      <c r="AF1029">
        <v>7.5</v>
      </c>
      <c r="AG1029">
        <v>2.35</v>
      </c>
      <c r="AH1029">
        <v>0</v>
      </c>
    </row>
    <row r="1030" spans="1:34">
      <c r="A1030" t="s">
        <v>34</v>
      </c>
      <c r="B1030" t="s">
        <v>3459</v>
      </c>
      <c r="C1030">
        <v>74</v>
      </c>
      <c r="D1030">
        <v>94</v>
      </c>
      <c r="E1030">
        <v>176</v>
      </c>
      <c r="F1030">
        <v>46</v>
      </c>
      <c r="G1030" t="s">
        <v>3460</v>
      </c>
      <c r="H1030">
        <v>116</v>
      </c>
      <c r="I1030">
        <v>6165429</v>
      </c>
      <c r="J1030" t="s">
        <v>69</v>
      </c>
      <c r="K1030" t="s">
        <v>79</v>
      </c>
      <c r="L1030" t="s">
        <v>38</v>
      </c>
      <c r="M1030" t="s">
        <v>80</v>
      </c>
      <c r="Q1030" t="s">
        <v>3461</v>
      </c>
      <c r="R1030" t="s">
        <v>3462</v>
      </c>
      <c r="S1030">
        <v>23486</v>
      </c>
      <c r="T1030">
        <v>312</v>
      </c>
      <c r="U1030" t="s">
        <v>3463</v>
      </c>
      <c r="V1030">
        <v>1</v>
      </c>
      <c r="W1030" t="s">
        <v>3464</v>
      </c>
      <c r="X1030" t="s">
        <v>3465</v>
      </c>
      <c r="Y1030">
        <v>249</v>
      </c>
      <c r="Z1030" t="s">
        <v>3466</v>
      </c>
      <c r="AA1030" t="s">
        <v>772</v>
      </c>
      <c r="AB1030" t="s">
        <v>150</v>
      </c>
      <c r="AC1030">
        <v>6000000</v>
      </c>
      <c r="AD1030">
        <v>2002</v>
      </c>
      <c r="AE1030">
        <v>93</v>
      </c>
      <c r="AF1030">
        <v>7.5</v>
      </c>
      <c r="AG1030">
        <v>2.35</v>
      </c>
      <c r="AH1030">
        <v>0</v>
      </c>
    </row>
    <row r="1031" spans="1:34">
      <c r="A1031" t="s">
        <v>34</v>
      </c>
      <c r="B1031" t="s">
        <v>3160</v>
      </c>
      <c r="C1031">
        <v>232</v>
      </c>
      <c r="D1031">
        <v>174</v>
      </c>
      <c r="E1031">
        <v>0</v>
      </c>
      <c r="F1031">
        <v>9000</v>
      </c>
      <c r="G1031" t="s">
        <v>1696</v>
      </c>
      <c r="H1031">
        <v>11000</v>
      </c>
      <c r="I1031">
        <v>261970615</v>
      </c>
      <c r="J1031" t="s">
        <v>69</v>
      </c>
      <c r="K1031" t="s">
        <v>89</v>
      </c>
      <c r="L1031" t="s">
        <v>70</v>
      </c>
      <c r="M1031" t="s">
        <v>90</v>
      </c>
      <c r="Q1031" t="s">
        <v>1694</v>
      </c>
      <c r="R1031" t="s">
        <v>3606</v>
      </c>
      <c r="S1031">
        <v>387616</v>
      </c>
      <c r="T1031">
        <v>35672</v>
      </c>
      <c r="U1031" t="s">
        <v>3607</v>
      </c>
      <c r="V1031">
        <v>1</v>
      </c>
      <c r="W1031" t="s">
        <v>3608</v>
      </c>
      <c r="X1031" t="s">
        <v>3609</v>
      </c>
      <c r="Y1031">
        <v>858</v>
      </c>
      <c r="Z1031" t="s">
        <v>44</v>
      </c>
      <c r="AA1031" t="s">
        <v>329</v>
      </c>
      <c r="AB1031" t="s">
        <v>150</v>
      </c>
      <c r="AC1031">
        <v>100000000</v>
      </c>
      <c r="AD1031">
        <v>2002</v>
      </c>
      <c r="AE1031">
        <v>10000</v>
      </c>
      <c r="AF1031">
        <v>7.4</v>
      </c>
      <c r="AG1031">
        <v>2.35</v>
      </c>
      <c r="AH1031">
        <v>0</v>
      </c>
    </row>
    <row r="1032" spans="1:34">
      <c r="A1032" t="s">
        <v>34</v>
      </c>
      <c r="B1032" t="s">
        <v>3622</v>
      </c>
      <c r="C1032">
        <v>299</v>
      </c>
      <c r="D1032">
        <v>87</v>
      </c>
      <c r="E1032">
        <v>30</v>
      </c>
      <c r="F1032">
        <v>433</v>
      </c>
      <c r="G1032" t="s">
        <v>2187</v>
      </c>
      <c r="H1032">
        <v>745</v>
      </c>
      <c r="I1032">
        <v>183132370</v>
      </c>
      <c r="J1032" t="s">
        <v>69</v>
      </c>
      <c r="K1032" t="s">
        <v>95</v>
      </c>
      <c r="L1032" t="s">
        <v>88</v>
      </c>
      <c r="Q1032" t="s">
        <v>1929</v>
      </c>
      <c r="R1032" t="s">
        <v>3623</v>
      </c>
      <c r="S1032">
        <v>259083</v>
      </c>
      <c r="T1032">
        <v>3086</v>
      </c>
      <c r="U1032" t="s">
        <v>3624</v>
      </c>
      <c r="V1032">
        <v>0</v>
      </c>
      <c r="W1032" t="s">
        <v>3625</v>
      </c>
      <c r="X1032" t="s">
        <v>3626</v>
      </c>
      <c r="Y1032">
        <v>763</v>
      </c>
      <c r="Z1032" t="s">
        <v>44</v>
      </c>
      <c r="AA1032" t="s">
        <v>45</v>
      </c>
      <c r="AB1032" t="s">
        <v>62</v>
      </c>
      <c r="AC1032">
        <v>75000000</v>
      </c>
      <c r="AD1032">
        <v>2007</v>
      </c>
      <c r="AE1032">
        <v>440</v>
      </c>
      <c r="AF1032">
        <v>7.4</v>
      </c>
      <c r="AG1032">
        <v>2.35</v>
      </c>
      <c r="AH1032">
        <v>0</v>
      </c>
    </row>
    <row r="1033" spans="1:34">
      <c r="A1033" t="s">
        <v>34</v>
      </c>
      <c r="B1033" t="s">
        <v>913</v>
      </c>
      <c r="C1033">
        <v>207</v>
      </c>
      <c r="D1033">
        <v>97</v>
      </c>
      <c r="E1033">
        <v>0</v>
      </c>
      <c r="F1033">
        <v>760</v>
      </c>
      <c r="G1033" t="s">
        <v>3672</v>
      </c>
      <c r="H1033">
        <v>11000</v>
      </c>
      <c r="I1033">
        <v>93452056</v>
      </c>
      <c r="J1033" t="s">
        <v>69</v>
      </c>
      <c r="K1033" t="s">
        <v>88</v>
      </c>
      <c r="L1033" t="s">
        <v>38</v>
      </c>
      <c r="Q1033" t="s">
        <v>39</v>
      </c>
      <c r="R1033" t="s">
        <v>3673</v>
      </c>
      <c r="S1033">
        <v>184795</v>
      </c>
      <c r="T1033">
        <v>14868</v>
      </c>
      <c r="U1033" t="s">
        <v>3674</v>
      </c>
      <c r="V1033">
        <v>1</v>
      </c>
      <c r="W1033" t="s">
        <v>3675</v>
      </c>
      <c r="X1033" t="s">
        <v>3676</v>
      </c>
      <c r="Y1033">
        <v>310</v>
      </c>
      <c r="Z1033" t="s">
        <v>44</v>
      </c>
      <c r="AA1033" t="s">
        <v>45</v>
      </c>
      <c r="AB1033" t="s">
        <v>62</v>
      </c>
      <c r="AC1033">
        <v>45000000</v>
      </c>
      <c r="AD1033">
        <v>2007</v>
      </c>
      <c r="AE1033">
        <v>2000</v>
      </c>
      <c r="AF1033">
        <v>7.4</v>
      </c>
      <c r="AG1033">
        <v>1.85</v>
      </c>
      <c r="AH1033">
        <v>22000</v>
      </c>
    </row>
    <row r="1034" spans="1:34">
      <c r="A1034" t="s">
        <v>34</v>
      </c>
      <c r="B1034" t="s">
        <v>136</v>
      </c>
      <c r="C1034">
        <v>111</v>
      </c>
      <c r="D1034">
        <v>118</v>
      </c>
      <c r="E1034">
        <v>0</v>
      </c>
      <c r="F1034">
        <v>690</v>
      </c>
      <c r="G1034" t="s">
        <v>1762</v>
      </c>
      <c r="H1034">
        <v>1000</v>
      </c>
      <c r="I1034">
        <v>87666629</v>
      </c>
      <c r="J1034" t="s">
        <v>69</v>
      </c>
      <c r="K1034" t="s">
        <v>88</v>
      </c>
      <c r="L1034" t="s">
        <v>86</v>
      </c>
      <c r="M1034" t="s">
        <v>92</v>
      </c>
      <c r="Q1034" t="s">
        <v>318</v>
      </c>
      <c r="R1034" t="s">
        <v>3686</v>
      </c>
      <c r="S1034">
        <v>283480</v>
      </c>
      <c r="T1034">
        <v>3986</v>
      </c>
      <c r="U1034" t="s">
        <v>317</v>
      </c>
      <c r="V1034">
        <v>0</v>
      </c>
      <c r="W1034" t="s">
        <v>3687</v>
      </c>
      <c r="X1034" t="s">
        <v>3688</v>
      </c>
      <c r="Y1034">
        <v>263</v>
      </c>
      <c r="Z1034" t="s">
        <v>44</v>
      </c>
      <c r="AA1034" t="s">
        <v>45</v>
      </c>
      <c r="AB1034" t="s">
        <v>150</v>
      </c>
      <c r="AC1034">
        <v>40000000</v>
      </c>
      <c r="AD1034">
        <v>1990</v>
      </c>
      <c r="AE1034">
        <v>869</v>
      </c>
      <c r="AF1034">
        <v>7.4</v>
      </c>
      <c r="AG1034">
        <v>1.37</v>
      </c>
      <c r="AH1034">
        <v>0</v>
      </c>
    </row>
    <row r="1035" spans="1:34">
      <c r="A1035" t="s">
        <v>34</v>
      </c>
      <c r="B1035" t="s">
        <v>136</v>
      </c>
      <c r="C1035">
        <v>335</v>
      </c>
      <c r="D1035">
        <v>123</v>
      </c>
      <c r="E1035">
        <v>0</v>
      </c>
      <c r="F1035">
        <v>6</v>
      </c>
      <c r="G1035" t="s">
        <v>3711</v>
      </c>
      <c r="H1035">
        <v>23000</v>
      </c>
      <c r="I1035">
        <v>10137502</v>
      </c>
      <c r="J1035" t="s">
        <v>69</v>
      </c>
      <c r="K1035" t="s">
        <v>79</v>
      </c>
      <c r="L1035" t="s">
        <v>38</v>
      </c>
      <c r="M1035" t="s">
        <v>57</v>
      </c>
      <c r="Q1035" t="s">
        <v>116</v>
      </c>
      <c r="R1035" t="s">
        <v>3712</v>
      </c>
      <c r="S1035">
        <v>77394</v>
      </c>
      <c r="T1035">
        <v>23031</v>
      </c>
      <c r="U1035" t="s">
        <v>3713</v>
      </c>
      <c r="V1035">
        <v>0</v>
      </c>
      <c r="W1035" t="s">
        <v>3714</v>
      </c>
      <c r="X1035" t="s">
        <v>3715</v>
      </c>
      <c r="Y1035">
        <v>195</v>
      </c>
      <c r="Z1035" t="s">
        <v>44</v>
      </c>
      <c r="AA1035" t="s">
        <v>45</v>
      </c>
      <c r="AB1035" t="s">
        <v>150</v>
      </c>
      <c r="AC1035">
        <v>35000000</v>
      </c>
      <c r="AD1035">
        <v>2015</v>
      </c>
      <c r="AE1035">
        <v>22</v>
      </c>
      <c r="AF1035">
        <v>7.4</v>
      </c>
      <c r="AG1035">
        <v>2.35</v>
      </c>
      <c r="AH1035">
        <v>24000</v>
      </c>
    </row>
    <row r="1036" spans="1:34">
      <c r="A1036" t="s">
        <v>34</v>
      </c>
      <c r="B1036" t="s">
        <v>418</v>
      </c>
      <c r="C1036">
        <v>52</v>
      </c>
      <c r="D1036">
        <v>164</v>
      </c>
      <c r="E1036">
        <v>767</v>
      </c>
      <c r="F1036">
        <v>162</v>
      </c>
      <c r="G1036" t="s">
        <v>3746</v>
      </c>
      <c r="H1036">
        <v>358</v>
      </c>
      <c r="I1036">
        <v>26400000</v>
      </c>
      <c r="J1036" t="s">
        <v>69</v>
      </c>
      <c r="K1036" t="s">
        <v>38</v>
      </c>
      <c r="L1036" t="s">
        <v>80</v>
      </c>
      <c r="Q1036" t="s">
        <v>3747</v>
      </c>
      <c r="R1036" t="s">
        <v>3748</v>
      </c>
      <c r="S1036">
        <v>12980</v>
      </c>
      <c r="T1036">
        <v>1334</v>
      </c>
      <c r="U1036" t="s">
        <v>3749</v>
      </c>
      <c r="V1036">
        <v>0</v>
      </c>
      <c r="W1036" t="s">
        <v>3750</v>
      </c>
      <c r="X1036" t="s">
        <v>3751</v>
      </c>
      <c r="Y1036">
        <v>89</v>
      </c>
      <c r="Z1036" t="s">
        <v>44</v>
      </c>
      <c r="AA1036" t="s">
        <v>329</v>
      </c>
      <c r="AB1036" t="s">
        <v>150</v>
      </c>
      <c r="AC1036">
        <v>16000000</v>
      </c>
      <c r="AD1036">
        <v>1984</v>
      </c>
      <c r="AE1036">
        <v>223</v>
      </c>
      <c r="AF1036">
        <v>7.4</v>
      </c>
      <c r="AG1036">
        <v>1.85</v>
      </c>
      <c r="AH1036">
        <v>845</v>
      </c>
    </row>
    <row r="1037" spans="1:34">
      <c r="A1037" t="s">
        <v>34</v>
      </c>
      <c r="B1037" t="s">
        <v>920</v>
      </c>
      <c r="C1037">
        <v>55</v>
      </c>
      <c r="D1037">
        <v>98</v>
      </c>
      <c r="E1037">
        <v>11000</v>
      </c>
      <c r="F1037">
        <v>624</v>
      </c>
      <c r="G1037" t="s">
        <v>3807</v>
      </c>
      <c r="H1037">
        <v>816</v>
      </c>
      <c r="I1037">
        <v>61400000</v>
      </c>
      <c r="J1037" t="s">
        <v>69</v>
      </c>
      <c r="K1037" t="s">
        <v>88</v>
      </c>
      <c r="Q1037" t="s">
        <v>231</v>
      </c>
      <c r="R1037" t="s">
        <v>3808</v>
      </c>
      <c r="S1037">
        <v>71183</v>
      </c>
      <c r="T1037">
        <v>3617</v>
      </c>
      <c r="U1037" t="s">
        <v>3809</v>
      </c>
      <c r="V1037">
        <v>1</v>
      </c>
      <c r="W1037" t="s">
        <v>3810</v>
      </c>
      <c r="X1037" t="s">
        <v>3811</v>
      </c>
      <c r="Y1037">
        <v>183</v>
      </c>
      <c r="Z1037" t="s">
        <v>44</v>
      </c>
      <c r="AA1037" t="s">
        <v>45</v>
      </c>
      <c r="AB1037" t="s">
        <v>46</v>
      </c>
      <c r="AC1037">
        <v>15000000</v>
      </c>
      <c r="AD1037">
        <v>1983</v>
      </c>
      <c r="AE1037">
        <v>695</v>
      </c>
      <c r="AF1037">
        <v>7.4</v>
      </c>
      <c r="AG1037">
        <v>1.85</v>
      </c>
      <c r="AH1037">
        <v>0</v>
      </c>
    </row>
    <row r="1038" spans="1:34">
      <c r="A1038" t="s">
        <v>34</v>
      </c>
      <c r="B1038" t="s">
        <v>2101</v>
      </c>
      <c r="C1038">
        <v>206</v>
      </c>
      <c r="D1038">
        <v>130</v>
      </c>
      <c r="E1038">
        <v>0</v>
      </c>
      <c r="F1038">
        <v>769</v>
      </c>
      <c r="G1038" t="s">
        <v>1049</v>
      </c>
      <c r="H1038">
        <v>13000</v>
      </c>
      <c r="I1038">
        <v>30651422</v>
      </c>
      <c r="J1038" t="s">
        <v>69</v>
      </c>
      <c r="K1038" t="s">
        <v>88</v>
      </c>
      <c r="L1038" t="s">
        <v>38</v>
      </c>
      <c r="M1038" t="s">
        <v>70</v>
      </c>
      <c r="Q1038" t="s">
        <v>209</v>
      </c>
      <c r="R1038" t="s">
        <v>3862</v>
      </c>
      <c r="S1038">
        <v>181737</v>
      </c>
      <c r="T1038">
        <v>16693</v>
      </c>
      <c r="U1038" t="s">
        <v>3863</v>
      </c>
      <c r="V1038">
        <v>8</v>
      </c>
      <c r="W1038" t="s">
        <v>3864</v>
      </c>
      <c r="X1038" t="s">
        <v>3865</v>
      </c>
      <c r="Y1038">
        <v>1015</v>
      </c>
      <c r="Z1038" t="s">
        <v>44</v>
      </c>
      <c r="AA1038" t="s">
        <v>45</v>
      </c>
      <c r="AB1038" t="s">
        <v>46</v>
      </c>
      <c r="AC1038">
        <v>10000000</v>
      </c>
      <c r="AD1038">
        <v>1999</v>
      </c>
      <c r="AE1038">
        <v>1000</v>
      </c>
      <c r="AF1038">
        <v>7.4</v>
      </c>
      <c r="AG1038">
        <v>2.35</v>
      </c>
      <c r="AH1038">
        <v>10000</v>
      </c>
    </row>
    <row r="1039" spans="1:34">
      <c r="A1039" t="s">
        <v>34</v>
      </c>
      <c r="B1039" t="s">
        <v>4009</v>
      </c>
      <c r="C1039">
        <v>169</v>
      </c>
      <c r="D1039">
        <v>103</v>
      </c>
      <c r="E1039">
        <v>2</v>
      </c>
      <c r="F1039">
        <v>226</v>
      </c>
      <c r="G1039" t="s">
        <v>4010</v>
      </c>
      <c r="H1039">
        <v>2000</v>
      </c>
      <c r="I1039">
        <v>9013113</v>
      </c>
      <c r="J1039" t="s">
        <v>69</v>
      </c>
      <c r="K1039" t="s">
        <v>88</v>
      </c>
      <c r="L1039" t="s">
        <v>38</v>
      </c>
      <c r="Q1039" t="s">
        <v>3734</v>
      </c>
      <c r="R1039" t="s">
        <v>4011</v>
      </c>
      <c r="S1039">
        <v>36321</v>
      </c>
      <c r="T1039">
        <v>3192</v>
      </c>
      <c r="U1039" t="s">
        <v>4012</v>
      </c>
      <c r="V1039">
        <v>2</v>
      </c>
      <c r="W1039" t="s">
        <v>4013</v>
      </c>
      <c r="X1039" t="s">
        <v>4014</v>
      </c>
      <c r="Y1039">
        <v>230</v>
      </c>
      <c r="Z1039" t="s">
        <v>44</v>
      </c>
      <c r="AA1039" t="s">
        <v>45</v>
      </c>
      <c r="AB1039" t="s">
        <v>46</v>
      </c>
      <c r="AC1039">
        <v>1000000</v>
      </c>
      <c r="AD1039">
        <v>2005</v>
      </c>
      <c r="AE1039">
        <v>508</v>
      </c>
      <c r="AF1039">
        <v>7.4</v>
      </c>
      <c r="AG1039">
        <v>1.85</v>
      </c>
      <c r="AH1039">
        <v>0</v>
      </c>
    </row>
    <row r="1040" spans="1:34">
      <c r="A1040" t="s">
        <v>34</v>
      </c>
      <c r="B1040" t="s">
        <v>4052</v>
      </c>
      <c r="C1040">
        <v>376</v>
      </c>
      <c r="D1040">
        <v>104</v>
      </c>
      <c r="E1040">
        <v>37</v>
      </c>
      <c r="F1040">
        <v>760</v>
      </c>
      <c r="G1040" t="s">
        <v>2631</v>
      </c>
      <c r="H1040">
        <v>12000</v>
      </c>
      <c r="I1040">
        <v>268488329</v>
      </c>
      <c r="J1040" t="s">
        <v>69</v>
      </c>
      <c r="K1040" t="s">
        <v>95</v>
      </c>
      <c r="L1040" t="s">
        <v>88</v>
      </c>
      <c r="M1040" t="s">
        <v>89</v>
      </c>
      <c r="N1040" t="s">
        <v>70</v>
      </c>
      <c r="Q1040" t="s">
        <v>449</v>
      </c>
      <c r="R1040" t="s">
        <v>4053</v>
      </c>
      <c r="S1040">
        <v>235025</v>
      </c>
      <c r="T1040">
        <v>14863</v>
      </c>
      <c r="U1040" t="s">
        <v>3674</v>
      </c>
      <c r="V1040">
        <v>0</v>
      </c>
      <c r="W1040" t="s">
        <v>4054</v>
      </c>
      <c r="X1040" t="s">
        <v>4055</v>
      </c>
      <c r="Y1040">
        <v>265</v>
      </c>
      <c r="Z1040" t="s">
        <v>44</v>
      </c>
      <c r="AA1040" t="s">
        <v>45</v>
      </c>
      <c r="AB1040" t="s">
        <v>251</v>
      </c>
      <c r="AC1040">
        <v>200000000</v>
      </c>
      <c r="AD1040">
        <v>2013</v>
      </c>
      <c r="AE1040">
        <v>779</v>
      </c>
      <c r="AF1040">
        <v>7.3</v>
      </c>
      <c r="AG1040">
        <v>1.85</v>
      </c>
      <c r="AH1040">
        <v>44000</v>
      </c>
    </row>
    <row r="1041" spans="1:34">
      <c r="A1041" t="s">
        <v>34</v>
      </c>
      <c r="B1041" t="s">
        <v>4074</v>
      </c>
      <c r="C1041">
        <v>256</v>
      </c>
      <c r="D1041">
        <v>97</v>
      </c>
      <c r="E1041">
        <v>52</v>
      </c>
      <c r="F1041">
        <v>161</v>
      </c>
      <c r="G1041" t="s">
        <v>4075</v>
      </c>
      <c r="H1041">
        <v>20000</v>
      </c>
      <c r="I1041">
        <v>103400692</v>
      </c>
      <c r="J1041" t="s">
        <v>69</v>
      </c>
      <c r="K1041" t="s">
        <v>95</v>
      </c>
      <c r="L1041" t="s">
        <v>89</v>
      </c>
      <c r="M1041" t="s">
        <v>70</v>
      </c>
      <c r="Q1041" t="s">
        <v>289</v>
      </c>
      <c r="R1041" t="s">
        <v>4076</v>
      </c>
      <c r="S1041">
        <v>123553</v>
      </c>
      <c r="T1041">
        <v>20645</v>
      </c>
      <c r="U1041" t="s">
        <v>4077</v>
      </c>
      <c r="V1041">
        <v>0</v>
      </c>
      <c r="W1041" t="s">
        <v>4078</v>
      </c>
      <c r="X1041" t="s">
        <v>4079</v>
      </c>
      <c r="Y1041">
        <v>174</v>
      </c>
      <c r="Z1041" t="s">
        <v>44</v>
      </c>
      <c r="AA1041" t="s">
        <v>45</v>
      </c>
      <c r="AB1041" t="s">
        <v>150</v>
      </c>
      <c r="AC1041">
        <v>145000000</v>
      </c>
      <c r="AD1041">
        <v>2012</v>
      </c>
      <c r="AE1041">
        <v>315</v>
      </c>
      <c r="AF1041">
        <v>7.3</v>
      </c>
      <c r="AG1041">
        <v>1.85</v>
      </c>
      <c r="AH1041">
        <v>25000</v>
      </c>
    </row>
    <row r="1042" spans="1:34">
      <c r="A1042" t="s">
        <v>34</v>
      </c>
      <c r="B1042" t="s">
        <v>4091</v>
      </c>
      <c r="C1042">
        <v>257</v>
      </c>
      <c r="D1042">
        <v>98</v>
      </c>
      <c r="E1042">
        <v>16</v>
      </c>
      <c r="F1042">
        <v>12000</v>
      </c>
      <c r="G1042" t="s">
        <v>869</v>
      </c>
      <c r="H1042">
        <v>16000</v>
      </c>
      <c r="I1042">
        <v>187165546</v>
      </c>
      <c r="J1042" t="s">
        <v>69</v>
      </c>
      <c r="K1042" t="s">
        <v>95</v>
      </c>
      <c r="L1042" t="s">
        <v>88</v>
      </c>
      <c r="M1042" t="s">
        <v>89</v>
      </c>
      <c r="N1042" t="s">
        <v>70</v>
      </c>
      <c r="Q1042" t="s">
        <v>825</v>
      </c>
      <c r="R1042" t="s">
        <v>4092</v>
      </c>
      <c r="S1042">
        <v>150618</v>
      </c>
      <c r="T1042">
        <v>43286</v>
      </c>
      <c r="U1042" t="s">
        <v>2304</v>
      </c>
      <c r="V1042">
        <v>3</v>
      </c>
      <c r="W1042" t="s">
        <v>4093</v>
      </c>
      <c r="X1042" t="s">
        <v>4094</v>
      </c>
      <c r="Y1042">
        <v>195</v>
      </c>
      <c r="Z1042" t="s">
        <v>44</v>
      </c>
      <c r="AA1042" t="s">
        <v>45</v>
      </c>
      <c r="AB1042" t="s">
        <v>150</v>
      </c>
      <c r="AC1042">
        <v>135000000</v>
      </c>
      <c r="AD1042">
        <v>2013</v>
      </c>
      <c r="AE1042">
        <v>15000</v>
      </c>
      <c r="AF1042">
        <v>7.3</v>
      </c>
      <c r="AG1042">
        <v>2.35</v>
      </c>
      <c r="AH1042">
        <v>28000</v>
      </c>
    </row>
    <row r="1043" spans="1:34">
      <c r="A1043" t="s">
        <v>34</v>
      </c>
      <c r="B1043" t="s">
        <v>4095</v>
      </c>
      <c r="C1043">
        <v>141</v>
      </c>
      <c r="D1043">
        <v>78</v>
      </c>
      <c r="E1043">
        <v>10</v>
      </c>
      <c r="F1043">
        <v>253</v>
      </c>
      <c r="G1043" t="s">
        <v>4096</v>
      </c>
      <c r="H1043">
        <v>558</v>
      </c>
      <c r="I1043">
        <v>89296573</v>
      </c>
      <c r="J1043" t="s">
        <v>69</v>
      </c>
      <c r="K1043" t="s">
        <v>95</v>
      </c>
      <c r="L1043" t="s">
        <v>88</v>
      </c>
      <c r="M1043" t="s">
        <v>89</v>
      </c>
      <c r="N1043" t="s">
        <v>70</v>
      </c>
      <c r="Q1043" t="s">
        <v>4097</v>
      </c>
      <c r="R1043" t="s">
        <v>4098</v>
      </c>
      <c r="S1043">
        <v>128285</v>
      </c>
      <c r="T1043">
        <v>2039</v>
      </c>
      <c r="U1043" t="s">
        <v>4099</v>
      </c>
      <c r="V1043">
        <v>1</v>
      </c>
      <c r="W1043" t="s">
        <v>4100</v>
      </c>
      <c r="X1043" t="s">
        <v>4101</v>
      </c>
      <c r="Y1043">
        <v>297</v>
      </c>
      <c r="Z1043" t="s">
        <v>44</v>
      </c>
      <c r="AA1043" t="s">
        <v>45</v>
      </c>
      <c r="AB1043" t="s">
        <v>251</v>
      </c>
      <c r="AC1043">
        <v>100000000</v>
      </c>
      <c r="AD1043">
        <v>2000</v>
      </c>
      <c r="AE1043">
        <v>452</v>
      </c>
      <c r="AF1043">
        <v>7.3</v>
      </c>
      <c r="AG1043">
        <v>1.66</v>
      </c>
      <c r="AH1043">
        <v>0</v>
      </c>
    </row>
    <row r="1044" spans="1:34">
      <c r="A1044" t="s">
        <v>34</v>
      </c>
      <c r="B1044" t="s">
        <v>4107</v>
      </c>
      <c r="C1044">
        <v>175</v>
      </c>
      <c r="D1044">
        <v>98</v>
      </c>
      <c r="E1044">
        <v>188</v>
      </c>
      <c r="F1044">
        <v>602</v>
      </c>
      <c r="G1044" t="s">
        <v>1405</v>
      </c>
      <c r="H1044">
        <v>10000</v>
      </c>
      <c r="I1044">
        <v>250147615</v>
      </c>
      <c r="J1044" t="s">
        <v>69</v>
      </c>
      <c r="K1044" t="s">
        <v>88</v>
      </c>
      <c r="L1044" t="s">
        <v>89</v>
      </c>
      <c r="M1044" t="s">
        <v>90</v>
      </c>
      <c r="N1044" t="s">
        <v>86</v>
      </c>
      <c r="Q1044" t="s">
        <v>1098</v>
      </c>
      <c r="R1044" t="s">
        <v>4108</v>
      </c>
      <c r="S1044">
        <v>403014</v>
      </c>
      <c r="T1044">
        <v>12998</v>
      </c>
      <c r="U1044" t="s">
        <v>4109</v>
      </c>
      <c r="V1044">
        <v>0</v>
      </c>
      <c r="W1044" t="s">
        <v>4110</v>
      </c>
      <c r="X1044" t="s">
        <v>4111</v>
      </c>
      <c r="Y1044">
        <v>289</v>
      </c>
      <c r="Z1044" t="s">
        <v>44</v>
      </c>
      <c r="AA1044" t="s">
        <v>45</v>
      </c>
      <c r="AB1044" t="s">
        <v>62</v>
      </c>
      <c r="AC1044">
        <v>90000000</v>
      </c>
      <c r="AD1044">
        <v>1997</v>
      </c>
      <c r="AE1044">
        <v>826</v>
      </c>
      <c r="AF1044">
        <v>7.3</v>
      </c>
      <c r="AG1044">
        <v>1.85</v>
      </c>
      <c r="AH1044">
        <v>0</v>
      </c>
    </row>
    <row r="1045" spans="1:34">
      <c r="A1045" t="s">
        <v>34</v>
      </c>
      <c r="B1045" t="s">
        <v>4112</v>
      </c>
      <c r="C1045">
        <v>362</v>
      </c>
      <c r="D1045">
        <v>114</v>
      </c>
      <c r="E1045">
        <v>0</v>
      </c>
      <c r="F1045">
        <v>423</v>
      </c>
      <c r="G1045" t="s">
        <v>4113</v>
      </c>
      <c r="H1045">
        <v>3000</v>
      </c>
      <c r="I1045">
        <v>58229120</v>
      </c>
      <c r="J1045" t="s">
        <v>69</v>
      </c>
      <c r="K1045" t="s">
        <v>88</v>
      </c>
      <c r="L1045" t="s">
        <v>38</v>
      </c>
      <c r="M1045" t="s">
        <v>70</v>
      </c>
      <c r="N1045" t="s">
        <v>87</v>
      </c>
      <c r="Q1045" t="s">
        <v>3178</v>
      </c>
      <c r="R1045" t="s">
        <v>4114</v>
      </c>
      <c r="S1045">
        <v>236421</v>
      </c>
      <c r="T1045">
        <v>5095</v>
      </c>
      <c r="U1045" t="s">
        <v>4115</v>
      </c>
      <c r="V1045">
        <v>1</v>
      </c>
      <c r="W1045" t="s">
        <v>4116</v>
      </c>
      <c r="X1045" t="s">
        <v>4117</v>
      </c>
      <c r="Y1045">
        <v>515</v>
      </c>
      <c r="Z1045" t="s">
        <v>44</v>
      </c>
      <c r="AA1045" t="s">
        <v>45</v>
      </c>
      <c r="AB1045" t="s">
        <v>150</v>
      </c>
      <c r="AC1045">
        <v>90000000</v>
      </c>
      <c r="AD1045">
        <v>2013</v>
      </c>
      <c r="AE1045">
        <v>806</v>
      </c>
      <c r="AF1045">
        <v>7.3</v>
      </c>
      <c r="AG1045">
        <v>2.35</v>
      </c>
      <c r="AH1045">
        <v>70000</v>
      </c>
    </row>
    <row r="1046" spans="1:34">
      <c r="A1046" t="s">
        <v>34</v>
      </c>
      <c r="B1046" t="s">
        <v>4118</v>
      </c>
      <c r="C1046">
        <v>673</v>
      </c>
      <c r="D1046">
        <v>142</v>
      </c>
      <c r="E1046">
        <v>378</v>
      </c>
      <c r="F1046">
        <v>575</v>
      </c>
      <c r="G1046" t="s">
        <v>2616</v>
      </c>
      <c r="H1046">
        <v>34000</v>
      </c>
      <c r="I1046">
        <v>407999255</v>
      </c>
      <c r="J1046" t="s">
        <v>69</v>
      </c>
      <c r="K1046" t="s">
        <v>38</v>
      </c>
      <c r="L1046" t="s">
        <v>86</v>
      </c>
      <c r="M1046" t="s">
        <v>57</v>
      </c>
      <c r="Q1046" t="s">
        <v>1044</v>
      </c>
      <c r="R1046" t="s">
        <v>4132</v>
      </c>
      <c r="S1046">
        <v>701607</v>
      </c>
      <c r="T1046">
        <v>49942</v>
      </c>
      <c r="U1046" t="s">
        <v>4133</v>
      </c>
      <c r="V1046">
        <v>0</v>
      </c>
      <c r="W1046" t="s">
        <v>4134</v>
      </c>
      <c r="X1046" t="s">
        <v>4135</v>
      </c>
      <c r="Y1046">
        <v>1959</v>
      </c>
      <c r="Z1046" t="s">
        <v>44</v>
      </c>
      <c r="AA1046" t="s">
        <v>45</v>
      </c>
      <c r="AB1046" t="s">
        <v>62</v>
      </c>
      <c r="AC1046">
        <v>78000000</v>
      </c>
      <c r="AD1046">
        <v>2012</v>
      </c>
      <c r="AE1046">
        <v>14000</v>
      </c>
      <c r="AF1046">
        <v>7.3</v>
      </c>
      <c r="AG1046">
        <v>2.35</v>
      </c>
      <c r="AH1046">
        <v>140000</v>
      </c>
    </row>
    <row r="1047" spans="1:34">
      <c r="A1047" t="s">
        <v>34</v>
      </c>
      <c r="B1047" t="s">
        <v>4203</v>
      </c>
      <c r="C1047">
        <v>156</v>
      </c>
      <c r="D1047">
        <v>95</v>
      </c>
      <c r="E1047">
        <v>34</v>
      </c>
      <c r="F1047">
        <v>679</v>
      </c>
      <c r="G1047" t="s">
        <v>4204</v>
      </c>
      <c r="H1047">
        <v>17000</v>
      </c>
      <c r="I1047">
        <v>50150619</v>
      </c>
      <c r="J1047" t="s">
        <v>69</v>
      </c>
      <c r="K1047" t="s">
        <v>95</v>
      </c>
      <c r="L1047" t="s">
        <v>88</v>
      </c>
      <c r="M1047" t="s">
        <v>89</v>
      </c>
      <c r="N1047" t="s">
        <v>70</v>
      </c>
      <c r="O1047" t="s">
        <v>87</v>
      </c>
      <c r="Q1047" t="s">
        <v>4205</v>
      </c>
      <c r="R1047" t="s">
        <v>4206</v>
      </c>
      <c r="S1047">
        <v>45580</v>
      </c>
      <c r="T1047">
        <v>19513</v>
      </c>
      <c r="U1047" t="s">
        <v>4207</v>
      </c>
      <c r="V1047">
        <v>1</v>
      </c>
      <c r="W1047" t="s">
        <v>4208</v>
      </c>
      <c r="X1047" t="s">
        <v>4209</v>
      </c>
      <c r="Y1047">
        <v>102</v>
      </c>
      <c r="Z1047" t="s">
        <v>44</v>
      </c>
      <c r="AA1047" t="s">
        <v>45</v>
      </c>
      <c r="AB1047" t="s">
        <v>150</v>
      </c>
      <c r="AC1047">
        <v>50000000</v>
      </c>
      <c r="AD1047">
        <v>2014</v>
      </c>
      <c r="AE1047">
        <v>995</v>
      </c>
      <c r="AF1047">
        <v>7.3</v>
      </c>
      <c r="AG1047">
        <v>2.35</v>
      </c>
      <c r="AH1047">
        <v>18000</v>
      </c>
    </row>
    <row r="1048" spans="1:34">
      <c r="A1048" t="s">
        <v>34</v>
      </c>
      <c r="B1048" t="s">
        <v>858</v>
      </c>
      <c r="C1048">
        <v>259</v>
      </c>
      <c r="D1048">
        <v>119</v>
      </c>
      <c r="E1048">
        <v>0</v>
      </c>
      <c r="F1048">
        <v>639</v>
      </c>
      <c r="G1048" t="s">
        <v>2810</v>
      </c>
      <c r="H1048">
        <v>13000</v>
      </c>
      <c r="I1048">
        <v>24006726</v>
      </c>
      <c r="J1048" t="s">
        <v>69</v>
      </c>
      <c r="K1048" t="s">
        <v>88</v>
      </c>
      <c r="L1048" t="s">
        <v>38</v>
      </c>
      <c r="Q1048" t="s">
        <v>859</v>
      </c>
      <c r="R1048" t="s">
        <v>4213</v>
      </c>
      <c r="S1048">
        <v>139535</v>
      </c>
      <c r="T1048">
        <v>15757</v>
      </c>
      <c r="U1048" t="s">
        <v>4214</v>
      </c>
      <c r="V1048">
        <v>8</v>
      </c>
      <c r="W1048" t="s">
        <v>4215</v>
      </c>
      <c r="X1048" t="s">
        <v>4216</v>
      </c>
      <c r="Y1048">
        <v>632</v>
      </c>
      <c r="Z1048" t="s">
        <v>44</v>
      </c>
      <c r="AA1048" t="s">
        <v>45</v>
      </c>
      <c r="AB1048" t="s">
        <v>46</v>
      </c>
      <c r="AC1048">
        <v>50000000</v>
      </c>
      <c r="AD1048">
        <v>2004</v>
      </c>
      <c r="AE1048">
        <v>1000</v>
      </c>
      <c r="AF1048">
        <v>7.3</v>
      </c>
      <c r="AG1048">
        <v>2.35</v>
      </c>
      <c r="AH1048">
        <v>0</v>
      </c>
    </row>
    <row r="1049" spans="1:34">
      <c r="A1049" t="s">
        <v>34</v>
      </c>
      <c r="B1049" t="s">
        <v>4217</v>
      </c>
      <c r="C1049">
        <v>213</v>
      </c>
      <c r="D1049">
        <v>102</v>
      </c>
      <c r="E1049">
        <v>23</v>
      </c>
      <c r="F1049">
        <v>436</v>
      </c>
      <c r="G1049" t="s">
        <v>4218</v>
      </c>
      <c r="H1049">
        <v>25000</v>
      </c>
      <c r="I1049">
        <v>71423726</v>
      </c>
      <c r="J1049" t="s">
        <v>69</v>
      </c>
      <c r="K1049" t="s">
        <v>88</v>
      </c>
      <c r="L1049" t="s">
        <v>86</v>
      </c>
      <c r="Q1049" t="s">
        <v>655</v>
      </c>
      <c r="R1049" t="s">
        <v>4219</v>
      </c>
      <c r="S1049">
        <v>123558</v>
      </c>
      <c r="T1049">
        <v>26998</v>
      </c>
      <c r="U1049" t="s">
        <v>4220</v>
      </c>
      <c r="V1049">
        <v>3</v>
      </c>
      <c r="W1049" t="s">
        <v>4221</v>
      </c>
      <c r="X1049" t="s">
        <v>4222</v>
      </c>
      <c r="Y1049">
        <v>609</v>
      </c>
      <c r="Z1049" t="s">
        <v>44</v>
      </c>
      <c r="AA1049" t="s">
        <v>45</v>
      </c>
      <c r="AB1049" t="s">
        <v>150</v>
      </c>
      <c r="AC1049">
        <v>45000000</v>
      </c>
      <c r="AD1049">
        <v>1999</v>
      </c>
      <c r="AE1049">
        <v>724</v>
      </c>
      <c r="AF1049">
        <v>7.3</v>
      </c>
      <c r="AG1049">
        <v>2.35</v>
      </c>
      <c r="AH1049">
        <v>19000</v>
      </c>
    </row>
    <row r="1050" spans="1:34">
      <c r="A1050" t="s">
        <v>34</v>
      </c>
      <c r="B1050" t="s">
        <v>4238</v>
      </c>
      <c r="C1050">
        <v>118</v>
      </c>
      <c r="D1050">
        <v>120</v>
      </c>
      <c r="E1050">
        <v>155</v>
      </c>
      <c r="F1050">
        <v>249</v>
      </c>
      <c r="G1050" t="s">
        <v>1057</v>
      </c>
      <c r="H1050">
        <v>23000</v>
      </c>
      <c r="I1050">
        <v>81593527</v>
      </c>
      <c r="J1050" t="s">
        <v>69</v>
      </c>
      <c r="K1050" t="s">
        <v>38</v>
      </c>
      <c r="L1050" t="s">
        <v>89</v>
      </c>
      <c r="Q1050" t="s">
        <v>3795</v>
      </c>
      <c r="R1050" t="s">
        <v>4239</v>
      </c>
      <c r="S1050">
        <v>48806</v>
      </c>
      <c r="T1050">
        <v>24300</v>
      </c>
      <c r="U1050" t="s">
        <v>4240</v>
      </c>
      <c r="V1050">
        <v>1</v>
      </c>
      <c r="W1050" t="s">
        <v>4241</v>
      </c>
      <c r="X1050" t="s">
        <v>4242</v>
      </c>
      <c r="Y1050">
        <v>263</v>
      </c>
      <c r="Z1050" t="s">
        <v>44</v>
      </c>
      <c r="AA1050" t="s">
        <v>45</v>
      </c>
      <c r="AB1050" t="s">
        <v>150</v>
      </c>
      <c r="AC1050">
        <v>40000000</v>
      </c>
      <c r="AD1050">
        <v>2006</v>
      </c>
      <c r="AE1050">
        <v>984</v>
      </c>
      <c r="AF1050">
        <v>7.3</v>
      </c>
      <c r="AG1050">
        <v>2.35</v>
      </c>
      <c r="AH1050">
        <v>11000</v>
      </c>
    </row>
    <row r="1051" spans="1:34">
      <c r="A1051" t="s">
        <v>34</v>
      </c>
      <c r="B1051" t="s">
        <v>726</v>
      </c>
      <c r="C1051">
        <v>308</v>
      </c>
      <c r="D1051">
        <v>107</v>
      </c>
      <c r="E1051">
        <v>0</v>
      </c>
      <c r="F1051">
        <v>167</v>
      </c>
      <c r="G1051" t="s">
        <v>796</v>
      </c>
      <c r="H1051">
        <v>11000</v>
      </c>
      <c r="I1051">
        <v>3675072</v>
      </c>
      <c r="J1051" t="s">
        <v>69</v>
      </c>
      <c r="K1051" t="s">
        <v>86</v>
      </c>
      <c r="L1051" t="s">
        <v>57</v>
      </c>
      <c r="Q1051" t="s">
        <v>610</v>
      </c>
      <c r="R1051" t="s">
        <v>4248</v>
      </c>
      <c r="S1051">
        <v>190132</v>
      </c>
      <c r="T1051">
        <v>11623</v>
      </c>
      <c r="U1051" t="s">
        <v>4249</v>
      </c>
      <c r="V1051">
        <v>0</v>
      </c>
      <c r="W1051" t="s">
        <v>4250</v>
      </c>
      <c r="X1051" t="s">
        <v>4251</v>
      </c>
      <c r="Y1051">
        <v>801</v>
      </c>
      <c r="Z1051" t="s">
        <v>44</v>
      </c>
      <c r="AA1051" t="s">
        <v>329</v>
      </c>
      <c r="AB1051" t="s">
        <v>46</v>
      </c>
      <c r="AC1051">
        <v>26000000</v>
      </c>
      <c r="AD1051">
        <v>2007</v>
      </c>
      <c r="AE1051">
        <v>372</v>
      </c>
      <c r="AF1051">
        <v>7.3</v>
      </c>
      <c r="AG1051">
        <v>2.35</v>
      </c>
      <c r="AH1051">
        <v>15000</v>
      </c>
    </row>
    <row r="1052" spans="1:34">
      <c r="A1052" t="s">
        <v>34</v>
      </c>
      <c r="B1052" t="s">
        <v>4301</v>
      </c>
      <c r="C1052">
        <v>162</v>
      </c>
      <c r="D1052">
        <v>63</v>
      </c>
      <c r="E1052">
        <v>15</v>
      </c>
      <c r="F1052">
        <v>69</v>
      </c>
      <c r="G1052" t="s">
        <v>4302</v>
      </c>
      <c r="H1052">
        <v>759</v>
      </c>
      <c r="I1052">
        <v>26687172</v>
      </c>
      <c r="J1052" t="s">
        <v>69</v>
      </c>
      <c r="K1052" t="s">
        <v>95</v>
      </c>
      <c r="L1052" t="s">
        <v>88</v>
      </c>
      <c r="M1052" t="s">
        <v>89</v>
      </c>
      <c r="N1052" t="s">
        <v>91</v>
      </c>
      <c r="Q1052" t="s">
        <v>617</v>
      </c>
      <c r="R1052" t="s">
        <v>4303</v>
      </c>
      <c r="S1052">
        <v>15600</v>
      </c>
      <c r="T1052">
        <v>1002</v>
      </c>
      <c r="U1052" t="s">
        <v>4304</v>
      </c>
      <c r="V1052">
        <v>0</v>
      </c>
      <c r="W1052" t="s">
        <v>4305</v>
      </c>
      <c r="X1052" t="s">
        <v>4306</v>
      </c>
      <c r="Y1052">
        <v>55</v>
      </c>
      <c r="Z1052" t="s">
        <v>44</v>
      </c>
      <c r="AA1052" t="s">
        <v>45</v>
      </c>
      <c r="AB1052" t="s">
        <v>251</v>
      </c>
      <c r="AC1052">
        <v>30000000</v>
      </c>
      <c r="AD1052">
        <v>2011</v>
      </c>
      <c r="AE1052">
        <v>73</v>
      </c>
      <c r="AF1052">
        <v>7.3</v>
      </c>
      <c r="AG1052">
        <v>1.85</v>
      </c>
      <c r="AH1052">
        <v>0</v>
      </c>
    </row>
    <row r="1053" spans="1:34">
      <c r="A1053" t="s">
        <v>34</v>
      </c>
      <c r="B1053" t="s">
        <v>3780</v>
      </c>
      <c r="C1053">
        <v>355</v>
      </c>
      <c r="D1053">
        <v>111</v>
      </c>
      <c r="E1053">
        <v>214</v>
      </c>
      <c r="F1053">
        <v>3000</v>
      </c>
      <c r="G1053" t="s">
        <v>767</v>
      </c>
      <c r="H1053">
        <v>10000</v>
      </c>
      <c r="I1053">
        <v>56692</v>
      </c>
      <c r="J1053" t="s">
        <v>69</v>
      </c>
      <c r="K1053" t="s">
        <v>38</v>
      </c>
      <c r="Q1053" t="s">
        <v>2194</v>
      </c>
      <c r="R1053" t="s">
        <v>4336</v>
      </c>
      <c r="S1053">
        <v>177401</v>
      </c>
      <c r="T1053">
        <v>23566</v>
      </c>
      <c r="U1053" t="s">
        <v>51</v>
      </c>
      <c r="V1053">
        <v>2</v>
      </c>
      <c r="W1053" t="s">
        <v>4337</v>
      </c>
      <c r="X1053" t="s">
        <v>4338</v>
      </c>
      <c r="Y1053">
        <v>504</v>
      </c>
      <c r="Z1053" t="s">
        <v>44</v>
      </c>
      <c r="AA1053" t="s">
        <v>45</v>
      </c>
      <c r="AB1053" t="s">
        <v>46</v>
      </c>
      <c r="AC1053">
        <v>25000000</v>
      </c>
      <c r="AD1053">
        <v>2009</v>
      </c>
      <c r="AE1053">
        <v>9000</v>
      </c>
      <c r="AF1053">
        <v>7.3</v>
      </c>
      <c r="AG1053">
        <v>2.35</v>
      </c>
      <c r="AH1053">
        <v>32000</v>
      </c>
    </row>
    <row r="1054" spans="1:34">
      <c r="A1054" t="s">
        <v>34</v>
      </c>
      <c r="B1054" t="s">
        <v>1055</v>
      </c>
      <c r="C1054">
        <v>106</v>
      </c>
      <c r="D1054">
        <v>119</v>
      </c>
      <c r="E1054">
        <v>12000</v>
      </c>
      <c r="F1054">
        <v>643</v>
      </c>
      <c r="G1054" t="s">
        <v>2360</v>
      </c>
      <c r="H1054">
        <v>12000</v>
      </c>
      <c r="I1054">
        <v>109713132</v>
      </c>
      <c r="J1054" t="s">
        <v>69</v>
      </c>
      <c r="K1054" t="s">
        <v>88</v>
      </c>
      <c r="L1054" t="s">
        <v>86</v>
      </c>
      <c r="Q1054" t="s">
        <v>1055</v>
      </c>
      <c r="R1054" t="s">
        <v>4339</v>
      </c>
      <c r="S1054">
        <v>61621</v>
      </c>
      <c r="T1054">
        <v>15449</v>
      </c>
      <c r="U1054" t="s">
        <v>4340</v>
      </c>
      <c r="V1054">
        <v>5</v>
      </c>
      <c r="W1054" t="s">
        <v>4341</v>
      </c>
      <c r="X1054" t="s">
        <v>4342</v>
      </c>
      <c r="Y1054">
        <v>219</v>
      </c>
      <c r="Z1054" t="s">
        <v>44</v>
      </c>
      <c r="AA1054" t="s">
        <v>45</v>
      </c>
      <c r="AB1054" t="s">
        <v>150</v>
      </c>
      <c r="AC1054">
        <v>25000000</v>
      </c>
      <c r="AD1054">
        <v>1986</v>
      </c>
      <c r="AE1054">
        <v>664</v>
      </c>
      <c r="AF1054">
        <v>7.3</v>
      </c>
      <c r="AG1054">
        <v>2.35</v>
      </c>
      <c r="AH1054">
        <v>0</v>
      </c>
    </row>
    <row r="1055" spans="1:34">
      <c r="A1055" t="s">
        <v>34</v>
      </c>
      <c r="B1055" t="s">
        <v>4398</v>
      </c>
      <c r="C1055">
        <v>160</v>
      </c>
      <c r="D1055">
        <v>126</v>
      </c>
      <c r="E1055">
        <v>44</v>
      </c>
      <c r="F1055">
        <v>9</v>
      </c>
      <c r="G1055" t="s">
        <v>4399</v>
      </c>
      <c r="H1055">
        <v>627</v>
      </c>
      <c r="I1055">
        <v>5701643</v>
      </c>
      <c r="J1055" t="s">
        <v>69</v>
      </c>
      <c r="K1055" t="s">
        <v>79</v>
      </c>
      <c r="L1055" t="s">
        <v>38</v>
      </c>
      <c r="M1055" t="s">
        <v>80</v>
      </c>
      <c r="N1055" t="s">
        <v>207</v>
      </c>
      <c r="Q1055" t="s">
        <v>4400</v>
      </c>
      <c r="R1055" t="s">
        <v>4401</v>
      </c>
      <c r="S1055">
        <v>37635</v>
      </c>
      <c r="T1055">
        <v>653</v>
      </c>
      <c r="U1055" t="s">
        <v>4402</v>
      </c>
      <c r="V1055">
        <v>0</v>
      </c>
      <c r="W1055" t="s">
        <v>4403</v>
      </c>
      <c r="X1055" t="s">
        <v>4404</v>
      </c>
      <c r="Y1055">
        <v>165</v>
      </c>
      <c r="Z1055" t="s">
        <v>4405</v>
      </c>
      <c r="AA1055" t="s">
        <v>4406</v>
      </c>
      <c r="AB1055" t="s">
        <v>46</v>
      </c>
      <c r="AC1055">
        <v>20000000</v>
      </c>
      <c r="AD1055">
        <v>2007</v>
      </c>
      <c r="AE1055">
        <v>12</v>
      </c>
      <c r="AF1055">
        <v>7.3</v>
      </c>
      <c r="AG1055">
        <v>2.35</v>
      </c>
      <c r="AH1055">
        <v>0</v>
      </c>
    </row>
    <row r="1056" spans="1:34">
      <c r="A1056" t="s">
        <v>34</v>
      </c>
      <c r="B1056" t="s">
        <v>4466</v>
      </c>
      <c r="C1056">
        <v>24</v>
      </c>
      <c r="D1056">
        <v>69</v>
      </c>
      <c r="E1056">
        <v>383</v>
      </c>
      <c r="F1056">
        <v>191</v>
      </c>
      <c r="G1056" t="s">
        <v>4467</v>
      </c>
      <c r="H1056">
        <v>912</v>
      </c>
      <c r="I1056">
        <v>48092846</v>
      </c>
      <c r="J1056" t="s">
        <v>69</v>
      </c>
      <c r="K1056" t="s">
        <v>95</v>
      </c>
      <c r="L1056" t="s">
        <v>89</v>
      </c>
      <c r="Q1056" t="s">
        <v>4468</v>
      </c>
      <c r="R1056" t="s">
        <v>4469</v>
      </c>
      <c r="S1056">
        <v>61753</v>
      </c>
      <c r="T1056">
        <v>1833</v>
      </c>
      <c r="U1056" t="s">
        <v>4470</v>
      </c>
      <c r="V1056">
        <v>0</v>
      </c>
      <c r="W1056" t="s">
        <v>4471</v>
      </c>
      <c r="X1056" t="s">
        <v>4472</v>
      </c>
      <c r="Y1056">
        <v>133</v>
      </c>
      <c r="Z1056" t="s">
        <v>44</v>
      </c>
      <c r="AA1056" t="s">
        <v>45</v>
      </c>
      <c r="AB1056" t="s">
        <v>251</v>
      </c>
      <c r="AC1056">
        <v>12500000</v>
      </c>
      <c r="AD1056">
        <v>1988</v>
      </c>
      <c r="AE1056">
        <v>320</v>
      </c>
      <c r="AF1056">
        <v>7.3</v>
      </c>
      <c r="AG1056">
        <v>1.33</v>
      </c>
      <c r="AH1056">
        <v>5000</v>
      </c>
    </row>
    <row r="1057" spans="1:34">
      <c r="A1057" t="s">
        <v>34</v>
      </c>
      <c r="B1057" t="s">
        <v>4473</v>
      </c>
      <c r="C1057">
        <v>38</v>
      </c>
      <c r="D1057">
        <v>100</v>
      </c>
      <c r="E1057">
        <v>19</v>
      </c>
      <c r="F1057">
        <v>393</v>
      </c>
      <c r="G1057" t="s">
        <v>4474</v>
      </c>
      <c r="H1057">
        <v>706</v>
      </c>
      <c r="I1057">
        <v>860002</v>
      </c>
      <c r="J1057" t="s">
        <v>69</v>
      </c>
      <c r="K1057" t="s">
        <v>38</v>
      </c>
      <c r="L1057" t="s">
        <v>89</v>
      </c>
      <c r="Q1057" t="s">
        <v>4475</v>
      </c>
      <c r="R1057" t="s">
        <v>4476</v>
      </c>
      <c r="S1057">
        <v>6454</v>
      </c>
      <c r="T1057">
        <v>1579</v>
      </c>
      <c r="U1057" t="s">
        <v>3020</v>
      </c>
      <c r="V1057">
        <v>0</v>
      </c>
      <c r="W1057" t="s">
        <v>4477</v>
      </c>
      <c r="X1057" t="s">
        <v>4478</v>
      </c>
      <c r="Y1057">
        <v>43</v>
      </c>
      <c r="Z1057" t="s">
        <v>44</v>
      </c>
      <c r="AA1057" t="s">
        <v>45</v>
      </c>
      <c r="AB1057" t="s">
        <v>150</v>
      </c>
      <c r="AC1057">
        <v>12000000</v>
      </c>
      <c r="AD1057">
        <v>2005</v>
      </c>
      <c r="AE1057">
        <v>442</v>
      </c>
      <c r="AF1057">
        <v>7.3</v>
      </c>
      <c r="AG1057">
        <v>1.85</v>
      </c>
      <c r="AH1057">
        <v>0</v>
      </c>
    </row>
    <row r="1058" spans="1:34">
      <c r="A1058" t="s">
        <v>34</v>
      </c>
      <c r="B1058" t="s">
        <v>4500</v>
      </c>
      <c r="C1058">
        <v>198</v>
      </c>
      <c r="D1058">
        <v>120</v>
      </c>
      <c r="E1058">
        <v>0</v>
      </c>
      <c r="F1058">
        <v>294</v>
      </c>
      <c r="G1058" t="s">
        <v>4501</v>
      </c>
      <c r="H1058">
        <v>23000</v>
      </c>
      <c r="I1058">
        <v>5484375</v>
      </c>
      <c r="J1058" t="s">
        <v>69</v>
      </c>
      <c r="K1058" t="s">
        <v>79</v>
      </c>
      <c r="L1058" t="s">
        <v>38</v>
      </c>
      <c r="M1058" t="s">
        <v>207</v>
      </c>
      <c r="Q1058" t="s">
        <v>58</v>
      </c>
      <c r="R1058" t="s">
        <v>4502</v>
      </c>
      <c r="S1058">
        <v>84641</v>
      </c>
      <c r="T1058">
        <v>24270</v>
      </c>
      <c r="U1058" t="s">
        <v>4503</v>
      </c>
      <c r="V1058">
        <v>0</v>
      </c>
      <c r="W1058" t="s">
        <v>4504</v>
      </c>
      <c r="X1058" t="s">
        <v>4505</v>
      </c>
      <c r="Y1058">
        <v>205</v>
      </c>
      <c r="Z1058" t="s">
        <v>44</v>
      </c>
      <c r="AA1058" t="s">
        <v>45</v>
      </c>
      <c r="AB1058" t="s">
        <v>62</v>
      </c>
      <c r="AC1058">
        <v>10000000</v>
      </c>
      <c r="AD1058">
        <v>2006</v>
      </c>
      <c r="AE1058">
        <v>342</v>
      </c>
      <c r="AF1058">
        <v>7.3</v>
      </c>
      <c r="AG1058">
        <v>1.85</v>
      </c>
      <c r="AH1058">
        <v>0</v>
      </c>
    </row>
    <row r="1059" spans="1:34">
      <c r="A1059" t="s">
        <v>34</v>
      </c>
      <c r="B1059" t="s">
        <v>4719</v>
      </c>
      <c r="C1059">
        <v>488</v>
      </c>
      <c r="D1059">
        <v>93</v>
      </c>
      <c r="E1059">
        <v>56</v>
      </c>
      <c r="F1059">
        <v>838</v>
      </c>
      <c r="G1059" t="s">
        <v>371</v>
      </c>
      <c r="H1059">
        <v>2000</v>
      </c>
      <c r="I1059">
        <v>237282182</v>
      </c>
      <c r="J1059" t="s">
        <v>69</v>
      </c>
      <c r="K1059" t="s">
        <v>95</v>
      </c>
      <c r="L1059" t="s">
        <v>88</v>
      </c>
      <c r="M1059" t="s">
        <v>89</v>
      </c>
      <c r="N1059" t="s">
        <v>70</v>
      </c>
      <c r="Q1059" t="s">
        <v>728</v>
      </c>
      <c r="R1059" t="s">
        <v>4720</v>
      </c>
      <c r="S1059">
        <v>273556</v>
      </c>
      <c r="T1059">
        <v>5005</v>
      </c>
      <c r="U1059" t="s">
        <v>2462</v>
      </c>
      <c r="V1059">
        <v>0</v>
      </c>
      <c r="W1059" t="s">
        <v>4721</v>
      </c>
      <c r="X1059" t="s">
        <v>4722</v>
      </c>
      <c r="Y1059">
        <v>428</v>
      </c>
      <c r="Z1059" t="s">
        <v>44</v>
      </c>
      <c r="AA1059" t="s">
        <v>45</v>
      </c>
      <c r="AB1059" t="s">
        <v>150</v>
      </c>
      <c r="AC1059">
        <v>185000000</v>
      </c>
      <c r="AD1059">
        <v>2012</v>
      </c>
      <c r="AE1059">
        <v>1000</v>
      </c>
      <c r="AF1059">
        <v>7.2</v>
      </c>
      <c r="AG1059">
        <v>2.35</v>
      </c>
      <c r="AH1059">
        <v>39000</v>
      </c>
    </row>
    <row r="1060" spans="1:34">
      <c r="A1060" t="s">
        <v>34</v>
      </c>
      <c r="B1060" t="s">
        <v>425</v>
      </c>
      <c r="C1060">
        <v>220</v>
      </c>
      <c r="D1060">
        <v>196</v>
      </c>
      <c r="E1060">
        <v>249</v>
      </c>
      <c r="F1060">
        <v>844</v>
      </c>
      <c r="G1060" t="s">
        <v>71</v>
      </c>
      <c r="H1060">
        <v>11000</v>
      </c>
      <c r="I1060">
        <v>133228348</v>
      </c>
      <c r="J1060" t="s">
        <v>69</v>
      </c>
      <c r="Q1060" t="s">
        <v>131</v>
      </c>
      <c r="R1060" t="s">
        <v>4733</v>
      </c>
      <c r="S1060">
        <v>381672</v>
      </c>
      <c r="T1060">
        <v>17944</v>
      </c>
      <c r="U1060" t="s">
        <v>485</v>
      </c>
      <c r="V1060">
        <v>2</v>
      </c>
      <c r="W1060" t="s">
        <v>4734</v>
      </c>
      <c r="X1060" t="s">
        <v>4735</v>
      </c>
      <c r="Y1060">
        <v>1694</v>
      </c>
      <c r="Z1060" t="s">
        <v>44</v>
      </c>
      <c r="AA1060" t="s">
        <v>45</v>
      </c>
      <c r="AB1060" t="s">
        <v>46</v>
      </c>
      <c r="AC1060">
        <v>175000000</v>
      </c>
      <c r="AD1060">
        <v>2004</v>
      </c>
      <c r="AE1060">
        <v>5000</v>
      </c>
      <c r="AF1060">
        <v>7.2</v>
      </c>
      <c r="AG1060">
        <v>2.35</v>
      </c>
      <c r="AH1060">
        <v>0</v>
      </c>
    </row>
    <row r="1061" spans="1:34">
      <c r="A1061" t="s">
        <v>34</v>
      </c>
      <c r="B1061" t="s">
        <v>784</v>
      </c>
      <c r="C1061">
        <v>362</v>
      </c>
      <c r="D1061">
        <v>107</v>
      </c>
      <c r="E1061">
        <v>563</v>
      </c>
      <c r="F1061">
        <v>939</v>
      </c>
      <c r="G1061" t="s">
        <v>275</v>
      </c>
      <c r="H1061">
        <v>40000</v>
      </c>
      <c r="I1061">
        <v>123207194</v>
      </c>
      <c r="J1061" t="s">
        <v>69</v>
      </c>
      <c r="K1061" t="s">
        <v>95</v>
      </c>
      <c r="L1061" t="s">
        <v>88</v>
      </c>
      <c r="M1061" t="s">
        <v>89</v>
      </c>
      <c r="N1061" t="s">
        <v>92</v>
      </c>
      <c r="Q1061" t="s">
        <v>785</v>
      </c>
      <c r="R1061" t="s">
        <v>4740</v>
      </c>
      <c r="S1061">
        <v>183208</v>
      </c>
      <c r="T1061">
        <v>43291</v>
      </c>
      <c r="U1061" t="s">
        <v>624</v>
      </c>
      <c r="V1061">
        <v>0</v>
      </c>
      <c r="W1061" t="s">
        <v>4741</v>
      </c>
      <c r="X1061" t="s">
        <v>4742</v>
      </c>
      <c r="Y1061">
        <v>337</v>
      </c>
      <c r="Z1061" t="s">
        <v>44</v>
      </c>
      <c r="AA1061" t="s">
        <v>45</v>
      </c>
      <c r="AB1061" t="s">
        <v>150</v>
      </c>
      <c r="AC1061">
        <v>135000000</v>
      </c>
      <c r="AD1061">
        <v>2011</v>
      </c>
      <c r="AE1061">
        <v>1000</v>
      </c>
      <c r="AF1061">
        <v>7.2</v>
      </c>
      <c r="AG1061">
        <v>2.35</v>
      </c>
      <c r="AH1061">
        <v>26000</v>
      </c>
    </row>
    <row r="1062" spans="1:34">
      <c r="A1062" t="s">
        <v>34</v>
      </c>
      <c r="B1062" t="s">
        <v>4762</v>
      </c>
      <c r="C1062">
        <v>208</v>
      </c>
      <c r="D1062">
        <v>88</v>
      </c>
      <c r="E1062">
        <v>20</v>
      </c>
      <c r="F1062">
        <v>36</v>
      </c>
      <c r="G1062" t="s">
        <v>4763</v>
      </c>
      <c r="H1062">
        <v>144</v>
      </c>
      <c r="I1062">
        <v>130174897</v>
      </c>
      <c r="J1062" t="s">
        <v>69</v>
      </c>
      <c r="K1062" t="s">
        <v>95</v>
      </c>
      <c r="L1062" t="s">
        <v>88</v>
      </c>
      <c r="M1062" t="s">
        <v>89</v>
      </c>
      <c r="Q1062" t="s">
        <v>4764</v>
      </c>
      <c r="R1062" t="s">
        <v>4765</v>
      </c>
      <c r="S1062">
        <v>27918</v>
      </c>
      <c r="T1062">
        <v>309</v>
      </c>
      <c r="U1062" t="s">
        <v>4766</v>
      </c>
      <c r="V1062">
        <v>0</v>
      </c>
      <c r="W1062" t="s">
        <v>4767</v>
      </c>
      <c r="X1062" t="s">
        <v>4768</v>
      </c>
      <c r="Y1062">
        <v>155</v>
      </c>
      <c r="Z1062" t="s">
        <v>44</v>
      </c>
      <c r="AA1062" t="s">
        <v>45</v>
      </c>
      <c r="AB1062" t="s">
        <v>251</v>
      </c>
      <c r="AC1062">
        <v>99000000</v>
      </c>
      <c r="AD1062">
        <v>2015</v>
      </c>
      <c r="AE1062">
        <v>42</v>
      </c>
      <c r="AF1062">
        <v>7.2</v>
      </c>
      <c r="AG1062">
        <v>1.85</v>
      </c>
      <c r="AH1062">
        <v>33000</v>
      </c>
    </row>
    <row r="1063" spans="1:34">
      <c r="A1063" t="s">
        <v>34</v>
      </c>
      <c r="B1063" t="s">
        <v>613</v>
      </c>
      <c r="C1063">
        <v>180</v>
      </c>
      <c r="D1063">
        <v>85</v>
      </c>
      <c r="E1063">
        <v>255</v>
      </c>
      <c r="F1063">
        <v>443</v>
      </c>
      <c r="G1063" t="s">
        <v>4769</v>
      </c>
      <c r="H1063">
        <v>1000</v>
      </c>
      <c r="I1063">
        <v>145771527</v>
      </c>
      <c r="J1063" t="s">
        <v>69</v>
      </c>
      <c r="K1063" t="s">
        <v>95</v>
      </c>
      <c r="L1063" t="s">
        <v>88</v>
      </c>
      <c r="M1063" t="s">
        <v>38</v>
      </c>
      <c r="N1063" t="s">
        <v>89</v>
      </c>
      <c r="O1063" t="s">
        <v>70</v>
      </c>
      <c r="P1063" t="s">
        <v>86</v>
      </c>
      <c r="Q1063" t="s">
        <v>4753</v>
      </c>
      <c r="R1063" t="s">
        <v>4770</v>
      </c>
      <c r="S1063">
        <v>117212</v>
      </c>
      <c r="T1063">
        <v>3112</v>
      </c>
      <c r="U1063" t="s">
        <v>4771</v>
      </c>
      <c r="V1063">
        <v>0</v>
      </c>
      <c r="W1063" t="s">
        <v>4772</v>
      </c>
      <c r="X1063" t="s">
        <v>4773</v>
      </c>
      <c r="Y1063">
        <v>367</v>
      </c>
      <c r="Z1063" t="s">
        <v>44</v>
      </c>
      <c r="AA1063" t="s">
        <v>45</v>
      </c>
      <c r="AB1063" t="s">
        <v>150</v>
      </c>
      <c r="AC1063">
        <v>80000000</v>
      </c>
      <c r="AD1063">
        <v>2002</v>
      </c>
      <c r="AE1063">
        <v>533</v>
      </c>
      <c r="AF1063">
        <v>7.2</v>
      </c>
      <c r="AG1063">
        <v>1.66</v>
      </c>
      <c r="AH1063">
        <v>0</v>
      </c>
    </row>
    <row r="1064" spans="1:34">
      <c r="A1064" t="s">
        <v>34</v>
      </c>
      <c r="B1064" t="s">
        <v>3698</v>
      </c>
      <c r="C1064">
        <v>198</v>
      </c>
      <c r="D1064">
        <v>154</v>
      </c>
      <c r="E1064">
        <v>333</v>
      </c>
      <c r="F1064">
        <v>16000</v>
      </c>
      <c r="G1064" t="s">
        <v>642</v>
      </c>
      <c r="H1064">
        <v>22000</v>
      </c>
      <c r="I1064">
        <v>95632614</v>
      </c>
      <c r="J1064" t="s">
        <v>69</v>
      </c>
      <c r="K1064" t="s">
        <v>38</v>
      </c>
      <c r="L1064" t="s">
        <v>80</v>
      </c>
      <c r="M1064" t="s">
        <v>87</v>
      </c>
      <c r="N1064" t="s">
        <v>207</v>
      </c>
      <c r="Q1064" t="s">
        <v>699</v>
      </c>
      <c r="R1064" t="s">
        <v>4774</v>
      </c>
      <c r="S1064">
        <v>118483</v>
      </c>
      <c r="T1064">
        <v>61110</v>
      </c>
      <c r="U1064" t="s">
        <v>1399</v>
      </c>
      <c r="V1064">
        <v>3</v>
      </c>
      <c r="W1064" t="s">
        <v>4775</v>
      </c>
      <c r="X1064" t="s">
        <v>4776</v>
      </c>
      <c r="Y1064">
        <v>674</v>
      </c>
      <c r="Z1064" t="s">
        <v>44</v>
      </c>
      <c r="AA1064" t="s">
        <v>45</v>
      </c>
      <c r="AB1064" t="s">
        <v>46</v>
      </c>
      <c r="AC1064">
        <v>79000000</v>
      </c>
      <c r="AD1064">
        <v>2003</v>
      </c>
      <c r="AE1064">
        <v>20000</v>
      </c>
      <c r="AF1064">
        <v>7.2</v>
      </c>
      <c r="AG1064">
        <v>2.35</v>
      </c>
      <c r="AH1064">
        <v>0</v>
      </c>
    </row>
    <row r="1065" spans="1:34">
      <c r="A1065" t="s">
        <v>34</v>
      </c>
      <c r="B1065" t="s">
        <v>1431</v>
      </c>
      <c r="C1065">
        <v>205</v>
      </c>
      <c r="D1065">
        <v>93</v>
      </c>
      <c r="E1065">
        <v>80</v>
      </c>
      <c r="F1065">
        <v>48</v>
      </c>
      <c r="G1065" t="s">
        <v>2166</v>
      </c>
      <c r="H1065">
        <v>692</v>
      </c>
      <c r="I1065">
        <v>436471036</v>
      </c>
      <c r="J1065" t="s">
        <v>69</v>
      </c>
      <c r="K1065" t="s">
        <v>95</v>
      </c>
      <c r="L1065" t="s">
        <v>88</v>
      </c>
      <c r="M1065" t="s">
        <v>89</v>
      </c>
      <c r="N1065" t="s">
        <v>70</v>
      </c>
      <c r="O1065" t="s">
        <v>87</v>
      </c>
      <c r="Q1065" t="s">
        <v>4784</v>
      </c>
      <c r="R1065" t="s">
        <v>4785</v>
      </c>
      <c r="S1065">
        <v>314630</v>
      </c>
      <c r="T1065">
        <v>1148</v>
      </c>
      <c r="U1065" t="s">
        <v>4786</v>
      </c>
      <c r="V1065">
        <v>1</v>
      </c>
      <c r="W1065" t="s">
        <v>4787</v>
      </c>
      <c r="X1065" t="s">
        <v>4788</v>
      </c>
      <c r="Y1065">
        <v>483</v>
      </c>
      <c r="Z1065" t="s">
        <v>44</v>
      </c>
      <c r="AA1065" t="s">
        <v>45</v>
      </c>
      <c r="AB1065" t="s">
        <v>150</v>
      </c>
      <c r="AC1065">
        <v>150000000</v>
      </c>
      <c r="AD1065">
        <v>2004</v>
      </c>
      <c r="AE1065">
        <v>309</v>
      </c>
      <c r="AF1065">
        <v>7.2</v>
      </c>
      <c r="AG1065">
        <v>1.85</v>
      </c>
      <c r="AH1065">
        <v>0</v>
      </c>
    </row>
    <row r="1066" spans="1:34">
      <c r="A1066" t="s">
        <v>34</v>
      </c>
      <c r="B1066" t="s">
        <v>496</v>
      </c>
      <c r="C1066">
        <v>256</v>
      </c>
      <c r="D1066">
        <v>117</v>
      </c>
      <c r="E1066">
        <v>487</v>
      </c>
      <c r="F1066">
        <v>769</v>
      </c>
      <c r="G1066" t="s">
        <v>4375</v>
      </c>
      <c r="H1066">
        <v>1000</v>
      </c>
      <c r="I1066">
        <v>244052771</v>
      </c>
      <c r="J1066" t="s">
        <v>69</v>
      </c>
      <c r="K1066" t="s">
        <v>95</v>
      </c>
      <c r="L1066" t="s">
        <v>88</v>
      </c>
      <c r="M1066" t="s">
        <v>89</v>
      </c>
      <c r="N1066" t="s">
        <v>520</v>
      </c>
      <c r="Q1066" t="s">
        <v>371</v>
      </c>
      <c r="R1066" t="s">
        <v>4789</v>
      </c>
      <c r="S1066">
        <v>263853</v>
      </c>
      <c r="T1066">
        <v>4905</v>
      </c>
      <c r="U1066" t="s">
        <v>3863</v>
      </c>
      <c r="V1066">
        <v>0</v>
      </c>
      <c r="W1066" t="s">
        <v>4790</v>
      </c>
      <c r="X1066" t="s">
        <v>4791</v>
      </c>
      <c r="Y1066">
        <v>584</v>
      </c>
      <c r="Z1066" t="s">
        <v>44</v>
      </c>
      <c r="AA1066" t="s">
        <v>45</v>
      </c>
      <c r="AB1066" t="s">
        <v>251</v>
      </c>
      <c r="AC1066">
        <v>120000000</v>
      </c>
      <c r="AD1066">
        <v>2006</v>
      </c>
      <c r="AE1066">
        <v>843</v>
      </c>
      <c r="AF1066">
        <v>7.2</v>
      </c>
      <c r="AG1066">
        <v>2.35</v>
      </c>
      <c r="AH1066">
        <v>0</v>
      </c>
    </row>
    <row r="1067" spans="1:34">
      <c r="A1067" t="s">
        <v>34</v>
      </c>
      <c r="B1067" t="s">
        <v>926</v>
      </c>
      <c r="C1067">
        <v>180</v>
      </c>
      <c r="D1067">
        <v>141</v>
      </c>
      <c r="E1067">
        <v>448</v>
      </c>
      <c r="F1067">
        <v>334</v>
      </c>
      <c r="G1067" t="s">
        <v>4796</v>
      </c>
      <c r="H1067">
        <v>614</v>
      </c>
      <c r="I1067">
        <v>617840</v>
      </c>
      <c r="J1067" t="s">
        <v>69</v>
      </c>
      <c r="K1067" t="s">
        <v>38</v>
      </c>
      <c r="L1067" t="s">
        <v>80</v>
      </c>
      <c r="M1067" t="s">
        <v>87</v>
      </c>
      <c r="Q1067" t="s">
        <v>4797</v>
      </c>
      <c r="R1067" t="s">
        <v>4798</v>
      </c>
      <c r="S1067">
        <v>52496</v>
      </c>
      <c r="T1067">
        <v>1829</v>
      </c>
      <c r="U1067" t="s">
        <v>4799</v>
      </c>
      <c r="V1067">
        <v>2</v>
      </c>
      <c r="W1067" t="s">
        <v>4800</v>
      </c>
      <c r="X1067" t="s">
        <v>4801</v>
      </c>
      <c r="Y1067">
        <v>172</v>
      </c>
      <c r="Z1067" t="s">
        <v>44</v>
      </c>
      <c r="AA1067" t="s">
        <v>696</v>
      </c>
      <c r="AB1067" t="s">
        <v>46</v>
      </c>
      <c r="AC1067">
        <v>70000000</v>
      </c>
      <c r="AD1067">
        <v>2009</v>
      </c>
      <c r="AE1067">
        <v>451</v>
      </c>
      <c r="AF1067">
        <v>7.2</v>
      </c>
      <c r="AG1067">
        <v>2.35</v>
      </c>
      <c r="AH1067">
        <v>29000</v>
      </c>
    </row>
    <row r="1068" spans="1:34">
      <c r="A1068" t="s">
        <v>34</v>
      </c>
      <c r="B1068" t="s">
        <v>496</v>
      </c>
      <c r="C1068">
        <v>117</v>
      </c>
      <c r="D1068">
        <v>95</v>
      </c>
      <c r="E1068">
        <v>487</v>
      </c>
      <c r="F1068">
        <v>1000</v>
      </c>
      <c r="G1068" t="s">
        <v>1339</v>
      </c>
      <c r="H1068">
        <v>18000</v>
      </c>
      <c r="I1068">
        <v>162792677</v>
      </c>
      <c r="J1068" t="s">
        <v>69</v>
      </c>
      <c r="K1068" t="s">
        <v>95</v>
      </c>
      <c r="L1068" t="s">
        <v>88</v>
      </c>
      <c r="M1068" t="s">
        <v>89</v>
      </c>
      <c r="N1068" t="s">
        <v>70</v>
      </c>
      <c r="Q1068" t="s">
        <v>239</v>
      </c>
      <c r="R1068" t="s">
        <v>4836</v>
      </c>
      <c r="S1068">
        <v>211226</v>
      </c>
      <c r="T1068">
        <v>24205</v>
      </c>
      <c r="U1068" t="s">
        <v>371</v>
      </c>
      <c r="V1068">
        <v>0</v>
      </c>
      <c r="W1068" t="s">
        <v>4837</v>
      </c>
      <c r="X1068" t="s">
        <v>4838</v>
      </c>
      <c r="Y1068">
        <v>317</v>
      </c>
      <c r="Z1068" t="s">
        <v>44</v>
      </c>
      <c r="AA1068" t="s">
        <v>45</v>
      </c>
      <c r="AB1068" t="s">
        <v>251</v>
      </c>
      <c r="AC1068">
        <v>120000000</v>
      </c>
      <c r="AD1068">
        <v>1998</v>
      </c>
      <c r="AE1068">
        <v>1000</v>
      </c>
      <c r="AF1068">
        <v>7.2</v>
      </c>
      <c r="AG1068">
        <v>2.35</v>
      </c>
      <c r="AH1068">
        <v>0</v>
      </c>
    </row>
    <row r="1069" spans="1:34">
      <c r="A1069" t="s">
        <v>34</v>
      </c>
      <c r="B1069" t="s">
        <v>4944</v>
      </c>
      <c r="C1069">
        <v>181</v>
      </c>
      <c r="D1069">
        <v>96</v>
      </c>
      <c r="E1069">
        <v>47</v>
      </c>
      <c r="F1069">
        <v>3000</v>
      </c>
      <c r="G1069" t="s">
        <v>1422</v>
      </c>
      <c r="H1069">
        <v>14000</v>
      </c>
      <c r="I1069">
        <v>82234139</v>
      </c>
      <c r="J1069" t="s">
        <v>69</v>
      </c>
      <c r="K1069" t="s">
        <v>38</v>
      </c>
      <c r="L1069" t="s">
        <v>89</v>
      </c>
      <c r="M1069" t="s">
        <v>70</v>
      </c>
      <c r="Q1069" t="s">
        <v>2616</v>
      </c>
      <c r="R1069" t="s">
        <v>4945</v>
      </c>
      <c r="S1069">
        <v>110390</v>
      </c>
      <c r="T1069">
        <v>28071</v>
      </c>
      <c r="U1069" t="s">
        <v>4946</v>
      </c>
      <c r="V1069">
        <v>3</v>
      </c>
      <c r="W1069" t="s">
        <v>4947</v>
      </c>
      <c r="X1069" t="s">
        <v>4948</v>
      </c>
      <c r="Y1069">
        <v>522</v>
      </c>
      <c r="Z1069" t="s">
        <v>44</v>
      </c>
      <c r="AA1069" t="s">
        <v>45</v>
      </c>
      <c r="AB1069" t="s">
        <v>150</v>
      </c>
      <c r="AC1069">
        <v>17000000</v>
      </c>
      <c r="AD1069">
        <v>2007</v>
      </c>
      <c r="AE1069">
        <v>11000</v>
      </c>
      <c r="AF1069">
        <v>7.2</v>
      </c>
      <c r="AG1069">
        <v>1.85</v>
      </c>
      <c r="AH1069">
        <v>6000</v>
      </c>
    </row>
    <row r="1070" spans="1:34">
      <c r="A1070" t="s">
        <v>34</v>
      </c>
      <c r="B1070" t="s">
        <v>3959</v>
      </c>
      <c r="C1070">
        <v>160</v>
      </c>
      <c r="D1070">
        <v>99</v>
      </c>
      <c r="E1070">
        <v>52</v>
      </c>
      <c r="F1070">
        <v>148</v>
      </c>
      <c r="G1070" t="s">
        <v>2227</v>
      </c>
      <c r="H1070">
        <v>22000</v>
      </c>
      <c r="I1070">
        <v>8855646</v>
      </c>
      <c r="J1070" t="s">
        <v>69</v>
      </c>
      <c r="K1070" t="s">
        <v>38</v>
      </c>
      <c r="Q1070" t="s">
        <v>63</v>
      </c>
      <c r="R1070" t="s">
        <v>4988</v>
      </c>
      <c r="S1070">
        <v>49855</v>
      </c>
      <c r="T1070">
        <v>23409</v>
      </c>
      <c r="U1070" t="s">
        <v>3102</v>
      </c>
      <c r="V1070">
        <v>1</v>
      </c>
      <c r="W1070" t="s">
        <v>4989</v>
      </c>
      <c r="X1070" t="s">
        <v>4990</v>
      </c>
      <c r="Y1070">
        <v>117</v>
      </c>
      <c r="Z1070" t="s">
        <v>44</v>
      </c>
      <c r="AA1070" t="s">
        <v>45</v>
      </c>
      <c r="AB1070" t="s">
        <v>62</v>
      </c>
      <c r="AC1070">
        <v>21000000</v>
      </c>
      <c r="AD1070">
        <v>2009</v>
      </c>
      <c r="AE1070">
        <v>1000</v>
      </c>
      <c r="AF1070">
        <v>7.2</v>
      </c>
      <c r="AG1070">
        <v>2.35</v>
      </c>
      <c r="AH1070">
        <v>10000</v>
      </c>
    </row>
    <row r="1071" spans="1:34">
      <c r="A1071" t="s">
        <v>34</v>
      </c>
      <c r="B1071" t="s">
        <v>5138</v>
      </c>
      <c r="C1071">
        <v>342</v>
      </c>
      <c r="D1071">
        <v>100</v>
      </c>
      <c r="E1071">
        <v>197</v>
      </c>
      <c r="F1071">
        <v>159</v>
      </c>
      <c r="G1071" t="s">
        <v>5139</v>
      </c>
      <c r="H1071">
        <v>513</v>
      </c>
      <c r="I1071">
        <v>26005908</v>
      </c>
      <c r="J1071" t="s">
        <v>69</v>
      </c>
      <c r="K1071" t="s">
        <v>94</v>
      </c>
      <c r="L1071" t="s">
        <v>57</v>
      </c>
      <c r="Q1071" t="s">
        <v>5140</v>
      </c>
      <c r="R1071" t="s">
        <v>5141</v>
      </c>
      <c r="S1071">
        <v>154938</v>
      </c>
      <c r="T1071">
        <v>1379</v>
      </c>
      <c r="U1071" t="s">
        <v>5142</v>
      </c>
      <c r="V1071">
        <v>0</v>
      </c>
      <c r="W1071" t="s">
        <v>5143</v>
      </c>
      <c r="X1071" t="s">
        <v>5144</v>
      </c>
      <c r="Y1071">
        <v>1100</v>
      </c>
      <c r="Z1071" t="s">
        <v>44</v>
      </c>
      <c r="AA1071" t="s">
        <v>329</v>
      </c>
      <c r="AB1071" t="s">
        <v>46</v>
      </c>
      <c r="AC1071">
        <v>3500000</v>
      </c>
      <c r="AD1071">
        <v>2005</v>
      </c>
      <c r="AE1071">
        <v>239</v>
      </c>
      <c r="AF1071">
        <v>7.2</v>
      </c>
      <c r="AG1071">
        <v>2.35</v>
      </c>
      <c r="AH1071">
        <v>10000</v>
      </c>
    </row>
    <row r="1072" spans="1:34">
      <c r="A1072" t="s">
        <v>34</v>
      </c>
      <c r="B1072" t="s">
        <v>1153</v>
      </c>
      <c r="C1072">
        <v>127</v>
      </c>
      <c r="D1072">
        <v>95</v>
      </c>
      <c r="E1072">
        <v>63</v>
      </c>
      <c r="F1072">
        <v>720</v>
      </c>
      <c r="G1072" t="s">
        <v>5395</v>
      </c>
      <c r="H1072">
        <v>23000</v>
      </c>
      <c r="I1072">
        <v>38120554</v>
      </c>
      <c r="J1072" t="s">
        <v>69</v>
      </c>
      <c r="K1072" t="s">
        <v>95</v>
      </c>
      <c r="L1072" t="s">
        <v>89</v>
      </c>
      <c r="M1072" t="s">
        <v>86</v>
      </c>
      <c r="Q1072" t="s">
        <v>116</v>
      </c>
      <c r="R1072" t="s">
        <v>5396</v>
      </c>
      <c r="S1072">
        <v>71527</v>
      </c>
      <c r="T1072">
        <v>26940</v>
      </c>
      <c r="U1072" t="s">
        <v>2229</v>
      </c>
      <c r="V1072">
        <v>0</v>
      </c>
      <c r="W1072" t="s">
        <v>5397</v>
      </c>
      <c r="X1072" t="s">
        <v>5398</v>
      </c>
      <c r="Y1072">
        <v>217</v>
      </c>
      <c r="Z1072" t="s">
        <v>44</v>
      </c>
      <c r="AA1072" t="s">
        <v>45</v>
      </c>
      <c r="AB1072" t="s">
        <v>150</v>
      </c>
      <c r="AC1072">
        <v>140000000</v>
      </c>
      <c r="AD1072">
        <v>2002</v>
      </c>
      <c r="AE1072">
        <v>770</v>
      </c>
      <c r="AF1072">
        <v>7.1</v>
      </c>
      <c r="AG1072">
        <v>1.5</v>
      </c>
      <c r="AH1072">
        <v>0</v>
      </c>
    </row>
    <row r="1073" spans="1:34">
      <c r="A1073" t="s">
        <v>34</v>
      </c>
      <c r="B1073" t="s">
        <v>77</v>
      </c>
      <c r="C1073">
        <v>281</v>
      </c>
      <c r="D1073">
        <v>146</v>
      </c>
      <c r="E1073">
        <v>14000</v>
      </c>
      <c r="F1073">
        <v>681</v>
      </c>
      <c r="G1073" t="s">
        <v>682</v>
      </c>
      <c r="H1073">
        <v>3000</v>
      </c>
      <c r="I1073">
        <v>78616689</v>
      </c>
      <c r="J1073" t="s">
        <v>69</v>
      </c>
      <c r="K1073" t="s">
        <v>38</v>
      </c>
      <c r="L1073" t="s">
        <v>86</v>
      </c>
      <c r="Q1073" t="s">
        <v>842</v>
      </c>
      <c r="R1073" t="s">
        <v>5402</v>
      </c>
      <c r="S1073">
        <v>238747</v>
      </c>
      <c r="T1073">
        <v>6217</v>
      </c>
      <c r="U1073" t="s">
        <v>5403</v>
      </c>
      <c r="V1073">
        <v>0</v>
      </c>
      <c r="W1073" t="s">
        <v>5404</v>
      </c>
      <c r="X1073" t="s">
        <v>5405</v>
      </c>
      <c r="Y1073">
        <v>2153</v>
      </c>
      <c r="Z1073" t="s">
        <v>44</v>
      </c>
      <c r="AA1073" t="s">
        <v>45</v>
      </c>
      <c r="AB1073" t="s">
        <v>62</v>
      </c>
      <c r="AC1073">
        <v>100000000</v>
      </c>
      <c r="AD1073">
        <v>2001</v>
      </c>
      <c r="AE1073">
        <v>882</v>
      </c>
      <c r="AF1073">
        <v>7.1</v>
      </c>
      <c r="AG1073">
        <v>1.85</v>
      </c>
      <c r="AH1073">
        <v>11000</v>
      </c>
    </row>
    <row r="1074" spans="1:34">
      <c r="A1074" t="s">
        <v>34</v>
      </c>
      <c r="B1074" t="s">
        <v>5417</v>
      </c>
      <c r="C1074">
        <v>190</v>
      </c>
      <c r="D1074">
        <v>97</v>
      </c>
      <c r="E1074">
        <v>6</v>
      </c>
      <c r="F1074">
        <v>561</v>
      </c>
      <c r="G1074" t="s">
        <v>2394</v>
      </c>
      <c r="H1074">
        <v>1000</v>
      </c>
      <c r="I1074">
        <v>46440491</v>
      </c>
      <c r="J1074" t="s">
        <v>69</v>
      </c>
      <c r="K1074" t="s">
        <v>95</v>
      </c>
      <c r="L1074" t="s">
        <v>88</v>
      </c>
      <c r="M1074" t="s">
        <v>89</v>
      </c>
      <c r="N1074" t="s">
        <v>70</v>
      </c>
      <c r="Q1074" t="s">
        <v>1198</v>
      </c>
      <c r="R1074" t="s">
        <v>5418</v>
      </c>
      <c r="S1074">
        <v>35446</v>
      </c>
      <c r="T1074">
        <v>2707</v>
      </c>
      <c r="U1074" t="s">
        <v>601</v>
      </c>
      <c r="V1074">
        <v>1</v>
      </c>
      <c r="W1074" t="s">
        <v>5419</v>
      </c>
      <c r="X1074" t="s">
        <v>5420</v>
      </c>
      <c r="Y1074">
        <v>78</v>
      </c>
      <c r="Z1074" t="s">
        <v>44</v>
      </c>
      <c r="AA1074" t="s">
        <v>329</v>
      </c>
      <c r="AB1074" t="s">
        <v>150</v>
      </c>
      <c r="AC1074">
        <v>100000000</v>
      </c>
      <c r="AD1074">
        <v>2011</v>
      </c>
      <c r="AE1074">
        <v>579</v>
      </c>
      <c r="AF1074">
        <v>7.1</v>
      </c>
      <c r="AG1074">
        <v>1.85</v>
      </c>
      <c r="AH1074">
        <v>0</v>
      </c>
    </row>
    <row r="1075" spans="1:34">
      <c r="A1075" t="s">
        <v>34</v>
      </c>
      <c r="B1075" t="s">
        <v>2642</v>
      </c>
      <c r="C1075">
        <v>88</v>
      </c>
      <c r="D1075">
        <v>109</v>
      </c>
      <c r="E1075">
        <v>218</v>
      </c>
      <c r="F1075">
        <v>8</v>
      </c>
      <c r="G1075" t="s">
        <v>5446</v>
      </c>
      <c r="H1075">
        <v>21</v>
      </c>
      <c r="I1075">
        <v>18947630</v>
      </c>
      <c r="J1075" t="s">
        <v>69</v>
      </c>
      <c r="K1075" t="s">
        <v>38</v>
      </c>
      <c r="L1075" t="s">
        <v>89</v>
      </c>
      <c r="Q1075" t="s">
        <v>5447</v>
      </c>
      <c r="R1075" t="s">
        <v>5448</v>
      </c>
      <c r="S1075">
        <v>11798</v>
      </c>
      <c r="T1075">
        <v>55</v>
      </c>
      <c r="U1075" t="s">
        <v>5449</v>
      </c>
      <c r="V1075">
        <v>0</v>
      </c>
      <c r="W1075" t="s">
        <v>5450</v>
      </c>
      <c r="X1075" t="s">
        <v>5451</v>
      </c>
      <c r="Y1075">
        <v>124</v>
      </c>
      <c r="Z1075" t="s">
        <v>44</v>
      </c>
      <c r="AA1075" t="s">
        <v>301</v>
      </c>
      <c r="AB1075" t="s">
        <v>150</v>
      </c>
      <c r="AC1075">
        <v>59660000</v>
      </c>
      <c r="AD1075">
        <v>2004</v>
      </c>
      <c r="AE1075">
        <v>17</v>
      </c>
      <c r="AF1075">
        <v>7.1</v>
      </c>
      <c r="AG1075">
        <v>2.35</v>
      </c>
      <c r="AH1075">
        <v>2000</v>
      </c>
    </row>
    <row r="1076" spans="1:34">
      <c r="A1076" t="s">
        <v>34</v>
      </c>
      <c r="B1076" t="s">
        <v>5470</v>
      </c>
      <c r="C1076">
        <v>361</v>
      </c>
      <c r="D1076">
        <v>121</v>
      </c>
      <c r="E1076">
        <v>175</v>
      </c>
      <c r="F1076">
        <v>221</v>
      </c>
      <c r="G1076" t="s">
        <v>5471</v>
      </c>
      <c r="H1076">
        <v>963</v>
      </c>
      <c r="I1076">
        <v>43247140</v>
      </c>
      <c r="J1076" t="s">
        <v>69</v>
      </c>
      <c r="K1076" t="s">
        <v>79</v>
      </c>
      <c r="L1076" t="s">
        <v>38</v>
      </c>
      <c r="M1076" t="s">
        <v>80</v>
      </c>
      <c r="N1076" t="s">
        <v>520</v>
      </c>
      <c r="O1076" t="s">
        <v>57</v>
      </c>
      <c r="Q1076" t="s">
        <v>1741</v>
      </c>
      <c r="R1076" t="s">
        <v>5472</v>
      </c>
      <c r="S1076">
        <v>134625</v>
      </c>
      <c r="T1076">
        <v>2131</v>
      </c>
      <c r="U1076" t="s">
        <v>5473</v>
      </c>
      <c r="V1076">
        <v>0</v>
      </c>
      <c r="W1076" t="s">
        <v>5474</v>
      </c>
      <c r="X1076" t="s">
        <v>5475</v>
      </c>
      <c r="Y1076">
        <v>265</v>
      </c>
      <c r="Z1076" t="s">
        <v>44</v>
      </c>
      <c r="AA1076" t="s">
        <v>329</v>
      </c>
      <c r="AB1076" t="s">
        <v>62</v>
      </c>
      <c r="AC1076">
        <v>55000000</v>
      </c>
      <c r="AD1076">
        <v>2015</v>
      </c>
      <c r="AE1076">
        <v>580</v>
      </c>
      <c r="AF1076">
        <v>7.1</v>
      </c>
      <c r="AG1076">
        <v>2.35</v>
      </c>
      <c r="AH1076">
        <v>40000</v>
      </c>
    </row>
    <row r="1077" spans="1:34">
      <c r="A1077" t="s">
        <v>34</v>
      </c>
      <c r="B1077" t="s">
        <v>4466</v>
      </c>
      <c r="C1077">
        <v>78</v>
      </c>
      <c r="D1077">
        <v>94</v>
      </c>
      <c r="E1077">
        <v>383</v>
      </c>
      <c r="F1077">
        <v>753</v>
      </c>
      <c r="G1077" t="s">
        <v>5487</v>
      </c>
      <c r="H1077">
        <v>4000</v>
      </c>
      <c r="I1077">
        <v>58297830</v>
      </c>
      <c r="J1077" t="s">
        <v>69</v>
      </c>
      <c r="K1077" t="s">
        <v>95</v>
      </c>
      <c r="L1077" t="s">
        <v>38</v>
      </c>
      <c r="M1077" t="s">
        <v>89</v>
      </c>
      <c r="N1077" t="s">
        <v>70</v>
      </c>
      <c r="O1077" t="s">
        <v>91</v>
      </c>
      <c r="P1077" t="s">
        <v>90</v>
      </c>
      <c r="Q1077" t="s">
        <v>508</v>
      </c>
      <c r="R1077" t="s">
        <v>5488</v>
      </c>
      <c r="S1077">
        <v>86347</v>
      </c>
      <c r="T1077">
        <v>6017</v>
      </c>
      <c r="U1077" t="s">
        <v>5489</v>
      </c>
      <c r="V1077">
        <v>1</v>
      </c>
      <c r="W1077" t="s">
        <v>5490</v>
      </c>
      <c r="X1077" t="s">
        <v>5491</v>
      </c>
      <c r="Y1077">
        <v>191</v>
      </c>
      <c r="Z1077" t="s">
        <v>44</v>
      </c>
      <c r="AA1077" t="s">
        <v>45</v>
      </c>
      <c r="AB1077" t="s">
        <v>251</v>
      </c>
      <c r="AC1077">
        <v>50000000</v>
      </c>
      <c r="AD1077">
        <v>1997</v>
      </c>
      <c r="AE1077">
        <v>808</v>
      </c>
      <c r="AF1077">
        <v>7.1</v>
      </c>
      <c r="AG1077">
        <v>2.35</v>
      </c>
      <c r="AH1077">
        <v>0</v>
      </c>
    </row>
    <row r="1078" spans="1:34">
      <c r="A1078" t="s">
        <v>34</v>
      </c>
      <c r="B1078" t="s">
        <v>5521</v>
      </c>
      <c r="C1078">
        <v>398</v>
      </c>
      <c r="D1078">
        <v>103</v>
      </c>
      <c r="E1078">
        <v>33</v>
      </c>
      <c r="F1078">
        <v>84</v>
      </c>
      <c r="G1078" t="s">
        <v>5522</v>
      </c>
      <c r="H1078">
        <v>970</v>
      </c>
      <c r="I1078">
        <v>88625922</v>
      </c>
      <c r="J1078" t="s">
        <v>69</v>
      </c>
      <c r="K1078" t="s">
        <v>88</v>
      </c>
      <c r="L1078" t="s">
        <v>89</v>
      </c>
      <c r="M1078" t="s">
        <v>91</v>
      </c>
      <c r="Q1078" t="s">
        <v>4252</v>
      </c>
      <c r="R1078" t="s">
        <v>5523</v>
      </c>
      <c r="S1078">
        <v>75176</v>
      </c>
      <c r="T1078">
        <v>1336</v>
      </c>
      <c r="U1078" t="s">
        <v>2367</v>
      </c>
      <c r="V1078">
        <v>3</v>
      </c>
      <c r="W1078" t="s">
        <v>5524</v>
      </c>
      <c r="X1078" t="s">
        <v>5525</v>
      </c>
      <c r="Y1078">
        <v>252</v>
      </c>
      <c r="Z1078" t="s">
        <v>44</v>
      </c>
      <c r="AA1078" t="s">
        <v>45</v>
      </c>
      <c r="AB1078" t="s">
        <v>150</v>
      </c>
      <c r="AC1078">
        <v>45000000</v>
      </c>
      <c r="AD1078">
        <v>2011</v>
      </c>
      <c r="AE1078">
        <v>91</v>
      </c>
      <c r="AF1078">
        <v>7.1</v>
      </c>
      <c r="AG1078">
        <v>1.85</v>
      </c>
      <c r="AH1078">
        <v>26000</v>
      </c>
    </row>
    <row r="1079" spans="1:34">
      <c r="A1079" t="s">
        <v>34</v>
      </c>
      <c r="B1079" t="s">
        <v>4238</v>
      </c>
      <c r="C1079">
        <v>43</v>
      </c>
      <c r="D1079">
        <v>120</v>
      </c>
      <c r="E1079">
        <v>155</v>
      </c>
      <c r="F1079">
        <v>240</v>
      </c>
      <c r="G1079" t="s">
        <v>5574</v>
      </c>
      <c r="H1079">
        <v>344</v>
      </c>
      <c r="I1079">
        <v>36733909</v>
      </c>
      <c r="J1079" t="s">
        <v>69</v>
      </c>
      <c r="K1079" t="s">
        <v>79</v>
      </c>
      <c r="L1079" t="s">
        <v>38</v>
      </c>
      <c r="M1079" t="s">
        <v>57</v>
      </c>
      <c r="Q1079" t="s">
        <v>5575</v>
      </c>
      <c r="R1079" t="s">
        <v>5576</v>
      </c>
      <c r="S1079">
        <v>38949</v>
      </c>
      <c r="T1079">
        <v>2054</v>
      </c>
      <c r="U1079" t="s">
        <v>5577</v>
      </c>
      <c r="V1079">
        <v>3</v>
      </c>
      <c r="W1079" t="s">
        <v>5578</v>
      </c>
      <c r="X1079" t="s">
        <v>5579</v>
      </c>
      <c r="Y1079">
        <v>112</v>
      </c>
      <c r="Z1079" t="s">
        <v>44</v>
      </c>
      <c r="AA1079" t="s">
        <v>45</v>
      </c>
      <c r="AB1079" t="s">
        <v>46</v>
      </c>
      <c r="AC1079">
        <v>32000000</v>
      </c>
      <c r="AD1079">
        <v>1993</v>
      </c>
      <c r="AE1079">
        <v>242</v>
      </c>
      <c r="AF1079">
        <v>7.1</v>
      </c>
      <c r="AG1079">
        <v>1.85</v>
      </c>
      <c r="AH1079">
        <v>0</v>
      </c>
    </row>
    <row r="1080" spans="1:34">
      <c r="A1080" t="s">
        <v>34</v>
      </c>
      <c r="B1080" t="s">
        <v>1337</v>
      </c>
      <c r="C1080">
        <v>103</v>
      </c>
      <c r="D1080">
        <v>96</v>
      </c>
      <c r="E1080">
        <v>0</v>
      </c>
      <c r="F1080">
        <v>542</v>
      </c>
      <c r="G1080" t="s">
        <v>5651</v>
      </c>
      <c r="H1080">
        <v>1000</v>
      </c>
      <c r="I1080">
        <v>38119483</v>
      </c>
      <c r="J1080" t="s">
        <v>69</v>
      </c>
      <c r="K1080" t="s">
        <v>88</v>
      </c>
      <c r="L1080" t="s">
        <v>86</v>
      </c>
      <c r="Q1080" t="s">
        <v>5652</v>
      </c>
      <c r="R1080" t="s">
        <v>5653</v>
      </c>
      <c r="S1080">
        <v>136667</v>
      </c>
      <c r="T1080">
        <v>2936</v>
      </c>
      <c r="U1080" t="s">
        <v>5654</v>
      </c>
      <c r="V1080">
        <v>2</v>
      </c>
      <c r="W1080" t="s">
        <v>5655</v>
      </c>
      <c r="X1080" t="s">
        <v>5656</v>
      </c>
      <c r="Y1080">
        <v>273</v>
      </c>
      <c r="Z1080" t="s">
        <v>44</v>
      </c>
      <c r="AA1080" t="s">
        <v>45</v>
      </c>
      <c r="AB1080" t="s">
        <v>150</v>
      </c>
      <c r="AC1080">
        <v>22700000</v>
      </c>
      <c r="AD1080">
        <v>1987</v>
      </c>
      <c r="AE1080">
        <v>605</v>
      </c>
      <c r="AF1080">
        <v>7.1</v>
      </c>
      <c r="AG1080">
        <v>1.85</v>
      </c>
      <c r="AH1080">
        <v>13000</v>
      </c>
    </row>
    <row r="1081" spans="1:34">
      <c r="A1081" t="s">
        <v>76</v>
      </c>
      <c r="B1081" t="s">
        <v>1757</v>
      </c>
      <c r="C1081">
        <v>106</v>
      </c>
      <c r="D1081">
        <v>117</v>
      </c>
      <c r="E1081">
        <v>99</v>
      </c>
      <c r="F1081">
        <v>165</v>
      </c>
      <c r="G1081" t="s">
        <v>5687</v>
      </c>
      <c r="H1081">
        <v>596</v>
      </c>
      <c r="I1081">
        <v>67325559</v>
      </c>
      <c r="J1081" t="s">
        <v>69</v>
      </c>
      <c r="K1081" t="s">
        <v>88</v>
      </c>
      <c r="L1081" t="s">
        <v>38</v>
      </c>
      <c r="M1081" t="s">
        <v>89</v>
      </c>
      <c r="N1081" t="s">
        <v>90</v>
      </c>
      <c r="Q1081" t="s">
        <v>1831</v>
      </c>
      <c r="R1081" t="s">
        <v>5688</v>
      </c>
      <c r="S1081">
        <v>58222</v>
      </c>
      <c r="T1081">
        <v>1293</v>
      </c>
      <c r="U1081" t="s">
        <v>5689</v>
      </c>
      <c r="V1081">
        <v>0</v>
      </c>
      <c r="W1081" t="s">
        <v>5690</v>
      </c>
      <c r="X1081" t="s">
        <v>5691</v>
      </c>
      <c r="Y1081">
        <v>331</v>
      </c>
      <c r="Z1081" t="s">
        <v>44</v>
      </c>
      <c r="AA1081" t="s">
        <v>45</v>
      </c>
      <c r="AB1081" t="s">
        <v>150</v>
      </c>
      <c r="AC1081">
        <v>20000000</v>
      </c>
      <c r="AD1081">
        <v>2003</v>
      </c>
      <c r="AE1081">
        <v>265</v>
      </c>
      <c r="AF1081">
        <v>7.1</v>
      </c>
      <c r="AG1081">
        <v>1.85</v>
      </c>
      <c r="AH1081">
        <v>0</v>
      </c>
    </row>
    <row r="1082" spans="1:34">
      <c r="A1082" t="s">
        <v>34</v>
      </c>
      <c r="B1082" t="s">
        <v>1303</v>
      </c>
      <c r="C1082">
        <v>349</v>
      </c>
      <c r="D1082">
        <v>115</v>
      </c>
      <c r="E1082">
        <v>212</v>
      </c>
      <c r="F1082">
        <v>612</v>
      </c>
      <c r="G1082" t="s">
        <v>5745</v>
      </c>
      <c r="H1082">
        <v>2000</v>
      </c>
      <c r="I1082">
        <v>37877959</v>
      </c>
      <c r="J1082" t="s">
        <v>69</v>
      </c>
      <c r="K1082" t="s">
        <v>79</v>
      </c>
      <c r="L1082" t="s">
        <v>38</v>
      </c>
      <c r="Q1082" t="s">
        <v>1860</v>
      </c>
      <c r="R1082" t="s">
        <v>5746</v>
      </c>
      <c r="S1082">
        <v>86664</v>
      </c>
      <c r="T1082">
        <v>4896</v>
      </c>
      <c r="U1082" t="s">
        <v>2542</v>
      </c>
      <c r="V1082">
        <v>1</v>
      </c>
      <c r="W1082" t="s">
        <v>5747</v>
      </c>
      <c r="X1082" t="s">
        <v>5748</v>
      </c>
      <c r="Y1082">
        <v>252</v>
      </c>
      <c r="Z1082" t="s">
        <v>44</v>
      </c>
      <c r="AA1082" t="s">
        <v>45</v>
      </c>
      <c r="AB1082" t="s">
        <v>46</v>
      </c>
      <c r="AC1082">
        <v>15000000</v>
      </c>
      <c r="AD1082">
        <v>2014</v>
      </c>
      <c r="AE1082">
        <v>820</v>
      </c>
      <c r="AF1082">
        <v>7.1</v>
      </c>
      <c r="AG1082">
        <v>2.35</v>
      </c>
      <c r="AH1082">
        <v>38000</v>
      </c>
    </row>
    <row r="1083" spans="1:34">
      <c r="A1083" t="s">
        <v>34</v>
      </c>
      <c r="B1083" t="s">
        <v>5834</v>
      </c>
      <c r="C1083">
        <v>150</v>
      </c>
      <c r="D1083">
        <v>88</v>
      </c>
      <c r="E1083">
        <v>8</v>
      </c>
      <c r="F1083">
        <v>587</v>
      </c>
      <c r="G1083" t="s">
        <v>370</v>
      </c>
      <c r="H1083">
        <v>982</v>
      </c>
      <c r="I1083">
        <v>18225165</v>
      </c>
      <c r="J1083" t="s">
        <v>69</v>
      </c>
      <c r="K1083" t="s">
        <v>88</v>
      </c>
      <c r="Q1083" t="s">
        <v>5835</v>
      </c>
      <c r="R1083" t="s">
        <v>5836</v>
      </c>
      <c r="S1083">
        <v>155262</v>
      </c>
      <c r="T1083">
        <v>3114</v>
      </c>
      <c r="U1083" t="s">
        <v>2566</v>
      </c>
      <c r="V1083">
        <v>2</v>
      </c>
      <c r="W1083" t="s">
        <v>5837</v>
      </c>
      <c r="X1083" t="s">
        <v>5838</v>
      </c>
      <c r="Y1083">
        <v>316</v>
      </c>
      <c r="Z1083" t="s">
        <v>44</v>
      </c>
      <c r="AA1083" t="s">
        <v>45</v>
      </c>
      <c r="AB1083" t="s">
        <v>46</v>
      </c>
      <c r="AC1083">
        <v>9000000</v>
      </c>
      <c r="AD1083">
        <v>2004</v>
      </c>
      <c r="AE1083">
        <v>729</v>
      </c>
      <c r="AF1083">
        <v>7.1</v>
      </c>
      <c r="AG1083">
        <v>1.85</v>
      </c>
      <c r="AH1083">
        <v>0</v>
      </c>
    </row>
    <row r="1084" spans="1:34">
      <c r="A1084" t="s">
        <v>34</v>
      </c>
      <c r="B1084" t="s">
        <v>3031</v>
      </c>
      <c r="C1084">
        <v>46</v>
      </c>
      <c r="D1084">
        <v>126</v>
      </c>
      <c r="E1084">
        <v>407</v>
      </c>
      <c r="F1084">
        <v>39</v>
      </c>
      <c r="G1084" t="s">
        <v>942</v>
      </c>
      <c r="H1084">
        <v>638</v>
      </c>
      <c r="I1084">
        <v>1997807</v>
      </c>
      <c r="J1084" t="s">
        <v>69</v>
      </c>
      <c r="K1084" t="s">
        <v>38</v>
      </c>
      <c r="L1084" t="s">
        <v>57</v>
      </c>
      <c r="Q1084" t="s">
        <v>504</v>
      </c>
      <c r="R1084" t="s">
        <v>5839</v>
      </c>
      <c r="S1084">
        <v>5158</v>
      </c>
      <c r="T1084">
        <v>823</v>
      </c>
      <c r="U1084" t="s">
        <v>5840</v>
      </c>
      <c r="V1084">
        <v>0</v>
      </c>
      <c r="W1084" t="s">
        <v>5841</v>
      </c>
      <c r="X1084" t="s">
        <v>5842</v>
      </c>
      <c r="Y1084">
        <v>140</v>
      </c>
      <c r="Z1084" t="s">
        <v>44</v>
      </c>
      <c r="AA1084" t="s">
        <v>45</v>
      </c>
      <c r="AB1084" t="s">
        <v>46</v>
      </c>
      <c r="AC1084">
        <v>8000000</v>
      </c>
      <c r="AD1084">
        <v>1999</v>
      </c>
      <c r="AE1084">
        <v>107</v>
      </c>
      <c r="AF1084">
        <v>7.1</v>
      </c>
      <c r="AG1084">
        <v>1.85</v>
      </c>
      <c r="AH1084">
        <v>196</v>
      </c>
    </row>
    <row r="1085" spans="1:34">
      <c r="A1085" t="s">
        <v>34</v>
      </c>
      <c r="B1085" t="s">
        <v>5927</v>
      </c>
      <c r="C1085">
        <v>41</v>
      </c>
      <c r="D1085">
        <v>102</v>
      </c>
      <c r="E1085">
        <v>136</v>
      </c>
      <c r="F1085">
        <v>48</v>
      </c>
      <c r="G1085" t="s">
        <v>5928</v>
      </c>
      <c r="H1085">
        <v>89</v>
      </c>
      <c r="I1085">
        <v>2956000</v>
      </c>
      <c r="J1085" t="s">
        <v>69</v>
      </c>
      <c r="K1085" t="s">
        <v>88</v>
      </c>
      <c r="L1085" t="s">
        <v>91</v>
      </c>
      <c r="M1085" t="s">
        <v>87</v>
      </c>
      <c r="Q1085" t="s">
        <v>5929</v>
      </c>
      <c r="R1085" t="s">
        <v>5930</v>
      </c>
      <c r="S1085">
        <v>3258</v>
      </c>
      <c r="T1085">
        <v>282</v>
      </c>
      <c r="U1085" t="s">
        <v>5931</v>
      </c>
      <c r="V1085">
        <v>0</v>
      </c>
      <c r="W1085" t="s">
        <v>5932</v>
      </c>
      <c r="X1085" t="s">
        <v>5933</v>
      </c>
      <c r="Y1085">
        <v>54</v>
      </c>
      <c r="Z1085" t="s">
        <v>44</v>
      </c>
      <c r="AA1085" t="s">
        <v>45</v>
      </c>
      <c r="AB1085" t="s">
        <v>112</v>
      </c>
      <c r="AC1085">
        <v>3700000</v>
      </c>
      <c r="AD1085">
        <v>1948</v>
      </c>
      <c r="AE1085">
        <v>78</v>
      </c>
      <c r="AF1085">
        <v>7.1</v>
      </c>
      <c r="AG1085">
        <v>1.37</v>
      </c>
      <c r="AH1085">
        <v>359</v>
      </c>
    </row>
    <row r="1086" spans="1:34">
      <c r="A1086" t="s">
        <v>34</v>
      </c>
      <c r="B1086" t="s">
        <v>255</v>
      </c>
      <c r="C1086">
        <v>775</v>
      </c>
      <c r="D1086">
        <v>124</v>
      </c>
      <c r="E1086">
        <v>0</v>
      </c>
      <c r="F1086">
        <v>641</v>
      </c>
      <c r="G1086" t="s">
        <v>767</v>
      </c>
      <c r="H1086">
        <v>13000</v>
      </c>
      <c r="I1086">
        <v>126464904</v>
      </c>
      <c r="J1086" t="s">
        <v>69</v>
      </c>
      <c r="K1086" t="s">
        <v>90</v>
      </c>
      <c r="L1086" t="s">
        <v>86</v>
      </c>
      <c r="Q1086" t="s">
        <v>481</v>
      </c>
      <c r="R1086" t="s">
        <v>6068</v>
      </c>
      <c r="S1086">
        <v>456260</v>
      </c>
      <c r="T1086">
        <v>24098</v>
      </c>
      <c r="U1086" t="s">
        <v>3583</v>
      </c>
      <c r="V1086">
        <v>0</v>
      </c>
      <c r="W1086" t="s">
        <v>6069</v>
      </c>
      <c r="X1086" t="s">
        <v>6070</v>
      </c>
      <c r="Y1086">
        <v>2326</v>
      </c>
      <c r="Z1086" t="s">
        <v>44</v>
      </c>
      <c r="AA1086" t="s">
        <v>45</v>
      </c>
      <c r="AB1086" t="s">
        <v>46</v>
      </c>
      <c r="AC1086">
        <v>130000000</v>
      </c>
      <c r="AD1086">
        <v>2012</v>
      </c>
      <c r="AE1086">
        <v>9000</v>
      </c>
      <c r="AF1086">
        <v>7</v>
      </c>
      <c r="AG1086">
        <v>2.35</v>
      </c>
      <c r="AH1086">
        <v>97000</v>
      </c>
    </row>
    <row r="1087" spans="1:34">
      <c r="A1087" t="s">
        <v>34</v>
      </c>
      <c r="B1087" t="s">
        <v>6095</v>
      </c>
      <c r="C1087">
        <v>240</v>
      </c>
      <c r="D1087">
        <v>96</v>
      </c>
      <c r="E1087">
        <v>107</v>
      </c>
      <c r="F1087">
        <v>350</v>
      </c>
      <c r="G1087" t="s">
        <v>6109</v>
      </c>
      <c r="H1087">
        <v>11000</v>
      </c>
      <c r="I1087">
        <v>143618384</v>
      </c>
      <c r="J1087" t="s">
        <v>69</v>
      </c>
      <c r="K1087" t="s">
        <v>95</v>
      </c>
      <c r="L1087" t="s">
        <v>88</v>
      </c>
      <c r="M1087" t="s">
        <v>89</v>
      </c>
      <c r="N1087" t="s">
        <v>91</v>
      </c>
      <c r="Q1087" t="s">
        <v>200</v>
      </c>
      <c r="R1087" t="s">
        <v>6110</v>
      </c>
      <c r="S1087">
        <v>165333</v>
      </c>
      <c r="T1087">
        <v>12071</v>
      </c>
      <c r="U1087" t="s">
        <v>6111</v>
      </c>
      <c r="V1087">
        <v>0</v>
      </c>
      <c r="W1087" t="s">
        <v>6112</v>
      </c>
      <c r="X1087" t="s">
        <v>6113</v>
      </c>
      <c r="Y1087">
        <v>186</v>
      </c>
      <c r="Z1087" t="s">
        <v>44</v>
      </c>
      <c r="AA1087" t="s">
        <v>45</v>
      </c>
      <c r="AB1087" t="s">
        <v>251</v>
      </c>
      <c r="AC1087">
        <v>90000000</v>
      </c>
      <c r="AD1087">
        <v>2011</v>
      </c>
      <c r="AE1087">
        <v>560</v>
      </c>
      <c r="AF1087">
        <v>7</v>
      </c>
      <c r="AG1087">
        <v>2.35</v>
      </c>
      <c r="AH1087">
        <v>19000</v>
      </c>
    </row>
    <row r="1088" spans="1:34">
      <c r="A1088" t="s">
        <v>34</v>
      </c>
      <c r="B1088" t="s">
        <v>6125</v>
      </c>
      <c r="C1088">
        <v>106</v>
      </c>
      <c r="D1088">
        <v>83</v>
      </c>
      <c r="E1088">
        <v>21</v>
      </c>
      <c r="F1088">
        <v>495</v>
      </c>
      <c r="G1088" t="s">
        <v>6126</v>
      </c>
      <c r="H1088">
        <v>13000</v>
      </c>
      <c r="I1088">
        <v>73215310</v>
      </c>
      <c r="J1088" t="s">
        <v>69</v>
      </c>
      <c r="K1088" t="s">
        <v>95</v>
      </c>
      <c r="L1088" t="s">
        <v>89</v>
      </c>
      <c r="M1088" t="s">
        <v>92</v>
      </c>
      <c r="Q1088" t="s">
        <v>209</v>
      </c>
      <c r="R1088" t="s">
        <v>6127</v>
      </c>
      <c r="S1088">
        <v>44143</v>
      </c>
      <c r="T1088">
        <v>14261</v>
      </c>
      <c r="U1088" t="s">
        <v>6128</v>
      </c>
      <c r="V1088">
        <v>0</v>
      </c>
      <c r="W1088" t="s">
        <v>6129</v>
      </c>
      <c r="X1088" t="s">
        <v>6130</v>
      </c>
      <c r="Y1088">
        <v>216</v>
      </c>
      <c r="Z1088" t="s">
        <v>44</v>
      </c>
      <c r="AA1088" t="s">
        <v>45</v>
      </c>
      <c r="AB1088" t="s">
        <v>251</v>
      </c>
      <c r="AC1088">
        <v>80000000</v>
      </c>
      <c r="AD1088">
        <v>2002</v>
      </c>
      <c r="AE1088">
        <v>503</v>
      </c>
      <c r="AF1088">
        <v>7</v>
      </c>
      <c r="AG1088">
        <v>2.35</v>
      </c>
      <c r="AH1088">
        <v>4000</v>
      </c>
    </row>
    <row r="1089" spans="1:34">
      <c r="A1089" t="s">
        <v>34</v>
      </c>
      <c r="B1089" t="s">
        <v>2642</v>
      </c>
      <c r="C1089">
        <v>76</v>
      </c>
      <c r="D1089">
        <v>136</v>
      </c>
      <c r="E1089">
        <v>218</v>
      </c>
      <c r="F1089">
        <v>400</v>
      </c>
      <c r="G1089" t="s">
        <v>4127</v>
      </c>
      <c r="H1089">
        <v>11000</v>
      </c>
      <c r="I1089">
        <v>37901509</v>
      </c>
      <c r="J1089" t="s">
        <v>69</v>
      </c>
      <c r="K1089" t="s">
        <v>79</v>
      </c>
      <c r="L1089" t="s">
        <v>38</v>
      </c>
      <c r="M1089" t="s">
        <v>80</v>
      </c>
      <c r="N1089" t="s">
        <v>207</v>
      </c>
      <c r="Q1089" t="s">
        <v>131</v>
      </c>
      <c r="R1089" t="s">
        <v>6137</v>
      </c>
      <c r="S1089">
        <v>96385</v>
      </c>
      <c r="T1089">
        <v>12226</v>
      </c>
      <c r="U1089" t="s">
        <v>1849</v>
      </c>
      <c r="V1089">
        <v>1</v>
      </c>
      <c r="W1089" t="s">
        <v>6138</v>
      </c>
      <c r="X1089" t="s">
        <v>6139</v>
      </c>
      <c r="Y1089">
        <v>119</v>
      </c>
      <c r="Z1089" t="s">
        <v>44</v>
      </c>
      <c r="AA1089" t="s">
        <v>45</v>
      </c>
      <c r="AB1089" t="s">
        <v>62</v>
      </c>
      <c r="AC1089">
        <v>70000000</v>
      </c>
      <c r="AD1089">
        <v>1997</v>
      </c>
      <c r="AE1089">
        <v>691</v>
      </c>
      <c r="AF1089">
        <v>7</v>
      </c>
      <c r="AG1089">
        <v>2.35</v>
      </c>
      <c r="AH1089">
        <v>0</v>
      </c>
    </row>
    <row r="1090" spans="1:34">
      <c r="A1090" t="s">
        <v>34</v>
      </c>
      <c r="B1090" t="s">
        <v>6145</v>
      </c>
      <c r="C1090">
        <v>120</v>
      </c>
      <c r="D1090">
        <v>99</v>
      </c>
      <c r="E1090">
        <v>59</v>
      </c>
      <c r="F1090">
        <v>145</v>
      </c>
      <c r="G1090" t="s">
        <v>6146</v>
      </c>
      <c r="H1090">
        <v>770</v>
      </c>
      <c r="I1090">
        <v>101217900</v>
      </c>
      <c r="J1090" t="s">
        <v>69</v>
      </c>
      <c r="K1090" t="s">
        <v>95</v>
      </c>
      <c r="L1090" t="s">
        <v>79</v>
      </c>
      <c r="M1090" t="s">
        <v>38</v>
      </c>
      <c r="N1090" t="s">
        <v>89</v>
      </c>
      <c r="O1090" t="s">
        <v>70</v>
      </c>
      <c r="P1090" t="s">
        <v>91</v>
      </c>
      <c r="Q1090" t="s">
        <v>5395</v>
      </c>
      <c r="R1090" t="s">
        <v>6147</v>
      </c>
      <c r="S1090">
        <v>91093</v>
      </c>
      <c r="T1090">
        <v>1195</v>
      </c>
      <c r="U1090" t="s">
        <v>6148</v>
      </c>
      <c r="V1090">
        <v>2</v>
      </c>
      <c r="W1090" t="s">
        <v>6149</v>
      </c>
      <c r="X1090" t="s">
        <v>6150</v>
      </c>
      <c r="Y1090">
        <v>353</v>
      </c>
      <c r="Z1090" t="s">
        <v>44</v>
      </c>
      <c r="AA1090" t="s">
        <v>45</v>
      </c>
      <c r="AB1090" t="s">
        <v>150</v>
      </c>
      <c r="AC1090">
        <v>70000000</v>
      </c>
      <c r="AD1090">
        <v>1998</v>
      </c>
      <c r="AE1090">
        <v>263</v>
      </c>
      <c r="AF1090">
        <v>7</v>
      </c>
      <c r="AG1090">
        <v>1.85</v>
      </c>
      <c r="AH1090">
        <v>0</v>
      </c>
    </row>
    <row r="1091" spans="1:34">
      <c r="A1091" t="s">
        <v>34</v>
      </c>
      <c r="B1091" t="s">
        <v>6158</v>
      </c>
      <c r="C1091">
        <v>328</v>
      </c>
      <c r="D1091">
        <v>92</v>
      </c>
      <c r="E1091">
        <v>28</v>
      </c>
      <c r="F1091">
        <v>586</v>
      </c>
      <c r="G1091" t="s">
        <v>2597</v>
      </c>
      <c r="H1091">
        <v>10000</v>
      </c>
      <c r="I1091">
        <v>55994557</v>
      </c>
      <c r="J1091" t="s">
        <v>69</v>
      </c>
      <c r="K1091" t="s">
        <v>95</v>
      </c>
      <c r="L1091" t="s">
        <v>88</v>
      </c>
      <c r="M1091" t="s">
        <v>89</v>
      </c>
      <c r="N1091" t="s">
        <v>70</v>
      </c>
      <c r="Q1091" t="s">
        <v>2321</v>
      </c>
      <c r="R1091" t="s">
        <v>6159</v>
      </c>
      <c r="S1091">
        <v>72287</v>
      </c>
      <c r="T1091">
        <v>13597</v>
      </c>
      <c r="U1091" t="s">
        <v>6160</v>
      </c>
      <c r="V1091">
        <v>0</v>
      </c>
      <c r="W1091" t="s">
        <v>6161</v>
      </c>
      <c r="X1091" t="s">
        <v>6162</v>
      </c>
      <c r="Y1091">
        <v>176</v>
      </c>
      <c r="Z1091" t="s">
        <v>44</v>
      </c>
      <c r="AA1091" t="s">
        <v>45</v>
      </c>
      <c r="AB1091" t="s">
        <v>150</v>
      </c>
      <c r="AC1091">
        <v>60000000</v>
      </c>
      <c r="AD1091">
        <v>2012</v>
      </c>
      <c r="AE1091">
        <v>884</v>
      </c>
      <c r="AF1091">
        <v>7</v>
      </c>
      <c r="AG1091">
        <v>2.35</v>
      </c>
      <c r="AH1091">
        <v>12000</v>
      </c>
    </row>
    <row r="1092" spans="1:34">
      <c r="A1092" t="s">
        <v>34</v>
      </c>
      <c r="B1092" t="s">
        <v>6200</v>
      </c>
      <c r="C1092">
        <v>187</v>
      </c>
      <c r="D1092">
        <v>84</v>
      </c>
      <c r="E1092">
        <v>91</v>
      </c>
      <c r="F1092">
        <v>206</v>
      </c>
      <c r="G1092" t="s">
        <v>2817</v>
      </c>
      <c r="H1092">
        <v>579</v>
      </c>
      <c r="I1092">
        <v>106793915</v>
      </c>
      <c r="J1092" t="s">
        <v>69</v>
      </c>
      <c r="K1092" t="s">
        <v>95</v>
      </c>
      <c r="L1092" t="s">
        <v>88</v>
      </c>
      <c r="M1092" t="s">
        <v>38</v>
      </c>
      <c r="N1092" t="s">
        <v>89</v>
      </c>
      <c r="Q1092" t="s">
        <v>2394</v>
      </c>
      <c r="R1092" t="s">
        <v>6201</v>
      </c>
      <c r="S1092">
        <v>140499</v>
      </c>
      <c r="T1092">
        <v>1817</v>
      </c>
      <c r="U1092" t="s">
        <v>6202</v>
      </c>
      <c r="V1092">
        <v>0</v>
      </c>
      <c r="W1092" t="s">
        <v>6203</v>
      </c>
      <c r="X1092" t="s">
        <v>6204</v>
      </c>
      <c r="Y1092">
        <v>358</v>
      </c>
      <c r="Z1092" t="s">
        <v>44</v>
      </c>
      <c r="AA1092" t="s">
        <v>329</v>
      </c>
      <c r="AB1092" t="s">
        <v>251</v>
      </c>
      <c r="AC1092">
        <v>45000000</v>
      </c>
      <c r="AD1092">
        <v>2000</v>
      </c>
      <c r="AE1092">
        <v>530</v>
      </c>
      <c r="AF1092">
        <v>7</v>
      </c>
      <c r="AG1092">
        <v>1.85</v>
      </c>
      <c r="AH1092">
        <v>0</v>
      </c>
    </row>
    <row r="1093" spans="1:34">
      <c r="A1093" t="s">
        <v>34</v>
      </c>
      <c r="B1093" t="s">
        <v>2870</v>
      </c>
      <c r="C1093">
        <v>342</v>
      </c>
      <c r="D1093">
        <v>109</v>
      </c>
      <c r="E1093">
        <v>99</v>
      </c>
      <c r="F1093">
        <v>57</v>
      </c>
      <c r="G1093" t="s">
        <v>6221</v>
      </c>
      <c r="H1093">
        <v>176</v>
      </c>
      <c r="I1093">
        <v>37371385</v>
      </c>
      <c r="J1093" t="s">
        <v>69</v>
      </c>
      <c r="K1093" t="s">
        <v>88</v>
      </c>
      <c r="L1093" t="s">
        <v>86</v>
      </c>
      <c r="Q1093" t="s">
        <v>6222</v>
      </c>
      <c r="R1093" t="s">
        <v>6223</v>
      </c>
      <c r="S1093">
        <v>192462</v>
      </c>
      <c r="T1093">
        <v>390</v>
      </c>
      <c r="U1093" t="s">
        <v>6224</v>
      </c>
      <c r="V1093">
        <v>0</v>
      </c>
      <c r="W1093" t="s">
        <v>6225</v>
      </c>
      <c r="X1093" t="s">
        <v>6226</v>
      </c>
      <c r="Y1093">
        <v>334</v>
      </c>
      <c r="Z1093" t="s">
        <v>44</v>
      </c>
      <c r="AA1093" t="s">
        <v>45</v>
      </c>
      <c r="AB1093" t="s">
        <v>46</v>
      </c>
      <c r="AC1093">
        <v>40000000</v>
      </c>
      <c r="AD1093">
        <v>2011</v>
      </c>
      <c r="AE1093">
        <v>61</v>
      </c>
      <c r="AF1093">
        <v>7</v>
      </c>
      <c r="AG1093">
        <v>2.35</v>
      </c>
      <c r="AH1093">
        <v>42000</v>
      </c>
    </row>
    <row r="1094" spans="1:34">
      <c r="A1094" t="s">
        <v>34</v>
      </c>
      <c r="B1094" t="s">
        <v>6255</v>
      </c>
      <c r="C1094">
        <v>89</v>
      </c>
      <c r="D1094">
        <v>87</v>
      </c>
      <c r="E1094">
        <v>47</v>
      </c>
      <c r="F1094">
        <v>217</v>
      </c>
      <c r="G1094" t="s">
        <v>6256</v>
      </c>
      <c r="H1094">
        <v>19000</v>
      </c>
      <c r="I1094">
        <v>85416609</v>
      </c>
      <c r="J1094" t="s">
        <v>69</v>
      </c>
      <c r="K1094" t="s">
        <v>95</v>
      </c>
      <c r="L1094" t="s">
        <v>88</v>
      </c>
      <c r="M1094" t="s">
        <v>89</v>
      </c>
      <c r="N1094" t="s">
        <v>70</v>
      </c>
      <c r="Q1094" t="s">
        <v>291</v>
      </c>
      <c r="R1094" t="s">
        <v>6257</v>
      </c>
      <c r="S1094">
        <v>58906</v>
      </c>
      <c r="T1094">
        <v>20097</v>
      </c>
      <c r="U1094" t="s">
        <v>6258</v>
      </c>
      <c r="V1094">
        <v>0</v>
      </c>
      <c r="W1094" t="s">
        <v>6259</v>
      </c>
      <c r="X1094" t="s">
        <v>6260</v>
      </c>
      <c r="Y1094">
        <v>186</v>
      </c>
      <c r="Z1094" t="s">
        <v>44</v>
      </c>
      <c r="AA1094" t="s">
        <v>45</v>
      </c>
      <c r="AB1094" t="s">
        <v>150</v>
      </c>
      <c r="AC1094">
        <v>30000000</v>
      </c>
      <c r="AD1094">
        <v>2004</v>
      </c>
      <c r="AE1094">
        <v>542</v>
      </c>
      <c r="AF1094">
        <v>7</v>
      </c>
      <c r="AG1094">
        <v>1.85</v>
      </c>
      <c r="AH1094">
        <v>0</v>
      </c>
    </row>
    <row r="1095" spans="1:34">
      <c r="A1095" t="s">
        <v>34</v>
      </c>
      <c r="B1095" t="s">
        <v>600</v>
      </c>
      <c r="C1095">
        <v>139</v>
      </c>
      <c r="D1095">
        <v>103</v>
      </c>
      <c r="E1095">
        <v>0</v>
      </c>
      <c r="F1095">
        <v>504</v>
      </c>
      <c r="G1095" t="s">
        <v>601</v>
      </c>
      <c r="H1095">
        <v>629</v>
      </c>
      <c r="I1095">
        <v>42365600</v>
      </c>
      <c r="J1095" t="s">
        <v>69</v>
      </c>
      <c r="K1095" t="s">
        <v>88</v>
      </c>
      <c r="L1095" t="s">
        <v>70</v>
      </c>
      <c r="M1095" t="s">
        <v>86</v>
      </c>
      <c r="Q1095" t="s">
        <v>985</v>
      </c>
      <c r="R1095" t="s">
        <v>6434</v>
      </c>
      <c r="S1095">
        <v>45890</v>
      </c>
      <c r="T1095">
        <v>2730</v>
      </c>
      <c r="U1095" t="s">
        <v>144</v>
      </c>
      <c r="V1095">
        <v>0</v>
      </c>
      <c r="W1095" t="s">
        <v>6435</v>
      </c>
      <c r="X1095" t="s">
        <v>6436</v>
      </c>
      <c r="Y1095">
        <v>177</v>
      </c>
      <c r="Z1095" t="s">
        <v>44</v>
      </c>
      <c r="AA1095" t="s">
        <v>329</v>
      </c>
      <c r="AB1095" t="s">
        <v>150</v>
      </c>
      <c r="AC1095">
        <v>5000000</v>
      </c>
      <c r="AD1095">
        <v>1981</v>
      </c>
      <c r="AE1095">
        <v>561</v>
      </c>
      <c r="AF1095">
        <v>7</v>
      </c>
      <c r="AG1095">
        <v>1.85</v>
      </c>
      <c r="AH1095">
        <v>0</v>
      </c>
    </row>
    <row r="1096" spans="1:34">
      <c r="A1096" t="s">
        <v>34</v>
      </c>
      <c r="B1096" t="s">
        <v>6483</v>
      </c>
      <c r="C1096">
        <v>47</v>
      </c>
      <c r="D1096">
        <v>108</v>
      </c>
      <c r="E1096">
        <v>2</v>
      </c>
      <c r="F1096">
        <v>30</v>
      </c>
      <c r="G1096" t="s">
        <v>6484</v>
      </c>
      <c r="H1096">
        <v>772</v>
      </c>
      <c r="I1096">
        <v>11703287</v>
      </c>
      <c r="J1096" t="s">
        <v>69</v>
      </c>
      <c r="K1096" t="s">
        <v>38</v>
      </c>
      <c r="Q1096" t="s">
        <v>4023</v>
      </c>
      <c r="R1096" t="s">
        <v>6485</v>
      </c>
      <c r="S1096">
        <v>4360</v>
      </c>
      <c r="T1096">
        <v>1058</v>
      </c>
      <c r="U1096" t="s">
        <v>6486</v>
      </c>
      <c r="V1096">
        <v>3</v>
      </c>
      <c r="W1096" t="s">
        <v>6487</v>
      </c>
      <c r="X1096" t="s">
        <v>6488</v>
      </c>
      <c r="Y1096">
        <v>148</v>
      </c>
      <c r="Z1096" t="s">
        <v>44</v>
      </c>
      <c r="AA1096" t="s">
        <v>45</v>
      </c>
      <c r="AB1096" t="s">
        <v>62</v>
      </c>
      <c r="AC1096">
        <v>10000000</v>
      </c>
      <c r="AD1096">
        <v>2005</v>
      </c>
      <c r="AE1096">
        <v>232</v>
      </c>
      <c r="AF1096">
        <v>7</v>
      </c>
      <c r="AG1096">
        <v>2.35</v>
      </c>
      <c r="AH1096">
        <v>1000</v>
      </c>
    </row>
    <row r="1097" spans="1:34">
      <c r="A1097" t="s">
        <v>34</v>
      </c>
      <c r="B1097" t="s">
        <v>1431</v>
      </c>
      <c r="C1097">
        <v>284</v>
      </c>
      <c r="D1097">
        <v>150</v>
      </c>
      <c r="E1097">
        <v>80</v>
      </c>
      <c r="F1097">
        <v>82</v>
      </c>
      <c r="G1097" t="s">
        <v>6701</v>
      </c>
      <c r="H1097">
        <v>1000</v>
      </c>
      <c r="I1097">
        <v>291709845</v>
      </c>
      <c r="J1097" t="s">
        <v>69</v>
      </c>
      <c r="K1097" t="s">
        <v>89</v>
      </c>
      <c r="L1097" t="s">
        <v>70</v>
      </c>
      <c r="Q1097" t="s">
        <v>1198</v>
      </c>
      <c r="R1097" t="s">
        <v>6702</v>
      </c>
      <c r="S1097">
        <v>286506</v>
      </c>
      <c r="T1097">
        <v>1317</v>
      </c>
      <c r="U1097" t="s">
        <v>6703</v>
      </c>
      <c r="V1097">
        <v>5</v>
      </c>
      <c r="W1097" t="s">
        <v>6704</v>
      </c>
      <c r="X1097" t="s">
        <v>6705</v>
      </c>
      <c r="Y1097">
        <v>1463</v>
      </c>
      <c r="Z1097" t="s">
        <v>44</v>
      </c>
      <c r="AA1097" t="s">
        <v>45</v>
      </c>
      <c r="AB1097" t="s">
        <v>150</v>
      </c>
      <c r="AC1097">
        <v>180000000</v>
      </c>
      <c r="AD1097">
        <v>2005</v>
      </c>
      <c r="AE1097">
        <v>190</v>
      </c>
      <c r="AF1097">
        <v>6.9</v>
      </c>
      <c r="AG1097">
        <v>2.35</v>
      </c>
      <c r="AH1097">
        <v>0</v>
      </c>
    </row>
    <row r="1098" spans="1:34">
      <c r="A1098" t="s">
        <v>34</v>
      </c>
      <c r="B1098" t="s">
        <v>6710</v>
      </c>
      <c r="C1098">
        <v>225</v>
      </c>
      <c r="D1098">
        <v>96</v>
      </c>
      <c r="E1098">
        <v>59</v>
      </c>
      <c r="F1098">
        <v>699</v>
      </c>
      <c r="G1098" t="s">
        <v>1980</v>
      </c>
      <c r="H1098">
        <v>17000</v>
      </c>
      <c r="I1098">
        <v>114053579</v>
      </c>
      <c r="J1098" t="s">
        <v>69</v>
      </c>
      <c r="K1098" t="s">
        <v>95</v>
      </c>
      <c r="L1098" t="s">
        <v>88</v>
      </c>
      <c r="M1098" t="s">
        <v>38</v>
      </c>
      <c r="N1098" t="s">
        <v>89</v>
      </c>
      <c r="Q1098" t="s">
        <v>2423</v>
      </c>
      <c r="R1098" t="s">
        <v>6711</v>
      </c>
      <c r="S1098">
        <v>146766</v>
      </c>
      <c r="T1098">
        <v>20007</v>
      </c>
      <c r="U1098" t="s">
        <v>6712</v>
      </c>
      <c r="V1098">
        <v>0</v>
      </c>
      <c r="W1098" t="s">
        <v>6713</v>
      </c>
      <c r="X1098" t="s">
        <v>6714</v>
      </c>
      <c r="Y1098">
        <v>178</v>
      </c>
      <c r="Z1098" t="s">
        <v>44</v>
      </c>
      <c r="AA1098" t="s">
        <v>45</v>
      </c>
      <c r="AB1098" t="s">
        <v>150</v>
      </c>
      <c r="AC1098">
        <v>150000000</v>
      </c>
      <c r="AD1098">
        <v>2008</v>
      </c>
      <c r="AE1098">
        <v>759</v>
      </c>
      <c r="AF1098">
        <v>6.9</v>
      </c>
      <c r="AG1098">
        <v>1.85</v>
      </c>
      <c r="AH1098">
        <v>0</v>
      </c>
    </row>
    <row r="1099" spans="1:34">
      <c r="A1099" t="s">
        <v>34</v>
      </c>
      <c r="B1099" t="s">
        <v>6718</v>
      </c>
      <c r="C1099">
        <v>196</v>
      </c>
      <c r="D1099">
        <v>92</v>
      </c>
      <c r="E1099">
        <v>50</v>
      </c>
      <c r="F1099">
        <v>517</v>
      </c>
      <c r="G1099" t="s">
        <v>6719</v>
      </c>
      <c r="H1099">
        <v>3000</v>
      </c>
      <c r="I1099">
        <v>111505642</v>
      </c>
      <c r="J1099" t="s">
        <v>69</v>
      </c>
      <c r="K1099" t="s">
        <v>95</v>
      </c>
      <c r="L1099" t="s">
        <v>88</v>
      </c>
      <c r="M1099" t="s">
        <v>89</v>
      </c>
      <c r="N1099" t="s">
        <v>86</v>
      </c>
      <c r="Q1099" t="s">
        <v>3735</v>
      </c>
      <c r="R1099" t="s">
        <v>6720</v>
      </c>
      <c r="S1099">
        <v>47900</v>
      </c>
      <c r="T1099">
        <v>5810</v>
      </c>
      <c r="U1099" t="s">
        <v>6721</v>
      </c>
      <c r="V1099">
        <v>2</v>
      </c>
      <c r="W1099" t="s">
        <v>6722</v>
      </c>
      <c r="X1099" t="s">
        <v>6723</v>
      </c>
      <c r="Y1099">
        <v>130</v>
      </c>
      <c r="Z1099" t="s">
        <v>44</v>
      </c>
      <c r="AA1099" t="s">
        <v>45</v>
      </c>
      <c r="AB1099" t="s">
        <v>150</v>
      </c>
      <c r="AC1099">
        <v>145000000</v>
      </c>
      <c r="AD1099">
        <v>2014</v>
      </c>
      <c r="AE1099">
        <v>1000</v>
      </c>
      <c r="AF1099">
        <v>6.9</v>
      </c>
      <c r="AG1099">
        <v>1.85</v>
      </c>
      <c r="AH1099">
        <v>11000</v>
      </c>
    </row>
    <row r="1100" spans="1:34">
      <c r="A1100" t="s">
        <v>34</v>
      </c>
      <c r="B1100" t="s">
        <v>6724</v>
      </c>
      <c r="C1100">
        <v>211</v>
      </c>
      <c r="D1100">
        <v>93</v>
      </c>
      <c r="E1100">
        <v>35</v>
      </c>
      <c r="F1100">
        <v>436</v>
      </c>
      <c r="G1100" t="s">
        <v>5395</v>
      </c>
      <c r="H1100">
        <v>851</v>
      </c>
      <c r="I1100">
        <v>216366733</v>
      </c>
      <c r="J1100" t="s">
        <v>69</v>
      </c>
      <c r="K1100" t="s">
        <v>95</v>
      </c>
      <c r="L1100" t="s">
        <v>88</v>
      </c>
      <c r="M1100" t="s">
        <v>89</v>
      </c>
      <c r="Q1100" t="s">
        <v>401</v>
      </c>
      <c r="R1100" t="s">
        <v>6725</v>
      </c>
      <c r="S1100">
        <v>119213</v>
      </c>
      <c r="T1100">
        <v>2444</v>
      </c>
      <c r="U1100" t="s">
        <v>6451</v>
      </c>
      <c r="V1100">
        <v>0</v>
      </c>
      <c r="W1100" t="s">
        <v>6726</v>
      </c>
      <c r="X1100" t="s">
        <v>6727</v>
      </c>
      <c r="Y1100">
        <v>154</v>
      </c>
      <c r="Z1100" t="s">
        <v>44</v>
      </c>
      <c r="AA1100" t="s">
        <v>45</v>
      </c>
      <c r="AB1100" t="s">
        <v>150</v>
      </c>
      <c r="AC1100">
        <v>145000000</v>
      </c>
      <c r="AD1100">
        <v>2012</v>
      </c>
      <c r="AE1100">
        <v>770</v>
      </c>
      <c r="AF1100">
        <v>6.9</v>
      </c>
      <c r="AG1100">
        <v>1.85</v>
      </c>
      <c r="AH1100">
        <v>17000</v>
      </c>
    </row>
    <row r="1101" spans="1:34">
      <c r="A1101" t="s">
        <v>34</v>
      </c>
      <c r="B1101" t="s">
        <v>6750</v>
      </c>
      <c r="C1101">
        <v>82</v>
      </c>
      <c r="D1101">
        <v>89</v>
      </c>
      <c r="E1101">
        <v>10</v>
      </c>
      <c r="F1101">
        <v>442</v>
      </c>
      <c r="G1101" t="s">
        <v>6301</v>
      </c>
      <c r="H1101">
        <v>2000</v>
      </c>
      <c r="I1101">
        <v>50802661</v>
      </c>
      <c r="J1101" t="s">
        <v>69</v>
      </c>
      <c r="K1101" t="s">
        <v>95</v>
      </c>
      <c r="L1101" t="s">
        <v>88</v>
      </c>
      <c r="M1101" t="s">
        <v>89</v>
      </c>
      <c r="N1101" t="s">
        <v>87</v>
      </c>
      <c r="Q1101" t="s">
        <v>1154</v>
      </c>
      <c r="R1101" t="s">
        <v>6751</v>
      </c>
      <c r="S1101">
        <v>58300</v>
      </c>
      <c r="T1101">
        <v>3372</v>
      </c>
      <c r="U1101" t="s">
        <v>6752</v>
      </c>
      <c r="V1101">
        <v>1</v>
      </c>
      <c r="W1101" t="s">
        <v>6753</v>
      </c>
      <c r="X1101" t="s">
        <v>6754</v>
      </c>
      <c r="Y1101">
        <v>139</v>
      </c>
      <c r="Z1101" t="s">
        <v>44</v>
      </c>
      <c r="AA1101" t="s">
        <v>45</v>
      </c>
      <c r="AB1101" t="s">
        <v>150</v>
      </c>
      <c r="AC1101">
        <v>95000000</v>
      </c>
      <c r="AD1101">
        <v>2000</v>
      </c>
      <c r="AE1101">
        <v>919</v>
      </c>
      <c r="AF1101">
        <v>6.9</v>
      </c>
      <c r="AG1101">
        <v>1.85</v>
      </c>
      <c r="AH1101">
        <v>0</v>
      </c>
    </row>
    <row r="1102" spans="1:34">
      <c r="A1102" t="s">
        <v>34</v>
      </c>
      <c r="B1102" t="s">
        <v>6759</v>
      </c>
      <c r="C1102">
        <v>166</v>
      </c>
      <c r="D1102">
        <v>129</v>
      </c>
      <c r="E1102">
        <v>468</v>
      </c>
      <c r="F1102">
        <v>183</v>
      </c>
      <c r="G1102" t="s">
        <v>4127</v>
      </c>
      <c r="H1102">
        <v>919</v>
      </c>
      <c r="I1102">
        <v>37567440</v>
      </c>
      <c r="J1102" t="s">
        <v>69</v>
      </c>
      <c r="K1102" t="s">
        <v>70</v>
      </c>
      <c r="Q1102" t="s">
        <v>5097</v>
      </c>
      <c r="R1102" t="s">
        <v>6760</v>
      </c>
      <c r="S1102">
        <v>113065</v>
      </c>
      <c r="T1102">
        <v>2024</v>
      </c>
      <c r="U1102" t="s">
        <v>6761</v>
      </c>
      <c r="V1102">
        <v>0</v>
      </c>
      <c r="W1102" t="s">
        <v>6762</v>
      </c>
      <c r="X1102" t="s">
        <v>6763</v>
      </c>
      <c r="Y1102">
        <v>337</v>
      </c>
      <c r="Z1102" t="s">
        <v>44</v>
      </c>
      <c r="AA1102" t="s">
        <v>45</v>
      </c>
      <c r="AB1102" t="s">
        <v>46</v>
      </c>
      <c r="AC1102">
        <v>20000000</v>
      </c>
      <c r="AD1102">
        <v>1982</v>
      </c>
      <c r="AE1102">
        <v>691</v>
      </c>
      <c r="AF1102">
        <v>6.9</v>
      </c>
      <c r="AG1102">
        <v>2.35</v>
      </c>
      <c r="AH1102">
        <v>0</v>
      </c>
    </row>
    <row r="1103" spans="1:34">
      <c r="A1103" t="s">
        <v>34</v>
      </c>
      <c r="B1103" t="s">
        <v>6724</v>
      </c>
      <c r="C1103">
        <v>181</v>
      </c>
      <c r="D1103">
        <v>86</v>
      </c>
      <c r="E1103">
        <v>35</v>
      </c>
      <c r="F1103">
        <v>179</v>
      </c>
      <c r="G1103" t="s">
        <v>6451</v>
      </c>
      <c r="H1103">
        <v>851</v>
      </c>
      <c r="I1103">
        <v>193136719</v>
      </c>
      <c r="J1103" t="s">
        <v>69</v>
      </c>
      <c r="K1103" t="s">
        <v>95</v>
      </c>
      <c r="L1103" t="s">
        <v>88</v>
      </c>
      <c r="M1103" t="s">
        <v>89</v>
      </c>
      <c r="Q1103" t="s">
        <v>401</v>
      </c>
      <c r="R1103" t="s">
        <v>6777</v>
      </c>
      <c r="S1103">
        <v>266636</v>
      </c>
      <c r="T1103">
        <v>1777</v>
      </c>
      <c r="U1103" t="s">
        <v>6778</v>
      </c>
      <c r="V1103">
        <v>0</v>
      </c>
      <c r="W1103" t="s">
        <v>6779</v>
      </c>
      <c r="X1103" t="s">
        <v>6780</v>
      </c>
      <c r="Y1103">
        <v>385</v>
      </c>
      <c r="Z1103" t="s">
        <v>44</v>
      </c>
      <c r="AA1103" t="s">
        <v>45</v>
      </c>
      <c r="AB1103" t="s">
        <v>150</v>
      </c>
      <c r="AC1103">
        <v>75000000</v>
      </c>
      <c r="AD1103">
        <v>2005</v>
      </c>
      <c r="AE1103">
        <v>436</v>
      </c>
      <c r="AF1103">
        <v>6.9</v>
      </c>
      <c r="AG1103">
        <v>1.85</v>
      </c>
      <c r="AH1103">
        <v>0</v>
      </c>
    </row>
    <row r="1104" spans="1:34">
      <c r="A1104" t="s">
        <v>34</v>
      </c>
      <c r="B1104" t="s">
        <v>2461</v>
      </c>
      <c r="C1104">
        <v>283</v>
      </c>
      <c r="D1104">
        <v>129</v>
      </c>
      <c r="E1104">
        <v>335</v>
      </c>
      <c r="F1104">
        <v>64</v>
      </c>
      <c r="G1104" t="s">
        <v>6836</v>
      </c>
      <c r="H1104">
        <v>15000</v>
      </c>
      <c r="I1104">
        <v>31836745</v>
      </c>
      <c r="J1104" t="s">
        <v>69</v>
      </c>
      <c r="K1104" t="s">
        <v>38</v>
      </c>
      <c r="L1104" t="s">
        <v>90</v>
      </c>
      <c r="Q1104" t="s">
        <v>138</v>
      </c>
      <c r="R1104" t="s">
        <v>6837</v>
      </c>
      <c r="S1104">
        <v>81298</v>
      </c>
      <c r="T1104">
        <v>15595</v>
      </c>
      <c r="U1104" t="s">
        <v>6838</v>
      </c>
      <c r="V1104">
        <v>1</v>
      </c>
      <c r="W1104" t="s">
        <v>6839</v>
      </c>
      <c r="X1104" t="s">
        <v>6840</v>
      </c>
      <c r="Y1104">
        <v>341</v>
      </c>
      <c r="Z1104" t="s">
        <v>44</v>
      </c>
      <c r="AA1104" t="s">
        <v>45</v>
      </c>
      <c r="AB1104" t="s">
        <v>62</v>
      </c>
      <c r="AC1104">
        <v>40000000</v>
      </c>
      <c r="AD1104">
        <v>2011</v>
      </c>
      <c r="AE1104">
        <v>467</v>
      </c>
      <c r="AF1104">
        <v>6.9</v>
      </c>
      <c r="AG1104">
        <v>2.35</v>
      </c>
      <c r="AH1104">
        <v>39000</v>
      </c>
    </row>
    <row r="1105" spans="1:34">
      <c r="A1105" t="s">
        <v>34</v>
      </c>
      <c r="B1105" t="s">
        <v>6845</v>
      </c>
      <c r="C1105">
        <v>94</v>
      </c>
      <c r="D1105">
        <v>101</v>
      </c>
      <c r="E1105">
        <v>47</v>
      </c>
      <c r="F1105">
        <v>2</v>
      </c>
      <c r="G1105" t="s">
        <v>6846</v>
      </c>
      <c r="H1105">
        <v>499</v>
      </c>
      <c r="I1105">
        <v>876671</v>
      </c>
      <c r="J1105" t="s">
        <v>69</v>
      </c>
      <c r="K1105" t="s">
        <v>88</v>
      </c>
      <c r="L1105" t="s">
        <v>38</v>
      </c>
      <c r="M1105" t="s">
        <v>87</v>
      </c>
      <c r="N1105" t="s">
        <v>57</v>
      </c>
      <c r="O1105" t="s">
        <v>207</v>
      </c>
      <c r="Q1105" t="s">
        <v>6847</v>
      </c>
      <c r="R1105" t="s">
        <v>6848</v>
      </c>
      <c r="S1105">
        <v>22010</v>
      </c>
      <c r="T1105">
        <v>504</v>
      </c>
      <c r="U1105" t="s">
        <v>6849</v>
      </c>
      <c r="V1105">
        <v>2</v>
      </c>
      <c r="W1105" t="s">
        <v>6850</v>
      </c>
      <c r="X1105" t="s">
        <v>6851</v>
      </c>
      <c r="Y1105">
        <v>90</v>
      </c>
      <c r="Z1105" t="s">
        <v>44</v>
      </c>
      <c r="AA1105" t="s">
        <v>45</v>
      </c>
      <c r="AB1105" t="s">
        <v>46</v>
      </c>
      <c r="AC1105">
        <v>25000000</v>
      </c>
      <c r="AD1105">
        <v>2007</v>
      </c>
      <c r="AE1105">
        <v>3</v>
      </c>
      <c r="AF1105">
        <v>6.9</v>
      </c>
      <c r="AG1105">
        <v>2.35</v>
      </c>
      <c r="AH1105">
        <v>0</v>
      </c>
    </row>
    <row r="1106" spans="1:34">
      <c r="A1106" t="s">
        <v>34</v>
      </c>
      <c r="B1106" t="s">
        <v>6945</v>
      </c>
      <c r="C1106">
        <v>44</v>
      </c>
      <c r="D1106">
        <v>139</v>
      </c>
      <c r="E1106">
        <v>105</v>
      </c>
      <c r="F1106">
        <v>902</v>
      </c>
      <c r="G1106" t="s">
        <v>555</v>
      </c>
      <c r="H1106">
        <v>14000</v>
      </c>
      <c r="I1106">
        <v>31600000</v>
      </c>
      <c r="J1106" t="s">
        <v>69</v>
      </c>
      <c r="K1106" t="s">
        <v>79</v>
      </c>
      <c r="Q1106" t="s">
        <v>81</v>
      </c>
      <c r="R1106" t="s">
        <v>6946</v>
      </c>
      <c r="S1106">
        <v>34427</v>
      </c>
      <c r="T1106">
        <v>16125</v>
      </c>
      <c r="U1106" t="s">
        <v>97</v>
      </c>
      <c r="V1106">
        <v>1</v>
      </c>
      <c r="W1106" t="s">
        <v>6947</v>
      </c>
      <c r="X1106" t="s">
        <v>6948</v>
      </c>
      <c r="Y1106">
        <v>126</v>
      </c>
      <c r="Z1106" t="s">
        <v>44</v>
      </c>
      <c r="AA1106" t="s">
        <v>45</v>
      </c>
      <c r="AB1106" t="s">
        <v>46</v>
      </c>
      <c r="AC1106">
        <v>28000000</v>
      </c>
      <c r="AD1106">
        <v>1995</v>
      </c>
      <c r="AE1106">
        <v>1000</v>
      </c>
      <c r="AF1106">
        <v>6.9</v>
      </c>
      <c r="AG1106">
        <v>2.35</v>
      </c>
      <c r="AH1106">
        <v>0</v>
      </c>
    </row>
    <row r="1107" spans="1:34">
      <c r="A1107" t="s">
        <v>34</v>
      </c>
      <c r="B1107" t="s">
        <v>6759</v>
      </c>
      <c r="C1107">
        <v>166</v>
      </c>
      <c r="D1107">
        <v>129</v>
      </c>
      <c r="E1107">
        <v>468</v>
      </c>
      <c r="F1107">
        <v>183</v>
      </c>
      <c r="G1107" t="s">
        <v>4127</v>
      </c>
      <c r="H1107">
        <v>919</v>
      </c>
      <c r="I1107">
        <v>37567440</v>
      </c>
      <c r="J1107" t="s">
        <v>69</v>
      </c>
      <c r="K1107" t="s">
        <v>70</v>
      </c>
      <c r="Q1107" t="s">
        <v>5097</v>
      </c>
      <c r="R1107" t="s">
        <v>6760</v>
      </c>
      <c r="S1107">
        <v>113068</v>
      </c>
      <c r="T1107">
        <v>2024</v>
      </c>
      <c r="U1107" t="s">
        <v>6761</v>
      </c>
      <c r="V1107">
        <v>0</v>
      </c>
      <c r="W1107" t="s">
        <v>6762</v>
      </c>
      <c r="X1107" t="s">
        <v>6763</v>
      </c>
      <c r="Y1107">
        <v>337</v>
      </c>
      <c r="Z1107" t="s">
        <v>44</v>
      </c>
      <c r="AA1107" t="s">
        <v>45</v>
      </c>
      <c r="AB1107" t="s">
        <v>46</v>
      </c>
      <c r="AC1107">
        <v>20000000</v>
      </c>
      <c r="AD1107">
        <v>1982</v>
      </c>
      <c r="AE1107">
        <v>691</v>
      </c>
      <c r="AF1107">
        <v>6.9</v>
      </c>
      <c r="AG1107">
        <v>2.35</v>
      </c>
      <c r="AH1107">
        <v>0</v>
      </c>
    </row>
    <row r="1108" spans="1:34">
      <c r="A1108" t="s">
        <v>34</v>
      </c>
      <c r="B1108" t="s">
        <v>3720</v>
      </c>
      <c r="C1108">
        <v>182</v>
      </c>
      <c r="D1108">
        <v>114</v>
      </c>
      <c r="E1108">
        <v>0</v>
      </c>
      <c r="F1108">
        <v>446</v>
      </c>
      <c r="G1108" t="s">
        <v>6994</v>
      </c>
      <c r="H1108">
        <v>975</v>
      </c>
      <c r="I1108">
        <v>3519627</v>
      </c>
      <c r="J1108" t="s">
        <v>69</v>
      </c>
      <c r="K1108" t="s">
        <v>88</v>
      </c>
      <c r="L1108" t="s">
        <v>38</v>
      </c>
      <c r="M1108" t="s">
        <v>87</v>
      </c>
      <c r="Q1108" t="s">
        <v>6995</v>
      </c>
      <c r="R1108" t="s">
        <v>6996</v>
      </c>
      <c r="S1108">
        <v>41737</v>
      </c>
      <c r="T1108">
        <v>3014</v>
      </c>
      <c r="U1108" t="s">
        <v>6011</v>
      </c>
      <c r="V1108">
        <v>4</v>
      </c>
      <c r="W1108" t="s">
        <v>6997</v>
      </c>
      <c r="X1108" t="s">
        <v>6998</v>
      </c>
      <c r="Y1108">
        <v>105</v>
      </c>
      <c r="Z1108" t="s">
        <v>44</v>
      </c>
      <c r="AA1108" t="s">
        <v>45</v>
      </c>
      <c r="AB1108" t="s">
        <v>62</v>
      </c>
      <c r="AC1108">
        <v>20000000</v>
      </c>
      <c r="AD1108">
        <v>2008</v>
      </c>
      <c r="AE1108">
        <v>877</v>
      </c>
      <c r="AF1108">
        <v>6.9</v>
      </c>
      <c r="AG1108">
        <v>2.35</v>
      </c>
      <c r="AH1108">
        <v>0</v>
      </c>
    </row>
    <row r="1109" spans="1:34">
      <c r="A1109" t="s">
        <v>76</v>
      </c>
      <c r="B1109" t="s">
        <v>6740</v>
      </c>
      <c r="C1109">
        <v>39</v>
      </c>
      <c r="D1109">
        <v>98</v>
      </c>
      <c r="E1109">
        <v>226</v>
      </c>
      <c r="F1109">
        <v>496</v>
      </c>
      <c r="G1109" t="s">
        <v>7043</v>
      </c>
      <c r="H1109">
        <v>953</v>
      </c>
      <c r="I1109">
        <v>68856263</v>
      </c>
      <c r="J1109" t="s">
        <v>69</v>
      </c>
      <c r="K1109" t="s">
        <v>88</v>
      </c>
      <c r="L1109" t="s">
        <v>89</v>
      </c>
      <c r="M1109" t="s">
        <v>520</v>
      </c>
      <c r="Q1109" t="s">
        <v>7055</v>
      </c>
      <c r="R1109" t="s">
        <v>7056</v>
      </c>
      <c r="S1109">
        <v>69733</v>
      </c>
      <c r="T1109">
        <v>2496</v>
      </c>
      <c r="U1109" t="s">
        <v>7057</v>
      </c>
      <c r="V1109">
        <v>1</v>
      </c>
      <c r="W1109" t="s">
        <v>7058</v>
      </c>
      <c r="X1109" t="s">
        <v>7059</v>
      </c>
      <c r="Y1109">
        <v>97</v>
      </c>
      <c r="Z1109" t="s">
        <v>44</v>
      </c>
      <c r="AA1109" t="s">
        <v>45</v>
      </c>
      <c r="AB1109" t="s">
        <v>150</v>
      </c>
      <c r="AC1109">
        <v>15000000</v>
      </c>
      <c r="AD1109">
        <v>1993</v>
      </c>
      <c r="AE1109">
        <v>730</v>
      </c>
      <c r="AF1109">
        <v>6.9</v>
      </c>
      <c r="AG1109">
        <v>1.85</v>
      </c>
      <c r="AH1109">
        <v>0</v>
      </c>
    </row>
    <row r="1110" spans="1:34">
      <c r="A1110" t="s">
        <v>34</v>
      </c>
      <c r="B1110" t="s">
        <v>4285</v>
      </c>
      <c r="C1110">
        <v>81</v>
      </c>
      <c r="D1110">
        <v>90</v>
      </c>
      <c r="E1110">
        <v>65</v>
      </c>
      <c r="F1110">
        <v>730</v>
      </c>
      <c r="G1110" t="s">
        <v>3863</v>
      </c>
      <c r="H1110">
        <v>18000</v>
      </c>
      <c r="I1110">
        <v>40485039</v>
      </c>
      <c r="J1110" t="s">
        <v>69</v>
      </c>
      <c r="K1110" t="s">
        <v>88</v>
      </c>
      <c r="L1110" t="s">
        <v>128</v>
      </c>
      <c r="M1110" t="s">
        <v>86</v>
      </c>
      <c r="Q1110" t="s">
        <v>156</v>
      </c>
      <c r="R1110" t="s">
        <v>7099</v>
      </c>
      <c r="S1110">
        <v>85362</v>
      </c>
      <c r="T1110">
        <v>20795</v>
      </c>
      <c r="U1110" t="s">
        <v>7100</v>
      </c>
      <c r="V1110">
        <v>6</v>
      </c>
      <c r="W1110" t="s">
        <v>7101</v>
      </c>
      <c r="X1110" t="s">
        <v>7102</v>
      </c>
      <c r="Y1110">
        <v>181</v>
      </c>
      <c r="Z1110" t="s">
        <v>44</v>
      </c>
      <c r="AA1110" t="s">
        <v>45</v>
      </c>
      <c r="AB1110" t="s">
        <v>150</v>
      </c>
      <c r="AC1110">
        <v>10000000</v>
      </c>
      <c r="AD1110">
        <v>1989</v>
      </c>
      <c r="AE1110">
        <v>769</v>
      </c>
      <c r="AF1110">
        <v>6.9</v>
      </c>
      <c r="AG1110">
        <v>2.35</v>
      </c>
      <c r="AH1110">
        <v>0</v>
      </c>
    </row>
    <row r="1111" spans="1:34">
      <c r="A1111" t="s">
        <v>34</v>
      </c>
      <c r="B1111" t="s">
        <v>7199</v>
      </c>
      <c r="C1111">
        <v>116</v>
      </c>
      <c r="D1111">
        <v>101</v>
      </c>
      <c r="E1111">
        <v>21</v>
      </c>
      <c r="F1111">
        <v>161</v>
      </c>
      <c r="G1111" t="s">
        <v>7138</v>
      </c>
      <c r="H1111">
        <v>420</v>
      </c>
      <c r="I1111">
        <v>864959</v>
      </c>
      <c r="J1111" t="s">
        <v>69</v>
      </c>
      <c r="K1111" t="s">
        <v>70</v>
      </c>
      <c r="Q1111" t="s">
        <v>7200</v>
      </c>
      <c r="R1111" t="s">
        <v>7201</v>
      </c>
      <c r="S1111">
        <v>20275</v>
      </c>
      <c r="T1111">
        <v>1215</v>
      </c>
      <c r="U1111" t="s">
        <v>7202</v>
      </c>
      <c r="V1111">
        <v>0</v>
      </c>
      <c r="W1111" t="s">
        <v>7203</v>
      </c>
      <c r="X1111" t="s">
        <v>7204</v>
      </c>
      <c r="Y1111">
        <v>151</v>
      </c>
      <c r="Z1111" t="s">
        <v>44</v>
      </c>
      <c r="AA1111" t="s">
        <v>329</v>
      </c>
      <c r="AB1111" t="s">
        <v>150</v>
      </c>
      <c r="AC1111">
        <v>4000000</v>
      </c>
      <c r="AD1111">
        <v>2005</v>
      </c>
      <c r="AE1111">
        <v>291</v>
      </c>
      <c r="AF1111">
        <v>6.9</v>
      </c>
      <c r="AG1111">
        <v>1.85</v>
      </c>
      <c r="AH1111">
        <v>0</v>
      </c>
    </row>
    <row r="1112" spans="1:34">
      <c r="A1112" t="s">
        <v>34</v>
      </c>
      <c r="B1112" t="s">
        <v>77</v>
      </c>
      <c r="C1112">
        <v>252</v>
      </c>
      <c r="D1112">
        <v>117</v>
      </c>
      <c r="E1112">
        <v>14000</v>
      </c>
      <c r="F1112">
        <v>358</v>
      </c>
      <c r="G1112" t="s">
        <v>2333</v>
      </c>
      <c r="H1112">
        <v>535</v>
      </c>
      <c r="I1112">
        <v>52792307</v>
      </c>
      <c r="J1112" t="s">
        <v>69</v>
      </c>
      <c r="K1112" t="s">
        <v>89</v>
      </c>
      <c r="L1112" t="s">
        <v>70</v>
      </c>
      <c r="Q1112" t="s">
        <v>2736</v>
      </c>
      <c r="R1112" t="s">
        <v>7318</v>
      </c>
      <c r="S1112">
        <v>12572</v>
      </c>
      <c r="T1112">
        <v>1950</v>
      </c>
      <c r="U1112" t="s">
        <v>1061</v>
      </c>
      <c r="V1112">
        <v>0</v>
      </c>
      <c r="W1112" t="s">
        <v>7319</v>
      </c>
      <c r="X1112" t="s">
        <v>7320</v>
      </c>
      <c r="Y1112">
        <v>106</v>
      </c>
      <c r="Z1112" t="s">
        <v>44</v>
      </c>
      <c r="AA1112" t="s">
        <v>329</v>
      </c>
      <c r="AB1112" t="s">
        <v>150</v>
      </c>
      <c r="AC1112">
        <v>140000000</v>
      </c>
      <c r="AD1112">
        <v>2016</v>
      </c>
      <c r="AE1112">
        <v>400</v>
      </c>
      <c r="AF1112">
        <v>6.8</v>
      </c>
      <c r="AG1112">
        <v>2.35</v>
      </c>
      <c r="AH1112">
        <v>27000</v>
      </c>
    </row>
    <row r="1113" spans="1:34">
      <c r="A1113" t="s">
        <v>34</v>
      </c>
      <c r="B1113" t="s">
        <v>1166</v>
      </c>
      <c r="C1113">
        <v>333</v>
      </c>
      <c r="D1113">
        <v>101</v>
      </c>
      <c r="E1113">
        <v>0</v>
      </c>
      <c r="F1113">
        <v>279</v>
      </c>
      <c r="G1113" t="s">
        <v>5658</v>
      </c>
      <c r="H1113">
        <v>925</v>
      </c>
      <c r="I1113">
        <v>77222184</v>
      </c>
      <c r="J1113" t="s">
        <v>69</v>
      </c>
      <c r="K1113" t="s">
        <v>38</v>
      </c>
      <c r="L1113" t="s">
        <v>89</v>
      </c>
      <c r="M1113" t="s">
        <v>70</v>
      </c>
      <c r="Q1113" t="s">
        <v>3050</v>
      </c>
      <c r="R1113" t="s">
        <v>7324</v>
      </c>
      <c r="S1113">
        <v>87677</v>
      </c>
      <c r="T1113">
        <v>1738</v>
      </c>
      <c r="U1113" t="s">
        <v>7325</v>
      </c>
      <c r="V1113">
        <v>0</v>
      </c>
      <c r="W1113" t="s">
        <v>7326</v>
      </c>
      <c r="X1113" t="s">
        <v>7327</v>
      </c>
      <c r="Y1113">
        <v>388</v>
      </c>
      <c r="Z1113" t="s">
        <v>44</v>
      </c>
      <c r="AA1113" t="s">
        <v>359</v>
      </c>
      <c r="AB1113" t="s">
        <v>150</v>
      </c>
      <c r="AC1113">
        <v>100000000</v>
      </c>
      <c r="AD1113">
        <v>2009</v>
      </c>
      <c r="AE1113">
        <v>468</v>
      </c>
      <c r="AF1113">
        <v>6.8</v>
      </c>
      <c r="AG1113">
        <v>2.35</v>
      </c>
      <c r="AH1113">
        <v>11000</v>
      </c>
    </row>
    <row r="1114" spans="1:34">
      <c r="A1114" t="s">
        <v>34</v>
      </c>
      <c r="B1114" t="s">
        <v>7346</v>
      </c>
      <c r="C1114">
        <v>166</v>
      </c>
      <c r="D1114">
        <v>83</v>
      </c>
      <c r="E1114">
        <v>12</v>
      </c>
      <c r="F1114">
        <v>925</v>
      </c>
      <c r="G1114" t="s">
        <v>1592</v>
      </c>
      <c r="H1114">
        <v>13000</v>
      </c>
      <c r="I1114">
        <v>155019340</v>
      </c>
      <c r="J1114" t="s">
        <v>69</v>
      </c>
      <c r="K1114" t="s">
        <v>95</v>
      </c>
      <c r="L1114" t="s">
        <v>88</v>
      </c>
      <c r="M1114" t="s">
        <v>89</v>
      </c>
      <c r="Q1114" t="s">
        <v>98</v>
      </c>
      <c r="R1114" t="s">
        <v>7347</v>
      </c>
      <c r="S1114">
        <v>127345</v>
      </c>
      <c r="T1114">
        <v>22813</v>
      </c>
      <c r="U1114" t="s">
        <v>3050</v>
      </c>
      <c r="V1114">
        <v>1</v>
      </c>
      <c r="W1114" t="s">
        <v>7348</v>
      </c>
      <c r="X1114" t="s">
        <v>7349</v>
      </c>
      <c r="Y1114">
        <v>250</v>
      </c>
      <c r="Z1114" t="s">
        <v>44</v>
      </c>
      <c r="AA1114" t="s">
        <v>45</v>
      </c>
      <c r="AB1114" t="s">
        <v>150</v>
      </c>
      <c r="AC1114">
        <v>80000000</v>
      </c>
      <c r="AD1114">
        <v>2006</v>
      </c>
      <c r="AE1114">
        <v>7000</v>
      </c>
      <c r="AF1114">
        <v>6.8</v>
      </c>
      <c r="AG1114">
        <v>1.85</v>
      </c>
      <c r="AH1114">
        <v>0</v>
      </c>
    </row>
    <row r="1115" spans="1:34">
      <c r="A1115" t="s">
        <v>34</v>
      </c>
      <c r="B1115" t="s">
        <v>7380</v>
      </c>
      <c r="C1115">
        <v>219</v>
      </c>
      <c r="D1115">
        <v>96</v>
      </c>
      <c r="E1115">
        <v>7</v>
      </c>
      <c r="F1115">
        <v>642</v>
      </c>
      <c r="G1115" t="s">
        <v>7381</v>
      </c>
      <c r="H1115">
        <v>874</v>
      </c>
      <c r="I1115">
        <v>50807639</v>
      </c>
      <c r="J1115" t="s">
        <v>69</v>
      </c>
      <c r="K1115" t="s">
        <v>95</v>
      </c>
      <c r="L1115" t="s">
        <v>88</v>
      </c>
      <c r="M1115" t="s">
        <v>89</v>
      </c>
      <c r="N1115" t="s">
        <v>70</v>
      </c>
      <c r="Q1115" t="s">
        <v>7382</v>
      </c>
      <c r="R1115" t="s">
        <v>7383</v>
      </c>
      <c r="S1115">
        <v>40883</v>
      </c>
      <c r="T1115">
        <v>3151</v>
      </c>
      <c r="U1115" t="s">
        <v>7384</v>
      </c>
      <c r="V1115">
        <v>3</v>
      </c>
      <c r="W1115" t="s">
        <v>7385</v>
      </c>
      <c r="X1115" t="s">
        <v>7386</v>
      </c>
      <c r="Y1115">
        <v>122</v>
      </c>
      <c r="Z1115" t="s">
        <v>44</v>
      </c>
      <c r="AA1115" t="s">
        <v>45</v>
      </c>
      <c r="AB1115" t="s">
        <v>150</v>
      </c>
      <c r="AC1115">
        <v>60000000</v>
      </c>
      <c r="AD1115">
        <v>2014</v>
      </c>
      <c r="AE1115">
        <v>668</v>
      </c>
      <c r="AF1115">
        <v>6.8</v>
      </c>
      <c r="AG1115">
        <v>1.85</v>
      </c>
      <c r="AH1115">
        <v>11000</v>
      </c>
    </row>
    <row r="1116" spans="1:34">
      <c r="A1116" t="s">
        <v>34</v>
      </c>
      <c r="B1116" t="s">
        <v>7387</v>
      </c>
      <c r="C1116">
        <v>62</v>
      </c>
      <c r="D1116">
        <v>110</v>
      </c>
      <c r="E1116">
        <v>81</v>
      </c>
      <c r="F1116">
        <v>163</v>
      </c>
      <c r="G1116" t="s">
        <v>73</v>
      </c>
      <c r="H1116">
        <v>1000</v>
      </c>
      <c r="I1116">
        <v>38553833</v>
      </c>
      <c r="J1116" t="s">
        <v>69</v>
      </c>
      <c r="K1116" t="s">
        <v>38</v>
      </c>
      <c r="L1116" t="s">
        <v>94</v>
      </c>
      <c r="M1116" t="s">
        <v>57</v>
      </c>
      <c r="Q1116" t="s">
        <v>511</v>
      </c>
      <c r="R1116" t="s">
        <v>7388</v>
      </c>
      <c r="S1116">
        <v>46239</v>
      </c>
      <c r="T1116">
        <v>1752</v>
      </c>
      <c r="U1116" t="s">
        <v>7223</v>
      </c>
      <c r="V1116">
        <v>0</v>
      </c>
      <c r="W1116" t="s">
        <v>7389</v>
      </c>
      <c r="X1116" t="s">
        <v>7390</v>
      </c>
      <c r="Y1116">
        <v>155</v>
      </c>
      <c r="Z1116" t="s">
        <v>44</v>
      </c>
      <c r="AA1116" t="s">
        <v>45</v>
      </c>
      <c r="AB1116" t="s">
        <v>46</v>
      </c>
      <c r="AC1116">
        <v>55000000</v>
      </c>
      <c r="AD1116">
        <v>1996</v>
      </c>
      <c r="AE1116">
        <v>416</v>
      </c>
      <c r="AF1116">
        <v>6.8</v>
      </c>
      <c r="AG1116">
        <v>2.35</v>
      </c>
      <c r="AH1116">
        <v>0</v>
      </c>
    </row>
    <row r="1117" spans="1:34">
      <c r="A1117" t="s">
        <v>34</v>
      </c>
      <c r="B1117" t="s">
        <v>7417</v>
      </c>
      <c r="C1117">
        <v>276</v>
      </c>
      <c r="D1117">
        <v>109</v>
      </c>
      <c r="E1117">
        <v>37</v>
      </c>
      <c r="F1117">
        <v>651</v>
      </c>
      <c r="G1117" t="s">
        <v>728</v>
      </c>
      <c r="H1117">
        <v>11000</v>
      </c>
      <c r="I1117">
        <v>51019112</v>
      </c>
      <c r="J1117" t="s">
        <v>69</v>
      </c>
      <c r="K1117" t="s">
        <v>88</v>
      </c>
      <c r="L1117" t="s">
        <v>86</v>
      </c>
      <c r="Q1117" t="s">
        <v>1422</v>
      </c>
      <c r="R1117" t="s">
        <v>7418</v>
      </c>
      <c r="S1117">
        <v>155745</v>
      </c>
      <c r="T1117">
        <v>14073</v>
      </c>
      <c r="U1117" t="s">
        <v>330</v>
      </c>
      <c r="V1117">
        <v>0</v>
      </c>
      <c r="W1117" t="s">
        <v>7419</v>
      </c>
      <c r="X1117" t="s">
        <v>7420</v>
      </c>
      <c r="Y1117">
        <v>1053</v>
      </c>
      <c r="Z1117" t="s">
        <v>44</v>
      </c>
      <c r="AA1117" t="s">
        <v>45</v>
      </c>
      <c r="AB1117" t="s">
        <v>150</v>
      </c>
      <c r="AC1117">
        <v>50000000</v>
      </c>
      <c r="AD1117">
        <v>2005</v>
      </c>
      <c r="AE1117">
        <v>2000</v>
      </c>
      <c r="AF1117">
        <v>6.8</v>
      </c>
      <c r="AG1117">
        <v>2.35</v>
      </c>
      <c r="AH1117">
        <v>10000</v>
      </c>
    </row>
    <row r="1118" spans="1:34">
      <c r="A1118" t="s">
        <v>34</v>
      </c>
      <c r="B1118" t="s">
        <v>7427</v>
      </c>
      <c r="C1118">
        <v>102</v>
      </c>
      <c r="D1118">
        <v>325</v>
      </c>
      <c r="E1118">
        <v>517</v>
      </c>
      <c r="F1118">
        <v>678</v>
      </c>
      <c r="G1118" t="s">
        <v>7428</v>
      </c>
      <c r="H1118">
        <v>12000</v>
      </c>
      <c r="I1118">
        <v>1500000</v>
      </c>
      <c r="J1118" t="s">
        <v>69</v>
      </c>
      <c r="K1118" t="s">
        <v>38</v>
      </c>
      <c r="L1118" t="s">
        <v>92</v>
      </c>
      <c r="Q1118" t="s">
        <v>698</v>
      </c>
      <c r="R1118" t="s">
        <v>7429</v>
      </c>
      <c r="S1118">
        <v>9830</v>
      </c>
      <c r="T1118">
        <v>14255</v>
      </c>
      <c r="U1118" t="s">
        <v>1579</v>
      </c>
      <c r="V1118">
        <v>0</v>
      </c>
      <c r="W1118" t="s">
        <v>7430</v>
      </c>
      <c r="X1118" t="s">
        <v>7431</v>
      </c>
      <c r="Y1118">
        <v>189</v>
      </c>
      <c r="Z1118" t="s">
        <v>44</v>
      </c>
      <c r="AA1118" t="s">
        <v>45</v>
      </c>
      <c r="AB1118" t="s">
        <v>46</v>
      </c>
      <c r="AC1118">
        <v>44000000</v>
      </c>
      <c r="AD1118">
        <v>1980</v>
      </c>
      <c r="AE1118">
        <v>849</v>
      </c>
      <c r="AF1118">
        <v>6.8</v>
      </c>
      <c r="AG1118">
        <v>2.35</v>
      </c>
      <c r="AH1118">
        <v>1000</v>
      </c>
    </row>
    <row r="1119" spans="1:34">
      <c r="A1119" t="s">
        <v>34</v>
      </c>
      <c r="B1119" t="s">
        <v>600</v>
      </c>
      <c r="C1119">
        <v>292</v>
      </c>
      <c r="D1119">
        <v>123</v>
      </c>
      <c r="E1119">
        <v>0</v>
      </c>
      <c r="F1119">
        <v>645</v>
      </c>
      <c r="G1119" t="s">
        <v>7525</v>
      </c>
      <c r="H1119">
        <v>10000</v>
      </c>
      <c r="I1119">
        <v>7689458</v>
      </c>
      <c r="J1119" t="s">
        <v>69</v>
      </c>
      <c r="K1119" t="s">
        <v>70</v>
      </c>
      <c r="L1119" t="s">
        <v>90</v>
      </c>
      <c r="Q1119" t="s">
        <v>2215</v>
      </c>
      <c r="R1119" t="s">
        <v>7526</v>
      </c>
      <c r="S1119">
        <v>126307</v>
      </c>
      <c r="T1119">
        <v>11769</v>
      </c>
      <c r="U1119" t="s">
        <v>3162</v>
      </c>
      <c r="V1119">
        <v>1</v>
      </c>
      <c r="W1119" t="s">
        <v>7527</v>
      </c>
      <c r="X1119" t="s">
        <v>7528</v>
      </c>
      <c r="Y1119">
        <v>210</v>
      </c>
      <c r="Z1119" t="s">
        <v>44</v>
      </c>
      <c r="AA1119" t="s">
        <v>329</v>
      </c>
      <c r="AB1119" t="s">
        <v>62</v>
      </c>
      <c r="AC1119">
        <v>40000000</v>
      </c>
      <c r="AD1119">
        <v>2009</v>
      </c>
      <c r="AE1119">
        <v>785</v>
      </c>
      <c r="AF1119">
        <v>6.8</v>
      </c>
      <c r="AG1119">
        <v>1.85</v>
      </c>
      <c r="AH1119">
        <v>19000</v>
      </c>
    </row>
    <row r="1120" spans="1:34">
      <c r="A1120" t="s">
        <v>34</v>
      </c>
      <c r="B1120" t="s">
        <v>1806</v>
      </c>
      <c r="C1120">
        <v>61</v>
      </c>
      <c r="D1120">
        <v>111</v>
      </c>
      <c r="E1120">
        <v>132</v>
      </c>
      <c r="F1120">
        <v>455</v>
      </c>
      <c r="G1120" t="s">
        <v>7601</v>
      </c>
      <c r="H1120">
        <v>1000</v>
      </c>
      <c r="I1120">
        <v>42652003</v>
      </c>
      <c r="J1120" t="s">
        <v>69</v>
      </c>
      <c r="K1120" t="s">
        <v>89</v>
      </c>
      <c r="Q1120" t="s">
        <v>6331</v>
      </c>
      <c r="R1120" t="s">
        <v>7602</v>
      </c>
      <c r="S1120">
        <v>18915</v>
      </c>
      <c r="T1120">
        <v>2851</v>
      </c>
      <c r="U1120" t="s">
        <v>2785</v>
      </c>
      <c r="V1120">
        <v>0</v>
      </c>
      <c r="W1120" t="s">
        <v>7603</v>
      </c>
      <c r="X1120" t="s">
        <v>7604</v>
      </c>
      <c r="Y1120">
        <v>87</v>
      </c>
      <c r="Z1120" t="s">
        <v>44</v>
      </c>
      <c r="AA1120" t="s">
        <v>45</v>
      </c>
      <c r="AB1120" t="s">
        <v>150</v>
      </c>
      <c r="AC1120">
        <v>20000000</v>
      </c>
      <c r="AD1120">
        <v>2015</v>
      </c>
      <c r="AE1120">
        <v>465</v>
      </c>
      <c r="AF1120">
        <v>6.8</v>
      </c>
      <c r="AG1120">
        <v>2.35</v>
      </c>
      <c r="AH1120">
        <v>33000</v>
      </c>
    </row>
    <row r="1121" spans="1:34">
      <c r="A1121" t="s">
        <v>34</v>
      </c>
      <c r="B1121" t="s">
        <v>1159</v>
      </c>
      <c r="C1121">
        <v>64</v>
      </c>
      <c r="D1121">
        <v>109</v>
      </c>
      <c r="E1121">
        <v>272</v>
      </c>
      <c r="F1121">
        <v>124</v>
      </c>
      <c r="G1121" t="s">
        <v>7632</v>
      </c>
      <c r="H1121">
        <v>155</v>
      </c>
      <c r="I1121">
        <v>4250320</v>
      </c>
      <c r="J1121" t="s">
        <v>69</v>
      </c>
      <c r="K1121" t="s">
        <v>70</v>
      </c>
      <c r="L1121" t="s">
        <v>90</v>
      </c>
      <c r="M1121" t="s">
        <v>57</v>
      </c>
      <c r="Q1121" t="s">
        <v>7633</v>
      </c>
      <c r="R1121" t="s">
        <v>7634</v>
      </c>
      <c r="S1121">
        <v>14870</v>
      </c>
      <c r="T1121">
        <v>605</v>
      </c>
      <c r="U1121" t="s">
        <v>7635</v>
      </c>
      <c r="V1121">
        <v>1</v>
      </c>
      <c r="W1121" t="s">
        <v>7636</v>
      </c>
      <c r="X1121" t="s">
        <v>7637</v>
      </c>
      <c r="Y1121">
        <v>86</v>
      </c>
      <c r="Z1121" t="s">
        <v>44</v>
      </c>
      <c r="AA1121" t="s">
        <v>45</v>
      </c>
      <c r="AB1121" t="s">
        <v>62</v>
      </c>
      <c r="AC1121">
        <v>18000000</v>
      </c>
      <c r="AD1121">
        <v>1985</v>
      </c>
      <c r="AE1121">
        <v>144</v>
      </c>
      <c r="AF1121">
        <v>6.8</v>
      </c>
      <c r="AG1121">
        <v>1.85</v>
      </c>
      <c r="AH1121">
        <v>0</v>
      </c>
    </row>
    <row r="1122" spans="1:34">
      <c r="A1122" t="s">
        <v>34</v>
      </c>
      <c r="B1122" t="s">
        <v>1977</v>
      </c>
      <c r="C1122">
        <v>63</v>
      </c>
      <c r="D1122">
        <v>81</v>
      </c>
      <c r="E1122">
        <v>406</v>
      </c>
      <c r="F1122">
        <v>616</v>
      </c>
      <c r="G1122" t="s">
        <v>2766</v>
      </c>
      <c r="H1122">
        <v>13000</v>
      </c>
      <c r="I1122">
        <v>63071133</v>
      </c>
      <c r="J1122" t="s">
        <v>69</v>
      </c>
      <c r="K1122" t="s">
        <v>95</v>
      </c>
      <c r="L1122" t="s">
        <v>88</v>
      </c>
      <c r="M1122" t="s">
        <v>37</v>
      </c>
      <c r="Q1122" t="s">
        <v>98</v>
      </c>
      <c r="R1122" t="s">
        <v>7698</v>
      </c>
      <c r="S1122">
        <v>42892</v>
      </c>
      <c r="T1122">
        <v>17035</v>
      </c>
      <c r="U1122" t="s">
        <v>1148</v>
      </c>
      <c r="V1122">
        <v>0</v>
      </c>
      <c r="W1122" t="s">
        <v>7699</v>
      </c>
      <c r="X1122" t="s">
        <v>7700</v>
      </c>
      <c r="Y1122">
        <v>154</v>
      </c>
      <c r="Z1122" t="s">
        <v>44</v>
      </c>
      <c r="AA1122" t="s">
        <v>45</v>
      </c>
      <c r="AB1122" t="s">
        <v>62</v>
      </c>
      <c r="AC1122">
        <v>12000000</v>
      </c>
      <c r="AD1122">
        <v>1996</v>
      </c>
      <c r="AE1122">
        <v>2000</v>
      </c>
      <c r="AF1122">
        <v>6.8</v>
      </c>
      <c r="AG1122">
        <v>1.85</v>
      </c>
      <c r="AH1122">
        <v>0</v>
      </c>
    </row>
    <row r="1123" spans="1:34">
      <c r="A1123" t="s">
        <v>34</v>
      </c>
      <c r="B1123" t="s">
        <v>7836</v>
      </c>
      <c r="C1123">
        <v>53</v>
      </c>
      <c r="D1123">
        <v>152</v>
      </c>
      <c r="E1123">
        <v>541</v>
      </c>
      <c r="F1123">
        <v>288</v>
      </c>
      <c r="G1123" t="s">
        <v>7837</v>
      </c>
      <c r="H1123">
        <v>773</v>
      </c>
      <c r="I1123">
        <v>14873</v>
      </c>
      <c r="J1123" t="s">
        <v>69</v>
      </c>
      <c r="K1123" t="s">
        <v>207</v>
      </c>
      <c r="L1123" t="s">
        <v>92</v>
      </c>
      <c r="Q1123" t="s">
        <v>791</v>
      </c>
      <c r="R1123" t="s">
        <v>7838</v>
      </c>
      <c r="S1123">
        <v>5294</v>
      </c>
      <c r="T1123">
        <v>2888</v>
      </c>
      <c r="U1123" t="s">
        <v>7839</v>
      </c>
      <c r="V1123">
        <v>2</v>
      </c>
      <c r="W1123" t="s">
        <v>7840</v>
      </c>
      <c r="X1123" t="s">
        <v>7841</v>
      </c>
      <c r="Y1123">
        <v>67</v>
      </c>
      <c r="Z1123" t="s">
        <v>44</v>
      </c>
      <c r="AA1123" t="s">
        <v>45</v>
      </c>
      <c r="AB1123" t="s">
        <v>112</v>
      </c>
      <c r="AC1123">
        <v>3800000</v>
      </c>
      <c r="AD1123">
        <v>1965</v>
      </c>
      <c r="AE1123">
        <v>575</v>
      </c>
      <c r="AF1123">
        <v>6.8</v>
      </c>
      <c r="AG1123">
        <v>2.35</v>
      </c>
      <c r="AH1123">
        <v>251</v>
      </c>
    </row>
    <row r="1124" spans="1:34">
      <c r="A1124" t="s">
        <v>34</v>
      </c>
      <c r="B1124" t="s">
        <v>1091</v>
      </c>
      <c r="C1124">
        <v>276</v>
      </c>
      <c r="D1124">
        <v>115</v>
      </c>
      <c r="E1124">
        <v>13000</v>
      </c>
      <c r="F1124">
        <v>588</v>
      </c>
      <c r="G1124" t="s">
        <v>119</v>
      </c>
      <c r="H1124">
        <v>40000</v>
      </c>
      <c r="I1124">
        <v>206456431</v>
      </c>
      <c r="J1124" t="s">
        <v>69</v>
      </c>
      <c r="K1124" t="s">
        <v>88</v>
      </c>
      <c r="L1124" t="s">
        <v>89</v>
      </c>
      <c r="M1124" t="s">
        <v>70</v>
      </c>
      <c r="Q1124" t="s">
        <v>785</v>
      </c>
      <c r="R1124" t="s">
        <v>7957</v>
      </c>
      <c r="S1124">
        <v>320284</v>
      </c>
      <c r="T1124">
        <v>57844</v>
      </c>
      <c r="U1124" t="s">
        <v>2149</v>
      </c>
      <c r="V1124">
        <v>3</v>
      </c>
      <c r="W1124" t="s">
        <v>7958</v>
      </c>
      <c r="X1124" t="s">
        <v>7959</v>
      </c>
      <c r="Y1124">
        <v>1361</v>
      </c>
      <c r="Z1124" t="s">
        <v>44</v>
      </c>
      <c r="AA1124" t="s">
        <v>45</v>
      </c>
      <c r="AB1124" t="s">
        <v>150</v>
      </c>
      <c r="AC1124">
        <v>150000000</v>
      </c>
      <c r="AD1124">
        <v>2005</v>
      </c>
      <c r="AE1124">
        <v>16000</v>
      </c>
      <c r="AF1124">
        <v>6.7</v>
      </c>
      <c r="AG1124">
        <v>1.85</v>
      </c>
      <c r="AH1124">
        <v>0</v>
      </c>
    </row>
    <row r="1125" spans="1:34">
      <c r="A1125" t="s">
        <v>34</v>
      </c>
      <c r="B1125" t="s">
        <v>7976</v>
      </c>
      <c r="C1125">
        <v>135</v>
      </c>
      <c r="D1125">
        <v>85</v>
      </c>
      <c r="E1125">
        <v>42</v>
      </c>
      <c r="F1125">
        <v>586</v>
      </c>
      <c r="G1125" t="s">
        <v>509</v>
      </c>
      <c r="H1125">
        <v>20000</v>
      </c>
      <c r="I1125">
        <v>64459316</v>
      </c>
      <c r="J1125" t="s">
        <v>69</v>
      </c>
      <c r="K1125" t="s">
        <v>95</v>
      </c>
      <c r="L1125" t="s">
        <v>88</v>
      </c>
      <c r="M1125" t="s">
        <v>89</v>
      </c>
      <c r="Q1125" t="s">
        <v>289</v>
      </c>
      <c r="R1125" t="s">
        <v>7977</v>
      </c>
      <c r="S1125">
        <v>85086</v>
      </c>
      <c r="T1125">
        <v>35161</v>
      </c>
      <c r="U1125" t="s">
        <v>7978</v>
      </c>
      <c r="V1125">
        <v>0</v>
      </c>
      <c r="W1125" t="s">
        <v>7979</v>
      </c>
      <c r="X1125" t="s">
        <v>7980</v>
      </c>
      <c r="Y1125">
        <v>122</v>
      </c>
      <c r="Z1125" t="s">
        <v>44</v>
      </c>
      <c r="AA1125" t="s">
        <v>329</v>
      </c>
      <c r="AB1125" t="s">
        <v>150</v>
      </c>
      <c r="AC1125">
        <v>149000000</v>
      </c>
      <c r="AD1125">
        <v>2006</v>
      </c>
      <c r="AE1125">
        <v>14000</v>
      </c>
      <c r="AF1125">
        <v>6.7</v>
      </c>
      <c r="AG1125">
        <v>1.85</v>
      </c>
      <c r="AH1125">
        <v>0</v>
      </c>
    </row>
    <row r="1126" spans="1:34">
      <c r="A1126" t="s">
        <v>34</v>
      </c>
      <c r="B1126" t="s">
        <v>6724</v>
      </c>
      <c r="C1126">
        <v>153</v>
      </c>
      <c r="D1126">
        <v>92</v>
      </c>
      <c r="E1126">
        <v>35</v>
      </c>
      <c r="F1126">
        <v>179</v>
      </c>
      <c r="G1126" t="s">
        <v>7981</v>
      </c>
      <c r="H1126">
        <v>19000</v>
      </c>
      <c r="I1126">
        <v>83348920</v>
      </c>
      <c r="J1126" t="s">
        <v>69</v>
      </c>
      <c r="K1126" t="s">
        <v>95</v>
      </c>
      <c r="L1126" t="s">
        <v>88</v>
      </c>
      <c r="M1126" t="s">
        <v>89</v>
      </c>
      <c r="Q1126" t="s">
        <v>908</v>
      </c>
      <c r="R1126" t="s">
        <v>7982</v>
      </c>
      <c r="S1126">
        <v>60230</v>
      </c>
      <c r="T1126">
        <v>19963</v>
      </c>
      <c r="U1126" t="s">
        <v>6778</v>
      </c>
      <c r="V1126">
        <v>0</v>
      </c>
      <c r="W1126" t="s">
        <v>7983</v>
      </c>
      <c r="X1126" t="s">
        <v>7984</v>
      </c>
      <c r="Y1126">
        <v>118</v>
      </c>
      <c r="Z1126" t="s">
        <v>44</v>
      </c>
      <c r="AA1126" t="s">
        <v>45</v>
      </c>
      <c r="AB1126" t="s">
        <v>150</v>
      </c>
      <c r="AC1126">
        <v>132000000</v>
      </c>
      <c r="AD1126">
        <v>2014</v>
      </c>
      <c r="AE1126">
        <v>411</v>
      </c>
      <c r="AF1126">
        <v>6.7</v>
      </c>
      <c r="AG1126">
        <v>1.85</v>
      </c>
      <c r="AH1126">
        <v>11000</v>
      </c>
    </row>
    <row r="1127" spans="1:34">
      <c r="A1127" t="s">
        <v>34</v>
      </c>
      <c r="B1127" t="s">
        <v>7346</v>
      </c>
      <c r="C1127">
        <v>165</v>
      </c>
      <c r="D1127">
        <v>94</v>
      </c>
      <c r="E1127">
        <v>12</v>
      </c>
      <c r="F1127">
        <v>183</v>
      </c>
      <c r="G1127" t="s">
        <v>7985</v>
      </c>
      <c r="H1127">
        <v>17000</v>
      </c>
      <c r="I1127">
        <v>177343675</v>
      </c>
      <c r="J1127" t="s">
        <v>69</v>
      </c>
      <c r="K1127" t="s">
        <v>95</v>
      </c>
      <c r="L1127" t="s">
        <v>88</v>
      </c>
      <c r="M1127" t="s">
        <v>89</v>
      </c>
      <c r="N1127" t="s">
        <v>70</v>
      </c>
      <c r="O1127" t="s">
        <v>86</v>
      </c>
      <c r="Q1127" t="s">
        <v>7986</v>
      </c>
      <c r="R1127" t="s">
        <v>7987</v>
      </c>
      <c r="S1127">
        <v>70121</v>
      </c>
      <c r="T1127">
        <v>17883</v>
      </c>
      <c r="U1127" t="s">
        <v>7988</v>
      </c>
      <c r="V1127">
        <v>0</v>
      </c>
      <c r="W1127" t="s">
        <v>7989</v>
      </c>
      <c r="X1127" t="s">
        <v>7990</v>
      </c>
      <c r="Y1127">
        <v>214</v>
      </c>
      <c r="Z1127" t="s">
        <v>44</v>
      </c>
      <c r="AA1127" t="s">
        <v>45</v>
      </c>
      <c r="AB1127" t="s">
        <v>150</v>
      </c>
      <c r="AC1127">
        <v>135000000</v>
      </c>
      <c r="AD1127">
        <v>2015</v>
      </c>
      <c r="AE1127">
        <v>523</v>
      </c>
      <c r="AF1127">
        <v>6.7</v>
      </c>
      <c r="AG1127">
        <v>1.85</v>
      </c>
      <c r="AH1127">
        <v>26000</v>
      </c>
    </row>
    <row r="1128" spans="1:34">
      <c r="A1128" t="s">
        <v>34</v>
      </c>
      <c r="B1128" t="s">
        <v>2615</v>
      </c>
      <c r="C1128">
        <v>403</v>
      </c>
      <c r="D1128">
        <v>123</v>
      </c>
      <c r="E1128">
        <v>508</v>
      </c>
      <c r="F1128">
        <v>14000</v>
      </c>
      <c r="G1128" t="s">
        <v>699</v>
      </c>
      <c r="H1128">
        <v>34000</v>
      </c>
      <c r="I1128">
        <v>337103873</v>
      </c>
      <c r="J1128" t="s">
        <v>69</v>
      </c>
      <c r="K1128" t="s">
        <v>86</v>
      </c>
      <c r="L1128" t="s">
        <v>57</v>
      </c>
      <c r="Q1128" t="s">
        <v>1044</v>
      </c>
      <c r="R1128" t="s">
        <v>7996</v>
      </c>
      <c r="S1128">
        <v>305008</v>
      </c>
      <c r="T1128">
        <v>81385</v>
      </c>
      <c r="U1128" t="s">
        <v>2616</v>
      </c>
      <c r="V1128">
        <v>1</v>
      </c>
      <c r="W1128" t="s">
        <v>7997</v>
      </c>
      <c r="X1128" t="s">
        <v>7998</v>
      </c>
      <c r="Y1128">
        <v>591</v>
      </c>
      <c r="Z1128" t="s">
        <v>44</v>
      </c>
      <c r="AA1128" t="s">
        <v>45</v>
      </c>
      <c r="AB1128" t="s">
        <v>62</v>
      </c>
      <c r="AC1128">
        <v>125000000</v>
      </c>
      <c r="AD1128">
        <v>2014</v>
      </c>
      <c r="AE1128">
        <v>22000</v>
      </c>
      <c r="AF1128">
        <v>6.7</v>
      </c>
      <c r="AG1128">
        <v>2.35</v>
      </c>
      <c r="AH1128">
        <v>52000</v>
      </c>
    </row>
    <row r="1129" spans="1:34">
      <c r="A1129" t="s">
        <v>34</v>
      </c>
      <c r="B1129" t="s">
        <v>2661</v>
      </c>
      <c r="C1129">
        <v>203</v>
      </c>
      <c r="D1129">
        <v>102</v>
      </c>
      <c r="E1129">
        <v>77</v>
      </c>
      <c r="F1129">
        <v>120</v>
      </c>
      <c r="G1129" t="s">
        <v>8026</v>
      </c>
      <c r="H1129">
        <v>14000</v>
      </c>
      <c r="I1129">
        <v>107515297</v>
      </c>
      <c r="J1129" t="s">
        <v>69</v>
      </c>
      <c r="K1129" t="s">
        <v>95</v>
      </c>
      <c r="L1129" t="s">
        <v>89</v>
      </c>
      <c r="M1129" t="s">
        <v>70</v>
      </c>
      <c r="Q1129" t="s">
        <v>2616</v>
      </c>
      <c r="R1129" t="s">
        <v>8027</v>
      </c>
      <c r="S1129">
        <v>85833</v>
      </c>
      <c r="T1129">
        <v>14552</v>
      </c>
      <c r="U1129" t="s">
        <v>8028</v>
      </c>
      <c r="V1129">
        <v>2</v>
      </c>
      <c r="W1129" t="s">
        <v>8029</v>
      </c>
      <c r="X1129" t="s">
        <v>8030</v>
      </c>
      <c r="Y1129">
        <v>113</v>
      </c>
      <c r="Z1129" t="s">
        <v>44</v>
      </c>
      <c r="AA1129" t="s">
        <v>45</v>
      </c>
      <c r="AB1129" t="s">
        <v>150</v>
      </c>
      <c r="AC1129">
        <v>100000000</v>
      </c>
      <c r="AD1129">
        <v>2013</v>
      </c>
      <c r="AE1129">
        <v>151</v>
      </c>
      <c r="AF1129">
        <v>6.7</v>
      </c>
      <c r="AG1129">
        <v>2.35</v>
      </c>
      <c r="AH1129">
        <v>17000</v>
      </c>
    </row>
    <row r="1130" spans="1:34">
      <c r="A1130" t="s">
        <v>34</v>
      </c>
      <c r="B1130" t="s">
        <v>2881</v>
      </c>
      <c r="C1130">
        <v>459</v>
      </c>
      <c r="D1130">
        <v>139</v>
      </c>
      <c r="E1130">
        <v>168</v>
      </c>
      <c r="F1130">
        <v>1000</v>
      </c>
      <c r="G1130" t="s">
        <v>8039</v>
      </c>
      <c r="H1130">
        <v>14000</v>
      </c>
      <c r="I1130">
        <v>150832203</v>
      </c>
      <c r="J1130" t="s">
        <v>69</v>
      </c>
      <c r="K1130" t="s">
        <v>90</v>
      </c>
      <c r="L1130" t="s">
        <v>86</v>
      </c>
      <c r="Q1130" t="s">
        <v>509</v>
      </c>
      <c r="R1130" t="s">
        <v>8040</v>
      </c>
      <c r="S1130">
        <v>341058</v>
      </c>
      <c r="T1130">
        <v>22226</v>
      </c>
      <c r="U1130" t="s">
        <v>3737</v>
      </c>
      <c r="V1130">
        <v>2</v>
      </c>
      <c r="W1130" t="s">
        <v>8041</v>
      </c>
      <c r="X1130" t="s">
        <v>8042</v>
      </c>
      <c r="Y1130">
        <v>713</v>
      </c>
      <c r="Z1130" t="s">
        <v>44</v>
      </c>
      <c r="AA1130" t="s">
        <v>45</v>
      </c>
      <c r="AB1130" t="s">
        <v>62</v>
      </c>
      <c r="AC1130">
        <v>85000000</v>
      </c>
      <c r="AD1130">
        <v>2014</v>
      </c>
      <c r="AE1130">
        <v>5000</v>
      </c>
      <c r="AF1130">
        <v>6.7</v>
      </c>
      <c r="AG1130">
        <v>2.35</v>
      </c>
      <c r="AH1130">
        <v>49000</v>
      </c>
    </row>
    <row r="1131" spans="1:34">
      <c r="A1131" t="s">
        <v>34</v>
      </c>
      <c r="B1131" t="s">
        <v>77</v>
      </c>
      <c r="C1131">
        <v>75</v>
      </c>
      <c r="D1131">
        <v>142</v>
      </c>
      <c r="E1131">
        <v>14000</v>
      </c>
      <c r="F1131">
        <v>5000</v>
      </c>
      <c r="G1131" t="s">
        <v>4199</v>
      </c>
      <c r="H1131">
        <v>49000</v>
      </c>
      <c r="I1131">
        <v>119654900</v>
      </c>
      <c r="J1131" t="s">
        <v>69</v>
      </c>
      <c r="K1131" t="s">
        <v>88</v>
      </c>
      <c r="L1131" t="s">
        <v>89</v>
      </c>
      <c r="M1131" t="s">
        <v>70</v>
      </c>
      <c r="Q1131" t="s">
        <v>566</v>
      </c>
      <c r="R1131" t="s">
        <v>8086</v>
      </c>
      <c r="S1131">
        <v>182802</v>
      </c>
      <c r="T1131">
        <v>64259</v>
      </c>
      <c r="U1131" t="s">
        <v>1196</v>
      </c>
      <c r="V1131">
        <v>1</v>
      </c>
      <c r="W1131" t="s">
        <v>8087</v>
      </c>
      <c r="X1131" t="s">
        <v>8088</v>
      </c>
      <c r="Y1131">
        <v>363</v>
      </c>
      <c r="Z1131" t="s">
        <v>44</v>
      </c>
      <c r="AA1131" t="s">
        <v>45</v>
      </c>
      <c r="AB1131" t="s">
        <v>150</v>
      </c>
      <c r="AC1131">
        <v>70000000</v>
      </c>
      <c r="AD1131">
        <v>1991</v>
      </c>
      <c r="AE1131">
        <v>8000</v>
      </c>
      <c r="AF1131">
        <v>6.7</v>
      </c>
      <c r="AG1131">
        <v>2.35</v>
      </c>
      <c r="AH1131">
        <v>13000</v>
      </c>
    </row>
    <row r="1132" spans="1:34">
      <c r="A1132" t="s">
        <v>34</v>
      </c>
      <c r="B1132" t="s">
        <v>8125</v>
      </c>
      <c r="C1132">
        <v>98</v>
      </c>
      <c r="D1132">
        <v>85</v>
      </c>
      <c r="E1132">
        <v>0</v>
      </c>
      <c r="F1132">
        <v>82</v>
      </c>
      <c r="G1132" t="s">
        <v>8126</v>
      </c>
      <c r="H1132">
        <v>11000</v>
      </c>
      <c r="I1132">
        <v>26288320</v>
      </c>
      <c r="J1132" t="s">
        <v>69</v>
      </c>
      <c r="K1132" t="s">
        <v>95</v>
      </c>
      <c r="L1132" t="s">
        <v>88</v>
      </c>
      <c r="M1132" t="s">
        <v>38</v>
      </c>
      <c r="N1132" t="s">
        <v>89</v>
      </c>
      <c r="O1132" t="s">
        <v>70</v>
      </c>
      <c r="P1132" t="s">
        <v>87</v>
      </c>
      <c r="Q1132" t="s">
        <v>131</v>
      </c>
      <c r="R1132" t="s">
        <v>8127</v>
      </c>
      <c r="S1132">
        <v>36144</v>
      </c>
      <c r="T1132">
        <v>11301</v>
      </c>
      <c r="U1132" t="s">
        <v>8128</v>
      </c>
      <c r="V1132">
        <v>0</v>
      </c>
      <c r="W1132" t="s">
        <v>8129</v>
      </c>
      <c r="X1132" t="s">
        <v>8130</v>
      </c>
      <c r="Y1132">
        <v>91</v>
      </c>
      <c r="Z1132" t="s">
        <v>44</v>
      </c>
      <c r="AA1132" t="s">
        <v>45</v>
      </c>
      <c r="AB1132" t="s">
        <v>150</v>
      </c>
      <c r="AC1132">
        <v>60000000</v>
      </c>
      <c r="AD1132">
        <v>2003</v>
      </c>
      <c r="AE1132">
        <v>102</v>
      </c>
      <c r="AF1132">
        <v>6.7</v>
      </c>
      <c r="AG1132">
        <v>1.66</v>
      </c>
      <c r="AH1132">
        <v>880</v>
      </c>
    </row>
    <row r="1133" spans="1:34">
      <c r="A1133" t="s">
        <v>34</v>
      </c>
      <c r="B1133" t="s">
        <v>6200</v>
      </c>
      <c r="C1133">
        <v>238</v>
      </c>
      <c r="D1133">
        <v>88</v>
      </c>
      <c r="E1133">
        <v>91</v>
      </c>
      <c r="F1133">
        <v>591</v>
      </c>
      <c r="G1133" t="s">
        <v>7216</v>
      </c>
      <c r="H1133">
        <v>4000</v>
      </c>
      <c r="I1133">
        <v>31051126</v>
      </c>
      <c r="J1133" t="s">
        <v>69</v>
      </c>
      <c r="K1133" t="s">
        <v>95</v>
      </c>
      <c r="L1133" t="s">
        <v>88</v>
      </c>
      <c r="M1133" t="s">
        <v>89</v>
      </c>
      <c r="Q1133" t="s">
        <v>3842</v>
      </c>
      <c r="R1133" t="s">
        <v>8147</v>
      </c>
      <c r="S1133">
        <v>36877</v>
      </c>
      <c r="T1133">
        <v>6254</v>
      </c>
      <c r="U1133" t="s">
        <v>1900</v>
      </c>
      <c r="V1133">
        <v>0</v>
      </c>
      <c r="W1133" t="s">
        <v>8148</v>
      </c>
      <c r="X1133" t="s">
        <v>8149</v>
      </c>
      <c r="Y1133">
        <v>101</v>
      </c>
      <c r="Z1133" t="s">
        <v>44</v>
      </c>
      <c r="AA1133" t="s">
        <v>329</v>
      </c>
      <c r="AB1133" t="s">
        <v>150</v>
      </c>
      <c r="AC1133">
        <v>55000000</v>
      </c>
      <c r="AD1133">
        <v>2012</v>
      </c>
      <c r="AE1133">
        <v>796</v>
      </c>
      <c r="AF1133">
        <v>6.7</v>
      </c>
      <c r="AG1133">
        <v>2.35</v>
      </c>
      <c r="AH1133">
        <v>0</v>
      </c>
    </row>
    <row r="1134" spans="1:34">
      <c r="A1134" t="s">
        <v>34</v>
      </c>
      <c r="B1134" t="s">
        <v>3866</v>
      </c>
      <c r="C1134">
        <v>263</v>
      </c>
      <c r="D1134">
        <v>112</v>
      </c>
      <c r="E1134">
        <v>337</v>
      </c>
      <c r="F1134">
        <v>201</v>
      </c>
      <c r="G1134" t="s">
        <v>1481</v>
      </c>
      <c r="H1134">
        <v>4000</v>
      </c>
      <c r="I1134">
        <v>3707794</v>
      </c>
      <c r="J1134" t="s">
        <v>69</v>
      </c>
      <c r="K1134" t="s">
        <v>38</v>
      </c>
      <c r="L1134" t="s">
        <v>86</v>
      </c>
      <c r="M1134" t="s">
        <v>57</v>
      </c>
      <c r="Q1134" t="s">
        <v>508</v>
      </c>
      <c r="R1134" t="s">
        <v>8373</v>
      </c>
      <c r="S1134">
        <v>31359</v>
      </c>
      <c r="T1134">
        <v>5671</v>
      </c>
      <c r="U1134" t="s">
        <v>8374</v>
      </c>
      <c r="V1134">
        <v>0</v>
      </c>
      <c r="W1134" t="s">
        <v>8375</v>
      </c>
      <c r="X1134" t="s">
        <v>8376</v>
      </c>
      <c r="Y1134">
        <v>156</v>
      </c>
      <c r="Z1134" t="s">
        <v>44</v>
      </c>
      <c r="AA1134" t="s">
        <v>8377</v>
      </c>
      <c r="AB1134" t="s">
        <v>62</v>
      </c>
      <c r="AC1134">
        <v>18000000</v>
      </c>
      <c r="AD1134">
        <v>2016</v>
      </c>
      <c r="AE1134">
        <v>820</v>
      </c>
      <c r="AF1134">
        <v>6.7</v>
      </c>
      <c r="AG1134">
        <v>2.35</v>
      </c>
      <c r="AH1134">
        <v>0</v>
      </c>
    </row>
    <row r="1135" spans="1:34">
      <c r="A1135" t="s">
        <v>34</v>
      </c>
      <c r="B1135" t="s">
        <v>8405</v>
      </c>
      <c r="C1135">
        <v>81</v>
      </c>
      <c r="D1135">
        <v>103</v>
      </c>
      <c r="E1135">
        <v>20</v>
      </c>
      <c r="F1135">
        <v>125</v>
      </c>
      <c r="G1135" t="s">
        <v>8406</v>
      </c>
      <c r="H1135">
        <v>512</v>
      </c>
      <c r="I1135">
        <v>26161406</v>
      </c>
      <c r="J1135" t="s">
        <v>69</v>
      </c>
      <c r="K1135" t="s">
        <v>88</v>
      </c>
      <c r="L1135" t="s">
        <v>89</v>
      </c>
      <c r="M1135" t="s">
        <v>70</v>
      </c>
      <c r="Q1135" t="s">
        <v>8407</v>
      </c>
      <c r="R1135" t="s">
        <v>8408</v>
      </c>
      <c r="S1135">
        <v>13874</v>
      </c>
      <c r="T1135">
        <v>1002</v>
      </c>
      <c r="U1135" t="s">
        <v>8409</v>
      </c>
      <c r="V1135">
        <v>2</v>
      </c>
      <c r="W1135" t="s">
        <v>8410</v>
      </c>
      <c r="X1135" t="s">
        <v>8411</v>
      </c>
      <c r="Y1135">
        <v>52</v>
      </c>
      <c r="Z1135" t="s">
        <v>44</v>
      </c>
      <c r="AA1135" t="s">
        <v>45</v>
      </c>
      <c r="AB1135" t="s">
        <v>251</v>
      </c>
      <c r="AC1135">
        <v>15000000</v>
      </c>
      <c r="AD1135">
        <v>2010</v>
      </c>
      <c r="AE1135">
        <v>316</v>
      </c>
      <c r="AF1135">
        <v>6.7</v>
      </c>
      <c r="AG1135">
        <v>2.35</v>
      </c>
      <c r="AH1135">
        <v>0</v>
      </c>
    </row>
    <row r="1136" spans="1:34">
      <c r="A1136" t="s">
        <v>34</v>
      </c>
      <c r="B1136" t="s">
        <v>5159</v>
      </c>
      <c r="C1136">
        <v>10</v>
      </c>
      <c r="D1136">
        <v>107</v>
      </c>
      <c r="E1136">
        <v>116</v>
      </c>
      <c r="F1136">
        <v>25</v>
      </c>
      <c r="G1136" t="s">
        <v>8429</v>
      </c>
      <c r="H1136">
        <v>327</v>
      </c>
      <c r="I1136">
        <v>34793160</v>
      </c>
      <c r="J1136" t="s">
        <v>69</v>
      </c>
      <c r="K1136" t="s">
        <v>38</v>
      </c>
      <c r="Q1136" t="s">
        <v>2812</v>
      </c>
      <c r="R1136" t="s">
        <v>8430</v>
      </c>
      <c r="S1136">
        <v>15730</v>
      </c>
      <c r="T1136">
        <v>552</v>
      </c>
      <c r="U1136" t="s">
        <v>8431</v>
      </c>
      <c r="V1136">
        <v>1</v>
      </c>
      <c r="W1136" t="s">
        <v>8432</v>
      </c>
      <c r="X1136" t="s">
        <v>8433</v>
      </c>
      <c r="Y1136">
        <v>31</v>
      </c>
      <c r="Z1136" t="s">
        <v>44</v>
      </c>
      <c r="AA1136" t="s">
        <v>45</v>
      </c>
      <c r="AB1136" t="s">
        <v>150</v>
      </c>
      <c r="AC1136">
        <v>14000000</v>
      </c>
      <c r="AD1136">
        <v>1991</v>
      </c>
      <c r="AE1136">
        <v>172</v>
      </c>
      <c r="AF1136">
        <v>6.7</v>
      </c>
      <c r="AG1136">
        <v>1.85</v>
      </c>
      <c r="AH1136">
        <v>0</v>
      </c>
    </row>
    <row r="1137" spans="1:34">
      <c r="A1137" t="s">
        <v>34</v>
      </c>
      <c r="B1137" t="s">
        <v>7346</v>
      </c>
      <c r="C1137">
        <v>165</v>
      </c>
      <c r="D1137">
        <v>94</v>
      </c>
      <c r="E1137">
        <v>12</v>
      </c>
      <c r="F1137">
        <v>183</v>
      </c>
      <c r="G1137" t="s">
        <v>7985</v>
      </c>
      <c r="H1137">
        <v>17000</v>
      </c>
      <c r="I1137">
        <v>177343675</v>
      </c>
      <c r="J1137" t="s">
        <v>69</v>
      </c>
      <c r="K1137" t="s">
        <v>95</v>
      </c>
      <c r="L1137" t="s">
        <v>88</v>
      </c>
      <c r="M1137" t="s">
        <v>89</v>
      </c>
      <c r="N1137" t="s">
        <v>70</v>
      </c>
      <c r="O1137" t="s">
        <v>86</v>
      </c>
      <c r="Q1137" t="s">
        <v>7986</v>
      </c>
      <c r="R1137" t="s">
        <v>7987</v>
      </c>
      <c r="S1137">
        <v>70133</v>
      </c>
      <c r="T1137">
        <v>17883</v>
      </c>
      <c r="U1137" t="s">
        <v>7988</v>
      </c>
      <c r="V1137">
        <v>0</v>
      </c>
      <c r="W1137" t="s">
        <v>7989</v>
      </c>
      <c r="X1137" t="s">
        <v>7990</v>
      </c>
      <c r="Y1137">
        <v>214</v>
      </c>
      <c r="Z1137" t="s">
        <v>44</v>
      </c>
      <c r="AA1137" t="s">
        <v>45</v>
      </c>
      <c r="AB1137" t="s">
        <v>150</v>
      </c>
      <c r="AC1137">
        <v>135000000</v>
      </c>
      <c r="AD1137">
        <v>2015</v>
      </c>
      <c r="AE1137">
        <v>523</v>
      </c>
      <c r="AF1137">
        <v>6.7</v>
      </c>
      <c r="AG1137">
        <v>1.85</v>
      </c>
      <c r="AH1137">
        <v>26000</v>
      </c>
    </row>
    <row r="1138" spans="1:34">
      <c r="A1138" t="s">
        <v>76</v>
      </c>
      <c r="B1138" t="s">
        <v>8475</v>
      </c>
      <c r="C1138">
        <v>265</v>
      </c>
      <c r="D1138">
        <v>101</v>
      </c>
      <c r="E1138">
        <v>63</v>
      </c>
      <c r="F1138">
        <v>172</v>
      </c>
      <c r="G1138" t="s">
        <v>8476</v>
      </c>
      <c r="H1138">
        <v>7000</v>
      </c>
      <c r="I1138">
        <v>6619173</v>
      </c>
      <c r="J1138" t="s">
        <v>69</v>
      </c>
      <c r="K1138" t="s">
        <v>88</v>
      </c>
      <c r="L1138" t="s">
        <v>38</v>
      </c>
      <c r="M1138" t="s">
        <v>87</v>
      </c>
      <c r="N1138" t="s">
        <v>86</v>
      </c>
      <c r="Q1138" t="s">
        <v>1592</v>
      </c>
      <c r="R1138" t="s">
        <v>8477</v>
      </c>
      <c r="S1138">
        <v>87203</v>
      </c>
      <c r="T1138">
        <v>7747</v>
      </c>
      <c r="U1138" t="s">
        <v>8478</v>
      </c>
      <c r="V1138">
        <v>2</v>
      </c>
      <c r="W1138" t="s">
        <v>8479</v>
      </c>
      <c r="X1138" t="s">
        <v>8480</v>
      </c>
      <c r="Y1138">
        <v>221</v>
      </c>
      <c r="Z1138" t="s">
        <v>44</v>
      </c>
      <c r="AA1138" t="s">
        <v>45</v>
      </c>
      <c r="AB1138" t="s">
        <v>46</v>
      </c>
      <c r="AC1138">
        <v>10000000</v>
      </c>
      <c r="AD1138">
        <v>2012</v>
      </c>
      <c r="AE1138">
        <v>353</v>
      </c>
      <c r="AF1138">
        <v>6.7</v>
      </c>
      <c r="AG1138">
        <v>2.35</v>
      </c>
      <c r="AH1138">
        <v>25000</v>
      </c>
    </row>
    <row r="1139" spans="1:34">
      <c r="A1139" t="s">
        <v>34</v>
      </c>
      <c r="B1139" t="s">
        <v>7346</v>
      </c>
      <c r="C1139">
        <v>165</v>
      </c>
      <c r="D1139">
        <v>94</v>
      </c>
      <c r="E1139">
        <v>12</v>
      </c>
      <c r="F1139">
        <v>183</v>
      </c>
      <c r="G1139" t="s">
        <v>7985</v>
      </c>
      <c r="H1139">
        <v>17000</v>
      </c>
      <c r="I1139">
        <v>177343675</v>
      </c>
      <c r="J1139" t="s">
        <v>69</v>
      </c>
      <c r="K1139" t="s">
        <v>95</v>
      </c>
      <c r="L1139" t="s">
        <v>88</v>
      </c>
      <c r="M1139" t="s">
        <v>89</v>
      </c>
      <c r="N1139" t="s">
        <v>70</v>
      </c>
      <c r="O1139" t="s">
        <v>86</v>
      </c>
      <c r="Q1139" t="s">
        <v>7986</v>
      </c>
      <c r="R1139" t="s">
        <v>7987</v>
      </c>
      <c r="S1139">
        <v>70136</v>
      </c>
      <c r="T1139">
        <v>17883</v>
      </c>
      <c r="U1139" t="s">
        <v>7988</v>
      </c>
      <c r="V1139">
        <v>0</v>
      </c>
      <c r="W1139" t="s">
        <v>7989</v>
      </c>
      <c r="X1139" t="s">
        <v>7990</v>
      </c>
      <c r="Y1139">
        <v>214</v>
      </c>
      <c r="Z1139" t="s">
        <v>44</v>
      </c>
      <c r="AA1139" t="s">
        <v>45</v>
      </c>
      <c r="AB1139" t="s">
        <v>150</v>
      </c>
      <c r="AC1139">
        <v>135000000</v>
      </c>
      <c r="AD1139">
        <v>2015</v>
      </c>
      <c r="AE1139">
        <v>523</v>
      </c>
      <c r="AF1139">
        <v>6.7</v>
      </c>
      <c r="AG1139">
        <v>1.85</v>
      </c>
      <c r="AH1139">
        <v>26000</v>
      </c>
    </row>
    <row r="1140" spans="1:34">
      <c r="A1140" t="s">
        <v>76</v>
      </c>
      <c r="B1140" t="s">
        <v>8687</v>
      </c>
      <c r="C1140">
        <v>67</v>
      </c>
      <c r="D1140">
        <v>80</v>
      </c>
      <c r="E1140">
        <v>7</v>
      </c>
      <c r="F1140">
        <v>21</v>
      </c>
      <c r="G1140" t="s">
        <v>8688</v>
      </c>
      <c r="H1140">
        <v>57</v>
      </c>
      <c r="I1140">
        <v>5000000</v>
      </c>
      <c r="J1140" t="s">
        <v>69</v>
      </c>
      <c r="K1140" t="s">
        <v>94</v>
      </c>
      <c r="L1140" t="s">
        <v>86</v>
      </c>
      <c r="Q1140" t="s">
        <v>8689</v>
      </c>
      <c r="R1140" t="s">
        <v>8690</v>
      </c>
      <c r="S1140">
        <v>4812</v>
      </c>
      <c r="T1140">
        <v>205</v>
      </c>
      <c r="U1140" t="s">
        <v>8691</v>
      </c>
      <c r="V1140">
        <v>0</v>
      </c>
      <c r="W1140" t="s">
        <v>8692</v>
      </c>
      <c r="X1140" t="s">
        <v>8693</v>
      </c>
      <c r="Y1140">
        <v>88</v>
      </c>
      <c r="Z1140" t="s">
        <v>44</v>
      </c>
      <c r="AA1140" t="s">
        <v>45</v>
      </c>
      <c r="AB1140" t="s">
        <v>112</v>
      </c>
      <c r="AC1140">
        <v>210000</v>
      </c>
      <c r="AD1140">
        <v>1953</v>
      </c>
      <c r="AE1140">
        <v>40</v>
      </c>
      <c r="AF1140">
        <v>6.7</v>
      </c>
      <c r="AG1140">
        <v>1.37</v>
      </c>
      <c r="AH1140">
        <v>465</v>
      </c>
    </row>
    <row r="1141" spans="1:34">
      <c r="A1141" t="s">
        <v>34</v>
      </c>
      <c r="B1141" t="s">
        <v>136</v>
      </c>
      <c r="C1141">
        <v>188</v>
      </c>
      <c r="D1141">
        <v>100</v>
      </c>
      <c r="E1141">
        <v>0</v>
      </c>
      <c r="F1141">
        <v>267</v>
      </c>
      <c r="G1141" t="s">
        <v>8718</v>
      </c>
      <c r="H1141">
        <v>15000</v>
      </c>
      <c r="I1141">
        <v>665426</v>
      </c>
      <c r="J1141" t="s">
        <v>69</v>
      </c>
      <c r="K1141" t="s">
        <v>95</v>
      </c>
      <c r="L1141" t="s">
        <v>89</v>
      </c>
      <c r="M1141" t="s">
        <v>70</v>
      </c>
      <c r="Q1141" t="s">
        <v>138</v>
      </c>
      <c r="R1141" t="s">
        <v>8719</v>
      </c>
      <c r="S1141">
        <v>120798</v>
      </c>
      <c r="T1141">
        <v>16264</v>
      </c>
      <c r="U1141" t="s">
        <v>8720</v>
      </c>
      <c r="V1141">
        <v>0</v>
      </c>
      <c r="W1141" t="s">
        <v>8721</v>
      </c>
      <c r="X1141" t="s">
        <v>8722</v>
      </c>
      <c r="Y1141">
        <v>444</v>
      </c>
      <c r="Z1141" t="s">
        <v>44</v>
      </c>
      <c r="AA1141" t="s">
        <v>45</v>
      </c>
      <c r="AB1141" t="s">
        <v>251</v>
      </c>
      <c r="AC1141">
        <v>165000000</v>
      </c>
      <c r="AD1141">
        <v>2004</v>
      </c>
      <c r="AE1141">
        <v>726</v>
      </c>
      <c r="AF1141">
        <v>6.6</v>
      </c>
      <c r="AG1141">
        <v>2.35</v>
      </c>
      <c r="AH1141">
        <v>10000</v>
      </c>
    </row>
    <row r="1142" spans="1:34">
      <c r="A1142" t="s">
        <v>34</v>
      </c>
      <c r="B1142" t="s">
        <v>2615</v>
      </c>
      <c r="C1142">
        <v>389</v>
      </c>
      <c r="D1142">
        <v>137</v>
      </c>
      <c r="E1142">
        <v>508</v>
      </c>
      <c r="F1142">
        <v>14000</v>
      </c>
      <c r="G1142" t="s">
        <v>699</v>
      </c>
      <c r="H1142">
        <v>34000</v>
      </c>
      <c r="I1142">
        <v>281666058</v>
      </c>
      <c r="J1142" t="s">
        <v>69</v>
      </c>
      <c r="K1142" t="s">
        <v>86</v>
      </c>
      <c r="Q1142" t="s">
        <v>1044</v>
      </c>
      <c r="R1142" t="s">
        <v>8723</v>
      </c>
      <c r="S1142">
        <v>166137</v>
      </c>
      <c r="T1142">
        <v>81385</v>
      </c>
      <c r="U1142" t="s">
        <v>2616</v>
      </c>
      <c r="V1142">
        <v>1</v>
      </c>
      <c r="W1142" t="s">
        <v>8724</v>
      </c>
      <c r="X1142" t="s">
        <v>8725</v>
      </c>
      <c r="Y1142">
        <v>383</v>
      </c>
      <c r="Z1142" t="s">
        <v>44</v>
      </c>
      <c r="AA1142" t="s">
        <v>45</v>
      </c>
      <c r="AB1142" t="s">
        <v>62</v>
      </c>
      <c r="AC1142">
        <v>160000000</v>
      </c>
      <c r="AD1142">
        <v>2015</v>
      </c>
      <c r="AE1142">
        <v>22000</v>
      </c>
      <c r="AF1142">
        <v>6.6</v>
      </c>
      <c r="AG1142">
        <v>2.35</v>
      </c>
      <c r="AH1142">
        <v>38000</v>
      </c>
    </row>
    <row r="1143" spans="1:34">
      <c r="A1143" t="s">
        <v>34</v>
      </c>
      <c r="B1143" t="s">
        <v>2682</v>
      </c>
      <c r="C1143">
        <v>245</v>
      </c>
      <c r="D1143">
        <v>165</v>
      </c>
      <c r="E1143">
        <v>1000</v>
      </c>
      <c r="F1143">
        <v>165</v>
      </c>
      <c r="G1143" t="s">
        <v>8742</v>
      </c>
      <c r="H1143">
        <v>309</v>
      </c>
      <c r="I1143">
        <v>49551662</v>
      </c>
      <c r="J1143" t="s">
        <v>69</v>
      </c>
      <c r="K1143" t="s">
        <v>38</v>
      </c>
      <c r="L1143" t="s">
        <v>87</v>
      </c>
      <c r="M1143" t="s">
        <v>207</v>
      </c>
      <c r="Q1143" t="s">
        <v>7968</v>
      </c>
      <c r="R1143" t="s">
        <v>8743</v>
      </c>
      <c r="S1143">
        <v>102338</v>
      </c>
      <c r="T1143">
        <v>921</v>
      </c>
      <c r="U1143" t="s">
        <v>8744</v>
      </c>
      <c r="V1143">
        <v>0</v>
      </c>
      <c r="W1143" t="s">
        <v>8745</v>
      </c>
      <c r="X1143" t="s">
        <v>8746</v>
      </c>
      <c r="Y1143">
        <v>450</v>
      </c>
      <c r="Z1143" t="s">
        <v>44</v>
      </c>
      <c r="AA1143" t="s">
        <v>772</v>
      </c>
      <c r="AB1143" t="s">
        <v>62</v>
      </c>
      <c r="AC1143">
        <v>130000000</v>
      </c>
      <c r="AD1143">
        <v>2008</v>
      </c>
      <c r="AE1143">
        <v>284</v>
      </c>
      <c r="AF1143">
        <v>6.6</v>
      </c>
      <c r="AG1143">
        <v>2.35</v>
      </c>
      <c r="AH1143">
        <v>0</v>
      </c>
    </row>
    <row r="1144" spans="1:34">
      <c r="A1144" t="s">
        <v>34</v>
      </c>
      <c r="B1144" t="s">
        <v>4762</v>
      </c>
      <c r="C1144">
        <v>233</v>
      </c>
      <c r="D1144">
        <v>88</v>
      </c>
      <c r="E1144">
        <v>20</v>
      </c>
      <c r="F1144">
        <v>916</v>
      </c>
      <c r="G1144" t="s">
        <v>2606</v>
      </c>
      <c r="H1144">
        <v>22000</v>
      </c>
      <c r="I1144">
        <v>161317423</v>
      </c>
      <c r="J1144" t="s">
        <v>69</v>
      </c>
      <c r="K1144" t="s">
        <v>95</v>
      </c>
      <c r="L1144" t="s">
        <v>88</v>
      </c>
      <c r="M1144" t="s">
        <v>89</v>
      </c>
      <c r="Q1144" t="s">
        <v>1043</v>
      </c>
      <c r="R1144" t="s">
        <v>8758</v>
      </c>
      <c r="S1144">
        <v>145321</v>
      </c>
      <c r="T1144">
        <v>25354</v>
      </c>
      <c r="U1144" t="s">
        <v>8759</v>
      </c>
      <c r="V1144">
        <v>0</v>
      </c>
      <c r="W1144" t="s">
        <v>8760</v>
      </c>
      <c r="X1144" t="s">
        <v>8761</v>
      </c>
      <c r="Y1144">
        <v>139</v>
      </c>
      <c r="Z1144" t="s">
        <v>44</v>
      </c>
      <c r="AA1144" t="s">
        <v>45</v>
      </c>
      <c r="AB1144" t="s">
        <v>150</v>
      </c>
      <c r="AC1144">
        <v>95000000</v>
      </c>
      <c r="AD1144">
        <v>2012</v>
      </c>
      <c r="AE1144">
        <v>1000</v>
      </c>
      <c r="AF1144">
        <v>6.6</v>
      </c>
      <c r="AG1144">
        <v>2.35</v>
      </c>
      <c r="AH1144">
        <v>14000</v>
      </c>
    </row>
    <row r="1145" spans="1:34">
      <c r="A1145" t="s">
        <v>34</v>
      </c>
      <c r="B1145" t="s">
        <v>6380</v>
      </c>
      <c r="C1145">
        <v>198</v>
      </c>
      <c r="D1145">
        <v>107</v>
      </c>
      <c r="E1145">
        <v>70</v>
      </c>
      <c r="F1145">
        <v>330</v>
      </c>
      <c r="G1145" t="s">
        <v>8762</v>
      </c>
      <c r="H1145">
        <v>770</v>
      </c>
      <c r="I1145">
        <v>71148699</v>
      </c>
      <c r="J1145" t="s">
        <v>69</v>
      </c>
      <c r="K1145" t="s">
        <v>89</v>
      </c>
      <c r="L1145" t="s">
        <v>70</v>
      </c>
      <c r="Q1145" t="s">
        <v>5395</v>
      </c>
      <c r="R1145" t="s">
        <v>8763</v>
      </c>
      <c r="S1145">
        <v>68935</v>
      </c>
      <c r="T1145">
        <v>1614</v>
      </c>
      <c r="U1145" t="s">
        <v>7061</v>
      </c>
      <c r="V1145">
        <v>0</v>
      </c>
      <c r="W1145" t="s">
        <v>8764</v>
      </c>
      <c r="X1145" t="s">
        <v>8765</v>
      </c>
      <c r="Y1145">
        <v>125</v>
      </c>
      <c r="Z1145" t="s">
        <v>44</v>
      </c>
      <c r="AA1145" t="s">
        <v>45</v>
      </c>
      <c r="AB1145" t="s">
        <v>150</v>
      </c>
      <c r="AC1145">
        <v>90000000</v>
      </c>
      <c r="AD1145">
        <v>2008</v>
      </c>
      <c r="AE1145">
        <v>419</v>
      </c>
      <c r="AF1145">
        <v>6.6</v>
      </c>
      <c r="AG1145">
        <v>2.35</v>
      </c>
      <c r="AH1145">
        <v>0</v>
      </c>
    </row>
    <row r="1146" spans="1:34">
      <c r="A1146" t="s">
        <v>34</v>
      </c>
      <c r="B1146" t="s">
        <v>4938</v>
      </c>
      <c r="C1146">
        <v>40</v>
      </c>
      <c r="D1146">
        <v>212</v>
      </c>
      <c r="E1146">
        <v>759</v>
      </c>
      <c r="F1146">
        <v>812</v>
      </c>
      <c r="G1146" t="s">
        <v>3050</v>
      </c>
      <c r="H1146">
        <v>2000</v>
      </c>
      <c r="I1146">
        <v>25052000</v>
      </c>
      <c r="J1146" t="s">
        <v>69</v>
      </c>
      <c r="K1146" t="s">
        <v>79</v>
      </c>
      <c r="L1146" t="s">
        <v>37</v>
      </c>
      <c r="M1146" t="s">
        <v>38</v>
      </c>
      <c r="N1146" t="s">
        <v>92</v>
      </c>
      <c r="Q1146" t="s">
        <v>1479</v>
      </c>
      <c r="R1146" t="s">
        <v>8818</v>
      </c>
      <c r="S1146">
        <v>35314</v>
      </c>
      <c r="T1146">
        <v>5708</v>
      </c>
      <c r="U1146" t="s">
        <v>5760</v>
      </c>
      <c r="V1146">
        <v>0</v>
      </c>
      <c r="W1146" t="s">
        <v>8819</v>
      </c>
      <c r="X1146" t="s">
        <v>8820</v>
      </c>
      <c r="Y1146">
        <v>145</v>
      </c>
      <c r="Z1146" t="s">
        <v>44</v>
      </c>
      <c r="AA1146" t="s">
        <v>45</v>
      </c>
      <c r="AB1146" t="s">
        <v>62</v>
      </c>
      <c r="AC1146">
        <v>63000000</v>
      </c>
      <c r="AD1146">
        <v>1994</v>
      </c>
      <c r="AE1146">
        <v>925</v>
      </c>
      <c r="AF1146">
        <v>6.6</v>
      </c>
      <c r="AG1146">
        <v>2.35</v>
      </c>
      <c r="AH1146">
        <v>0</v>
      </c>
    </row>
    <row r="1147" spans="1:34">
      <c r="A1147" t="s">
        <v>34</v>
      </c>
      <c r="B1147" t="s">
        <v>6724</v>
      </c>
      <c r="C1147">
        <v>131</v>
      </c>
      <c r="D1147">
        <v>83</v>
      </c>
      <c r="E1147">
        <v>35</v>
      </c>
      <c r="F1147">
        <v>754</v>
      </c>
      <c r="G1147" t="s">
        <v>983</v>
      </c>
      <c r="H1147">
        <v>13000</v>
      </c>
      <c r="I1147">
        <v>90646554</v>
      </c>
      <c r="J1147" t="s">
        <v>69</v>
      </c>
      <c r="K1147" t="s">
        <v>95</v>
      </c>
      <c r="L1147" t="s">
        <v>88</v>
      </c>
      <c r="M1147" t="s">
        <v>89</v>
      </c>
      <c r="Q1147" t="s">
        <v>1031</v>
      </c>
      <c r="R1147" t="s">
        <v>8824</v>
      </c>
      <c r="S1147">
        <v>124641</v>
      </c>
      <c r="T1147">
        <v>25788</v>
      </c>
      <c r="U1147" t="s">
        <v>8825</v>
      </c>
      <c r="V1147">
        <v>0</v>
      </c>
      <c r="W1147" t="s">
        <v>8826</v>
      </c>
      <c r="X1147" t="s">
        <v>8827</v>
      </c>
      <c r="Y1147">
        <v>289</v>
      </c>
      <c r="Z1147" t="s">
        <v>44</v>
      </c>
      <c r="AA1147" t="s">
        <v>45</v>
      </c>
      <c r="AB1147" t="s">
        <v>150</v>
      </c>
      <c r="AC1147">
        <v>105000000</v>
      </c>
      <c r="AD1147">
        <v>1998</v>
      </c>
      <c r="AE1147">
        <v>11000</v>
      </c>
      <c r="AF1147">
        <v>6.6</v>
      </c>
      <c r="AG1147">
        <v>1.85</v>
      </c>
      <c r="AH1147">
        <v>0</v>
      </c>
    </row>
    <row r="1148" spans="1:34">
      <c r="A1148" t="s">
        <v>34</v>
      </c>
      <c r="B1148" t="s">
        <v>8845</v>
      </c>
      <c r="C1148">
        <v>92</v>
      </c>
      <c r="D1148">
        <v>84</v>
      </c>
      <c r="E1148">
        <v>12</v>
      </c>
      <c r="F1148">
        <v>752</v>
      </c>
      <c r="G1148" t="s">
        <v>1154</v>
      </c>
      <c r="H1148">
        <v>23000</v>
      </c>
      <c r="I1148">
        <v>141600000</v>
      </c>
      <c r="J1148" t="s">
        <v>69</v>
      </c>
      <c r="K1148" t="s">
        <v>95</v>
      </c>
      <c r="L1148" t="s">
        <v>38</v>
      </c>
      <c r="M1148" t="s">
        <v>89</v>
      </c>
      <c r="N1148" t="s">
        <v>80</v>
      </c>
      <c r="O1148" t="s">
        <v>91</v>
      </c>
      <c r="P1148" t="s">
        <v>87</v>
      </c>
      <c r="Q1148" t="s">
        <v>58</v>
      </c>
      <c r="R1148" t="s">
        <v>8846</v>
      </c>
      <c r="S1148">
        <v>119675</v>
      </c>
      <c r="T1148">
        <v>26754</v>
      </c>
      <c r="U1148" t="s">
        <v>5244</v>
      </c>
      <c r="V1148">
        <v>1</v>
      </c>
      <c r="W1148" t="s">
        <v>8847</v>
      </c>
      <c r="X1148" t="s">
        <v>8848</v>
      </c>
      <c r="Y1148">
        <v>216</v>
      </c>
      <c r="Z1148" t="s">
        <v>44</v>
      </c>
      <c r="AA1148" t="s">
        <v>45</v>
      </c>
      <c r="AB1148" t="s">
        <v>251</v>
      </c>
      <c r="AC1148">
        <v>55000000</v>
      </c>
      <c r="AD1148">
        <v>1995</v>
      </c>
      <c r="AE1148">
        <v>2000</v>
      </c>
      <c r="AF1148">
        <v>6.6</v>
      </c>
      <c r="AG1148">
        <v>1.78</v>
      </c>
      <c r="AH1148">
        <v>0</v>
      </c>
    </row>
    <row r="1149" spans="1:34">
      <c r="A1149" t="s">
        <v>34</v>
      </c>
      <c r="B1149" t="s">
        <v>8868</v>
      </c>
      <c r="C1149">
        <v>87</v>
      </c>
      <c r="D1149">
        <v>78</v>
      </c>
      <c r="E1149">
        <v>5</v>
      </c>
      <c r="F1149">
        <v>1000</v>
      </c>
      <c r="G1149" t="s">
        <v>1154</v>
      </c>
      <c r="H1149">
        <v>8000</v>
      </c>
      <c r="I1149">
        <v>58336565</v>
      </c>
      <c r="J1149" t="s">
        <v>69</v>
      </c>
      <c r="K1149" t="s">
        <v>95</v>
      </c>
      <c r="L1149" t="s">
        <v>88</v>
      </c>
      <c r="M1149" t="s">
        <v>89</v>
      </c>
      <c r="Q1149" t="s">
        <v>1736</v>
      </c>
      <c r="R1149" t="s">
        <v>8869</v>
      </c>
      <c r="S1149">
        <v>12845</v>
      </c>
      <c r="T1149">
        <v>11124</v>
      </c>
      <c r="U1149" t="s">
        <v>625</v>
      </c>
      <c r="V1149">
        <v>0</v>
      </c>
      <c r="W1149" t="s">
        <v>8870</v>
      </c>
      <c r="X1149" t="s">
        <v>8871</v>
      </c>
      <c r="Y1149">
        <v>118</v>
      </c>
      <c r="Z1149" t="s">
        <v>44</v>
      </c>
      <c r="AA1149" t="s">
        <v>45</v>
      </c>
      <c r="AB1149" t="s">
        <v>251</v>
      </c>
      <c r="AC1149">
        <v>50000000</v>
      </c>
      <c r="AD1149">
        <v>2006</v>
      </c>
      <c r="AE1149">
        <v>2000</v>
      </c>
      <c r="AF1149">
        <v>6.6</v>
      </c>
      <c r="AG1149">
        <v>1.85</v>
      </c>
      <c r="AH1149">
        <v>624</v>
      </c>
    </row>
    <row r="1150" spans="1:34">
      <c r="A1150" t="s">
        <v>34</v>
      </c>
      <c r="B1150" t="s">
        <v>8872</v>
      </c>
      <c r="C1150">
        <v>267</v>
      </c>
      <c r="D1150">
        <v>132</v>
      </c>
      <c r="E1150">
        <v>50</v>
      </c>
      <c r="F1150">
        <v>368</v>
      </c>
      <c r="G1150" t="s">
        <v>1748</v>
      </c>
      <c r="H1150">
        <v>992</v>
      </c>
      <c r="I1150">
        <v>46982632</v>
      </c>
      <c r="J1150" t="s">
        <v>69</v>
      </c>
      <c r="K1150" t="s">
        <v>94</v>
      </c>
      <c r="L1150" t="s">
        <v>90</v>
      </c>
      <c r="Q1150" t="s">
        <v>2171</v>
      </c>
      <c r="R1150" t="s">
        <v>8873</v>
      </c>
      <c r="S1150">
        <v>172792</v>
      </c>
      <c r="T1150">
        <v>1933</v>
      </c>
      <c r="U1150" t="s">
        <v>5180</v>
      </c>
      <c r="V1150">
        <v>0</v>
      </c>
      <c r="W1150" t="s">
        <v>8874</v>
      </c>
      <c r="X1150" t="s">
        <v>8875</v>
      </c>
      <c r="Y1150">
        <v>1740</v>
      </c>
      <c r="Z1150" t="s">
        <v>44</v>
      </c>
      <c r="AA1150" t="s">
        <v>710</v>
      </c>
      <c r="AB1150" t="s">
        <v>46</v>
      </c>
      <c r="AC1150">
        <v>50000000</v>
      </c>
      <c r="AD1150">
        <v>2006</v>
      </c>
      <c r="AE1150">
        <v>495</v>
      </c>
      <c r="AF1150">
        <v>6.6</v>
      </c>
      <c r="AG1150">
        <v>2.35</v>
      </c>
      <c r="AH1150">
        <v>0</v>
      </c>
    </row>
    <row r="1151" spans="1:34">
      <c r="A1151" t="s">
        <v>34</v>
      </c>
      <c r="B1151" t="s">
        <v>726</v>
      </c>
      <c r="C1151">
        <v>118</v>
      </c>
      <c r="D1151">
        <v>119</v>
      </c>
      <c r="E1151">
        <v>0</v>
      </c>
      <c r="F1151">
        <v>39</v>
      </c>
      <c r="G1151" t="s">
        <v>7002</v>
      </c>
      <c r="H1151">
        <v>29000</v>
      </c>
      <c r="I1151">
        <v>39778599</v>
      </c>
      <c r="J1151" t="s">
        <v>69</v>
      </c>
      <c r="K1151" t="s">
        <v>38</v>
      </c>
      <c r="L1151" t="s">
        <v>57</v>
      </c>
      <c r="Q1151" t="s">
        <v>114</v>
      </c>
      <c r="R1151" t="s">
        <v>8876</v>
      </c>
      <c r="S1151">
        <v>176169</v>
      </c>
      <c r="T1151">
        <v>29461</v>
      </c>
      <c r="U1151" t="s">
        <v>8877</v>
      </c>
      <c r="V1151">
        <v>0</v>
      </c>
      <c r="W1151" t="s">
        <v>8878</v>
      </c>
      <c r="X1151" t="s">
        <v>8879</v>
      </c>
      <c r="Y1151">
        <v>548</v>
      </c>
      <c r="Z1151" t="s">
        <v>44</v>
      </c>
      <c r="AA1151" t="s">
        <v>45</v>
      </c>
      <c r="AB1151" t="s">
        <v>46</v>
      </c>
      <c r="AC1151">
        <v>50000000</v>
      </c>
      <c r="AD1151">
        <v>2000</v>
      </c>
      <c r="AE1151">
        <v>414</v>
      </c>
      <c r="AF1151">
        <v>6.6</v>
      </c>
      <c r="AG1151">
        <v>2.35</v>
      </c>
      <c r="AH1151">
        <v>0</v>
      </c>
    </row>
    <row r="1152" spans="1:34">
      <c r="A1152" t="s">
        <v>34</v>
      </c>
      <c r="B1152" t="s">
        <v>255</v>
      </c>
      <c r="C1152">
        <v>37</v>
      </c>
      <c r="D1152">
        <v>129</v>
      </c>
      <c r="E1152">
        <v>0</v>
      </c>
      <c r="F1152">
        <v>982</v>
      </c>
      <c r="G1152" t="s">
        <v>8932</v>
      </c>
      <c r="H1152">
        <v>12000</v>
      </c>
      <c r="I1152">
        <v>10300000</v>
      </c>
      <c r="J1152" t="s">
        <v>69</v>
      </c>
      <c r="K1152" t="s">
        <v>38</v>
      </c>
      <c r="Q1152" t="s">
        <v>698</v>
      </c>
      <c r="R1152" t="s">
        <v>8933</v>
      </c>
      <c r="S1152">
        <v>17859</v>
      </c>
      <c r="T1152">
        <v>16237</v>
      </c>
      <c r="U1152" t="s">
        <v>5835</v>
      </c>
      <c r="V1152">
        <v>4</v>
      </c>
      <c r="W1152" t="s">
        <v>8934</v>
      </c>
      <c r="X1152" t="s">
        <v>8935</v>
      </c>
      <c r="Y1152">
        <v>89</v>
      </c>
      <c r="Z1152" t="s">
        <v>44</v>
      </c>
      <c r="AA1152" t="s">
        <v>45</v>
      </c>
      <c r="AB1152" t="s">
        <v>62</v>
      </c>
      <c r="AC1152">
        <v>38000000</v>
      </c>
      <c r="AD1152">
        <v>1996</v>
      </c>
      <c r="AE1152">
        <v>1000</v>
      </c>
      <c r="AF1152">
        <v>6.6</v>
      </c>
      <c r="AG1152">
        <v>2.35</v>
      </c>
      <c r="AH1152">
        <v>911</v>
      </c>
    </row>
    <row r="1153" spans="1:34">
      <c r="A1153" t="s">
        <v>34</v>
      </c>
      <c r="B1153" t="s">
        <v>3160</v>
      </c>
      <c r="C1153">
        <v>37</v>
      </c>
      <c r="D1153">
        <v>120</v>
      </c>
      <c r="E1153">
        <v>0</v>
      </c>
      <c r="F1153">
        <v>1000</v>
      </c>
      <c r="G1153" t="s">
        <v>3196</v>
      </c>
      <c r="H1153">
        <v>3000</v>
      </c>
      <c r="I1153">
        <v>173585516</v>
      </c>
      <c r="J1153" t="s">
        <v>69</v>
      </c>
      <c r="K1153" t="s">
        <v>88</v>
      </c>
      <c r="L1153" t="s">
        <v>89</v>
      </c>
      <c r="Q1153" t="s">
        <v>3386</v>
      </c>
      <c r="R1153" t="s">
        <v>9064</v>
      </c>
      <c r="S1153">
        <v>200077</v>
      </c>
      <c r="T1153">
        <v>7860</v>
      </c>
      <c r="U1153" t="s">
        <v>1960</v>
      </c>
      <c r="V1153">
        <v>2</v>
      </c>
      <c r="W1153" t="s">
        <v>9065</v>
      </c>
      <c r="X1153" t="s">
        <v>9066</v>
      </c>
      <c r="Y1153">
        <v>189</v>
      </c>
      <c r="Z1153" t="s">
        <v>44</v>
      </c>
      <c r="AA1153" t="s">
        <v>45</v>
      </c>
      <c r="AB1153" t="s">
        <v>150</v>
      </c>
      <c r="AC1153">
        <v>18000000</v>
      </c>
      <c r="AD1153">
        <v>1992</v>
      </c>
      <c r="AE1153">
        <v>1000</v>
      </c>
      <c r="AF1153">
        <v>6.6</v>
      </c>
      <c r="AG1153">
        <v>1.85</v>
      </c>
      <c r="AH1153">
        <v>0</v>
      </c>
    </row>
    <row r="1154" spans="1:34">
      <c r="A1154" t="s">
        <v>34</v>
      </c>
      <c r="B1154" t="s">
        <v>9145</v>
      </c>
      <c r="C1154">
        <v>38</v>
      </c>
      <c r="D1154">
        <v>82</v>
      </c>
      <c r="E1154">
        <v>12</v>
      </c>
      <c r="F1154">
        <v>8</v>
      </c>
      <c r="G1154" t="s">
        <v>9145</v>
      </c>
      <c r="H1154">
        <v>23</v>
      </c>
      <c r="I1154">
        <v>25571351</v>
      </c>
      <c r="J1154" t="s">
        <v>69</v>
      </c>
      <c r="K1154" t="s">
        <v>95</v>
      </c>
      <c r="L1154" t="s">
        <v>88</v>
      </c>
      <c r="M1154" t="s">
        <v>38</v>
      </c>
      <c r="N1154" t="s">
        <v>89</v>
      </c>
      <c r="O1154" t="s">
        <v>91</v>
      </c>
      <c r="Q1154" t="s">
        <v>9146</v>
      </c>
      <c r="R1154" t="s">
        <v>9147</v>
      </c>
      <c r="S1154">
        <v>3135</v>
      </c>
      <c r="T1154">
        <v>49</v>
      </c>
      <c r="U1154" t="s">
        <v>9148</v>
      </c>
      <c r="V1154">
        <v>0</v>
      </c>
      <c r="W1154" t="s">
        <v>9149</v>
      </c>
      <c r="X1154" t="s">
        <v>9150</v>
      </c>
      <c r="Y1154">
        <v>78</v>
      </c>
      <c r="Z1154" t="s">
        <v>44</v>
      </c>
      <c r="AA1154" t="s">
        <v>45</v>
      </c>
      <c r="AB1154" t="s">
        <v>251</v>
      </c>
      <c r="AC1154">
        <v>14000000</v>
      </c>
      <c r="AD1154">
        <v>2002</v>
      </c>
      <c r="AE1154">
        <v>12</v>
      </c>
      <c r="AF1154">
        <v>6.6</v>
      </c>
      <c r="AG1154">
        <v>1.85</v>
      </c>
      <c r="AH1154">
        <v>184</v>
      </c>
    </row>
    <row r="1155" spans="1:34">
      <c r="A1155" t="s">
        <v>34</v>
      </c>
      <c r="B1155" t="s">
        <v>8168</v>
      </c>
      <c r="C1155">
        <v>153</v>
      </c>
      <c r="D1155">
        <v>102</v>
      </c>
      <c r="E1155">
        <v>22</v>
      </c>
      <c r="F1155">
        <v>816</v>
      </c>
      <c r="G1155" t="s">
        <v>9177</v>
      </c>
      <c r="H1155">
        <v>1000</v>
      </c>
      <c r="I1155">
        <v>38087366</v>
      </c>
      <c r="J1155" t="s">
        <v>69</v>
      </c>
      <c r="K1155" t="s">
        <v>88</v>
      </c>
      <c r="Q1155" t="s">
        <v>9178</v>
      </c>
      <c r="R1155" t="s">
        <v>9179</v>
      </c>
      <c r="S1155">
        <v>113918</v>
      </c>
      <c r="T1155">
        <v>4065</v>
      </c>
      <c r="U1155" t="s">
        <v>231</v>
      </c>
      <c r="V1155">
        <v>2</v>
      </c>
      <c r="W1155" t="s">
        <v>9180</v>
      </c>
      <c r="X1155" t="s">
        <v>9181</v>
      </c>
      <c r="Y1155">
        <v>165</v>
      </c>
      <c r="Z1155" t="s">
        <v>44</v>
      </c>
      <c r="AA1155" t="s">
        <v>45</v>
      </c>
      <c r="AB1155" t="s">
        <v>46</v>
      </c>
      <c r="AC1155">
        <v>12000000</v>
      </c>
      <c r="AD1155">
        <v>2008</v>
      </c>
      <c r="AE1155">
        <v>954</v>
      </c>
      <c r="AF1155">
        <v>6.6</v>
      </c>
      <c r="AG1155">
        <v>1.85</v>
      </c>
      <c r="AH1155">
        <v>0</v>
      </c>
    </row>
    <row r="1156" spans="1:34">
      <c r="A1156" t="s">
        <v>34</v>
      </c>
      <c r="B1156" t="s">
        <v>9339</v>
      </c>
      <c r="C1156">
        <v>60</v>
      </c>
      <c r="D1156">
        <v>94</v>
      </c>
      <c r="E1156">
        <v>87</v>
      </c>
      <c r="F1156">
        <v>37</v>
      </c>
      <c r="G1156" t="s">
        <v>9340</v>
      </c>
      <c r="H1156">
        <v>87</v>
      </c>
      <c r="I1156">
        <v>36830</v>
      </c>
      <c r="J1156" t="s">
        <v>69</v>
      </c>
      <c r="K1156" t="s">
        <v>88</v>
      </c>
      <c r="L1156" t="s">
        <v>94</v>
      </c>
      <c r="Q1156" t="s">
        <v>9339</v>
      </c>
      <c r="R1156" t="s">
        <v>9341</v>
      </c>
      <c r="S1156">
        <v>3291</v>
      </c>
      <c r="T1156">
        <v>256</v>
      </c>
      <c r="U1156" t="s">
        <v>9342</v>
      </c>
      <c r="V1156">
        <v>0</v>
      </c>
      <c r="W1156" t="s">
        <v>9343</v>
      </c>
      <c r="X1156" t="s">
        <v>9344</v>
      </c>
      <c r="Y1156">
        <v>63</v>
      </c>
      <c r="Z1156" t="s">
        <v>44</v>
      </c>
      <c r="AA1156" t="s">
        <v>329</v>
      </c>
      <c r="AB1156" t="s">
        <v>62</v>
      </c>
      <c r="AC1156">
        <v>1400000</v>
      </c>
      <c r="AD1156">
        <v>2004</v>
      </c>
      <c r="AE1156">
        <v>70</v>
      </c>
      <c r="AF1156">
        <v>6.6</v>
      </c>
      <c r="AG1156">
        <v>1.85</v>
      </c>
      <c r="AH1156">
        <v>400</v>
      </c>
    </row>
    <row r="1157" spans="1:34">
      <c r="A1157" t="s">
        <v>34</v>
      </c>
      <c r="B1157" t="s">
        <v>1091</v>
      </c>
      <c r="C1157">
        <v>451</v>
      </c>
      <c r="D1157">
        <v>108</v>
      </c>
      <c r="E1157">
        <v>13000</v>
      </c>
      <c r="F1157">
        <v>11000</v>
      </c>
      <c r="G1157" t="s">
        <v>655</v>
      </c>
      <c r="H1157">
        <v>40000</v>
      </c>
      <c r="I1157">
        <v>334185206</v>
      </c>
      <c r="J1157" t="s">
        <v>69</v>
      </c>
      <c r="K1157" t="s">
        <v>89</v>
      </c>
      <c r="L1157" t="s">
        <v>70</v>
      </c>
      <c r="Q1157" t="s">
        <v>785</v>
      </c>
      <c r="R1157" t="s">
        <v>9400</v>
      </c>
      <c r="S1157">
        <v>306320</v>
      </c>
      <c r="T1157">
        <v>79957</v>
      </c>
      <c r="U1157" t="s">
        <v>200</v>
      </c>
      <c r="V1157">
        <v>0</v>
      </c>
      <c r="W1157" t="s">
        <v>9401</v>
      </c>
      <c r="X1157" t="s">
        <v>9402</v>
      </c>
      <c r="Y1157">
        <v>736</v>
      </c>
      <c r="Z1157" t="s">
        <v>44</v>
      </c>
      <c r="AA1157" t="s">
        <v>45</v>
      </c>
      <c r="AB1157" t="s">
        <v>150</v>
      </c>
      <c r="AC1157">
        <v>200000000</v>
      </c>
      <c r="AD1157">
        <v>2010</v>
      </c>
      <c r="AE1157">
        <v>25000</v>
      </c>
      <c r="AF1157">
        <v>6.5</v>
      </c>
      <c r="AG1157">
        <v>1.85</v>
      </c>
      <c r="AH1157">
        <v>24000</v>
      </c>
    </row>
    <row r="1158" spans="1:34">
      <c r="A1158" t="s">
        <v>34</v>
      </c>
      <c r="B1158" t="s">
        <v>9412</v>
      </c>
      <c r="C1158">
        <v>166</v>
      </c>
      <c r="D1158">
        <v>96</v>
      </c>
      <c r="E1158">
        <v>13</v>
      </c>
      <c r="F1158">
        <v>463</v>
      </c>
      <c r="G1158" t="s">
        <v>2200</v>
      </c>
      <c r="H1158">
        <v>16000</v>
      </c>
      <c r="I1158">
        <v>83024900</v>
      </c>
      <c r="J1158" t="s">
        <v>69</v>
      </c>
      <c r="K1158" t="s">
        <v>95</v>
      </c>
      <c r="L1158" t="s">
        <v>88</v>
      </c>
      <c r="M1158" t="s">
        <v>89</v>
      </c>
      <c r="N1158" t="s">
        <v>520</v>
      </c>
      <c r="Q1158" t="s">
        <v>825</v>
      </c>
      <c r="R1158" t="s">
        <v>9413</v>
      </c>
      <c r="S1158">
        <v>62424</v>
      </c>
      <c r="T1158">
        <v>17416</v>
      </c>
      <c r="U1158" t="s">
        <v>9414</v>
      </c>
      <c r="V1158">
        <v>0</v>
      </c>
      <c r="W1158" t="s">
        <v>9415</v>
      </c>
      <c r="X1158" t="s">
        <v>9416</v>
      </c>
      <c r="Y1158">
        <v>90</v>
      </c>
      <c r="Z1158" t="s">
        <v>44</v>
      </c>
      <c r="AA1158" t="s">
        <v>45</v>
      </c>
      <c r="AB1158" t="s">
        <v>150</v>
      </c>
      <c r="AC1158">
        <v>135000000</v>
      </c>
      <c r="AD1158">
        <v>2013</v>
      </c>
      <c r="AE1158">
        <v>881</v>
      </c>
      <c r="AF1158">
        <v>6.5</v>
      </c>
      <c r="AG1158">
        <v>2.35</v>
      </c>
      <c r="AH1158">
        <v>13000</v>
      </c>
    </row>
    <row r="1159" spans="1:34">
      <c r="A1159" t="s">
        <v>34</v>
      </c>
      <c r="B1159" t="s">
        <v>77</v>
      </c>
      <c r="C1159">
        <v>401</v>
      </c>
      <c r="D1159">
        <v>116</v>
      </c>
      <c r="E1159">
        <v>14000</v>
      </c>
      <c r="F1159">
        <v>807</v>
      </c>
      <c r="G1159" t="s">
        <v>8047</v>
      </c>
      <c r="H1159">
        <v>10000</v>
      </c>
      <c r="I1159">
        <v>234277056</v>
      </c>
      <c r="J1159" t="s">
        <v>69</v>
      </c>
      <c r="K1159" t="s">
        <v>86</v>
      </c>
      <c r="L1159" t="s">
        <v>57</v>
      </c>
      <c r="Q1159" t="s">
        <v>1161</v>
      </c>
      <c r="R1159" t="s">
        <v>9417</v>
      </c>
      <c r="S1159">
        <v>334345</v>
      </c>
      <c r="T1159">
        <v>12758</v>
      </c>
      <c r="U1159" t="s">
        <v>4831</v>
      </c>
      <c r="V1159">
        <v>0</v>
      </c>
      <c r="W1159" t="s">
        <v>9418</v>
      </c>
      <c r="X1159" t="s">
        <v>9419</v>
      </c>
      <c r="Y1159">
        <v>2741</v>
      </c>
      <c r="Z1159" t="s">
        <v>44</v>
      </c>
      <c r="AA1159" t="s">
        <v>45</v>
      </c>
      <c r="AB1159" t="s">
        <v>62</v>
      </c>
      <c r="AC1159">
        <v>132000000</v>
      </c>
      <c r="AD1159">
        <v>2005</v>
      </c>
      <c r="AE1159">
        <v>1000</v>
      </c>
      <c r="AF1159">
        <v>6.5</v>
      </c>
      <c r="AG1159">
        <v>1.85</v>
      </c>
      <c r="AH1159">
        <v>0</v>
      </c>
    </row>
    <row r="1160" spans="1:34">
      <c r="A1160" t="s">
        <v>34</v>
      </c>
      <c r="B1160" t="s">
        <v>9420</v>
      </c>
      <c r="C1160">
        <v>145</v>
      </c>
      <c r="D1160">
        <v>82</v>
      </c>
      <c r="E1160">
        <v>0</v>
      </c>
      <c r="F1160">
        <v>388</v>
      </c>
      <c r="G1160" t="s">
        <v>9421</v>
      </c>
      <c r="H1160">
        <v>1000</v>
      </c>
      <c r="I1160">
        <v>137748063</v>
      </c>
      <c r="J1160" t="s">
        <v>69</v>
      </c>
      <c r="K1160" t="s">
        <v>95</v>
      </c>
      <c r="L1160" t="s">
        <v>89</v>
      </c>
      <c r="M1160" t="s">
        <v>57</v>
      </c>
      <c r="Q1160" t="s">
        <v>2719</v>
      </c>
      <c r="R1160" t="s">
        <v>9422</v>
      </c>
      <c r="S1160">
        <v>38438</v>
      </c>
      <c r="T1160">
        <v>2945</v>
      </c>
      <c r="U1160" t="s">
        <v>9423</v>
      </c>
      <c r="V1160">
        <v>1</v>
      </c>
      <c r="W1160" t="s">
        <v>9424</v>
      </c>
      <c r="X1160" t="s">
        <v>9425</v>
      </c>
      <c r="Y1160">
        <v>241</v>
      </c>
      <c r="Z1160" t="s">
        <v>44</v>
      </c>
      <c r="AA1160" t="s">
        <v>45</v>
      </c>
      <c r="AB1160" t="s">
        <v>150</v>
      </c>
      <c r="AC1160">
        <v>127500000</v>
      </c>
      <c r="AD1160">
        <v>2000</v>
      </c>
      <c r="AE1160">
        <v>558</v>
      </c>
      <c r="AF1160">
        <v>6.5</v>
      </c>
      <c r="AG1160">
        <v>1.85</v>
      </c>
      <c r="AH1160">
        <v>0</v>
      </c>
    </row>
    <row r="1161" spans="1:34">
      <c r="A1161" t="s">
        <v>34</v>
      </c>
      <c r="B1161" t="s">
        <v>1067</v>
      </c>
      <c r="C1161">
        <v>54</v>
      </c>
      <c r="D1161">
        <v>127</v>
      </c>
      <c r="E1161">
        <v>258</v>
      </c>
      <c r="F1161">
        <v>617</v>
      </c>
      <c r="G1161" t="s">
        <v>6165</v>
      </c>
      <c r="H1161">
        <v>11000</v>
      </c>
      <c r="I1161">
        <v>4426297</v>
      </c>
      <c r="J1161" t="s">
        <v>69</v>
      </c>
      <c r="K1161" t="s">
        <v>38</v>
      </c>
      <c r="L1161" t="s">
        <v>87</v>
      </c>
      <c r="M1161" t="s">
        <v>207</v>
      </c>
      <c r="Q1161" t="s">
        <v>1742</v>
      </c>
      <c r="R1161" t="s">
        <v>9507</v>
      </c>
      <c r="S1161">
        <v>22570</v>
      </c>
      <c r="T1161">
        <v>12947</v>
      </c>
      <c r="U1161" t="s">
        <v>817</v>
      </c>
      <c r="V1161">
        <v>2</v>
      </c>
      <c r="W1161" t="s">
        <v>9508</v>
      </c>
      <c r="X1161" t="s">
        <v>9509</v>
      </c>
      <c r="Y1161">
        <v>156</v>
      </c>
      <c r="Z1161" t="s">
        <v>44</v>
      </c>
      <c r="AA1161" t="s">
        <v>45</v>
      </c>
      <c r="AB1161" t="s">
        <v>46</v>
      </c>
      <c r="AC1161">
        <v>35000000</v>
      </c>
      <c r="AD1161">
        <v>2003</v>
      </c>
      <c r="AE1161">
        <v>708</v>
      </c>
      <c r="AF1161">
        <v>6.5</v>
      </c>
      <c r="AG1161">
        <v>2.35</v>
      </c>
      <c r="AH1161">
        <v>0</v>
      </c>
    </row>
    <row r="1162" spans="1:34">
      <c r="A1162" t="s">
        <v>34</v>
      </c>
      <c r="B1162" t="s">
        <v>8788</v>
      </c>
      <c r="C1162">
        <v>118</v>
      </c>
      <c r="D1162">
        <v>90</v>
      </c>
      <c r="E1162">
        <v>27</v>
      </c>
      <c r="F1162">
        <v>260</v>
      </c>
      <c r="G1162" t="s">
        <v>2265</v>
      </c>
      <c r="H1162">
        <v>13000</v>
      </c>
      <c r="I1162">
        <v>7871693</v>
      </c>
      <c r="J1162" t="s">
        <v>69</v>
      </c>
      <c r="K1162" t="s">
        <v>89</v>
      </c>
      <c r="L1162" t="s">
        <v>70</v>
      </c>
      <c r="M1162" t="s">
        <v>86</v>
      </c>
      <c r="Q1162" t="s">
        <v>859</v>
      </c>
      <c r="R1162" t="s">
        <v>9619</v>
      </c>
      <c r="S1162">
        <v>52908</v>
      </c>
      <c r="T1162">
        <v>15494</v>
      </c>
      <c r="U1162" t="s">
        <v>9620</v>
      </c>
      <c r="V1162">
        <v>0</v>
      </c>
      <c r="W1162" t="s">
        <v>9621</v>
      </c>
      <c r="X1162" t="s">
        <v>9622</v>
      </c>
      <c r="Y1162">
        <v>102</v>
      </c>
      <c r="Z1162" t="s">
        <v>44</v>
      </c>
      <c r="AA1162" t="s">
        <v>45</v>
      </c>
      <c r="AB1162" t="s">
        <v>150</v>
      </c>
      <c r="AC1162">
        <v>55000000</v>
      </c>
      <c r="AD1162">
        <v>2008</v>
      </c>
      <c r="AE1162">
        <v>2000</v>
      </c>
      <c r="AF1162">
        <v>6.5</v>
      </c>
      <c r="AG1162">
        <v>2.35</v>
      </c>
      <c r="AH1162">
        <v>0</v>
      </c>
    </row>
    <row r="1163" spans="1:34">
      <c r="A1163" t="s">
        <v>34</v>
      </c>
      <c r="B1163" t="s">
        <v>3298</v>
      </c>
      <c r="C1163">
        <v>105</v>
      </c>
      <c r="D1163">
        <v>125</v>
      </c>
      <c r="E1163">
        <v>159</v>
      </c>
      <c r="F1163">
        <v>39</v>
      </c>
      <c r="G1163" t="s">
        <v>9626</v>
      </c>
      <c r="H1163">
        <v>3000</v>
      </c>
      <c r="I1163">
        <v>18306166</v>
      </c>
      <c r="J1163" t="s">
        <v>69</v>
      </c>
      <c r="K1163" t="s">
        <v>38</v>
      </c>
      <c r="L1163" t="s">
        <v>87</v>
      </c>
      <c r="M1163" t="s">
        <v>207</v>
      </c>
      <c r="Q1163" t="s">
        <v>257</v>
      </c>
      <c r="R1163" t="s">
        <v>9627</v>
      </c>
      <c r="S1163">
        <v>28130</v>
      </c>
      <c r="T1163">
        <v>3142</v>
      </c>
      <c r="U1163" t="s">
        <v>4428</v>
      </c>
      <c r="V1163">
        <v>2</v>
      </c>
      <c r="W1163" t="s">
        <v>9628</v>
      </c>
      <c r="X1163" t="s">
        <v>9629</v>
      </c>
      <c r="Y1163">
        <v>215</v>
      </c>
      <c r="Z1163" t="s">
        <v>44</v>
      </c>
      <c r="AA1163" t="s">
        <v>329</v>
      </c>
      <c r="AB1163" t="s">
        <v>62</v>
      </c>
      <c r="AC1163">
        <v>35000000</v>
      </c>
      <c r="AD1163">
        <v>2002</v>
      </c>
      <c r="AE1163">
        <v>61</v>
      </c>
      <c r="AF1163">
        <v>6.5</v>
      </c>
      <c r="AG1163">
        <v>2.35</v>
      </c>
      <c r="AH1163">
        <v>0</v>
      </c>
    </row>
    <row r="1164" spans="1:34">
      <c r="A1164" t="s">
        <v>34</v>
      </c>
      <c r="B1164" t="s">
        <v>7359</v>
      </c>
      <c r="C1164">
        <v>27</v>
      </c>
      <c r="D1164">
        <v>101</v>
      </c>
      <c r="E1164">
        <v>88</v>
      </c>
      <c r="F1164">
        <v>812</v>
      </c>
      <c r="G1164" t="s">
        <v>6262</v>
      </c>
      <c r="H1164">
        <v>957</v>
      </c>
      <c r="I1164">
        <v>22294341</v>
      </c>
      <c r="J1164" t="s">
        <v>69</v>
      </c>
      <c r="K1164" t="s">
        <v>88</v>
      </c>
      <c r="Q1164" t="s">
        <v>649</v>
      </c>
      <c r="R1164" t="s">
        <v>9728</v>
      </c>
      <c r="S1164">
        <v>12278</v>
      </c>
      <c r="T1164">
        <v>4629</v>
      </c>
      <c r="U1164" t="s">
        <v>810</v>
      </c>
      <c r="V1164">
        <v>3</v>
      </c>
      <c r="W1164" t="s">
        <v>9729</v>
      </c>
      <c r="X1164" t="s">
        <v>9730</v>
      </c>
      <c r="Y1164">
        <v>71</v>
      </c>
      <c r="Z1164" t="s">
        <v>44</v>
      </c>
      <c r="AA1164" t="s">
        <v>45</v>
      </c>
      <c r="AB1164" t="s">
        <v>62</v>
      </c>
      <c r="AC1164">
        <v>21500000</v>
      </c>
      <c r="AD1164">
        <v>1996</v>
      </c>
      <c r="AE1164">
        <v>821</v>
      </c>
      <c r="AF1164">
        <v>6.5</v>
      </c>
      <c r="AG1164">
        <v>1.85</v>
      </c>
      <c r="AH1164">
        <v>758</v>
      </c>
    </row>
    <row r="1165" spans="1:34">
      <c r="A1165" t="s">
        <v>34</v>
      </c>
      <c r="B1165" t="s">
        <v>9753</v>
      </c>
      <c r="C1165">
        <v>102</v>
      </c>
      <c r="D1165">
        <v>129</v>
      </c>
      <c r="E1165">
        <v>51</v>
      </c>
      <c r="F1165">
        <v>630</v>
      </c>
      <c r="G1165" t="s">
        <v>3813</v>
      </c>
      <c r="H1165">
        <v>948</v>
      </c>
      <c r="I1165">
        <v>8396942</v>
      </c>
      <c r="J1165" t="s">
        <v>69</v>
      </c>
      <c r="K1165" t="s">
        <v>88</v>
      </c>
      <c r="L1165" t="s">
        <v>87</v>
      </c>
      <c r="Q1165" t="s">
        <v>9754</v>
      </c>
      <c r="R1165" t="s">
        <v>9755</v>
      </c>
      <c r="S1165">
        <v>72715</v>
      </c>
      <c r="T1165">
        <v>4324</v>
      </c>
      <c r="U1165" t="s">
        <v>9756</v>
      </c>
      <c r="V1165">
        <v>1</v>
      </c>
      <c r="W1165" t="s">
        <v>9757</v>
      </c>
      <c r="X1165" t="s">
        <v>9758</v>
      </c>
      <c r="Y1165">
        <v>103</v>
      </c>
      <c r="Z1165" t="s">
        <v>44</v>
      </c>
      <c r="AA1165" t="s">
        <v>45</v>
      </c>
      <c r="AB1165" t="s">
        <v>46</v>
      </c>
      <c r="AC1165">
        <v>19000000</v>
      </c>
      <c r="AD1165">
        <v>2008</v>
      </c>
      <c r="AE1165">
        <v>822</v>
      </c>
      <c r="AF1165">
        <v>6.5</v>
      </c>
      <c r="AG1165">
        <v>1.85</v>
      </c>
      <c r="AH1165">
        <v>0</v>
      </c>
    </row>
    <row r="1166" spans="1:34">
      <c r="A1166" t="s">
        <v>34</v>
      </c>
      <c r="B1166" t="s">
        <v>5647</v>
      </c>
      <c r="C1166">
        <v>160</v>
      </c>
      <c r="D1166">
        <v>108</v>
      </c>
      <c r="E1166">
        <v>123</v>
      </c>
      <c r="F1166">
        <v>690</v>
      </c>
      <c r="G1166" t="s">
        <v>2132</v>
      </c>
      <c r="H1166">
        <v>26000</v>
      </c>
      <c r="I1166">
        <v>15483540</v>
      </c>
      <c r="J1166" t="s">
        <v>69</v>
      </c>
      <c r="K1166" t="s">
        <v>90</v>
      </c>
      <c r="L1166" t="s">
        <v>57</v>
      </c>
      <c r="Q1166" t="s">
        <v>757</v>
      </c>
      <c r="R1166" t="s">
        <v>9801</v>
      </c>
      <c r="S1166">
        <v>56338</v>
      </c>
      <c r="T1166">
        <v>41359</v>
      </c>
      <c r="U1166" t="s">
        <v>9802</v>
      </c>
      <c r="V1166">
        <v>4</v>
      </c>
      <c r="W1166" t="s">
        <v>9803</v>
      </c>
      <c r="X1166" t="s">
        <v>9804</v>
      </c>
      <c r="Y1166">
        <v>215</v>
      </c>
      <c r="Z1166" t="s">
        <v>44</v>
      </c>
      <c r="AA1166" t="s">
        <v>45</v>
      </c>
      <c r="AB1166" t="s">
        <v>46</v>
      </c>
      <c r="AC1166">
        <v>14000000</v>
      </c>
      <c r="AD1166">
        <v>2009</v>
      </c>
      <c r="AE1166">
        <v>14000</v>
      </c>
      <c r="AF1166">
        <v>6.5</v>
      </c>
      <c r="AG1166">
        <v>2.35</v>
      </c>
      <c r="AH1166">
        <v>4000</v>
      </c>
    </row>
    <row r="1167" spans="1:34">
      <c r="A1167" t="s">
        <v>34</v>
      </c>
      <c r="B1167" t="s">
        <v>9905</v>
      </c>
      <c r="C1167">
        <v>35</v>
      </c>
      <c r="D1167">
        <v>93</v>
      </c>
      <c r="E1167">
        <v>4</v>
      </c>
      <c r="F1167">
        <v>93</v>
      </c>
      <c r="G1167" t="s">
        <v>9906</v>
      </c>
      <c r="H1167">
        <v>442</v>
      </c>
      <c r="I1167">
        <v>174635000</v>
      </c>
      <c r="J1167" t="s">
        <v>69</v>
      </c>
      <c r="K1167" t="s">
        <v>88</v>
      </c>
      <c r="Q1167" t="s">
        <v>9907</v>
      </c>
      <c r="R1167" t="s">
        <v>9908</v>
      </c>
      <c r="S1167">
        <v>74743</v>
      </c>
      <c r="T1167">
        <v>822</v>
      </c>
      <c r="U1167" t="s">
        <v>3460</v>
      </c>
      <c r="V1167">
        <v>1</v>
      </c>
      <c r="W1167" t="s">
        <v>9909</v>
      </c>
      <c r="X1167" t="s">
        <v>9910</v>
      </c>
      <c r="Y1167">
        <v>93</v>
      </c>
      <c r="Z1167" t="s">
        <v>44</v>
      </c>
      <c r="AA1167" t="s">
        <v>772</v>
      </c>
      <c r="AB1167" t="s">
        <v>62</v>
      </c>
      <c r="AC1167">
        <v>8800000</v>
      </c>
      <c r="AD1167">
        <v>1986</v>
      </c>
      <c r="AE1167">
        <v>162</v>
      </c>
      <c r="AF1167">
        <v>6.5</v>
      </c>
      <c r="AG1167">
        <v>2.35</v>
      </c>
      <c r="AH1167">
        <v>0</v>
      </c>
    </row>
    <row r="1168" spans="1:34">
      <c r="A1168" t="s">
        <v>34</v>
      </c>
      <c r="B1168" t="s">
        <v>9937</v>
      </c>
      <c r="C1168">
        <v>27</v>
      </c>
      <c r="D1168">
        <v>113</v>
      </c>
      <c r="E1168">
        <v>7</v>
      </c>
      <c r="F1168">
        <v>35</v>
      </c>
      <c r="G1168" t="s">
        <v>9938</v>
      </c>
      <c r="H1168">
        <v>11000</v>
      </c>
      <c r="I1168">
        <v>4720371</v>
      </c>
      <c r="J1168" t="s">
        <v>69</v>
      </c>
      <c r="K1168" t="s">
        <v>79</v>
      </c>
      <c r="L1168" t="s">
        <v>38</v>
      </c>
      <c r="Q1168" t="s">
        <v>200</v>
      </c>
      <c r="R1168" t="s">
        <v>9939</v>
      </c>
      <c r="S1168">
        <v>3203</v>
      </c>
      <c r="T1168">
        <v>11116</v>
      </c>
      <c r="U1168" t="s">
        <v>9940</v>
      </c>
      <c r="V1168">
        <v>2</v>
      </c>
      <c r="W1168" t="s">
        <v>9941</v>
      </c>
      <c r="X1168" t="s">
        <v>9942</v>
      </c>
      <c r="Y1168">
        <v>85</v>
      </c>
      <c r="Z1168" t="s">
        <v>44</v>
      </c>
      <c r="AA1168" t="s">
        <v>45</v>
      </c>
      <c r="AB1168" t="s">
        <v>150</v>
      </c>
      <c r="AC1168">
        <v>7000000</v>
      </c>
      <c r="AD1168">
        <v>2001</v>
      </c>
      <c r="AE1168">
        <v>43</v>
      </c>
      <c r="AF1168">
        <v>6.5</v>
      </c>
      <c r="AG1168">
        <v>1.85</v>
      </c>
      <c r="AH1168">
        <v>650</v>
      </c>
    </row>
    <row r="1169" spans="1:34">
      <c r="A1169" t="s">
        <v>34</v>
      </c>
      <c r="B1169" t="s">
        <v>1091</v>
      </c>
      <c r="C1169">
        <v>451</v>
      </c>
      <c r="D1169">
        <v>108</v>
      </c>
      <c r="E1169">
        <v>13000</v>
      </c>
      <c r="F1169">
        <v>11000</v>
      </c>
      <c r="G1169" t="s">
        <v>655</v>
      </c>
      <c r="H1169">
        <v>40000</v>
      </c>
      <c r="I1169">
        <v>334185206</v>
      </c>
      <c r="J1169" t="s">
        <v>69</v>
      </c>
      <c r="K1169" t="s">
        <v>89</v>
      </c>
      <c r="L1169" t="s">
        <v>70</v>
      </c>
      <c r="Q1169" t="s">
        <v>785</v>
      </c>
      <c r="R1169" t="s">
        <v>9400</v>
      </c>
      <c r="S1169">
        <v>306336</v>
      </c>
      <c r="T1169">
        <v>79957</v>
      </c>
      <c r="U1169" t="s">
        <v>200</v>
      </c>
      <c r="V1169">
        <v>0</v>
      </c>
      <c r="W1169" t="s">
        <v>9401</v>
      </c>
      <c r="X1169" t="s">
        <v>9402</v>
      </c>
      <c r="Y1169">
        <v>736</v>
      </c>
      <c r="Z1169" t="s">
        <v>44</v>
      </c>
      <c r="AA1169" t="s">
        <v>45</v>
      </c>
      <c r="AB1169" t="s">
        <v>150</v>
      </c>
      <c r="AC1169">
        <v>200000000</v>
      </c>
      <c r="AD1169">
        <v>2010</v>
      </c>
      <c r="AE1169">
        <v>25000</v>
      </c>
      <c r="AF1169">
        <v>6.5</v>
      </c>
      <c r="AG1169">
        <v>1.85</v>
      </c>
      <c r="AH1169">
        <v>24000</v>
      </c>
    </row>
    <row r="1170" spans="1:34">
      <c r="A1170" t="s">
        <v>34</v>
      </c>
      <c r="B1170" t="s">
        <v>2027</v>
      </c>
      <c r="C1170">
        <v>525</v>
      </c>
      <c r="D1170">
        <v>130</v>
      </c>
      <c r="E1170">
        <v>0</v>
      </c>
      <c r="F1170">
        <v>11000</v>
      </c>
      <c r="G1170" t="s">
        <v>1221</v>
      </c>
      <c r="H1170">
        <v>44000</v>
      </c>
      <c r="I1170">
        <v>234903076</v>
      </c>
      <c r="J1170" t="s">
        <v>69</v>
      </c>
      <c r="K1170" t="s">
        <v>89</v>
      </c>
      <c r="L1170" t="s">
        <v>70</v>
      </c>
      <c r="Q1170" t="s">
        <v>10059</v>
      </c>
      <c r="R1170" t="s">
        <v>10060</v>
      </c>
      <c r="S1170">
        <v>175409</v>
      </c>
      <c r="T1170">
        <v>73441</v>
      </c>
      <c r="U1170" t="s">
        <v>1731</v>
      </c>
      <c r="V1170">
        <v>4</v>
      </c>
      <c r="W1170" t="s">
        <v>10061</v>
      </c>
      <c r="X1170" t="s">
        <v>10062</v>
      </c>
      <c r="Y1170">
        <v>511</v>
      </c>
      <c r="Z1170" t="s">
        <v>44</v>
      </c>
      <c r="AA1170" t="s">
        <v>45</v>
      </c>
      <c r="AB1170" t="s">
        <v>150</v>
      </c>
      <c r="AC1170">
        <v>215000000</v>
      </c>
      <c r="AD1170">
        <v>2013</v>
      </c>
      <c r="AE1170">
        <v>15000</v>
      </c>
      <c r="AF1170">
        <v>6.4</v>
      </c>
      <c r="AG1170">
        <v>2.35</v>
      </c>
      <c r="AH1170">
        <v>60000</v>
      </c>
    </row>
    <row r="1171" spans="1:34">
      <c r="A1171" t="s">
        <v>34</v>
      </c>
      <c r="B1171" t="s">
        <v>10063</v>
      </c>
      <c r="C1171">
        <v>226</v>
      </c>
      <c r="D1171">
        <v>93</v>
      </c>
      <c r="E1171">
        <v>31</v>
      </c>
      <c r="F1171">
        <v>213</v>
      </c>
      <c r="G1171" t="s">
        <v>10064</v>
      </c>
      <c r="H1171">
        <v>4000</v>
      </c>
      <c r="I1171">
        <v>238371987</v>
      </c>
      <c r="J1171" t="s">
        <v>69</v>
      </c>
      <c r="K1171" t="s">
        <v>95</v>
      </c>
      <c r="L1171" t="s">
        <v>88</v>
      </c>
      <c r="M1171" t="s">
        <v>89</v>
      </c>
      <c r="N1171" t="s">
        <v>70</v>
      </c>
      <c r="Q1171" t="s">
        <v>2755</v>
      </c>
      <c r="R1171" t="s">
        <v>10065</v>
      </c>
      <c r="S1171">
        <v>138661</v>
      </c>
      <c r="T1171">
        <v>4628</v>
      </c>
      <c r="U1171" t="s">
        <v>1936</v>
      </c>
      <c r="V1171">
        <v>2</v>
      </c>
      <c r="W1171" t="s">
        <v>10066</v>
      </c>
      <c r="X1171" t="s">
        <v>10067</v>
      </c>
      <c r="Y1171">
        <v>173</v>
      </c>
      <c r="Z1171" t="s">
        <v>44</v>
      </c>
      <c r="AA1171" t="s">
        <v>45</v>
      </c>
      <c r="AB1171" t="s">
        <v>150</v>
      </c>
      <c r="AC1171">
        <v>165000000</v>
      </c>
      <c r="AD1171">
        <v>2010</v>
      </c>
      <c r="AE1171">
        <v>225</v>
      </c>
      <c r="AF1171">
        <v>6.4</v>
      </c>
      <c r="AG1171">
        <v>2.35</v>
      </c>
      <c r="AH1171">
        <v>0</v>
      </c>
    </row>
    <row r="1172" spans="1:34">
      <c r="A1172" t="s">
        <v>34</v>
      </c>
      <c r="B1172" t="s">
        <v>5521</v>
      </c>
      <c r="C1172">
        <v>218</v>
      </c>
      <c r="D1172">
        <v>113</v>
      </c>
      <c r="E1172">
        <v>33</v>
      </c>
      <c r="F1172">
        <v>11000</v>
      </c>
      <c r="G1172" t="s">
        <v>655</v>
      </c>
      <c r="H1172">
        <v>40000</v>
      </c>
      <c r="I1172">
        <v>76846624</v>
      </c>
      <c r="J1172" t="s">
        <v>69</v>
      </c>
      <c r="K1172" t="s">
        <v>89</v>
      </c>
      <c r="L1172" t="s">
        <v>70</v>
      </c>
      <c r="Q1172" t="s">
        <v>785</v>
      </c>
      <c r="R1172" t="s">
        <v>10072</v>
      </c>
      <c r="S1172">
        <v>21352</v>
      </c>
      <c r="T1172">
        <v>80806</v>
      </c>
      <c r="U1172" t="s">
        <v>200</v>
      </c>
      <c r="V1172">
        <v>1</v>
      </c>
      <c r="W1172" t="s">
        <v>10073</v>
      </c>
      <c r="X1172" t="s">
        <v>10074</v>
      </c>
      <c r="Y1172">
        <v>131</v>
      </c>
      <c r="Z1172" t="s">
        <v>44</v>
      </c>
      <c r="AA1172" t="s">
        <v>45</v>
      </c>
      <c r="AB1172" t="s">
        <v>150</v>
      </c>
      <c r="AC1172">
        <v>170000000</v>
      </c>
      <c r="AD1172">
        <v>2016</v>
      </c>
      <c r="AE1172">
        <v>25000</v>
      </c>
      <c r="AF1172">
        <v>6.4</v>
      </c>
      <c r="AG1172">
        <v>1.85</v>
      </c>
      <c r="AH1172">
        <v>30000</v>
      </c>
    </row>
    <row r="1173" spans="1:34">
      <c r="A1173" t="s">
        <v>34</v>
      </c>
      <c r="B1173" t="s">
        <v>6095</v>
      </c>
      <c r="C1173">
        <v>159</v>
      </c>
      <c r="D1173">
        <v>101</v>
      </c>
      <c r="E1173">
        <v>107</v>
      </c>
      <c r="F1173">
        <v>56</v>
      </c>
      <c r="G1173" t="s">
        <v>10093</v>
      </c>
      <c r="H1173">
        <v>688</v>
      </c>
      <c r="I1173">
        <v>131536019</v>
      </c>
      <c r="J1173" t="s">
        <v>69</v>
      </c>
      <c r="K1173" t="s">
        <v>95</v>
      </c>
      <c r="L1173" t="s">
        <v>88</v>
      </c>
      <c r="M1173" t="s">
        <v>89</v>
      </c>
      <c r="N1173" t="s">
        <v>91</v>
      </c>
      <c r="Q1173" t="s">
        <v>7179</v>
      </c>
      <c r="R1173" t="s">
        <v>10094</v>
      </c>
      <c r="S1173">
        <v>58498</v>
      </c>
      <c r="T1173">
        <v>1031</v>
      </c>
      <c r="U1173" t="s">
        <v>10095</v>
      </c>
      <c r="V1173">
        <v>0</v>
      </c>
      <c r="W1173" t="s">
        <v>10096</v>
      </c>
      <c r="X1173" t="s">
        <v>10097</v>
      </c>
      <c r="Y1173">
        <v>99</v>
      </c>
      <c r="Z1173" t="s">
        <v>44</v>
      </c>
      <c r="AA1173" t="s">
        <v>45</v>
      </c>
      <c r="AB1173" t="s">
        <v>251</v>
      </c>
      <c r="AC1173">
        <v>103000000</v>
      </c>
      <c r="AD1173">
        <v>2014</v>
      </c>
      <c r="AE1173">
        <v>237</v>
      </c>
      <c r="AF1173">
        <v>6.4</v>
      </c>
      <c r="AG1173">
        <v>2.35</v>
      </c>
      <c r="AH1173">
        <v>0</v>
      </c>
    </row>
    <row r="1174" spans="1:34">
      <c r="A1174" t="s">
        <v>34</v>
      </c>
      <c r="B1174" t="s">
        <v>9403</v>
      </c>
      <c r="C1174">
        <v>218</v>
      </c>
      <c r="D1174">
        <v>103</v>
      </c>
      <c r="E1174">
        <v>11</v>
      </c>
      <c r="F1174">
        <v>543</v>
      </c>
      <c r="G1174" t="s">
        <v>838</v>
      </c>
      <c r="H1174">
        <v>2000</v>
      </c>
      <c r="I1174">
        <v>80021740</v>
      </c>
      <c r="J1174" t="s">
        <v>69</v>
      </c>
      <c r="K1174" t="s">
        <v>88</v>
      </c>
      <c r="L1174" t="s">
        <v>89</v>
      </c>
      <c r="M1174" t="s">
        <v>70</v>
      </c>
      <c r="N1174" t="s">
        <v>94</v>
      </c>
      <c r="Q1174" t="s">
        <v>8924</v>
      </c>
      <c r="R1174" t="s">
        <v>10187</v>
      </c>
      <c r="S1174">
        <v>47968</v>
      </c>
      <c r="T1174">
        <v>5497</v>
      </c>
      <c r="U1174" t="s">
        <v>6934</v>
      </c>
      <c r="V1174">
        <v>4</v>
      </c>
      <c r="W1174" t="s">
        <v>10188</v>
      </c>
      <c r="X1174" t="s">
        <v>10189</v>
      </c>
      <c r="Y1174">
        <v>154</v>
      </c>
      <c r="Z1174" t="s">
        <v>44</v>
      </c>
      <c r="AA1174" t="s">
        <v>45</v>
      </c>
      <c r="AB1174" t="s">
        <v>150</v>
      </c>
      <c r="AC1174">
        <v>58000000</v>
      </c>
      <c r="AD1174">
        <v>2015</v>
      </c>
      <c r="AE1174">
        <v>1000</v>
      </c>
      <c r="AF1174">
        <v>6.4</v>
      </c>
      <c r="AG1174">
        <v>2.35</v>
      </c>
      <c r="AH1174">
        <v>35000</v>
      </c>
    </row>
    <row r="1175" spans="1:34">
      <c r="A1175" t="s">
        <v>34</v>
      </c>
      <c r="B1175" t="s">
        <v>5521</v>
      </c>
      <c r="C1175">
        <v>277</v>
      </c>
      <c r="D1175">
        <v>119</v>
      </c>
      <c r="E1175">
        <v>33</v>
      </c>
      <c r="F1175">
        <v>518</v>
      </c>
      <c r="G1175" t="s">
        <v>6381</v>
      </c>
      <c r="H1175">
        <v>3000</v>
      </c>
      <c r="I1175">
        <v>51178893</v>
      </c>
      <c r="J1175" t="s">
        <v>69</v>
      </c>
      <c r="K1175" t="s">
        <v>88</v>
      </c>
      <c r="L1175" t="s">
        <v>37</v>
      </c>
      <c r="M1175" t="s">
        <v>89</v>
      </c>
      <c r="N1175" t="s">
        <v>91</v>
      </c>
      <c r="Q1175" t="s">
        <v>3735</v>
      </c>
      <c r="R1175" t="s">
        <v>10209</v>
      </c>
      <c r="S1175">
        <v>24285</v>
      </c>
      <c r="T1175">
        <v>6089</v>
      </c>
      <c r="U1175" t="s">
        <v>10210</v>
      </c>
      <c r="V1175">
        <v>4</v>
      </c>
      <c r="W1175" t="s">
        <v>10211</v>
      </c>
      <c r="X1175" t="s">
        <v>10212</v>
      </c>
      <c r="Y1175">
        <v>110</v>
      </c>
      <c r="Z1175" t="s">
        <v>44</v>
      </c>
      <c r="AA1175" t="s">
        <v>45</v>
      </c>
      <c r="AB1175" t="s">
        <v>150</v>
      </c>
      <c r="AC1175">
        <v>50000000</v>
      </c>
      <c r="AD1175">
        <v>2014</v>
      </c>
      <c r="AE1175">
        <v>2000</v>
      </c>
      <c r="AF1175">
        <v>6.4</v>
      </c>
      <c r="AG1175">
        <v>1.85</v>
      </c>
      <c r="AH1175">
        <v>10000</v>
      </c>
    </row>
    <row r="1176" spans="1:34">
      <c r="A1176" t="s">
        <v>34</v>
      </c>
      <c r="B1176" t="s">
        <v>2131</v>
      </c>
      <c r="C1176">
        <v>111</v>
      </c>
      <c r="D1176">
        <v>158</v>
      </c>
      <c r="E1176">
        <v>0</v>
      </c>
      <c r="F1176">
        <v>15</v>
      </c>
      <c r="G1176" t="s">
        <v>10238</v>
      </c>
      <c r="H1176">
        <v>51</v>
      </c>
      <c r="I1176">
        <v>14131298</v>
      </c>
      <c r="J1176" t="s">
        <v>69</v>
      </c>
      <c r="K1176" t="s">
        <v>79</v>
      </c>
      <c r="L1176" t="s">
        <v>38</v>
      </c>
      <c r="M1176" t="s">
        <v>80</v>
      </c>
      <c r="N1176" t="s">
        <v>207</v>
      </c>
      <c r="Q1176" t="s">
        <v>10239</v>
      </c>
      <c r="R1176" t="s">
        <v>10240</v>
      </c>
      <c r="S1176">
        <v>55889</v>
      </c>
      <c r="T1176">
        <v>144</v>
      </c>
      <c r="U1176" t="s">
        <v>10241</v>
      </c>
      <c r="V1176">
        <v>0</v>
      </c>
      <c r="W1176" t="s">
        <v>10242</v>
      </c>
      <c r="X1176" t="s">
        <v>10243</v>
      </c>
      <c r="Y1176">
        <v>390</v>
      </c>
      <c r="Z1176" t="s">
        <v>44</v>
      </c>
      <c r="AA1176" t="s">
        <v>301</v>
      </c>
      <c r="AB1176" t="s">
        <v>46</v>
      </c>
      <c r="AC1176">
        <v>390000000</v>
      </c>
      <c r="AD1176">
        <v>1999</v>
      </c>
      <c r="AE1176">
        <v>40</v>
      </c>
      <c r="AF1176">
        <v>6.4</v>
      </c>
      <c r="AG1176">
        <v>2.35</v>
      </c>
      <c r="AH1176">
        <v>0</v>
      </c>
    </row>
    <row r="1177" spans="1:34">
      <c r="A1177" t="s">
        <v>34</v>
      </c>
      <c r="B1177" t="s">
        <v>6326</v>
      </c>
      <c r="C1177">
        <v>103</v>
      </c>
      <c r="D1177">
        <v>112</v>
      </c>
      <c r="E1177">
        <v>109</v>
      </c>
      <c r="F1177">
        <v>261</v>
      </c>
      <c r="G1177" t="s">
        <v>10253</v>
      </c>
      <c r="H1177">
        <v>779</v>
      </c>
      <c r="I1177">
        <v>56607223</v>
      </c>
      <c r="J1177" t="s">
        <v>69</v>
      </c>
      <c r="K1177" t="s">
        <v>88</v>
      </c>
      <c r="Q1177" t="s">
        <v>10254</v>
      </c>
      <c r="R1177" t="s">
        <v>10255</v>
      </c>
      <c r="S1177">
        <v>93367</v>
      </c>
      <c r="T1177">
        <v>1823</v>
      </c>
      <c r="U1177" t="s">
        <v>9247</v>
      </c>
      <c r="V1177">
        <v>8</v>
      </c>
      <c r="W1177" t="s">
        <v>10256</v>
      </c>
      <c r="X1177" t="s">
        <v>10257</v>
      </c>
      <c r="Y1177">
        <v>497</v>
      </c>
      <c r="Z1177" t="s">
        <v>44</v>
      </c>
      <c r="AA1177" t="s">
        <v>710</v>
      </c>
      <c r="AB1177" t="s">
        <v>62</v>
      </c>
      <c r="AC1177">
        <v>48000000</v>
      </c>
      <c r="AD1177">
        <v>2001</v>
      </c>
      <c r="AE1177">
        <v>629</v>
      </c>
      <c r="AF1177">
        <v>6.4</v>
      </c>
      <c r="AG1177">
        <v>2.35</v>
      </c>
      <c r="AH1177">
        <v>0</v>
      </c>
    </row>
    <row r="1178" spans="1:34">
      <c r="A1178" t="s">
        <v>34</v>
      </c>
      <c r="B1178" t="s">
        <v>10266</v>
      </c>
      <c r="C1178">
        <v>99</v>
      </c>
      <c r="D1178">
        <v>112</v>
      </c>
      <c r="E1178">
        <v>61</v>
      </c>
      <c r="F1178">
        <v>501</v>
      </c>
      <c r="G1178" t="s">
        <v>4287</v>
      </c>
      <c r="H1178">
        <v>1000</v>
      </c>
      <c r="I1178">
        <v>38360195</v>
      </c>
      <c r="J1178" t="s">
        <v>69</v>
      </c>
      <c r="K1178" t="s">
        <v>88</v>
      </c>
      <c r="L1178" t="s">
        <v>38</v>
      </c>
      <c r="Q1178" t="s">
        <v>7373</v>
      </c>
      <c r="R1178" t="s">
        <v>10267</v>
      </c>
      <c r="S1178">
        <v>21215</v>
      </c>
      <c r="T1178">
        <v>3757</v>
      </c>
      <c r="U1178" t="s">
        <v>4841</v>
      </c>
      <c r="V1178">
        <v>1</v>
      </c>
      <c r="W1178" t="s">
        <v>10268</v>
      </c>
      <c r="X1178" t="s">
        <v>10269</v>
      </c>
      <c r="Y1178">
        <v>116</v>
      </c>
      <c r="Z1178" t="s">
        <v>44</v>
      </c>
      <c r="AA1178" t="s">
        <v>45</v>
      </c>
      <c r="AB1178" t="s">
        <v>62</v>
      </c>
      <c r="AC1178">
        <v>45000000</v>
      </c>
      <c r="AD1178">
        <v>2006</v>
      </c>
      <c r="AE1178">
        <v>976</v>
      </c>
      <c r="AF1178">
        <v>6.4</v>
      </c>
      <c r="AG1178">
        <v>2.35</v>
      </c>
      <c r="AH1178">
        <v>0</v>
      </c>
    </row>
    <row r="1179" spans="1:34">
      <c r="A1179" t="s">
        <v>34</v>
      </c>
      <c r="B1179" t="s">
        <v>1290</v>
      </c>
      <c r="C1179">
        <v>134</v>
      </c>
      <c r="D1179">
        <v>143</v>
      </c>
      <c r="E1179">
        <v>338</v>
      </c>
      <c r="F1179">
        <v>643</v>
      </c>
      <c r="G1179" t="s">
        <v>2360</v>
      </c>
      <c r="H1179">
        <v>12000</v>
      </c>
      <c r="I1179">
        <v>82300000</v>
      </c>
      <c r="J1179" t="s">
        <v>69</v>
      </c>
      <c r="K1179" t="s">
        <v>90</v>
      </c>
      <c r="L1179" t="s">
        <v>86</v>
      </c>
      <c r="Q1179" t="s">
        <v>1055</v>
      </c>
      <c r="R1179" t="s">
        <v>10345</v>
      </c>
      <c r="S1179">
        <v>63330</v>
      </c>
      <c r="T1179">
        <v>16007</v>
      </c>
      <c r="U1179" t="s">
        <v>4340</v>
      </c>
      <c r="V1179">
        <v>2</v>
      </c>
      <c r="W1179" t="s">
        <v>10346</v>
      </c>
      <c r="X1179" t="s">
        <v>10347</v>
      </c>
      <c r="Y1179">
        <v>405</v>
      </c>
      <c r="Z1179" t="s">
        <v>44</v>
      </c>
      <c r="AA1179" t="s">
        <v>45</v>
      </c>
      <c r="AB1179" t="s">
        <v>150</v>
      </c>
      <c r="AC1179">
        <v>35000000</v>
      </c>
      <c r="AD1179">
        <v>1979</v>
      </c>
      <c r="AE1179">
        <v>664</v>
      </c>
      <c r="AF1179">
        <v>6.4</v>
      </c>
      <c r="AG1179">
        <v>2.35</v>
      </c>
      <c r="AH1179">
        <v>0</v>
      </c>
    </row>
    <row r="1180" spans="1:34">
      <c r="A1180" t="s">
        <v>34</v>
      </c>
      <c r="B1180" t="s">
        <v>10495</v>
      </c>
      <c r="C1180">
        <v>50</v>
      </c>
      <c r="D1180">
        <v>102</v>
      </c>
      <c r="E1180">
        <v>4</v>
      </c>
      <c r="F1180">
        <v>60</v>
      </c>
      <c r="G1180" t="s">
        <v>10496</v>
      </c>
      <c r="H1180">
        <v>634</v>
      </c>
      <c r="I1180">
        <v>2000000</v>
      </c>
      <c r="J1180" t="s">
        <v>69</v>
      </c>
      <c r="K1180" t="s">
        <v>94</v>
      </c>
      <c r="L1180" t="s">
        <v>57</v>
      </c>
      <c r="Q1180" t="s">
        <v>10497</v>
      </c>
      <c r="R1180" t="s">
        <v>10498</v>
      </c>
      <c r="S1180">
        <v>1275</v>
      </c>
      <c r="T1180">
        <v>1262</v>
      </c>
      <c r="U1180" t="s">
        <v>10499</v>
      </c>
      <c r="V1180">
        <v>0</v>
      </c>
      <c r="W1180" t="s">
        <v>10500</v>
      </c>
      <c r="X1180" t="s">
        <v>10501</v>
      </c>
      <c r="Y1180">
        <v>27</v>
      </c>
      <c r="Z1180" t="s">
        <v>44</v>
      </c>
      <c r="AA1180" t="s">
        <v>45</v>
      </c>
      <c r="AB1180" t="s">
        <v>150</v>
      </c>
      <c r="AC1180">
        <v>17000000</v>
      </c>
      <c r="AD1180">
        <v>1981</v>
      </c>
      <c r="AE1180">
        <v>537</v>
      </c>
      <c r="AF1180">
        <v>6.4</v>
      </c>
      <c r="AG1180">
        <v>2.35</v>
      </c>
      <c r="AH1180">
        <v>0</v>
      </c>
    </row>
    <row r="1181" spans="1:34">
      <c r="A1181" t="s">
        <v>34</v>
      </c>
      <c r="B1181" t="s">
        <v>9403</v>
      </c>
      <c r="C1181">
        <v>218</v>
      </c>
      <c r="D1181">
        <v>103</v>
      </c>
      <c r="E1181">
        <v>11</v>
      </c>
      <c r="F1181">
        <v>543</v>
      </c>
      <c r="G1181" t="s">
        <v>838</v>
      </c>
      <c r="H1181">
        <v>2000</v>
      </c>
      <c r="I1181">
        <v>80021740</v>
      </c>
      <c r="J1181" t="s">
        <v>69</v>
      </c>
      <c r="K1181" t="s">
        <v>88</v>
      </c>
      <c r="L1181" t="s">
        <v>89</v>
      </c>
      <c r="M1181" t="s">
        <v>70</v>
      </c>
      <c r="N1181" t="s">
        <v>94</v>
      </c>
      <c r="Q1181" t="s">
        <v>8924</v>
      </c>
      <c r="R1181" t="s">
        <v>10187</v>
      </c>
      <c r="S1181">
        <v>47988</v>
      </c>
      <c r="T1181">
        <v>5497</v>
      </c>
      <c r="U1181" t="s">
        <v>6934</v>
      </c>
      <c r="V1181">
        <v>4</v>
      </c>
      <c r="W1181" t="s">
        <v>10188</v>
      </c>
      <c r="X1181" t="s">
        <v>10189</v>
      </c>
      <c r="Y1181">
        <v>154</v>
      </c>
      <c r="Z1181" t="s">
        <v>44</v>
      </c>
      <c r="AA1181" t="s">
        <v>45</v>
      </c>
      <c r="AB1181" t="s">
        <v>150</v>
      </c>
      <c r="AC1181">
        <v>58000000</v>
      </c>
      <c r="AD1181">
        <v>2015</v>
      </c>
      <c r="AE1181">
        <v>1000</v>
      </c>
      <c r="AF1181">
        <v>6.4</v>
      </c>
      <c r="AG1181">
        <v>2.35</v>
      </c>
      <c r="AH1181">
        <v>35000</v>
      </c>
    </row>
    <row r="1182" spans="1:34">
      <c r="A1182" t="s">
        <v>34</v>
      </c>
      <c r="B1182" t="s">
        <v>2027</v>
      </c>
      <c r="C1182">
        <v>525</v>
      </c>
      <c r="D1182">
        <v>130</v>
      </c>
      <c r="E1182">
        <v>0</v>
      </c>
      <c r="F1182">
        <v>11000</v>
      </c>
      <c r="G1182" t="s">
        <v>1221</v>
      </c>
      <c r="H1182">
        <v>44000</v>
      </c>
      <c r="I1182">
        <v>234903076</v>
      </c>
      <c r="J1182" t="s">
        <v>69</v>
      </c>
      <c r="K1182" t="s">
        <v>89</v>
      </c>
      <c r="L1182" t="s">
        <v>70</v>
      </c>
      <c r="Q1182" t="s">
        <v>10059</v>
      </c>
      <c r="R1182" t="s">
        <v>10060</v>
      </c>
      <c r="S1182">
        <v>175413</v>
      </c>
      <c r="T1182">
        <v>73441</v>
      </c>
      <c r="U1182" t="s">
        <v>1731</v>
      </c>
      <c r="V1182">
        <v>4</v>
      </c>
      <c r="W1182" t="s">
        <v>10061</v>
      </c>
      <c r="X1182" t="s">
        <v>10062</v>
      </c>
      <c r="Y1182">
        <v>511</v>
      </c>
      <c r="Z1182" t="s">
        <v>44</v>
      </c>
      <c r="AA1182" t="s">
        <v>45</v>
      </c>
      <c r="AB1182" t="s">
        <v>150</v>
      </c>
      <c r="AC1182">
        <v>215000000</v>
      </c>
      <c r="AD1182">
        <v>2013</v>
      </c>
      <c r="AE1182">
        <v>15000</v>
      </c>
      <c r="AF1182">
        <v>6.4</v>
      </c>
      <c r="AG1182">
        <v>2.35</v>
      </c>
      <c r="AH1182">
        <v>60000</v>
      </c>
    </row>
    <row r="1183" spans="1:34">
      <c r="A1183" t="s">
        <v>34</v>
      </c>
      <c r="B1183" t="s">
        <v>496</v>
      </c>
      <c r="C1183">
        <v>304</v>
      </c>
      <c r="D1183">
        <v>106</v>
      </c>
      <c r="E1183">
        <v>487</v>
      </c>
      <c r="F1183">
        <v>776</v>
      </c>
      <c r="G1183" t="s">
        <v>539</v>
      </c>
      <c r="H1183">
        <v>1000</v>
      </c>
      <c r="I1183">
        <v>191450875</v>
      </c>
      <c r="J1183" t="s">
        <v>69</v>
      </c>
      <c r="K1183" t="s">
        <v>95</v>
      </c>
      <c r="L1183" t="s">
        <v>88</v>
      </c>
      <c r="M1183" t="s">
        <v>89</v>
      </c>
      <c r="N1183" t="s">
        <v>520</v>
      </c>
      <c r="Q1183" t="s">
        <v>2677</v>
      </c>
      <c r="R1183" t="s">
        <v>10682</v>
      </c>
      <c r="S1183">
        <v>101178</v>
      </c>
      <c r="T1183">
        <v>4482</v>
      </c>
      <c r="U1183" t="s">
        <v>7132</v>
      </c>
      <c r="V1183">
        <v>0</v>
      </c>
      <c r="W1183" t="s">
        <v>10683</v>
      </c>
      <c r="X1183" t="s">
        <v>10684</v>
      </c>
      <c r="Y1183">
        <v>283</v>
      </c>
      <c r="Z1183" t="s">
        <v>44</v>
      </c>
      <c r="AA1183" t="s">
        <v>45</v>
      </c>
      <c r="AB1183" t="s">
        <v>251</v>
      </c>
      <c r="AC1183">
        <v>200000000</v>
      </c>
      <c r="AD1183">
        <v>2011</v>
      </c>
      <c r="AE1183">
        <v>919</v>
      </c>
      <c r="AF1183">
        <v>6.3</v>
      </c>
      <c r="AG1183">
        <v>2.35</v>
      </c>
      <c r="AH1183">
        <v>10000</v>
      </c>
    </row>
    <row r="1184" spans="1:34">
      <c r="A1184" t="s">
        <v>34</v>
      </c>
      <c r="B1184" t="s">
        <v>237</v>
      </c>
      <c r="C1184">
        <v>338</v>
      </c>
      <c r="D1184">
        <v>114</v>
      </c>
      <c r="E1184">
        <v>0</v>
      </c>
      <c r="F1184">
        <v>140</v>
      </c>
      <c r="G1184" t="s">
        <v>730</v>
      </c>
      <c r="H1184">
        <v>979</v>
      </c>
      <c r="I1184">
        <v>65171860</v>
      </c>
      <c r="J1184" t="s">
        <v>69</v>
      </c>
      <c r="K1184" t="s">
        <v>70</v>
      </c>
      <c r="Q1184" t="s">
        <v>641</v>
      </c>
      <c r="R1184" t="s">
        <v>10685</v>
      </c>
      <c r="S1184">
        <v>106416</v>
      </c>
      <c r="T1184">
        <v>1766</v>
      </c>
      <c r="U1184" t="s">
        <v>10686</v>
      </c>
      <c r="V1184">
        <v>1</v>
      </c>
      <c r="W1184" t="s">
        <v>10687</v>
      </c>
      <c r="X1184" t="s">
        <v>10688</v>
      </c>
      <c r="Y1184">
        <v>205</v>
      </c>
      <c r="Z1184" t="s">
        <v>44</v>
      </c>
      <c r="AA1184" t="s">
        <v>45</v>
      </c>
      <c r="AB1184" t="s">
        <v>62</v>
      </c>
      <c r="AC1184">
        <v>195000000</v>
      </c>
      <c r="AD1184">
        <v>2013</v>
      </c>
      <c r="AE1184">
        <v>557</v>
      </c>
      <c r="AF1184">
        <v>6.3</v>
      </c>
      <c r="AG1184">
        <v>2.35</v>
      </c>
      <c r="AH1184">
        <v>22000</v>
      </c>
    </row>
    <row r="1185" spans="1:34">
      <c r="A1185" t="s">
        <v>34</v>
      </c>
      <c r="B1185" t="s">
        <v>4991</v>
      </c>
      <c r="C1185">
        <v>228</v>
      </c>
      <c r="D1185">
        <v>113</v>
      </c>
      <c r="E1185">
        <v>150</v>
      </c>
      <c r="F1185">
        <v>59</v>
      </c>
      <c r="G1185" t="s">
        <v>6703</v>
      </c>
      <c r="H1185">
        <v>531</v>
      </c>
      <c r="I1185">
        <v>104383624</v>
      </c>
      <c r="J1185" t="s">
        <v>69</v>
      </c>
      <c r="K1185" t="s">
        <v>89</v>
      </c>
      <c r="L1185" t="s">
        <v>70</v>
      </c>
      <c r="Q1185" t="s">
        <v>2277</v>
      </c>
      <c r="R1185" t="s">
        <v>10698</v>
      </c>
      <c r="S1185">
        <v>106446</v>
      </c>
      <c r="T1185">
        <v>764</v>
      </c>
      <c r="U1185" t="s">
        <v>10699</v>
      </c>
      <c r="V1185">
        <v>4</v>
      </c>
      <c r="W1185" t="s">
        <v>10700</v>
      </c>
      <c r="X1185" t="s">
        <v>10701</v>
      </c>
      <c r="Y1185">
        <v>227</v>
      </c>
      <c r="Z1185" t="s">
        <v>44</v>
      </c>
      <c r="AA1185" t="s">
        <v>45</v>
      </c>
      <c r="AB1185" t="s">
        <v>150</v>
      </c>
      <c r="AC1185">
        <v>155000000</v>
      </c>
      <c r="AD1185">
        <v>2010</v>
      </c>
      <c r="AE1185">
        <v>82</v>
      </c>
      <c r="AF1185">
        <v>6.3</v>
      </c>
      <c r="AG1185">
        <v>1.78</v>
      </c>
      <c r="AH1185">
        <v>11000</v>
      </c>
    </row>
    <row r="1186" spans="1:34">
      <c r="A1186" t="s">
        <v>34</v>
      </c>
      <c r="B1186" t="s">
        <v>5482</v>
      </c>
      <c r="C1186">
        <v>263</v>
      </c>
      <c r="D1186">
        <v>119</v>
      </c>
      <c r="E1186">
        <v>124</v>
      </c>
      <c r="F1186">
        <v>1000</v>
      </c>
      <c r="G1186" t="s">
        <v>8039</v>
      </c>
      <c r="H1186">
        <v>14000</v>
      </c>
      <c r="I1186">
        <v>129995817</v>
      </c>
      <c r="J1186" t="s">
        <v>69</v>
      </c>
      <c r="K1186" t="s">
        <v>86</v>
      </c>
      <c r="L1186" t="s">
        <v>57</v>
      </c>
      <c r="Q1186" t="s">
        <v>509</v>
      </c>
      <c r="R1186" t="s">
        <v>10709</v>
      </c>
      <c r="S1186">
        <v>154621</v>
      </c>
      <c r="T1186">
        <v>22622</v>
      </c>
      <c r="U1186" t="s">
        <v>3737</v>
      </c>
      <c r="V1186">
        <v>0</v>
      </c>
      <c r="W1186" t="s">
        <v>10710</v>
      </c>
      <c r="X1186" t="s">
        <v>10711</v>
      </c>
      <c r="Y1186">
        <v>258</v>
      </c>
      <c r="Z1186" t="s">
        <v>44</v>
      </c>
      <c r="AA1186" t="s">
        <v>45</v>
      </c>
      <c r="AB1186" t="s">
        <v>62</v>
      </c>
      <c r="AC1186">
        <v>110000000</v>
      </c>
      <c r="AD1186">
        <v>2015</v>
      </c>
      <c r="AE1186">
        <v>5000</v>
      </c>
      <c r="AF1186">
        <v>6.3</v>
      </c>
      <c r="AG1186">
        <v>2.35</v>
      </c>
      <c r="AH1186">
        <v>27000</v>
      </c>
    </row>
    <row r="1187" spans="1:34">
      <c r="A1187" t="s">
        <v>34</v>
      </c>
      <c r="B1187" t="s">
        <v>2661</v>
      </c>
      <c r="C1187">
        <v>163</v>
      </c>
      <c r="D1187">
        <v>91</v>
      </c>
      <c r="E1187">
        <v>77</v>
      </c>
      <c r="F1187">
        <v>208</v>
      </c>
      <c r="G1187" t="s">
        <v>10725</v>
      </c>
      <c r="H1187">
        <v>1000</v>
      </c>
      <c r="I1187">
        <v>128200012</v>
      </c>
      <c r="J1187" t="s">
        <v>69</v>
      </c>
      <c r="K1187" t="s">
        <v>95</v>
      </c>
      <c r="L1187" t="s">
        <v>88</v>
      </c>
      <c r="M1187" t="s">
        <v>89</v>
      </c>
      <c r="N1187" t="s">
        <v>86</v>
      </c>
      <c r="Q1187" t="s">
        <v>1198</v>
      </c>
      <c r="R1187" t="s">
        <v>10726</v>
      </c>
      <c r="S1187">
        <v>103022</v>
      </c>
      <c r="T1187">
        <v>1804</v>
      </c>
      <c r="U1187" t="s">
        <v>10727</v>
      </c>
      <c r="V1187">
        <v>1</v>
      </c>
      <c r="W1187" t="s">
        <v>10728</v>
      </c>
      <c r="X1187" t="s">
        <v>10729</v>
      </c>
      <c r="Y1187">
        <v>269</v>
      </c>
      <c r="Z1187" t="s">
        <v>44</v>
      </c>
      <c r="AA1187" t="s">
        <v>45</v>
      </c>
      <c r="AB1187" t="s">
        <v>150</v>
      </c>
      <c r="AC1187">
        <v>75000000</v>
      </c>
      <c r="AD1187">
        <v>2005</v>
      </c>
      <c r="AE1187">
        <v>311</v>
      </c>
      <c r="AF1187">
        <v>6.3</v>
      </c>
      <c r="AG1187">
        <v>1.85</v>
      </c>
      <c r="AH1187">
        <v>0</v>
      </c>
    </row>
    <row r="1188" spans="1:34">
      <c r="A1188" t="s">
        <v>34</v>
      </c>
      <c r="B1188" t="s">
        <v>10730</v>
      </c>
      <c r="C1188">
        <v>46</v>
      </c>
      <c r="D1188">
        <v>88</v>
      </c>
      <c r="E1188">
        <v>30</v>
      </c>
      <c r="F1188">
        <v>366</v>
      </c>
      <c r="G1188" t="s">
        <v>805</v>
      </c>
      <c r="H1188">
        <v>13000</v>
      </c>
      <c r="I1188">
        <v>90443603</v>
      </c>
      <c r="J1188" t="s">
        <v>69</v>
      </c>
      <c r="K1188" t="s">
        <v>95</v>
      </c>
      <c r="L1188" t="s">
        <v>88</v>
      </c>
      <c r="M1188" t="s">
        <v>89</v>
      </c>
      <c r="N1188" t="s">
        <v>70</v>
      </c>
      <c r="O1188" t="s">
        <v>86</v>
      </c>
      <c r="P1188" t="s">
        <v>520</v>
      </c>
      <c r="Q1188" t="s">
        <v>859</v>
      </c>
      <c r="R1188" t="s">
        <v>10731</v>
      </c>
      <c r="S1188">
        <v>112167</v>
      </c>
      <c r="T1188">
        <v>15001</v>
      </c>
      <c r="U1188" t="s">
        <v>10732</v>
      </c>
      <c r="V1188">
        <v>1</v>
      </c>
      <c r="W1188" t="s">
        <v>10733</v>
      </c>
      <c r="X1188" t="s">
        <v>10734</v>
      </c>
      <c r="Y1188">
        <v>123</v>
      </c>
      <c r="Z1188" t="s">
        <v>44</v>
      </c>
      <c r="AA1188" t="s">
        <v>45</v>
      </c>
      <c r="AB1188" t="s">
        <v>150</v>
      </c>
      <c r="AC1188">
        <v>80000000</v>
      </c>
      <c r="AD1188">
        <v>1996</v>
      </c>
      <c r="AE1188">
        <v>967</v>
      </c>
      <c r="AF1188">
        <v>6.3</v>
      </c>
      <c r="AG1188">
        <v>1.77</v>
      </c>
      <c r="AH1188">
        <v>0</v>
      </c>
    </row>
    <row r="1189" spans="1:34">
      <c r="A1189" t="s">
        <v>34</v>
      </c>
      <c r="B1189" t="s">
        <v>8283</v>
      </c>
      <c r="C1189">
        <v>59</v>
      </c>
      <c r="D1189">
        <v>90</v>
      </c>
      <c r="E1189">
        <v>176</v>
      </c>
      <c r="F1189">
        <v>460</v>
      </c>
      <c r="G1189" t="s">
        <v>41</v>
      </c>
      <c r="H1189">
        <v>531</v>
      </c>
      <c r="I1189">
        <v>108360000</v>
      </c>
      <c r="J1189" t="s">
        <v>69</v>
      </c>
      <c r="K1189" t="s">
        <v>88</v>
      </c>
      <c r="Q1189" t="s">
        <v>2277</v>
      </c>
      <c r="R1189" t="s">
        <v>10938</v>
      </c>
      <c r="S1189">
        <v>160321</v>
      </c>
      <c r="T1189">
        <v>2203</v>
      </c>
      <c r="U1189" t="s">
        <v>900</v>
      </c>
      <c r="V1189">
        <v>0</v>
      </c>
      <c r="W1189" t="s">
        <v>10939</v>
      </c>
      <c r="X1189" t="s">
        <v>10940</v>
      </c>
      <c r="Y1189">
        <v>178</v>
      </c>
      <c r="Z1189" t="s">
        <v>44</v>
      </c>
      <c r="AA1189" t="s">
        <v>45</v>
      </c>
      <c r="AB1189" t="s">
        <v>62</v>
      </c>
      <c r="AC1189">
        <v>30000000</v>
      </c>
      <c r="AD1189">
        <v>1995</v>
      </c>
      <c r="AE1189">
        <v>461</v>
      </c>
      <c r="AF1189">
        <v>6.3</v>
      </c>
      <c r="AG1189">
        <v>2.35</v>
      </c>
      <c r="AH1189">
        <v>0</v>
      </c>
    </row>
    <row r="1190" spans="1:34">
      <c r="A1190" t="s">
        <v>34</v>
      </c>
      <c r="B1190" t="s">
        <v>11014</v>
      </c>
      <c r="C1190">
        <v>161</v>
      </c>
      <c r="D1190">
        <v>90</v>
      </c>
      <c r="E1190">
        <v>12</v>
      </c>
      <c r="F1190">
        <v>587</v>
      </c>
      <c r="G1190" t="s">
        <v>330</v>
      </c>
      <c r="H1190">
        <v>786</v>
      </c>
      <c r="I1190">
        <v>35033759</v>
      </c>
      <c r="J1190" t="s">
        <v>69</v>
      </c>
      <c r="K1190" t="s">
        <v>88</v>
      </c>
      <c r="Q1190" t="s">
        <v>1129</v>
      </c>
      <c r="R1190" t="s">
        <v>11015</v>
      </c>
      <c r="S1190">
        <v>55008</v>
      </c>
      <c r="T1190">
        <v>2462</v>
      </c>
      <c r="U1190" t="s">
        <v>2566</v>
      </c>
      <c r="V1190">
        <v>4</v>
      </c>
      <c r="W1190" t="s">
        <v>11016</v>
      </c>
      <c r="X1190" t="s">
        <v>11017</v>
      </c>
      <c r="Y1190">
        <v>93</v>
      </c>
      <c r="Z1190" t="s">
        <v>44</v>
      </c>
      <c r="AA1190" t="s">
        <v>45</v>
      </c>
      <c r="AB1190" t="s">
        <v>46</v>
      </c>
      <c r="AC1190">
        <v>19000000</v>
      </c>
      <c r="AD1190">
        <v>2011</v>
      </c>
      <c r="AE1190">
        <v>651</v>
      </c>
      <c r="AF1190">
        <v>6.3</v>
      </c>
      <c r="AG1190">
        <v>2.35</v>
      </c>
      <c r="AH1190">
        <v>21000</v>
      </c>
    </row>
    <row r="1191" spans="1:34">
      <c r="A1191" t="s">
        <v>34</v>
      </c>
      <c r="B1191" t="s">
        <v>4670</v>
      </c>
      <c r="C1191">
        <v>113</v>
      </c>
      <c r="D1191">
        <v>104</v>
      </c>
      <c r="E1191">
        <v>35</v>
      </c>
      <c r="F1191">
        <v>844</v>
      </c>
      <c r="G1191" t="s">
        <v>3378</v>
      </c>
      <c r="H1191">
        <v>24000</v>
      </c>
      <c r="I1191">
        <v>10996440</v>
      </c>
      <c r="J1191" t="s">
        <v>69</v>
      </c>
      <c r="K1191" t="s">
        <v>38</v>
      </c>
      <c r="L1191" t="s">
        <v>86</v>
      </c>
      <c r="Q1191" t="s">
        <v>346</v>
      </c>
      <c r="R1191" t="s">
        <v>11083</v>
      </c>
      <c r="S1191">
        <v>19707</v>
      </c>
      <c r="T1191">
        <v>27806</v>
      </c>
      <c r="U1191" t="s">
        <v>1959</v>
      </c>
      <c r="V1191">
        <v>0</v>
      </c>
      <c r="W1191" t="s">
        <v>11084</v>
      </c>
      <c r="X1191" t="s">
        <v>11085</v>
      </c>
      <c r="Y1191">
        <v>128</v>
      </c>
      <c r="Z1191" t="s">
        <v>44</v>
      </c>
      <c r="AA1191" t="s">
        <v>45</v>
      </c>
      <c r="AB1191" t="s">
        <v>150</v>
      </c>
      <c r="AC1191">
        <v>13000000</v>
      </c>
      <c r="AD1191">
        <v>2006</v>
      </c>
      <c r="AE1191">
        <v>912</v>
      </c>
      <c r="AF1191">
        <v>6.3</v>
      </c>
      <c r="AG1191">
        <v>2.35</v>
      </c>
      <c r="AH1191">
        <v>862</v>
      </c>
    </row>
    <row r="1192" spans="1:34">
      <c r="A1192" t="s">
        <v>34</v>
      </c>
      <c r="B1192" t="s">
        <v>11153</v>
      </c>
      <c r="C1192">
        <v>6</v>
      </c>
      <c r="D1192">
        <v>107</v>
      </c>
      <c r="E1192">
        <v>6</v>
      </c>
      <c r="F1192">
        <v>375</v>
      </c>
      <c r="G1192" t="s">
        <v>11154</v>
      </c>
      <c r="H1192">
        <v>963</v>
      </c>
      <c r="I1192">
        <v>1000000</v>
      </c>
      <c r="J1192" t="s">
        <v>69</v>
      </c>
      <c r="K1192" t="s">
        <v>38</v>
      </c>
      <c r="L1192" t="s">
        <v>87</v>
      </c>
      <c r="M1192" t="s">
        <v>207</v>
      </c>
      <c r="Q1192" t="s">
        <v>1240</v>
      </c>
      <c r="R1192" t="s">
        <v>11155</v>
      </c>
      <c r="S1192">
        <v>2215</v>
      </c>
      <c r="T1192">
        <v>2209</v>
      </c>
      <c r="U1192" t="s">
        <v>11156</v>
      </c>
      <c r="V1192">
        <v>1</v>
      </c>
      <c r="W1192" t="s">
        <v>11157</v>
      </c>
      <c r="X1192" t="s">
        <v>11158</v>
      </c>
      <c r="Y1192">
        <v>26</v>
      </c>
      <c r="Z1192" t="s">
        <v>44</v>
      </c>
      <c r="AA1192" t="s">
        <v>329</v>
      </c>
      <c r="AB1192" t="s">
        <v>150</v>
      </c>
      <c r="AC1192">
        <v>9000000</v>
      </c>
      <c r="AD1192">
        <v>1977</v>
      </c>
      <c r="AE1192">
        <v>750</v>
      </c>
      <c r="AF1192">
        <v>6.3</v>
      </c>
      <c r="AG1192">
        <v>1.85</v>
      </c>
      <c r="AH1192">
        <v>122</v>
      </c>
    </row>
    <row r="1193" spans="1:34">
      <c r="A1193" t="s">
        <v>34</v>
      </c>
      <c r="B1193" t="s">
        <v>11265</v>
      </c>
      <c r="C1193">
        <v>194</v>
      </c>
      <c r="D1193">
        <v>91</v>
      </c>
      <c r="E1193">
        <v>58</v>
      </c>
      <c r="F1193">
        <v>826</v>
      </c>
      <c r="G1193" t="s">
        <v>1923</v>
      </c>
      <c r="H1193">
        <v>2000</v>
      </c>
      <c r="I1193">
        <v>126597121</v>
      </c>
      <c r="J1193" t="s">
        <v>69</v>
      </c>
      <c r="K1193" t="s">
        <v>95</v>
      </c>
      <c r="L1193" t="s">
        <v>88</v>
      </c>
      <c r="M1193" t="s">
        <v>89</v>
      </c>
      <c r="Q1193" t="s">
        <v>280</v>
      </c>
      <c r="R1193" t="s">
        <v>11266</v>
      </c>
      <c r="S1193">
        <v>105902</v>
      </c>
      <c r="T1193">
        <v>6576</v>
      </c>
      <c r="U1193" t="s">
        <v>1405</v>
      </c>
      <c r="V1193">
        <v>0</v>
      </c>
      <c r="W1193" t="s">
        <v>11267</v>
      </c>
      <c r="X1193" t="s">
        <v>11268</v>
      </c>
      <c r="Y1193">
        <v>206</v>
      </c>
      <c r="Z1193" t="s">
        <v>44</v>
      </c>
      <c r="AA1193" t="s">
        <v>45</v>
      </c>
      <c r="AB1193" t="s">
        <v>150</v>
      </c>
      <c r="AC1193">
        <v>150000000</v>
      </c>
      <c r="AD1193">
        <v>2007</v>
      </c>
      <c r="AE1193">
        <v>852</v>
      </c>
      <c r="AF1193">
        <v>6.2</v>
      </c>
      <c r="AG1193">
        <v>1.85</v>
      </c>
      <c r="AH1193">
        <v>0</v>
      </c>
    </row>
    <row r="1194" spans="1:34">
      <c r="A1194" t="s">
        <v>34</v>
      </c>
      <c r="B1194" t="s">
        <v>5381</v>
      </c>
      <c r="C1194">
        <v>154</v>
      </c>
      <c r="D1194">
        <v>98</v>
      </c>
      <c r="E1194">
        <v>189</v>
      </c>
      <c r="F1194">
        <v>1000</v>
      </c>
      <c r="G1194" t="s">
        <v>9484</v>
      </c>
      <c r="H1194">
        <v>49000</v>
      </c>
      <c r="I1194">
        <v>113733726</v>
      </c>
      <c r="J1194" t="s">
        <v>69</v>
      </c>
      <c r="K1194" t="s">
        <v>88</v>
      </c>
      <c r="L1194" t="s">
        <v>89</v>
      </c>
      <c r="M1194" t="s">
        <v>70</v>
      </c>
      <c r="Q1194" t="s">
        <v>566</v>
      </c>
      <c r="R1194" t="s">
        <v>11269</v>
      </c>
      <c r="S1194">
        <v>67223</v>
      </c>
      <c r="T1194">
        <v>53587</v>
      </c>
      <c r="U1194" t="s">
        <v>2924</v>
      </c>
      <c r="V1194">
        <v>7</v>
      </c>
      <c r="W1194" t="s">
        <v>11270</v>
      </c>
      <c r="X1194" t="s">
        <v>11271</v>
      </c>
      <c r="Y1194">
        <v>126</v>
      </c>
      <c r="Z1194" t="s">
        <v>44</v>
      </c>
      <c r="AA1194" t="s">
        <v>45</v>
      </c>
      <c r="AB1194" t="s">
        <v>150</v>
      </c>
      <c r="AC1194">
        <v>127000000</v>
      </c>
      <c r="AD1194">
        <v>2014</v>
      </c>
      <c r="AE1194">
        <v>3000</v>
      </c>
      <c r="AF1194">
        <v>6.2</v>
      </c>
      <c r="AG1194">
        <v>1.85</v>
      </c>
      <c r="AH1194">
        <v>11000</v>
      </c>
    </row>
    <row r="1195" spans="1:34">
      <c r="A1195" t="s">
        <v>34</v>
      </c>
      <c r="B1195" t="s">
        <v>278</v>
      </c>
      <c r="C1195">
        <v>107</v>
      </c>
      <c r="D1195">
        <v>83</v>
      </c>
      <c r="E1195">
        <v>28</v>
      </c>
      <c r="F1195">
        <v>624</v>
      </c>
      <c r="G1195" t="s">
        <v>9102</v>
      </c>
      <c r="H1195">
        <v>4000</v>
      </c>
      <c r="I1195">
        <v>84303558</v>
      </c>
      <c r="J1195" t="s">
        <v>69</v>
      </c>
      <c r="K1195" t="s">
        <v>95</v>
      </c>
      <c r="L1195" t="s">
        <v>88</v>
      </c>
      <c r="M1195" t="s">
        <v>89</v>
      </c>
      <c r="Q1195" t="s">
        <v>621</v>
      </c>
      <c r="R1195" t="s">
        <v>11293</v>
      </c>
      <c r="S1195">
        <v>65270</v>
      </c>
      <c r="T1195">
        <v>6081</v>
      </c>
      <c r="U1195" t="s">
        <v>3809</v>
      </c>
      <c r="V1195">
        <v>1</v>
      </c>
      <c r="W1195" t="s">
        <v>11294</v>
      </c>
      <c r="X1195" t="s">
        <v>11295</v>
      </c>
      <c r="Y1195">
        <v>100</v>
      </c>
      <c r="Z1195" t="s">
        <v>44</v>
      </c>
      <c r="AA1195" t="s">
        <v>45</v>
      </c>
      <c r="AB1195" t="s">
        <v>150</v>
      </c>
      <c r="AC1195">
        <v>85000000</v>
      </c>
      <c r="AD1195">
        <v>2006</v>
      </c>
      <c r="AE1195">
        <v>650</v>
      </c>
      <c r="AF1195">
        <v>6.2</v>
      </c>
      <c r="AG1195">
        <v>1.85</v>
      </c>
      <c r="AH1195">
        <v>863</v>
      </c>
    </row>
    <row r="1196" spans="1:34">
      <c r="A1196" t="s">
        <v>34</v>
      </c>
      <c r="B1196" t="s">
        <v>11391</v>
      </c>
      <c r="C1196">
        <v>34</v>
      </c>
      <c r="D1196">
        <v>86</v>
      </c>
      <c r="E1196">
        <v>7</v>
      </c>
      <c r="F1196">
        <v>795</v>
      </c>
      <c r="G1196" t="s">
        <v>11392</v>
      </c>
      <c r="H1196">
        <v>10000</v>
      </c>
      <c r="I1196">
        <v>22717758</v>
      </c>
      <c r="J1196" t="s">
        <v>69</v>
      </c>
      <c r="K1196" t="s">
        <v>95</v>
      </c>
      <c r="L1196" t="s">
        <v>88</v>
      </c>
      <c r="M1196" t="s">
        <v>38</v>
      </c>
      <c r="N1196" t="s">
        <v>89</v>
      </c>
      <c r="O1196" t="s">
        <v>70</v>
      </c>
      <c r="P1196" t="s">
        <v>91</v>
      </c>
      <c r="Q1196" t="s">
        <v>1233</v>
      </c>
      <c r="R1196" t="s">
        <v>11393</v>
      </c>
      <c r="S1196">
        <v>11156</v>
      </c>
      <c r="T1196">
        <v>14275</v>
      </c>
      <c r="U1196" t="s">
        <v>602</v>
      </c>
      <c r="V1196">
        <v>0</v>
      </c>
      <c r="W1196" t="s">
        <v>11394</v>
      </c>
      <c r="X1196" t="s">
        <v>11395</v>
      </c>
      <c r="Y1196">
        <v>67</v>
      </c>
      <c r="Z1196" t="s">
        <v>44</v>
      </c>
      <c r="AA1196" t="s">
        <v>45</v>
      </c>
      <c r="AB1196" t="s">
        <v>251</v>
      </c>
      <c r="AC1196">
        <v>40000000</v>
      </c>
      <c r="AD1196">
        <v>1998</v>
      </c>
      <c r="AE1196">
        <v>908</v>
      </c>
      <c r="AF1196">
        <v>6.2</v>
      </c>
      <c r="AG1196">
        <v>1.85</v>
      </c>
      <c r="AH1196">
        <v>0</v>
      </c>
    </row>
    <row r="1197" spans="1:34">
      <c r="A1197" t="s">
        <v>34</v>
      </c>
      <c r="B1197" t="s">
        <v>10063</v>
      </c>
      <c r="C1197">
        <v>127</v>
      </c>
      <c r="D1197">
        <v>100</v>
      </c>
      <c r="E1197">
        <v>31</v>
      </c>
      <c r="F1197">
        <v>591</v>
      </c>
      <c r="G1197" t="s">
        <v>4194</v>
      </c>
      <c r="H1197">
        <v>947</v>
      </c>
      <c r="I1197">
        <v>63939454</v>
      </c>
      <c r="J1197" t="s">
        <v>69</v>
      </c>
      <c r="K1197" t="s">
        <v>88</v>
      </c>
      <c r="L1197" t="s">
        <v>89</v>
      </c>
      <c r="M1197" t="s">
        <v>86</v>
      </c>
      <c r="Q1197" t="s">
        <v>1424</v>
      </c>
      <c r="R1197" t="s">
        <v>11426</v>
      </c>
      <c r="S1197">
        <v>61321</v>
      </c>
      <c r="T1197">
        <v>2968</v>
      </c>
      <c r="U1197" t="s">
        <v>11427</v>
      </c>
      <c r="V1197">
        <v>3</v>
      </c>
      <c r="W1197" t="s">
        <v>11428</v>
      </c>
      <c r="X1197" t="s">
        <v>11429</v>
      </c>
      <c r="Y1197">
        <v>217</v>
      </c>
      <c r="Z1197" t="s">
        <v>44</v>
      </c>
      <c r="AA1197" t="s">
        <v>45</v>
      </c>
      <c r="AB1197" t="s">
        <v>150</v>
      </c>
      <c r="AC1197">
        <v>35000000</v>
      </c>
      <c r="AD1197">
        <v>2005</v>
      </c>
      <c r="AE1197">
        <v>742</v>
      </c>
      <c r="AF1197">
        <v>6.2</v>
      </c>
      <c r="AG1197">
        <v>2.35</v>
      </c>
      <c r="AH1197">
        <v>0</v>
      </c>
    </row>
    <row r="1198" spans="1:34">
      <c r="A1198" t="s">
        <v>34</v>
      </c>
      <c r="B1198" t="s">
        <v>11533</v>
      </c>
      <c r="C1198">
        <v>70</v>
      </c>
      <c r="D1198">
        <v>87</v>
      </c>
      <c r="E1198">
        <v>25</v>
      </c>
      <c r="F1198">
        <v>611</v>
      </c>
      <c r="G1198" t="s">
        <v>502</v>
      </c>
      <c r="H1198">
        <v>1000</v>
      </c>
      <c r="I1198">
        <v>16290976</v>
      </c>
      <c r="J1198" t="s">
        <v>69</v>
      </c>
      <c r="K1198" t="s">
        <v>88</v>
      </c>
      <c r="L1198" t="s">
        <v>89</v>
      </c>
      <c r="M1198" t="s">
        <v>70</v>
      </c>
      <c r="N1198" t="s">
        <v>128</v>
      </c>
      <c r="O1198" t="s">
        <v>86</v>
      </c>
      <c r="Q1198" t="s">
        <v>1178</v>
      </c>
      <c r="R1198" t="s">
        <v>11534</v>
      </c>
      <c r="S1198">
        <v>14637</v>
      </c>
      <c r="T1198">
        <v>3243</v>
      </c>
      <c r="U1198" t="s">
        <v>4998</v>
      </c>
      <c r="V1198">
        <v>0</v>
      </c>
      <c r="W1198" t="s">
        <v>11535</v>
      </c>
      <c r="X1198" t="s">
        <v>11536</v>
      </c>
      <c r="Y1198">
        <v>100</v>
      </c>
      <c r="Z1198" t="s">
        <v>44</v>
      </c>
      <c r="AA1198" t="s">
        <v>45</v>
      </c>
      <c r="AB1198" t="s">
        <v>251</v>
      </c>
      <c r="AC1198">
        <v>24000000</v>
      </c>
      <c r="AD1198">
        <v>1999</v>
      </c>
      <c r="AE1198">
        <v>670</v>
      </c>
      <c r="AF1198">
        <v>6.2</v>
      </c>
      <c r="AG1198">
        <v>1.85</v>
      </c>
      <c r="AH1198">
        <v>619</v>
      </c>
    </row>
    <row r="1199" spans="1:34">
      <c r="A1199" t="s">
        <v>34</v>
      </c>
      <c r="B1199" t="s">
        <v>11556</v>
      </c>
      <c r="C1199">
        <v>43</v>
      </c>
      <c r="D1199">
        <v>93</v>
      </c>
      <c r="E1199">
        <v>12</v>
      </c>
      <c r="F1199">
        <v>636</v>
      </c>
      <c r="G1199" t="s">
        <v>3863</v>
      </c>
      <c r="H1199">
        <v>18000</v>
      </c>
      <c r="I1199">
        <v>38037513</v>
      </c>
      <c r="J1199" t="s">
        <v>69</v>
      </c>
      <c r="K1199" t="s">
        <v>88</v>
      </c>
      <c r="L1199" t="s">
        <v>70</v>
      </c>
      <c r="M1199" t="s">
        <v>128</v>
      </c>
      <c r="N1199" t="s">
        <v>86</v>
      </c>
      <c r="Q1199" t="s">
        <v>156</v>
      </c>
      <c r="R1199" t="s">
        <v>11557</v>
      </c>
      <c r="S1199">
        <v>49680</v>
      </c>
      <c r="T1199">
        <v>20188</v>
      </c>
      <c r="U1199" t="s">
        <v>11558</v>
      </c>
      <c r="V1199">
        <v>2</v>
      </c>
      <c r="W1199" t="s">
        <v>11559</v>
      </c>
      <c r="X1199" t="s">
        <v>11560</v>
      </c>
      <c r="Y1199">
        <v>117</v>
      </c>
      <c r="Z1199" t="s">
        <v>44</v>
      </c>
      <c r="AA1199" t="s">
        <v>45</v>
      </c>
      <c r="AB1199" t="s">
        <v>150</v>
      </c>
      <c r="AC1199">
        <v>20000000</v>
      </c>
      <c r="AD1199">
        <v>1991</v>
      </c>
      <c r="AE1199">
        <v>769</v>
      </c>
      <c r="AF1199">
        <v>6.2</v>
      </c>
      <c r="AG1199">
        <v>1.85</v>
      </c>
      <c r="AH1199">
        <v>0</v>
      </c>
    </row>
    <row r="1200" spans="1:34">
      <c r="A1200" t="s">
        <v>34</v>
      </c>
      <c r="B1200" t="s">
        <v>7790</v>
      </c>
      <c r="C1200">
        <v>46</v>
      </c>
      <c r="D1200">
        <v>95</v>
      </c>
      <c r="E1200">
        <v>15</v>
      </c>
      <c r="F1200">
        <v>461</v>
      </c>
      <c r="G1200" t="s">
        <v>8502</v>
      </c>
      <c r="H1200">
        <v>1000</v>
      </c>
      <c r="I1200">
        <v>20998709</v>
      </c>
      <c r="J1200" t="s">
        <v>69</v>
      </c>
      <c r="K1200" t="s">
        <v>38</v>
      </c>
      <c r="L1200" t="s">
        <v>89</v>
      </c>
      <c r="Q1200" t="s">
        <v>1092</v>
      </c>
      <c r="R1200" t="s">
        <v>11625</v>
      </c>
      <c r="S1200">
        <v>6095</v>
      </c>
      <c r="T1200">
        <v>3845</v>
      </c>
      <c r="U1200" t="s">
        <v>5439</v>
      </c>
      <c r="V1200">
        <v>0</v>
      </c>
      <c r="W1200" t="s">
        <v>11626</v>
      </c>
      <c r="X1200" t="s">
        <v>11627</v>
      </c>
      <c r="Y1200">
        <v>76</v>
      </c>
      <c r="Z1200" t="s">
        <v>44</v>
      </c>
      <c r="AA1200" t="s">
        <v>45</v>
      </c>
      <c r="AB1200" t="s">
        <v>150</v>
      </c>
      <c r="AC1200">
        <v>15000000</v>
      </c>
      <c r="AD1200">
        <v>2006</v>
      </c>
      <c r="AE1200">
        <v>786</v>
      </c>
      <c r="AF1200">
        <v>6.2</v>
      </c>
      <c r="AG1200">
        <v>2.35</v>
      </c>
      <c r="AH1200">
        <v>1000</v>
      </c>
    </row>
    <row r="1201" spans="1:34">
      <c r="A1201" t="s">
        <v>34</v>
      </c>
      <c r="B1201" t="s">
        <v>10712</v>
      </c>
      <c r="C1201">
        <v>14</v>
      </c>
      <c r="D1201">
        <v>108</v>
      </c>
      <c r="E1201">
        <v>208</v>
      </c>
      <c r="F1201">
        <v>689</v>
      </c>
      <c r="G1201" t="s">
        <v>3180</v>
      </c>
      <c r="H1201">
        <v>876</v>
      </c>
      <c r="I1201">
        <v>24103594</v>
      </c>
      <c r="J1201" t="s">
        <v>69</v>
      </c>
      <c r="K1201" t="s">
        <v>88</v>
      </c>
      <c r="L1201" t="s">
        <v>38</v>
      </c>
      <c r="M1201" t="s">
        <v>89</v>
      </c>
      <c r="Q1201" t="s">
        <v>2220</v>
      </c>
      <c r="R1201" t="s">
        <v>11719</v>
      </c>
      <c r="S1201">
        <v>6384</v>
      </c>
      <c r="T1201">
        <v>4840</v>
      </c>
      <c r="U1201" t="s">
        <v>1803</v>
      </c>
      <c r="V1201">
        <v>0</v>
      </c>
      <c r="W1201" t="s">
        <v>11720</v>
      </c>
      <c r="X1201" t="s">
        <v>11721</v>
      </c>
      <c r="Y1201">
        <v>54</v>
      </c>
      <c r="Z1201" t="s">
        <v>44</v>
      </c>
      <c r="AA1201" t="s">
        <v>45</v>
      </c>
      <c r="AB1201" t="s">
        <v>150</v>
      </c>
      <c r="AC1201">
        <v>6500000</v>
      </c>
      <c r="AD1201">
        <v>1993</v>
      </c>
      <c r="AE1201">
        <v>827</v>
      </c>
      <c r="AF1201">
        <v>6.2</v>
      </c>
      <c r="AG1201">
        <v>1.85</v>
      </c>
      <c r="AH1201">
        <v>391</v>
      </c>
    </row>
    <row r="1202" spans="1:34">
      <c r="A1202" t="s">
        <v>34</v>
      </c>
      <c r="B1202" t="s">
        <v>6140</v>
      </c>
      <c r="C1202">
        <v>9</v>
      </c>
      <c r="D1202">
        <v>91</v>
      </c>
      <c r="E1202">
        <v>38</v>
      </c>
      <c r="F1202">
        <v>117</v>
      </c>
      <c r="G1202" t="s">
        <v>2712</v>
      </c>
      <c r="H1202">
        <v>584</v>
      </c>
      <c r="I1202">
        <v>2850263</v>
      </c>
      <c r="J1202" t="s">
        <v>69</v>
      </c>
      <c r="K1202" t="s">
        <v>88</v>
      </c>
      <c r="L1202" t="s">
        <v>520</v>
      </c>
      <c r="Q1202" t="s">
        <v>11586</v>
      </c>
      <c r="R1202" t="s">
        <v>11772</v>
      </c>
      <c r="S1202">
        <v>5061</v>
      </c>
      <c r="T1202">
        <v>1218</v>
      </c>
      <c r="U1202" t="s">
        <v>11773</v>
      </c>
      <c r="V1202">
        <v>0</v>
      </c>
      <c r="W1202" t="s">
        <v>11774</v>
      </c>
      <c r="X1202" t="s">
        <v>11775</v>
      </c>
      <c r="Y1202">
        <v>70</v>
      </c>
      <c r="Z1202" t="s">
        <v>44</v>
      </c>
      <c r="AA1202" t="s">
        <v>45</v>
      </c>
      <c r="AB1202" t="s">
        <v>150</v>
      </c>
      <c r="AC1202">
        <v>2600000</v>
      </c>
      <c r="AD1202">
        <v>1993</v>
      </c>
      <c r="AE1202">
        <v>399</v>
      </c>
      <c r="AF1202">
        <v>6.2</v>
      </c>
      <c r="AG1202">
        <v>1.85</v>
      </c>
      <c r="AH1202">
        <v>0</v>
      </c>
    </row>
    <row r="1203" spans="1:34">
      <c r="A1203" t="s">
        <v>34</v>
      </c>
      <c r="B1203" t="s">
        <v>5102</v>
      </c>
      <c r="C1203">
        <v>251</v>
      </c>
      <c r="D1203">
        <v>113</v>
      </c>
      <c r="E1203">
        <v>129</v>
      </c>
      <c r="F1203">
        <v>1000</v>
      </c>
      <c r="G1203" t="s">
        <v>1069</v>
      </c>
      <c r="H1203">
        <v>16000</v>
      </c>
      <c r="I1203">
        <v>70083519</v>
      </c>
      <c r="J1203" t="s">
        <v>69</v>
      </c>
      <c r="K1203" t="s">
        <v>89</v>
      </c>
      <c r="L1203" t="s">
        <v>70</v>
      </c>
      <c r="Q1203" t="s">
        <v>119</v>
      </c>
      <c r="R1203" t="s">
        <v>11801</v>
      </c>
      <c r="S1203">
        <v>149019</v>
      </c>
      <c r="T1203">
        <v>24106</v>
      </c>
      <c r="U1203" t="s">
        <v>3370</v>
      </c>
      <c r="V1203">
        <v>2</v>
      </c>
      <c r="W1203" t="s">
        <v>11802</v>
      </c>
      <c r="X1203" t="s">
        <v>11803</v>
      </c>
      <c r="Y1203">
        <v>666</v>
      </c>
      <c r="Z1203" t="s">
        <v>44</v>
      </c>
      <c r="AA1203" t="s">
        <v>45</v>
      </c>
      <c r="AB1203" t="s">
        <v>62</v>
      </c>
      <c r="AC1203">
        <v>180000000</v>
      </c>
      <c r="AD1203">
        <v>2007</v>
      </c>
      <c r="AE1203">
        <v>6000</v>
      </c>
      <c r="AF1203">
        <v>6.1</v>
      </c>
      <c r="AG1203">
        <v>2.35</v>
      </c>
      <c r="AH1203">
        <v>0</v>
      </c>
    </row>
    <row r="1204" spans="1:34">
      <c r="A1204" t="s">
        <v>34</v>
      </c>
      <c r="B1204" t="s">
        <v>1432</v>
      </c>
      <c r="C1204">
        <v>227</v>
      </c>
      <c r="D1204">
        <v>93</v>
      </c>
      <c r="E1204">
        <v>50</v>
      </c>
      <c r="F1204">
        <v>692</v>
      </c>
      <c r="G1204" t="s">
        <v>602</v>
      </c>
      <c r="H1204">
        <v>3000</v>
      </c>
      <c r="I1204">
        <v>320706665</v>
      </c>
      <c r="J1204" t="s">
        <v>69</v>
      </c>
      <c r="K1204" t="s">
        <v>95</v>
      </c>
      <c r="L1204" t="s">
        <v>88</v>
      </c>
      <c r="M1204" t="s">
        <v>89</v>
      </c>
      <c r="N1204" t="s">
        <v>70</v>
      </c>
      <c r="Q1204" t="s">
        <v>3857</v>
      </c>
      <c r="R1204" t="s">
        <v>11816</v>
      </c>
      <c r="S1204">
        <v>211971</v>
      </c>
      <c r="T1204">
        <v>4705</v>
      </c>
      <c r="U1204" t="s">
        <v>4784</v>
      </c>
      <c r="V1204">
        <v>2</v>
      </c>
      <c r="W1204" t="s">
        <v>11817</v>
      </c>
      <c r="X1204" t="s">
        <v>11818</v>
      </c>
      <c r="Y1204">
        <v>326</v>
      </c>
      <c r="Z1204" t="s">
        <v>44</v>
      </c>
      <c r="AA1204" t="s">
        <v>45</v>
      </c>
      <c r="AB1204" t="s">
        <v>150</v>
      </c>
      <c r="AC1204">
        <v>160000000</v>
      </c>
      <c r="AD1204">
        <v>2007</v>
      </c>
      <c r="AE1204">
        <v>795</v>
      </c>
      <c r="AF1204">
        <v>6.1</v>
      </c>
      <c r="AG1204">
        <v>1.85</v>
      </c>
      <c r="AH1204">
        <v>0</v>
      </c>
    </row>
    <row r="1205" spans="1:34">
      <c r="A1205" t="s">
        <v>34</v>
      </c>
      <c r="B1205" t="s">
        <v>11917</v>
      </c>
      <c r="C1205">
        <v>118</v>
      </c>
      <c r="D1205">
        <v>93</v>
      </c>
      <c r="E1205">
        <v>18</v>
      </c>
      <c r="F1205">
        <v>903</v>
      </c>
      <c r="G1205" t="s">
        <v>280</v>
      </c>
      <c r="H1205">
        <v>9000</v>
      </c>
      <c r="I1205">
        <v>50818750</v>
      </c>
      <c r="J1205" t="s">
        <v>69</v>
      </c>
      <c r="K1205" t="s">
        <v>95</v>
      </c>
      <c r="L1205" t="s">
        <v>88</v>
      </c>
      <c r="M1205" t="s">
        <v>89</v>
      </c>
      <c r="N1205" t="s">
        <v>70</v>
      </c>
      <c r="Q1205" t="s">
        <v>3607</v>
      </c>
      <c r="R1205" t="s">
        <v>11918</v>
      </c>
      <c r="S1205">
        <v>31209</v>
      </c>
      <c r="T1205">
        <v>13403</v>
      </c>
      <c r="U1205" t="s">
        <v>5961</v>
      </c>
      <c r="V1205">
        <v>0</v>
      </c>
      <c r="W1205" t="s">
        <v>11919</v>
      </c>
      <c r="X1205" t="s">
        <v>11920</v>
      </c>
      <c r="Y1205">
        <v>106</v>
      </c>
      <c r="Z1205" t="s">
        <v>44</v>
      </c>
      <c r="AA1205" t="s">
        <v>329</v>
      </c>
      <c r="AB1205" t="s">
        <v>251</v>
      </c>
      <c r="AC1205">
        <v>60000000</v>
      </c>
      <c r="AD1205">
        <v>2008</v>
      </c>
      <c r="AE1205">
        <v>2000</v>
      </c>
      <c r="AF1205">
        <v>6.1</v>
      </c>
      <c r="AG1205">
        <v>2.35</v>
      </c>
      <c r="AH1205">
        <v>0</v>
      </c>
    </row>
    <row r="1206" spans="1:34">
      <c r="A1206" t="s">
        <v>34</v>
      </c>
      <c r="B1206" t="s">
        <v>11931</v>
      </c>
      <c r="C1206">
        <v>156</v>
      </c>
      <c r="D1206">
        <v>91</v>
      </c>
      <c r="E1206">
        <v>2</v>
      </c>
      <c r="F1206">
        <v>480</v>
      </c>
      <c r="G1206" t="s">
        <v>1233</v>
      </c>
      <c r="H1206">
        <v>12000</v>
      </c>
      <c r="I1206">
        <v>42194060</v>
      </c>
      <c r="J1206" t="s">
        <v>69</v>
      </c>
      <c r="K1206" t="s">
        <v>95</v>
      </c>
      <c r="L1206" t="s">
        <v>88</v>
      </c>
      <c r="M1206" t="s">
        <v>89</v>
      </c>
      <c r="N1206" t="s">
        <v>86</v>
      </c>
      <c r="Q1206" t="s">
        <v>4088</v>
      </c>
      <c r="R1206" t="s">
        <v>11932</v>
      </c>
      <c r="S1206">
        <v>41259</v>
      </c>
      <c r="T1206">
        <v>22668</v>
      </c>
      <c r="U1206" t="s">
        <v>3884</v>
      </c>
      <c r="V1206">
        <v>1</v>
      </c>
      <c r="W1206" t="s">
        <v>11933</v>
      </c>
      <c r="X1206" t="s">
        <v>11934</v>
      </c>
      <c r="Y1206">
        <v>72</v>
      </c>
      <c r="Z1206" t="s">
        <v>44</v>
      </c>
      <c r="AA1206" t="s">
        <v>696</v>
      </c>
      <c r="AB1206" t="s">
        <v>150</v>
      </c>
      <c r="AC1206">
        <v>70000000</v>
      </c>
      <c r="AD1206">
        <v>2009</v>
      </c>
      <c r="AE1206">
        <v>10000</v>
      </c>
      <c r="AF1206">
        <v>6.1</v>
      </c>
      <c r="AG1206">
        <v>2.35</v>
      </c>
      <c r="AH1206">
        <v>0</v>
      </c>
    </row>
    <row r="1207" spans="1:34">
      <c r="A1207" t="s">
        <v>34</v>
      </c>
      <c r="B1207" t="s">
        <v>3668</v>
      </c>
      <c r="C1207">
        <v>161</v>
      </c>
      <c r="D1207">
        <v>106</v>
      </c>
      <c r="E1207">
        <v>34</v>
      </c>
      <c r="F1207">
        <v>466</v>
      </c>
      <c r="G1207" t="s">
        <v>2513</v>
      </c>
      <c r="H1207">
        <v>3000</v>
      </c>
      <c r="I1207">
        <v>17281832</v>
      </c>
      <c r="J1207" t="s">
        <v>69</v>
      </c>
      <c r="K1207" t="s">
        <v>89</v>
      </c>
      <c r="L1207" t="s">
        <v>70</v>
      </c>
      <c r="Q1207" t="s">
        <v>3500</v>
      </c>
      <c r="R1207" t="s">
        <v>11944</v>
      </c>
      <c r="S1207">
        <v>60232</v>
      </c>
      <c r="T1207">
        <v>5329</v>
      </c>
      <c r="U1207" t="s">
        <v>3901</v>
      </c>
      <c r="V1207">
        <v>3</v>
      </c>
      <c r="W1207" t="s">
        <v>11945</v>
      </c>
      <c r="X1207" t="s">
        <v>11946</v>
      </c>
      <c r="Y1207">
        <v>110</v>
      </c>
      <c r="Z1207" t="s">
        <v>44</v>
      </c>
      <c r="AA1207" t="s">
        <v>359</v>
      </c>
      <c r="AB1207" t="s">
        <v>150</v>
      </c>
      <c r="AC1207">
        <v>60000000</v>
      </c>
      <c r="AD1207">
        <v>2008</v>
      </c>
      <c r="AE1207">
        <v>1000</v>
      </c>
      <c r="AF1207">
        <v>6.1</v>
      </c>
      <c r="AG1207">
        <v>2.35</v>
      </c>
      <c r="AH1207">
        <v>0</v>
      </c>
    </row>
    <row r="1208" spans="1:34">
      <c r="A1208" t="s">
        <v>34</v>
      </c>
      <c r="B1208" t="s">
        <v>784</v>
      </c>
      <c r="C1208">
        <v>125</v>
      </c>
      <c r="D1208">
        <v>123</v>
      </c>
      <c r="E1208">
        <v>563</v>
      </c>
      <c r="F1208">
        <v>8000</v>
      </c>
      <c r="G1208" t="s">
        <v>131</v>
      </c>
      <c r="H1208">
        <v>24000</v>
      </c>
      <c r="I1208">
        <v>66808615</v>
      </c>
      <c r="J1208" t="s">
        <v>69</v>
      </c>
      <c r="K1208" t="s">
        <v>88</v>
      </c>
      <c r="L1208" t="s">
        <v>37</v>
      </c>
      <c r="M1208" t="s">
        <v>87</v>
      </c>
      <c r="Q1208" t="s">
        <v>346</v>
      </c>
      <c r="R1208" t="s">
        <v>11975</v>
      </c>
      <c r="S1208">
        <v>87351</v>
      </c>
      <c r="T1208">
        <v>43917</v>
      </c>
      <c r="U1208" t="s">
        <v>4199</v>
      </c>
      <c r="V1208">
        <v>0</v>
      </c>
      <c r="W1208" t="s">
        <v>11976</v>
      </c>
      <c r="X1208" t="s">
        <v>11977</v>
      </c>
      <c r="Y1208">
        <v>344</v>
      </c>
      <c r="Z1208" t="s">
        <v>44</v>
      </c>
      <c r="AA1208" t="s">
        <v>45</v>
      </c>
      <c r="AB1208" t="s">
        <v>46</v>
      </c>
      <c r="AC1208">
        <v>34000000</v>
      </c>
      <c r="AD1208">
        <v>2001</v>
      </c>
      <c r="AE1208">
        <v>11000</v>
      </c>
      <c r="AF1208">
        <v>6.1</v>
      </c>
      <c r="AG1208">
        <v>2.35</v>
      </c>
      <c r="AH1208">
        <v>2000</v>
      </c>
    </row>
    <row r="1209" spans="1:34">
      <c r="A1209" t="s">
        <v>34</v>
      </c>
      <c r="B1209" t="s">
        <v>12016</v>
      </c>
      <c r="C1209">
        <v>204</v>
      </c>
      <c r="D1209">
        <v>99</v>
      </c>
      <c r="E1209">
        <v>0</v>
      </c>
      <c r="F1209">
        <v>816</v>
      </c>
      <c r="G1209" t="s">
        <v>7444</v>
      </c>
      <c r="H1209">
        <v>26000</v>
      </c>
      <c r="I1209">
        <v>58879132</v>
      </c>
      <c r="J1209" t="s">
        <v>69</v>
      </c>
      <c r="K1209" t="s">
        <v>88</v>
      </c>
      <c r="Q1209" t="s">
        <v>757</v>
      </c>
      <c r="R1209" t="s">
        <v>12017</v>
      </c>
      <c r="S1209">
        <v>66123</v>
      </c>
      <c r="T1209">
        <v>40312</v>
      </c>
      <c r="U1209" t="s">
        <v>231</v>
      </c>
      <c r="V1209">
        <v>4</v>
      </c>
      <c r="W1209" t="s">
        <v>12018</v>
      </c>
      <c r="X1209" t="s">
        <v>12019</v>
      </c>
      <c r="Y1209">
        <v>219</v>
      </c>
      <c r="Z1209" t="s">
        <v>44</v>
      </c>
      <c r="AA1209" t="s">
        <v>45</v>
      </c>
      <c r="AB1209" t="s">
        <v>46</v>
      </c>
      <c r="AC1209">
        <v>31000000</v>
      </c>
      <c r="AD1209">
        <v>2015</v>
      </c>
      <c r="AE1209">
        <v>12000</v>
      </c>
      <c r="AF1209">
        <v>6.1</v>
      </c>
      <c r="AG1209">
        <v>2.35</v>
      </c>
      <c r="AH1209">
        <v>28000</v>
      </c>
    </row>
    <row r="1210" spans="1:34">
      <c r="A1210" t="s">
        <v>34</v>
      </c>
      <c r="B1210" t="s">
        <v>12025</v>
      </c>
      <c r="C1210">
        <v>41</v>
      </c>
      <c r="D1210">
        <v>78</v>
      </c>
      <c r="E1210">
        <v>0</v>
      </c>
      <c r="F1210">
        <v>786</v>
      </c>
      <c r="G1210" t="s">
        <v>12026</v>
      </c>
      <c r="H1210">
        <v>971</v>
      </c>
      <c r="I1210">
        <v>76501438</v>
      </c>
      <c r="J1210" t="s">
        <v>69</v>
      </c>
      <c r="K1210" t="s">
        <v>95</v>
      </c>
      <c r="L1210" t="s">
        <v>88</v>
      </c>
      <c r="M1210" t="s">
        <v>89</v>
      </c>
      <c r="N1210" t="s">
        <v>87</v>
      </c>
      <c r="Q1210" t="s">
        <v>9441</v>
      </c>
      <c r="R1210" t="s">
        <v>12027</v>
      </c>
      <c r="S1210">
        <v>8146</v>
      </c>
      <c r="T1210">
        <v>4527</v>
      </c>
      <c r="U1210" t="s">
        <v>11032</v>
      </c>
      <c r="V1210">
        <v>0</v>
      </c>
      <c r="W1210" t="s">
        <v>12028</v>
      </c>
      <c r="X1210" t="s">
        <v>12029</v>
      </c>
      <c r="Y1210">
        <v>49</v>
      </c>
      <c r="Z1210" t="s">
        <v>44</v>
      </c>
      <c r="AA1210" t="s">
        <v>359</v>
      </c>
      <c r="AB1210" t="s">
        <v>251</v>
      </c>
      <c r="AC1210">
        <v>30000000</v>
      </c>
      <c r="AD1210">
        <v>2000</v>
      </c>
      <c r="AE1210">
        <v>844</v>
      </c>
      <c r="AF1210">
        <v>6.1</v>
      </c>
      <c r="AG1210">
        <v>1.85</v>
      </c>
      <c r="AH1210">
        <v>181</v>
      </c>
    </row>
    <row r="1211" spans="1:34">
      <c r="A1211" t="s">
        <v>34</v>
      </c>
      <c r="B1211" t="s">
        <v>1330</v>
      </c>
      <c r="C1211">
        <v>252</v>
      </c>
      <c r="D1211">
        <v>137</v>
      </c>
      <c r="E1211">
        <v>179</v>
      </c>
      <c r="F1211">
        <v>4000</v>
      </c>
      <c r="G1211" t="s">
        <v>2194</v>
      </c>
      <c r="H1211">
        <v>17000</v>
      </c>
      <c r="I1211">
        <v>717753</v>
      </c>
      <c r="J1211" t="s">
        <v>69</v>
      </c>
      <c r="K1211" t="s">
        <v>38</v>
      </c>
      <c r="Q1211" t="s">
        <v>683</v>
      </c>
      <c r="R1211" t="s">
        <v>12091</v>
      </c>
      <c r="S1211">
        <v>33107</v>
      </c>
      <c r="T1211">
        <v>33747</v>
      </c>
      <c r="U1211" t="s">
        <v>508</v>
      </c>
      <c r="V1211">
        <v>4</v>
      </c>
      <c r="W1211" t="s">
        <v>12092</v>
      </c>
      <c r="X1211" t="s">
        <v>12093</v>
      </c>
      <c r="Y1211">
        <v>128</v>
      </c>
      <c r="Z1211" t="s">
        <v>44</v>
      </c>
      <c r="AA1211" t="s">
        <v>301</v>
      </c>
      <c r="AB1211" t="s">
        <v>46</v>
      </c>
      <c r="AC1211">
        <v>25000000</v>
      </c>
      <c r="AD1211">
        <v>2012</v>
      </c>
      <c r="AE1211">
        <v>10000</v>
      </c>
      <c r="AF1211">
        <v>6.1</v>
      </c>
      <c r="AG1211">
        <v>2.35</v>
      </c>
      <c r="AH1211">
        <v>27000</v>
      </c>
    </row>
    <row r="1212" spans="1:34">
      <c r="A1212" t="s">
        <v>34</v>
      </c>
      <c r="B1212" t="s">
        <v>12348</v>
      </c>
      <c r="C1212">
        <v>5</v>
      </c>
      <c r="D1212">
        <v>86</v>
      </c>
      <c r="E1212">
        <v>24</v>
      </c>
      <c r="F1212">
        <v>142</v>
      </c>
      <c r="G1212" t="s">
        <v>12349</v>
      </c>
      <c r="H1212">
        <v>407</v>
      </c>
      <c r="I1212">
        <v>39552600</v>
      </c>
      <c r="J1212" t="s">
        <v>69</v>
      </c>
      <c r="K1212" t="s">
        <v>89</v>
      </c>
      <c r="L1212" t="s">
        <v>87</v>
      </c>
      <c r="Q1212" t="s">
        <v>12350</v>
      </c>
      <c r="R1212" t="s">
        <v>12351</v>
      </c>
      <c r="S1212">
        <v>3411</v>
      </c>
      <c r="T1212">
        <v>1090</v>
      </c>
      <c r="U1212" t="s">
        <v>12352</v>
      </c>
      <c r="V1212">
        <v>0</v>
      </c>
      <c r="W1212" t="s">
        <v>12353</v>
      </c>
      <c r="X1212" t="s">
        <v>12354</v>
      </c>
      <c r="Y1212">
        <v>36</v>
      </c>
      <c r="Z1212" t="s">
        <v>44</v>
      </c>
      <c r="AA1212" t="s">
        <v>45</v>
      </c>
      <c r="AB1212" t="s">
        <v>251</v>
      </c>
      <c r="AC1212">
        <v>500000</v>
      </c>
      <c r="AD1212">
        <v>1974</v>
      </c>
      <c r="AE1212">
        <v>189</v>
      </c>
      <c r="AF1212">
        <v>6.1</v>
      </c>
      <c r="AG1212">
        <v>1.85</v>
      </c>
      <c r="AH1212">
        <v>816</v>
      </c>
    </row>
    <row r="1213" spans="1:34">
      <c r="A1213" t="s">
        <v>34</v>
      </c>
      <c r="B1213" t="s">
        <v>2131</v>
      </c>
      <c r="C1213">
        <v>101</v>
      </c>
      <c r="D1213">
        <v>94</v>
      </c>
      <c r="E1213">
        <v>0</v>
      </c>
      <c r="F1213">
        <v>14</v>
      </c>
      <c r="G1213" t="s">
        <v>5340</v>
      </c>
      <c r="H1213">
        <v>563</v>
      </c>
      <c r="I1213">
        <v>15131330</v>
      </c>
      <c r="J1213" t="s">
        <v>69</v>
      </c>
      <c r="K1213" t="s">
        <v>95</v>
      </c>
      <c r="L1213" t="s">
        <v>89</v>
      </c>
      <c r="M1213" t="s">
        <v>70</v>
      </c>
      <c r="Q1213" t="s">
        <v>10461</v>
      </c>
      <c r="R1213" t="s">
        <v>12411</v>
      </c>
      <c r="S1213">
        <v>25843</v>
      </c>
      <c r="T1213">
        <v>683</v>
      </c>
      <c r="U1213" t="s">
        <v>12412</v>
      </c>
      <c r="V1213">
        <v>0</v>
      </c>
      <c r="W1213" t="s">
        <v>12413</v>
      </c>
      <c r="X1213" t="s">
        <v>12414</v>
      </c>
      <c r="Y1213">
        <v>64</v>
      </c>
      <c r="Z1213" t="s">
        <v>44</v>
      </c>
      <c r="AA1213" t="s">
        <v>301</v>
      </c>
      <c r="AB1213" t="s">
        <v>150</v>
      </c>
      <c r="AC1213">
        <v>86000000</v>
      </c>
      <c r="AD1213">
        <v>2006</v>
      </c>
      <c r="AE1213">
        <v>80</v>
      </c>
      <c r="AF1213">
        <v>6</v>
      </c>
      <c r="AG1213">
        <v>2.35</v>
      </c>
      <c r="AH1213">
        <v>941</v>
      </c>
    </row>
    <row r="1214" spans="1:34">
      <c r="A1214" t="s">
        <v>34</v>
      </c>
      <c r="B1214" t="s">
        <v>6750</v>
      </c>
      <c r="C1214">
        <v>143</v>
      </c>
      <c r="D1214">
        <v>90</v>
      </c>
      <c r="E1214">
        <v>10</v>
      </c>
      <c r="F1214">
        <v>11000</v>
      </c>
      <c r="G1214" t="s">
        <v>163</v>
      </c>
      <c r="H1214">
        <v>22000</v>
      </c>
      <c r="I1214">
        <v>160762022</v>
      </c>
      <c r="J1214" t="s">
        <v>69</v>
      </c>
      <c r="K1214" t="s">
        <v>95</v>
      </c>
      <c r="L1214" t="s">
        <v>88</v>
      </c>
      <c r="M1214" t="s">
        <v>89</v>
      </c>
      <c r="Q1214" t="s">
        <v>63</v>
      </c>
      <c r="R1214" t="s">
        <v>12418</v>
      </c>
      <c r="S1214">
        <v>132415</v>
      </c>
      <c r="T1214">
        <v>63165</v>
      </c>
      <c r="U1214" t="s">
        <v>1742</v>
      </c>
      <c r="V1214">
        <v>0</v>
      </c>
      <c r="W1214" t="s">
        <v>12419</v>
      </c>
      <c r="X1214" t="s">
        <v>12420</v>
      </c>
      <c r="Y1214">
        <v>288</v>
      </c>
      <c r="Z1214" t="s">
        <v>44</v>
      </c>
      <c r="AA1214" t="s">
        <v>45</v>
      </c>
      <c r="AB1214" t="s">
        <v>150</v>
      </c>
      <c r="AC1214">
        <v>75000000</v>
      </c>
      <c r="AD1214">
        <v>2004</v>
      </c>
      <c r="AE1214">
        <v>17000</v>
      </c>
      <c r="AF1214">
        <v>6</v>
      </c>
      <c r="AG1214">
        <v>1.85</v>
      </c>
      <c r="AH1214">
        <v>0</v>
      </c>
    </row>
    <row r="1215" spans="1:34">
      <c r="A1215" t="s">
        <v>34</v>
      </c>
      <c r="B1215" t="s">
        <v>12429</v>
      </c>
      <c r="C1215">
        <v>147</v>
      </c>
      <c r="D1215">
        <v>92</v>
      </c>
      <c r="E1215">
        <v>5</v>
      </c>
      <c r="F1215">
        <v>726</v>
      </c>
      <c r="G1215" t="s">
        <v>12430</v>
      </c>
      <c r="H1215">
        <v>870</v>
      </c>
      <c r="I1215">
        <v>162495848</v>
      </c>
      <c r="J1215" t="s">
        <v>69</v>
      </c>
      <c r="K1215" t="s">
        <v>95</v>
      </c>
      <c r="L1215" t="s">
        <v>88</v>
      </c>
      <c r="M1215" t="s">
        <v>89</v>
      </c>
      <c r="N1215" t="s">
        <v>70</v>
      </c>
      <c r="Q1215" t="s">
        <v>12431</v>
      </c>
      <c r="R1215" t="s">
        <v>12432</v>
      </c>
      <c r="S1215">
        <v>34359</v>
      </c>
      <c r="T1215">
        <v>5217</v>
      </c>
      <c r="U1215" t="s">
        <v>8718</v>
      </c>
      <c r="V1215">
        <v>0</v>
      </c>
      <c r="W1215" t="s">
        <v>12433</v>
      </c>
      <c r="X1215" t="s">
        <v>12434</v>
      </c>
      <c r="Y1215">
        <v>133</v>
      </c>
      <c r="Z1215" t="s">
        <v>44</v>
      </c>
      <c r="AA1215" t="s">
        <v>45</v>
      </c>
      <c r="AB1215" t="s">
        <v>150</v>
      </c>
      <c r="AC1215">
        <v>74000000</v>
      </c>
      <c r="AD1215">
        <v>2015</v>
      </c>
      <c r="AE1215">
        <v>861</v>
      </c>
      <c r="AF1215">
        <v>6</v>
      </c>
      <c r="AG1215">
        <v>1.85</v>
      </c>
      <c r="AH1215">
        <v>16000</v>
      </c>
    </row>
    <row r="1216" spans="1:34">
      <c r="A1216" t="s">
        <v>34</v>
      </c>
      <c r="B1216" t="s">
        <v>4126</v>
      </c>
      <c r="C1216">
        <v>321</v>
      </c>
      <c r="D1216">
        <v>125</v>
      </c>
      <c r="E1216">
        <v>252</v>
      </c>
      <c r="F1216">
        <v>10000</v>
      </c>
      <c r="G1216" t="s">
        <v>1785</v>
      </c>
      <c r="H1216">
        <v>40000</v>
      </c>
      <c r="I1216">
        <v>127997349</v>
      </c>
      <c r="J1216" t="s">
        <v>69</v>
      </c>
      <c r="K1216" t="s">
        <v>88</v>
      </c>
      <c r="L1216" t="s">
        <v>38</v>
      </c>
      <c r="M1216" t="s">
        <v>70</v>
      </c>
      <c r="N1216" t="s">
        <v>91</v>
      </c>
      <c r="Q1216" t="s">
        <v>785</v>
      </c>
      <c r="R1216" t="s">
        <v>12477</v>
      </c>
      <c r="S1216">
        <v>101178</v>
      </c>
      <c r="T1216">
        <v>62837</v>
      </c>
      <c r="U1216" t="s">
        <v>2321</v>
      </c>
      <c r="V1216">
        <v>1</v>
      </c>
      <c r="W1216" t="s">
        <v>12478</v>
      </c>
      <c r="X1216" t="s">
        <v>12479</v>
      </c>
      <c r="Y1216">
        <v>779</v>
      </c>
      <c r="Z1216" t="s">
        <v>44</v>
      </c>
      <c r="AA1216" t="s">
        <v>45</v>
      </c>
      <c r="AB1216" t="s">
        <v>150</v>
      </c>
      <c r="AC1216">
        <v>50000000</v>
      </c>
      <c r="AD1216">
        <v>2014</v>
      </c>
      <c r="AE1216">
        <v>11000</v>
      </c>
      <c r="AF1216">
        <v>6</v>
      </c>
      <c r="AG1216">
        <v>2.39</v>
      </c>
      <c r="AH1216">
        <v>90000</v>
      </c>
    </row>
    <row r="1217" spans="1:34">
      <c r="A1217" t="s">
        <v>34</v>
      </c>
      <c r="B1217" t="s">
        <v>654</v>
      </c>
      <c r="C1217">
        <v>25</v>
      </c>
      <c r="D1217">
        <v>106</v>
      </c>
      <c r="E1217">
        <v>323</v>
      </c>
      <c r="F1217">
        <v>0</v>
      </c>
      <c r="G1217" t="s">
        <v>12529</v>
      </c>
      <c r="H1217">
        <v>472</v>
      </c>
      <c r="I1217">
        <v>45500797</v>
      </c>
      <c r="J1217" t="s">
        <v>69</v>
      </c>
      <c r="K1217" t="s">
        <v>38</v>
      </c>
      <c r="L1217" t="s">
        <v>87</v>
      </c>
      <c r="Q1217" t="s">
        <v>11410</v>
      </c>
      <c r="R1217" t="s">
        <v>12530</v>
      </c>
      <c r="S1217">
        <v>17443</v>
      </c>
      <c r="T1217">
        <v>519</v>
      </c>
      <c r="U1217" t="s">
        <v>12531</v>
      </c>
      <c r="V1217">
        <v>2</v>
      </c>
      <c r="W1217" t="s">
        <v>12532</v>
      </c>
      <c r="X1217" t="s">
        <v>12533</v>
      </c>
      <c r="Y1217">
        <v>56</v>
      </c>
      <c r="Z1217" t="s">
        <v>44</v>
      </c>
      <c r="AA1217" t="s">
        <v>45</v>
      </c>
      <c r="AB1217" t="s">
        <v>62</v>
      </c>
      <c r="AC1217">
        <v>40000000</v>
      </c>
      <c r="AD1217">
        <v>1992</v>
      </c>
      <c r="AE1217">
        <v>47</v>
      </c>
      <c r="AF1217">
        <v>6</v>
      </c>
      <c r="AG1217">
        <v>2.35</v>
      </c>
      <c r="AH1217">
        <v>694</v>
      </c>
    </row>
    <row r="1218" spans="1:34">
      <c r="A1218" t="s">
        <v>34</v>
      </c>
      <c r="B1218" t="s">
        <v>12542</v>
      </c>
      <c r="C1218">
        <v>139</v>
      </c>
      <c r="D1218">
        <v>96</v>
      </c>
      <c r="E1218">
        <v>3</v>
      </c>
      <c r="F1218">
        <v>35</v>
      </c>
      <c r="G1218" t="s">
        <v>12543</v>
      </c>
      <c r="H1218">
        <v>18000</v>
      </c>
      <c r="I1218">
        <v>48006503</v>
      </c>
      <c r="J1218" t="s">
        <v>69</v>
      </c>
      <c r="K1218" t="s">
        <v>88</v>
      </c>
      <c r="L1218" t="s">
        <v>89</v>
      </c>
      <c r="M1218" t="s">
        <v>70</v>
      </c>
      <c r="Q1218" t="s">
        <v>615</v>
      </c>
      <c r="R1218" t="s">
        <v>12544</v>
      </c>
      <c r="S1218">
        <v>28109</v>
      </c>
      <c r="T1218">
        <v>18178</v>
      </c>
      <c r="U1218" t="s">
        <v>12545</v>
      </c>
      <c r="V1218">
        <v>3</v>
      </c>
      <c r="W1218" t="s">
        <v>12546</v>
      </c>
      <c r="X1218" t="s">
        <v>12547</v>
      </c>
      <c r="Y1218">
        <v>110</v>
      </c>
      <c r="Z1218" t="s">
        <v>44</v>
      </c>
      <c r="AA1218" t="s">
        <v>45</v>
      </c>
      <c r="AB1218" t="s">
        <v>150</v>
      </c>
      <c r="AC1218">
        <v>37000000</v>
      </c>
      <c r="AD1218">
        <v>2008</v>
      </c>
      <c r="AE1218">
        <v>82</v>
      </c>
      <c r="AF1218">
        <v>6</v>
      </c>
      <c r="AG1218">
        <v>2.35</v>
      </c>
      <c r="AH1218">
        <v>0</v>
      </c>
    </row>
    <row r="1219" spans="1:34">
      <c r="A1219" t="s">
        <v>34</v>
      </c>
      <c r="B1219" t="s">
        <v>5381</v>
      </c>
      <c r="C1219">
        <v>185</v>
      </c>
      <c r="D1219">
        <v>105</v>
      </c>
      <c r="E1219">
        <v>189</v>
      </c>
      <c r="F1219">
        <v>1000</v>
      </c>
      <c r="G1219" t="s">
        <v>9484</v>
      </c>
      <c r="H1219">
        <v>49000</v>
      </c>
      <c r="I1219">
        <v>177243721</v>
      </c>
      <c r="J1219" t="s">
        <v>69</v>
      </c>
      <c r="K1219" t="s">
        <v>88</v>
      </c>
      <c r="L1219" t="s">
        <v>89</v>
      </c>
      <c r="M1219" t="s">
        <v>70</v>
      </c>
      <c r="Q1219" t="s">
        <v>566</v>
      </c>
      <c r="R1219" t="s">
        <v>12778</v>
      </c>
      <c r="S1219">
        <v>130272</v>
      </c>
      <c r="T1219">
        <v>54039</v>
      </c>
      <c r="U1219" t="s">
        <v>2924</v>
      </c>
      <c r="V1219">
        <v>2</v>
      </c>
      <c r="W1219" t="s">
        <v>12779</v>
      </c>
      <c r="X1219" t="s">
        <v>12780</v>
      </c>
      <c r="Y1219">
        <v>209</v>
      </c>
      <c r="Z1219" t="s">
        <v>44</v>
      </c>
      <c r="AA1219" t="s">
        <v>45</v>
      </c>
      <c r="AB1219" t="s">
        <v>150</v>
      </c>
      <c r="AC1219">
        <v>150000000</v>
      </c>
      <c r="AD1219">
        <v>2009</v>
      </c>
      <c r="AE1219">
        <v>3000</v>
      </c>
      <c r="AF1219">
        <v>5.9</v>
      </c>
      <c r="AG1219">
        <v>2.35</v>
      </c>
      <c r="AH1219">
        <v>2000</v>
      </c>
    </row>
    <row r="1220" spans="1:34">
      <c r="A1220" t="s">
        <v>34</v>
      </c>
      <c r="B1220" t="s">
        <v>6718</v>
      </c>
      <c r="C1220">
        <v>101</v>
      </c>
      <c r="D1220">
        <v>84</v>
      </c>
      <c r="E1220">
        <v>50</v>
      </c>
      <c r="F1220">
        <v>692</v>
      </c>
      <c r="G1220" t="s">
        <v>279</v>
      </c>
      <c r="H1220">
        <v>979</v>
      </c>
      <c r="I1220">
        <v>140015224</v>
      </c>
      <c r="J1220" t="s">
        <v>69</v>
      </c>
      <c r="K1220" t="s">
        <v>88</v>
      </c>
      <c r="L1220" t="s">
        <v>89</v>
      </c>
      <c r="M1220" t="s">
        <v>70</v>
      </c>
      <c r="Q1220" t="s">
        <v>238</v>
      </c>
      <c r="R1220" t="s">
        <v>12790</v>
      </c>
      <c r="S1220">
        <v>94172</v>
      </c>
      <c r="T1220">
        <v>3382</v>
      </c>
      <c r="U1220" t="s">
        <v>514</v>
      </c>
      <c r="V1220">
        <v>0</v>
      </c>
      <c r="W1220" t="s">
        <v>12791</v>
      </c>
      <c r="X1220" t="s">
        <v>12792</v>
      </c>
      <c r="Y1220">
        <v>179</v>
      </c>
      <c r="Z1220" t="s">
        <v>44</v>
      </c>
      <c r="AA1220" t="s">
        <v>359</v>
      </c>
      <c r="AB1220" t="s">
        <v>150</v>
      </c>
      <c r="AC1220">
        <v>133000000</v>
      </c>
      <c r="AD1220">
        <v>1999</v>
      </c>
      <c r="AE1220">
        <v>886</v>
      </c>
      <c r="AF1220">
        <v>5.9</v>
      </c>
      <c r="AG1220">
        <v>1.85</v>
      </c>
      <c r="AH1220">
        <v>0</v>
      </c>
    </row>
    <row r="1221" spans="1:34">
      <c r="A1221" t="s">
        <v>34</v>
      </c>
      <c r="B1221" t="s">
        <v>3160</v>
      </c>
      <c r="C1221">
        <v>217</v>
      </c>
      <c r="D1221">
        <v>118</v>
      </c>
      <c r="E1221">
        <v>0</v>
      </c>
      <c r="F1221">
        <v>1000</v>
      </c>
      <c r="G1221" t="s">
        <v>849</v>
      </c>
      <c r="H1221">
        <v>8000</v>
      </c>
      <c r="I1221">
        <v>88761720</v>
      </c>
      <c r="J1221" t="s">
        <v>69</v>
      </c>
      <c r="K1221" t="s">
        <v>89</v>
      </c>
      <c r="L1221" t="s">
        <v>70</v>
      </c>
      <c r="Q1221" t="s">
        <v>1227</v>
      </c>
      <c r="R1221" t="s">
        <v>12796</v>
      </c>
      <c r="S1221">
        <v>141179</v>
      </c>
      <c r="T1221">
        <v>14024</v>
      </c>
      <c r="U1221" t="s">
        <v>2924</v>
      </c>
      <c r="V1221">
        <v>0</v>
      </c>
      <c r="W1221" t="s">
        <v>12797</v>
      </c>
      <c r="X1221" t="s">
        <v>12798</v>
      </c>
      <c r="Y1221">
        <v>419</v>
      </c>
      <c r="Z1221" t="s">
        <v>44</v>
      </c>
      <c r="AA1221" t="s">
        <v>329</v>
      </c>
      <c r="AB1221" t="s">
        <v>150</v>
      </c>
      <c r="AC1221">
        <v>95000000</v>
      </c>
      <c r="AD1221">
        <v>2010</v>
      </c>
      <c r="AE1221">
        <v>3000</v>
      </c>
      <c r="AF1221">
        <v>5.9</v>
      </c>
      <c r="AG1221">
        <v>2.35</v>
      </c>
      <c r="AH1221">
        <v>9000</v>
      </c>
    </row>
    <row r="1222" spans="1:34">
      <c r="A1222" t="s">
        <v>34</v>
      </c>
      <c r="B1222" t="s">
        <v>11607</v>
      </c>
      <c r="C1222">
        <v>183</v>
      </c>
      <c r="D1222">
        <v>106</v>
      </c>
      <c r="E1222">
        <v>87</v>
      </c>
      <c r="F1222">
        <v>918</v>
      </c>
      <c r="G1222" t="s">
        <v>4994</v>
      </c>
      <c r="H1222">
        <v>8000</v>
      </c>
      <c r="I1222">
        <v>68558662</v>
      </c>
      <c r="J1222" t="s">
        <v>69</v>
      </c>
      <c r="K1222" t="s">
        <v>89</v>
      </c>
      <c r="L1222" t="s">
        <v>70</v>
      </c>
      <c r="Q1222" t="s">
        <v>1227</v>
      </c>
      <c r="R1222" t="s">
        <v>12799</v>
      </c>
      <c r="S1222">
        <v>86627</v>
      </c>
      <c r="T1222">
        <v>10882</v>
      </c>
      <c r="U1222" t="s">
        <v>6102</v>
      </c>
      <c r="V1222">
        <v>0</v>
      </c>
      <c r="W1222" t="s">
        <v>12800</v>
      </c>
      <c r="X1222" t="s">
        <v>12801</v>
      </c>
      <c r="Y1222">
        <v>204</v>
      </c>
      <c r="Z1222" t="s">
        <v>44</v>
      </c>
      <c r="AA1222" t="s">
        <v>45</v>
      </c>
      <c r="AB1222" t="s">
        <v>150</v>
      </c>
      <c r="AC1222">
        <v>90000000</v>
      </c>
      <c r="AD1222">
        <v>2013</v>
      </c>
      <c r="AE1222">
        <v>956</v>
      </c>
      <c r="AF1222">
        <v>5.9</v>
      </c>
      <c r="AG1222">
        <v>2.35</v>
      </c>
      <c r="AH1222">
        <v>28000</v>
      </c>
    </row>
    <row r="1223" spans="1:34">
      <c r="A1223" t="s">
        <v>34</v>
      </c>
      <c r="B1223" t="s">
        <v>12882</v>
      </c>
      <c r="C1223">
        <v>118</v>
      </c>
      <c r="D1223">
        <v>91</v>
      </c>
      <c r="E1223">
        <v>39</v>
      </c>
      <c r="F1223">
        <v>562</v>
      </c>
      <c r="G1223" t="s">
        <v>12883</v>
      </c>
      <c r="H1223">
        <v>1000</v>
      </c>
      <c r="I1223">
        <v>55747724</v>
      </c>
      <c r="J1223" t="s">
        <v>69</v>
      </c>
      <c r="K1223" t="s">
        <v>95</v>
      </c>
      <c r="L1223" t="s">
        <v>88</v>
      </c>
      <c r="M1223" t="s">
        <v>89</v>
      </c>
      <c r="Q1223" t="s">
        <v>473</v>
      </c>
      <c r="R1223" t="s">
        <v>12884</v>
      </c>
      <c r="S1223">
        <v>18042</v>
      </c>
      <c r="T1223">
        <v>3104</v>
      </c>
      <c r="U1223" t="s">
        <v>2612</v>
      </c>
      <c r="V1223">
        <v>1</v>
      </c>
      <c r="W1223" t="s">
        <v>12885</v>
      </c>
      <c r="X1223" t="s">
        <v>12886</v>
      </c>
      <c r="Y1223">
        <v>73</v>
      </c>
      <c r="Z1223" t="s">
        <v>44</v>
      </c>
      <c r="AA1223" t="s">
        <v>45</v>
      </c>
      <c r="AB1223" t="s">
        <v>150</v>
      </c>
      <c r="AC1223">
        <v>55000000</v>
      </c>
      <c r="AD1223">
        <v>2013</v>
      </c>
      <c r="AE1223">
        <v>591</v>
      </c>
      <c r="AF1223">
        <v>5.9</v>
      </c>
      <c r="AG1223">
        <v>1.85</v>
      </c>
      <c r="AH1223">
        <v>0</v>
      </c>
    </row>
    <row r="1224" spans="1:34">
      <c r="A1224" t="s">
        <v>34</v>
      </c>
      <c r="B1224" t="s">
        <v>12914</v>
      </c>
      <c r="C1224">
        <v>22</v>
      </c>
      <c r="D1224">
        <v>99</v>
      </c>
      <c r="E1224">
        <v>32</v>
      </c>
      <c r="F1224">
        <v>479</v>
      </c>
      <c r="G1224" t="s">
        <v>6343</v>
      </c>
      <c r="H1224">
        <v>1000</v>
      </c>
      <c r="I1224">
        <v>16671505</v>
      </c>
      <c r="J1224" t="s">
        <v>69</v>
      </c>
      <c r="K1224" t="s">
        <v>88</v>
      </c>
      <c r="L1224" t="s">
        <v>37</v>
      </c>
      <c r="M1224" t="s">
        <v>38</v>
      </c>
      <c r="N1224" t="s">
        <v>89</v>
      </c>
      <c r="Q1224" t="s">
        <v>2677</v>
      </c>
      <c r="R1224" t="s">
        <v>12915</v>
      </c>
      <c r="S1224">
        <v>33186</v>
      </c>
      <c r="T1224">
        <v>2949</v>
      </c>
      <c r="U1224" t="s">
        <v>12916</v>
      </c>
      <c r="V1224">
        <v>1</v>
      </c>
      <c r="W1224" t="s">
        <v>12917</v>
      </c>
      <c r="X1224" t="s">
        <v>12918</v>
      </c>
      <c r="Y1224">
        <v>78</v>
      </c>
      <c r="Z1224" t="s">
        <v>44</v>
      </c>
      <c r="AA1224" t="s">
        <v>45</v>
      </c>
      <c r="AB1224" t="s">
        <v>150</v>
      </c>
      <c r="AC1224">
        <v>50000000</v>
      </c>
      <c r="AD1224">
        <v>1994</v>
      </c>
      <c r="AE1224">
        <v>619</v>
      </c>
      <c r="AF1224">
        <v>5.9</v>
      </c>
      <c r="AG1224">
        <v>1.85</v>
      </c>
      <c r="AH1224">
        <v>0</v>
      </c>
    </row>
    <row r="1225" spans="1:34">
      <c r="A1225" t="s">
        <v>34</v>
      </c>
      <c r="B1225" t="s">
        <v>12597</v>
      </c>
      <c r="C1225">
        <v>105</v>
      </c>
      <c r="D1225">
        <v>88</v>
      </c>
      <c r="E1225">
        <v>8</v>
      </c>
      <c r="F1225">
        <v>8000</v>
      </c>
      <c r="G1225" t="s">
        <v>1785</v>
      </c>
      <c r="H1225">
        <v>12000</v>
      </c>
      <c r="I1225">
        <v>28133159</v>
      </c>
      <c r="J1225" t="s">
        <v>69</v>
      </c>
      <c r="K1225" t="s">
        <v>95</v>
      </c>
      <c r="L1225" t="s">
        <v>88</v>
      </c>
      <c r="M1225" t="s">
        <v>89</v>
      </c>
      <c r="N1225" t="s">
        <v>70</v>
      </c>
      <c r="Q1225" t="s">
        <v>2304</v>
      </c>
      <c r="R1225" t="s">
        <v>12926</v>
      </c>
      <c r="S1225">
        <v>30055</v>
      </c>
      <c r="T1225">
        <v>33822</v>
      </c>
      <c r="U1225" t="s">
        <v>4199</v>
      </c>
      <c r="V1225">
        <v>1</v>
      </c>
      <c r="W1225" t="s">
        <v>12927</v>
      </c>
      <c r="X1225" t="s">
        <v>12928</v>
      </c>
      <c r="Y1225">
        <v>70</v>
      </c>
      <c r="Z1225" t="s">
        <v>44</v>
      </c>
      <c r="AA1225" t="s">
        <v>45</v>
      </c>
      <c r="AB1225" t="s">
        <v>150</v>
      </c>
      <c r="AC1225">
        <v>50000000</v>
      </c>
      <c r="AD1225">
        <v>2006</v>
      </c>
      <c r="AE1225">
        <v>11000</v>
      </c>
      <c r="AF1225">
        <v>5.9</v>
      </c>
      <c r="AG1225">
        <v>1.85</v>
      </c>
      <c r="AH1225">
        <v>593</v>
      </c>
    </row>
    <row r="1226" spans="1:34">
      <c r="A1226" t="s">
        <v>34</v>
      </c>
      <c r="B1226" t="s">
        <v>12939</v>
      </c>
      <c r="C1226">
        <v>83</v>
      </c>
      <c r="D1226">
        <v>89</v>
      </c>
      <c r="E1226">
        <v>7</v>
      </c>
      <c r="F1226">
        <v>91</v>
      </c>
      <c r="G1226" t="s">
        <v>12940</v>
      </c>
      <c r="H1226">
        <v>3000</v>
      </c>
      <c r="I1226">
        <v>57011847</v>
      </c>
      <c r="J1226" t="s">
        <v>69</v>
      </c>
      <c r="K1226" t="s">
        <v>95</v>
      </c>
      <c r="L1226" t="s">
        <v>88</v>
      </c>
      <c r="M1226" t="s">
        <v>89</v>
      </c>
      <c r="N1226" t="s">
        <v>86</v>
      </c>
      <c r="Q1226" t="s">
        <v>3500</v>
      </c>
      <c r="R1226" t="s">
        <v>12941</v>
      </c>
      <c r="S1226">
        <v>20615</v>
      </c>
      <c r="T1226">
        <v>3361</v>
      </c>
      <c r="U1226" t="s">
        <v>12942</v>
      </c>
      <c r="V1226">
        <v>2</v>
      </c>
      <c r="W1226" t="s">
        <v>12943</v>
      </c>
      <c r="X1226" t="s">
        <v>12944</v>
      </c>
      <c r="Y1226">
        <v>44</v>
      </c>
      <c r="Z1226" t="s">
        <v>44</v>
      </c>
      <c r="AA1226" t="s">
        <v>45</v>
      </c>
      <c r="AB1226" t="s">
        <v>150</v>
      </c>
      <c r="AC1226">
        <v>40000000</v>
      </c>
      <c r="AD1226">
        <v>2013</v>
      </c>
      <c r="AE1226">
        <v>190</v>
      </c>
      <c r="AF1226">
        <v>5.9</v>
      </c>
      <c r="AG1226">
        <v>2.35</v>
      </c>
      <c r="AH1226">
        <v>0</v>
      </c>
    </row>
    <row r="1227" spans="1:34">
      <c r="A1227" t="s">
        <v>34</v>
      </c>
      <c r="B1227" t="s">
        <v>5291</v>
      </c>
      <c r="C1227">
        <v>94</v>
      </c>
      <c r="D1227">
        <v>95</v>
      </c>
      <c r="E1227">
        <v>65</v>
      </c>
      <c r="F1227">
        <v>246</v>
      </c>
      <c r="G1227" t="s">
        <v>13010</v>
      </c>
      <c r="H1227">
        <v>506</v>
      </c>
      <c r="I1227">
        <v>58156435</v>
      </c>
      <c r="J1227" t="s">
        <v>69</v>
      </c>
      <c r="K1227" t="s">
        <v>88</v>
      </c>
      <c r="L1227" t="s">
        <v>90</v>
      </c>
      <c r="Q1227" t="s">
        <v>1496</v>
      </c>
      <c r="R1227" t="s">
        <v>13011</v>
      </c>
      <c r="S1227">
        <v>37479</v>
      </c>
      <c r="T1227">
        <v>1266</v>
      </c>
      <c r="U1227" t="s">
        <v>13012</v>
      </c>
      <c r="V1227">
        <v>3</v>
      </c>
      <c r="W1227" t="s">
        <v>13013</v>
      </c>
      <c r="X1227" t="s">
        <v>13014</v>
      </c>
      <c r="Y1227">
        <v>152</v>
      </c>
      <c r="Z1227" t="s">
        <v>44</v>
      </c>
      <c r="AA1227" t="s">
        <v>45</v>
      </c>
      <c r="AB1227" t="s">
        <v>62</v>
      </c>
      <c r="AC1227">
        <v>19000000</v>
      </c>
      <c r="AD1227">
        <v>2004</v>
      </c>
      <c r="AE1227">
        <v>316</v>
      </c>
      <c r="AF1227">
        <v>5.9</v>
      </c>
      <c r="AG1227">
        <v>2.35</v>
      </c>
      <c r="AH1227">
        <v>0</v>
      </c>
    </row>
    <row r="1228" spans="1:34">
      <c r="A1228" t="s">
        <v>34</v>
      </c>
      <c r="B1228" t="s">
        <v>13019</v>
      </c>
      <c r="C1228">
        <v>244</v>
      </c>
      <c r="D1228">
        <v>108</v>
      </c>
      <c r="E1228">
        <v>24</v>
      </c>
      <c r="F1228">
        <v>653</v>
      </c>
      <c r="G1228" t="s">
        <v>11019</v>
      </c>
      <c r="H1228">
        <v>2000</v>
      </c>
      <c r="I1228">
        <v>23070045</v>
      </c>
      <c r="J1228" t="s">
        <v>69</v>
      </c>
      <c r="K1228" t="s">
        <v>38</v>
      </c>
      <c r="L1228" t="s">
        <v>57</v>
      </c>
      <c r="Q1228" t="s">
        <v>2127</v>
      </c>
      <c r="R1228" t="s">
        <v>13020</v>
      </c>
      <c r="S1228">
        <v>47003</v>
      </c>
      <c r="T1228">
        <v>3892</v>
      </c>
      <c r="U1228" t="s">
        <v>2685</v>
      </c>
      <c r="V1228">
        <v>0</v>
      </c>
      <c r="W1228" t="s">
        <v>13021</v>
      </c>
      <c r="X1228" t="s">
        <v>13022</v>
      </c>
      <c r="Y1228">
        <v>215</v>
      </c>
      <c r="Z1228" t="s">
        <v>44</v>
      </c>
      <c r="AA1228" t="s">
        <v>45</v>
      </c>
      <c r="AB1228" t="s">
        <v>46</v>
      </c>
      <c r="AC1228">
        <v>30000000</v>
      </c>
      <c r="AD1228">
        <v>2011</v>
      </c>
      <c r="AE1228">
        <v>942</v>
      </c>
      <c r="AF1228">
        <v>5.9</v>
      </c>
      <c r="AG1228">
        <v>1.85</v>
      </c>
      <c r="AH1228">
        <v>11000</v>
      </c>
    </row>
    <row r="1229" spans="1:34">
      <c r="A1229" t="s">
        <v>34</v>
      </c>
      <c r="B1229" t="s">
        <v>13026</v>
      </c>
      <c r="C1229">
        <v>45</v>
      </c>
      <c r="D1229">
        <v>83</v>
      </c>
      <c r="E1229">
        <v>5</v>
      </c>
      <c r="F1229">
        <v>368</v>
      </c>
      <c r="G1229" t="s">
        <v>7336</v>
      </c>
      <c r="H1229">
        <v>971</v>
      </c>
      <c r="I1229">
        <v>100491683</v>
      </c>
      <c r="J1229" t="s">
        <v>69</v>
      </c>
      <c r="K1229" t="s">
        <v>95</v>
      </c>
      <c r="L1229" t="s">
        <v>88</v>
      </c>
      <c r="M1229" t="s">
        <v>38</v>
      </c>
      <c r="N1229" t="s">
        <v>89</v>
      </c>
      <c r="O1229" t="s">
        <v>91</v>
      </c>
      <c r="Q1229" t="s">
        <v>9441</v>
      </c>
      <c r="R1229" t="s">
        <v>13027</v>
      </c>
      <c r="S1229">
        <v>14005</v>
      </c>
      <c r="T1229">
        <v>3438</v>
      </c>
      <c r="U1229" t="s">
        <v>7508</v>
      </c>
      <c r="V1229">
        <v>0</v>
      </c>
      <c r="W1229" t="s">
        <v>13028</v>
      </c>
      <c r="X1229" t="s">
        <v>13029</v>
      </c>
      <c r="Y1229">
        <v>67</v>
      </c>
      <c r="Z1229" t="s">
        <v>44</v>
      </c>
      <c r="AA1229" t="s">
        <v>45</v>
      </c>
      <c r="AB1229" t="s">
        <v>251</v>
      </c>
      <c r="AC1229">
        <v>24000000</v>
      </c>
      <c r="AD1229">
        <v>1998</v>
      </c>
      <c r="AE1229">
        <v>503</v>
      </c>
      <c r="AF1229">
        <v>5.9</v>
      </c>
      <c r="AG1229">
        <v>1.85</v>
      </c>
      <c r="AH1229">
        <v>418</v>
      </c>
    </row>
    <row r="1230" spans="1:34">
      <c r="A1230" t="s">
        <v>34</v>
      </c>
      <c r="B1230" t="s">
        <v>13104</v>
      </c>
      <c r="C1230">
        <v>78</v>
      </c>
      <c r="D1230">
        <v>91</v>
      </c>
      <c r="E1230">
        <v>29</v>
      </c>
      <c r="F1230">
        <v>459</v>
      </c>
      <c r="G1230" t="s">
        <v>8159</v>
      </c>
      <c r="H1230">
        <v>861</v>
      </c>
      <c r="I1230">
        <v>27087695</v>
      </c>
      <c r="J1230" t="s">
        <v>69</v>
      </c>
      <c r="K1230" t="s">
        <v>88</v>
      </c>
      <c r="L1230" t="s">
        <v>38</v>
      </c>
      <c r="Q1230" t="s">
        <v>13105</v>
      </c>
      <c r="R1230" t="s">
        <v>13106</v>
      </c>
      <c r="S1230">
        <v>41664</v>
      </c>
      <c r="T1230">
        <v>2543</v>
      </c>
      <c r="U1230" t="s">
        <v>2967</v>
      </c>
      <c r="V1230">
        <v>0</v>
      </c>
      <c r="W1230" t="s">
        <v>13107</v>
      </c>
      <c r="X1230" t="s">
        <v>13108</v>
      </c>
      <c r="Y1230">
        <v>205</v>
      </c>
      <c r="Z1230" t="s">
        <v>44</v>
      </c>
      <c r="AA1230" t="s">
        <v>45</v>
      </c>
      <c r="AB1230" t="s">
        <v>62</v>
      </c>
      <c r="AC1230">
        <v>17700000</v>
      </c>
      <c r="AD1230">
        <v>2001</v>
      </c>
      <c r="AE1230">
        <v>593</v>
      </c>
      <c r="AF1230">
        <v>5.9</v>
      </c>
      <c r="AG1230">
        <v>1.85</v>
      </c>
      <c r="AH1230">
        <v>0</v>
      </c>
    </row>
    <row r="1231" spans="1:34">
      <c r="A1231" t="s">
        <v>34</v>
      </c>
      <c r="B1231" t="s">
        <v>13196</v>
      </c>
      <c r="C1231">
        <v>33</v>
      </c>
      <c r="D1231">
        <v>76</v>
      </c>
      <c r="E1231">
        <v>14</v>
      </c>
      <c r="F1231">
        <v>636</v>
      </c>
      <c r="G1231" t="s">
        <v>6120</v>
      </c>
      <c r="H1231">
        <v>1000</v>
      </c>
      <c r="I1231">
        <v>13684949</v>
      </c>
      <c r="J1231" t="s">
        <v>69</v>
      </c>
      <c r="K1231" t="s">
        <v>95</v>
      </c>
      <c r="L1231" t="s">
        <v>88</v>
      </c>
      <c r="M1231" t="s">
        <v>89</v>
      </c>
      <c r="Q1231" t="s">
        <v>1410</v>
      </c>
      <c r="R1231" t="s">
        <v>13197</v>
      </c>
      <c r="S1231">
        <v>4564</v>
      </c>
      <c r="T1231">
        <v>3752</v>
      </c>
      <c r="U1231" t="s">
        <v>166</v>
      </c>
      <c r="V1231">
        <v>0</v>
      </c>
      <c r="W1231" t="s">
        <v>13198</v>
      </c>
      <c r="X1231" t="s">
        <v>13199</v>
      </c>
      <c r="Y1231">
        <v>43</v>
      </c>
      <c r="Z1231" t="s">
        <v>44</v>
      </c>
      <c r="AA1231" t="s">
        <v>45</v>
      </c>
      <c r="AB1231" t="s">
        <v>150</v>
      </c>
      <c r="AC1231">
        <v>3000000</v>
      </c>
      <c r="AD1231">
        <v>2002</v>
      </c>
      <c r="AE1231">
        <v>811</v>
      </c>
      <c r="AF1231">
        <v>5.9</v>
      </c>
      <c r="AG1231">
        <v>1.85</v>
      </c>
      <c r="AH1231">
        <v>227</v>
      </c>
    </row>
    <row r="1232" spans="1:34">
      <c r="A1232" t="s">
        <v>34</v>
      </c>
      <c r="B1232" t="s">
        <v>1810</v>
      </c>
      <c r="C1232">
        <v>256</v>
      </c>
      <c r="D1232">
        <v>111</v>
      </c>
      <c r="E1232">
        <v>456</v>
      </c>
      <c r="F1232">
        <v>394</v>
      </c>
      <c r="G1232" t="s">
        <v>10554</v>
      </c>
      <c r="H1232">
        <v>20000</v>
      </c>
      <c r="I1232">
        <v>34964818</v>
      </c>
      <c r="J1232" t="s">
        <v>69</v>
      </c>
      <c r="K1232" t="s">
        <v>89</v>
      </c>
      <c r="L1232" t="s">
        <v>70</v>
      </c>
      <c r="Q1232" t="s">
        <v>289</v>
      </c>
      <c r="R1232" t="s">
        <v>13317</v>
      </c>
      <c r="S1232">
        <v>39956</v>
      </c>
      <c r="T1232">
        <v>21393</v>
      </c>
      <c r="U1232" t="s">
        <v>11317</v>
      </c>
      <c r="V1232">
        <v>4</v>
      </c>
      <c r="W1232" t="s">
        <v>13318</v>
      </c>
      <c r="X1232" t="s">
        <v>13319</v>
      </c>
      <c r="Y1232">
        <v>186</v>
      </c>
      <c r="Z1232" t="s">
        <v>44</v>
      </c>
      <c r="AA1232" t="s">
        <v>45</v>
      </c>
      <c r="AB1232" t="s">
        <v>150</v>
      </c>
      <c r="AC1232">
        <v>150000000</v>
      </c>
      <c r="AD1232">
        <v>2015</v>
      </c>
      <c r="AE1232">
        <v>548</v>
      </c>
      <c r="AF1232">
        <v>5.8</v>
      </c>
      <c r="AG1232">
        <v>2.35</v>
      </c>
      <c r="AH1232">
        <v>24000</v>
      </c>
    </row>
    <row r="1233" spans="1:34">
      <c r="A1233" t="s">
        <v>34</v>
      </c>
      <c r="B1233" t="s">
        <v>766</v>
      </c>
      <c r="C1233">
        <v>61</v>
      </c>
      <c r="D1233">
        <v>97</v>
      </c>
      <c r="E1233">
        <v>750</v>
      </c>
      <c r="F1233">
        <v>231</v>
      </c>
      <c r="G1233" t="s">
        <v>9441</v>
      </c>
      <c r="H1233">
        <v>1000</v>
      </c>
      <c r="I1233">
        <v>18318000</v>
      </c>
      <c r="J1233" t="s">
        <v>69</v>
      </c>
      <c r="K1233" t="s">
        <v>88</v>
      </c>
      <c r="L1233" t="s">
        <v>38</v>
      </c>
      <c r="M1233" t="s">
        <v>89</v>
      </c>
      <c r="N1233" t="s">
        <v>70</v>
      </c>
      <c r="Q1233" t="s">
        <v>632</v>
      </c>
      <c r="R1233" t="s">
        <v>13357</v>
      </c>
      <c r="S1233">
        <v>24868</v>
      </c>
      <c r="T1233">
        <v>2521</v>
      </c>
      <c r="U1233" t="s">
        <v>13358</v>
      </c>
      <c r="V1233">
        <v>0</v>
      </c>
      <c r="W1233" t="s">
        <v>13359</v>
      </c>
      <c r="X1233" t="s">
        <v>13360</v>
      </c>
      <c r="Y1233">
        <v>216</v>
      </c>
      <c r="Z1233" t="s">
        <v>44</v>
      </c>
      <c r="AA1233" t="s">
        <v>772</v>
      </c>
      <c r="AB1233" t="s">
        <v>251</v>
      </c>
      <c r="AC1233">
        <v>80000000</v>
      </c>
      <c r="AD1233">
        <v>1998</v>
      </c>
      <c r="AE1233">
        <v>971</v>
      </c>
      <c r="AF1233">
        <v>5.8</v>
      </c>
      <c r="AG1233">
        <v>1.85</v>
      </c>
      <c r="AH1233">
        <v>964</v>
      </c>
    </row>
    <row r="1234" spans="1:34">
      <c r="A1234" t="s">
        <v>34</v>
      </c>
      <c r="B1234" t="s">
        <v>4095</v>
      </c>
      <c r="C1234">
        <v>161</v>
      </c>
      <c r="D1234">
        <v>81</v>
      </c>
      <c r="E1234">
        <v>10</v>
      </c>
      <c r="F1234">
        <v>397</v>
      </c>
      <c r="G1234" t="s">
        <v>370</v>
      </c>
      <c r="H1234">
        <v>925</v>
      </c>
      <c r="I1234">
        <v>135381507</v>
      </c>
      <c r="J1234" t="s">
        <v>69</v>
      </c>
      <c r="K1234" t="s">
        <v>95</v>
      </c>
      <c r="L1234" t="s">
        <v>88</v>
      </c>
      <c r="M1234" t="s">
        <v>89</v>
      </c>
      <c r="N1234" t="s">
        <v>86</v>
      </c>
      <c r="Q1234" t="s">
        <v>3050</v>
      </c>
      <c r="R1234" t="s">
        <v>13380</v>
      </c>
      <c r="S1234">
        <v>63912</v>
      </c>
      <c r="T1234">
        <v>2252</v>
      </c>
      <c r="U1234" t="s">
        <v>7993</v>
      </c>
      <c r="V1234">
        <v>0</v>
      </c>
      <c r="W1234" t="s">
        <v>13381</v>
      </c>
      <c r="X1234" t="s">
        <v>13382</v>
      </c>
      <c r="Y1234">
        <v>251</v>
      </c>
      <c r="Z1234" t="s">
        <v>44</v>
      </c>
      <c r="AA1234" t="s">
        <v>45</v>
      </c>
      <c r="AB1234" t="s">
        <v>251</v>
      </c>
      <c r="AC1234">
        <v>150000000</v>
      </c>
      <c r="AD1234">
        <v>2005</v>
      </c>
      <c r="AE1234">
        <v>729</v>
      </c>
      <c r="AF1234">
        <v>5.8</v>
      </c>
      <c r="AG1234">
        <v>1.85</v>
      </c>
      <c r="AH1234">
        <v>912</v>
      </c>
    </row>
    <row r="1235" spans="1:34">
      <c r="A1235" t="s">
        <v>34</v>
      </c>
      <c r="B1235" t="s">
        <v>13479</v>
      </c>
      <c r="C1235">
        <v>121</v>
      </c>
      <c r="D1235">
        <v>85</v>
      </c>
      <c r="E1235">
        <v>7</v>
      </c>
      <c r="F1235">
        <v>691</v>
      </c>
      <c r="G1235" t="s">
        <v>3500</v>
      </c>
      <c r="H1235">
        <v>14000</v>
      </c>
      <c r="I1235">
        <v>64238770</v>
      </c>
      <c r="J1235" t="s">
        <v>69</v>
      </c>
      <c r="K1235" t="s">
        <v>95</v>
      </c>
      <c r="L1235" t="s">
        <v>88</v>
      </c>
      <c r="M1235" t="s">
        <v>89</v>
      </c>
      <c r="Q1235" t="s">
        <v>81</v>
      </c>
      <c r="R1235" t="s">
        <v>13480</v>
      </c>
      <c r="S1235">
        <v>19547</v>
      </c>
      <c r="T1235">
        <v>18795</v>
      </c>
      <c r="U1235" t="s">
        <v>9744</v>
      </c>
      <c r="V1235">
        <v>0</v>
      </c>
      <c r="W1235" t="s">
        <v>13481</v>
      </c>
      <c r="X1235" t="s">
        <v>13482</v>
      </c>
      <c r="Y1235">
        <v>64</v>
      </c>
      <c r="Z1235" t="s">
        <v>44</v>
      </c>
      <c r="AA1235" t="s">
        <v>710</v>
      </c>
      <c r="AB1235" t="s">
        <v>150</v>
      </c>
      <c r="AC1235">
        <v>42000000</v>
      </c>
      <c r="AD1235">
        <v>2014</v>
      </c>
      <c r="AE1235">
        <v>3000</v>
      </c>
      <c r="AF1235">
        <v>5.8</v>
      </c>
      <c r="AG1235">
        <v>1.85</v>
      </c>
      <c r="AH1235">
        <v>0</v>
      </c>
    </row>
    <row r="1236" spans="1:34">
      <c r="A1236" t="s">
        <v>34</v>
      </c>
      <c r="B1236" t="s">
        <v>11556</v>
      </c>
      <c r="C1236">
        <v>42</v>
      </c>
      <c r="D1236">
        <v>89</v>
      </c>
      <c r="E1236">
        <v>12</v>
      </c>
      <c r="F1236">
        <v>373</v>
      </c>
      <c r="G1236" t="s">
        <v>13487</v>
      </c>
      <c r="H1236">
        <v>1000</v>
      </c>
      <c r="I1236">
        <v>22359293</v>
      </c>
      <c r="J1236" t="s">
        <v>69</v>
      </c>
      <c r="K1236" t="s">
        <v>88</v>
      </c>
      <c r="L1236" t="s">
        <v>89</v>
      </c>
      <c r="M1236" t="s">
        <v>70</v>
      </c>
      <c r="Q1236" t="s">
        <v>1198</v>
      </c>
      <c r="R1236" t="s">
        <v>13488</v>
      </c>
      <c r="S1236">
        <v>16222</v>
      </c>
      <c r="T1236">
        <v>2056</v>
      </c>
      <c r="U1236" t="s">
        <v>8536</v>
      </c>
      <c r="V1236">
        <v>0</v>
      </c>
      <c r="W1236" t="s">
        <v>13489</v>
      </c>
      <c r="X1236" t="s">
        <v>13490</v>
      </c>
      <c r="Y1236">
        <v>39</v>
      </c>
      <c r="Z1236" t="s">
        <v>44</v>
      </c>
      <c r="AA1236" t="s">
        <v>329</v>
      </c>
      <c r="AB1236" t="s">
        <v>150</v>
      </c>
      <c r="AC1236">
        <v>29000000</v>
      </c>
      <c r="AD1236">
        <v>1997</v>
      </c>
      <c r="AE1236">
        <v>409</v>
      </c>
      <c r="AF1236">
        <v>5.8</v>
      </c>
      <c r="AG1236">
        <v>1.85</v>
      </c>
      <c r="AH1236">
        <v>0</v>
      </c>
    </row>
    <row r="1237" spans="1:34">
      <c r="A1237" t="s">
        <v>34</v>
      </c>
      <c r="B1237" t="s">
        <v>13564</v>
      </c>
      <c r="C1237">
        <v>80</v>
      </c>
      <c r="D1237">
        <v>72</v>
      </c>
      <c r="E1237">
        <v>2</v>
      </c>
      <c r="F1237">
        <v>434</v>
      </c>
      <c r="G1237" t="s">
        <v>12598</v>
      </c>
      <c r="H1237">
        <v>1000</v>
      </c>
      <c r="I1237">
        <v>48423368</v>
      </c>
      <c r="J1237" t="s">
        <v>69</v>
      </c>
      <c r="K1237" t="s">
        <v>95</v>
      </c>
      <c r="L1237" t="s">
        <v>89</v>
      </c>
      <c r="M1237" t="s">
        <v>70</v>
      </c>
      <c r="Q1237" t="s">
        <v>3841</v>
      </c>
      <c r="R1237" t="s">
        <v>13565</v>
      </c>
      <c r="S1237">
        <v>13324</v>
      </c>
      <c r="T1237">
        <v>3402</v>
      </c>
      <c r="U1237" t="s">
        <v>12481</v>
      </c>
      <c r="V1237">
        <v>1</v>
      </c>
      <c r="W1237" t="s">
        <v>13566</v>
      </c>
      <c r="X1237" t="s">
        <v>13567</v>
      </c>
      <c r="Y1237">
        <v>79</v>
      </c>
      <c r="Z1237" t="s">
        <v>44</v>
      </c>
      <c r="AA1237" t="s">
        <v>45</v>
      </c>
      <c r="AB1237" t="s">
        <v>251</v>
      </c>
      <c r="AC1237">
        <v>20000000</v>
      </c>
      <c r="AD1237">
        <v>2002</v>
      </c>
      <c r="AE1237">
        <v>677</v>
      </c>
      <c r="AF1237">
        <v>5.8</v>
      </c>
      <c r="AG1237">
        <v>1.66</v>
      </c>
      <c r="AH1237">
        <v>302</v>
      </c>
    </row>
    <row r="1238" spans="1:34">
      <c r="A1238" t="s">
        <v>34</v>
      </c>
      <c r="B1238" t="s">
        <v>11043</v>
      </c>
      <c r="C1238">
        <v>94</v>
      </c>
      <c r="D1238">
        <v>109</v>
      </c>
      <c r="E1238">
        <v>15</v>
      </c>
      <c r="F1238">
        <v>350</v>
      </c>
      <c r="G1238" t="s">
        <v>8275</v>
      </c>
      <c r="H1238">
        <v>3000</v>
      </c>
      <c r="I1238">
        <v>23179303</v>
      </c>
      <c r="J1238" t="s">
        <v>69</v>
      </c>
      <c r="K1238" t="s">
        <v>88</v>
      </c>
      <c r="L1238" t="s">
        <v>89</v>
      </c>
      <c r="M1238" t="s">
        <v>87</v>
      </c>
      <c r="Q1238" t="s">
        <v>3665</v>
      </c>
      <c r="R1238" t="s">
        <v>13572</v>
      </c>
      <c r="S1238">
        <v>32951</v>
      </c>
      <c r="T1238">
        <v>4257</v>
      </c>
      <c r="U1238" t="s">
        <v>7688</v>
      </c>
      <c r="V1238">
        <v>3</v>
      </c>
      <c r="W1238" t="s">
        <v>13573</v>
      </c>
      <c r="X1238" t="s">
        <v>13574</v>
      </c>
      <c r="Y1238">
        <v>44</v>
      </c>
      <c r="Z1238" t="s">
        <v>44</v>
      </c>
      <c r="AA1238" t="s">
        <v>5797</v>
      </c>
      <c r="AB1238" t="s">
        <v>150</v>
      </c>
      <c r="AC1238">
        <v>20000000</v>
      </c>
      <c r="AD1238">
        <v>2011</v>
      </c>
      <c r="AE1238">
        <v>775</v>
      </c>
      <c r="AF1238">
        <v>5.8</v>
      </c>
      <c r="AG1238">
        <v>1.85</v>
      </c>
      <c r="AH1238">
        <v>6000</v>
      </c>
    </row>
    <row r="1239" spans="1:34">
      <c r="A1239" t="s">
        <v>34</v>
      </c>
      <c r="B1239" t="s">
        <v>13590</v>
      </c>
      <c r="C1239">
        <v>44</v>
      </c>
      <c r="D1239">
        <v>73</v>
      </c>
      <c r="E1239">
        <v>11</v>
      </c>
      <c r="F1239">
        <v>142</v>
      </c>
      <c r="G1239" t="s">
        <v>13591</v>
      </c>
      <c r="H1239">
        <v>1000</v>
      </c>
      <c r="I1239">
        <v>11634458</v>
      </c>
      <c r="J1239" t="s">
        <v>69</v>
      </c>
      <c r="K1239" t="s">
        <v>88</v>
      </c>
      <c r="L1239" t="s">
        <v>89</v>
      </c>
      <c r="M1239" t="s">
        <v>70</v>
      </c>
      <c r="N1239" t="s">
        <v>91</v>
      </c>
      <c r="Q1239" t="s">
        <v>7151</v>
      </c>
      <c r="R1239" t="s">
        <v>13592</v>
      </c>
      <c r="S1239">
        <v>2045</v>
      </c>
      <c r="T1239">
        <v>2020</v>
      </c>
      <c r="U1239" t="s">
        <v>13593</v>
      </c>
      <c r="V1239">
        <v>0</v>
      </c>
      <c r="W1239" t="s">
        <v>13594</v>
      </c>
      <c r="X1239" t="s">
        <v>13595</v>
      </c>
      <c r="Y1239">
        <v>37</v>
      </c>
      <c r="Z1239" t="s">
        <v>44</v>
      </c>
      <c r="AA1239" t="s">
        <v>45</v>
      </c>
      <c r="AB1239" t="s">
        <v>251</v>
      </c>
      <c r="AC1239">
        <v>17000000</v>
      </c>
      <c r="AD1239">
        <v>1999</v>
      </c>
      <c r="AE1239">
        <v>436</v>
      </c>
      <c r="AF1239">
        <v>5.8</v>
      </c>
      <c r="AG1239">
        <v>1.85</v>
      </c>
      <c r="AH1239">
        <v>339</v>
      </c>
    </row>
    <row r="1240" spans="1:34">
      <c r="A1240" t="s">
        <v>34</v>
      </c>
      <c r="B1240" t="s">
        <v>13596</v>
      </c>
      <c r="C1240">
        <v>112</v>
      </c>
      <c r="D1240">
        <v>91</v>
      </c>
      <c r="E1240">
        <v>13</v>
      </c>
      <c r="F1240">
        <v>140</v>
      </c>
      <c r="G1240" t="s">
        <v>13597</v>
      </c>
      <c r="H1240">
        <v>803</v>
      </c>
      <c r="I1240">
        <v>38916903</v>
      </c>
      <c r="J1240" t="s">
        <v>69</v>
      </c>
      <c r="K1240" t="s">
        <v>89</v>
      </c>
      <c r="L1240" t="s">
        <v>86</v>
      </c>
      <c r="Q1240" t="s">
        <v>13598</v>
      </c>
      <c r="R1240" t="s">
        <v>13599</v>
      </c>
      <c r="S1240">
        <v>15664</v>
      </c>
      <c r="T1240">
        <v>1921</v>
      </c>
      <c r="U1240" t="s">
        <v>13600</v>
      </c>
      <c r="V1240">
        <v>0</v>
      </c>
      <c r="W1240" t="s">
        <v>13601</v>
      </c>
      <c r="X1240" t="s">
        <v>13602</v>
      </c>
      <c r="Y1240">
        <v>149</v>
      </c>
      <c r="Z1240" t="s">
        <v>44</v>
      </c>
      <c r="AA1240" t="s">
        <v>45</v>
      </c>
      <c r="AB1240" t="s">
        <v>150</v>
      </c>
      <c r="AC1240">
        <v>13000000</v>
      </c>
      <c r="AD1240">
        <v>2014</v>
      </c>
      <c r="AE1240">
        <v>587</v>
      </c>
      <c r="AF1240">
        <v>5.8</v>
      </c>
      <c r="AG1240">
        <v>1.85</v>
      </c>
      <c r="AH1240">
        <v>0</v>
      </c>
    </row>
    <row r="1241" spans="1:34">
      <c r="A1241" t="s">
        <v>34</v>
      </c>
      <c r="B1241" t="s">
        <v>1810</v>
      </c>
      <c r="C1241">
        <v>256</v>
      </c>
      <c r="D1241">
        <v>111</v>
      </c>
      <c r="E1241">
        <v>456</v>
      </c>
      <c r="F1241">
        <v>394</v>
      </c>
      <c r="G1241" t="s">
        <v>10554</v>
      </c>
      <c r="H1241">
        <v>20000</v>
      </c>
      <c r="I1241">
        <v>34964818</v>
      </c>
      <c r="J1241" t="s">
        <v>69</v>
      </c>
      <c r="K1241" t="s">
        <v>89</v>
      </c>
      <c r="L1241" t="s">
        <v>70</v>
      </c>
      <c r="Q1241" t="s">
        <v>289</v>
      </c>
      <c r="R1241" t="s">
        <v>13317</v>
      </c>
      <c r="S1241">
        <v>39975</v>
      </c>
      <c r="T1241">
        <v>21404</v>
      </c>
      <c r="U1241" t="s">
        <v>11317</v>
      </c>
      <c r="V1241">
        <v>4</v>
      </c>
      <c r="W1241" t="s">
        <v>13318</v>
      </c>
      <c r="X1241" t="s">
        <v>13319</v>
      </c>
      <c r="Y1241">
        <v>186</v>
      </c>
      <c r="Z1241" t="s">
        <v>44</v>
      </c>
      <c r="AA1241" t="s">
        <v>45</v>
      </c>
      <c r="AB1241" t="s">
        <v>150</v>
      </c>
      <c r="AC1241">
        <v>150000000</v>
      </c>
      <c r="AD1241">
        <v>2015</v>
      </c>
      <c r="AE1241">
        <v>559</v>
      </c>
      <c r="AF1241">
        <v>5.8</v>
      </c>
      <c r="AG1241">
        <v>2.35</v>
      </c>
      <c r="AH1241">
        <v>24000</v>
      </c>
    </row>
    <row r="1242" spans="1:34">
      <c r="A1242" t="s">
        <v>34</v>
      </c>
      <c r="B1242" t="s">
        <v>5086</v>
      </c>
      <c r="C1242">
        <v>101</v>
      </c>
      <c r="D1242">
        <v>91</v>
      </c>
      <c r="E1242">
        <v>287</v>
      </c>
      <c r="F1242">
        <v>695</v>
      </c>
      <c r="G1242" t="s">
        <v>13707</v>
      </c>
      <c r="H1242">
        <v>3000</v>
      </c>
      <c r="I1242">
        <v>20950820</v>
      </c>
      <c r="J1242" t="s">
        <v>69</v>
      </c>
      <c r="K1242" t="s">
        <v>95</v>
      </c>
      <c r="L1242" t="s">
        <v>88</v>
      </c>
      <c r="M1242" t="s">
        <v>89</v>
      </c>
      <c r="N1242" t="s">
        <v>70</v>
      </c>
      <c r="O1242" t="s">
        <v>86</v>
      </c>
      <c r="Q1242" t="s">
        <v>3500</v>
      </c>
      <c r="R1242" t="s">
        <v>13708</v>
      </c>
      <c r="S1242">
        <v>24183</v>
      </c>
      <c r="T1242">
        <v>5593</v>
      </c>
      <c r="U1242" t="s">
        <v>12087</v>
      </c>
      <c r="V1242">
        <v>4</v>
      </c>
      <c r="W1242" t="s">
        <v>13709</v>
      </c>
      <c r="X1242" t="s">
        <v>13710</v>
      </c>
      <c r="Y1242">
        <v>160</v>
      </c>
      <c r="Z1242" t="s">
        <v>44</v>
      </c>
      <c r="AA1242" t="s">
        <v>359</v>
      </c>
      <c r="AB1242" t="s">
        <v>150</v>
      </c>
      <c r="AC1242">
        <v>80000000</v>
      </c>
      <c r="AD1242">
        <v>2003</v>
      </c>
      <c r="AE1242">
        <v>739</v>
      </c>
      <c r="AF1242">
        <v>5.7</v>
      </c>
      <c r="AG1242">
        <v>2.35</v>
      </c>
      <c r="AH1242">
        <v>665</v>
      </c>
    </row>
    <row r="1243" spans="1:34">
      <c r="A1243" t="s">
        <v>34</v>
      </c>
      <c r="B1243" t="s">
        <v>3784</v>
      </c>
      <c r="C1243">
        <v>38</v>
      </c>
      <c r="D1243">
        <v>95</v>
      </c>
      <c r="E1243">
        <v>34</v>
      </c>
      <c r="F1243">
        <v>368</v>
      </c>
      <c r="G1243" t="s">
        <v>12229</v>
      </c>
      <c r="H1243">
        <v>554</v>
      </c>
      <c r="I1243">
        <v>13555988</v>
      </c>
      <c r="J1243" t="s">
        <v>69</v>
      </c>
      <c r="K1243" t="s">
        <v>88</v>
      </c>
      <c r="L1243" t="s">
        <v>89</v>
      </c>
      <c r="M1243" t="s">
        <v>70</v>
      </c>
      <c r="Q1243" t="s">
        <v>4890</v>
      </c>
      <c r="R1243" t="s">
        <v>13839</v>
      </c>
      <c r="S1243">
        <v>7242</v>
      </c>
      <c r="T1243">
        <v>2216</v>
      </c>
      <c r="U1243" t="s">
        <v>5180</v>
      </c>
      <c r="V1243">
        <v>1</v>
      </c>
      <c r="W1243" t="s">
        <v>13840</v>
      </c>
      <c r="X1243" t="s">
        <v>13841</v>
      </c>
      <c r="Y1243">
        <v>38</v>
      </c>
      <c r="Z1243" t="s">
        <v>44</v>
      </c>
      <c r="AA1243" t="s">
        <v>359</v>
      </c>
      <c r="AB1243" t="s">
        <v>150</v>
      </c>
      <c r="AC1243">
        <v>22000000</v>
      </c>
      <c r="AD1243">
        <v>2000</v>
      </c>
      <c r="AE1243">
        <v>439</v>
      </c>
      <c r="AF1243">
        <v>5.7</v>
      </c>
      <c r="AG1243">
        <v>1.85</v>
      </c>
      <c r="AH1243">
        <v>0</v>
      </c>
    </row>
    <row r="1244" spans="1:34">
      <c r="A1244" t="s">
        <v>34</v>
      </c>
      <c r="B1244" t="s">
        <v>13842</v>
      </c>
      <c r="C1244">
        <v>75</v>
      </c>
      <c r="D1244">
        <v>131</v>
      </c>
      <c r="E1244">
        <v>82</v>
      </c>
      <c r="F1244">
        <v>85</v>
      </c>
      <c r="G1244" t="s">
        <v>1253</v>
      </c>
      <c r="H1244">
        <v>813</v>
      </c>
      <c r="I1244">
        <v>102922376</v>
      </c>
      <c r="J1244" t="s">
        <v>69</v>
      </c>
      <c r="K1244" t="s">
        <v>94</v>
      </c>
      <c r="L1244" t="s">
        <v>57</v>
      </c>
      <c r="Q1244" t="s">
        <v>1251</v>
      </c>
      <c r="R1244" t="s">
        <v>13843</v>
      </c>
      <c r="S1244">
        <v>51314</v>
      </c>
      <c r="T1244">
        <v>1520</v>
      </c>
      <c r="U1244" t="s">
        <v>13844</v>
      </c>
      <c r="V1244">
        <v>0</v>
      </c>
      <c r="W1244" t="s">
        <v>13845</v>
      </c>
      <c r="X1244" t="s">
        <v>13846</v>
      </c>
      <c r="Y1244">
        <v>265</v>
      </c>
      <c r="Z1244" t="s">
        <v>44</v>
      </c>
      <c r="AA1244" t="s">
        <v>45</v>
      </c>
      <c r="AB1244" t="s">
        <v>150</v>
      </c>
      <c r="AC1244">
        <v>20000000</v>
      </c>
      <c r="AD1244">
        <v>1978</v>
      </c>
      <c r="AE1244">
        <v>366</v>
      </c>
      <c r="AF1244">
        <v>5.7</v>
      </c>
      <c r="AG1244">
        <v>2.35</v>
      </c>
      <c r="AH1244">
        <v>0</v>
      </c>
    </row>
    <row r="1245" spans="1:34">
      <c r="A1245" t="s">
        <v>34</v>
      </c>
      <c r="B1245" t="s">
        <v>9145</v>
      </c>
      <c r="C1245">
        <v>37</v>
      </c>
      <c r="D1245">
        <v>85</v>
      </c>
      <c r="E1245">
        <v>12</v>
      </c>
      <c r="F1245">
        <v>23</v>
      </c>
      <c r="G1245" t="s">
        <v>13892</v>
      </c>
      <c r="H1245">
        <v>354</v>
      </c>
      <c r="I1245">
        <v>12701880</v>
      </c>
      <c r="J1245" t="s">
        <v>69</v>
      </c>
      <c r="K1245" t="s">
        <v>95</v>
      </c>
      <c r="L1245" t="s">
        <v>88</v>
      </c>
      <c r="M1245" t="s">
        <v>89</v>
      </c>
      <c r="Q1245" t="s">
        <v>13893</v>
      </c>
      <c r="R1245" t="s">
        <v>13894</v>
      </c>
      <c r="S1245">
        <v>2037</v>
      </c>
      <c r="T1245">
        <v>568</v>
      </c>
      <c r="U1245" t="s">
        <v>9146</v>
      </c>
      <c r="V1245">
        <v>0</v>
      </c>
      <c r="W1245" t="s">
        <v>13895</v>
      </c>
      <c r="X1245" t="s">
        <v>13896</v>
      </c>
      <c r="Y1245">
        <v>22</v>
      </c>
      <c r="Z1245" t="s">
        <v>44</v>
      </c>
      <c r="AA1245" t="s">
        <v>45</v>
      </c>
      <c r="AB1245" t="s">
        <v>251</v>
      </c>
      <c r="AC1245">
        <v>15000000</v>
      </c>
      <c r="AD1245">
        <v>2008</v>
      </c>
      <c r="AE1245">
        <v>173</v>
      </c>
      <c r="AF1245">
        <v>5.7</v>
      </c>
      <c r="AG1245">
        <v>1.85</v>
      </c>
      <c r="AH1245">
        <v>175</v>
      </c>
    </row>
    <row r="1246" spans="1:34">
      <c r="A1246" t="s">
        <v>34</v>
      </c>
      <c r="B1246" t="s">
        <v>14025</v>
      </c>
      <c r="C1246">
        <v>235</v>
      </c>
      <c r="D1246">
        <v>79</v>
      </c>
      <c r="E1246">
        <v>9</v>
      </c>
      <c r="F1246">
        <v>7</v>
      </c>
      <c r="G1246" t="s">
        <v>14026</v>
      </c>
      <c r="H1246">
        <v>48</v>
      </c>
      <c r="I1246">
        <v>30500882</v>
      </c>
      <c r="J1246" t="s">
        <v>69</v>
      </c>
      <c r="K1246" t="s">
        <v>79</v>
      </c>
      <c r="L1246" t="s">
        <v>38</v>
      </c>
      <c r="M1246" t="s">
        <v>94</v>
      </c>
      <c r="N1246" t="s">
        <v>57</v>
      </c>
      <c r="Q1246" t="s">
        <v>14027</v>
      </c>
      <c r="R1246" t="s">
        <v>14028</v>
      </c>
      <c r="S1246">
        <v>42256</v>
      </c>
      <c r="T1246">
        <v>67</v>
      </c>
      <c r="U1246" t="s">
        <v>14029</v>
      </c>
      <c r="V1246">
        <v>1</v>
      </c>
      <c r="W1246" t="s">
        <v>14030</v>
      </c>
      <c r="X1246" t="s">
        <v>14031</v>
      </c>
      <c r="Y1246">
        <v>916</v>
      </c>
      <c r="Z1246" t="s">
        <v>44</v>
      </c>
      <c r="AA1246" t="s">
        <v>45</v>
      </c>
      <c r="AB1246" t="s">
        <v>46</v>
      </c>
      <c r="AC1246">
        <v>500000</v>
      </c>
      <c r="AD1246">
        <v>2003</v>
      </c>
      <c r="AE1246">
        <v>10</v>
      </c>
      <c r="AF1246">
        <v>5.7</v>
      </c>
      <c r="AG1246">
        <v>1.85</v>
      </c>
      <c r="AH1246">
        <v>0</v>
      </c>
    </row>
    <row r="1247" spans="1:34">
      <c r="A1247" t="s">
        <v>34</v>
      </c>
      <c r="B1247" t="s">
        <v>501</v>
      </c>
      <c r="C1247">
        <v>181</v>
      </c>
      <c r="D1247">
        <v>114</v>
      </c>
      <c r="E1247">
        <v>0</v>
      </c>
      <c r="F1247">
        <v>281</v>
      </c>
      <c r="G1247" t="s">
        <v>256</v>
      </c>
      <c r="H1247">
        <v>3000</v>
      </c>
      <c r="I1247">
        <v>60874615</v>
      </c>
      <c r="J1247" t="s">
        <v>69</v>
      </c>
      <c r="K1247" t="s">
        <v>86</v>
      </c>
      <c r="L1247" t="s">
        <v>57</v>
      </c>
      <c r="Q1247" t="s">
        <v>901</v>
      </c>
      <c r="R1247" t="s">
        <v>14059</v>
      </c>
      <c r="S1247">
        <v>60467</v>
      </c>
      <c r="T1247">
        <v>4902</v>
      </c>
      <c r="U1247" t="s">
        <v>14060</v>
      </c>
      <c r="V1247">
        <v>0</v>
      </c>
      <c r="W1247" t="s">
        <v>14061</v>
      </c>
      <c r="X1247" t="s">
        <v>14062</v>
      </c>
      <c r="Y1247">
        <v>949</v>
      </c>
      <c r="Z1247" t="s">
        <v>44</v>
      </c>
      <c r="AA1247" t="s">
        <v>45</v>
      </c>
      <c r="AB1247" t="s">
        <v>150</v>
      </c>
      <c r="AC1247">
        <v>90000000</v>
      </c>
      <c r="AD1247">
        <v>2000</v>
      </c>
      <c r="AE1247">
        <v>933</v>
      </c>
      <c r="AF1247">
        <v>5.6</v>
      </c>
      <c r="AG1247">
        <v>2.35</v>
      </c>
      <c r="AH1247">
        <v>0</v>
      </c>
    </row>
    <row r="1248" spans="1:34">
      <c r="A1248" t="s">
        <v>34</v>
      </c>
      <c r="B1248" t="s">
        <v>9689</v>
      </c>
      <c r="C1248">
        <v>382</v>
      </c>
      <c r="D1248">
        <v>106</v>
      </c>
      <c r="E1248">
        <v>763</v>
      </c>
      <c r="F1248">
        <v>809</v>
      </c>
      <c r="G1248" t="s">
        <v>279</v>
      </c>
      <c r="H1248">
        <v>8000</v>
      </c>
      <c r="I1248">
        <v>64933670</v>
      </c>
      <c r="J1248" t="s">
        <v>69</v>
      </c>
      <c r="K1248" t="s">
        <v>88</v>
      </c>
      <c r="L1248" t="s">
        <v>38</v>
      </c>
      <c r="M1248" t="s">
        <v>89</v>
      </c>
      <c r="N1248" t="s">
        <v>70</v>
      </c>
      <c r="Q1248" t="s">
        <v>4199</v>
      </c>
      <c r="R1248" t="s">
        <v>14063</v>
      </c>
      <c r="S1248">
        <v>70838</v>
      </c>
      <c r="T1248">
        <v>11454</v>
      </c>
      <c r="U1248" t="s">
        <v>10245</v>
      </c>
      <c r="V1248">
        <v>1</v>
      </c>
      <c r="W1248" t="s">
        <v>14064</v>
      </c>
      <c r="X1248" t="s">
        <v>14065</v>
      </c>
      <c r="Y1248">
        <v>208</v>
      </c>
      <c r="Z1248" t="s">
        <v>44</v>
      </c>
      <c r="AA1248" t="s">
        <v>45</v>
      </c>
      <c r="AB1248" t="s">
        <v>150</v>
      </c>
      <c r="AC1248">
        <v>85000000</v>
      </c>
      <c r="AD1248">
        <v>2012</v>
      </c>
      <c r="AE1248">
        <v>886</v>
      </c>
      <c r="AF1248">
        <v>5.6</v>
      </c>
      <c r="AG1248">
        <v>1.85</v>
      </c>
      <c r="AH1248">
        <v>18000</v>
      </c>
    </row>
    <row r="1249" spans="1:34">
      <c r="A1249" t="s">
        <v>34</v>
      </c>
      <c r="B1249" t="s">
        <v>5381</v>
      </c>
      <c r="C1249">
        <v>147</v>
      </c>
      <c r="D1249">
        <v>93</v>
      </c>
      <c r="E1249">
        <v>189</v>
      </c>
      <c r="F1249">
        <v>38</v>
      </c>
      <c r="G1249" t="s">
        <v>3374</v>
      </c>
      <c r="H1249">
        <v>1000</v>
      </c>
      <c r="I1249">
        <v>82226474</v>
      </c>
      <c r="J1249" t="s">
        <v>69</v>
      </c>
      <c r="K1249" t="s">
        <v>88</v>
      </c>
      <c r="L1249" t="s">
        <v>37</v>
      </c>
      <c r="M1249" t="s">
        <v>89</v>
      </c>
      <c r="N1249" t="s">
        <v>90</v>
      </c>
      <c r="Q1249" t="s">
        <v>3841</v>
      </c>
      <c r="R1249" t="s">
        <v>14069</v>
      </c>
      <c r="S1249">
        <v>65499</v>
      </c>
      <c r="T1249">
        <v>1267</v>
      </c>
      <c r="U1249" t="s">
        <v>14070</v>
      </c>
      <c r="V1249">
        <v>0</v>
      </c>
      <c r="W1249" t="s">
        <v>14071</v>
      </c>
      <c r="X1249" t="s">
        <v>14072</v>
      </c>
      <c r="Y1249">
        <v>424</v>
      </c>
      <c r="Z1249" t="s">
        <v>44</v>
      </c>
      <c r="AA1249" t="s">
        <v>45</v>
      </c>
      <c r="AB1249" t="s">
        <v>150</v>
      </c>
      <c r="AC1249">
        <v>65000000</v>
      </c>
      <c r="AD1249">
        <v>2006</v>
      </c>
      <c r="AE1249">
        <v>177</v>
      </c>
      <c r="AF1249">
        <v>5.6</v>
      </c>
      <c r="AG1249">
        <v>1.85</v>
      </c>
      <c r="AH1249">
        <v>0</v>
      </c>
    </row>
    <row r="1250" spans="1:34">
      <c r="A1250" t="s">
        <v>34</v>
      </c>
      <c r="B1250" t="s">
        <v>3567</v>
      </c>
      <c r="C1250">
        <v>208</v>
      </c>
      <c r="D1250">
        <v>102</v>
      </c>
      <c r="E1250">
        <v>234</v>
      </c>
      <c r="F1250">
        <v>11000</v>
      </c>
      <c r="G1250" t="s">
        <v>1422</v>
      </c>
      <c r="H1250">
        <v>20000</v>
      </c>
      <c r="I1250">
        <v>21557240</v>
      </c>
      <c r="J1250" t="s">
        <v>69</v>
      </c>
      <c r="K1250" t="s">
        <v>88</v>
      </c>
      <c r="L1250" t="s">
        <v>70</v>
      </c>
      <c r="Q1250" t="s">
        <v>642</v>
      </c>
      <c r="R1250" t="s">
        <v>14134</v>
      </c>
      <c r="S1250">
        <v>85237</v>
      </c>
      <c r="T1250">
        <v>45202</v>
      </c>
      <c r="U1250" t="s">
        <v>1731</v>
      </c>
      <c r="V1250">
        <v>3</v>
      </c>
      <c r="W1250" t="s">
        <v>14135</v>
      </c>
      <c r="X1250" t="s">
        <v>14136</v>
      </c>
      <c r="Y1250">
        <v>274</v>
      </c>
      <c r="Z1250" t="s">
        <v>44</v>
      </c>
      <c r="AA1250" t="s">
        <v>45</v>
      </c>
      <c r="AB1250" t="s">
        <v>46</v>
      </c>
      <c r="AC1250">
        <v>49900000</v>
      </c>
      <c r="AD1250">
        <v>2011</v>
      </c>
      <c r="AE1250">
        <v>11000</v>
      </c>
      <c r="AF1250">
        <v>5.6</v>
      </c>
      <c r="AG1250">
        <v>2.35</v>
      </c>
      <c r="AH1250">
        <v>18000</v>
      </c>
    </row>
    <row r="1251" spans="1:34">
      <c r="A1251" t="s">
        <v>34</v>
      </c>
      <c r="B1251" t="s">
        <v>14168</v>
      </c>
      <c r="C1251">
        <v>93</v>
      </c>
      <c r="D1251">
        <v>76</v>
      </c>
      <c r="E1251">
        <v>2</v>
      </c>
      <c r="F1251">
        <v>72</v>
      </c>
      <c r="G1251" t="s">
        <v>844</v>
      </c>
      <c r="H1251">
        <v>1000</v>
      </c>
      <c r="I1251">
        <v>19447478</v>
      </c>
      <c r="J1251" t="s">
        <v>69</v>
      </c>
      <c r="K1251" t="s">
        <v>95</v>
      </c>
      <c r="L1251" t="s">
        <v>88</v>
      </c>
      <c r="M1251" t="s">
        <v>89</v>
      </c>
      <c r="N1251" t="s">
        <v>207</v>
      </c>
      <c r="Q1251" t="s">
        <v>1198</v>
      </c>
      <c r="R1251" t="s">
        <v>14169</v>
      </c>
      <c r="S1251">
        <v>15788</v>
      </c>
      <c r="T1251">
        <v>1908</v>
      </c>
      <c r="U1251" t="s">
        <v>14170</v>
      </c>
      <c r="V1251">
        <v>0</v>
      </c>
      <c r="W1251" t="s">
        <v>14171</v>
      </c>
      <c r="X1251" t="s">
        <v>14172</v>
      </c>
      <c r="Y1251">
        <v>80</v>
      </c>
      <c r="Z1251" t="s">
        <v>44</v>
      </c>
      <c r="AA1251" t="s">
        <v>329</v>
      </c>
      <c r="AB1251" t="s">
        <v>251</v>
      </c>
      <c r="AC1251">
        <v>35000000</v>
      </c>
      <c r="AD1251">
        <v>2005</v>
      </c>
      <c r="AE1251">
        <v>766</v>
      </c>
      <c r="AF1251">
        <v>5.6</v>
      </c>
      <c r="AG1251">
        <v>1.85</v>
      </c>
      <c r="AH1251">
        <v>538</v>
      </c>
    </row>
    <row r="1252" spans="1:34">
      <c r="A1252" t="s">
        <v>34</v>
      </c>
      <c r="B1252" t="s">
        <v>5178</v>
      </c>
      <c r="C1252">
        <v>52</v>
      </c>
      <c r="D1252">
        <v>114</v>
      </c>
      <c r="E1252">
        <v>46</v>
      </c>
      <c r="F1252">
        <v>292</v>
      </c>
      <c r="G1252" t="s">
        <v>10523</v>
      </c>
      <c r="H1252">
        <v>818</v>
      </c>
      <c r="I1252">
        <v>6543194</v>
      </c>
      <c r="J1252" t="s">
        <v>69</v>
      </c>
      <c r="K1252" t="s">
        <v>38</v>
      </c>
      <c r="L1252" t="s">
        <v>87</v>
      </c>
      <c r="Q1252" t="s">
        <v>2146</v>
      </c>
      <c r="R1252" t="s">
        <v>14173</v>
      </c>
      <c r="S1252">
        <v>3740</v>
      </c>
      <c r="T1252">
        <v>1778</v>
      </c>
      <c r="U1252" t="s">
        <v>14174</v>
      </c>
      <c r="V1252">
        <v>1</v>
      </c>
      <c r="W1252" t="s">
        <v>14175</v>
      </c>
      <c r="X1252" t="s">
        <v>14176</v>
      </c>
      <c r="Y1252">
        <v>61</v>
      </c>
      <c r="Z1252" t="s">
        <v>44</v>
      </c>
      <c r="AA1252" t="s">
        <v>45</v>
      </c>
      <c r="AB1252" t="s">
        <v>62</v>
      </c>
      <c r="AC1252">
        <v>34000000</v>
      </c>
      <c r="AD1252">
        <v>2000</v>
      </c>
      <c r="AE1252">
        <v>649</v>
      </c>
      <c r="AF1252">
        <v>5.6</v>
      </c>
      <c r="AG1252">
        <v>2.35</v>
      </c>
      <c r="AH1252">
        <v>314</v>
      </c>
    </row>
    <row r="1253" spans="1:34">
      <c r="A1253" t="s">
        <v>34</v>
      </c>
      <c r="B1253" t="s">
        <v>14205</v>
      </c>
      <c r="C1253">
        <v>45</v>
      </c>
      <c r="D1253">
        <v>80</v>
      </c>
      <c r="E1253">
        <v>0</v>
      </c>
      <c r="F1253">
        <v>362</v>
      </c>
      <c r="G1253" t="s">
        <v>7336</v>
      </c>
      <c r="H1253">
        <v>971</v>
      </c>
      <c r="I1253">
        <v>39399750</v>
      </c>
      <c r="J1253" t="s">
        <v>69</v>
      </c>
      <c r="K1253" t="s">
        <v>95</v>
      </c>
      <c r="L1253" t="s">
        <v>88</v>
      </c>
      <c r="M1253" t="s">
        <v>89</v>
      </c>
      <c r="N1253" t="s">
        <v>70</v>
      </c>
      <c r="O1253" t="s">
        <v>91</v>
      </c>
      <c r="Q1253" t="s">
        <v>9441</v>
      </c>
      <c r="R1253" t="s">
        <v>14206</v>
      </c>
      <c r="S1253">
        <v>5674</v>
      </c>
      <c r="T1253">
        <v>3017</v>
      </c>
      <c r="U1253" t="s">
        <v>14207</v>
      </c>
      <c r="V1253">
        <v>0</v>
      </c>
      <c r="W1253" t="s">
        <v>14208</v>
      </c>
      <c r="X1253" t="s">
        <v>14209</v>
      </c>
      <c r="Y1253">
        <v>35</v>
      </c>
      <c r="Z1253" t="s">
        <v>44</v>
      </c>
      <c r="AA1253" t="s">
        <v>45</v>
      </c>
      <c r="AB1253" t="s">
        <v>150</v>
      </c>
      <c r="AC1253">
        <v>25000000</v>
      </c>
      <c r="AD1253">
        <v>2003</v>
      </c>
      <c r="AE1253">
        <v>503</v>
      </c>
      <c r="AF1253">
        <v>5.6</v>
      </c>
      <c r="AG1253">
        <v>2.35</v>
      </c>
      <c r="AH1253">
        <v>329</v>
      </c>
    </row>
    <row r="1254" spans="1:34">
      <c r="A1254" t="s">
        <v>34</v>
      </c>
      <c r="B1254" t="s">
        <v>14299</v>
      </c>
      <c r="C1254">
        <v>49</v>
      </c>
      <c r="D1254">
        <v>91</v>
      </c>
      <c r="E1254">
        <v>6</v>
      </c>
      <c r="F1254">
        <v>596</v>
      </c>
      <c r="G1254" t="s">
        <v>1128</v>
      </c>
      <c r="H1254">
        <v>8000</v>
      </c>
      <c r="I1254">
        <v>8080116</v>
      </c>
      <c r="J1254" t="s">
        <v>69</v>
      </c>
      <c r="K1254" t="s">
        <v>88</v>
      </c>
      <c r="L1254" t="s">
        <v>89</v>
      </c>
      <c r="Q1254" t="s">
        <v>1227</v>
      </c>
      <c r="R1254" t="s">
        <v>14300</v>
      </c>
      <c r="S1254">
        <v>6562</v>
      </c>
      <c r="T1254">
        <v>10732</v>
      </c>
      <c r="U1254" t="s">
        <v>1831</v>
      </c>
      <c r="V1254">
        <v>0</v>
      </c>
      <c r="W1254" t="s">
        <v>14301</v>
      </c>
      <c r="X1254" t="s">
        <v>14302</v>
      </c>
      <c r="Y1254">
        <v>66</v>
      </c>
      <c r="Z1254" t="s">
        <v>44</v>
      </c>
      <c r="AA1254" t="s">
        <v>45</v>
      </c>
      <c r="AB1254" t="s">
        <v>150</v>
      </c>
      <c r="AC1254">
        <v>15000000</v>
      </c>
      <c r="AD1254">
        <v>2006</v>
      </c>
      <c r="AE1254">
        <v>625</v>
      </c>
      <c r="AF1254">
        <v>5.6</v>
      </c>
      <c r="AG1254">
        <v>1.85</v>
      </c>
      <c r="AH1254">
        <v>647</v>
      </c>
    </row>
    <row r="1255" spans="1:34">
      <c r="A1255" t="s">
        <v>34</v>
      </c>
      <c r="B1255" t="s">
        <v>14308</v>
      </c>
      <c r="C1255">
        <v>47</v>
      </c>
      <c r="D1255">
        <v>84</v>
      </c>
      <c r="E1255">
        <v>2</v>
      </c>
      <c r="F1255">
        <v>690</v>
      </c>
      <c r="G1255" t="s">
        <v>5991</v>
      </c>
      <c r="H1255">
        <v>15000</v>
      </c>
      <c r="I1255">
        <v>5002310</v>
      </c>
      <c r="J1255" t="s">
        <v>69</v>
      </c>
      <c r="K1255" t="s">
        <v>88</v>
      </c>
      <c r="L1255" t="s">
        <v>87</v>
      </c>
      <c r="M1255" t="s">
        <v>86</v>
      </c>
      <c r="Q1255" t="s">
        <v>836</v>
      </c>
      <c r="R1255" t="s">
        <v>14309</v>
      </c>
      <c r="S1255">
        <v>25541</v>
      </c>
      <c r="T1255">
        <v>18864</v>
      </c>
      <c r="U1255" t="s">
        <v>9802</v>
      </c>
      <c r="V1255">
        <v>0</v>
      </c>
      <c r="W1255" t="s">
        <v>14310</v>
      </c>
      <c r="X1255" t="s">
        <v>14311</v>
      </c>
      <c r="Y1255">
        <v>181</v>
      </c>
      <c r="Z1255" t="s">
        <v>44</v>
      </c>
      <c r="AA1255" t="s">
        <v>45</v>
      </c>
      <c r="AB1255" t="s">
        <v>62</v>
      </c>
      <c r="AC1255">
        <v>13000000</v>
      </c>
      <c r="AD1255">
        <v>2001</v>
      </c>
      <c r="AE1255">
        <v>816</v>
      </c>
      <c r="AF1255">
        <v>5.6</v>
      </c>
      <c r="AG1255">
        <v>2.35</v>
      </c>
      <c r="AH1255">
        <v>0</v>
      </c>
    </row>
    <row r="1256" spans="1:34">
      <c r="A1256" t="s">
        <v>34</v>
      </c>
      <c r="B1256" t="s">
        <v>3498</v>
      </c>
      <c r="C1256">
        <v>322</v>
      </c>
      <c r="D1256">
        <v>115</v>
      </c>
      <c r="E1256">
        <v>386</v>
      </c>
      <c r="F1256">
        <v>12000</v>
      </c>
      <c r="G1256" t="s">
        <v>683</v>
      </c>
      <c r="H1256">
        <v>21000</v>
      </c>
      <c r="I1256">
        <v>292298923</v>
      </c>
      <c r="J1256" t="s">
        <v>69</v>
      </c>
      <c r="K1256" t="s">
        <v>38</v>
      </c>
      <c r="L1256" t="s">
        <v>70</v>
      </c>
      <c r="M1256" t="s">
        <v>87</v>
      </c>
      <c r="Q1256" t="s">
        <v>2600</v>
      </c>
      <c r="R1256" t="s">
        <v>14423</v>
      </c>
      <c r="S1256">
        <v>185394</v>
      </c>
      <c r="T1256">
        <v>59177</v>
      </c>
      <c r="U1256" t="s">
        <v>13753</v>
      </c>
      <c r="V1256">
        <v>3</v>
      </c>
      <c r="W1256" t="s">
        <v>14424</v>
      </c>
      <c r="X1256" t="s">
        <v>14425</v>
      </c>
      <c r="Y1256">
        <v>329</v>
      </c>
      <c r="Z1256" t="s">
        <v>44</v>
      </c>
      <c r="AA1256" t="s">
        <v>45</v>
      </c>
      <c r="AB1256" t="s">
        <v>62</v>
      </c>
      <c r="AC1256">
        <v>120000000</v>
      </c>
      <c r="AD1256">
        <v>2012</v>
      </c>
      <c r="AE1256">
        <v>17000</v>
      </c>
      <c r="AF1256">
        <v>5.5</v>
      </c>
      <c r="AG1256">
        <v>2.35</v>
      </c>
      <c r="AH1256">
        <v>65000</v>
      </c>
    </row>
    <row r="1257" spans="1:34">
      <c r="A1257" t="s">
        <v>34</v>
      </c>
      <c r="B1257" t="s">
        <v>14426</v>
      </c>
      <c r="C1257">
        <v>172</v>
      </c>
      <c r="D1257">
        <v>103</v>
      </c>
      <c r="E1257">
        <v>67</v>
      </c>
      <c r="F1257">
        <v>111</v>
      </c>
      <c r="G1257" t="s">
        <v>14427</v>
      </c>
      <c r="H1257">
        <v>383</v>
      </c>
      <c r="I1257">
        <v>142614158</v>
      </c>
      <c r="J1257" t="s">
        <v>69</v>
      </c>
      <c r="K1257" t="s">
        <v>95</v>
      </c>
      <c r="L1257" t="s">
        <v>88</v>
      </c>
      <c r="M1257" t="s">
        <v>89</v>
      </c>
      <c r="N1257" t="s">
        <v>70</v>
      </c>
      <c r="Q1257" t="s">
        <v>14428</v>
      </c>
      <c r="R1257" t="s">
        <v>14429</v>
      </c>
      <c r="S1257">
        <v>66593</v>
      </c>
      <c r="T1257">
        <v>692</v>
      </c>
      <c r="U1257" t="s">
        <v>14430</v>
      </c>
      <c r="V1257">
        <v>3</v>
      </c>
      <c r="W1257" t="s">
        <v>14431</v>
      </c>
      <c r="X1257" t="s">
        <v>14432</v>
      </c>
      <c r="Y1257">
        <v>153</v>
      </c>
      <c r="Z1257" t="s">
        <v>44</v>
      </c>
      <c r="AA1257" t="s">
        <v>45</v>
      </c>
      <c r="AB1257" t="s">
        <v>150</v>
      </c>
      <c r="AC1257">
        <v>110000000</v>
      </c>
      <c r="AD1257">
        <v>2011</v>
      </c>
      <c r="AE1257">
        <v>113</v>
      </c>
      <c r="AF1257">
        <v>5.5</v>
      </c>
      <c r="AG1257">
        <v>1.78</v>
      </c>
      <c r="AH1257">
        <v>31000</v>
      </c>
    </row>
    <row r="1258" spans="1:34">
      <c r="A1258" t="s">
        <v>34</v>
      </c>
      <c r="B1258" t="s">
        <v>11533</v>
      </c>
      <c r="C1258">
        <v>156</v>
      </c>
      <c r="D1258">
        <v>95</v>
      </c>
      <c r="E1258">
        <v>25</v>
      </c>
      <c r="F1258">
        <v>439</v>
      </c>
      <c r="G1258" t="s">
        <v>11079</v>
      </c>
      <c r="H1258">
        <v>989</v>
      </c>
      <c r="I1258">
        <v>108012170</v>
      </c>
      <c r="J1258" t="s">
        <v>69</v>
      </c>
      <c r="K1258" t="s">
        <v>95</v>
      </c>
      <c r="L1258" t="s">
        <v>88</v>
      </c>
      <c r="M1258" t="s">
        <v>89</v>
      </c>
      <c r="N1258" t="s">
        <v>70</v>
      </c>
      <c r="Q1258" t="s">
        <v>1978</v>
      </c>
      <c r="R1258" t="s">
        <v>14467</v>
      </c>
      <c r="S1258">
        <v>24089</v>
      </c>
      <c r="T1258">
        <v>2558</v>
      </c>
      <c r="U1258" t="s">
        <v>14468</v>
      </c>
      <c r="V1258">
        <v>0</v>
      </c>
      <c r="W1258" t="s">
        <v>14469</v>
      </c>
      <c r="X1258" t="s">
        <v>14470</v>
      </c>
      <c r="Y1258">
        <v>82</v>
      </c>
      <c r="Z1258" t="s">
        <v>44</v>
      </c>
      <c r="AA1258" t="s">
        <v>45</v>
      </c>
      <c r="AB1258" t="s">
        <v>150</v>
      </c>
      <c r="AC1258">
        <v>63000000</v>
      </c>
      <c r="AD1258">
        <v>2011</v>
      </c>
      <c r="AE1258">
        <v>664</v>
      </c>
      <c r="AF1258">
        <v>5.5</v>
      </c>
      <c r="AG1258">
        <v>1.85</v>
      </c>
      <c r="AH1258">
        <v>0</v>
      </c>
    </row>
    <row r="1259" spans="1:34">
      <c r="A1259" t="s">
        <v>34</v>
      </c>
      <c r="B1259" t="s">
        <v>14589</v>
      </c>
      <c r="C1259">
        <v>11</v>
      </c>
      <c r="D1259">
        <v>105</v>
      </c>
      <c r="E1259">
        <v>6</v>
      </c>
      <c r="F1259">
        <v>371</v>
      </c>
      <c r="G1259" t="s">
        <v>14590</v>
      </c>
      <c r="H1259">
        <v>723</v>
      </c>
      <c r="I1259">
        <v>8508843</v>
      </c>
      <c r="J1259" t="s">
        <v>69</v>
      </c>
      <c r="K1259" t="s">
        <v>88</v>
      </c>
      <c r="Q1259" t="s">
        <v>1079</v>
      </c>
      <c r="R1259" t="s">
        <v>14591</v>
      </c>
      <c r="S1259">
        <v>7470</v>
      </c>
      <c r="T1259">
        <v>2368</v>
      </c>
      <c r="U1259" t="s">
        <v>14592</v>
      </c>
      <c r="V1259">
        <v>1</v>
      </c>
      <c r="W1259" t="s">
        <v>14593</v>
      </c>
      <c r="X1259" t="s">
        <v>14594</v>
      </c>
      <c r="Y1259">
        <v>35</v>
      </c>
      <c r="Z1259" t="s">
        <v>44</v>
      </c>
      <c r="AA1259" t="s">
        <v>45</v>
      </c>
      <c r="AB1259" t="s">
        <v>150</v>
      </c>
      <c r="AC1259">
        <v>18000000</v>
      </c>
      <c r="AD1259">
        <v>1989</v>
      </c>
      <c r="AE1259">
        <v>422</v>
      </c>
      <c r="AF1259">
        <v>5.5</v>
      </c>
      <c r="AG1259">
        <v>1.37</v>
      </c>
      <c r="AH1259">
        <v>0</v>
      </c>
    </row>
    <row r="1260" spans="1:34">
      <c r="A1260" t="s">
        <v>34</v>
      </c>
      <c r="B1260" t="s">
        <v>6718</v>
      </c>
      <c r="C1260">
        <v>71</v>
      </c>
      <c r="D1260">
        <v>77</v>
      </c>
      <c r="E1260">
        <v>50</v>
      </c>
      <c r="F1260">
        <v>537</v>
      </c>
      <c r="G1260" t="s">
        <v>627</v>
      </c>
      <c r="H1260">
        <v>886</v>
      </c>
      <c r="I1260">
        <v>64736114</v>
      </c>
      <c r="J1260" t="s">
        <v>69</v>
      </c>
      <c r="K1260" t="s">
        <v>95</v>
      </c>
      <c r="L1260" t="s">
        <v>88</v>
      </c>
      <c r="M1260" t="s">
        <v>89</v>
      </c>
      <c r="N1260" t="s">
        <v>70</v>
      </c>
      <c r="Q1260" t="s">
        <v>279</v>
      </c>
      <c r="R1260" t="s">
        <v>14713</v>
      </c>
      <c r="S1260">
        <v>36471</v>
      </c>
      <c r="T1260">
        <v>2682</v>
      </c>
      <c r="U1260" t="s">
        <v>10496</v>
      </c>
      <c r="V1260">
        <v>0</v>
      </c>
      <c r="W1260" t="s">
        <v>14714</v>
      </c>
      <c r="X1260" t="s">
        <v>14715</v>
      </c>
      <c r="Y1260">
        <v>69</v>
      </c>
      <c r="Z1260" t="s">
        <v>44</v>
      </c>
      <c r="AA1260" t="s">
        <v>45</v>
      </c>
      <c r="AB1260" t="s">
        <v>150</v>
      </c>
      <c r="AC1260">
        <v>120000000</v>
      </c>
      <c r="AD1260">
        <v>2002</v>
      </c>
      <c r="AE1260">
        <v>799</v>
      </c>
      <c r="AF1260">
        <v>5.4</v>
      </c>
      <c r="AG1260">
        <v>1.85</v>
      </c>
      <c r="AH1260">
        <v>459</v>
      </c>
    </row>
    <row r="1261" spans="1:34">
      <c r="A1261" t="s">
        <v>34</v>
      </c>
      <c r="B1261" t="s">
        <v>14426</v>
      </c>
      <c r="C1261">
        <v>125</v>
      </c>
      <c r="D1261">
        <v>105</v>
      </c>
      <c r="E1261">
        <v>67</v>
      </c>
      <c r="F1261">
        <v>40</v>
      </c>
      <c r="G1261" t="s">
        <v>9311</v>
      </c>
      <c r="H1261">
        <v>681</v>
      </c>
      <c r="I1261">
        <v>71017784</v>
      </c>
      <c r="J1261" t="s">
        <v>69</v>
      </c>
      <c r="K1261" t="s">
        <v>95</v>
      </c>
      <c r="L1261" t="s">
        <v>88</v>
      </c>
      <c r="M1261" t="s">
        <v>89</v>
      </c>
      <c r="N1261" t="s">
        <v>70</v>
      </c>
      <c r="Q1261" t="s">
        <v>545</v>
      </c>
      <c r="R1261" t="s">
        <v>14722</v>
      </c>
      <c r="S1261">
        <v>27257</v>
      </c>
      <c r="T1261">
        <v>914</v>
      </c>
      <c r="U1261" t="s">
        <v>14723</v>
      </c>
      <c r="V1261">
        <v>3</v>
      </c>
      <c r="W1261" t="s">
        <v>14724</v>
      </c>
      <c r="X1261" t="s">
        <v>14725</v>
      </c>
      <c r="Y1261">
        <v>59</v>
      </c>
      <c r="Z1261" t="s">
        <v>44</v>
      </c>
      <c r="AA1261" t="s">
        <v>45</v>
      </c>
      <c r="AB1261" t="s">
        <v>150</v>
      </c>
      <c r="AC1261">
        <v>105000000</v>
      </c>
      <c r="AD1261">
        <v>2013</v>
      </c>
      <c r="AE1261">
        <v>71</v>
      </c>
      <c r="AF1261">
        <v>5.4</v>
      </c>
      <c r="AG1261">
        <v>1.85</v>
      </c>
      <c r="AH1261">
        <v>0</v>
      </c>
    </row>
    <row r="1262" spans="1:34">
      <c r="A1262" t="s">
        <v>34</v>
      </c>
      <c r="B1262" t="s">
        <v>8143</v>
      </c>
      <c r="C1262">
        <v>167</v>
      </c>
      <c r="D1262">
        <v>102</v>
      </c>
      <c r="E1262">
        <v>52</v>
      </c>
      <c r="F1262">
        <v>526</v>
      </c>
      <c r="G1262" t="s">
        <v>11198</v>
      </c>
      <c r="H1262">
        <v>8000</v>
      </c>
      <c r="I1262">
        <v>49392095</v>
      </c>
      <c r="J1262" t="s">
        <v>69</v>
      </c>
      <c r="K1262" t="s">
        <v>88</v>
      </c>
      <c r="L1262" t="s">
        <v>86</v>
      </c>
      <c r="Q1262" t="s">
        <v>1736</v>
      </c>
      <c r="R1262" t="s">
        <v>14730</v>
      </c>
      <c r="S1262">
        <v>52029</v>
      </c>
      <c r="T1262">
        <v>10552</v>
      </c>
      <c r="U1262" t="s">
        <v>6090</v>
      </c>
      <c r="V1262">
        <v>1</v>
      </c>
      <c r="W1262" t="s">
        <v>14731</v>
      </c>
      <c r="X1262" t="s">
        <v>14732</v>
      </c>
      <c r="Y1262">
        <v>224</v>
      </c>
      <c r="Z1262" t="s">
        <v>44</v>
      </c>
      <c r="AA1262" t="s">
        <v>45</v>
      </c>
      <c r="AB1262" t="s">
        <v>62</v>
      </c>
      <c r="AC1262">
        <v>100000000</v>
      </c>
      <c r="AD1262">
        <v>2009</v>
      </c>
      <c r="AE1262">
        <v>735</v>
      </c>
      <c r="AF1262">
        <v>5.4</v>
      </c>
      <c r="AG1262">
        <v>1.85</v>
      </c>
      <c r="AH1262">
        <v>0</v>
      </c>
    </row>
    <row r="1263" spans="1:34">
      <c r="A1263" t="s">
        <v>34</v>
      </c>
      <c r="B1263" t="s">
        <v>3850</v>
      </c>
      <c r="C1263">
        <v>77</v>
      </c>
      <c r="D1263">
        <v>94</v>
      </c>
      <c r="E1263">
        <v>163</v>
      </c>
      <c r="F1263">
        <v>2000</v>
      </c>
      <c r="G1263" t="s">
        <v>13439</v>
      </c>
      <c r="H1263">
        <v>12000</v>
      </c>
      <c r="I1263">
        <v>82569532</v>
      </c>
      <c r="J1263" t="s">
        <v>69</v>
      </c>
      <c r="K1263" t="s">
        <v>88</v>
      </c>
      <c r="L1263" t="s">
        <v>89</v>
      </c>
      <c r="Q1263" t="s">
        <v>13753</v>
      </c>
      <c r="R1263" t="s">
        <v>14765</v>
      </c>
      <c r="S1263">
        <v>42737</v>
      </c>
      <c r="T1263">
        <v>20348</v>
      </c>
      <c r="U1263" t="s">
        <v>9828</v>
      </c>
      <c r="V1263">
        <v>6</v>
      </c>
      <c r="W1263" t="s">
        <v>14766</v>
      </c>
      <c r="X1263" t="s">
        <v>14767</v>
      </c>
      <c r="Y1263">
        <v>128</v>
      </c>
      <c r="Z1263" t="s">
        <v>44</v>
      </c>
      <c r="AA1263" t="s">
        <v>45</v>
      </c>
      <c r="AB1263" t="s">
        <v>150</v>
      </c>
      <c r="AC1263">
        <v>60000000</v>
      </c>
      <c r="AD1263">
        <v>2005</v>
      </c>
      <c r="AE1263">
        <v>3000</v>
      </c>
      <c r="AF1263">
        <v>5.4</v>
      </c>
      <c r="AG1263">
        <v>2.35</v>
      </c>
      <c r="AH1263">
        <v>781</v>
      </c>
    </row>
    <row r="1264" spans="1:34">
      <c r="A1264" t="s">
        <v>34</v>
      </c>
      <c r="B1264" t="s">
        <v>13959</v>
      </c>
      <c r="C1264">
        <v>82</v>
      </c>
      <c r="D1264">
        <v>86</v>
      </c>
      <c r="E1264">
        <v>13</v>
      </c>
      <c r="F1264">
        <v>553</v>
      </c>
      <c r="G1264" t="s">
        <v>14790</v>
      </c>
      <c r="H1264">
        <v>1000</v>
      </c>
      <c r="I1264">
        <v>25200412</v>
      </c>
      <c r="J1264" t="s">
        <v>69</v>
      </c>
      <c r="K1264" t="s">
        <v>88</v>
      </c>
      <c r="L1264" t="s">
        <v>89</v>
      </c>
      <c r="M1264" t="s">
        <v>70</v>
      </c>
      <c r="N1264" t="s">
        <v>86</v>
      </c>
      <c r="Q1264" t="s">
        <v>14791</v>
      </c>
      <c r="R1264" t="s">
        <v>14792</v>
      </c>
      <c r="S1264">
        <v>16580</v>
      </c>
      <c r="T1264">
        <v>3423</v>
      </c>
      <c r="U1264" t="s">
        <v>8220</v>
      </c>
      <c r="V1264">
        <v>3</v>
      </c>
      <c r="W1264" t="s">
        <v>14793</v>
      </c>
      <c r="X1264" t="s">
        <v>14794</v>
      </c>
      <c r="Y1264">
        <v>55</v>
      </c>
      <c r="Z1264" t="s">
        <v>44</v>
      </c>
      <c r="AA1264" t="s">
        <v>45</v>
      </c>
      <c r="AB1264" t="s">
        <v>150</v>
      </c>
      <c r="AC1264">
        <v>45000000</v>
      </c>
      <c r="AD1264">
        <v>2009</v>
      </c>
      <c r="AE1264">
        <v>701</v>
      </c>
      <c r="AF1264">
        <v>5.4</v>
      </c>
      <c r="AG1264">
        <v>1.85</v>
      </c>
      <c r="AH1264">
        <v>916</v>
      </c>
    </row>
    <row r="1265" spans="1:34">
      <c r="A1265" t="s">
        <v>34</v>
      </c>
      <c r="B1265" t="s">
        <v>14857</v>
      </c>
      <c r="C1265">
        <v>28</v>
      </c>
      <c r="D1265">
        <v>100</v>
      </c>
      <c r="E1265">
        <v>3</v>
      </c>
      <c r="F1265">
        <v>88</v>
      </c>
      <c r="G1265" t="s">
        <v>14858</v>
      </c>
      <c r="H1265">
        <v>2000</v>
      </c>
      <c r="I1265">
        <v>4756</v>
      </c>
      <c r="J1265" t="s">
        <v>69</v>
      </c>
      <c r="K1265" t="s">
        <v>89</v>
      </c>
      <c r="L1265" t="s">
        <v>70</v>
      </c>
      <c r="Q1265" t="s">
        <v>2127</v>
      </c>
      <c r="R1265" t="s">
        <v>14859</v>
      </c>
      <c r="S1265">
        <v>4191</v>
      </c>
      <c r="T1265">
        <v>2450</v>
      </c>
      <c r="U1265" t="s">
        <v>14860</v>
      </c>
      <c r="V1265">
        <v>4</v>
      </c>
      <c r="W1265" t="s">
        <v>14861</v>
      </c>
      <c r="X1265" t="s">
        <v>14862</v>
      </c>
      <c r="Y1265">
        <v>32</v>
      </c>
      <c r="Z1265" t="s">
        <v>44</v>
      </c>
      <c r="AA1265" t="s">
        <v>329</v>
      </c>
      <c r="AB1265" t="s">
        <v>150</v>
      </c>
      <c r="AC1265">
        <v>25000000</v>
      </c>
      <c r="AD1265">
        <v>2013</v>
      </c>
      <c r="AE1265">
        <v>228</v>
      </c>
      <c r="AF1265">
        <v>5.4</v>
      </c>
      <c r="AG1265">
        <v>2.35</v>
      </c>
      <c r="AH1265">
        <v>0</v>
      </c>
    </row>
    <row r="1266" spans="1:34">
      <c r="A1266" t="s">
        <v>34</v>
      </c>
      <c r="B1266" t="s">
        <v>14869</v>
      </c>
      <c r="C1266">
        <v>85</v>
      </c>
      <c r="D1266">
        <v>72</v>
      </c>
      <c r="E1266">
        <v>0</v>
      </c>
      <c r="F1266">
        <v>384</v>
      </c>
      <c r="G1266" t="s">
        <v>14870</v>
      </c>
      <c r="H1266">
        <v>3000</v>
      </c>
      <c r="I1266">
        <v>47887943</v>
      </c>
      <c r="J1266" t="s">
        <v>69</v>
      </c>
      <c r="K1266" t="s">
        <v>95</v>
      </c>
      <c r="L1266" t="s">
        <v>89</v>
      </c>
      <c r="M1266" t="s">
        <v>91</v>
      </c>
      <c r="Q1266" t="s">
        <v>842</v>
      </c>
      <c r="R1266" t="s">
        <v>14871</v>
      </c>
      <c r="S1266">
        <v>11634</v>
      </c>
      <c r="T1266">
        <v>4480</v>
      </c>
      <c r="U1266" t="s">
        <v>12639</v>
      </c>
      <c r="V1266">
        <v>0</v>
      </c>
      <c r="W1266" t="s">
        <v>14872</v>
      </c>
      <c r="X1266" t="s">
        <v>14873</v>
      </c>
      <c r="Y1266">
        <v>58</v>
      </c>
      <c r="Z1266" t="s">
        <v>44</v>
      </c>
      <c r="AA1266" t="s">
        <v>45</v>
      </c>
      <c r="AB1266" t="s">
        <v>251</v>
      </c>
      <c r="AC1266">
        <v>20000000</v>
      </c>
      <c r="AD1266">
        <v>2003</v>
      </c>
      <c r="AE1266">
        <v>455</v>
      </c>
      <c r="AF1266">
        <v>5.4</v>
      </c>
      <c r="AG1266">
        <v>1.85</v>
      </c>
      <c r="AH1266">
        <v>227</v>
      </c>
    </row>
    <row r="1267" spans="1:34">
      <c r="A1267" t="s">
        <v>34</v>
      </c>
      <c r="B1267" t="s">
        <v>5381</v>
      </c>
      <c r="C1267">
        <v>69</v>
      </c>
      <c r="D1267">
        <v>88</v>
      </c>
      <c r="E1267">
        <v>189</v>
      </c>
      <c r="F1267">
        <v>799</v>
      </c>
      <c r="G1267" t="s">
        <v>7673</v>
      </c>
      <c r="H1267">
        <v>934</v>
      </c>
      <c r="I1267">
        <v>47811275</v>
      </c>
      <c r="J1267" t="s">
        <v>69</v>
      </c>
      <c r="K1267" t="s">
        <v>88</v>
      </c>
      <c r="L1267" t="s">
        <v>89</v>
      </c>
      <c r="Q1267" t="s">
        <v>6528</v>
      </c>
      <c r="R1267" t="s">
        <v>14898</v>
      </c>
      <c r="S1267">
        <v>29008</v>
      </c>
      <c r="T1267">
        <v>3707</v>
      </c>
      <c r="U1267" t="s">
        <v>11113</v>
      </c>
      <c r="V1267">
        <v>1</v>
      </c>
      <c r="W1267" t="s">
        <v>14899</v>
      </c>
      <c r="X1267" t="s">
        <v>14900</v>
      </c>
      <c r="Y1267">
        <v>99</v>
      </c>
      <c r="Z1267" t="s">
        <v>44</v>
      </c>
      <c r="AA1267" t="s">
        <v>45</v>
      </c>
      <c r="AB1267" t="s">
        <v>150</v>
      </c>
      <c r="AC1267">
        <v>15000000</v>
      </c>
      <c r="AD1267">
        <v>2002</v>
      </c>
      <c r="AE1267">
        <v>927</v>
      </c>
      <c r="AF1267">
        <v>5.4</v>
      </c>
      <c r="AG1267">
        <v>1.85</v>
      </c>
      <c r="AH1267">
        <v>896</v>
      </c>
    </row>
    <row r="1268" spans="1:34">
      <c r="A1268" t="s">
        <v>34</v>
      </c>
      <c r="B1268" t="s">
        <v>14909</v>
      </c>
      <c r="C1268">
        <v>77</v>
      </c>
      <c r="D1268">
        <v>86</v>
      </c>
      <c r="E1268">
        <v>90</v>
      </c>
      <c r="F1268">
        <v>635</v>
      </c>
      <c r="G1268" t="s">
        <v>9122</v>
      </c>
      <c r="H1268">
        <v>962</v>
      </c>
      <c r="I1268">
        <v>9402410</v>
      </c>
      <c r="J1268" t="s">
        <v>69</v>
      </c>
      <c r="K1268" t="s">
        <v>88</v>
      </c>
      <c r="Q1268" t="s">
        <v>8858</v>
      </c>
      <c r="R1268" t="s">
        <v>14910</v>
      </c>
      <c r="S1268">
        <v>11233</v>
      </c>
      <c r="T1268">
        <v>3715</v>
      </c>
      <c r="U1268" t="s">
        <v>14911</v>
      </c>
      <c r="V1268">
        <v>1</v>
      </c>
      <c r="W1268" t="s">
        <v>14912</v>
      </c>
      <c r="X1268" t="s">
        <v>14913</v>
      </c>
      <c r="Y1268">
        <v>32</v>
      </c>
      <c r="Z1268" t="s">
        <v>44</v>
      </c>
      <c r="AA1268" t="s">
        <v>45</v>
      </c>
      <c r="AB1268" t="s">
        <v>62</v>
      </c>
      <c r="AC1268">
        <v>14000000</v>
      </c>
      <c r="AD1268">
        <v>2012</v>
      </c>
      <c r="AE1268">
        <v>925</v>
      </c>
      <c r="AF1268">
        <v>5.4</v>
      </c>
      <c r="AG1268">
        <v>2.35</v>
      </c>
      <c r="AH1268">
        <v>0</v>
      </c>
    </row>
    <row r="1269" spans="1:34">
      <c r="A1269" t="s">
        <v>34</v>
      </c>
      <c r="B1269" t="s">
        <v>13231</v>
      </c>
      <c r="C1269">
        <v>285</v>
      </c>
      <c r="D1269">
        <v>100</v>
      </c>
      <c r="E1269">
        <v>0</v>
      </c>
      <c r="F1269">
        <v>389</v>
      </c>
      <c r="G1269" t="s">
        <v>9568</v>
      </c>
      <c r="H1269">
        <v>640</v>
      </c>
      <c r="I1269">
        <v>7186670</v>
      </c>
      <c r="J1269" t="s">
        <v>69</v>
      </c>
      <c r="K1269" t="s">
        <v>94</v>
      </c>
      <c r="Q1269" t="s">
        <v>8699</v>
      </c>
      <c r="R1269" t="s">
        <v>14986</v>
      </c>
      <c r="S1269">
        <v>21468</v>
      </c>
      <c r="T1269">
        <v>2082</v>
      </c>
      <c r="U1269" t="s">
        <v>14987</v>
      </c>
      <c r="V1269">
        <v>0</v>
      </c>
      <c r="W1269" t="s">
        <v>14988</v>
      </c>
      <c r="X1269" t="s">
        <v>14989</v>
      </c>
      <c r="Y1269">
        <v>164</v>
      </c>
      <c r="Z1269" t="s">
        <v>44</v>
      </c>
      <c r="AA1269" t="s">
        <v>45</v>
      </c>
      <c r="AB1269" t="s">
        <v>46</v>
      </c>
      <c r="AC1269">
        <v>6000000</v>
      </c>
      <c r="AD1269">
        <v>2013</v>
      </c>
      <c r="AE1269">
        <v>550</v>
      </c>
      <c r="AF1269">
        <v>5.4</v>
      </c>
      <c r="AG1269">
        <v>2.35</v>
      </c>
      <c r="AH1269">
        <v>12000</v>
      </c>
    </row>
    <row r="1270" spans="1:34">
      <c r="A1270" t="s">
        <v>34</v>
      </c>
      <c r="B1270" t="s">
        <v>15094</v>
      </c>
      <c r="C1270">
        <v>19</v>
      </c>
      <c r="D1270">
        <v>90</v>
      </c>
      <c r="E1270">
        <v>48</v>
      </c>
      <c r="F1270">
        <v>376</v>
      </c>
      <c r="G1270" t="s">
        <v>1239</v>
      </c>
      <c r="H1270">
        <v>940</v>
      </c>
      <c r="I1270">
        <v>15091542</v>
      </c>
      <c r="J1270" t="s">
        <v>69</v>
      </c>
      <c r="K1270" t="s">
        <v>89</v>
      </c>
      <c r="L1270" t="s">
        <v>70</v>
      </c>
      <c r="M1270" t="s">
        <v>91</v>
      </c>
      <c r="Q1270" t="s">
        <v>1507</v>
      </c>
      <c r="R1270" t="s">
        <v>15095</v>
      </c>
      <c r="S1270">
        <v>4086</v>
      </c>
      <c r="T1270">
        <v>2465</v>
      </c>
      <c r="U1270" t="s">
        <v>11243</v>
      </c>
      <c r="V1270">
        <v>2</v>
      </c>
      <c r="W1270" t="s">
        <v>15096</v>
      </c>
      <c r="X1270" t="s">
        <v>15097</v>
      </c>
      <c r="Y1270">
        <v>22</v>
      </c>
      <c r="Z1270" t="s">
        <v>110</v>
      </c>
      <c r="AA1270" t="s">
        <v>329</v>
      </c>
      <c r="AB1270" t="s">
        <v>251</v>
      </c>
      <c r="AC1270">
        <v>25000000</v>
      </c>
      <c r="AD1270">
        <v>1996</v>
      </c>
      <c r="AE1270">
        <v>595</v>
      </c>
      <c r="AF1270">
        <v>5.3</v>
      </c>
      <c r="AG1270">
        <v>2.35</v>
      </c>
      <c r="AH1270">
        <v>246</v>
      </c>
    </row>
    <row r="1271" spans="1:34">
      <c r="A1271" t="s">
        <v>34</v>
      </c>
      <c r="B1271" t="s">
        <v>15111</v>
      </c>
      <c r="C1271">
        <v>84</v>
      </c>
      <c r="D1271">
        <v>90</v>
      </c>
      <c r="E1271">
        <v>0</v>
      </c>
      <c r="F1271">
        <v>518</v>
      </c>
      <c r="G1271" t="s">
        <v>2915</v>
      </c>
      <c r="H1271">
        <v>681</v>
      </c>
      <c r="I1271">
        <v>25077977</v>
      </c>
      <c r="J1271" t="s">
        <v>69</v>
      </c>
      <c r="K1271" t="s">
        <v>95</v>
      </c>
      <c r="L1271" t="s">
        <v>88</v>
      </c>
      <c r="M1271" t="s">
        <v>89</v>
      </c>
      <c r="N1271" t="s">
        <v>87</v>
      </c>
      <c r="Q1271" t="s">
        <v>5403</v>
      </c>
      <c r="R1271" t="s">
        <v>15112</v>
      </c>
      <c r="S1271">
        <v>10986</v>
      </c>
      <c r="T1271">
        <v>2486</v>
      </c>
      <c r="U1271" t="s">
        <v>13569</v>
      </c>
      <c r="V1271">
        <v>0</v>
      </c>
      <c r="W1271" t="s">
        <v>15113</v>
      </c>
      <c r="X1271" t="s">
        <v>15114</v>
      </c>
      <c r="Y1271">
        <v>84</v>
      </c>
      <c r="Z1271" t="s">
        <v>44</v>
      </c>
      <c r="AA1271" t="s">
        <v>45</v>
      </c>
      <c r="AB1271" t="s">
        <v>150</v>
      </c>
      <c r="AC1271">
        <v>20000000</v>
      </c>
      <c r="AD1271">
        <v>2010</v>
      </c>
      <c r="AE1271">
        <v>611</v>
      </c>
      <c r="AF1271">
        <v>5.3</v>
      </c>
      <c r="AG1271">
        <v>1.85</v>
      </c>
      <c r="AH1271">
        <v>0</v>
      </c>
    </row>
    <row r="1272" spans="1:34">
      <c r="A1272" t="s">
        <v>34</v>
      </c>
      <c r="B1272" t="s">
        <v>14556</v>
      </c>
      <c r="C1272">
        <v>58</v>
      </c>
      <c r="D1272">
        <v>87</v>
      </c>
      <c r="E1272">
        <v>29</v>
      </c>
      <c r="F1272">
        <v>522</v>
      </c>
      <c r="G1272" t="s">
        <v>11333</v>
      </c>
      <c r="H1272">
        <v>1000</v>
      </c>
      <c r="I1272">
        <v>6563357</v>
      </c>
      <c r="J1272" t="s">
        <v>69</v>
      </c>
      <c r="K1272" t="s">
        <v>88</v>
      </c>
      <c r="Q1272" t="s">
        <v>15124</v>
      </c>
      <c r="R1272" t="s">
        <v>15125</v>
      </c>
      <c r="S1272">
        <v>18571</v>
      </c>
      <c r="T1272">
        <v>4218</v>
      </c>
      <c r="U1272" t="s">
        <v>373</v>
      </c>
      <c r="V1272">
        <v>4</v>
      </c>
      <c r="W1272" t="s">
        <v>15126</v>
      </c>
      <c r="X1272" t="s">
        <v>15127</v>
      </c>
      <c r="Y1272">
        <v>120</v>
      </c>
      <c r="Z1272" t="s">
        <v>44</v>
      </c>
      <c r="AA1272" t="s">
        <v>45</v>
      </c>
      <c r="AB1272" t="s">
        <v>46</v>
      </c>
      <c r="AC1272">
        <v>20000000</v>
      </c>
      <c r="AD1272">
        <v>2008</v>
      </c>
      <c r="AE1272">
        <v>794</v>
      </c>
      <c r="AF1272">
        <v>5.3</v>
      </c>
      <c r="AG1272">
        <v>2.35</v>
      </c>
      <c r="AH1272">
        <v>847</v>
      </c>
    </row>
    <row r="1273" spans="1:34">
      <c r="A1273" t="s">
        <v>34</v>
      </c>
      <c r="B1273" t="s">
        <v>15153</v>
      </c>
      <c r="C1273">
        <v>66</v>
      </c>
      <c r="D1273">
        <v>94</v>
      </c>
      <c r="E1273">
        <v>13</v>
      </c>
      <c r="F1273">
        <v>566</v>
      </c>
      <c r="G1273" t="s">
        <v>15154</v>
      </c>
      <c r="H1273">
        <v>925</v>
      </c>
      <c r="I1273">
        <v>42672630</v>
      </c>
      <c r="J1273" t="s">
        <v>69</v>
      </c>
      <c r="K1273" t="s">
        <v>88</v>
      </c>
      <c r="L1273" t="s">
        <v>89</v>
      </c>
      <c r="M1273" t="s">
        <v>128</v>
      </c>
      <c r="N1273" t="s">
        <v>87</v>
      </c>
      <c r="Q1273" t="s">
        <v>15155</v>
      </c>
      <c r="R1273" t="s">
        <v>15156</v>
      </c>
      <c r="S1273">
        <v>27580</v>
      </c>
      <c r="T1273">
        <v>3423</v>
      </c>
      <c r="U1273" t="s">
        <v>3456</v>
      </c>
      <c r="V1273">
        <v>1</v>
      </c>
      <c r="W1273" t="s">
        <v>15157</v>
      </c>
      <c r="X1273" t="s">
        <v>15158</v>
      </c>
      <c r="Y1273">
        <v>172</v>
      </c>
      <c r="Z1273" t="s">
        <v>44</v>
      </c>
      <c r="AA1273" t="s">
        <v>45</v>
      </c>
      <c r="AB1273" t="s">
        <v>150</v>
      </c>
      <c r="AC1273">
        <v>17000000</v>
      </c>
      <c r="AD1273">
        <v>2003</v>
      </c>
      <c r="AE1273">
        <v>738</v>
      </c>
      <c r="AF1273">
        <v>5.3</v>
      </c>
      <c r="AG1273">
        <v>2.35</v>
      </c>
      <c r="AH1273">
        <v>0</v>
      </c>
    </row>
    <row r="1274" spans="1:34">
      <c r="A1274" t="s">
        <v>34</v>
      </c>
      <c r="B1274" t="s">
        <v>15168</v>
      </c>
      <c r="C1274">
        <v>21</v>
      </c>
      <c r="D1274">
        <v>98</v>
      </c>
      <c r="E1274">
        <v>70</v>
      </c>
      <c r="F1274">
        <v>90</v>
      </c>
      <c r="G1274" t="s">
        <v>11309</v>
      </c>
      <c r="H1274">
        <v>876</v>
      </c>
      <c r="I1274">
        <v>1953732</v>
      </c>
      <c r="J1274" t="s">
        <v>69</v>
      </c>
      <c r="K1274" t="s">
        <v>38</v>
      </c>
      <c r="L1274" t="s">
        <v>70</v>
      </c>
      <c r="Q1274" t="s">
        <v>2220</v>
      </c>
      <c r="R1274" t="s">
        <v>15169</v>
      </c>
      <c r="S1274">
        <v>4996</v>
      </c>
      <c r="T1274">
        <v>1351</v>
      </c>
      <c r="U1274" t="s">
        <v>15170</v>
      </c>
      <c r="V1274">
        <v>0</v>
      </c>
      <c r="W1274" t="s">
        <v>15171</v>
      </c>
      <c r="X1274" t="s">
        <v>15172</v>
      </c>
      <c r="Y1274">
        <v>62</v>
      </c>
      <c r="Z1274" t="s">
        <v>44</v>
      </c>
      <c r="AA1274" t="s">
        <v>45</v>
      </c>
      <c r="AB1274" t="s">
        <v>46</v>
      </c>
      <c r="AC1274">
        <v>15000000</v>
      </c>
      <c r="AD1274">
        <v>1986</v>
      </c>
      <c r="AE1274">
        <v>324</v>
      </c>
      <c r="AF1274">
        <v>5.3</v>
      </c>
      <c r="AG1274">
        <v>2.35</v>
      </c>
      <c r="AH1274">
        <v>843</v>
      </c>
    </row>
    <row r="1275" spans="1:34">
      <c r="A1275" t="s">
        <v>34</v>
      </c>
      <c r="B1275" t="s">
        <v>12914</v>
      </c>
      <c r="C1275">
        <v>16</v>
      </c>
      <c r="D1275">
        <v>100</v>
      </c>
      <c r="E1275">
        <v>32</v>
      </c>
      <c r="F1275">
        <v>175</v>
      </c>
      <c r="G1275" t="s">
        <v>15228</v>
      </c>
      <c r="H1275">
        <v>610</v>
      </c>
      <c r="I1275">
        <v>15369573</v>
      </c>
      <c r="J1275" t="s">
        <v>69</v>
      </c>
      <c r="K1275" t="s">
        <v>88</v>
      </c>
      <c r="L1275" t="s">
        <v>86</v>
      </c>
      <c r="Q1275" t="s">
        <v>804</v>
      </c>
      <c r="R1275" t="s">
        <v>15229</v>
      </c>
      <c r="S1275">
        <v>2580</v>
      </c>
      <c r="T1275">
        <v>1441</v>
      </c>
      <c r="U1275" t="s">
        <v>15230</v>
      </c>
      <c r="V1275">
        <v>1</v>
      </c>
      <c r="W1275" t="s">
        <v>15231</v>
      </c>
      <c r="X1275" t="s">
        <v>15232</v>
      </c>
      <c r="Y1275">
        <v>54</v>
      </c>
      <c r="Z1275" t="s">
        <v>44</v>
      </c>
      <c r="AA1275" t="s">
        <v>45</v>
      </c>
      <c r="AB1275" t="s">
        <v>150</v>
      </c>
      <c r="AC1275">
        <v>3000000</v>
      </c>
      <c r="AD1275">
        <v>1990</v>
      </c>
      <c r="AE1275">
        <v>232</v>
      </c>
      <c r="AF1275">
        <v>5.3</v>
      </c>
      <c r="AG1275">
        <v>1.85</v>
      </c>
      <c r="AH1275">
        <v>710</v>
      </c>
    </row>
    <row r="1276" spans="1:34">
      <c r="A1276" t="s">
        <v>34</v>
      </c>
      <c r="B1276" t="s">
        <v>15302</v>
      </c>
      <c r="C1276">
        <v>113</v>
      </c>
      <c r="D1276">
        <v>87</v>
      </c>
      <c r="E1276">
        <v>43</v>
      </c>
      <c r="F1276">
        <v>210</v>
      </c>
      <c r="G1276" t="s">
        <v>15303</v>
      </c>
      <c r="H1276">
        <v>882</v>
      </c>
      <c r="I1276">
        <v>36073232</v>
      </c>
      <c r="J1276" t="s">
        <v>69</v>
      </c>
      <c r="K1276" t="s">
        <v>95</v>
      </c>
      <c r="L1276" t="s">
        <v>89</v>
      </c>
      <c r="Q1276" t="s">
        <v>5054</v>
      </c>
      <c r="R1276" t="s">
        <v>15304</v>
      </c>
      <c r="S1276">
        <v>8913</v>
      </c>
      <c r="T1276">
        <v>1971</v>
      </c>
      <c r="U1276" t="s">
        <v>15305</v>
      </c>
      <c r="V1276">
        <v>0</v>
      </c>
      <c r="W1276" t="s">
        <v>15306</v>
      </c>
      <c r="X1276" t="s">
        <v>15307</v>
      </c>
      <c r="Y1276">
        <v>66</v>
      </c>
      <c r="Z1276" t="s">
        <v>44</v>
      </c>
      <c r="AA1276" t="s">
        <v>45</v>
      </c>
      <c r="AB1276" t="s">
        <v>150</v>
      </c>
      <c r="AC1276">
        <v>80000000</v>
      </c>
      <c r="AD1276">
        <v>2013</v>
      </c>
      <c r="AE1276">
        <v>396</v>
      </c>
      <c r="AF1276">
        <v>5.2</v>
      </c>
      <c r="AG1276">
        <v>2.35</v>
      </c>
      <c r="AH1276">
        <v>0</v>
      </c>
    </row>
    <row r="1277" spans="1:34">
      <c r="A1277" t="s">
        <v>34</v>
      </c>
      <c r="B1277" t="s">
        <v>15391</v>
      </c>
      <c r="C1277">
        <v>23</v>
      </c>
      <c r="D1277">
        <v>95</v>
      </c>
      <c r="E1277">
        <v>0</v>
      </c>
      <c r="F1277">
        <v>26</v>
      </c>
      <c r="G1277" t="s">
        <v>15392</v>
      </c>
      <c r="H1277">
        <v>442</v>
      </c>
      <c r="I1277">
        <v>20047715</v>
      </c>
      <c r="J1277" t="s">
        <v>69</v>
      </c>
      <c r="K1277" t="s">
        <v>89</v>
      </c>
      <c r="Q1277" t="s">
        <v>9907</v>
      </c>
      <c r="R1277" t="s">
        <v>15393</v>
      </c>
      <c r="S1277">
        <v>8008</v>
      </c>
      <c r="T1277">
        <v>616</v>
      </c>
      <c r="U1277" t="s">
        <v>15394</v>
      </c>
      <c r="V1277">
        <v>1</v>
      </c>
      <c r="W1277" t="s">
        <v>15395</v>
      </c>
      <c r="X1277" t="s">
        <v>15396</v>
      </c>
      <c r="Y1277">
        <v>26</v>
      </c>
      <c r="Z1277" t="s">
        <v>44</v>
      </c>
      <c r="AA1277" t="s">
        <v>45</v>
      </c>
      <c r="AB1277" t="s">
        <v>150</v>
      </c>
      <c r="AC1277">
        <v>25530000</v>
      </c>
      <c r="AD1277">
        <v>1996</v>
      </c>
      <c r="AE1277">
        <v>95</v>
      </c>
      <c r="AF1277">
        <v>5.2</v>
      </c>
      <c r="AG1277">
        <v>2.35</v>
      </c>
      <c r="AH1277">
        <v>504</v>
      </c>
    </row>
    <row r="1278" spans="1:34">
      <c r="A1278" t="s">
        <v>34</v>
      </c>
      <c r="B1278" t="s">
        <v>15397</v>
      </c>
      <c r="C1278">
        <v>38</v>
      </c>
      <c r="D1278">
        <v>85</v>
      </c>
      <c r="E1278">
        <v>0</v>
      </c>
      <c r="F1278">
        <v>503</v>
      </c>
      <c r="G1278" t="s">
        <v>5956</v>
      </c>
      <c r="H1278">
        <v>1000</v>
      </c>
      <c r="I1278">
        <v>39880476</v>
      </c>
      <c r="J1278" t="s">
        <v>69</v>
      </c>
      <c r="K1278" t="s">
        <v>95</v>
      </c>
      <c r="L1278" t="s">
        <v>88</v>
      </c>
      <c r="M1278" t="s">
        <v>89</v>
      </c>
      <c r="N1278" t="s">
        <v>70</v>
      </c>
      <c r="Q1278" t="s">
        <v>2719</v>
      </c>
      <c r="R1278" t="s">
        <v>15398</v>
      </c>
      <c r="S1278">
        <v>12218</v>
      </c>
      <c r="T1278">
        <v>2908</v>
      </c>
      <c r="U1278" t="s">
        <v>7336</v>
      </c>
      <c r="V1278">
        <v>0</v>
      </c>
      <c r="W1278" t="s">
        <v>15399</v>
      </c>
      <c r="X1278" t="s">
        <v>15400</v>
      </c>
      <c r="Y1278">
        <v>33</v>
      </c>
      <c r="Z1278" t="s">
        <v>44</v>
      </c>
      <c r="AA1278" t="s">
        <v>45</v>
      </c>
      <c r="AB1278" t="s">
        <v>150</v>
      </c>
      <c r="AC1278">
        <v>25000000</v>
      </c>
      <c r="AD1278">
        <v>2002</v>
      </c>
      <c r="AE1278">
        <v>535</v>
      </c>
      <c r="AF1278">
        <v>5.2</v>
      </c>
      <c r="AG1278">
        <v>2.35</v>
      </c>
      <c r="AH1278">
        <v>187</v>
      </c>
    </row>
    <row r="1279" spans="1:34">
      <c r="A1279" t="s">
        <v>34</v>
      </c>
      <c r="B1279" t="s">
        <v>1911</v>
      </c>
      <c r="C1279">
        <v>32</v>
      </c>
      <c r="D1279">
        <v>118</v>
      </c>
      <c r="E1279">
        <v>0</v>
      </c>
      <c r="F1279">
        <v>227</v>
      </c>
      <c r="G1279" t="s">
        <v>15405</v>
      </c>
      <c r="H1279">
        <v>738</v>
      </c>
      <c r="I1279">
        <v>13000000</v>
      </c>
      <c r="J1279" t="s">
        <v>69</v>
      </c>
      <c r="K1279" t="s">
        <v>89</v>
      </c>
      <c r="L1279" t="s">
        <v>70</v>
      </c>
      <c r="M1279" t="s">
        <v>128</v>
      </c>
      <c r="N1279" t="s">
        <v>91</v>
      </c>
      <c r="Q1279" t="s">
        <v>15406</v>
      </c>
      <c r="R1279" t="s">
        <v>15407</v>
      </c>
      <c r="S1279">
        <v>10895</v>
      </c>
      <c r="T1279">
        <v>1458</v>
      </c>
      <c r="U1279" t="s">
        <v>15408</v>
      </c>
      <c r="V1279">
        <v>0</v>
      </c>
      <c r="W1279" t="s">
        <v>15409</v>
      </c>
      <c r="X1279" t="s">
        <v>15410</v>
      </c>
      <c r="Y1279">
        <v>150</v>
      </c>
      <c r="Z1279" t="s">
        <v>44</v>
      </c>
      <c r="AA1279" t="s">
        <v>45</v>
      </c>
      <c r="AB1279" t="s">
        <v>251</v>
      </c>
      <c r="AC1279">
        <v>24000000</v>
      </c>
      <c r="AD1279">
        <v>1978</v>
      </c>
      <c r="AE1279">
        <v>295</v>
      </c>
      <c r="AF1279">
        <v>5.2</v>
      </c>
      <c r="AG1279">
        <v>1.85</v>
      </c>
      <c r="AH1279">
        <v>0</v>
      </c>
    </row>
    <row r="1280" spans="1:34">
      <c r="A1280" t="s">
        <v>34</v>
      </c>
      <c r="B1280" t="s">
        <v>15432</v>
      </c>
      <c r="C1280">
        <v>2</v>
      </c>
      <c r="D1280">
        <v>118</v>
      </c>
      <c r="E1280">
        <v>76</v>
      </c>
      <c r="F1280">
        <v>249</v>
      </c>
      <c r="G1280" t="s">
        <v>307</v>
      </c>
      <c r="H1280">
        <v>902</v>
      </c>
      <c r="I1280">
        <v>800000</v>
      </c>
      <c r="J1280" t="s">
        <v>69</v>
      </c>
      <c r="K1280" t="s">
        <v>90</v>
      </c>
      <c r="L1280" t="s">
        <v>57</v>
      </c>
      <c r="Q1280" t="s">
        <v>5961</v>
      </c>
      <c r="R1280" t="s">
        <v>15433</v>
      </c>
      <c r="S1280">
        <v>892</v>
      </c>
      <c r="T1280">
        <v>2079</v>
      </c>
      <c r="U1280" t="s">
        <v>3299</v>
      </c>
      <c r="V1280">
        <v>0</v>
      </c>
      <c r="W1280" t="s">
        <v>15434</v>
      </c>
      <c r="X1280" t="s">
        <v>15435</v>
      </c>
      <c r="Y1280">
        <v>21</v>
      </c>
      <c r="Z1280" t="s">
        <v>44</v>
      </c>
      <c r="AA1280" t="s">
        <v>45</v>
      </c>
      <c r="AB1280" t="s">
        <v>150</v>
      </c>
      <c r="AC1280">
        <v>14000000</v>
      </c>
      <c r="AD1280">
        <v>1981</v>
      </c>
      <c r="AE1280">
        <v>488</v>
      </c>
      <c r="AF1280">
        <v>5.2</v>
      </c>
      <c r="AG1280">
        <v>2.35</v>
      </c>
      <c r="AH1280">
        <v>106</v>
      </c>
    </row>
    <row r="1281" spans="1:34">
      <c r="A1281" t="s">
        <v>34</v>
      </c>
      <c r="B1281" t="s">
        <v>14768</v>
      </c>
      <c r="C1281">
        <v>67</v>
      </c>
      <c r="D1281">
        <v>99</v>
      </c>
      <c r="E1281">
        <v>32</v>
      </c>
      <c r="F1281">
        <v>521</v>
      </c>
      <c r="G1281" t="s">
        <v>2360</v>
      </c>
      <c r="H1281">
        <v>773</v>
      </c>
      <c r="I1281">
        <v>81150692</v>
      </c>
      <c r="J1281" t="s">
        <v>69</v>
      </c>
      <c r="K1281" t="s">
        <v>88</v>
      </c>
      <c r="L1281" t="s">
        <v>89</v>
      </c>
      <c r="M1281" t="s">
        <v>520</v>
      </c>
      <c r="Q1281" t="s">
        <v>791</v>
      </c>
      <c r="R1281" t="s">
        <v>15557</v>
      </c>
      <c r="S1281">
        <v>20219</v>
      </c>
      <c r="T1281">
        <v>2916</v>
      </c>
      <c r="U1281" t="s">
        <v>662</v>
      </c>
      <c r="V1281">
        <v>1</v>
      </c>
      <c r="W1281" t="s">
        <v>15558</v>
      </c>
      <c r="X1281" t="s">
        <v>15559</v>
      </c>
      <c r="Y1281">
        <v>100</v>
      </c>
      <c r="Z1281" t="s">
        <v>44</v>
      </c>
      <c r="AA1281" t="s">
        <v>710</v>
      </c>
      <c r="AB1281" t="s">
        <v>150</v>
      </c>
      <c r="AC1281">
        <v>35000000</v>
      </c>
      <c r="AD1281">
        <v>2002</v>
      </c>
      <c r="AE1281">
        <v>664</v>
      </c>
      <c r="AF1281">
        <v>5.0999999999999996</v>
      </c>
      <c r="AG1281">
        <v>1.85</v>
      </c>
      <c r="AH1281">
        <v>0</v>
      </c>
    </row>
    <row r="1282" spans="1:34">
      <c r="A1282" t="s">
        <v>34</v>
      </c>
      <c r="B1282" t="s">
        <v>15568</v>
      </c>
      <c r="C1282">
        <v>140</v>
      </c>
      <c r="D1282">
        <v>93</v>
      </c>
      <c r="E1282">
        <v>2</v>
      </c>
      <c r="F1282">
        <v>258</v>
      </c>
      <c r="G1282" t="s">
        <v>2428</v>
      </c>
      <c r="H1282">
        <v>849</v>
      </c>
      <c r="I1282">
        <v>14888028</v>
      </c>
      <c r="J1282" t="s">
        <v>69</v>
      </c>
      <c r="K1282" t="s">
        <v>94</v>
      </c>
      <c r="L1282" t="s">
        <v>57</v>
      </c>
      <c r="Q1282" t="s">
        <v>8386</v>
      </c>
      <c r="R1282" t="s">
        <v>15569</v>
      </c>
      <c r="S1282">
        <v>28606</v>
      </c>
      <c r="T1282">
        <v>2178</v>
      </c>
      <c r="U1282" t="s">
        <v>12899</v>
      </c>
      <c r="V1282">
        <v>0</v>
      </c>
      <c r="W1282" t="s">
        <v>15570</v>
      </c>
      <c r="X1282" t="s">
        <v>15571</v>
      </c>
      <c r="Y1282">
        <v>262</v>
      </c>
      <c r="Z1282" t="s">
        <v>44</v>
      </c>
      <c r="AA1282" t="s">
        <v>45</v>
      </c>
      <c r="AB1282" t="s">
        <v>62</v>
      </c>
      <c r="AC1282">
        <v>30000000</v>
      </c>
      <c r="AD1282">
        <v>2005</v>
      </c>
      <c r="AE1282">
        <v>787</v>
      </c>
      <c r="AF1282">
        <v>5.0999999999999996</v>
      </c>
      <c r="AG1282">
        <v>2.35</v>
      </c>
      <c r="AH1282">
        <v>0</v>
      </c>
    </row>
    <row r="1283" spans="1:34">
      <c r="A1283" t="s">
        <v>34</v>
      </c>
      <c r="B1283" t="s">
        <v>7487</v>
      </c>
      <c r="C1283">
        <v>73</v>
      </c>
      <c r="D1283">
        <v>90</v>
      </c>
      <c r="E1283">
        <v>176</v>
      </c>
      <c r="F1283">
        <v>825</v>
      </c>
      <c r="G1283" t="s">
        <v>1796</v>
      </c>
      <c r="H1283">
        <v>931</v>
      </c>
      <c r="I1283">
        <v>16647384</v>
      </c>
      <c r="J1283" t="s">
        <v>69</v>
      </c>
      <c r="K1283" t="s">
        <v>88</v>
      </c>
      <c r="L1283" t="s">
        <v>89</v>
      </c>
      <c r="M1283" t="s">
        <v>87</v>
      </c>
      <c r="Q1283" t="s">
        <v>15160</v>
      </c>
      <c r="R1283" t="s">
        <v>15572</v>
      </c>
      <c r="S1283">
        <v>8398</v>
      </c>
      <c r="T1283">
        <v>4431</v>
      </c>
      <c r="U1283" t="s">
        <v>3245</v>
      </c>
      <c r="V1283">
        <v>1</v>
      </c>
      <c r="W1283" t="s">
        <v>15573</v>
      </c>
      <c r="X1283" t="s">
        <v>15574</v>
      </c>
      <c r="Y1283">
        <v>56</v>
      </c>
      <c r="Z1283" t="s">
        <v>44</v>
      </c>
      <c r="AA1283" t="s">
        <v>45</v>
      </c>
      <c r="AB1283" t="s">
        <v>150</v>
      </c>
      <c r="AC1283">
        <v>26000000</v>
      </c>
      <c r="AD1283">
        <v>2006</v>
      </c>
      <c r="AE1283">
        <v>839</v>
      </c>
      <c r="AF1283">
        <v>5.0999999999999996</v>
      </c>
      <c r="AG1283">
        <v>2.35</v>
      </c>
      <c r="AH1283">
        <v>498</v>
      </c>
    </row>
    <row r="1284" spans="1:34">
      <c r="A1284" t="s">
        <v>34</v>
      </c>
      <c r="B1284" t="s">
        <v>15646</v>
      </c>
      <c r="C1284">
        <v>14</v>
      </c>
      <c r="D1284">
        <v>102</v>
      </c>
      <c r="E1284">
        <v>8</v>
      </c>
      <c r="F1284">
        <v>40</v>
      </c>
      <c r="G1284" t="s">
        <v>15647</v>
      </c>
      <c r="H1284">
        <v>14000</v>
      </c>
      <c r="I1284">
        <v>2807854</v>
      </c>
      <c r="J1284" t="s">
        <v>69</v>
      </c>
      <c r="K1284" t="s">
        <v>38</v>
      </c>
      <c r="L1284" t="s">
        <v>87</v>
      </c>
      <c r="Q1284" t="s">
        <v>2132</v>
      </c>
      <c r="R1284" t="s">
        <v>15648</v>
      </c>
      <c r="S1284">
        <v>14129</v>
      </c>
      <c r="T1284">
        <v>14281</v>
      </c>
      <c r="U1284" t="s">
        <v>15649</v>
      </c>
      <c r="V1284">
        <v>1</v>
      </c>
      <c r="W1284" t="s">
        <v>15650</v>
      </c>
      <c r="X1284" t="s">
        <v>15651</v>
      </c>
      <c r="Y1284">
        <v>39</v>
      </c>
      <c r="Z1284" t="s">
        <v>44</v>
      </c>
      <c r="AA1284" t="s">
        <v>45</v>
      </c>
      <c r="AB1284" t="s">
        <v>62</v>
      </c>
      <c r="AC1284">
        <v>11000000</v>
      </c>
      <c r="AD1284">
        <v>1991</v>
      </c>
      <c r="AE1284">
        <v>163</v>
      </c>
      <c r="AF1284">
        <v>5.0999999999999996</v>
      </c>
      <c r="AG1284">
        <v>1.85</v>
      </c>
      <c r="AH1284">
        <v>967</v>
      </c>
    </row>
    <row r="1285" spans="1:34">
      <c r="A1285" t="s">
        <v>34</v>
      </c>
      <c r="B1285" t="s">
        <v>10619</v>
      </c>
      <c r="C1285">
        <v>70</v>
      </c>
      <c r="D1285">
        <v>92</v>
      </c>
      <c r="E1285">
        <v>12</v>
      </c>
      <c r="F1285">
        <v>1000</v>
      </c>
      <c r="G1285" t="s">
        <v>15705</v>
      </c>
      <c r="H1285">
        <v>35000</v>
      </c>
      <c r="I1285">
        <v>85884815</v>
      </c>
      <c r="J1285" t="s">
        <v>69</v>
      </c>
      <c r="K1285" t="s">
        <v>95</v>
      </c>
      <c r="L1285" t="s">
        <v>88</v>
      </c>
      <c r="M1285" t="s">
        <v>89</v>
      </c>
      <c r="N1285" t="s">
        <v>70</v>
      </c>
      <c r="O1285" t="s">
        <v>128</v>
      </c>
      <c r="Q1285" t="s">
        <v>9557</v>
      </c>
      <c r="R1285" t="s">
        <v>15706</v>
      </c>
      <c r="S1285">
        <v>9418</v>
      </c>
      <c r="T1285">
        <v>38450</v>
      </c>
      <c r="U1285" t="s">
        <v>15321</v>
      </c>
      <c r="V1285">
        <v>0</v>
      </c>
      <c r="W1285" t="s">
        <v>15707</v>
      </c>
      <c r="X1285" t="s">
        <v>15708</v>
      </c>
      <c r="Y1285">
        <v>53</v>
      </c>
      <c r="Z1285" t="s">
        <v>44</v>
      </c>
      <c r="AA1285" t="s">
        <v>45</v>
      </c>
      <c r="AB1285" t="s">
        <v>150</v>
      </c>
      <c r="AC1285">
        <v>90000000</v>
      </c>
      <c r="AD1285">
        <v>2015</v>
      </c>
      <c r="AE1285">
        <v>1000</v>
      </c>
      <c r="AF1285">
        <v>5</v>
      </c>
      <c r="AG1285">
        <v>1.85</v>
      </c>
      <c r="AH1285">
        <v>0</v>
      </c>
    </row>
    <row r="1286" spans="1:34">
      <c r="A1286" t="s">
        <v>34</v>
      </c>
      <c r="B1286" t="s">
        <v>15746</v>
      </c>
      <c r="C1286">
        <v>173</v>
      </c>
      <c r="D1286">
        <v>95</v>
      </c>
      <c r="E1286">
        <v>83</v>
      </c>
      <c r="F1286">
        <v>206</v>
      </c>
      <c r="G1286" t="s">
        <v>1748</v>
      </c>
      <c r="H1286">
        <v>991</v>
      </c>
      <c r="I1286">
        <v>17529157</v>
      </c>
      <c r="J1286" t="s">
        <v>69</v>
      </c>
      <c r="K1286" t="s">
        <v>38</v>
      </c>
      <c r="L1286" t="s">
        <v>94</v>
      </c>
      <c r="M1286" t="s">
        <v>90</v>
      </c>
      <c r="N1286" t="s">
        <v>57</v>
      </c>
      <c r="Q1286" t="s">
        <v>2171</v>
      </c>
      <c r="R1286" t="s">
        <v>15747</v>
      </c>
      <c r="S1286">
        <v>49888</v>
      </c>
      <c r="T1286">
        <v>2173</v>
      </c>
      <c r="U1286" t="s">
        <v>11928</v>
      </c>
      <c r="V1286">
        <v>0</v>
      </c>
      <c r="W1286" t="s">
        <v>15748</v>
      </c>
      <c r="X1286" t="s">
        <v>15749</v>
      </c>
      <c r="Y1286">
        <v>220</v>
      </c>
      <c r="Z1286" t="s">
        <v>44</v>
      </c>
      <c r="AA1286" t="s">
        <v>301</v>
      </c>
      <c r="AB1286" t="s">
        <v>46</v>
      </c>
      <c r="AC1286">
        <v>20000000</v>
      </c>
      <c r="AD1286">
        <v>2012</v>
      </c>
      <c r="AE1286">
        <v>494</v>
      </c>
      <c r="AF1286">
        <v>5</v>
      </c>
      <c r="AG1286">
        <v>2.35</v>
      </c>
      <c r="AH1286">
        <v>25000</v>
      </c>
    </row>
    <row r="1287" spans="1:34">
      <c r="A1287" t="s">
        <v>34</v>
      </c>
      <c r="B1287" t="s">
        <v>9403</v>
      </c>
      <c r="C1287">
        <v>184</v>
      </c>
      <c r="D1287">
        <v>85</v>
      </c>
      <c r="E1287">
        <v>11</v>
      </c>
      <c r="F1287">
        <v>116</v>
      </c>
      <c r="G1287" t="s">
        <v>15822</v>
      </c>
      <c r="H1287">
        <v>480</v>
      </c>
      <c r="I1287">
        <v>42776259</v>
      </c>
      <c r="J1287" t="s">
        <v>69</v>
      </c>
      <c r="K1287" t="s">
        <v>88</v>
      </c>
      <c r="L1287" t="s">
        <v>89</v>
      </c>
      <c r="M1287" t="s">
        <v>70</v>
      </c>
      <c r="Q1287" t="s">
        <v>3884</v>
      </c>
      <c r="R1287" t="s">
        <v>15823</v>
      </c>
      <c r="S1287">
        <v>53160</v>
      </c>
      <c r="T1287">
        <v>1173</v>
      </c>
      <c r="U1287" t="s">
        <v>4418</v>
      </c>
      <c r="V1287">
        <v>1</v>
      </c>
      <c r="W1287" t="s">
        <v>15824</v>
      </c>
      <c r="X1287" t="s">
        <v>15825</v>
      </c>
      <c r="Y1287">
        <v>121</v>
      </c>
      <c r="Z1287" t="s">
        <v>44</v>
      </c>
      <c r="AA1287" t="s">
        <v>45</v>
      </c>
      <c r="AB1287" t="s">
        <v>150</v>
      </c>
      <c r="AC1287">
        <v>112000000</v>
      </c>
      <c r="AD1287">
        <v>2010</v>
      </c>
      <c r="AE1287">
        <v>392</v>
      </c>
      <c r="AF1287">
        <v>4.9000000000000004</v>
      </c>
      <c r="AG1287">
        <v>2.35</v>
      </c>
      <c r="AH1287">
        <v>0</v>
      </c>
    </row>
    <row r="1288" spans="1:34">
      <c r="A1288" t="s">
        <v>34</v>
      </c>
      <c r="B1288" t="s">
        <v>14426</v>
      </c>
      <c r="C1288">
        <v>138</v>
      </c>
      <c r="D1288">
        <v>86</v>
      </c>
      <c r="E1288">
        <v>67</v>
      </c>
      <c r="F1288">
        <v>271</v>
      </c>
      <c r="G1288" t="s">
        <v>7872</v>
      </c>
      <c r="H1288">
        <v>4000</v>
      </c>
      <c r="I1288">
        <v>153288182</v>
      </c>
      <c r="J1288" t="s">
        <v>69</v>
      </c>
      <c r="K1288" t="s">
        <v>88</v>
      </c>
      <c r="L1288" t="s">
        <v>90</v>
      </c>
      <c r="Q1288" t="s">
        <v>7086</v>
      </c>
      <c r="R1288" t="s">
        <v>15830</v>
      </c>
      <c r="S1288">
        <v>71424</v>
      </c>
      <c r="T1288">
        <v>6355</v>
      </c>
      <c r="U1288" t="s">
        <v>15831</v>
      </c>
      <c r="V1288">
        <v>3</v>
      </c>
      <c r="W1288" t="s">
        <v>15832</v>
      </c>
      <c r="X1288" t="s">
        <v>15833</v>
      </c>
      <c r="Y1288">
        <v>521</v>
      </c>
      <c r="Z1288" t="s">
        <v>44</v>
      </c>
      <c r="AA1288" t="s">
        <v>45</v>
      </c>
      <c r="AB1288" t="s">
        <v>150</v>
      </c>
      <c r="AC1288">
        <v>84000000</v>
      </c>
      <c r="AD1288">
        <v>2002</v>
      </c>
      <c r="AE1288">
        <v>2000</v>
      </c>
      <c r="AF1288">
        <v>4.9000000000000004</v>
      </c>
      <c r="AG1288">
        <v>1.85</v>
      </c>
      <c r="AH1288">
        <v>0</v>
      </c>
    </row>
    <row r="1289" spans="1:34">
      <c r="A1289" t="s">
        <v>34</v>
      </c>
      <c r="B1289" t="s">
        <v>5995</v>
      </c>
      <c r="C1289">
        <v>293</v>
      </c>
      <c r="D1289">
        <v>124</v>
      </c>
      <c r="E1289">
        <v>171</v>
      </c>
      <c r="F1289">
        <v>10000</v>
      </c>
      <c r="G1289" t="s">
        <v>683</v>
      </c>
      <c r="H1289">
        <v>21000</v>
      </c>
      <c r="I1289">
        <v>300523113</v>
      </c>
      <c r="J1289" t="s">
        <v>69</v>
      </c>
      <c r="K1289" t="s">
        <v>38</v>
      </c>
      <c r="L1289" t="s">
        <v>70</v>
      </c>
      <c r="M1289" t="s">
        <v>87</v>
      </c>
      <c r="Q1289" t="s">
        <v>2600</v>
      </c>
      <c r="R1289" t="s">
        <v>15837</v>
      </c>
      <c r="S1289">
        <v>184637</v>
      </c>
      <c r="T1289">
        <v>52547</v>
      </c>
      <c r="U1289" t="s">
        <v>2321</v>
      </c>
      <c r="V1289">
        <v>3</v>
      </c>
      <c r="W1289" t="s">
        <v>15838</v>
      </c>
      <c r="X1289" t="s">
        <v>15839</v>
      </c>
      <c r="Y1289">
        <v>498</v>
      </c>
      <c r="Z1289" t="s">
        <v>44</v>
      </c>
      <c r="AA1289" t="s">
        <v>45</v>
      </c>
      <c r="AB1289" t="s">
        <v>62</v>
      </c>
      <c r="AC1289">
        <v>68000000</v>
      </c>
      <c r="AD1289">
        <v>2010</v>
      </c>
      <c r="AE1289">
        <v>17000</v>
      </c>
      <c r="AF1289">
        <v>4.9000000000000004</v>
      </c>
      <c r="AG1289">
        <v>2.35</v>
      </c>
      <c r="AH1289">
        <v>29000</v>
      </c>
    </row>
    <row r="1290" spans="1:34">
      <c r="A1290" t="s">
        <v>34</v>
      </c>
      <c r="B1290" t="s">
        <v>920</v>
      </c>
      <c r="C1290">
        <v>170</v>
      </c>
      <c r="D1290">
        <v>100</v>
      </c>
      <c r="E1290">
        <v>11000</v>
      </c>
      <c r="F1290">
        <v>485</v>
      </c>
      <c r="G1290" t="s">
        <v>1691</v>
      </c>
      <c r="H1290">
        <v>10000</v>
      </c>
      <c r="I1290">
        <v>43337279</v>
      </c>
      <c r="J1290" t="s">
        <v>69</v>
      </c>
      <c r="K1290" t="s">
        <v>88</v>
      </c>
      <c r="Q1290" t="s">
        <v>854</v>
      </c>
      <c r="R1290" t="s">
        <v>15840</v>
      </c>
      <c r="S1290">
        <v>76770</v>
      </c>
      <c r="T1290">
        <v>12258</v>
      </c>
      <c r="U1290" t="s">
        <v>1487</v>
      </c>
      <c r="V1290">
        <v>2</v>
      </c>
      <c r="W1290" t="s">
        <v>15841</v>
      </c>
      <c r="X1290" t="s">
        <v>15842</v>
      </c>
      <c r="Y1290">
        <v>203</v>
      </c>
      <c r="Z1290" t="s">
        <v>44</v>
      </c>
      <c r="AA1290" t="s">
        <v>45</v>
      </c>
      <c r="AB1290" t="s">
        <v>62</v>
      </c>
      <c r="AC1290">
        <v>60000000</v>
      </c>
      <c r="AD1290">
        <v>2009</v>
      </c>
      <c r="AE1290">
        <v>1000</v>
      </c>
      <c r="AF1290">
        <v>4.9000000000000004</v>
      </c>
      <c r="AG1290">
        <v>1.85</v>
      </c>
      <c r="AH1290">
        <v>0</v>
      </c>
    </row>
    <row r="1291" spans="1:34">
      <c r="A1291" t="s">
        <v>34</v>
      </c>
      <c r="B1291" t="s">
        <v>10502</v>
      </c>
      <c r="C1291">
        <v>127</v>
      </c>
      <c r="D1291">
        <v>90</v>
      </c>
      <c r="E1291">
        <v>48</v>
      </c>
      <c r="F1291">
        <v>196</v>
      </c>
      <c r="G1291" t="s">
        <v>15847</v>
      </c>
      <c r="H1291">
        <v>973</v>
      </c>
      <c r="I1291">
        <v>11802056</v>
      </c>
      <c r="J1291" t="s">
        <v>69</v>
      </c>
      <c r="K1291" t="s">
        <v>88</v>
      </c>
      <c r="L1291" t="s">
        <v>89</v>
      </c>
      <c r="M1291" t="s">
        <v>87</v>
      </c>
      <c r="N1291" t="s">
        <v>86</v>
      </c>
      <c r="Q1291" t="s">
        <v>5458</v>
      </c>
      <c r="R1291" t="s">
        <v>15848</v>
      </c>
      <c r="S1291">
        <v>31640</v>
      </c>
      <c r="T1291">
        <v>1865</v>
      </c>
      <c r="U1291" t="s">
        <v>15849</v>
      </c>
      <c r="V1291">
        <v>1</v>
      </c>
      <c r="W1291" t="s">
        <v>15850</v>
      </c>
      <c r="X1291" t="s">
        <v>15851</v>
      </c>
      <c r="Y1291">
        <v>109</v>
      </c>
      <c r="Z1291" t="s">
        <v>44</v>
      </c>
      <c r="AA1291" t="s">
        <v>45</v>
      </c>
      <c r="AB1291" t="s">
        <v>150</v>
      </c>
      <c r="AC1291">
        <v>60000000</v>
      </c>
      <c r="AD1291">
        <v>2008</v>
      </c>
      <c r="AE1291">
        <v>400</v>
      </c>
      <c r="AF1291">
        <v>4.9000000000000004</v>
      </c>
      <c r="AG1291">
        <v>1.85</v>
      </c>
      <c r="AH1291">
        <v>791</v>
      </c>
    </row>
    <row r="1292" spans="1:34">
      <c r="A1292" t="s">
        <v>34</v>
      </c>
      <c r="B1292" t="s">
        <v>14426</v>
      </c>
      <c r="C1292">
        <v>94</v>
      </c>
      <c r="D1292">
        <v>93</v>
      </c>
      <c r="E1292">
        <v>67</v>
      </c>
      <c r="F1292">
        <v>596</v>
      </c>
      <c r="G1292" t="s">
        <v>7872</v>
      </c>
      <c r="H1292">
        <v>4000</v>
      </c>
      <c r="I1292">
        <v>84185387</v>
      </c>
      <c r="J1292" t="s">
        <v>69</v>
      </c>
      <c r="K1292" t="s">
        <v>88</v>
      </c>
      <c r="L1292" t="s">
        <v>89</v>
      </c>
      <c r="M1292" t="s">
        <v>70</v>
      </c>
      <c r="N1292" t="s">
        <v>94</v>
      </c>
      <c r="O1292" t="s">
        <v>90</v>
      </c>
      <c r="Q1292" t="s">
        <v>7086</v>
      </c>
      <c r="R1292" t="s">
        <v>15888</v>
      </c>
      <c r="S1292">
        <v>33180</v>
      </c>
      <c r="T1292">
        <v>7800</v>
      </c>
      <c r="U1292" t="s">
        <v>1831</v>
      </c>
      <c r="V1292">
        <v>0</v>
      </c>
      <c r="W1292" t="s">
        <v>15889</v>
      </c>
      <c r="X1292" t="s">
        <v>15890</v>
      </c>
      <c r="Y1292">
        <v>149</v>
      </c>
      <c r="Z1292" t="s">
        <v>44</v>
      </c>
      <c r="AA1292" t="s">
        <v>45</v>
      </c>
      <c r="AB1292" t="s">
        <v>150</v>
      </c>
      <c r="AC1292">
        <v>80000000</v>
      </c>
      <c r="AD1292">
        <v>2004</v>
      </c>
      <c r="AE1292">
        <v>2000</v>
      </c>
      <c r="AF1292">
        <v>4.9000000000000004</v>
      </c>
      <c r="AG1292">
        <v>1.85</v>
      </c>
      <c r="AH1292">
        <v>567</v>
      </c>
    </row>
    <row r="1293" spans="1:34">
      <c r="A1293" t="s">
        <v>34</v>
      </c>
      <c r="B1293" t="s">
        <v>14242</v>
      </c>
      <c r="C1293">
        <v>42</v>
      </c>
      <c r="D1293">
        <v>89</v>
      </c>
      <c r="E1293">
        <v>13</v>
      </c>
      <c r="F1293">
        <v>329</v>
      </c>
      <c r="G1293" t="s">
        <v>5898</v>
      </c>
      <c r="H1293">
        <v>571</v>
      </c>
      <c r="I1293">
        <v>60008303</v>
      </c>
      <c r="J1293" t="s">
        <v>69</v>
      </c>
      <c r="K1293" t="s">
        <v>88</v>
      </c>
      <c r="L1293" t="s">
        <v>89</v>
      </c>
      <c r="Q1293" t="s">
        <v>921</v>
      </c>
      <c r="R1293" t="s">
        <v>15935</v>
      </c>
      <c r="S1293">
        <v>9285</v>
      </c>
      <c r="T1293">
        <v>2241</v>
      </c>
      <c r="U1293" t="s">
        <v>10942</v>
      </c>
      <c r="V1293">
        <v>1</v>
      </c>
      <c r="W1293" t="s">
        <v>15936</v>
      </c>
      <c r="X1293" t="s">
        <v>15937</v>
      </c>
      <c r="Y1293">
        <v>91</v>
      </c>
      <c r="Z1293" t="s">
        <v>44</v>
      </c>
      <c r="AA1293" t="s">
        <v>45</v>
      </c>
      <c r="AB1293" t="s">
        <v>150</v>
      </c>
      <c r="AC1293">
        <v>13000000</v>
      </c>
      <c r="AD1293">
        <v>2000</v>
      </c>
      <c r="AE1293">
        <v>442</v>
      </c>
      <c r="AF1293">
        <v>4.9000000000000004</v>
      </c>
      <c r="AG1293">
        <v>1.85</v>
      </c>
      <c r="AH1293">
        <v>0</v>
      </c>
    </row>
    <row r="1294" spans="1:34">
      <c r="A1294" t="s">
        <v>34</v>
      </c>
      <c r="B1294" t="s">
        <v>5410</v>
      </c>
      <c r="C1294">
        <v>84</v>
      </c>
      <c r="D1294">
        <v>100</v>
      </c>
      <c r="E1294">
        <v>36</v>
      </c>
      <c r="F1294">
        <v>439</v>
      </c>
      <c r="G1294" t="s">
        <v>602</v>
      </c>
      <c r="H1294">
        <v>2000</v>
      </c>
      <c r="I1294">
        <v>66941559</v>
      </c>
      <c r="J1294" t="s">
        <v>69</v>
      </c>
      <c r="K1294" t="s">
        <v>88</v>
      </c>
      <c r="L1294" t="s">
        <v>89</v>
      </c>
      <c r="Q1294" t="s">
        <v>2127</v>
      </c>
      <c r="R1294" t="s">
        <v>15964</v>
      </c>
      <c r="S1294">
        <v>26413</v>
      </c>
      <c r="T1294">
        <v>4182</v>
      </c>
      <c r="U1294" t="s">
        <v>12229</v>
      </c>
      <c r="V1294">
        <v>1</v>
      </c>
      <c r="W1294" t="s">
        <v>15965</v>
      </c>
      <c r="X1294" t="s">
        <v>15966</v>
      </c>
      <c r="Y1294">
        <v>77</v>
      </c>
      <c r="Z1294" t="s">
        <v>44</v>
      </c>
      <c r="AA1294" t="s">
        <v>45</v>
      </c>
      <c r="AB1294" t="s">
        <v>251</v>
      </c>
      <c r="AC1294">
        <v>85000000</v>
      </c>
      <c r="AD1294">
        <v>2000</v>
      </c>
      <c r="AE1294">
        <v>795</v>
      </c>
      <c r="AF1294">
        <v>4.8</v>
      </c>
      <c r="AG1294">
        <v>1.85</v>
      </c>
      <c r="AH1294">
        <v>372</v>
      </c>
    </row>
    <row r="1295" spans="1:34">
      <c r="A1295" t="s">
        <v>34</v>
      </c>
      <c r="B1295" t="s">
        <v>5071</v>
      </c>
      <c r="C1295">
        <v>46</v>
      </c>
      <c r="D1295">
        <v>95</v>
      </c>
      <c r="E1295">
        <v>19</v>
      </c>
      <c r="F1295">
        <v>447</v>
      </c>
      <c r="G1295" t="s">
        <v>15826</v>
      </c>
      <c r="H1295">
        <v>1000</v>
      </c>
      <c r="I1295">
        <v>33422806</v>
      </c>
      <c r="J1295" t="s">
        <v>69</v>
      </c>
      <c r="K1295" t="s">
        <v>88</v>
      </c>
      <c r="L1295" t="s">
        <v>70</v>
      </c>
      <c r="Q1295" t="s">
        <v>511</v>
      </c>
      <c r="R1295" t="s">
        <v>15987</v>
      </c>
      <c r="S1295">
        <v>30771</v>
      </c>
      <c r="T1295">
        <v>2643</v>
      </c>
      <c r="U1295" t="s">
        <v>2161</v>
      </c>
      <c r="V1295">
        <v>1</v>
      </c>
      <c r="W1295" t="s">
        <v>15988</v>
      </c>
      <c r="X1295" t="s">
        <v>15989</v>
      </c>
      <c r="Y1295">
        <v>164</v>
      </c>
      <c r="Z1295" t="s">
        <v>44</v>
      </c>
      <c r="AA1295" t="s">
        <v>45</v>
      </c>
      <c r="AB1295" t="s">
        <v>62</v>
      </c>
      <c r="AC1295">
        <v>50000000</v>
      </c>
      <c r="AD1295">
        <v>2001</v>
      </c>
      <c r="AE1295">
        <v>691</v>
      </c>
      <c r="AF1295">
        <v>4.8</v>
      </c>
      <c r="AG1295">
        <v>2.35</v>
      </c>
      <c r="AH1295">
        <v>0</v>
      </c>
    </row>
    <row r="1296" spans="1:34">
      <c r="A1296" t="s">
        <v>34</v>
      </c>
      <c r="B1296" t="s">
        <v>7608</v>
      </c>
      <c r="C1296">
        <v>71</v>
      </c>
      <c r="D1296">
        <v>92</v>
      </c>
      <c r="E1296">
        <v>23</v>
      </c>
      <c r="F1296">
        <v>162</v>
      </c>
      <c r="G1296" t="s">
        <v>9907</v>
      </c>
      <c r="H1296">
        <v>460</v>
      </c>
      <c r="I1296">
        <v>25590119</v>
      </c>
      <c r="J1296" t="s">
        <v>69</v>
      </c>
      <c r="K1296" t="s">
        <v>88</v>
      </c>
      <c r="L1296" t="s">
        <v>37</v>
      </c>
      <c r="Q1296" t="s">
        <v>16014</v>
      </c>
      <c r="R1296" t="s">
        <v>16015</v>
      </c>
      <c r="S1296">
        <v>19699</v>
      </c>
      <c r="T1296">
        <v>1315</v>
      </c>
      <c r="U1296" t="s">
        <v>9906</v>
      </c>
      <c r="V1296">
        <v>0</v>
      </c>
      <c r="W1296" t="s">
        <v>16016</v>
      </c>
      <c r="X1296" t="s">
        <v>16017</v>
      </c>
      <c r="Y1296">
        <v>119</v>
      </c>
      <c r="Z1296" t="s">
        <v>44</v>
      </c>
      <c r="AA1296" t="s">
        <v>772</v>
      </c>
      <c r="AB1296" t="s">
        <v>150</v>
      </c>
      <c r="AC1296">
        <v>21150000</v>
      </c>
      <c r="AD1296">
        <v>2001</v>
      </c>
      <c r="AE1296">
        <v>442</v>
      </c>
      <c r="AF1296">
        <v>4.8</v>
      </c>
      <c r="AG1296">
        <v>1.85</v>
      </c>
      <c r="AH1296">
        <v>387</v>
      </c>
    </row>
    <row r="1297" spans="1:34">
      <c r="A1297" t="s">
        <v>34</v>
      </c>
      <c r="B1297" t="s">
        <v>16066</v>
      </c>
      <c r="C1297">
        <v>15</v>
      </c>
      <c r="D1297">
        <v>87</v>
      </c>
      <c r="E1297">
        <v>101</v>
      </c>
      <c r="F1297">
        <v>324</v>
      </c>
      <c r="G1297" t="s">
        <v>16067</v>
      </c>
      <c r="H1297">
        <v>721</v>
      </c>
      <c r="I1297">
        <v>800000</v>
      </c>
      <c r="J1297" t="s">
        <v>69</v>
      </c>
      <c r="K1297" t="s">
        <v>70</v>
      </c>
      <c r="Q1297" t="s">
        <v>175</v>
      </c>
      <c r="R1297" t="s">
        <v>16068</v>
      </c>
      <c r="S1297">
        <v>2308</v>
      </c>
      <c r="T1297">
        <v>1700</v>
      </c>
      <c r="U1297" t="s">
        <v>16069</v>
      </c>
      <c r="V1297">
        <v>0</v>
      </c>
      <c r="W1297" t="s">
        <v>16070</v>
      </c>
      <c r="X1297" t="s">
        <v>16071</v>
      </c>
      <c r="Y1297">
        <v>35</v>
      </c>
      <c r="Z1297" t="s">
        <v>44</v>
      </c>
      <c r="AA1297" t="s">
        <v>45</v>
      </c>
      <c r="AB1297" t="s">
        <v>46</v>
      </c>
      <c r="AC1297">
        <v>4000000</v>
      </c>
      <c r="AD1297">
        <v>1987</v>
      </c>
      <c r="AE1297">
        <v>576</v>
      </c>
      <c r="AF1297">
        <v>4.8</v>
      </c>
      <c r="AG1297">
        <v>1.85</v>
      </c>
      <c r="AH1297">
        <v>550</v>
      </c>
    </row>
    <row r="1298" spans="1:34">
      <c r="A1298" t="s">
        <v>34</v>
      </c>
      <c r="B1298" t="s">
        <v>15224</v>
      </c>
      <c r="C1298">
        <v>117</v>
      </c>
      <c r="D1298">
        <v>101</v>
      </c>
      <c r="E1298">
        <v>23</v>
      </c>
      <c r="F1298">
        <v>541</v>
      </c>
      <c r="G1298" t="s">
        <v>330</v>
      </c>
      <c r="H1298">
        <v>660</v>
      </c>
      <c r="I1298">
        <v>66002004</v>
      </c>
      <c r="J1298" t="s">
        <v>69</v>
      </c>
      <c r="K1298" t="s">
        <v>88</v>
      </c>
      <c r="L1298" t="s">
        <v>89</v>
      </c>
      <c r="M1298" t="s">
        <v>70</v>
      </c>
      <c r="N1298" t="s">
        <v>87</v>
      </c>
      <c r="O1298" t="s">
        <v>520</v>
      </c>
      <c r="Q1298" t="s">
        <v>887</v>
      </c>
      <c r="R1298" t="s">
        <v>16087</v>
      </c>
      <c r="S1298">
        <v>36431</v>
      </c>
      <c r="T1298">
        <v>2177</v>
      </c>
      <c r="U1298" t="s">
        <v>5984</v>
      </c>
      <c r="V1298">
        <v>1</v>
      </c>
      <c r="W1298" t="s">
        <v>16088</v>
      </c>
      <c r="X1298" t="s">
        <v>16089</v>
      </c>
      <c r="Y1298">
        <v>168</v>
      </c>
      <c r="Z1298" t="s">
        <v>44</v>
      </c>
      <c r="AA1298" t="s">
        <v>45</v>
      </c>
      <c r="AB1298" t="s">
        <v>251</v>
      </c>
      <c r="AC1298">
        <v>50000000</v>
      </c>
      <c r="AD1298">
        <v>2005</v>
      </c>
      <c r="AE1298">
        <v>651</v>
      </c>
      <c r="AF1298">
        <v>4.7</v>
      </c>
      <c r="AG1298">
        <v>1.85</v>
      </c>
      <c r="AH1298">
        <v>1000</v>
      </c>
    </row>
    <row r="1299" spans="1:34">
      <c r="A1299" t="s">
        <v>34</v>
      </c>
      <c r="B1299" t="s">
        <v>13426</v>
      </c>
      <c r="C1299">
        <v>143</v>
      </c>
      <c r="D1299">
        <v>80</v>
      </c>
      <c r="E1299">
        <v>40</v>
      </c>
      <c r="F1299">
        <v>375</v>
      </c>
      <c r="G1299" t="s">
        <v>16159</v>
      </c>
      <c r="H1299">
        <v>3000</v>
      </c>
      <c r="I1299">
        <v>100169068</v>
      </c>
      <c r="J1299" t="s">
        <v>69</v>
      </c>
      <c r="K1299" t="s">
        <v>95</v>
      </c>
      <c r="L1299" t="s">
        <v>88</v>
      </c>
      <c r="M1299" t="s">
        <v>89</v>
      </c>
      <c r="Q1299" t="s">
        <v>3857</v>
      </c>
      <c r="R1299" t="s">
        <v>16160</v>
      </c>
      <c r="S1299">
        <v>16385</v>
      </c>
      <c r="T1299">
        <v>4394</v>
      </c>
      <c r="U1299" t="s">
        <v>16161</v>
      </c>
      <c r="V1299">
        <v>0</v>
      </c>
      <c r="W1299" t="s">
        <v>16162</v>
      </c>
      <c r="X1299" t="s">
        <v>16163</v>
      </c>
      <c r="Y1299">
        <v>100</v>
      </c>
      <c r="Z1299" t="s">
        <v>44</v>
      </c>
      <c r="AA1299" t="s">
        <v>45</v>
      </c>
      <c r="AB1299" t="s">
        <v>150</v>
      </c>
      <c r="AC1299">
        <v>80000000</v>
      </c>
      <c r="AD1299">
        <v>2010</v>
      </c>
      <c r="AE1299">
        <v>642</v>
      </c>
      <c r="AF1299">
        <v>4.5999999999999996</v>
      </c>
      <c r="AG1299">
        <v>1.85</v>
      </c>
      <c r="AH1299">
        <v>0</v>
      </c>
    </row>
    <row r="1300" spans="1:34">
      <c r="A1300" t="s">
        <v>34</v>
      </c>
      <c r="B1300" t="s">
        <v>5102</v>
      </c>
      <c r="C1300">
        <v>299</v>
      </c>
      <c r="D1300">
        <v>130</v>
      </c>
      <c r="E1300">
        <v>129</v>
      </c>
      <c r="F1300">
        <v>12000</v>
      </c>
      <c r="G1300" t="s">
        <v>683</v>
      </c>
      <c r="H1300">
        <v>21000</v>
      </c>
      <c r="I1300">
        <v>296623634</v>
      </c>
      <c r="J1300" t="s">
        <v>69</v>
      </c>
      <c r="K1300" t="s">
        <v>38</v>
      </c>
      <c r="L1300" t="s">
        <v>70</v>
      </c>
      <c r="M1300" t="s">
        <v>87</v>
      </c>
      <c r="Q1300" t="s">
        <v>2600</v>
      </c>
      <c r="R1300" t="s">
        <v>16167</v>
      </c>
      <c r="S1300">
        <v>220758</v>
      </c>
      <c r="T1300">
        <v>64040</v>
      </c>
      <c r="U1300" t="s">
        <v>13753</v>
      </c>
      <c r="V1300">
        <v>2</v>
      </c>
      <c r="W1300" t="s">
        <v>16168</v>
      </c>
      <c r="X1300" t="s">
        <v>16169</v>
      </c>
      <c r="Y1300">
        <v>919</v>
      </c>
      <c r="Z1300" t="s">
        <v>44</v>
      </c>
      <c r="AA1300" t="s">
        <v>45</v>
      </c>
      <c r="AB1300" t="s">
        <v>62</v>
      </c>
      <c r="AC1300">
        <v>50000000</v>
      </c>
      <c r="AD1300">
        <v>2009</v>
      </c>
      <c r="AE1300">
        <v>17000</v>
      </c>
      <c r="AF1300">
        <v>4.5999999999999996</v>
      </c>
      <c r="AG1300">
        <v>2.35</v>
      </c>
      <c r="AH1300">
        <v>13000</v>
      </c>
    </row>
    <row r="1301" spans="1:34">
      <c r="A1301" t="s">
        <v>34</v>
      </c>
      <c r="B1301" t="s">
        <v>14768</v>
      </c>
      <c r="C1301">
        <v>75</v>
      </c>
      <c r="D1301">
        <v>95</v>
      </c>
      <c r="E1301">
        <v>32</v>
      </c>
      <c r="F1301">
        <v>563</v>
      </c>
      <c r="G1301" t="s">
        <v>7384</v>
      </c>
      <c r="H1301">
        <v>826</v>
      </c>
      <c r="I1301">
        <v>82301521</v>
      </c>
      <c r="J1301" t="s">
        <v>69</v>
      </c>
      <c r="K1301" t="s">
        <v>88</v>
      </c>
      <c r="L1301" t="s">
        <v>89</v>
      </c>
      <c r="M1301" t="s">
        <v>87</v>
      </c>
      <c r="Q1301" t="s">
        <v>3872</v>
      </c>
      <c r="R1301" t="s">
        <v>16218</v>
      </c>
      <c r="S1301">
        <v>22679</v>
      </c>
      <c r="T1301">
        <v>3558</v>
      </c>
      <c r="U1301" t="s">
        <v>4573</v>
      </c>
      <c r="V1301">
        <v>2</v>
      </c>
      <c r="W1301" t="s">
        <v>16219</v>
      </c>
      <c r="X1301" t="s">
        <v>16220</v>
      </c>
      <c r="Y1301">
        <v>149</v>
      </c>
      <c r="Z1301" t="s">
        <v>44</v>
      </c>
      <c r="AA1301" t="s">
        <v>45</v>
      </c>
      <c r="AB1301" t="s">
        <v>150</v>
      </c>
      <c r="AC1301">
        <v>32000000</v>
      </c>
      <c r="AD1301">
        <v>2005</v>
      </c>
      <c r="AE1301">
        <v>642</v>
      </c>
      <c r="AF1301">
        <v>4.5999999999999996</v>
      </c>
      <c r="AG1301">
        <v>1.85</v>
      </c>
      <c r="AH1301">
        <v>773</v>
      </c>
    </row>
    <row r="1302" spans="1:34">
      <c r="A1302" t="s">
        <v>34</v>
      </c>
      <c r="B1302" t="s">
        <v>16295</v>
      </c>
      <c r="C1302">
        <v>93</v>
      </c>
      <c r="D1302">
        <v>75</v>
      </c>
      <c r="E1302">
        <v>0</v>
      </c>
      <c r="F1302">
        <v>677</v>
      </c>
      <c r="G1302" t="s">
        <v>3863</v>
      </c>
      <c r="H1302">
        <v>4000</v>
      </c>
      <c r="I1302">
        <v>15519841</v>
      </c>
      <c r="J1302" t="s">
        <v>69</v>
      </c>
      <c r="K1302" t="s">
        <v>95</v>
      </c>
      <c r="L1302" t="s">
        <v>88</v>
      </c>
      <c r="M1302" t="s">
        <v>89</v>
      </c>
      <c r="N1302" t="s">
        <v>70</v>
      </c>
      <c r="Q1302" t="s">
        <v>7086</v>
      </c>
      <c r="R1302" t="s">
        <v>16296</v>
      </c>
      <c r="S1302">
        <v>8693</v>
      </c>
      <c r="T1302">
        <v>6863</v>
      </c>
      <c r="U1302" t="s">
        <v>12598</v>
      </c>
      <c r="V1302">
        <v>3</v>
      </c>
      <c r="W1302" t="s">
        <v>16297</v>
      </c>
      <c r="X1302" t="s">
        <v>16298</v>
      </c>
      <c r="Y1302">
        <v>71</v>
      </c>
      <c r="Z1302" t="s">
        <v>44</v>
      </c>
      <c r="AA1302" t="s">
        <v>45</v>
      </c>
      <c r="AB1302" t="s">
        <v>150</v>
      </c>
      <c r="AC1302">
        <v>47000000</v>
      </c>
      <c r="AD1302">
        <v>2006</v>
      </c>
      <c r="AE1302">
        <v>769</v>
      </c>
      <c r="AF1302">
        <v>4.5</v>
      </c>
      <c r="AG1302">
        <v>1.85</v>
      </c>
      <c r="AH1302">
        <v>261</v>
      </c>
    </row>
    <row r="1303" spans="1:34">
      <c r="A1303" t="s">
        <v>34</v>
      </c>
      <c r="B1303" t="s">
        <v>4091</v>
      </c>
      <c r="C1303">
        <v>85</v>
      </c>
      <c r="D1303">
        <v>81</v>
      </c>
      <c r="E1303">
        <v>16</v>
      </c>
      <c r="F1303">
        <v>387</v>
      </c>
      <c r="G1303" t="s">
        <v>13871</v>
      </c>
      <c r="H1303">
        <v>541</v>
      </c>
      <c r="I1303">
        <v>30105968</v>
      </c>
      <c r="J1303" t="s">
        <v>69</v>
      </c>
      <c r="K1303" t="s">
        <v>95</v>
      </c>
      <c r="L1303" t="s">
        <v>88</v>
      </c>
      <c r="M1303" t="s">
        <v>89</v>
      </c>
      <c r="N1303" t="s">
        <v>86</v>
      </c>
      <c r="Q1303" t="s">
        <v>5984</v>
      </c>
      <c r="R1303" t="s">
        <v>16302</v>
      </c>
      <c r="S1303">
        <v>8860</v>
      </c>
      <c r="T1303">
        <v>2268</v>
      </c>
      <c r="U1303" t="s">
        <v>16303</v>
      </c>
      <c r="V1303">
        <v>0</v>
      </c>
      <c r="W1303" t="s">
        <v>16304</v>
      </c>
      <c r="X1303" t="s">
        <v>16305</v>
      </c>
      <c r="Y1303">
        <v>45</v>
      </c>
      <c r="Z1303" t="s">
        <v>44</v>
      </c>
      <c r="AA1303" t="s">
        <v>45</v>
      </c>
      <c r="AB1303" t="s">
        <v>251</v>
      </c>
      <c r="AC1303">
        <v>37000000</v>
      </c>
      <c r="AD1303">
        <v>2008</v>
      </c>
      <c r="AE1303">
        <v>521</v>
      </c>
      <c r="AF1303">
        <v>4.5</v>
      </c>
      <c r="AG1303">
        <v>2.35</v>
      </c>
      <c r="AH1303">
        <v>279</v>
      </c>
    </row>
    <row r="1304" spans="1:34">
      <c r="A1304" t="s">
        <v>34</v>
      </c>
      <c r="B1304" t="s">
        <v>16352</v>
      </c>
      <c r="C1304">
        <v>129</v>
      </c>
      <c r="D1304">
        <v>100</v>
      </c>
      <c r="E1304">
        <v>6</v>
      </c>
      <c r="F1304">
        <v>65</v>
      </c>
      <c r="G1304" t="s">
        <v>16353</v>
      </c>
      <c r="H1304">
        <v>935</v>
      </c>
      <c r="I1304">
        <v>14343976</v>
      </c>
      <c r="J1304" t="s">
        <v>69</v>
      </c>
      <c r="K1304" t="s">
        <v>94</v>
      </c>
      <c r="Q1304" t="s">
        <v>15255</v>
      </c>
      <c r="R1304" t="s">
        <v>16354</v>
      </c>
      <c r="S1304">
        <v>22961</v>
      </c>
      <c r="T1304">
        <v>1327</v>
      </c>
      <c r="U1304" t="s">
        <v>16355</v>
      </c>
      <c r="V1304">
        <v>0</v>
      </c>
      <c r="W1304" t="s">
        <v>16356</v>
      </c>
      <c r="X1304" t="s">
        <v>16357</v>
      </c>
      <c r="Y1304">
        <v>291</v>
      </c>
      <c r="Z1304" t="s">
        <v>44</v>
      </c>
      <c r="AA1304" t="s">
        <v>45</v>
      </c>
      <c r="AB1304" t="s">
        <v>46</v>
      </c>
      <c r="AC1304">
        <v>5000000</v>
      </c>
      <c r="AD1304">
        <v>1989</v>
      </c>
      <c r="AE1304">
        <v>120</v>
      </c>
      <c r="AF1304">
        <v>4.5</v>
      </c>
      <c r="AG1304">
        <v>1.85</v>
      </c>
      <c r="AH1304">
        <v>1000</v>
      </c>
    </row>
    <row r="1305" spans="1:34">
      <c r="A1305" t="s">
        <v>34</v>
      </c>
      <c r="B1305" t="s">
        <v>10063</v>
      </c>
      <c r="C1305">
        <v>91</v>
      </c>
      <c r="D1305">
        <v>87</v>
      </c>
      <c r="E1305">
        <v>31</v>
      </c>
      <c r="F1305">
        <v>733</v>
      </c>
      <c r="G1305" t="s">
        <v>15321</v>
      </c>
      <c r="H1305">
        <v>1000</v>
      </c>
      <c r="I1305">
        <v>133103929</v>
      </c>
      <c r="J1305" t="s">
        <v>69</v>
      </c>
      <c r="K1305" t="s">
        <v>95</v>
      </c>
      <c r="L1305" t="s">
        <v>88</v>
      </c>
      <c r="M1305" t="s">
        <v>89</v>
      </c>
      <c r="N1305" t="s">
        <v>70</v>
      </c>
      <c r="O1305" t="s">
        <v>128</v>
      </c>
      <c r="Q1305" t="s">
        <v>473</v>
      </c>
      <c r="R1305" t="s">
        <v>16369</v>
      </c>
      <c r="S1305">
        <v>22838</v>
      </c>
      <c r="T1305">
        <v>4073</v>
      </c>
      <c r="U1305" t="s">
        <v>16370</v>
      </c>
      <c r="V1305">
        <v>0</v>
      </c>
      <c r="W1305" t="s">
        <v>16371</v>
      </c>
      <c r="X1305" t="s">
        <v>16372</v>
      </c>
      <c r="Y1305">
        <v>56</v>
      </c>
      <c r="Z1305" t="s">
        <v>44</v>
      </c>
      <c r="AA1305" t="s">
        <v>45</v>
      </c>
      <c r="AB1305" t="s">
        <v>251</v>
      </c>
      <c r="AC1305">
        <v>75000000</v>
      </c>
      <c r="AD1305">
        <v>2011</v>
      </c>
      <c r="AE1305">
        <v>1000</v>
      </c>
      <c r="AF1305">
        <v>4.4000000000000004</v>
      </c>
      <c r="AG1305">
        <v>1.85</v>
      </c>
      <c r="AH1305">
        <v>0</v>
      </c>
    </row>
    <row r="1306" spans="1:34">
      <c r="A1306" t="s">
        <v>34</v>
      </c>
      <c r="B1306" t="s">
        <v>16389</v>
      </c>
      <c r="C1306">
        <v>41</v>
      </c>
      <c r="D1306">
        <v>94</v>
      </c>
      <c r="E1306">
        <v>0</v>
      </c>
      <c r="F1306">
        <v>379</v>
      </c>
      <c r="G1306" t="s">
        <v>8825</v>
      </c>
      <c r="H1306">
        <v>795</v>
      </c>
      <c r="I1306">
        <v>511920</v>
      </c>
      <c r="J1306" t="s">
        <v>69</v>
      </c>
      <c r="K1306" t="s">
        <v>95</v>
      </c>
      <c r="L1306" t="s">
        <v>88</v>
      </c>
      <c r="M1306" t="s">
        <v>70</v>
      </c>
      <c r="N1306" t="s">
        <v>87</v>
      </c>
      <c r="Q1306" t="s">
        <v>602</v>
      </c>
      <c r="R1306" t="s">
        <v>16390</v>
      </c>
      <c r="S1306">
        <v>2458</v>
      </c>
      <c r="T1306">
        <v>2449</v>
      </c>
      <c r="U1306" t="s">
        <v>16391</v>
      </c>
      <c r="V1306">
        <v>1</v>
      </c>
      <c r="W1306" t="s">
        <v>16392</v>
      </c>
      <c r="X1306" t="s">
        <v>16393</v>
      </c>
      <c r="Y1306">
        <v>26</v>
      </c>
      <c r="Z1306" t="s">
        <v>44</v>
      </c>
      <c r="AA1306" t="s">
        <v>45</v>
      </c>
      <c r="AB1306" t="s">
        <v>150</v>
      </c>
      <c r="AC1306">
        <v>40000000</v>
      </c>
      <c r="AD1306">
        <v>2008</v>
      </c>
      <c r="AE1306">
        <v>754</v>
      </c>
      <c r="AF1306">
        <v>4.4000000000000004</v>
      </c>
      <c r="AG1306">
        <v>1.85</v>
      </c>
      <c r="AH1306">
        <v>211</v>
      </c>
    </row>
    <row r="1307" spans="1:34">
      <c r="A1307" t="s">
        <v>34</v>
      </c>
      <c r="B1307" t="s">
        <v>16557</v>
      </c>
      <c r="C1307">
        <v>49</v>
      </c>
      <c r="D1307">
        <v>92</v>
      </c>
      <c r="E1307">
        <v>5</v>
      </c>
      <c r="F1307">
        <v>924</v>
      </c>
      <c r="G1307" t="s">
        <v>1049</v>
      </c>
      <c r="H1307">
        <v>22000</v>
      </c>
      <c r="I1307">
        <v>26000610</v>
      </c>
      <c r="J1307" t="s">
        <v>69</v>
      </c>
      <c r="K1307" t="s">
        <v>95</v>
      </c>
      <c r="L1307" t="s">
        <v>88</v>
      </c>
      <c r="M1307" t="s">
        <v>89</v>
      </c>
      <c r="N1307" t="s">
        <v>70</v>
      </c>
      <c r="Q1307" t="s">
        <v>63</v>
      </c>
      <c r="R1307" t="s">
        <v>16558</v>
      </c>
      <c r="S1307">
        <v>16611</v>
      </c>
      <c r="T1307">
        <v>28050</v>
      </c>
      <c r="U1307" t="s">
        <v>2948</v>
      </c>
      <c r="V1307">
        <v>0</v>
      </c>
      <c r="W1307" t="s">
        <v>16559</v>
      </c>
      <c r="X1307" t="s">
        <v>16560</v>
      </c>
      <c r="Y1307">
        <v>197</v>
      </c>
      <c r="Z1307" t="s">
        <v>44</v>
      </c>
      <c r="AA1307" t="s">
        <v>45</v>
      </c>
      <c r="AB1307" t="s">
        <v>150</v>
      </c>
      <c r="AC1307">
        <v>76000000</v>
      </c>
      <c r="AD1307">
        <v>2000</v>
      </c>
      <c r="AE1307">
        <v>1000</v>
      </c>
      <c r="AF1307">
        <v>4.0999999999999996</v>
      </c>
      <c r="AG1307">
        <v>1.85</v>
      </c>
      <c r="AH1307">
        <v>413</v>
      </c>
    </row>
    <row r="1308" spans="1:34">
      <c r="A1308" t="s">
        <v>34</v>
      </c>
      <c r="B1308" t="s">
        <v>16641</v>
      </c>
      <c r="C1308">
        <v>36</v>
      </c>
      <c r="D1308">
        <v>104</v>
      </c>
      <c r="E1308">
        <v>5</v>
      </c>
      <c r="F1308">
        <v>687</v>
      </c>
      <c r="G1308" t="s">
        <v>9912</v>
      </c>
      <c r="H1308">
        <v>5000</v>
      </c>
      <c r="I1308">
        <v>20915465</v>
      </c>
      <c r="J1308" t="s">
        <v>69</v>
      </c>
      <c r="K1308" t="s">
        <v>88</v>
      </c>
      <c r="L1308" t="s">
        <v>89</v>
      </c>
      <c r="M1308" t="s">
        <v>70</v>
      </c>
      <c r="N1308" t="s">
        <v>86</v>
      </c>
      <c r="Q1308" t="s">
        <v>1196</v>
      </c>
      <c r="R1308" t="s">
        <v>16642</v>
      </c>
      <c r="S1308">
        <v>38203</v>
      </c>
      <c r="T1308">
        <v>7723</v>
      </c>
      <c r="U1308" t="s">
        <v>3157</v>
      </c>
      <c r="V1308">
        <v>0</v>
      </c>
      <c r="W1308" t="s">
        <v>16643</v>
      </c>
      <c r="X1308" t="s">
        <v>16644</v>
      </c>
      <c r="Y1308">
        <v>290</v>
      </c>
      <c r="Z1308" t="s">
        <v>44</v>
      </c>
      <c r="AA1308" t="s">
        <v>329</v>
      </c>
      <c r="AB1308" t="s">
        <v>150</v>
      </c>
      <c r="AC1308">
        <v>42000000</v>
      </c>
      <c r="AD1308">
        <v>1993</v>
      </c>
      <c r="AE1308">
        <v>922</v>
      </c>
      <c r="AF1308">
        <v>4</v>
      </c>
      <c r="AG1308">
        <v>1.85</v>
      </c>
      <c r="AH1308">
        <v>0</v>
      </c>
    </row>
    <row r="1309" spans="1:34">
      <c r="A1309" t="s">
        <v>34</v>
      </c>
      <c r="B1309" t="s">
        <v>16656</v>
      </c>
      <c r="C1309">
        <v>160</v>
      </c>
      <c r="D1309">
        <v>90</v>
      </c>
      <c r="E1309">
        <v>31</v>
      </c>
      <c r="F1309">
        <v>162</v>
      </c>
      <c r="G1309" t="s">
        <v>16657</v>
      </c>
      <c r="H1309">
        <v>193</v>
      </c>
      <c r="I1309">
        <v>26421314</v>
      </c>
      <c r="J1309" t="s">
        <v>69</v>
      </c>
      <c r="K1309" t="s">
        <v>70</v>
      </c>
      <c r="L1309" t="s">
        <v>94</v>
      </c>
      <c r="M1309" t="s">
        <v>90</v>
      </c>
      <c r="N1309" t="s">
        <v>57</v>
      </c>
      <c r="Q1309" t="s">
        <v>16658</v>
      </c>
      <c r="R1309" t="s">
        <v>16659</v>
      </c>
      <c r="S1309">
        <v>28964</v>
      </c>
      <c r="T1309">
        <v>608</v>
      </c>
      <c r="U1309" t="s">
        <v>16660</v>
      </c>
      <c r="V1309">
        <v>0</v>
      </c>
      <c r="W1309" t="s">
        <v>16661</v>
      </c>
      <c r="X1309" t="s">
        <v>16662</v>
      </c>
      <c r="Y1309">
        <v>457</v>
      </c>
      <c r="Z1309" t="s">
        <v>44</v>
      </c>
      <c r="AA1309" t="s">
        <v>45</v>
      </c>
      <c r="AB1309" t="s">
        <v>46</v>
      </c>
      <c r="AC1309">
        <v>15000000</v>
      </c>
      <c r="AD1309">
        <v>2000</v>
      </c>
      <c r="AE1309">
        <v>184</v>
      </c>
      <c r="AF1309">
        <v>4</v>
      </c>
      <c r="AG1309">
        <v>1.85</v>
      </c>
      <c r="AH1309">
        <v>949</v>
      </c>
    </row>
    <row r="1310" spans="1:34">
      <c r="A1310" t="s">
        <v>34</v>
      </c>
      <c r="B1310" t="s">
        <v>16719</v>
      </c>
      <c r="C1310">
        <v>109</v>
      </c>
      <c r="D1310">
        <v>82</v>
      </c>
      <c r="E1310">
        <v>34</v>
      </c>
      <c r="F1310">
        <v>434</v>
      </c>
      <c r="G1310" t="s">
        <v>4194</v>
      </c>
      <c r="H1310">
        <v>760</v>
      </c>
      <c r="I1310">
        <v>100446895</v>
      </c>
      <c r="J1310" t="s">
        <v>69</v>
      </c>
      <c r="K1310" t="s">
        <v>88</v>
      </c>
      <c r="L1310" t="s">
        <v>89</v>
      </c>
      <c r="M1310" t="s">
        <v>70</v>
      </c>
      <c r="Q1310" t="s">
        <v>3674</v>
      </c>
      <c r="R1310" t="s">
        <v>16720</v>
      </c>
      <c r="S1310">
        <v>36033</v>
      </c>
      <c r="T1310">
        <v>2762</v>
      </c>
      <c r="U1310" t="s">
        <v>12481</v>
      </c>
      <c r="V1310">
        <v>1</v>
      </c>
      <c r="W1310" t="s">
        <v>16721</v>
      </c>
      <c r="X1310" t="s">
        <v>16722</v>
      </c>
      <c r="Y1310">
        <v>456</v>
      </c>
      <c r="Z1310" t="s">
        <v>44</v>
      </c>
      <c r="AA1310" t="s">
        <v>45</v>
      </c>
      <c r="AB1310" t="s">
        <v>150</v>
      </c>
      <c r="AC1310">
        <v>109000000</v>
      </c>
      <c r="AD1310">
        <v>2003</v>
      </c>
      <c r="AE1310">
        <v>743</v>
      </c>
      <c r="AF1310">
        <v>3.8</v>
      </c>
      <c r="AG1310">
        <v>1.85</v>
      </c>
      <c r="AH1310">
        <v>946</v>
      </c>
    </row>
    <row r="1311" spans="1:34">
      <c r="A1311" t="s">
        <v>34</v>
      </c>
      <c r="B1311" t="s">
        <v>14426</v>
      </c>
      <c r="C1311">
        <v>100</v>
      </c>
      <c r="D1311">
        <v>91</v>
      </c>
      <c r="E1311">
        <v>67</v>
      </c>
      <c r="F1311">
        <v>597</v>
      </c>
      <c r="G1311" t="s">
        <v>16467</v>
      </c>
      <c r="H1311">
        <v>2000</v>
      </c>
      <c r="I1311">
        <v>94497271</v>
      </c>
      <c r="J1311" t="s">
        <v>69</v>
      </c>
      <c r="K1311" t="s">
        <v>88</v>
      </c>
      <c r="L1311" t="s">
        <v>38</v>
      </c>
      <c r="M1311" t="s">
        <v>89</v>
      </c>
      <c r="N1311" t="s">
        <v>87</v>
      </c>
      <c r="Q1311" t="s">
        <v>1518</v>
      </c>
      <c r="R1311" t="s">
        <v>16768</v>
      </c>
      <c r="S1311">
        <v>17829</v>
      </c>
      <c r="T1311">
        <v>4729</v>
      </c>
      <c r="U1311" t="s">
        <v>16769</v>
      </c>
      <c r="V1311">
        <v>1</v>
      </c>
      <c r="W1311" t="s">
        <v>16770</v>
      </c>
      <c r="X1311" t="s">
        <v>16771</v>
      </c>
      <c r="Y1311">
        <v>99</v>
      </c>
      <c r="Z1311" t="s">
        <v>44</v>
      </c>
      <c r="AA1311" t="s">
        <v>45</v>
      </c>
      <c r="AB1311" t="s">
        <v>150</v>
      </c>
      <c r="AC1311">
        <v>20000000</v>
      </c>
      <c r="AD1311">
        <v>2008</v>
      </c>
      <c r="AE1311">
        <v>641</v>
      </c>
      <c r="AF1311">
        <v>3.7</v>
      </c>
      <c r="AG1311">
        <v>2.35</v>
      </c>
      <c r="AH1311">
        <v>0</v>
      </c>
    </row>
    <row r="1312" spans="1:34">
      <c r="A1312" t="s">
        <v>34</v>
      </c>
      <c r="B1312" t="s">
        <v>16786</v>
      </c>
      <c r="C1312">
        <v>47</v>
      </c>
      <c r="D1312">
        <v>85</v>
      </c>
      <c r="E1312">
        <v>2</v>
      </c>
      <c r="F1312">
        <v>402</v>
      </c>
      <c r="G1312" t="s">
        <v>1744</v>
      </c>
      <c r="H1312">
        <v>1000</v>
      </c>
      <c r="I1312">
        <v>15911333</v>
      </c>
      <c r="J1312" t="s">
        <v>69</v>
      </c>
      <c r="K1312" t="s">
        <v>88</v>
      </c>
      <c r="L1312" t="s">
        <v>38</v>
      </c>
      <c r="M1312" t="s">
        <v>89</v>
      </c>
      <c r="N1312" t="s">
        <v>70</v>
      </c>
      <c r="Q1312" t="s">
        <v>6961</v>
      </c>
      <c r="R1312" t="s">
        <v>16787</v>
      </c>
      <c r="S1312">
        <v>2855</v>
      </c>
      <c r="T1312">
        <v>2429</v>
      </c>
      <c r="U1312" t="s">
        <v>5821</v>
      </c>
      <c r="V1312">
        <v>1</v>
      </c>
      <c r="W1312" t="s">
        <v>16788</v>
      </c>
      <c r="X1312" t="s">
        <v>16789</v>
      </c>
      <c r="Y1312">
        <v>119</v>
      </c>
      <c r="Z1312" t="s">
        <v>44</v>
      </c>
      <c r="AA1312" t="s">
        <v>329</v>
      </c>
      <c r="AB1312" t="s">
        <v>251</v>
      </c>
      <c r="AC1312">
        <v>19000000</v>
      </c>
      <c r="AD1312">
        <v>2000</v>
      </c>
      <c r="AE1312">
        <v>539</v>
      </c>
      <c r="AF1312">
        <v>3.6</v>
      </c>
      <c r="AG1312">
        <v>1.85</v>
      </c>
      <c r="AH1312">
        <v>663</v>
      </c>
    </row>
    <row r="1313" spans="1:34">
      <c r="A1313" t="s">
        <v>34</v>
      </c>
      <c r="B1313" t="s">
        <v>16896</v>
      </c>
      <c r="C1313">
        <v>7</v>
      </c>
      <c r="D1313">
        <v>120</v>
      </c>
      <c r="E1313">
        <v>0</v>
      </c>
      <c r="F1313">
        <v>40</v>
      </c>
      <c r="G1313" t="s">
        <v>16897</v>
      </c>
      <c r="H1313">
        <v>178</v>
      </c>
      <c r="I1313">
        <v>1098224</v>
      </c>
      <c r="J1313" t="s">
        <v>69</v>
      </c>
      <c r="Q1313" t="s">
        <v>16898</v>
      </c>
      <c r="R1313" t="s">
        <v>16899</v>
      </c>
      <c r="S1313">
        <v>397</v>
      </c>
      <c r="T1313">
        <v>359</v>
      </c>
      <c r="U1313" t="s">
        <v>16900</v>
      </c>
      <c r="V1313">
        <v>1</v>
      </c>
      <c r="W1313" t="s">
        <v>16901</v>
      </c>
      <c r="X1313" t="s">
        <v>16902</v>
      </c>
      <c r="Y1313">
        <v>30</v>
      </c>
      <c r="Z1313" t="s">
        <v>44</v>
      </c>
      <c r="AA1313" t="s">
        <v>45</v>
      </c>
      <c r="AB1313" t="s">
        <v>62</v>
      </c>
      <c r="AC1313">
        <v>2000000</v>
      </c>
      <c r="AD1313">
        <v>2003</v>
      </c>
      <c r="AE1313">
        <v>69</v>
      </c>
      <c r="AF1313">
        <v>3.3</v>
      </c>
      <c r="AG1313">
        <v>1.85</v>
      </c>
      <c r="AH1313">
        <v>32</v>
      </c>
    </row>
    <row r="1314" spans="1:34">
      <c r="A1314" t="s">
        <v>34</v>
      </c>
      <c r="B1314" t="s">
        <v>16926</v>
      </c>
      <c r="C1314">
        <v>21</v>
      </c>
      <c r="D1314">
        <v>97</v>
      </c>
      <c r="E1314">
        <v>3</v>
      </c>
      <c r="F1314">
        <v>161</v>
      </c>
      <c r="G1314" t="s">
        <v>16407</v>
      </c>
      <c r="H1314">
        <v>400</v>
      </c>
      <c r="I1314">
        <v>2315683</v>
      </c>
      <c r="J1314" t="s">
        <v>69</v>
      </c>
      <c r="K1314" t="s">
        <v>37</v>
      </c>
      <c r="L1314" t="s">
        <v>38</v>
      </c>
      <c r="M1314" t="s">
        <v>87</v>
      </c>
      <c r="Q1314" t="s">
        <v>1849</v>
      </c>
      <c r="R1314" t="s">
        <v>16927</v>
      </c>
      <c r="S1314">
        <v>4081</v>
      </c>
      <c r="T1314">
        <v>805</v>
      </c>
      <c r="U1314" t="s">
        <v>16928</v>
      </c>
      <c r="V1314">
        <v>0</v>
      </c>
      <c r="W1314" t="s">
        <v>16929</v>
      </c>
      <c r="X1314" t="s">
        <v>16930</v>
      </c>
      <c r="Y1314">
        <v>28</v>
      </c>
      <c r="Z1314" t="s">
        <v>44</v>
      </c>
      <c r="AA1314" t="s">
        <v>329</v>
      </c>
      <c r="AB1314" t="s">
        <v>62</v>
      </c>
      <c r="AC1314">
        <v>17000000</v>
      </c>
      <c r="AD1314">
        <v>1986</v>
      </c>
      <c r="AE1314">
        <v>193</v>
      </c>
      <c r="AF1314">
        <v>3</v>
      </c>
      <c r="AG1314">
        <v>1.85</v>
      </c>
      <c r="AH1314">
        <v>154</v>
      </c>
    </row>
    <row r="1315" spans="1:34">
      <c r="A1315" t="s">
        <v>34</v>
      </c>
      <c r="B1315" t="s">
        <v>16944</v>
      </c>
      <c r="C1315">
        <v>80</v>
      </c>
      <c r="D1315">
        <v>92</v>
      </c>
      <c r="E1315">
        <v>114</v>
      </c>
      <c r="F1315">
        <v>434</v>
      </c>
      <c r="G1315" t="s">
        <v>14699</v>
      </c>
      <c r="H1315">
        <v>912</v>
      </c>
      <c r="I1315">
        <v>20763013</v>
      </c>
      <c r="J1315" t="s">
        <v>69</v>
      </c>
      <c r="K1315" t="s">
        <v>94</v>
      </c>
      <c r="L1315" t="s">
        <v>57</v>
      </c>
      <c r="Q1315" t="s">
        <v>4468</v>
      </c>
      <c r="R1315" t="s">
        <v>16945</v>
      </c>
      <c r="S1315">
        <v>30840</v>
      </c>
      <c r="T1315">
        <v>2355</v>
      </c>
      <c r="U1315" t="s">
        <v>4605</v>
      </c>
      <c r="V1315">
        <v>0</v>
      </c>
      <c r="W1315" t="s">
        <v>16946</v>
      </c>
      <c r="X1315" t="s">
        <v>16947</v>
      </c>
      <c r="Y1315">
        <v>383</v>
      </c>
      <c r="Z1315" t="s">
        <v>44</v>
      </c>
      <c r="AA1315" t="s">
        <v>45</v>
      </c>
      <c r="AB1315" t="s">
        <v>62</v>
      </c>
      <c r="AC1315">
        <v>23000000</v>
      </c>
      <c r="AD1315">
        <v>1987</v>
      </c>
      <c r="AE1315">
        <v>535</v>
      </c>
      <c r="AF1315">
        <v>2.8</v>
      </c>
      <c r="AG1315">
        <v>2.35</v>
      </c>
      <c r="AH1315">
        <v>0</v>
      </c>
    </row>
    <row r="1316" spans="1:34">
      <c r="A1316" t="s">
        <v>34</v>
      </c>
      <c r="B1316" t="s">
        <v>16948</v>
      </c>
      <c r="C1316">
        <v>31</v>
      </c>
      <c r="D1316">
        <v>77</v>
      </c>
      <c r="E1316">
        <v>3</v>
      </c>
      <c r="F1316">
        <v>593</v>
      </c>
      <c r="G1316" t="s">
        <v>2683</v>
      </c>
      <c r="H1316">
        <v>787</v>
      </c>
      <c r="I1316">
        <v>7382993</v>
      </c>
      <c r="J1316" t="s">
        <v>69</v>
      </c>
      <c r="K1316" t="s">
        <v>95</v>
      </c>
      <c r="L1316" t="s">
        <v>88</v>
      </c>
      <c r="M1316" t="s">
        <v>89</v>
      </c>
      <c r="N1316" t="s">
        <v>70</v>
      </c>
      <c r="Q1316" t="s">
        <v>7033</v>
      </c>
      <c r="R1316" t="s">
        <v>16949</v>
      </c>
      <c r="S1316">
        <v>3851</v>
      </c>
      <c r="T1316">
        <v>2185</v>
      </c>
      <c r="U1316" t="s">
        <v>5498</v>
      </c>
      <c r="V1316">
        <v>0</v>
      </c>
      <c r="W1316" t="s">
        <v>16950</v>
      </c>
      <c r="X1316" t="s">
        <v>16951</v>
      </c>
      <c r="Y1316">
        <v>114</v>
      </c>
      <c r="Z1316" t="s">
        <v>44</v>
      </c>
      <c r="AA1316" t="s">
        <v>45</v>
      </c>
      <c r="AB1316" t="s">
        <v>251</v>
      </c>
      <c r="AC1316">
        <v>20000000</v>
      </c>
      <c r="AD1316">
        <v>2006</v>
      </c>
      <c r="AE1316">
        <v>690</v>
      </c>
      <c r="AF1316">
        <v>2.8</v>
      </c>
      <c r="AG1316">
        <v>1.85</v>
      </c>
      <c r="AH1316">
        <v>346</v>
      </c>
    </row>
    <row r="1317" spans="1:34">
      <c r="A1317" t="s">
        <v>34</v>
      </c>
      <c r="B1317" t="s">
        <v>16960</v>
      </c>
      <c r="C1317">
        <v>24</v>
      </c>
      <c r="D1317">
        <v>76</v>
      </c>
      <c r="E1317">
        <v>9</v>
      </c>
      <c r="F1317">
        <v>47</v>
      </c>
      <c r="G1317" t="s">
        <v>16961</v>
      </c>
      <c r="H1317">
        <v>595</v>
      </c>
      <c r="I1317">
        <v>11144518</v>
      </c>
      <c r="J1317" t="s">
        <v>69</v>
      </c>
      <c r="K1317" t="s">
        <v>89</v>
      </c>
      <c r="Q1317" t="s">
        <v>4679</v>
      </c>
      <c r="R1317" t="s">
        <v>16962</v>
      </c>
      <c r="S1317">
        <v>2724</v>
      </c>
      <c r="T1317">
        <v>1139</v>
      </c>
      <c r="U1317" t="s">
        <v>16963</v>
      </c>
      <c r="V1317">
        <v>0</v>
      </c>
      <c r="W1317" t="s">
        <v>16964</v>
      </c>
      <c r="X1317" t="s">
        <v>16965</v>
      </c>
      <c r="Y1317">
        <v>53</v>
      </c>
      <c r="Z1317" t="s">
        <v>44</v>
      </c>
      <c r="AA1317" t="s">
        <v>710</v>
      </c>
      <c r="AB1317" t="s">
        <v>251</v>
      </c>
      <c r="AC1317">
        <v>15000000</v>
      </c>
      <c r="AD1317">
        <v>1998</v>
      </c>
      <c r="AE1317">
        <v>417</v>
      </c>
      <c r="AF1317">
        <v>2.8</v>
      </c>
      <c r="AG1317">
        <v>1.85</v>
      </c>
      <c r="AH1317">
        <v>436</v>
      </c>
    </row>
    <row r="1318" spans="1:34">
      <c r="A1318" t="s">
        <v>34</v>
      </c>
      <c r="B1318" t="s">
        <v>16813</v>
      </c>
      <c r="C1318">
        <v>112</v>
      </c>
      <c r="D1318">
        <v>93</v>
      </c>
      <c r="E1318">
        <v>82</v>
      </c>
      <c r="F1318">
        <v>729</v>
      </c>
      <c r="G1318" t="s">
        <v>11869</v>
      </c>
      <c r="H1318">
        <v>926</v>
      </c>
      <c r="I1318">
        <v>39737645</v>
      </c>
      <c r="J1318" t="s">
        <v>69</v>
      </c>
      <c r="K1318" t="s">
        <v>88</v>
      </c>
      <c r="Q1318" t="s">
        <v>831</v>
      </c>
      <c r="R1318" t="s">
        <v>16996</v>
      </c>
      <c r="S1318">
        <v>89687</v>
      </c>
      <c r="T1318">
        <v>4293</v>
      </c>
      <c r="U1318" t="s">
        <v>370</v>
      </c>
      <c r="V1318">
        <v>11</v>
      </c>
      <c r="W1318" t="s">
        <v>16997</v>
      </c>
      <c r="X1318" t="s">
        <v>16998</v>
      </c>
      <c r="Y1318">
        <v>666</v>
      </c>
      <c r="Z1318" t="s">
        <v>44</v>
      </c>
      <c r="AA1318" t="s">
        <v>45</v>
      </c>
      <c r="AB1318" t="s">
        <v>62</v>
      </c>
      <c r="AC1318">
        <v>20000000</v>
      </c>
      <c r="AD1318">
        <v>2007</v>
      </c>
      <c r="AE1318">
        <v>869</v>
      </c>
      <c r="AF1318">
        <v>2.2999999999999998</v>
      </c>
      <c r="AG1318">
        <v>1.85</v>
      </c>
      <c r="AH1318">
        <v>0</v>
      </c>
    </row>
    <row r="1319" spans="1:34">
      <c r="A1319" t="s">
        <v>34</v>
      </c>
      <c r="B1319" t="s">
        <v>1048</v>
      </c>
      <c r="C1319">
        <v>318</v>
      </c>
      <c r="D1319">
        <v>111</v>
      </c>
      <c r="E1319">
        <v>663</v>
      </c>
      <c r="F1319">
        <v>954</v>
      </c>
      <c r="G1319" t="s">
        <v>371</v>
      </c>
      <c r="H1319">
        <v>1000</v>
      </c>
      <c r="I1319">
        <v>206435493</v>
      </c>
      <c r="J1319" t="s">
        <v>95</v>
      </c>
      <c r="K1319" t="s">
        <v>88</v>
      </c>
      <c r="L1319" t="s">
        <v>89</v>
      </c>
      <c r="M1319" t="s">
        <v>70</v>
      </c>
      <c r="Q1319" t="s">
        <v>1049</v>
      </c>
      <c r="R1319" t="s">
        <v>1050</v>
      </c>
      <c r="S1319">
        <v>473887</v>
      </c>
      <c r="T1319">
        <v>4764</v>
      </c>
      <c r="U1319" t="s">
        <v>1051</v>
      </c>
      <c r="V1319">
        <v>0</v>
      </c>
      <c r="W1319" t="s">
        <v>1052</v>
      </c>
      <c r="X1319" t="s">
        <v>1053</v>
      </c>
      <c r="Y1319">
        <v>626</v>
      </c>
      <c r="Z1319" t="s">
        <v>44</v>
      </c>
      <c r="AA1319" t="s">
        <v>45</v>
      </c>
      <c r="AB1319" t="s">
        <v>251</v>
      </c>
      <c r="AC1319">
        <v>150000000</v>
      </c>
      <c r="AD1319">
        <v>2007</v>
      </c>
      <c r="AE1319">
        <v>1000</v>
      </c>
      <c r="AF1319">
        <v>8</v>
      </c>
      <c r="AG1319">
        <v>2.35</v>
      </c>
      <c r="AH1319">
        <v>10000</v>
      </c>
    </row>
    <row r="1320" spans="1:34">
      <c r="A1320" t="s">
        <v>34</v>
      </c>
      <c r="B1320" t="s">
        <v>1297</v>
      </c>
      <c r="C1320">
        <v>242</v>
      </c>
      <c r="D1320">
        <v>89</v>
      </c>
      <c r="E1320">
        <v>10</v>
      </c>
      <c r="F1320">
        <v>106</v>
      </c>
      <c r="G1320" t="s">
        <v>1298</v>
      </c>
      <c r="H1320">
        <v>963</v>
      </c>
      <c r="I1320">
        <v>4443403</v>
      </c>
      <c r="J1320" t="s">
        <v>95</v>
      </c>
      <c r="K1320" t="s">
        <v>79</v>
      </c>
      <c r="L1320" t="s">
        <v>38</v>
      </c>
      <c r="M1320" t="s">
        <v>207</v>
      </c>
      <c r="Q1320" t="s">
        <v>1240</v>
      </c>
      <c r="R1320" t="s">
        <v>1299</v>
      </c>
      <c r="S1320">
        <v>70194</v>
      </c>
      <c r="T1320">
        <v>1754</v>
      </c>
      <c r="U1320" t="s">
        <v>1300</v>
      </c>
      <c r="V1320">
        <v>0</v>
      </c>
      <c r="W1320" t="s">
        <v>1301</v>
      </c>
      <c r="X1320" t="s">
        <v>1302</v>
      </c>
      <c r="Y1320">
        <v>158</v>
      </c>
      <c r="Z1320" t="s">
        <v>390</v>
      </c>
      <c r="AA1320" t="s">
        <v>301</v>
      </c>
      <c r="AB1320" t="s">
        <v>62</v>
      </c>
      <c r="AC1320">
        <v>7300000</v>
      </c>
      <c r="AD1320">
        <v>2007</v>
      </c>
      <c r="AE1320">
        <v>545</v>
      </c>
      <c r="AF1320">
        <v>8</v>
      </c>
      <c r="AG1320">
        <v>1.85</v>
      </c>
      <c r="AH1320">
        <v>14000</v>
      </c>
    </row>
    <row r="1321" spans="1:34">
      <c r="A1321" t="s">
        <v>34</v>
      </c>
      <c r="B1321" t="s">
        <v>1350</v>
      </c>
      <c r="C1321">
        <v>231</v>
      </c>
      <c r="D1321">
        <v>90</v>
      </c>
      <c r="E1321">
        <v>56</v>
      </c>
      <c r="F1321">
        <v>0</v>
      </c>
      <c r="G1321" t="s">
        <v>1351</v>
      </c>
      <c r="H1321">
        <v>56</v>
      </c>
      <c r="I1321">
        <v>2283276</v>
      </c>
      <c r="J1321" t="s">
        <v>95</v>
      </c>
      <c r="K1321" t="s">
        <v>79</v>
      </c>
      <c r="L1321" t="s">
        <v>93</v>
      </c>
      <c r="M1321" t="s">
        <v>38</v>
      </c>
      <c r="N1321" t="s">
        <v>80</v>
      </c>
      <c r="O1321" t="s">
        <v>207</v>
      </c>
      <c r="Q1321" t="s">
        <v>1350</v>
      </c>
      <c r="R1321" t="s">
        <v>1352</v>
      </c>
      <c r="S1321">
        <v>46107</v>
      </c>
      <c r="T1321">
        <v>56</v>
      </c>
      <c r="U1321" t="s">
        <v>1353</v>
      </c>
      <c r="V1321">
        <v>0</v>
      </c>
      <c r="W1321" t="s">
        <v>1354</v>
      </c>
      <c r="X1321" t="s">
        <v>1355</v>
      </c>
      <c r="Y1321">
        <v>156</v>
      </c>
      <c r="Z1321" t="s">
        <v>1356</v>
      </c>
      <c r="AA1321" t="s">
        <v>1357</v>
      </c>
      <c r="AB1321" t="s">
        <v>46</v>
      </c>
      <c r="AC1321">
        <v>1500000</v>
      </c>
      <c r="AD1321">
        <v>2008</v>
      </c>
      <c r="AE1321">
        <v>0</v>
      </c>
      <c r="AF1321">
        <v>8</v>
      </c>
      <c r="AG1321">
        <v>1.85</v>
      </c>
      <c r="AH1321">
        <v>0</v>
      </c>
    </row>
    <row r="1322" spans="1:34">
      <c r="A1322" t="s">
        <v>34</v>
      </c>
      <c r="B1322" t="s">
        <v>1553</v>
      </c>
      <c r="C1322">
        <v>99</v>
      </c>
      <c r="D1322">
        <v>80</v>
      </c>
      <c r="E1322">
        <v>2</v>
      </c>
      <c r="F1322">
        <v>186</v>
      </c>
      <c r="G1322" t="s">
        <v>1554</v>
      </c>
      <c r="H1322">
        <v>6000</v>
      </c>
      <c r="I1322">
        <v>71442</v>
      </c>
      <c r="J1322" t="s">
        <v>95</v>
      </c>
      <c r="K1322" t="s">
        <v>88</v>
      </c>
      <c r="L1322" t="s">
        <v>37</v>
      </c>
      <c r="M1322" t="s">
        <v>38</v>
      </c>
      <c r="N1322" t="s">
        <v>89</v>
      </c>
      <c r="Q1322" t="s">
        <v>203</v>
      </c>
      <c r="R1322" t="s">
        <v>1555</v>
      </c>
      <c r="S1322">
        <v>12029</v>
      </c>
      <c r="T1322">
        <v>6829</v>
      </c>
      <c r="U1322" t="s">
        <v>1556</v>
      </c>
      <c r="V1322">
        <v>0</v>
      </c>
      <c r="W1322" t="s">
        <v>1557</v>
      </c>
      <c r="X1322" t="s">
        <v>1558</v>
      </c>
      <c r="Y1322">
        <v>32</v>
      </c>
      <c r="Z1322" t="s">
        <v>390</v>
      </c>
      <c r="AA1322" t="s">
        <v>301</v>
      </c>
      <c r="AB1322" t="s">
        <v>150</v>
      </c>
      <c r="AC1322">
        <v>9600000</v>
      </c>
      <c r="AD1322">
        <v>2012</v>
      </c>
      <c r="AE1322">
        <v>637</v>
      </c>
      <c r="AF1322">
        <v>7.9</v>
      </c>
      <c r="AG1322">
        <v>1.85</v>
      </c>
      <c r="AH1322">
        <v>0</v>
      </c>
    </row>
    <row r="1323" spans="1:34">
      <c r="A1323" t="s">
        <v>34</v>
      </c>
      <c r="B1323" t="s">
        <v>1874</v>
      </c>
      <c r="C1323">
        <v>163</v>
      </c>
      <c r="D1323">
        <v>81</v>
      </c>
      <c r="E1323">
        <v>406</v>
      </c>
      <c r="F1323">
        <v>406</v>
      </c>
      <c r="G1323" t="s">
        <v>602</v>
      </c>
      <c r="H1323">
        <v>893</v>
      </c>
      <c r="I1323">
        <v>52008288</v>
      </c>
      <c r="J1323" t="s">
        <v>95</v>
      </c>
      <c r="K1323" t="s">
        <v>88</v>
      </c>
      <c r="L1323" t="s">
        <v>70</v>
      </c>
      <c r="M1323" t="s">
        <v>91</v>
      </c>
      <c r="Q1323" t="s">
        <v>402</v>
      </c>
      <c r="R1323" t="s">
        <v>1875</v>
      </c>
      <c r="S1323">
        <v>162037</v>
      </c>
      <c r="T1323">
        <v>3003</v>
      </c>
      <c r="U1323" t="s">
        <v>1874</v>
      </c>
      <c r="V1323">
        <v>1</v>
      </c>
      <c r="W1323" t="s">
        <v>1876</v>
      </c>
      <c r="X1323" t="s">
        <v>1877</v>
      </c>
      <c r="Y1323">
        <v>928</v>
      </c>
      <c r="Z1323" t="s">
        <v>44</v>
      </c>
      <c r="AA1323" t="s">
        <v>45</v>
      </c>
      <c r="AB1323" t="s">
        <v>46</v>
      </c>
      <c r="AC1323">
        <v>21000000</v>
      </c>
      <c r="AD1323">
        <v>1999</v>
      </c>
      <c r="AE1323">
        <v>795</v>
      </c>
      <c r="AF1323">
        <v>7.8</v>
      </c>
      <c r="AG1323">
        <v>1.85</v>
      </c>
      <c r="AH1323">
        <v>0</v>
      </c>
    </row>
    <row r="1324" spans="1:34">
      <c r="A1324" t="s">
        <v>34</v>
      </c>
      <c r="B1324" t="s">
        <v>2052</v>
      </c>
      <c r="C1324">
        <v>167</v>
      </c>
      <c r="D1324">
        <v>80</v>
      </c>
      <c r="E1324">
        <v>162</v>
      </c>
      <c r="F1324">
        <v>0</v>
      </c>
      <c r="G1324" t="s">
        <v>2053</v>
      </c>
      <c r="H1324">
        <v>23</v>
      </c>
      <c r="I1324">
        <v>7002255</v>
      </c>
      <c r="J1324" t="s">
        <v>95</v>
      </c>
      <c r="K1324" t="s">
        <v>88</v>
      </c>
      <c r="L1324" t="s">
        <v>38</v>
      </c>
      <c r="Q1324" t="s">
        <v>2054</v>
      </c>
      <c r="R1324" t="s">
        <v>2055</v>
      </c>
      <c r="S1324">
        <v>42462</v>
      </c>
      <c r="T1324">
        <v>29</v>
      </c>
      <c r="U1324" t="s">
        <v>2056</v>
      </c>
      <c r="V1324">
        <v>0</v>
      </c>
      <c r="W1324" t="s">
        <v>2057</v>
      </c>
      <c r="X1324" t="s">
        <v>2058</v>
      </c>
      <c r="Y1324">
        <v>312</v>
      </c>
      <c r="Z1324" t="s">
        <v>390</v>
      </c>
      <c r="AA1324" t="s">
        <v>301</v>
      </c>
      <c r="AB1324" t="s">
        <v>62</v>
      </c>
      <c r="AC1324">
        <v>9500000</v>
      </c>
      <c r="AD1324">
        <v>2003</v>
      </c>
      <c r="AE1324">
        <v>6</v>
      </c>
      <c r="AF1324">
        <v>7.8</v>
      </c>
      <c r="AG1324">
        <v>1.66</v>
      </c>
      <c r="AH1324">
        <v>0</v>
      </c>
    </row>
    <row r="1325" spans="1:34">
      <c r="A1325" t="s">
        <v>34</v>
      </c>
      <c r="B1325" t="s">
        <v>2155</v>
      </c>
      <c r="C1325">
        <v>304</v>
      </c>
      <c r="D1325">
        <v>87</v>
      </c>
      <c r="E1325">
        <v>275</v>
      </c>
      <c r="F1325">
        <v>975</v>
      </c>
      <c r="G1325" t="s">
        <v>2156</v>
      </c>
      <c r="H1325">
        <v>7000</v>
      </c>
      <c r="I1325">
        <v>251501645</v>
      </c>
      <c r="J1325" t="s">
        <v>95</v>
      </c>
      <c r="K1325" t="s">
        <v>88</v>
      </c>
      <c r="L1325" t="s">
        <v>89</v>
      </c>
      <c r="Q1325" t="s">
        <v>1592</v>
      </c>
      <c r="R1325" t="s">
        <v>2157</v>
      </c>
      <c r="S1325">
        <v>385943</v>
      </c>
      <c r="T1325">
        <v>11608</v>
      </c>
      <c r="U1325" t="s">
        <v>1680</v>
      </c>
      <c r="V1325">
        <v>0</v>
      </c>
      <c r="W1325" t="s">
        <v>2158</v>
      </c>
      <c r="X1325" t="s">
        <v>2159</v>
      </c>
      <c r="Y1325">
        <v>296</v>
      </c>
      <c r="Z1325" t="s">
        <v>44</v>
      </c>
      <c r="AA1325" t="s">
        <v>45</v>
      </c>
      <c r="AB1325" t="s">
        <v>150</v>
      </c>
      <c r="AC1325">
        <v>69000000</v>
      </c>
      <c r="AD1325">
        <v>2010</v>
      </c>
      <c r="AE1325">
        <v>2000</v>
      </c>
      <c r="AF1325">
        <v>7.7</v>
      </c>
      <c r="AG1325">
        <v>1.85</v>
      </c>
      <c r="AH1325">
        <v>31000</v>
      </c>
    </row>
    <row r="1326" spans="1:34">
      <c r="A1326" t="s">
        <v>76</v>
      </c>
      <c r="B1326" t="s">
        <v>2164</v>
      </c>
      <c r="C1326">
        <v>310</v>
      </c>
      <c r="D1326">
        <v>100</v>
      </c>
      <c r="E1326">
        <v>253</v>
      </c>
      <c r="F1326">
        <v>57</v>
      </c>
      <c r="G1326" t="s">
        <v>2165</v>
      </c>
      <c r="H1326">
        <v>309</v>
      </c>
      <c r="I1326">
        <v>75280058</v>
      </c>
      <c r="J1326" t="s">
        <v>95</v>
      </c>
      <c r="K1326" t="s">
        <v>89</v>
      </c>
      <c r="L1326" t="s">
        <v>70</v>
      </c>
      <c r="Q1326" t="s">
        <v>2166</v>
      </c>
      <c r="R1326" t="s">
        <v>2167</v>
      </c>
      <c r="S1326">
        <v>143121</v>
      </c>
      <c r="T1326">
        <v>647</v>
      </c>
      <c r="U1326" t="s">
        <v>2168</v>
      </c>
      <c r="V1326">
        <v>1</v>
      </c>
      <c r="W1326" t="s">
        <v>2169</v>
      </c>
      <c r="X1326" t="s">
        <v>2170</v>
      </c>
      <c r="Y1326">
        <v>279</v>
      </c>
      <c r="Z1326" t="s">
        <v>44</v>
      </c>
      <c r="AA1326" t="s">
        <v>45</v>
      </c>
      <c r="AB1326" t="s">
        <v>150</v>
      </c>
      <c r="AC1326">
        <v>60000000</v>
      </c>
      <c r="AD1326">
        <v>2009</v>
      </c>
      <c r="AE1326">
        <v>229</v>
      </c>
      <c r="AF1326">
        <v>7.7</v>
      </c>
      <c r="AG1326">
        <v>1.85</v>
      </c>
      <c r="AH1326">
        <v>10000</v>
      </c>
    </row>
    <row r="1327" spans="1:34">
      <c r="A1327" t="s">
        <v>34</v>
      </c>
      <c r="B1327" t="s">
        <v>2526</v>
      </c>
      <c r="C1327">
        <v>145</v>
      </c>
      <c r="D1327">
        <v>83</v>
      </c>
      <c r="E1327">
        <v>0</v>
      </c>
      <c r="F1327">
        <v>31</v>
      </c>
      <c r="G1327" t="s">
        <v>2527</v>
      </c>
      <c r="H1327">
        <v>82</v>
      </c>
      <c r="I1327">
        <v>184925485</v>
      </c>
      <c r="J1327" t="s">
        <v>95</v>
      </c>
      <c r="K1327" t="s">
        <v>89</v>
      </c>
      <c r="L1327" t="s">
        <v>70</v>
      </c>
      <c r="M1327" t="s">
        <v>91</v>
      </c>
      <c r="Q1327" t="s">
        <v>2528</v>
      </c>
      <c r="R1327" t="s">
        <v>2529</v>
      </c>
      <c r="S1327">
        <v>133348</v>
      </c>
      <c r="T1327">
        <v>229</v>
      </c>
      <c r="U1327" t="s">
        <v>2530</v>
      </c>
      <c r="V1327">
        <v>1</v>
      </c>
      <c r="W1327" t="s">
        <v>2531</v>
      </c>
      <c r="X1327" t="s">
        <v>2532</v>
      </c>
      <c r="Y1327">
        <v>204</v>
      </c>
      <c r="Z1327" t="s">
        <v>44</v>
      </c>
      <c r="AA1327" t="s">
        <v>45</v>
      </c>
      <c r="AB1327" t="s">
        <v>112</v>
      </c>
      <c r="AC1327">
        <v>2000000</v>
      </c>
      <c r="AD1327">
        <v>1937</v>
      </c>
      <c r="AE1327">
        <v>47</v>
      </c>
      <c r="AF1327">
        <v>7.7</v>
      </c>
      <c r="AG1327">
        <v>1.37</v>
      </c>
      <c r="AH1327">
        <v>0</v>
      </c>
    </row>
    <row r="1328" spans="1:34">
      <c r="A1328" t="s">
        <v>34</v>
      </c>
      <c r="B1328" t="s">
        <v>2155</v>
      </c>
      <c r="C1328">
        <v>306</v>
      </c>
      <c r="D1328">
        <v>98</v>
      </c>
      <c r="E1328">
        <v>275</v>
      </c>
      <c r="F1328">
        <v>1000</v>
      </c>
      <c r="G1328" t="s">
        <v>2156</v>
      </c>
      <c r="H1328">
        <v>7000</v>
      </c>
      <c r="I1328">
        <v>368049635</v>
      </c>
      <c r="J1328" t="s">
        <v>95</v>
      </c>
      <c r="K1328" t="s">
        <v>88</v>
      </c>
      <c r="L1328" t="s">
        <v>89</v>
      </c>
      <c r="M1328" t="s">
        <v>86</v>
      </c>
      <c r="Q1328" t="s">
        <v>1592</v>
      </c>
      <c r="R1328" t="s">
        <v>3201</v>
      </c>
      <c r="S1328">
        <v>286877</v>
      </c>
      <c r="T1328">
        <v>11905</v>
      </c>
      <c r="U1328" t="s">
        <v>2924</v>
      </c>
      <c r="V1328">
        <v>0</v>
      </c>
      <c r="W1328" t="s">
        <v>3202</v>
      </c>
      <c r="X1328" t="s">
        <v>3203</v>
      </c>
      <c r="Y1328">
        <v>284</v>
      </c>
      <c r="Z1328" t="s">
        <v>44</v>
      </c>
      <c r="AA1328" t="s">
        <v>45</v>
      </c>
      <c r="AB1328" t="s">
        <v>150</v>
      </c>
      <c r="AC1328">
        <v>76000000</v>
      </c>
      <c r="AD1328">
        <v>2013</v>
      </c>
      <c r="AE1328">
        <v>2000</v>
      </c>
      <c r="AF1328">
        <v>7.5</v>
      </c>
      <c r="AG1328">
        <v>1.85</v>
      </c>
      <c r="AH1328">
        <v>56000</v>
      </c>
    </row>
    <row r="1329" spans="1:34">
      <c r="A1329" t="s">
        <v>34</v>
      </c>
      <c r="B1329" t="s">
        <v>3221</v>
      </c>
      <c r="C1329">
        <v>105</v>
      </c>
      <c r="D1329">
        <v>88</v>
      </c>
      <c r="E1329">
        <v>3</v>
      </c>
      <c r="F1329">
        <v>40</v>
      </c>
      <c r="G1329" t="s">
        <v>3222</v>
      </c>
      <c r="H1329">
        <v>1000</v>
      </c>
      <c r="I1329">
        <v>84300000</v>
      </c>
      <c r="J1329" t="s">
        <v>95</v>
      </c>
      <c r="K1329" t="s">
        <v>89</v>
      </c>
      <c r="L1329" t="s">
        <v>70</v>
      </c>
      <c r="M1329" t="s">
        <v>91</v>
      </c>
      <c r="Q1329" t="s">
        <v>3223</v>
      </c>
      <c r="R1329" t="s">
        <v>3224</v>
      </c>
      <c r="S1329">
        <v>90360</v>
      </c>
      <c r="T1329">
        <v>1178</v>
      </c>
      <c r="U1329" t="s">
        <v>3225</v>
      </c>
      <c r="V1329">
        <v>0</v>
      </c>
      <c r="W1329" t="s">
        <v>3226</v>
      </c>
      <c r="X1329" t="s">
        <v>3227</v>
      </c>
      <c r="Y1329">
        <v>147</v>
      </c>
      <c r="Z1329" t="s">
        <v>44</v>
      </c>
      <c r="AA1329" t="s">
        <v>45</v>
      </c>
      <c r="AB1329" t="s">
        <v>112</v>
      </c>
      <c r="AC1329">
        <v>2600000</v>
      </c>
      <c r="AD1329">
        <v>1940</v>
      </c>
      <c r="AE1329">
        <v>48</v>
      </c>
      <c r="AF1329">
        <v>7.5</v>
      </c>
      <c r="AG1329">
        <v>1.37</v>
      </c>
      <c r="AH1329">
        <v>0</v>
      </c>
    </row>
    <row r="1330" spans="1:34">
      <c r="A1330" t="s">
        <v>34</v>
      </c>
      <c r="B1330" t="s">
        <v>3259</v>
      </c>
      <c r="C1330">
        <v>209</v>
      </c>
      <c r="D1330">
        <v>85</v>
      </c>
      <c r="E1330">
        <v>9</v>
      </c>
      <c r="F1330">
        <v>100</v>
      </c>
      <c r="G1330" t="s">
        <v>3260</v>
      </c>
      <c r="H1330">
        <v>567</v>
      </c>
      <c r="I1330">
        <v>56068547</v>
      </c>
      <c r="J1330" t="s">
        <v>95</v>
      </c>
      <c r="K1330" t="s">
        <v>88</v>
      </c>
      <c r="L1330" t="s">
        <v>89</v>
      </c>
      <c r="M1330" t="s">
        <v>90</v>
      </c>
      <c r="N1330" t="s">
        <v>86</v>
      </c>
      <c r="Q1330" t="s">
        <v>2331</v>
      </c>
      <c r="R1330" t="s">
        <v>3261</v>
      </c>
      <c r="S1330">
        <v>98160</v>
      </c>
      <c r="T1330">
        <v>1145</v>
      </c>
      <c r="U1330" t="s">
        <v>3262</v>
      </c>
      <c r="V1330">
        <v>0</v>
      </c>
      <c r="W1330" t="s">
        <v>3263</v>
      </c>
      <c r="X1330" t="s">
        <v>3264</v>
      </c>
      <c r="Y1330">
        <v>307</v>
      </c>
      <c r="Z1330" t="s">
        <v>44</v>
      </c>
      <c r="AA1330" t="s">
        <v>329</v>
      </c>
      <c r="AB1330" t="s">
        <v>251</v>
      </c>
      <c r="AC1330">
        <v>30000000</v>
      </c>
      <c r="AD1330">
        <v>2005</v>
      </c>
      <c r="AE1330">
        <v>269</v>
      </c>
      <c r="AF1330">
        <v>7.5</v>
      </c>
      <c r="AG1330">
        <v>1.85</v>
      </c>
      <c r="AH1330">
        <v>0</v>
      </c>
    </row>
    <row r="1331" spans="1:34">
      <c r="A1331" t="s">
        <v>34</v>
      </c>
      <c r="B1331" t="s">
        <v>1091</v>
      </c>
      <c r="C1331">
        <v>267</v>
      </c>
      <c r="D1331">
        <v>77</v>
      </c>
      <c r="E1331">
        <v>13000</v>
      </c>
      <c r="F1331">
        <v>973</v>
      </c>
      <c r="G1331" t="s">
        <v>119</v>
      </c>
      <c r="H1331">
        <v>40000</v>
      </c>
      <c r="I1331">
        <v>53337608</v>
      </c>
      <c r="J1331" t="s">
        <v>95</v>
      </c>
      <c r="K1331" t="s">
        <v>38</v>
      </c>
      <c r="L1331" t="s">
        <v>89</v>
      </c>
      <c r="M1331" t="s">
        <v>70</v>
      </c>
      <c r="N1331" t="s">
        <v>91</v>
      </c>
      <c r="O1331" t="s">
        <v>87</v>
      </c>
      <c r="Q1331" t="s">
        <v>785</v>
      </c>
      <c r="R1331" t="s">
        <v>3725</v>
      </c>
      <c r="S1331">
        <v>188785</v>
      </c>
      <c r="T1331">
        <v>60683</v>
      </c>
      <c r="U1331" t="s">
        <v>3726</v>
      </c>
      <c r="V1331">
        <v>1</v>
      </c>
      <c r="W1331" t="s">
        <v>3727</v>
      </c>
      <c r="X1331" t="s">
        <v>3728</v>
      </c>
      <c r="Y1331">
        <v>467</v>
      </c>
      <c r="Z1331" t="s">
        <v>44</v>
      </c>
      <c r="AA1331" t="s">
        <v>45</v>
      </c>
      <c r="AB1331" t="s">
        <v>150</v>
      </c>
      <c r="AC1331">
        <v>40000000</v>
      </c>
      <c r="AD1331">
        <v>2005</v>
      </c>
      <c r="AE1331">
        <v>16000</v>
      </c>
      <c r="AF1331">
        <v>7.4</v>
      </c>
      <c r="AG1331">
        <v>1.85</v>
      </c>
      <c r="AH1331">
        <v>0</v>
      </c>
    </row>
    <row r="1332" spans="1:34">
      <c r="A1332" t="s">
        <v>34</v>
      </c>
      <c r="B1332" t="s">
        <v>4139</v>
      </c>
      <c r="C1332">
        <v>129</v>
      </c>
      <c r="D1332">
        <v>74</v>
      </c>
      <c r="E1332">
        <v>11</v>
      </c>
      <c r="F1332">
        <v>62</v>
      </c>
      <c r="G1332" t="s">
        <v>4140</v>
      </c>
      <c r="H1332">
        <v>340</v>
      </c>
      <c r="I1332">
        <v>60507228</v>
      </c>
      <c r="J1332" t="s">
        <v>95</v>
      </c>
      <c r="K1332" t="s">
        <v>89</v>
      </c>
      <c r="L1332" t="s">
        <v>70</v>
      </c>
      <c r="M1332" t="s">
        <v>128</v>
      </c>
      <c r="Q1332" t="s">
        <v>4141</v>
      </c>
      <c r="R1332" t="s">
        <v>4142</v>
      </c>
      <c r="S1332">
        <v>27543</v>
      </c>
      <c r="T1332">
        <v>814</v>
      </c>
      <c r="U1332" t="s">
        <v>4143</v>
      </c>
      <c r="V1332">
        <v>0</v>
      </c>
      <c r="W1332" t="s">
        <v>4144</v>
      </c>
      <c r="X1332" t="s">
        <v>4145</v>
      </c>
      <c r="Y1332">
        <v>186</v>
      </c>
      <c r="Z1332" t="s">
        <v>44</v>
      </c>
      <c r="AA1332" t="s">
        <v>45</v>
      </c>
      <c r="AB1332" t="s">
        <v>251</v>
      </c>
      <c r="AC1332">
        <v>80000000</v>
      </c>
      <c r="AD1332">
        <v>1999</v>
      </c>
      <c r="AE1332">
        <v>243</v>
      </c>
      <c r="AF1332">
        <v>7.3</v>
      </c>
      <c r="AG1332">
        <v>1.78</v>
      </c>
      <c r="AH1332">
        <v>607</v>
      </c>
    </row>
    <row r="1333" spans="1:34">
      <c r="A1333" t="s">
        <v>34</v>
      </c>
      <c r="B1333" t="s">
        <v>4548</v>
      </c>
      <c r="C1333">
        <v>328</v>
      </c>
      <c r="D1333">
        <v>90</v>
      </c>
      <c r="E1333">
        <v>26</v>
      </c>
      <c r="F1333">
        <v>0</v>
      </c>
      <c r="G1333" t="s">
        <v>4549</v>
      </c>
      <c r="H1333">
        <v>1000</v>
      </c>
      <c r="I1333">
        <v>3442820</v>
      </c>
      <c r="J1333" t="s">
        <v>95</v>
      </c>
      <c r="K1333" t="s">
        <v>88</v>
      </c>
      <c r="L1333" t="s">
        <v>38</v>
      </c>
      <c r="M1333" t="s">
        <v>87</v>
      </c>
      <c r="Q1333" t="s">
        <v>1410</v>
      </c>
      <c r="R1333" t="s">
        <v>4550</v>
      </c>
      <c r="S1333">
        <v>31489</v>
      </c>
      <c r="T1333">
        <v>1442</v>
      </c>
      <c r="U1333" t="s">
        <v>4551</v>
      </c>
      <c r="V1333">
        <v>0</v>
      </c>
      <c r="W1333" t="s">
        <v>4552</v>
      </c>
      <c r="X1333" t="s">
        <v>4553</v>
      </c>
      <c r="Y1333">
        <v>140</v>
      </c>
      <c r="Z1333" t="s">
        <v>44</v>
      </c>
      <c r="AA1333" t="s">
        <v>45</v>
      </c>
      <c r="AB1333" t="s">
        <v>46</v>
      </c>
      <c r="AC1333">
        <v>8000000</v>
      </c>
      <c r="AD1333">
        <v>2015</v>
      </c>
      <c r="AE1333">
        <v>442</v>
      </c>
      <c r="AF1333">
        <v>7.3</v>
      </c>
      <c r="AG1333">
        <v>2.35</v>
      </c>
      <c r="AH1333">
        <v>0</v>
      </c>
    </row>
    <row r="1334" spans="1:34">
      <c r="A1334" t="s">
        <v>34</v>
      </c>
      <c r="B1334" t="s">
        <v>4820</v>
      </c>
      <c r="C1334">
        <v>224</v>
      </c>
      <c r="D1334">
        <v>95</v>
      </c>
      <c r="E1334">
        <v>17</v>
      </c>
      <c r="F1334">
        <v>594</v>
      </c>
      <c r="G1334" t="s">
        <v>4821</v>
      </c>
      <c r="H1334">
        <v>838</v>
      </c>
      <c r="I1334">
        <v>76137505</v>
      </c>
      <c r="J1334" t="s">
        <v>95</v>
      </c>
      <c r="K1334" t="s">
        <v>88</v>
      </c>
      <c r="L1334" t="s">
        <v>89</v>
      </c>
      <c r="M1334" t="s">
        <v>70</v>
      </c>
      <c r="Q1334" t="s">
        <v>2462</v>
      </c>
      <c r="R1334" t="s">
        <v>4822</v>
      </c>
      <c r="S1334">
        <v>49207</v>
      </c>
      <c r="T1334">
        <v>3697</v>
      </c>
      <c r="U1334" t="s">
        <v>2392</v>
      </c>
      <c r="V1334">
        <v>0</v>
      </c>
      <c r="W1334" t="s">
        <v>4823</v>
      </c>
      <c r="X1334" t="s">
        <v>4824</v>
      </c>
      <c r="Y1334">
        <v>174</v>
      </c>
      <c r="Z1334" t="s">
        <v>44</v>
      </c>
      <c r="AA1334" t="s">
        <v>329</v>
      </c>
      <c r="AB1334" t="s">
        <v>150</v>
      </c>
      <c r="AC1334">
        <v>55000000</v>
      </c>
      <c r="AD1334">
        <v>2014</v>
      </c>
      <c r="AE1334">
        <v>722</v>
      </c>
      <c r="AF1334">
        <v>7.2</v>
      </c>
      <c r="AG1334">
        <v>2.35</v>
      </c>
      <c r="AH1334">
        <v>30000</v>
      </c>
    </row>
    <row r="1335" spans="1:34">
      <c r="A1335" t="s">
        <v>34</v>
      </c>
      <c r="B1335" t="s">
        <v>1153</v>
      </c>
      <c r="C1335">
        <v>228</v>
      </c>
      <c r="D1335">
        <v>97</v>
      </c>
      <c r="E1335">
        <v>63</v>
      </c>
      <c r="F1335">
        <v>525</v>
      </c>
      <c r="G1335" t="s">
        <v>5390</v>
      </c>
      <c r="H1335">
        <v>852</v>
      </c>
      <c r="I1335">
        <v>104374107</v>
      </c>
      <c r="J1335" t="s">
        <v>95</v>
      </c>
      <c r="K1335" t="s">
        <v>89</v>
      </c>
      <c r="L1335" t="s">
        <v>70</v>
      </c>
      <c r="M1335" t="s">
        <v>91</v>
      </c>
      <c r="N1335" t="s">
        <v>87</v>
      </c>
      <c r="Q1335" t="s">
        <v>1923</v>
      </c>
      <c r="R1335" t="s">
        <v>5391</v>
      </c>
      <c r="S1335">
        <v>89351</v>
      </c>
      <c r="T1335">
        <v>2480</v>
      </c>
      <c r="U1335" t="s">
        <v>5392</v>
      </c>
      <c r="V1335">
        <v>0</v>
      </c>
      <c r="W1335" t="s">
        <v>5393</v>
      </c>
      <c r="X1335" t="s">
        <v>5394</v>
      </c>
      <c r="Y1335">
        <v>214</v>
      </c>
      <c r="Z1335" t="s">
        <v>44</v>
      </c>
      <c r="AA1335" t="s">
        <v>45</v>
      </c>
      <c r="AB1335" t="s">
        <v>251</v>
      </c>
      <c r="AC1335">
        <v>105000000</v>
      </c>
      <c r="AD1335">
        <v>2009</v>
      </c>
      <c r="AE1335">
        <v>578</v>
      </c>
      <c r="AF1335">
        <v>7.1</v>
      </c>
      <c r="AG1335">
        <v>1.85</v>
      </c>
      <c r="AH1335">
        <v>5000</v>
      </c>
    </row>
    <row r="1336" spans="1:34">
      <c r="A1336" t="s">
        <v>34</v>
      </c>
      <c r="B1336" t="s">
        <v>5406</v>
      </c>
      <c r="C1336">
        <v>256</v>
      </c>
      <c r="D1336">
        <v>91</v>
      </c>
      <c r="E1336">
        <v>266</v>
      </c>
      <c r="F1336">
        <v>11000</v>
      </c>
      <c r="G1336" t="s">
        <v>3345</v>
      </c>
      <c r="H1336">
        <v>12000</v>
      </c>
      <c r="I1336">
        <v>148313048</v>
      </c>
      <c r="J1336" t="s">
        <v>95</v>
      </c>
      <c r="K1336" t="s">
        <v>88</v>
      </c>
      <c r="L1336" t="s">
        <v>89</v>
      </c>
      <c r="M1336" t="s">
        <v>70</v>
      </c>
      <c r="Q1336" t="s">
        <v>449</v>
      </c>
      <c r="R1336" t="s">
        <v>5407</v>
      </c>
      <c r="S1336">
        <v>164148</v>
      </c>
      <c r="T1336">
        <v>37142</v>
      </c>
      <c r="U1336" t="s">
        <v>4379</v>
      </c>
      <c r="V1336">
        <v>2</v>
      </c>
      <c r="W1336" t="s">
        <v>5408</v>
      </c>
      <c r="X1336" t="s">
        <v>5409</v>
      </c>
      <c r="Y1336">
        <v>168</v>
      </c>
      <c r="Z1336" t="s">
        <v>44</v>
      </c>
      <c r="AA1336" t="s">
        <v>45</v>
      </c>
      <c r="AB1336" t="s">
        <v>150</v>
      </c>
      <c r="AC1336">
        <v>85000000</v>
      </c>
      <c r="AD1336">
        <v>2012</v>
      </c>
      <c r="AE1336">
        <v>11000</v>
      </c>
      <c r="AF1336">
        <v>7.1</v>
      </c>
      <c r="AG1336">
        <v>1.85</v>
      </c>
      <c r="AH1336">
        <v>28000</v>
      </c>
    </row>
    <row r="1337" spans="1:34">
      <c r="A1337" t="s">
        <v>34</v>
      </c>
      <c r="B1337" t="s">
        <v>5410</v>
      </c>
      <c r="C1337">
        <v>222</v>
      </c>
      <c r="D1337">
        <v>107</v>
      </c>
      <c r="E1337">
        <v>36</v>
      </c>
      <c r="F1337">
        <v>118</v>
      </c>
      <c r="G1337" t="s">
        <v>5411</v>
      </c>
      <c r="H1337">
        <v>283</v>
      </c>
      <c r="I1337">
        <v>127706877</v>
      </c>
      <c r="J1337" t="s">
        <v>95</v>
      </c>
      <c r="K1337" t="s">
        <v>88</v>
      </c>
      <c r="L1337" t="s">
        <v>89</v>
      </c>
      <c r="M1337" t="s">
        <v>70</v>
      </c>
      <c r="N1337" t="s">
        <v>91</v>
      </c>
      <c r="O1337" t="s">
        <v>87</v>
      </c>
      <c r="Q1337" t="s">
        <v>5412</v>
      </c>
      <c r="R1337" t="s">
        <v>5413</v>
      </c>
      <c r="S1337">
        <v>142496</v>
      </c>
      <c r="T1337">
        <v>662</v>
      </c>
      <c r="U1337" t="s">
        <v>5414</v>
      </c>
      <c r="V1337">
        <v>2</v>
      </c>
      <c r="W1337" t="s">
        <v>5415</v>
      </c>
      <c r="X1337" t="s">
        <v>5416</v>
      </c>
      <c r="Y1337">
        <v>399</v>
      </c>
      <c r="Z1337" t="s">
        <v>44</v>
      </c>
      <c r="AA1337" t="s">
        <v>45</v>
      </c>
      <c r="AB1337" t="s">
        <v>150</v>
      </c>
      <c r="AC1337">
        <v>85000000</v>
      </c>
      <c r="AD1337">
        <v>2007</v>
      </c>
      <c r="AE1337">
        <v>142</v>
      </c>
      <c r="AF1337">
        <v>7.1</v>
      </c>
      <c r="AG1337">
        <v>2.35</v>
      </c>
      <c r="AH1337">
        <v>0</v>
      </c>
    </row>
    <row r="1338" spans="1:34">
      <c r="A1338" t="s">
        <v>34</v>
      </c>
      <c r="B1338" t="s">
        <v>995</v>
      </c>
      <c r="C1338">
        <v>232</v>
      </c>
      <c r="D1338">
        <v>100</v>
      </c>
      <c r="E1338">
        <v>0</v>
      </c>
      <c r="F1338">
        <v>407</v>
      </c>
      <c r="G1338" t="s">
        <v>156</v>
      </c>
      <c r="H1338">
        <v>21000</v>
      </c>
      <c r="I1338">
        <v>5480996</v>
      </c>
      <c r="J1338" t="s">
        <v>95</v>
      </c>
      <c r="K1338" t="s">
        <v>38</v>
      </c>
      <c r="L1338" t="s">
        <v>90</v>
      </c>
      <c r="M1338" t="s">
        <v>86</v>
      </c>
      <c r="N1338" t="s">
        <v>57</v>
      </c>
      <c r="Q1338" t="s">
        <v>608</v>
      </c>
      <c r="R1338" t="s">
        <v>5701</v>
      </c>
      <c r="S1338">
        <v>89383</v>
      </c>
      <c r="T1338">
        <v>39507</v>
      </c>
      <c r="U1338" t="s">
        <v>5702</v>
      </c>
      <c r="V1338">
        <v>0</v>
      </c>
      <c r="W1338" t="s">
        <v>5703</v>
      </c>
      <c r="X1338" t="s">
        <v>5704</v>
      </c>
      <c r="Y1338">
        <v>293</v>
      </c>
      <c r="Z1338" t="s">
        <v>44</v>
      </c>
      <c r="AA1338" t="s">
        <v>45</v>
      </c>
      <c r="AB1338" t="s">
        <v>46</v>
      </c>
      <c r="AC1338">
        <v>8700000</v>
      </c>
      <c r="AD1338">
        <v>2006</v>
      </c>
      <c r="AE1338">
        <v>18000</v>
      </c>
      <c r="AF1338">
        <v>7.1</v>
      </c>
      <c r="AG1338">
        <v>1.85</v>
      </c>
      <c r="AH1338">
        <v>0</v>
      </c>
    </row>
    <row r="1339" spans="1:34">
      <c r="A1339" t="s">
        <v>34</v>
      </c>
      <c r="B1339" t="s">
        <v>1735</v>
      </c>
      <c r="C1339">
        <v>191</v>
      </c>
      <c r="D1339">
        <v>90</v>
      </c>
      <c r="E1339">
        <v>97</v>
      </c>
      <c r="F1339">
        <v>56</v>
      </c>
      <c r="G1339" t="s">
        <v>6090</v>
      </c>
      <c r="H1339">
        <v>622</v>
      </c>
      <c r="I1339">
        <v>124870275</v>
      </c>
      <c r="J1339" t="s">
        <v>95</v>
      </c>
      <c r="K1339" t="s">
        <v>88</v>
      </c>
      <c r="L1339" t="s">
        <v>89</v>
      </c>
      <c r="M1339" t="s">
        <v>86</v>
      </c>
      <c r="Q1339" t="s">
        <v>1962</v>
      </c>
      <c r="R1339" t="s">
        <v>6091</v>
      </c>
      <c r="S1339">
        <v>152601</v>
      </c>
      <c r="T1339">
        <v>1227</v>
      </c>
      <c r="U1339" t="s">
        <v>6092</v>
      </c>
      <c r="V1339">
        <v>1</v>
      </c>
      <c r="W1339" t="s">
        <v>6093</v>
      </c>
      <c r="X1339" t="s">
        <v>6094</v>
      </c>
      <c r="Y1339">
        <v>156</v>
      </c>
      <c r="Z1339" t="s">
        <v>44</v>
      </c>
      <c r="AA1339" t="s">
        <v>45</v>
      </c>
      <c r="AB1339" t="s">
        <v>150</v>
      </c>
      <c r="AC1339">
        <v>100000000</v>
      </c>
      <c r="AD1339">
        <v>2009</v>
      </c>
      <c r="AE1339">
        <v>526</v>
      </c>
      <c r="AF1339">
        <v>7</v>
      </c>
      <c r="AG1339">
        <v>2.35</v>
      </c>
      <c r="AH1339">
        <v>0</v>
      </c>
    </row>
    <row r="1340" spans="1:34">
      <c r="A1340" t="s">
        <v>76</v>
      </c>
      <c r="B1340" t="s">
        <v>1091</v>
      </c>
      <c r="C1340">
        <v>370</v>
      </c>
      <c r="D1340">
        <v>87</v>
      </c>
      <c r="E1340">
        <v>13000</v>
      </c>
      <c r="F1340">
        <v>787</v>
      </c>
      <c r="G1340" t="s">
        <v>3050</v>
      </c>
      <c r="H1340">
        <v>940</v>
      </c>
      <c r="I1340">
        <v>35287788</v>
      </c>
      <c r="J1340" t="s">
        <v>95</v>
      </c>
      <c r="K1340" t="s">
        <v>88</v>
      </c>
      <c r="L1340" t="s">
        <v>89</v>
      </c>
      <c r="M1340" t="s">
        <v>94</v>
      </c>
      <c r="N1340" t="s">
        <v>86</v>
      </c>
      <c r="Q1340" t="s">
        <v>1507</v>
      </c>
      <c r="R1340" t="s">
        <v>6236</v>
      </c>
      <c r="S1340">
        <v>73886</v>
      </c>
      <c r="T1340">
        <v>4774</v>
      </c>
      <c r="U1340" t="s">
        <v>6237</v>
      </c>
      <c r="V1340">
        <v>0</v>
      </c>
      <c r="W1340" t="s">
        <v>6238</v>
      </c>
      <c r="X1340" t="s">
        <v>6239</v>
      </c>
      <c r="Y1340">
        <v>165</v>
      </c>
      <c r="Z1340" t="s">
        <v>44</v>
      </c>
      <c r="AA1340" t="s">
        <v>45</v>
      </c>
      <c r="AB1340" t="s">
        <v>150</v>
      </c>
      <c r="AC1340">
        <v>39000000</v>
      </c>
      <c r="AD1340">
        <v>2012</v>
      </c>
      <c r="AE1340">
        <v>925</v>
      </c>
      <c r="AF1340">
        <v>7</v>
      </c>
      <c r="AG1340">
        <v>1.85</v>
      </c>
      <c r="AH1340">
        <v>25000</v>
      </c>
    </row>
    <row r="1341" spans="1:34">
      <c r="A1341" t="s">
        <v>34</v>
      </c>
      <c r="B1341" t="s">
        <v>6658</v>
      </c>
      <c r="C1341">
        <v>19</v>
      </c>
      <c r="D1341">
        <v>75</v>
      </c>
      <c r="E1341">
        <v>45</v>
      </c>
      <c r="F1341">
        <v>0</v>
      </c>
      <c r="G1341" t="s">
        <v>6659</v>
      </c>
      <c r="H1341">
        <v>5</v>
      </c>
      <c r="I1341">
        <v>203134</v>
      </c>
      <c r="J1341" t="s">
        <v>95</v>
      </c>
      <c r="K1341" t="s">
        <v>88</v>
      </c>
      <c r="L1341" t="s">
        <v>38</v>
      </c>
      <c r="M1341" t="s">
        <v>70</v>
      </c>
      <c r="N1341" t="s">
        <v>86</v>
      </c>
      <c r="Q1341" t="s">
        <v>6660</v>
      </c>
      <c r="R1341" t="s">
        <v>6661</v>
      </c>
      <c r="S1341">
        <v>1428</v>
      </c>
      <c r="T1341">
        <v>7</v>
      </c>
      <c r="U1341" t="s">
        <v>6662</v>
      </c>
      <c r="V1341">
        <v>0</v>
      </c>
      <c r="W1341" t="s">
        <v>6663</v>
      </c>
      <c r="X1341" t="s">
        <v>6664</v>
      </c>
      <c r="Y1341">
        <v>21</v>
      </c>
      <c r="Z1341" t="s">
        <v>44</v>
      </c>
      <c r="AA1341" t="s">
        <v>45</v>
      </c>
      <c r="AB1341" t="s">
        <v>46</v>
      </c>
      <c r="AC1341">
        <v>250000</v>
      </c>
      <c r="AD1341">
        <v>1997</v>
      </c>
      <c r="AE1341">
        <v>2</v>
      </c>
      <c r="AF1341">
        <v>7</v>
      </c>
      <c r="AG1341">
        <v>1.85</v>
      </c>
      <c r="AH1341">
        <v>178</v>
      </c>
    </row>
    <row r="1342" spans="1:34">
      <c r="A1342" t="s">
        <v>34</v>
      </c>
      <c r="B1342" t="s">
        <v>6735</v>
      </c>
      <c r="C1342">
        <v>80</v>
      </c>
      <c r="D1342">
        <v>91</v>
      </c>
      <c r="E1342">
        <v>21</v>
      </c>
      <c r="F1342">
        <v>542</v>
      </c>
      <c r="G1342" t="s">
        <v>6736</v>
      </c>
      <c r="H1342">
        <v>2000</v>
      </c>
      <c r="I1342">
        <v>100117603</v>
      </c>
      <c r="J1342" t="s">
        <v>95</v>
      </c>
      <c r="K1342" t="s">
        <v>38</v>
      </c>
      <c r="L1342" t="s">
        <v>89</v>
      </c>
      <c r="M1342" t="s">
        <v>91</v>
      </c>
      <c r="N1342" t="s">
        <v>87</v>
      </c>
      <c r="Q1342" t="s">
        <v>2766</v>
      </c>
      <c r="R1342" t="s">
        <v>6737</v>
      </c>
      <c r="S1342">
        <v>102933</v>
      </c>
      <c r="T1342">
        <v>4842</v>
      </c>
      <c r="U1342" t="s">
        <v>6256</v>
      </c>
      <c r="V1342">
        <v>0</v>
      </c>
      <c r="W1342" t="s">
        <v>6738</v>
      </c>
      <c r="X1342" t="s">
        <v>6739</v>
      </c>
      <c r="Y1342">
        <v>230</v>
      </c>
      <c r="Z1342" t="s">
        <v>44</v>
      </c>
      <c r="AA1342" t="s">
        <v>45</v>
      </c>
      <c r="AB1342" t="s">
        <v>251</v>
      </c>
      <c r="AC1342">
        <v>100000000</v>
      </c>
      <c r="AD1342">
        <v>1996</v>
      </c>
      <c r="AE1342">
        <v>700</v>
      </c>
      <c r="AF1342">
        <v>6.9</v>
      </c>
      <c r="AG1342">
        <v>1.78</v>
      </c>
      <c r="AH1342">
        <v>0</v>
      </c>
    </row>
    <row r="1343" spans="1:34">
      <c r="A1343" t="s">
        <v>34</v>
      </c>
      <c r="B1343" t="s">
        <v>4095</v>
      </c>
      <c r="C1343">
        <v>18</v>
      </c>
      <c r="D1343">
        <v>75</v>
      </c>
      <c r="E1343">
        <v>10</v>
      </c>
      <c r="F1343">
        <v>826</v>
      </c>
      <c r="G1343" t="s">
        <v>1154</v>
      </c>
      <c r="H1343">
        <v>3000</v>
      </c>
      <c r="I1343">
        <v>3562749</v>
      </c>
      <c r="J1343" t="s">
        <v>95</v>
      </c>
      <c r="K1343" t="s">
        <v>88</v>
      </c>
      <c r="L1343" t="s">
        <v>89</v>
      </c>
      <c r="M1343" t="s">
        <v>70</v>
      </c>
      <c r="N1343" t="s">
        <v>91</v>
      </c>
      <c r="Q1343" t="s">
        <v>6892</v>
      </c>
      <c r="R1343" t="s">
        <v>6893</v>
      </c>
      <c r="S1343">
        <v>5600</v>
      </c>
      <c r="T1343">
        <v>7394</v>
      </c>
      <c r="U1343" t="s">
        <v>685</v>
      </c>
      <c r="V1343">
        <v>0</v>
      </c>
      <c r="W1343" t="s">
        <v>6894</v>
      </c>
      <c r="X1343" t="s">
        <v>6895</v>
      </c>
      <c r="Y1343">
        <v>49</v>
      </c>
      <c r="Z1343" t="s">
        <v>44</v>
      </c>
      <c r="AA1343" t="s">
        <v>45</v>
      </c>
      <c r="AB1343" t="s">
        <v>251</v>
      </c>
      <c r="AC1343">
        <v>32000000</v>
      </c>
      <c r="AD1343">
        <v>1997</v>
      </c>
      <c r="AE1343">
        <v>2000</v>
      </c>
      <c r="AF1343">
        <v>6.9</v>
      </c>
      <c r="AG1343">
        <v>1.33</v>
      </c>
      <c r="AH1343">
        <v>643</v>
      </c>
    </row>
    <row r="1344" spans="1:34">
      <c r="A1344" t="s">
        <v>34</v>
      </c>
      <c r="B1344" t="s">
        <v>136</v>
      </c>
      <c r="C1344">
        <v>240</v>
      </c>
      <c r="D1344">
        <v>96</v>
      </c>
      <c r="E1344">
        <v>0</v>
      </c>
      <c r="F1344">
        <v>10000</v>
      </c>
      <c r="G1344" t="s">
        <v>1191</v>
      </c>
      <c r="H1344">
        <v>18000</v>
      </c>
      <c r="I1344">
        <v>137850096</v>
      </c>
      <c r="J1344" t="s">
        <v>95</v>
      </c>
      <c r="K1344" t="s">
        <v>38</v>
      </c>
      <c r="L1344" t="s">
        <v>89</v>
      </c>
      <c r="M1344" t="s">
        <v>70</v>
      </c>
      <c r="Q1344" t="s">
        <v>915</v>
      </c>
      <c r="R1344" t="s">
        <v>7311</v>
      </c>
      <c r="S1344">
        <v>72809</v>
      </c>
      <c r="T1344">
        <v>48878</v>
      </c>
      <c r="U1344" t="s">
        <v>1233</v>
      </c>
      <c r="V1344">
        <v>0</v>
      </c>
      <c r="W1344" t="s">
        <v>7312</v>
      </c>
      <c r="X1344" t="s">
        <v>7313</v>
      </c>
      <c r="Y1344">
        <v>249</v>
      </c>
      <c r="Z1344" t="s">
        <v>44</v>
      </c>
      <c r="AA1344" t="s">
        <v>45</v>
      </c>
      <c r="AB1344" t="s">
        <v>150</v>
      </c>
      <c r="AC1344">
        <v>200000000</v>
      </c>
      <c r="AD1344">
        <v>2009</v>
      </c>
      <c r="AE1344">
        <v>14000</v>
      </c>
      <c r="AF1344">
        <v>6.8</v>
      </c>
      <c r="AG1344">
        <v>2.35</v>
      </c>
      <c r="AH1344">
        <v>0</v>
      </c>
    </row>
    <row r="1345" spans="1:34">
      <c r="A1345" t="s">
        <v>34</v>
      </c>
      <c r="B1345" t="s">
        <v>7328</v>
      </c>
      <c r="C1345">
        <v>154</v>
      </c>
      <c r="D1345">
        <v>85</v>
      </c>
      <c r="E1345">
        <v>9</v>
      </c>
      <c r="F1345">
        <v>970</v>
      </c>
      <c r="G1345" t="s">
        <v>1422</v>
      </c>
      <c r="H1345">
        <v>12000</v>
      </c>
      <c r="I1345">
        <v>58867694</v>
      </c>
      <c r="J1345" t="s">
        <v>95</v>
      </c>
      <c r="K1345" t="s">
        <v>88</v>
      </c>
      <c r="L1345" t="s">
        <v>89</v>
      </c>
      <c r="M1345" t="s">
        <v>520</v>
      </c>
      <c r="Q1345" t="s">
        <v>698</v>
      </c>
      <c r="R1345" t="s">
        <v>7329</v>
      </c>
      <c r="S1345">
        <v>54077</v>
      </c>
      <c r="T1345">
        <v>25590</v>
      </c>
      <c r="U1345" t="s">
        <v>7265</v>
      </c>
      <c r="V1345">
        <v>0</v>
      </c>
      <c r="W1345" t="s">
        <v>7330</v>
      </c>
      <c r="X1345" t="s">
        <v>7331</v>
      </c>
      <c r="Y1345">
        <v>112</v>
      </c>
      <c r="Z1345" t="s">
        <v>44</v>
      </c>
      <c r="AA1345" t="s">
        <v>45</v>
      </c>
      <c r="AB1345" t="s">
        <v>150</v>
      </c>
      <c r="AC1345">
        <v>100000000</v>
      </c>
      <c r="AD1345">
        <v>2007</v>
      </c>
      <c r="AE1345">
        <v>11000</v>
      </c>
      <c r="AF1345">
        <v>6.8</v>
      </c>
      <c r="AG1345">
        <v>1.85</v>
      </c>
      <c r="AH1345">
        <v>0</v>
      </c>
    </row>
    <row r="1346" spans="1:34">
      <c r="A1346" t="s">
        <v>34</v>
      </c>
      <c r="B1346" t="s">
        <v>7354</v>
      </c>
      <c r="C1346">
        <v>165</v>
      </c>
      <c r="D1346">
        <v>87</v>
      </c>
      <c r="E1346">
        <v>11</v>
      </c>
      <c r="F1346">
        <v>745</v>
      </c>
      <c r="G1346" t="s">
        <v>7355</v>
      </c>
      <c r="H1346">
        <v>1000</v>
      </c>
      <c r="I1346">
        <v>323505540</v>
      </c>
      <c r="J1346" t="s">
        <v>95</v>
      </c>
      <c r="K1346" t="s">
        <v>88</v>
      </c>
      <c r="L1346" t="s">
        <v>89</v>
      </c>
      <c r="Q1346" t="s">
        <v>2924</v>
      </c>
      <c r="R1346" t="s">
        <v>7356</v>
      </c>
      <c r="S1346">
        <v>24407</v>
      </c>
      <c r="T1346">
        <v>4782</v>
      </c>
      <c r="U1346" t="s">
        <v>1929</v>
      </c>
      <c r="V1346">
        <v>0</v>
      </c>
      <c r="W1346" t="s">
        <v>7357</v>
      </c>
      <c r="X1346" t="s">
        <v>7358</v>
      </c>
      <c r="Y1346">
        <v>155</v>
      </c>
      <c r="Z1346" t="s">
        <v>44</v>
      </c>
      <c r="AA1346" t="s">
        <v>198</v>
      </c>
      <c r="AB1346" t="s">
        <v>150</v>
      </c>
      <c r="AC1346">
        <v>75000000</v>
      </c>
      <c r="AD1346">
        <v>2016</v>
      </c>
      <c r="AE1346">
        <v>904</v>
      </c>
      <c r="AF1346">
        <v>6.8</v>
      </c>
      <c r="AG1346">
        <v>1.85</v>
      </c>
      <c r="AH1346">
        <v>36000</v>
      </c>
    </row>
    <row r="1347" spans="1:34">
      <c r="A1347" t="s">
        <v>34</v>
      </c>
      <c r="B1347" t="s">
        <v>5406</v>
      </c>
      <c r="C1347">
        <v>152</v>
      </c>
      <c r="D1347">
        <v>89</v>
      </c>
      <c r="E1347">
        <v>266</v>
      </c>
      <c r="F1347">
        <v>859</v>
      </c>
      <c r="G1347" t="s">
        <v>3345</v>
      </c>
      <c r="H1347">
        <v>12000</v>
      </c>
      <c r="I1347">
        <v>169692572</v>
      </c>
      <c r="J1347" t="s">
        <v>95</v>
      </c>
      <c r="K1347" t="s">
        <v>88</v>
      </c>
      <c r="L1347" t="s">
        <v>89</v>
      </c>
      <c r="M1347" t="s">
        <v>70</v>
      </c>
      <c r="Q1347" t="s">
        <v>449</v>
      </c>
      <c r="R1347" t="s">
        <v>8062</v>
      </c>
      <c r="S1347">
        <v>56501</v>
      </c>
      <c r="T1347">
        <v>26839</v>
      </c>
      <c r="U1347" t="s">
        <v>6562</v>
      </c>
      <c r="V1347">
        <v>0</v>
      </c>
      <c r="W1347" t="s">
        <v>8063</v>
      </c>
      <c r="X1347" t="s">
        <v>8064</v>
      </c>
      <c r="Y1347">
        <v>97</v>
      </c>
      <c r="Z1347" t="s">
        <v>44</v>
      </c>
      <c r="AA1347" t="s">
        <v>45</v>
      </c>
      <c r="AB1347" t="s">
        <v>150</v>
      </c>
      <c r="AC1347">
        <v>80000000</v>
      </c>
      <c r="AD1347">
        <v>2015</v>
      </c>
      <c r="AE1347">
        <v>11000</v>
      </c>
      <c r="AF1347">
        <v>6.7</v>
      </c>
      <c r="AG1347">
        <v>1.85</v>
      </c>
      <c r="AH1347">
        <v>16000</v>
      </c>
    </row>
    <row r="1348" spans="1:34">
      <c r="A1348" t="s">
        <v>34</v>
      </c>
      <c r="B1348" t="s">
        <v>8788</v>
      </c>
      <c r="C1348">
        <v>190</v>
      </c>
      <c r="D1348">
        <v>91</v>
      </c>
      <c r="E1348">
        <v>27</v>
      </c>
      <c r="F1348">
        <v>925</v>
      </c>
      <c r="G1348" t="s">
        <v>7265</v>
      </c>
      <c r="H1348">
        <v>12000</v>
      </c>
      <c r="I1348">
        <v>73661010</v>
      </c>
      <c r="J1348" t="s">
        <v>95</v>
      </c>
      <c r="K1348" t="s">
        <v>88</v>
      </c>
      <c r="L1348" t="s">
        <v>89</v>
      </c>
      <c r="M1348" t="s">
        <v>70</v>
      </c>
      <c r="N1348" t="s">
        <v>90</v>
      </c>
      <c r="Q1348" t="s">
        <v>449</v>
      </c>
      <c r="R1348" t="s">
        <v>8789</v>
      </c>
      <c r="S1348">
        <v>71137</v>
      </c>
      <c r="T1348">
        <v>17299</v>
      </c>
      <c r="U1348" t="s">
        <v>3050</v>
      </c>
      <c r="V1348">
        <v>0</v>
      </c>
      <c r="W1348" t="s">
        <v>8790</v>
      </c>
      <c r="X1348" t="s">
        <v>8791</v>
      </c>
      <c r="Y1348">
        <v>229</v>
      </c>
      <c r="Z1348" t="s">
        <v>44</v>
      </c>
      <c r="AA1348" t="s">
        <v>45</v>
      </c>
      <c r="AB1348" t="s">
        <v>150</v>
      </c>
      <c r="AC1348">
        <v>75000000</v>
      </c>
      <c r="AD1348">
        <v>2006</v>
      </c>
      <c r="AE1348">
        <v>970</v>
      </c>
      <c r="AF1348">
        <v>6.6</v>
      </c>
      <c r="AG1348">
        <v>2.35</v>
      </c>
      <c r="AH1348">
        <v>0</v>
      </c>
    </row>
    <row r="1349" spans="1:34">
      <c r="A1349" t="s">
        <v>34</v>
      </c>
      <c r="B1349" t="s">
        <v>766</v>
      </c>
      <c r="C1349">
        <v>206</v>
      </c>
      <c r="D1349">
        <v>108</v>
      </c>
      <c r="E1349">
        <v>750</v>
      </c>
      <c r="F1349">
        <v>971</v>
      </c>
      <c r="G1349" t="s">
        <v>289</v>
      </c>
      <c r="H1349">
        <v>49000</v>
      </c>
      <c r="I1349">
        <v>197992827</v>
      </c>
      <c r="J1349" t="s">
        <v>95</v>
      </c>
      <c r="K1349" t="s">
        <v>88</v>
      </c>
      <c r="L1349" t="s">
        <v>89</v>
      </c>
      <c r="M1349" t="s">
        <v>128</v>
      </c>
      <c r="N1349" t="s">
        <v>87</v>
      </c>
      <c r="Q1349" t="s">
        <v>566</v>
      </c>
      <c r="R1349" t="s">
        <v>9440</v>
      </c>
      <c r="S1349">
        <v>132501</v>
      </c>
      <c r="T1349">
        <v>70996</v>
      </c>
      <c r="U1349" t="s">
        <v>9441</v>
      </c>
      <c r="V1349">
        <v>0</v>
      </c>
      <c r="W1349" t="s">
        <v>9442</v>
      </c>
      <c r="X1349" t="s">
        <v>9443</v>
      </c>
      <c r="Y1349">
        <v>548</v>
      </c>
      <c r="Z1349" t="s">
        <v>44</v>
      </c>
      <c r="AA1349" t="s">
        <v>45</v>
      </c>
      <c r="AB1349" t="s">
        <v>150</v>
      </c>
      <c r="AC1349">
        <v>100000000</v>
      </c>
      <c r="AD1349">
        <v>2006</v>
      </c>
      <c r="AE1349">
        <v>20000</v>
      </c>
      <c r="AF1349">
        <v>6.5</v>
      </c>
      <c r="AG1349">
        <v>2.35</v>
      </c>
      <c r="AH1349">
        <v>0</v>
      </c>
    </row>
    <row r="1350" spans="1:34">
      <c r="A1350" t="s">
        <v>34</v>
      </c>
      <c r="B1350" t="s">
        <v>9457</v>
      </c>
      <c r="C1350">
        <v>169</v>
      </c>
      <c r="D1350">
        <v>95</v>
      </c>
      <c r="E1350">
        <v>18</v>
      </c>
      <c r="F1350">
        <v>18</v>
      </c>
      <c r="G1350" t="s">
        <v>4077</v>
      </c>
      <c r="H1350">
        <v>622</v>
      </c>
      <c r="I1350">
        <v>119793567</v>
      </c>
      <c r="J1350" t="s">
        <v>95</v>
      </c>
      <c r="K1350" t="s">
        <v>88</v>
      </c>
      <c r="L1350" t="s">
        <v>89</v>
      </c>
      <c r="M1350" t="s">
        <v>70</v>
      </c>
      <c r="N1350" t="s">
        <v>86</v>
      </c>
      <c r="Q1350" t="s">
        <v>1962</v>
      </c>
      <c r="R1350" t="s">
        <v>9458</v>
      </c>
      <c r="S1350">
        <v>64387</v>
      </c>
      <c r="T1350">
        <v>848</v>
      </c>
      <c r="U1350" t="s">
        <v>9459</v>
      </c>
      <c r="V1350">
        <v>0</v>
      </c>
      <c r="W1350" t="s">
        <v>9460</v>
      </c>
      <c r="X1350" t="s">
        <v>9461</v>
      </c>
      <c r="Y1350">
        <v>85</v>
      </c>
      <c r="Z1350" t="s">
        <v>44</v>
      </c>
      <c r="AA1350" t="s">
        <v>45</v>
      </c>
      <c r="AB1350" t="s">
        <v>150</v>
      </c>
      <c r="AC1350">
        <v>78000000</v>
      </c>
      <c r="AD1350">
        <v>2013</v>
      </c>
      <c r="AE1350">
        <v>161</v>
      </c>
      <c r="AF1350">
        <v>6.5</v>
      </c>
      <c r="AG1350">
        <v>2.35</v>
      </c>
      <c r="AH1350">
        <v>15000</v>
      </c>
    </row>
    <row r="1351" spans="1:34">
      <c r="A1351" t="s">
        <v>34</v>
      </c>
      <c r="B1351" t="s">
        <v>9843</v>
      </c>
      <c r="C1351">
        <v>44</v>
      </c>
      <c r="D1351">
        <v>82</v>
      </c>
      <c r="E1351">
        <v>6</v>
      </c>
      <c r="F1351">
        <v>345</v>
      </c>
      <c r="G1351" t="s">
        <v>9844</v>
      </c>
      <c r="H1351">
        <v>759</v>
      </c>
      <c r="I1351">
        <v>36696761</v>
      </c>
      <c r="J1351" t="s">
        <v>95</v>
      </c>
      <c r="K1351" t="s">
        <v>88</v>
      </c>
      <c r="L1351" t="s">
        <v>89</v>
      </c>
      <c r="M1351" t="s">
        <v>90</v>
      </c>
      <c r="N1351" t="s">
        <v>86</v>
      </c>
      <c r="Q1351" t="s">
        <v>1980</v>
      </c>
      <c r="R1351" t="s">
        <v>9845</v>
      </c>
      <c r="S1351">
        <v>6808</v>
      </c>
      <c r="T1351">
        <v>2197</v>
      </c>
      <c r="U1351" t="s">
        <v>9846</v>
      </c>
      <c r="V1351">
        <v>0</v>
      </c>
      <c r="W1351" t="s">
        <v>9847</v>
      </c>
      <c r="X1351" t="s">
        <v>9848</v>
      </c>
      <c r="Y1351">
        <v>38</v>
      </c>
      <c r="Z1351" t="s">
        <v>44</v>
      </c>
      <c r="AA1351" t="s">
        <v>45</v>
      </c>
      <c r="AB1351" t="s">
        <v>251</v>
      </c>
      <c r="AC1351">
        <v>23000000</v>
      </c>
      <c r="AD1351">
        <v>2001</v>
      </c>
      <c r="AE1351">
        <v>563</v>
      </c>
      <c r="AF1351">
        <v>6.5</v>
      </c>
      <c r="AG1351">
        <v>1.85</v>
      </c>
      <c r="AH1351">
        <v>227</v>
      </c>
    </row>
    <row r="1352" spans="1:34">
      <c r="A1352" t="s">
        <v>34</v>
      </c>
      <c r="B1352" t="s">
        <v>10456</v>
      </c>
      <c r="C1352">
        <v>45</v>
      </c>
      <c r="D1352">
        <v>68</v>
      </c>
      <c r="E1352">
        <v>0</v>
      </c>
      <c r="F1352">
        <v>253</v>
      </c>
      <c r="G1352" t="s">
        <v>1813</v>
      </c>
      <c r="H1352">
        <v>304</v>
      </c>
      <c r="I1352">
        <v>18081626</v>
      </c>
      <c r="J1352" t="s">
        <v>95</v>
      </c>
      <c r="K1352" t="s">
        <v>89</v>
      </c>
      <c r="L1352" t="s">
        <v>70</v>
      </c>
      <c r="M1352" t="s">
        <v>90</v>
      </c>
      <c r="Q1352" t="s">
        <v>10457</v>
      </c>
      <c r="R1352" t="s">
        <v>10458</v>
      </c>
      <c r="S1352">
        <v>4180</v>
      </c>
      <c r="T1352">
        <v>861</v>
      </c>
      <c r="U1352" t="s">
        <v>4099</v>
      </c>
      <c r="V1352">
        <v>0</v>
      </c>
      <c r="W1352" t="s">
        <v>10459</v>
      </c>
      <c r="X1352" t="s">
        <v>10460</v>
      </c>
      <c r="Y1352">
        <v>32</v>
      </c>
      <c r="Z1352" t="s">
        <v>44</v>
      </c>
      <c r="AA1352" t="s">
        <v>45</v>
      </c>
      <c r="AB1352" t="s">
        <v>251</v>
      </c>
      <c r="AC1352">
        <v>20000000</v>
      </c>
      <c r="AD1352">
        <v>2005</v>
      </c>
      <c r="AE1352">
        <v>286</v>
      </c>
      <c r="AF1352">
        <v>6.4</v>
      </c>
      <c r="AG1352">
        <v>1.85</v>
      </c>
      <c r="AH1352">
        <v>264</v>
      </c>
    </row>
    <row r="1353" spans="1:34">
      <c r="A1353" t="s">
        <v>34</v>
      </c>
      <c r="B1353" t="s">
        <v>10997</v>
      </c>
      <c r="C1353">
        <v>89</v>
      </c>
      <c r="D1353">
        <v>77</v>
      </c>
      <c r="E1353">
        <v>25</v>
      </c>
      <c r="F1353">
        <v>16</v>
      </c>
      <c r="G1353" t="s">
        <v>4099</v>
      </c>
      <c r="H1353">
        <v>304</v>
      </c>
      <c r="I1353">
        <v>45542421</v>
      </c>
      <c r="J1353" t="s">
        <v>95</v>
      </c>
      <c r="K1353" t="s">
        <v>88</v>
      </c>
      <c r="L1353" t="s">
        <v>38</v>
      </c>
      <c r="M1353" t="s">
        <v>89</v>
      </c>
      <c r="N1353" t="s">
        <v>91</v>
      </c>
      <c r="Q1353" t="s">
        <v>10457</v>
      </c>
      <c r="R1353" t="s">
        <v>10998</v>
      </c>
      <c r="S1353">
        <v>13319</v>
      </c>
      <c r="T1353">
        <v>575</v>
      </c>
      <c r="U1353" t="s">
        <v>10999</v>
      </c>
      <c r="V1353">
        <v>0</v>
      </c>
      <c r="W1353" t="s">
        <v>11000</v>
      </c>
      <c r="X1353" t="s">
        <v>11001</v>
      </c>
      <c r="Y1353">
        <v>53</v>
      </c>
      <c r="Z1353" t="s">
        <v>44</v>
      </c>
      <c r="AA1353" t="s">
        <v>45</v>
      </c>
      <c r="AB1353" t="s">
        <v>251</v>
      </c>
      <c r="AC1353">
        <v>30000000</v>
      </c>
      <c r="AD1353">
        <v>2000</v>
      </c>
      <c r="AE1353">
        <v>253</v>
      </c>
      <c r="AF1353">
        <v>6.3</v>
      </c>
      <c r="AG1353">
        <v>1.78</v>
      </c>
      <c r="AH1353">
        <v>347</v>
      </c>
    </row>
    <row r="1354" spans="1:34">
      <c r="A1354" t="s">
        <v>34</v>
      </c>
      <c r="B1354" t="s">
        <v>766</v>
      </c>
      <c r="C1354">
        <v>156</v>
      </c>
      <c r="D1354">
        <v>100</v>
      </c>
      <c r="E1354">
        <v>750</v>
      </c>
      <c r="F1354">
        <v>988</v>
      </c>
      <c r="G1354" t="s">
        <v>131</v>
      </c>
      <c r="H1354">
        <v>49000</v>
      </c>
      <c r="I1354">
        <v>63992328</v>
      </c>
      <c r="J1354" t="s">
        <v>95</v>
      </c>
      <c r="K1354" t="s">
        <v>88</v>
      </c>
      <c r="L1354" t="s">
        <v>89</v>
      </c>
      <c r="M1354" t="s">
        <v>91</v>
      </c>
      <c r="Q1354" t="s">
        <v>566</v>
      </c>
      <c r="R1354" t="s">
        <v>12781</v>
      </c>
      <c r="S1354">
        <v>32399</v>
      </c>
      <c r="T1354">
        <v>62644</v>
      </c>
      <c r="U1354" t="s">
        <v>4152</v>
      </c>
      <c r="V1354">
        <v>0</v>
      </c>
      <c r="W1354" t="s">
        <v>12782</v>
      </c>
      <c r="X1354" t="s">
        <v>12783</v>
      </c>
      <c r="Y1354">
        <v>79</v>
      </c>
      <c r="Z1354" t="s">
        <v>44</v>
      </c>
      <c r="AA1354" t="s">
        <v>772</v>
      </c>
      <c r="AB1354" t="s">
        <v>150</v>
      </c>
      <c r="AC1354">
        <v>135000000</v>
      </c>
      <c r="AD1354">
        <v>2011</v>
      </c>
      <c r="AE1354">
        <v>11000</v>
      </c>
      <c r="AF1354">
        <v>5.9</v>
      </c>
      <c r="AG1354">
        <v>2.35</v>
      </c>
      <c r="AH1354">
        <v>0</v>
      </c>
    </row>
    <row r="1355" spans="1:34">
      <c r="A1355" t="s">
        <v>34</v>
      </c>
      <c r="B1355" t="s">
        <v>13629</v>
      </c>
      <c r="C1355">
        <v>33</v>
      </c>
      <c r="D1355">
        <v>74</v>
      </c>
      <c r="E1355">
        <v>0</v>
      </c>
      <c r="F1355">
        <v>719</v>
      </c>
      <c r="G1355" t="s">
        <v>5487</v>
      </c>
      <c r="H1355">
        <v>886</v>
      </c>
      <c r="I1355">
        <v>6491350</v>
      </c>
      <c r="J1355" t="s">
        <v>95</v>
      </c>
      <c r="K1355" t="s">
        <v>88</v>
      </c>
      <c r="L1355" t="s">
        <v>89</v>
      </c>
      <c r="M1355" t="s">
        <v>70</v>
      </c>
      <c r="N1355" t="s">
        <v>91</v>
      </c>
      <c r="Q1355" t="s">
        <v>279</v>
      </c>
      <c r="R1355" t="s">
        <v>13630</v>
      </c>
      <c r="S1355">
        <v>1231</v>
      </c>
      <c r="T1355">
        <v>5139</v>
      </c>
      <c r="U1355" t="s">
        <v>8073</v>
      </c>
      <c r="V1355">
        <v>0</v>
      </c>
      <c r="W1355" t="s">
        <v>13631</v>
      </c>
      <c r="X1355" t="s">
        <v>13632</v>
      </c>
      <c r="Y1355">
        <v>26</v>
      </c>
      <c r="Z1355" t="s">
        <v>44</v>
      </c>
      <c r="AA1355" t="s">
        <v>45</v>
      </c>
      <c r="AB1355" t="s">
        <v>150</v>
      </c>
      <c r="AC1355">
        <v>10000000</v>
      </c>
      <c r="AD1355">
        <v>2004</v>
      </c>
      <c r="AE1355">
        <v>808</v>
      </c>
      <c r="AF1355">
        <v>5.8</v>
      </c>
      <c r="AG1355">
        <v>1.85</v>
      </c>
      <c r="AH1355">
        <v>49</v>
      </c>
    </row>
    <row r="1356" spans="1:34">
      <c r="A1356" t="s">
        <v>34</v>
      </c>
      <c r="B1356" t="s">
        <v>8283</v>
      </c>
      <c r="C1356">
        <v>98</v>
      </c>
      <c r="D1356">
        <v>90</v>
      </c>
      <c r="E1356">
        <v>176</v>
      </c>
      <c r="F1356">
        <v>523</v>
      </c>
      <c r="G1356" t="s">
        <v>6109</v>
      </c>
      <c r="H1356">
        <v>677</v>
      </c>
      <c r="I1356">
        <v>72601713</v>
      </c>
      <c r="J1356" t="s">
        <v>95</v>
      </c>
      <c r="K1356" t="s">
        <v>88</v>
      </c>
      <c r="L1356" t="s">
        <v>89</v>
      </c>
      <c r="Q1356" t="s">
        <v>12598</v>
      </c>
      <c r="R1356" t="s">
        <v>14128</v>
      </c>
      <c r="S1356">
        <v>21396</v>
      </c>
      <c r="T1356">
        <v>2055</v>
      </c>
      <c r="U1356" t="s">
        <v>2605</v>
      </c>
      <c r="V1356">
        <v>1</v>
      </c>
      <c r="W1356" t="s">
        <v>14129</v>
      </c>
      <c r="X1356" t="s">
        <v>14130</v>
      </c>
      <c r="Y1356">
        <v>155</v>
      </c>
      <c r="Z1356" t="s">
        <v>44</v>
      </c>
      <c r="AA1356" t="s">
        <v>359</v>
      </c>
      <c r="AB1356" t="s">
        <v>150</v>
      </c>
      <c r="AC1356">
        <v>51000000</v>
      </c>
      <c r="AD1356">
        <v>2006</v>
      </c>
      <c r="AE1356">
        <v>560</v>
      </c>
      <c r="AF1356">
        <v>5.6</v>
      </c>
      <c r="AG1356">
        <v>1.85</v>
      </c>
      <c r="AH1356">
        <v>605</v>
      </c>
    </row>
    <row r="1357" spans="1:34">
      <c r="A1357" t="s">
        <v>34</v>
      </c>
      <c r="B1357" t="s">
        <v>14716</v>
      </c>
      <c r="C1357">
        <v>104</v>
      </c>
      <c r="D1357">
        <v>76</v>
      </c>
      <c r="E1357">
        <v>6</v>
      </c>
      <c r="F1357">
        <v>421</v>
      </c>
      <c r="G1357" t="s">
        <v>14717</v>
      </c>
      <c r="H1357">
        <v>12000</v>
      </c>
      <c r="I1357">
        <v>50026353</v>
      </c>
      <c r="J1357" t="s">
        <v>95</v>
      </c>
      <c r="K1357" t="s">
        <v>88</v>
      </c>
      <c r="L1357" t="s">
        <v>89</v>
      </c>
      <c r="M1357" t="s">
        <v>128</v>
      </c>
      <c r="N1357" t="s">
        <v>92</v>
      </c>
      <c r="Q1357" t="s">
        <v>449</v>
      </c>
      <c r="R1357" t="s">
        <v>14718</v>
      </c>
      <c r="S1357">
        <v>13581</v>
      </c>
      <c r="T1357">
        <v>13607</v>
      </c>
      <c r="U1357" t="s">
        <v>14719</v>
      </c>
      <c r="V1357">
        <v>0</v>
      </c>
      <c r="W1357" t="s">
        <v>14720</v>
      </c>
      <c r="X1357" t="s">
        <v>14721</v>
      </c>
      <c r="Y1357">
        <v>88</v>
      </c>
      <c r="Z1357" t="s">
        <v>44</v>
      </c>
      <c r="AA1357" t="s">
        <v>45</v>
      </c>
      <c r="AB1357" t="s">
        <v>150</v>
      </c>
      <c r="AC1357">
        <v>110000000</v>
      </c>
      <c r="AD1357">
        <v>2004</v>
      </c>
      <c r="AE1357">
        <v>513</v>
      </c>
      <c r="AF1357">
        <v>5.4</v>
      </c>
      <c r="AG1357">
        <v>1.78</v>
      </c>
      <c r="AH1357">
        <v>304</v>
      </c>
    </row>
    <row r="1358" spans="1:34">
      <c r="A1358" t="s">
        <v>34</v>
      </c>
      <c r="B1358" t="s">
        <v>11533</v>
      </c>
      <c r="C1358">
        <v>131</v>
      </c>
      <c r="D1358">
        <v>92</v>
      </c>
      <c r="E1358">
        <v>25</v>
      </c>
      <c r="F1358">
        <v>639</v>
      </c>
      <c r="G1358" t="s">
        <v>15320</v>
      </c>
      <c r="H1358">
        <v>1000</v>
      </c>
      <c r="I1358">
        <v>217326336</v>
      </c>
      <c r="J1358" t="s">
        <v>95</v>
      </c>
      <c r="K1358" t="s">
        <v>88</v>
      </c>
      <c r="L1358" t="s">
        <v>89</v>
      </c>
      <c r="M1358" t="s">
        <v>70</v>
      </c>
      <c r="N1358" t="s">
        <v>128</v>
      </c>
      <c r="Q1358" t="s">
        <v>15321</v>
      </c>
      <c r="R1358" t="s">
        <v>15322</v>
      </c>
      <c r="S1358">
        <v>57276</v>
      </c>
      <c r="T1358">
        <v>2847</v>
      </c>
      <c r="U1358" t="s">
        <v>4214</v>
      </c>
      <c r="V1358">
        <v>0</v>
      </c>
      <c r="W1358" t="s">
        <v>15323</v>
      </c>
      <c r="X1358" t="s">
        <v>15324</v>
      </c>
      <c r="Y1358">
        <v>146</v>
      </c>
      <c r="Z1358" t="s">
        <v>44</v>
      </c>
      <c r="AA1358" t="s">
        <v>45</v>
      </c>
      <c r="AB1358" t="s">
        <v>150</v>
      </c>
      <c r="AC1358">
        <v>60000000</v>
      </c>
      <c r="AD1358">
        <v>2007</v>
      </c>
      <c r="AE1358">
        <v>718</v>
      </c>
      <c r="AF1358">
        <v>5.2</v>
      </c>
      <c r="AG1358">
        <v>1.85</v>
      </c>
      <c r="AH1358">
        <v>0</v>
      </c>
    </row>
    <row r="1359" spans="1:34">
      <c r="A1359" t="s">
        <v>34</v>
      </c>
      <c r="B1359" t="s">
        <v>11556</v>
      </c>
      <c r="C1359">
        <v>116</v>
      </c>
      <c r="D1359">
        <v>80</v>
      </c>
      <c r="E1359">
        <v>12</v>
      </c>
      <c r="F1359">
        <v>58</v>
      </c>
      <c r="G1359" t="s">
        <v>15721</v>
      </c>
      <c r="H1359">
        <v>13000</v>
      </c>
      <c r="I1359">
        <v>75367693</v>
      </c>
      <c r="J1359" t="s">
        <v>95</v>
      </c>
      <c r="K1359" t="s">
        <v>88</v>
      </c>
      <c r="L1359" t="s">
        <v>89</v>
      </c>
      <c r="M1359" t="s">
        <v>70</v>
      </c>
      <c r="Q1359" t="s">
        <v>859</v>
      </c>
      <c r="R1359" t="s">
        <v>15722</v>
      </c>
      <c r="S1359">
        <v>58961</v>
      </c>
      <c r="T1359">
        <v>13430</v>
      </c>
      <c r="U1359" t="s">
        <v>15723</v>
      </c>
      <c r="V1359">
        <v>0</v>
      </c>
      <c r="W1359" t="s">
        <v>15724</v>
      </c>
      <c r="X1359" t="s">
        <v>15725</v>
      </c>
      <c r="Y1359">
        <v>232</v>
      </c>
      <c r="Z1359" t="s">
        <v>44</v>
      </c>
      <c r="AA1359" t="s">
        <v>45</v>
      </c>
      <c r="AB1359" t="s">
        <v>150</v>
      </c>
      <c r="AC1359">
        <v>35000000</v>
      </c>
      <c r="AD1359">
        <v>2004</v>
      </c>
      <c r="AE1359">
        <v>258</v>
      </c>
      <c r="AF1359">
        <v>5</v>
      </c>
      <c r="AG1359">
        <v>1.85</v>
      </c>
      <c r="AH1359">
        <v>795</v>
      </c>
    </row>
    <row r="1360" spans="1:34">
      <c r="A1360" t="s">
        <v>34</v>
      </c>
      <c r="B1360" t="s">
        <v>15805</v>
      </c>
      <c r="C1360">
        <v>28</v>
      </c>
      <c r="D1360">
        <v>77</v>
      </c>
      <c r="E1360">
        <v>0</v>
      </c>
      <c r="F1360">
        <v>73</v>
      </c>
      <c r="G1360" t="s">
        <v>15806</v>
      </c>
      <c r="H1360">
        <v>2000</v>
      </c>
      <c r="I1360">
        <v>19421271</v>
      </c>
      <c r="J1360" t="s">
        <v>95</v>
      </c>
      <c r="K1360" t="s">
        <v>88</v>
      </c>
      <c r="L1360" t="s">
        <v>89</v>
      </c>
      <c r="Q1360" t="s">
        <v>1154</v>
      </c>
      <c r="R1360" t="s">
        <v>15807</v>
      </c>
      <c r="S1360">
        <v>2448</v>
      </c>
      <c r="T1360">
        <v>2908</v>
      </c>
      <c r="U1360" t="s">
        <v>15808</v>
      </c>
      <c r="V1360">
        <v>1</v>
      </c>
      <c r="W1360" t="s">
        <v>15809</v>
      </c>
      <c r="X1360" t="s">
        <v>15810</v>
      </c>
      <c r="Y1360">
        <v>18</v>
      </c>
      <c r="Z1360" t="s">
        <v>44</v>
      </c>
      <c r="AA1360" t="s">
        <v>45</v>
      </c>
      <c r="AB1360" t="s">
        <v>251</v>
      </c>
      <c r="AC1360">
        <v>5000000</v>
      </c>
      <c r="AD1360">
        <v>1999</v>
      </c>
      <c r="AE1360">
        <v>804</v>
      </c>
      <c r="AF1360">
        <v>5</v>
      </c>
      <c r="AG1360">
        <v>1.33</v>
      </c>
      <c r="AH1360">
        <v>122</v>
      </c>
    </row>
    <row r="1361" spans="1:34">
      <c r="A1361" t="s">
        <v>34</v>
      </c>
      <c r="B1361" t="s">
        <v>16002</v>
      </c>
      <c r="C1361">
        <v>77</v>
      </c>
      <c r="D1361">
        <v>86</v>
      </c>
      <c r="E1361">
        <v>6</v>
      </c>
      <c r="F1361">
        <v>843</v>
      </c>
      <c r="G1361" t="s">
        <v>100</v>
      </c>
      <c r="H1361">
        <v>1000</v>
      </c>
      <c r="I1361">
        <v>10134754</v>
      </c>
      <c r="J1361" t="s">
        <v>95</v>
      </c>
      <c r="K1361" t="s">
        <v>88</v>
      </c>
      <c r="L1361" t="s">
        <v>89</v>
      </c>
      <c r="Q1361" t="s">
        <v>473</v>
      </c>
      <c r="R1361" t="s">
        <v>16003</v>
      </c>
      <c r="S1361">
        <v>9682</v>
      </c>
      <c r="T1361">
        <v>5393</v>
      </c>
      <c r="U1361" t="s">
        <v>4375</v>
      </c>
      <c r="V1361">
        <v>0</v>
      </c>
      <c r="W1361" t="s">
        <v>16004</v>
      </c>
      <c r="X1361" t="s">
        <v>16005</v>
      </c>
      <c r="Y1361">
        <v>38</v>
      </c>
      <c r="Z1361" t="s">
        <v>44</v>
      </c>
      <c r="AA1361" t="s">
        <v>45</v>
      </c>
      <c r="AB1361" t="s">
        <v>150</v>
      </c>
      <c r="AC1361">
        <v>30000000</v>
      </c>
      <c r="AD1361">
        <v>2011</v>
      </c>
      <c r="AE1361">
        <v>857</v>
      </c>
      <c r="AF1361">
        <v>4.8</v>
      </c>
      <c r="AG1361">
        <v>1.85</v>
      </c>
      <c r="AH1361">
        <v>0</v>
      </c>
    </row>
    <row r="1362" spans="1:34">
      <c r="A1362" t="s">
        <v>34</v>
      </c>
      <c r="B1362" t="s">
        <v>2164</v>
      </c>
      <c r="C1362">
        <v>74</v>
      </c>
      <c r="D1362">
        <v>93</v>
      </c>
      <c r="E1362">
        <v>253</v>
      </c>
      <c r="F1362">
        <v>637</v>
      </c>
      <c r="G1362" t="s">
        <v>2679</v>
      </c>
      <c r="H1362">
        <v>3000</v>
      </c>
      <c r="I1362">
        <v>5409517</v>
      </c>
      <c r="J1362" t="s">
        <v>95</v>
      </c>
      <c r="K1362" t="s">
        <v>88</v>
      </c>
      <c r="L1362" t="s">
        <v>70</v>
      </c>
      <c r="Q1362" t="s">
        <v>3500</v>
      </c>
      <c r="R1362" t="s">
        <v>16076</v>
      </c>
      <c r="S1362">
        <v>14280</v>
      </c>
      <c r="T1362">
        <v>5580</v>
      </c>
      <c r="U1362" t="s">
        <v>1554</v>
      </c>
      <c r="V1362">
        <v>0</v>
      </c>
      <c r="W1362" t="s">
        <v>16077</v>
      </c>
      <c r="X1362" t="s">
        <v>16078</v>
      </c>
      <c r="Y1362">
        <v>171</v>
      </c>
      <c r="Z1362" t="s">
        <v>44</v>
      </c>
      <c r="AA1362" t="s">
        <v>45</v>
      </c>
      <c r="AB1362" t="s">
        <v>62</v>
      </c>
      <c r="AC1362">
        <v>75000000</v>
      </c>
      <c r="AD1362">
        <v>2001</v>
      </c>
      <c r="AE1362">
        <v>889</v>
      </c>
      <c r="AF1362">
        <v>4.7</v>
      </c>
      <c r="AG1362">
        <v>1.85</v>
      </c>
      <c r="AH1362">
        <v>683</v>
      </c>
    </row>
    <row r="1363" spans="1:34">
      <c r="A1363" t="s">
        <v>34</v>
      </c>
      <c r="B1363" t="s">
        <v>12516</v>
      </c>
      <c r="C1363">
        <v>107</v>
      </c>
      <c r="D1363">
        <v>88</v>
      </c>
      <c r="E1363">
        <v>84</v>
      </c>
      <c r="F1363">
        <v>1000</v>
      </c>
      <c r="G1363" t="s">
        <v>16291</v>
      </c>
      <c r="H1363">
        <v>1000</v>
      </c>
      <c r="I1363">
        <v>219613391</v>
      </c>
      <c r="J1363" t="s">
        <v>95</v>
      </c>
      <c r="K1363" t="s">
        <v>88</v>
      </c>
      <c r="L1363" t="s">
        <v>89</v>
      </c>
      <c r="M1363" t="s">
        <v>70</v>
      </c>
      <c r="N1363" t="s">
        <v>128</v>
      </c>
      <c r="Q1363" t="s">
        <v>473</v>
      </c>
      <c r="R1363" t="s">
        <v>16292</v>
      </c>
      <c r="S1363">
        <v>31649</v>
      </c>
      <c r="T1363">
        <v>5227</v>
      </c>
      <c r="U1363" t="s">
        <v>15321</v>
      </c>
      <c r="V1363">
        <v>0</v>
      </c>
      <c r="W1363" t="s">
        <v>16293</v>
      </c>
      <c r="X1363" t="s">
        <v>16294</v>
      </c>
      <c r="Y1363">
        <v>98</v>
      </c>
      <c r="Z1363" t="s">
        <v>44</v>
      </c>
      <c r="AA1363" t="s">
        <v>45</v>
      </c>
      <c r="AB1363" t="s">
        <v>150</v>
      </c>
      <c r="AC1363">
        <v>75000000</v>
      </c>
      <c r="AD1363">
        <v>2009</v>
      </c>
      <c r="AE1363">
        <v>1000</v>
      </c>
      <c r="AF1363">
        <v>4.5</v>
      </c>
      <c r="AG1363">
        <v>1.85</v>
      </c>
      <c r="AH1363">
        <v>2000</v>
      </c>
    </row>
    <row r="1364" spans="1:34">
      <c r="A1364" t="s">
        <v>76</v>
      </c>
      <c r="B1364" t="s">
        <v>77</v>
      </c>
      <c r="C1364">
        <v>174</v>
      </c>
      <c r="D1364">
        <v>185</v>
      </c>
      <c r="E1364">
        <v>14000</v>
      </c>
      <c r="F1364">
        <v>212</v>
      </c>
      <c r="G1364" t="s">
        <v>78</v>
      </c>
      <c r="H1364">
        <v>14000</v>
      </c>
      <c r="I1364">
        <v>96067179</v>
      </c>
      <c r="J1364" t="s">
        <v>79</v>
      </c>
      <c r="K1364" t="s">
        <v>38</v>
      </c>
      <c r="L1364" t="s">
        <v>80</v>
      </c>
      <c r="Q1364" t="s">
        <v>81</v>
      </c>
      <c r="R1364" t="s">
        <v>82</v>
      </c>
      <c r="S1364">
        <v>865020</v>
      </c>
      <c r="T1364">
        <v>15233</v>
      </c>
      <c r="U1364" t="s">
        <v>83</v>
      </c>
      <c r="V1364">
        <v>0</v>
      </c>
      <c r="W1364" t="s">
        <v>84</v>
      </c>
      <c r="X1364" t="s">
        <v>85</v>
      </c>
      <c r="Y1364">
        <v>1273</v>
      </c>
      <c r="Z1364" t="s">
        <v>44</v>
      </c>
      <c r="AA1364" t="s">
        <v>45</v>
      </c>
      <c r="AB1364" t="s">
        <v>46</v>
      </c>
      <c r="AC1364">
        <v>22000000</v>
      </c>
      <c r="AD1364">
        <v>1993</v>
      </c>
      <c r="AE1364">
        <v>795</v>
      </c>
      <c r="AF1364">
        <v>8.9</v>
      </c>
      <c r="AG1364">
        <v>1.85</v>
      </c>
      <c r="AH1364">
        <v>41000</v>
      </c>
    </row>
    <row r="1365" spans="1:34">
      <c r="A1365" t="s">
        <v>34</v>
      </c>
      <c r="B1365" t="s">
        <v>163</v>
      </c>
      <c r="C1365">
        <v>192</v>
      </c>
      <c r="D1365">
        <v>146</v>
      </c>
      <c r="E1365">
        <v>17000</v>
      </c>
      <c r="F1365">
        <v>635</v>
      </c>
      <c r="G1365" t="s">
        <v>164</v>
      </c>
      <c r="H1365">
        <v>22000</v>
      </c>
      <c r="I1365">
        <v>46836394</v>
      </c>
      <c r="J1365" t="s">
        <v>79</v>
      </c>
      <c r="K1365" t="s">
        <v>37</v>
      </c>
      <c r="L1365" t="s">
        <v>38</v>
      </c>
      <c r="Q1365" t="s">
        <v>63</v>
      </c>
      <c r="R1365" t="s">
        <v>165</v>
      </c>
      <c r="S1365">
        <v>728685</v>
      </c>
      <c r="T1365">
        <v>24783</v>
      </c>
      <c r="U1365" t="s">
        <v>166</v>
      </c>
      <c r="V1365">
        <v>3</v>
      </c>
      <c r="W1365" t="s">
        <v>167</v>
      </c>
      <c r="X1365" t="s">
        <v>168</v>
      </c>
      <c r="Y1365">
        <v>989</v>
      </c>
      <c r="Z1365" t="s">
        <v>44</v>
      </c>
      <c r="AA1365" t="s">
        <v>45</v>
      </c>
      <c r="AB1365" t="s">
        <v>46</v>
      </c>
      <c r="AC1365">
        <v>25000000</v>
      </c>
      <c r="AD1365">
        <v>1990</v>
      </c>
      <c r="AE1365">
        <v>854</v>
      </c>
      <c r="AF1365">
        <v>8.6999999999999993</v>
      </c>
      <c r="AG1365">
        <v>1.85</v>
      </c>
      <c r="AH1365">
        <v>25000</v>
      </c>
    </row>
    <row r="1366" spans="1:34">
      <c r="A1366" t="s">
        <v>76</v>
      </c>
      <c r="B1366" t="s">
        <v>294</v>
      </c>
      <c r="C1366">
        <v>193</v>
      </c>
      <c r="D1366">
        <v>150</v>
      </c>
      <c r="E1366">
        <v>2000</v>
      </c>
      <c r="F1366">
        <v>95</v>
      </c>
      <c r="G1366" t="s">
        <v>295</v>
      </c>
      <c r="H1366">
        <v>396</v>
      </c>
      <c r="I1366">
        <v>32519322</v>
      </c>
      <c r="J1366" t="s">
        <v>79</v>
      </c>
      <c r="K1366" t="s">
        <v>38</v>
      </c>
      <c r="L1366" t="s">
        <v>207</v>
      </c>
      <c r="Q1366" t="s">
        <v>296</v>
      </c>
      <c r="R1366" t="s">
        <v>297</v>
      </c>
      <c r="S1366">
        <v>497946</v>
      </c>
      <c r="T1366">
        <v>1075</v>
      </c>
      <c r="U1366" t="s">
        <v>298</v>
      </c>
      <c r="V1366">
        <v>0</v>
      </c>
      <c r="W1366" t="s">
        <v>299</v>
      </c>
      <c r="X1366" t="s">
        <v>300</v>
      </c>
      <c r="Y1366">
        <v>761</v>
      </c>
      <c r="Z1366" t="s">
        <v>44</v>
      </c>
      <c r="AA1366" t="s">
        <v>301</v>
      </c>
      <c r="AB1366" t="s">
        <v>46</v>
      </c>
      <c r="AC1366">
        <v>35000000</v>
      </c>
      <c r="AD1366">
        <v>2002</v>
      </c>
      <c r="AE1366">
        <v>338</v>
      </c>
      <c r="AF1366">
        <v>8.5</v>
      </c>
      <c r="AG1366">
        <v>1.85</v>
      </c>
      <c r="AH1366">
        <v>21000</v>
      </c>
    </row>
    <row r="1367" spans="1:34">
      <c r="A1367" t="s">
        <v>34</v>
      </c>
      <c r="B1367" t="s">
        <v>376</v>
      </c>
      <c r="C1367">
        <v>132</v>
      </c>
      <c r="D1367">
        <v>178</v>
      </c>
      <c r="E1367">
        <v>0</v>
      </c>
      <c r="F1367">
        <v>403</v>
      </c>
      <c r="G1367" t="s">
        <v>377</v>
      </c>
      <c r="H1367">
        <v>906</v>
      </c>
      <c r="I1367">
        <v>75600000</v>
      </c>
      <c r="J1367" t="s">
        <v>79</v>
      </c>
      <c r="K1367" t="s">
        <v>38</v>
      </c>
      <c r="L1367" t="s">
        <v>80</v>
      </c>
      <c r="M1367" t="s">
        <v>207</v>
      </c>
      <c r="Q1367" t="s">
        <v>378</v>
      </c>
      <c r="R1367" t="s">
        <v>379</v>
      </c>
      <c r="S1367">
        <v>736638</v>
      </c>
      <c r="T1367">
        <v>1976</v>
      </c>
      <c r="U1367" t="s">
        <v>380</v>
      </c>
      <c r="V1367">
        <v>1</v>
      </c>
      <c r="W1367" t="s">
        <v>381</v>
      </c>
      <c r="X1367" t="s">
        <v>382</v>
      </c>
      <c r="Y1367">
        <v>1065</v>
      </c>
      <c r="Z1367" t="s">
        <v>44</v>
      </c>
      <c r="AA1367" t="s">
        <v>45</v>
      </c>
      <c r="AB1367" t="s">
        <v>46</v>
      </c>
      <c r="AC1367">
        <v>72000000</v>
      </c>
      <c r="AD1367">
        <v>1995</v>
      </c>
      <c r="AE1367">
        <v>466</v>
      </c>
      <c r="AF1367">
        <v>8.4</v>
      </c>
      <c r="AG1367">
        <v>2.35</v>
      </c>
      <c r="AH1367">
        <v>17000</v>
      </c>
    </row>
    <row r="1368" spans="1:34">
      <c r="A1368" t="s">
        <v>34</v>
      </c>
      <c r="B1368" t="s">
        <v>174</v>
      </c>
      <c r="C1368">
        <v>134</v>
      </c>
      <c r="D1368">
        <v>180</v>
      </c>
      <c r="E1368">
        <v>869</v>
      </c>
      <c r="F1368">
        <v>521</v>
      </c>
      <c r="G1368" t="s">
        <v>502</v>
      </c>
      <c r="H1368">
        <v>692</v>
      </c>
      <c r="I1368">
        <v>51600000</v>
      </c>
      <c r="J1368" t="s">
        <v>79</v>
      </c>
      <c r="K1368" t="s">
        <v>38</v>
      </c>
      <c r="L1368" t="s">
        <v>80</v>
      </c>
      <c r="M1368" t="s">
        <v>128</v>
      </c>
      <c r="Q1368" t="s">
        <v>514</v>
      </c>
      <c r="R1368" t="s">
        <v>515</v>
      </c>
      <c r="S1368">
        <v>270790</v>
      </c>
      <c r="T1368">
        <v>3076</v>
      </c>
      <c r="U1368" t="s">
        <v>516</v>
      </c>
      <c r="V1368">
        <v>0</v>
      </c>
      <c r="W1368" t="s">
        <v>517</v>
      </c>
      <c r="X1368" t="s">
        <v>518</v>
      </c>
      <c r="Y1368">
        <v>549</v>
      </c>
      <c r="Z1368" t="s">
        <v>44</v>
      </c>
      <c r="AA1368" t="s">
        <v>45</v>
      </c>
      <c r="AB1368" t="s">
        <v>46</v>
      </c>
      <c r="AC1368">
        <v>18000000</v>
      </c>
      <c r="AD1368">
        <v>1984</v>
      </c>
      <c r="AE1368">
        <v>670</v>
      </c>
      <c r="AF1368">
        <v>8.3000000000000007</v>
      </c>
      <c r="AG1368">
        <v>2.35</v>
      </c>
      <c r="AH1368">
        <v>16000</v>
      </c>
    </row>
    <row r="1369" spans="1:34">
      <c r="A1369" t="s">
        <v>76</v>
      </c>
      <c r="B1369" t="s">
        <v>163</v>
      </c>
      <c r="C1369">
        <v>151</v>
      </c>
      <c r="D1369">
        <v>121</v>
      </c>
      <c r="E1369">
        <v>17000</v>
      </c>
      <c r="F1369">
        <v>356</v>
      </c>
      <c r="G1369" t="s">
        <v>519</v>
      </c>
      <c r="H1369">
        <v>22000</v>
      </c>
      <c r="I1369">
        <v>45250</v>
      </c>
      <c r="J1369" t="s">
        <v>79</v>
      </c>
      <c r="K1369" t="s">
        <v>38</v>
      </c>
      <c r="L1369" t="s">
        <v>520</v>
      </c>
      <c r="Q1369" t="s">
        <v>63</v>
      </c>
      <c r="R1369" t="s">
        <v>521</v>
      </c>
      <c r="S1369">
        <v>235133</v>
      </c>
      <c r="T1369">
        <v>23008</v>
      </c>
      <c r="U1369" t="s">
        <v>522</v>
      </c>
      <c r="V1369">
        <v>1</v>
      </c>
      <c r="W1369" t="s">
        <v>523</v>
      </c>
      <c r="X1369" t="s">
        <v>524</v>
      </c>
      <c r="Y1369">
        <v>494</v>
      </c>
      <c r="Z1369" t="s">
        <v>44</v>
      </c>
      <c r="AA1369" t="s">
        <v>45</v>
      </c>
      <c r="AB1369" t="s">
        <v>46</v>
      </c>
      <c r="AC1369">
        <v>18000000</v>
      </c>
      <c r="AD1369">
        <v>1980</v>
      </c>
      <c r="AE1369">
        <v>394</v>
      </c>
      <c r="AF1369">
        <v>8.3000000000000007</v>
      </c>
      <c r="AG1369">
        <v>1.85</v>
      </c>
      <c r="AH1369">
        <v>0</v>
      </c>
    </row>
    <row r="1370" spans="1:34">
      <c r="A1370" t="s">
        <v>34</v>
      </c>
      <c r="B1370" t="s">
        <v>537</v>
      </c>
      <c r="C1370">
        <v>192</v>
      </c>
      <c r="D1370">
        <v>178</v>
      </c>
      <c r="E1370">
        <v>101</v>
      </c>
      <c r="F1370">
        <v>471</v>
      </c>
      <c r="G1370" t="s">
        <v>538</v>
      </c>
      <c r="H1370">
        <v>918</v>
      </c>
      <c r="I1370">
        <v>5501940</v>
      </c>
      <c r="J1370" t="s">
        <v>79</v>
      </c>
      <c r="K1370" t="s">
        <v>38</v>
      </c>
      <c r="L1370" t="s">
        <v>80</v>
      </c>
      <c r="M1370" t="s">
        <v>207</v>
      </c>
      <c r="Q1370" t="s">
        <v>539</v>
      </c>
      <c r="R1370" t="s">
        <v>540</v>
      </c>
      <c r="S1370">
        <v>248354</v>
      </c>
      <c r="T1370">
        <v>2334</v>
      </c>
      <c r="U1370" t="s">
        <v>541</v>
      </c>
      <c r="V1370">
        <v>0</v>
      </c>
      <c r="W1370" t="s">
        <v>542</v>
      </c>
      <c r="X1370" t="s">
        <v>543</v>
      </c>
      <c r="Y1370">
        <v>564</v>
      </c>
      <c r="Z1370" t="s">
        <v>358</v>
      </c>
      <c r="AA1370" t="s">
        <v>359</v>
      </c>
      <c r="AB1370" t="s">
        <v>46</v>
      </c>
      <c r="AC1370">
        <v>13500000</v>
      </c>
      <c r="AD1370">
        <v>2004</v>
      </c>
      <c r="AE1370">
        <v>653</v>
      </c>
      <c r="AF1370">
        <v>8.3000000000000007</v>
      </c>
      <c r="AG1370">
        <v>1.85</v>
      </c>
      <c r="AH1370">
        <v>14000</v>
      </c>
    </row>
    <row r="1371" spans="1:34">
      <c r="A1371" t="s">
        <v>34</v>
      </c>
      <c r="B1371" t="s">
        <v>163</v>
      </c>
      <c r="C1371">
        <v>606</v>
      </c>
      <c r="D1371">
        <v>240</v>
      </c>
      <c r="E1371">
        <v>17000</v>
      </c>
      <c r="F1371">
        <v>4000</v>
      </c>
      <c r="G1371" t="s">
        <v>201</v>
      </c>
      <c r="H1371">
        <v>29000</v>
      </c>
      <c r="I1371">
        <v>116866727</v>
      </c>
      <c r="J1371" t="s">
        <v>79</v>
      </c>
      <c r="K1371" t="s">
        <v>88</v>
      </c>
      <c r="L1371" t="s">
        <v>37</v>
      </c>
      <c r="M1371" t="s">
        <v>38</v>
      </c>
      <c r="Q1371" t="s">
        <v>114</v>
      </c>
      <c r="R1371" t="s">
        <v>620</v>
      </c>
      <c r="S1371">
        <v>780588</v>
      </c>
      <c r="T1371">
        <v>46057</v>
      </c>
      <c r="U1371" t="s">
        <v>621</v>
      </c>
      <c r="V1371">
        <v>3</v>
      </c>
      <c r="W1371" t="s">
        <v>622</v>
      </c>
      <c r="X1371" t="s">
        <v>623</v>
      </c>
      <c r="Y1371">
        <v>1138</v>
      </c>
      <c r="Z1371" t="s">
        <v>44</v>
      </c>
      <c r="AA1371" t="s">
        <v>45</v>
      </c>
      <c r="AB1371" t="s">
        <v>46</v>
      </c>
      <c r="AC1371">
        <v>100000000</v>
      </c>
      <c r="AD1371">
        <v>2013</v>
      </c>
      <c r="AE1371">
        <v>11000</v>
      </c>
      <c r="AF1371">
        <v>8.1999999999999993</v>
      </c>
      <c r="AG1371">
        <v>2.35</v>
      </c>
      <c r="AH1371">
        <v>138000</v>
      </c>
    </row>
    <row r="1372" spans="1:34">
      <c r="A1372" t="s">
        <v>34</v>
      </c>
      <c r="B1372" t="s">
        <v>630</v>
      </c>
      <c r="C1372">
        <v>205</v>
      </c>
      <c r="D1372">
        <v>135</v>
      </c>
      <c r="E1372">
        <v>2000</v>
      </c>
      <c r="F1372">
        <v>535</v>
      </c>
      <c r="G1372" t="s">
        <v>631</v>
      </c>
      <c r="H1372">
        <v>1000</v>
      </c>
      <c r="I1372">
        <v>170708996</v>
      </c>
      <c r="J1372" t="s">
        <v>79</v>
      </c>
      <c r="K1372" t="s">
        <v>38</v>
      </c>
      <c r="Q1372" t="s">
        <v>632</v>
      </c>
      <c r="R1372" t="s">
        <v>633</v>
      </c>
      <c r="S1372">
        <v>610568</v>
      </c>
      <c r="T1372">
        <v>2827</v>
      </c>
      <c r="U1372" t="s">
        <v>634</v>
      </c>
      <c r="V1372">
        <v>0</v>
      </c>
      <c r="W1372" t="s">
        <v>635</v>
      </c>
      <c r="X1372" t="s">
        <v>636</v>
      </c>
      <c r="Y1372">
        <v>1171</v>
      </c>
      <c r="Z1372" t="s">
        <v>44</v>
      </c>
      <c r="AA1372" t="s">
        <v>45</v>
      </c>
      <c r="AB1372" t="s">
        <v>62</v>
      </c>
      <c r="AC1372">
        <v>58000000</v>
      </c>
      <c r="AD1372">
        <v>2001</v>
      </c>
      <c r="AE1372">
        <v>592</v>
      </c>
      <c r="AF1372">
        <v>8.1999999999999993</v>
      </c>
      <c r="AG1372">
        <v>1.85</v>
      </c>
      <c r="AH1372">
        <v>29000</v>
      </c>
    </row>
    <row r="1373" spans="1:34">
      <c r="A1373" t="s">
        <v>34</v>
      </c>
      <c r="B1373" t="s">
        <v>163</v>
      </c>
      <c r="C1373">
        <v>133</v>
      </c>
      <c r="D1373">
        <v>178</v>
      </c>
      <c r="E1373">
        <v>17000</v>
      </c>
      <c r="F1373">
        <v>574</v>
      </c>
      <c r="G1373" t="s">
        <v>463</v>
      </c>
      <c r="H1373">
        <v>22000</v>
      </c>
      <c r="I1373">
        <v>42438300</v>
      </c>
      <c r="J1373" t="s">
        <v>79</v>
      </c>
      <c r="K1373" t="s">
        <v>37</v>
      </c>
      <c r="L1373" t="s">
        <v>38</v>
      </c>
      <c r="Q1373" t="s">
        <v>63</v>
      </c>
      <c r="R1373" t="s">
        <v>637</v>
      </c>
      <c r="S1373">
        <v>333542</v>
      </c>
      <c r="T1373">
        <v>24183</v>
      </c>
      <c r="U1373" t="s">
        <v>241</v>
      </c>
      <c r="V1373">
        <v>2</v>
      </c>
      <c r="W1373" t="s">
        <v>638</v>
      </c>
      <c r="X1373" t="s">
        <v>639</v>
      </c>
      <c r="Y1373">
        <v>533</v>
      </c>
      <c r="Z1373" t="s">
        <v>44</v>
      </c>
      <c r="AA1373" t="s">
        <v>45</v>
      </c>
      <c r="AB1373" t="s">
        <v>46</v>
      </c>
      <c r="AC1373">
        <v>52000000</v>
      </c>
      <c r="AD1373">
        <v>1995</v>
      </c>
      <c r="AE1373">
        <v>721</v>
      </c>
      <c r="AF1373">
        <v>8.1999999999999993</v>
      </c>
      <c r="AG1373">
        <v>2.35</v>
      </c>
      <c r="AH1373">
        <v>11000</v>
      </c>
    </row>
    <row r="1374" spans="1:34">
      <c r="A1374" t="s">
        <v>34</v>
      </c>
      <c r="B1374" t="s">
        <v>742</v>
      </c>
      <c r="C1374">
        <v>248</v>
      </c>
      <c r="D1374">
        <v>96</v>
      </c>
      <c r="E1374">
        <v>50</v>
      </c>
      <c r="F1374">
        <v>0</v>
      </c>
      <c r="G1374" t="s">
        <v>743</v>
      </c>
      <c r="H1374">
        <v>3</v>
      </c>
      <c r="I1374">
        <v>484221</v>
      </c>
      <c r="J1374" t="s">
        <v>79</v>
      </c>
      <c r="K1374" t="s">
        <v>37</v>
      </c>
      <c r="L1374" t="s">
        <v>93</v>
      </c>
      <c r="M1374" t="s">
        <v>80</v>
      </c>
      <c r="Q1374" t="s">
        <v>744</v>
      </c>
      <c r="R1374" t="s">
        <v>745</v>
      </c>
      <c r="S1374">
        <v>23836</v>
      </c>
      <c r="T1374">
        <v>6</v>
      </c>
      <c r="U1374" t="s">
        <v>746</v>
      </c>
      <c r="V1374">
        <v>1</v>
      </c>
      <c r="W1374" t="s">
        <v>747</v>
      </c>
      <c r="X1374" t="s">
        <v>748</v>
      </c>
      <c r="Y1374">
        <v>107</v>
      </c>
      <c r="Z1374" t="s">
        <v>749</v>
      </c>
      <c r="AA1374" t="s">
        <v>329</v>
      </c>
      <c r="AB1374" t="s">
        <v>532</v>
      </c>
      <c r="AC1374">
        <v>1000000</v>
      </c>
      <c r="AD1374">
        <v>2012</v>
      </c>
      <c r="AE1374">
        <v>3</v>
      </c>
      <c r="AF1374">
        <v>8.1999999999999993</v>
      </c>
      <c r="AG1374">
        <v>1.85</v>
      </c>
      <c r="AH1374">
        <v>20000</v>
      </c>
    </row>
    <row r="1375" spans="1:34">
      <c r="A1375" t="s">
        <v>34</v>
      </c>
      <c r="B1375" t="s">
        <v>886</v>
      </c>
      <c r="C1375">
        <v>597</v>
      </c>
      <c r="D1375">
        <v>134</v>
      </c>
      <c r="E1375">
        <v>0</v>
      </c>
      <c r="F1375">
        <v>500</v>
      </c>
      <c r="G1375" t="s">
        <v>887</v>
      </c>
      <c r="H1375">
        <v>2000</v>
      </c>
      <c r="I1375">
        <v>56667870</v>
      </c>
      <c r="J1375" t="s">
        <v>79</v>
      </c>
      <c r="K1375" t="s">
        <v>38</v>
      </c>
      <c r="L1375" t="s">
        <v>80</v>
      </c>
      <c r="Q1375" t="s">
        <v>888</v>
      </c>
      <c r="R1375" t="s">
        <v>889</v>
      </c>
      <c r="S1375">
        <v>439176</v>
      </c>
      <c r="T1375">
        <v>4251</v>
      </c>
      <c r="U1375" t="s">
        <v>890</v>
      </c>
      <c r="V1375">
        <v>0</v>
      </c>
      <c r="W1375" t="s">
        <v>891</v>
      </c>
      <c r="X1375" t="s">
        <v>892</v>
      </c>
      <c r="Y1375">
        <v>695</v>
      </c>
      <c r="Z1375" t="s">
        <v>44</v>
      </c>
      <c r="AA1375" t="s">
        <v>45</v>
      </c>
      <c r="AB1375" t="s">
        <v>46</v>
      </c>
      <c r="AC1375">
        <v>20000000</v>
      </c>
      <c r="AD1375">
        <v>2013</v>
      </c>
      <c r="AE1375">
        <v>660</v>
      </c>
      <c r="AF1375">
        <v>8.1</v>
      </c>
      <c r="AG1375">
        <v>2.35</v>
      </c>
      <c r="AH1375">
        <v>83000</v>
      </c>
    </row>
    <row r="1376" spans="1:34">
      <c r="A1376" t="s">
        <v>34</v>
      </c>
      <c r="B1376" t="s">
        <v>893</v>
      </c>
      <c r="C1376">
        <v>474</v>
      </c>
      <c r="D1376">
        <v>128</v>
      </c>
      <c r="E1376">
        <v>310</v>
      </c>
      <c r="F1376">
        <v>77</v>
      </c>
      <c r="G1376" t="s">
        <v>894</v>
      </c>
      <c r="H1376">
        <v>745</v>
      </c>
      <c r="I1376">
        <v>44988180</v>
      </c>
      <c r="J1376" t="s">
        <v>79</v>
      </c>
      <c r="K1376" t="s">
        <v>37</v>
      </c>
      <c r="L1376" t="s">
        <v>38</v>
      </c>
      <c r="M1376" t="s">
        <v>80</v>
      </c>
      <c r="Q1376" t="s">
        <v>404</v>
      </c>
      <c r="R1376" t="s">
        <v>895</v>
      </c>
      <c r="S1376">
        <v>195333</v>
      </c>
      <c r="T1376">
        <v>1058</v>
      </c>
      <c r="U1376" t="s">
        <v>896</v>
      </c>
      <c r="V1376">
        <v>2</v>
      </c>
      <c r="W1376" t="s">
        <v>897</v>
      </c>
      <c r="X1376" t="s">
        <v>898</v>
      </c>
      <c r="Y1376">
        <v>409</v>
      </c>
      <c r="Z1376" t="s">
        <v>44</v>
      </c>
      <c r="AA1376" t="s">
        <v>45</v>
      </c>
      <c r="AB1376" t="s">
        <v>46</v>
      </c>
      <c r="AC1376">
        <v>20000000</v>
      </c>
      <c r="AD1376">
        <v>2015</v>
      </c>
      <c r="AE1376">
        <v>168</v>
      </c>
      <c r="AF1376">
        <v>8.1</v>
      </c>
      <c r="AG1376">
        <v>1.85</v>
      </c>
      <c r="AH1376">
        <v>80000</v>
      </c>
    </row>
    <row r="1377" spans="1:34">
      <c r="A1377" t="s">
        <v>34</v>
      </c>
      <c r="B1377" t="s">
        <v>906</v>
      </c>
      <c r="C1377">
        <v>454</v>
      </c>
      <c r="D1377">
        <v>114</v>
      </c>
      <c r="E1377">
        <v>77</v>
      </c>
      <c r="F1377">
        <v>305</v>
      </c>
      <c r="G1377" t="s">
        <v>907</v>
      </c>
      <c r="H1377">
        <v>19000</v>
      </c>
      <c r="I1377">
        <v>91121452</v>
      </c>
      <c r="J1377" t="s">
        <v>79</v>
      </c>
      <c r="K1377" t="s">
        <v>38</v>
      </c>
      <c r="L1377" t="s">
        <v>57</v>
      </c>
      <c r="M1377" t="s">
        <v>207</v>
      </c>
      <c r="Q1377" t="s">
        <v>908</v>
      </c>
      <c r="R1377" t="s">
        <v>909</v>
      </c>
      <c r="S1377">
        <v>467613</v>
      </c>
      <c r="T1377">
        <v>20295</v>
      </c>
      <c r="U1377" t="s">
        <v>910</v>
      </c>
      <c r="V1377">
        <v>1</v>
      </c>
      <c r="W1377" t="s">
        <v>911</v>
      </c>
      <c r="X1377" t="s">
        <v>912</v>
      </c>
      <c r="Y1377">
        <v>608</v>
      </c>
      <c r="Z1377" t="s">
        <v>44</v>
      </c>
      <c r="AA1377" t="s">
        <v>329</v>
      </c>
      <c r="AB1377" t="s">
        <v>62</v>
      </c>
      <c r="AC1377">
        <v>14000000</v>
      </c>
      <c r="AD1377">
        <v>2014</v>
      </c>
      <c r="AE1377">
        <v>393</v>
      </c>
      <c r="AF1377">
        <v>8.1</v>
      </c>
      <c r="AG1377">
        <v>2.35</v>
      </c>
      <c r="AH1377">
        <v>165000</v>
      </c>
    </row>
    <row r="1378" spans="1:34">
      <c r="A1378" t="s">
        <v>34</v>
      </c>
      <c r="B1378" t="s">
        <v>926</v>
      </c>
      <c r="C1378">
        <v>157</v>
      </c>
      <c r="D1378">
        <v>125</v>
      </c>
      <c r="E1378">
        <v>448</v>
      </c>
      <c r="F1378">
        <v>93</v>
      </c>
      <c r="G1378" t="s">
        <v>927</v>
      </c>
      <c r="H1378">
        <v>273</v>
      </c>
      <c r="I1378">
        <v>2086345</v>
      </c>
      <c r="J1378" t="s">
        <v>79</v>
      </c>
      <c r="K1378" t="s">
        <v>38</v>
      </c>
      <c r="L1378" t="s">
        <v>87</v>
      </c>
      <c r="Q1378" t="s">
        <v>928</v>
      </c>
      <c r="R1378" t="s">
        <v>929</v>
      </c>
      <c r="S1378">
        <v>64556</v>
      </c>
      <c r="T1378">
        <v>529</v>
      </c>
      <c r="U1378" t="s">
        <v>930</v>
      </c>
      <c r="V1378">
        <v>1</v>
      </c>
      <c r="W1378" t="s">
        <v>931</v>
      </c>
      <c r="X1378" t="s">
        <v>932</v>
      </c>
      <c r="Y1378">
        <v>140</v>
      </c>
      <c r="Z1378" t="s">
        <v>695</v>
      </c>
      <c r="AA1378" t="s">
        <v>696</v>
      </c>
      <c r="AB1378" t="s">
        <v>62</v>
      </c>
      <c r="AC1378">
        <v>10000000</v>
      </c>
      <c r="AD1378">
        <v>2004</v>
      </c>
      <c r="AE1378">
        <v>114</v>
      </c>
      <c r="AF1378">
        <v>8.1</v>
      </c>
      <c r="AG1378">
        <v>2.35</v>
      </c>
      <c r="AH1378">
        <v>0</v>
      </c>
    </row>
    <row r="1379" spans="1:34">
      <c r="A1379" t="s">
        <v>34</v>
      </c>
      <c r="B1379" t="s">
        <v>570</v>
      </c>
      <c r="C1379">
        <v>130</v>
      </c>
      <c r="D1379">
        <v>110</v>
      </c>
      <c r="E1379">
        <v>131</v>
      </c>
      <c r="F1379">
        <v>399</v>
      </c>
      <c r="G1379" t="s">
        <v>970</v>
      </c>
      <c r="H1379">
        <v>640</v>
      </c>
      <c r="I1379">
        <v>102308900</v>
      </c>
      <c r="J1379" t="s">
        <v>79</v>
      </c>
      <c r="K1379" t="s">
        <v>37</v>
      </c>
      <c r="L1379" t="s">
        <v>38</v>
      </c>
      <c r="M1379" t="s">
        <v>92</v>
      </c>
      <c r="Q1379" t="s">
        <v>971</v>
      </c>
      <c r="R1379" t="s">
        <v>972</v>
      </c>
      <c r="S1379">
        <v>152089</v>
      </c>
      <c r="T1379">
        <v>2169</v>
      </c>
      <c r="U1379" t="s">
        <v>973</v>
      </c>
      <c r="V1379">
        <v>1</v>
      </c>
      <c r="W1379" t="s">
        <v>974</v>
      </c>
      <c r="X1379" t="s">
        <v>975</v>
      </c>
      <c r="Y1379">
        <v>309</v>
      </c>
      <c r="Z1379" t="s">
        <v>44</v>
      </c>
      <c r="AA1379" t="s">
        <v>45</v>
      </c>
      <c r="AB1379" t="s">
        <v>976</v>
      </c>
      <c r="AC1379">
        <v>6000000</v>
      </c>
      <c r="AD1379">
        <v>1969</v>
      </c>
      <c r="AE1379">
        <v>566</v>
      </c>
      <c r="AF1379">
        <v>8.1</v>
      </c>
      <c r="AG1379">
        <v>2.35</v>
      </c>
      <c r="AH1379">
        <v>0</v>
      </c>
    </row>
    <row r="1380" spans="1:34">
      <c r="A1380" t="s">
        <v>34</v>
      </c>
      <c r="B1380" t="s">
        <v>630</v>
      </c>
      <c r="C1380">
        <v>201</v>
      </c>
      <c r="D1380">
        <v>144</v>
      </c>
      <c r="E1380">
        <v>2000</v>
      </c>
      <c r="F1380">
        <v>537</v>
      </c>
      <c r="G1380" t="s">
        <v>1085</v>
      </c>
      <c r="H1380">
        <v>680</v>
      </c>
      <c r="I1380">
        <v>61644321</v>
      </c>
      <c r="J1380" t="s">
        <v>79</v>
      </c>
      <c r="K1380" t="s">
        <v>38</v>
      </c>
      <c r="L1380" t="s">
        <v>520</v>
      </c>
      <c r="Q1380" t="s">
        <v>1086</v>
      </c>
      <c r="R1380" t="s">
        <v>1087</v>
      </c>
      <c r="S1380">
        <v>148238</v>
      </c>
      <c r="T1380">
        <v>2523</v>
      </c>
      <c r="U1380" t="s">
        <v>1088</v>
      </c>
      <c r="V1380">
        <v>0</v>
      </c>
      <c r="W1380" t="s">
        <v>1089</v>
      </c>
      <c r="X1380" t="s">
        <v>1090</v>
      </c>
      <c r="Y1380">
        <v>529</v>
      </c>
      <c r="Z1380" t="s">
        <v>44</v>
      </c>
      <c r="AA1380" t="s">
        <v>45</v>
      </c>
      <c r="AB1380" t="s">
        <v>62</v>
      </c>
      <c r="AC1380">
        <v>88000000</v>
      </c>
      <c r="AD1380">
        <v>2005</v>
      </c>
      <c r="AE1380">
        <v>655</v>
      </c>
      <c r="AF1380">
        <v>8</v>
      </c>
      <c r="AG1380">
        <v>2.35</v>
      </c>
      <c r="AH1380">
        <v>0</v>
      </c>
    </row>
    <row r="1381" spans="1:34">
      <c r="A1381" t="s">
        <v>34</v>
      </c>
      <c r="B1381" t="s">
        <v>1096</v>
      </c>
      <c r="C1381">
        <v>201</v>
      </c>
      <c r="D1381">
        <v>117</v>
      </c>
      <c r="E1381">
        <v>125</v>
      </c>
      <c r="F1381">
        <v>168</v>
      </c>
      <c r="G1381" t="s">
        <v>1097</v>
      </c>
      <c r="H1381">
        <v>10000</v>
      </c>
      <c r="I1381">
        <v>162586036</v>
      </c>
      <c r="J1381" t="s">
        <v>79</v>
      </c>
      <c r="K1381" t="s">
        <v>38</v>
      </c>
      <c r="Q1381" t="s">
        <v>1098</v>
      </c>
      <c r="R1381" t="s">
        <v>1099</v>
      </c>
      <c r="S1381">
        <v>338383</v>
      </c>
      <c r="T1381">
        <v>11036</v>
      </c>
      <c r="U1381" t="s">
        <v>1100</v>
      </c>
      <c r="V1381">
        <v>0</v>
      </c>
      <c r="W1381" t="s">
        <v>1101</v>
      </c>
      <c r="X1381" t="s">
        <v>1102</v>
      </c>
      <c r="Y1381">
        <v>611</v>
      </c>
      <c r="Z1381" t="s">
        <v>44</v>
      </c>
      <c r="AA1381" t="s">
        <v>45</v>
      </c>
      <c r="AB1381" t="s">
        <v>62</v>
      </c>
      <c r="AC1381">
        <v>55000000</v>
      </c>
      <c r="AD1381">
        <v>2006</v>
      </c>
      <c r="AE1381">
        <v>617</v>
      </c>
      <c r="AF1381">
        <v>8</v>
      </c>
      <c r="AG1381">
        <v>2.35</v>
      </c>
      <c r="AH1381">
        <v>32000</v>
      </c>
    </row>
    <row r="1382" spans="1:34">
      <c r="A1382" t="s">
        <v>34</v>
      </c>
      <c r="B1382" t="s">
        <v>77</v>
      </c>
      <c r="C1382">
        <v>194</v>
      </c>
      <c r="D1382">
        <v>141</v>
      </c>
      <c r="E1382">
        <v>14000</v>
      </c>
      <c r="F1382">
        <v>3000</v>
      </c>
      <c r="G1382" t="s">
        <v>138</v>
      </c>
      <c r="H1382">
        <v>29000</v>
      </c>
      <c r="I1382">
        <v>164435221</v>
      </c>
      <c r="J1382" t="s">
        <v>79</v>
      </c>
      <c r="K1382" t="s">
        <v>37</v>
      </c>
      <c r="L1382" t="s">
        <v>38</v>
      </c>
      <c r="Q1382" t="s">
        <v>114</v>
      </c>
      <c r="R1382" t="s">
        <v>1108</v>
      </c>
      <c r="S1382">
        <v>525801</v>
      </c>
      <c r="T1382">
        <v>48153</v>
      </c>
      <c r="U1382" t="s">
        <v>1109</v>
      </c>
      <c r="V1382">
        <v>0</v>
      </c>
      <c r="W1382" t="s">
        <v>1110</v>
      </c>
      <c r="X1382" t="s">
        <v>1111</v>
      </c>
      <c r="Y1382">
        <v>667</v>
      </c>
      <c r="Z1382" t="s">
        <v>44</v>
      </c>
      <c r="AA1382" t="s">
        <v>45</v>
      </c>
      <c r="AB1382" t="s">
        <v>62</v>
      </c>
      <c r="AC1382">
        <v>52000000</v>
      </c>
      <c r="AD1382">
        <v>2002</v>
      </c>
      <c r="AE1382">
        <v>15000</v>
      </c>
      <c r="AF1382">
        <v>8</v>
      </c>
      <c r="AG1382">
        <v>1.85</v>
      </c>
      <c r="AH1382">
        <v>15000</v>
      </c>
    </row>
    <row r="1383" spans="1:34">
      <c r="A1383" t="s">
        <v>34</v>
      </c>
      <c r="B1383" t="s">
        <v>1189</v>
      </c>
      <c r="C1383">
        <v>479</v>
      </c>
      <c r="D1383">
        <v>118</v>
      </c>
      <c r="E1383">
        <v>0</v>
      </c>
      <c r="F1383">
        <v>520</v>
      </c>
      <c r="G1383" t="s">
        <v>1190</v>
      </c>
      <c r="H1383">
        <v>14000</v>
      </c>
      <c r="I1383">
        <v>138795342</v>
      </c>
      <c r="J1383" t="s">
        <v>79</v>
      </c>
      <c r="K1383" t="s">
        <v>38</v>
      </c>
      <c r="L1383" t="s">
        <v>80</v>
      </c>
      <c r="M1383" t="s">
        <v>87</v>
      </c>
      <c r="Q1383" t="s">
        <v>1191</v>
      </c>
      <c r="R1383" t="s">
        <v>1192</v>
      </c>
      <c r="S1383">
        <v>503631</v>
      </c>
      <c r="T1383">
        <v>15732</v>
      </c>
      <c r="U1383" t="s">
        <v>1193</v>
      </c>
      <c r="V1383">
        <v>0</v>
      </c>
      <c r="W1383" t="s">
        <v>1194</v>
      </c>
      <c r="X1383" t="s">
        <v>1195</v>
      </c>
      <c r="Y1383">
        <v>636</v>
      </c>
      <c r="Z1383" t="s">
        <v>44</v>
      </c>
      <c r="AA1383" t="s">
        <v>329</v>
      </c>
      <c r="AB1383" t="s">
        <v>46</v>
      </c>
      <c r="AC1383">
        <v>15000000</v>
      </c>
      <c r="AD1383">
        <v>2010</v>
      </c>
      <c r="AE1383">
        <v>1000</v>
      </c>
      <c r="AF1383">
        <v>8</v>
      </c>
      <c r="AG1383">
        <v>1.85</v>
      </c>
      <c r="AH1383">
        <v>64000</v>
      </c>
    </row>
    <row r="1384" spans="1:34">
      <c r="A1384" t="s">
        <v>34</v>
      </c>
      <c r="B1384" t="s">
        <v>1208</v>
      </c>
      <c r="C1384">
        <v>143</v>
      </c>
      <c r="D1384">
        <v>112</v>
      </c>
      <c r="E1384">
        <v>0</v>
      </c>
      <c r="F1384">
        <v>201</v>
      </c>
      <c r="G1384" t="s">
        <v>1262</v>
      </c>
      <c r="H1384">
        <v>874</v>
      </c>
      <c r="I1384">
        <v>6197866</v>
      </c>
      <c r="J1384" t="s">
        <v>79</v>
      </c>
      <c r="K1384" t="s">
        <v>38</v>
      </c>
      <c r="Q1384" t="s">
        <v>1263</v>
      </c>
      <c r="R1384" t="s">
        <v>1264</v>
      </c>
      <c r="S1384">
        <v>63733</v>
      </c>
      <c r="T1384">
        <v>1351</v>
      </c>
      <c r="U1384" t="s">
        <v>1265</v>
      </c>
      <c r="V1384">
        <v>0</v>
      </c>
      <c r="W1384" t="s">
        <v>1266</v>
      </c>
      <c r="X1384" t="s">
        <v>1267</v>
      </c>
      <c r="Y1384">
        <v>414</v>
      </c>
      <c r="Z1384" t="s">
        <v>44</v>
      </c>
      <c r="AA1384" t="s">
        <v>301</v>
      </c>
      <c r="AB1384" t="s">
        <v>251</v>
      </c>
      <c r="AC1384">
        <v>10000000</v>
      </c>
      <c r="AD1384">
        <v>1999</v>
      </c>
      <c r="AE1384">
        <v>262</v>
      </c>
      <c r="AF1384">
        <v>8</v>
      </c>
      <c r="AG1384">
        <v>2.35</v>
      </c>
      <c r="AH1384">
        <v>0</v>
      </c>
    </row>
    <row r="1385" spans="1:34">
      <c r="A1385" t="s">
        <v>34</v>
      </c>
      <c r="B1385" t="s">
        <v>1290</v>
      </c>
      <c r="C1385">
        <v>119</v>
      </c>
      <c r="D1385">
        <v>174</v>
      </c>
      <c r="E1385">
        <v>338</v>
      </c>
      <c r="F1385">
        <v>195</v>
      </c>
      <c r="G1385" t="s">
        <v>1291</v>
      </c>
      <c r="H1385">
        <v>354</v>
      </c>
      <c r="I1385">
        <v>163214286</v>
      </c>
      <c r="J1385" t="s">
        <v>79</v>
      </c>
      <c r="K1385" t="s">
        <v>38</v>
      </c>
      <c r="L1385" t="s">
        <v>89</v>
      </c>
      <c r="M1385" t="s">
        <v>91</v>
      </c>
      <c r="N1385" t="s">
        <v>87</v>
      </c>
      <c r="Q1385" t="s">
        <v>1292</v>
      </c>
      <c r="R1385" t="s">
        <v>1293</v>
      </c>
      <c r="S1385">
        <v>148172</v>
      </c>
      <c r="T1385">
        <v>1495</v>
      </c>
      <c r="U1385" t="s">
        <v>1294</v>
      </c>
      <c r="V1385">
        <v>3</v>
      </c>
      <c r="W1385" t="s">
        <v>1295</v>
      </c>
      <c r="X1385" t="s">
        <v>1296</v>
      </c>
      <c r="Y1385">
        <v>406</v>
      </c>
      <c r="Z1385" t="s">
        <v>44</v>
      </c>
      <c r="AA1385" t="s">
        <v>45</v>
      </c>
      <c r="AB1385" t="s">
        <v>251</v>
      </c>
      <c r="AC1385">
        <v>8200000</v>
      </c>
      <c r="AD1385">
        <v>1965</v>
      </c>
      <c r="AE1385">
        <v>209</v>
      </c>
      <c r="AF1385">
        <v>8</v>
      </c>
      <c r="AG1385">
        <v>2.35</v>
      </c>
      <c r="AH1385">
        <v>15000</v>
      </c>
    </row>
    <row r="1386" spans="1:34">
      <c r="A1386" t="s">
        <v>34</v>
      </c>
      <c r="B1386" t="s">
        <v>1303</v>
      </c>
      <c r="C1386">
        <v>471</v>
      </c>
      <c r="D1386">
        <v>117</v>
      </c>
      <c r="E1386">
        <v>212</v>
      </c>
      <c r="F1386">
        <v>896</v>
      </c>
      <c r="G1386" t="s">
        <v>1109</v>
      </c>
      <c r="H1386">
        <v>11000</v>
      </c>
      <c r="I1386">
        <v>27296514</v>
      </c>
      <c r="J1386" t="s">
        <v>79</v>
      </c>
      <c r="K1386" t="s">
        <v>38</v>
      </c>
      <c r="Q1386" t="s">
        <v>201</v>
      </c>
      <c r="R1386" t="s">
        <v>1304</v>
      </c>
      <c r="S1386">
        <v>326494</v>
      </c>
      <c r="T1386">
        <v>17738</v>
      </c>
      <c r="U1386" t="s">
        <v>1305</v>
      </c>
      <c r="V1386">
        <v>0</v>
      </c>
      <c r="W1386" t="s">
        <v>1306</v>
      </c>
      <c r="X1386" t="s">
        <v>1307</v>
      </c>
      <c r="Y1386">
        <v>340</v>
      </c>
      <c r="Z1386" t="s">
        <v>44</v>
      </c>
      <c r="AA1386" t="s">
        <v>45</v>
      </c>
      <c r="AB1386" t="s">
        <v>46</v>
      </c>
      <c r="AC1386">
        <v>5000000</v>
      </c>
      <c r="AD1386">
        <v>2013</v>
      </c>
      <c r="AE1386">
        <v>3000</v>
      </c>
      <c r="AF1386">
        <v>8</v>
      </c>
      <c r="AG1386">
        <v>2.35</v>
      </c>
      <c r="AH1386">
        <v>65000</v>
      </c>
    </row>
    <row r="1387" spans="1:34">
      <c r="A1387" t="s">
        <v>34</v>
      </c>
      <c r="B1387" t="s">
        <v>1404</v>
      </c>
      <c r="C1387">
        <v>209</v>
      </c>
      <c r="D1387">
        <v>157</v>
      </c>
      <c r="E1387">
        <v>0</v>
      </c>
      <c r="F1387">
        <v>680</v>
      </c>
      <c r="G1387" t="s">
        <v>1405</v>
      </c>
      <c r="H1387">
        <v>14000</v>
      </c>
      <c r="I1387">
        <v>28965197</v>
      </c>
      <c r="J1387" t="s">
        <v>79</v>
      </c>
      <c r="K1387" t="s">
        <v>38</v>
      </c>
      <c r="L1387" t="s">
        <v>57</v>
      </c>
      <c r="Q1387" t="s">
        <v>49</v>
      </c>
      <c r="R1387" t="s">
        <v>1406</v>
      </c>
      <c r="S1387">
        <v>133526</v>
      </c>
      <c r="T1387">
        <v>18216</v>
      </c>
      <c r="U1387" t="s">
        <v>1407</v>
      </c>
      <c r="V1387">
        <v>1</v>
      </c>
      <c r="W1387" t="s">
        <v>1408</v>
      </c>
      <c r="X1387" t="s">
        <v>1409</v>
      </c>
      <c r="Y1387">
        <v>521</v>
      </c>
      <c r="Z1387" t="s">
        <v>44</v>
      </c>
      <c r="AA1387" t="s">
        <v>45</v>
      </c>
      <c r="AB1387" t="s">
        <v>46</v>
      </c>
      <c r="AC1387">
        <v>68000000</v>
      </c>
      <c r="AD1387">
        <v>1999</v>
      </c>
      <c r="AE1387">
        <v>826</v>
      </c>
      <c r="AF1387">
        <v>7.9</v>
      </c>
      <c r="AG1387">
        <v>2.35</v>
      </c>
      <c r="AH1387">
        <v>0</v>
      </c>
    </row>
    <row r="1388" spans="1:34">
      <c r="A1388" t="s">
        <v>34</v>
      </c>
      <c r="B1388" t="s">
        <v>778</v>
      </c>
      <c r="C1388">
        <v>491</v>
      </c>
      <c r="D1388">
        <v>134</v>
      </c>
      <c r="E1388">
        <v>521</v>
      </c>
      <c r="F1388">
        <v>186</v>
      </c>
      <c r="G1388" t="s">
        <v>348</v>
      </c>
      <c r="H1388">
        <v>15000</v>
      </c>
      <c r="I1388">
        <v>107100855</v>
      </c>
      <c r="J1388" t="s">
        <v>79</v>
      </c>
      <c r="K1388" t="s">
        <v>38</v>
      </c>
      <c r="L1388" t="s">
        <v>57</v>
      </c>
      <c r="Q1388" t="s">
        <v>138</v>
      </c>
      <c r="R1388" t="s">
        <v>1427</v>
      </c>
      <c r="S1388">
        <v>323353</v>
      </c>
      <c r="T1388">
        <v>16281</v>
      </c>
      <c r="U1388" t="s">
        <v>1428</v>
      </c>
      <c r="V1388">
        <v>0</v>
      </c>
      <c r="W1388" t="s">
        <v>1429</v>
      </c>
      <c r="X1388" t="s">
        <v>1430</v>
      </c>
      <c r="Y1388">
        <v>527</v>
      </c>
      <c r="Z1388" t="s">
        <v>44</v>
      </c>
      <c r="AA1388" t="s">
        <v>45</v>
      </c>
      <c r="AB1388" t="s">
        <v>62</v>
      </c>
      <c r="AC1388">
        <v>55000000</v>
      </c>
      <c r="AD1388">
        <v>2013</v>
      </c>
      <c r="AE1388">
        <v>535</v>
      </c>
      <c r="AF1388">
        <v>7.9</v>
      </c>
      <c r="AG1388">
        <v>2.35</v>
      </c>
      <c r="AH1388">
        <v>65000</v>
      </c>
    </row>
    <row r="1389" spans="1:34">
      <c r="A1389" t="s">
        <v>34</v>
      </c>
      <c r="B1389" t="s">
        <v>1457</v>
      </c>
      <c r="C1389">
        <v>291</v>
      </c>
      <c r="D1389">
        <v>153</v>
      </c>
      <c r="E1389">
        <v>446</v>
      </c>
      <c r="F1389">
        <v>154</v>
      </c>
      <c r="G1389" t="s">
        <v>1458</v>
      </c>
      <c r="H1389">
        <v>523</v>
      </c>
      <c r="I1389">
        <v>119518352</v>
      </c>
      <c r="J1389" t="s">
        <v>79</v>
      </c>
      <c r="K1389" t="s">
        <v>38</v>
      </c>
      <c r="L1389" t="s">
        <v>128</v>
      </c>
      <c r="M1389" t="s">
        <v>87</v>
      </c>
      <c r="Q1389" t="s">
        <v>1459</v>
      </c>
      <c r="R1389" t="s">
        <v>1460</v>
      </c>
      <c r="S1389">
        <v>188637</v>
      </c>
      <c r="T1389">
        <v>1383</v>
      </c>
      <c r="U1389" t="s">
        <v>1461</v>
      </c>
      <c r="V1389">
        <v>0</v>
      </c>
      <c r="W1389" t="s">
        <v>1462</v>
      </c>
      <c r="X1389" t="s">
        <v>1463</v>
      </c>
      <c r="Y1389">
        <v>815</v>
      </c>
      <c r="Z1389" t="s">
        <v>44</v>
      </c>
      <c r="AA1389" t="s">
        <v>45</v>
      </c>
      <c r="AB1389" t="s">
        <v>62</v>
      </c>
      <c r="AC1389">
        <v>28000000</v>
      </c>
      <c r="AD1389">
        <v>2005</v>
      </c>
      <c r="AE1389">
        <v>405</v>
      </c>
      <c r="AF1389">
        <v>7.9</v>
      </c>
      <c r="AG1389">
        <v>2.39</v>
      </c>
      <c r="AH1389">
        <v>11000</v>
      </c>
    </row>
    <row r="1390" spans="1:34">
      <c r="A1390" t="s">
        <v>34</v>
      </c>
      <c r="B1390" t="s">
        <v>1464</v>
      </c>
      <c r="C1390">
        <v>349</v>
      </c>
      <c r="D1390">
        <v>167</v>
      </c>
      <c r="E1390">
        <v>473</v>
      </c>
      <c r="F1390">
        <v>303</v>
      </c>
      <c r="G1390" t="s">
        <v>1465</v>
      </c>
      <c r="H1390">
        <v>559</v>
      </c>
      <c r="I1390">
        <v>161029270</v>
      </c>
      <c r="J1390" t="s">
        <v>79</v>
      </c>
      <c r="K1390" t="s">
        <v>37</v>
      </c>
      <c r="L1390" t="s">
        <v>38</v>
      </c>
      <c r="M1390" t="s">
        <v>80</v>
      </c>
      <c r="N1390" t="s">
        <v>128</v>
      </c>
      <c r="Q1390" t="s">
        <v>1466</v>
      </c>
      <c r="R1390" t="s">
        <v>1467</v>
      </c>
      <c r="S1390">
        <v>119928</v>
      </c>
      <c r="T1390">
        <v>2702</v>
      </c>
      <c r="U1390" t="s">
        <v>1468</v>
      </c>
      <c r="V1390">
        <v>0</v>
      </c>
      <c r="W1390" t="s">
        <v>1469</v>
      </c>
      <c r="X1390" t="s">
        <v>1470</v>
      </c>
      <c r="Y1390">
        <v>331</v>
      </c>
      <c r="Z1390" t="s">
        <v>44</v>
      </c>
      <c r="AA1390" t="s">
        <v>45</v>
      </c>
      <c r="AB1390" t="s">
        <v>46</v>
      </c>
      <c r="AC1390">
        <v>28000000</v>
      </c>
      <c r="AD1390">
        <v>2015</v>
      </c>
      <c r="AE1390">
        <v>427</v>
      </c>
      <c r="AF1390">
        <v>7.9</v>
      </c>
      <c r="AG1390">
        <v>2.35</v>
      </c>
      <c r="AH1390">
        <v>76000</v>
      </c>
    </row>
    <row r="1391" spans="1:34">
      <c r="A1391" t="s">
        <v>34</v>
      </c>
      <c r="B1391" t="s">
        <v>1495</v>
      </c>
      <c r="C1391">
        <v>126</v>
      </c>
      <c r="D1391">
        <v>127</v>
      </c>
      <c r="E1391">
        <v>79</v>
      </c>
      <c r="F1391">
        <v>50</v>
      </c>
      <c r="G1391" t="s">
        <v>1496</v>
      </c>
      <c r="H1391">
        <v>12000</v>
      </c>
      <c r="I1391">
        <v>5128124</v>
      </c>
      <c r="J1391" t="s">
        <v>79</v>
      </c>
      <c r="K1391" t="s">
        <v>38</v>
      </c>
      <c r="L1391" t="s">
        <v>520</v>
      </c>
      <c r="Q1391" t="s">
        <v>218</v>
      </c>
      <c r="R1391" t="s">
        <v>1497</v>
      </c>
      <c r="S1391">
        <v>44198</v>
      </c>
      <c r="T1391">
        <v>12574</v>
      </c>
      <c r="U1391" t="s">
        <v>1498</v>
      </c>
      <c r="V1391">
        <v>1</v>
      </c>
      <c r="W1391" t="s">
        <v>1499</v>
      </c>
      <c r="X1391" t="s">
        <v>1500</v>
      </c>
      <c r="Y1391">
        <v>251</v>
      </c>
      <c r="Z1391" t="s">
        <v>44</v>
      </c>
      <c r="AA1391" t="s">
        <v>123</v>
      </c>
      <c r="AB1391" t="s">
        <v>62</v>
      </c>
      <c r="AC1391">
        <v>25000000</v>
      </c>
      <c r="AD1391">
        <v>2005</v>
      </c>
      <c r="AE1391">
        <v>506</v>
      </c>
      <c r="AF1391">
        <v>7.9</v>
      </c>
      <c r="AG1391">
        <v>2.35</v>
      </c>
      <c r="AH1391">
        <v>11000</v>
      </c>
    </row>
    <row r="1392" spans="1:34">
      <c r="A1392" t="s">
        <v>76</v>
      </c>
      <c r="B1392" t="s">
        <v>1091</v>
      </c>
      <c r="C1392">
        <v>148</v>
      </c>
      <c r="D1392">
        <v>127</v>
      </c>
      <c r="E1392">
        <v>13000</v>
      </c>
      <c r="F1392">
        <v>940</v>
      </c>
      <c r="G1392" t="s">
        <v>859</v>
      </c>
      <c r="H1392">
        <v>40000</v>
      </c>
      <c r="I1392">
        <v>5887457</v>
      </c>
      <c r="J1392" t="s">
        <v>79</v>
      </c>
      <c r="K1392" t="s">
        <v>88</v>
      </c>
      <c r="L1392" t="s">
        <v>38</v>
      </c>
      <c r="Q1392" t="s">
        <v>785</v>
      </c>
      <c r="R1392" t="s">
        <v>1506</v>
      </c>
      <c r="S1392">
        <v>142416</v>
      </c>
      <c r="T1392">
        <v>56585</v>
      </c>
      <c r="U1392" t="s">
        <v>1507</v>
      </c>
      <c r="V1392">
        <v>1</v>
      </c>
      <c r="W1392" t="s">
        <v>1508</v>
      </c>
      <c r="X1392" t="s">
        <v>1509</v>
      </c>
      <c r="Y1392">
        <v>420</v>
      </c>
      <c r="Z1392" t="s">
        <v>44</v>
      </c>
      <c r="AA1392" t="s">
        <v>45</v>
      </c>
      <c r="AB1392" t="s">
        <v>46</v>
      </c>
      <c r="AC1392">
        <v>18000000</v>
      </c>
      <c r="AD1392">
        <v>1994</v>
      </c>
      <c r="AE1392">
        <v>13000</v>
      </c>
      <c r="AF1392">
        <v>7.9</v>
      </c>
      <c r="AG1392">
        <v>1.85</v>
      </c>
      <c r="AH1392">
        <v>0</v>
      </c>
    </row>
    <row r="1393" spans="1:34">
      <c r="A1393" t="s">
        <v>34</v>
      </c>
      <c r="B1393" t="s">
        <v>1559</v>
      </c>
      <c r="C1393">
        <v>410</v>
      </c>
      <c r="D1393">
        <v>116</v>
      </c>
      <c r="E1393">
        <v>737</v>
      </c>
      <c r="F1393">
        <v>141</v>
      </c>
      <c r="G1393" t="s">
        <v>1560</v>
      </c>
      <c r="H1393">
        <v>23000</v>
      </c>
      <c r="I1393">
        <v>93571803</v>
      </c>
      <c r="J1393" t="s">
        <v>79</v>
      </c>
      <c r="K1393" t="s">
        <v>38</v>
      </c>
      <c r="L1393" t="s">
        <v>520</v>
      </c>
      <c r="Q1393" t="s">
        <v>58</v>
      </c>
      <c r="R1393" t="s">
        <v>1561</v>
      </c>
      <c r="S1393">
        <v>275869</v>
      </c>
      <c r="T1393">
        <v>23811</v>
      </c>
      <c r="U1393" t="s">
        <v>1562</v>
      </c>
      <c r="V1393">
        <v>2</v>
      </c>
      <c r="W1393" t="s">
        <v>1563</v>
      </c>
      <c r="X1393" t="s">
        <v>1564</v>
      </c>
      <c r="Y1393">
        <v>389</v>
      </c>
      <c r="Z1393" t="s">
        <v>44</v>
      </c>
      <c r="AA1393" t="s">
        <v>45</v>
      </c>
      <c r="AB1393" t="s">
        <v>46</v>
      </c>
      <c r="AC1393">
        <v>25000000</v>
      </c>
      <c r="AD1393">
        <v>2010</v>
      </c>
      <c r="AE1393">
        <v>238</v>
      </c>
      <c r="AF1393">
        <v>7.9</v>
      </c>
      <c r="AG1393">
        <v>2.35</v>
      </c>
      <c r="AH1393">
        <v>36000</v>
      </c>
    </row>
    <row r="1394" spans="1:34">
      <c r="A1394" t="s">
        <v>34</v>
      </c>
      <c r="B1394" t="s">
        <v>255</v>
      </c>
      <c r="C1394">
        <v>300</v>
      </c>
      <c r="D1394">
        <v>176</v>
      </c>
      <c r="E1394">
        <v>0</v>
      </c>
      <c r="F1394">
        <v>561</v>
      </c>
      <c r="G1394" t="s">
        <v>1611</v>
      </c>
      <c r="H1394">
        <v>18000</v>
      </c>
      <c r="I1394">
        <v>130127620</v>
      </c>
      <c r="J1394" t="s">
        <v>79</v>
      </c>
      <c r="K1394" t="s">
        <v>37</v>
      </c>
      <c r="L1394" t="s">
        <v>38</v>
      </c>
      <c r="Q1394" t="s">
        <v>1453</v>
      </c>
      <c r="R1394" t="s">
        <v>1705</v>
      </c>
      <c r="S1394">
        <v>324671</v>
      </c>
      <c r="T1394">
        <v>20354</v>
      </c>
      <c r="U1394" t="s">
        <v>1706</v>
      </c>
      <c r="V1394">
        <v>0</v>
      </c>
      <c r="W1394" t="s">
        <v>1707</v>
      </c>
      <c r="X1394" t="s">
        <v>1708</v>
      </c>
      <c r="Y1394">
        <v>458</v>
      </c>
      <c r="Z1394" t="s">
        <v>44</v>
      </c>
      <c r="AA1394" t="s">
        <v>45</v>
      </c>
      <c r="AB1394" t="s">
        <v>46</v>
      </c>
      <c r="AC1394">
        <v>100000000</v>
      </c>
      <c r="AD1394">
        <v>2007</v>
      </c>
      <c r="AE1394">
        <v>782</v>
      </c>
      <c r="AF1394">
        <v>7.8</v>
      </c>
      <c r="AG1394">
        <v>1.85</v>
      </c>
      <c r="AH1394">
        <v>0</v>
      </c>
    </row>
    <row r="1395" spans="1:34">
      <c r="A1395" t="s">
        <v>34</v>
      </c>
      <c r="B1395" t="s">
        <v>1801</v>
      </c>
      <c r="C1395">
        <v>117</v>
      </c>
      <c r="D1395">
        <v>147</v>
      </c>
      <c r="E1395">
        <v>179</v>
      </c>
      <c r="F1395">
        <v>646</v>
      </c>
      <c r="G1395" t="s">
        <v>49</v>
      </c>
      <c r="H1395">
        <v>40000</v>
      </c>
      <c r="I1395">
        <v>41954997</v>
      </c>
      <c r="J1395" t="s">
        <v>79</v>
      </c>
      <c r="K1395" t="s">
        <v>37</v>
      </c>
      <c r="L1395" t="s">
        <v>38</v>
      </c>
      <c r="Q1395" t="s">
        <v>785</v>
      </c>
      <c r="R1395" t="s">
        <v>1802</v>
      </c>
      <c r="S1395">
        <v>225122</v>
      </c>
      <c r="T1395">
        <v>56014</v>
      </c>
      <c r="U1395" t="s">
        <v>1803</v>
      </c>
      <c r="V1395">
        <v>2</v>
      </c>
      <c r="W1395" t="s">
        <v>1804</v>
      </c>
      <c r="X1395" t="s">
        <v>1805</v>
      </c>
      <c r="Y1395">
        <v>234</v>
      </c>
      <c r="Z1395" t="s">
        <v>44</v>
      </c>
      <c r="AA1395" t="s">
        <v>45</v>
      </c>
      <c r="AB1395" t="s">
        <v>46</v>
      </c>
      <c r="AC1395">
        <v>35000000</v>
      </c>
      <c r="AD1395">
        <v>1997</v>
      </c>
      <c r="AE1395">
        <v>14000</v>
      </c>
      <c r="AF1395">
        <v>7.8</v>
      </c>
      <c r="AG1395">
        <v>2.35</v>
      </c>
      <c r="AH1395">
        <v>0</v>
      </c>
    </row>
    <row r="1396" spans="1:34">
      <c r="A1396" t="s">
        <v>34</v>
      </c>
      <c r="B1396" t="s">
        <v>1806</v>
      </c>
      <c r="C1396">
        <v>157</v>
      </c>
      <c r="D1396">
        <v>120</v>
      </c>
      <c r="E1396">
        <v>132</v>
      </c>
      <c r="F1396">
        <v>1000</v>
      </c>
      <c r="G1396" t="s">
        <v>1453</v>
      </c>
      <c r="H1396">
        <v>33000</v>
      </c>
      <c r="I1396">
        <v>115648585</v>
      </c>
      <c r="J1396" t="s">
        <v>79</v>
      </c>
      <c r="K1396" t="s">
        <v>38</v>
      </c>
      <c r="L1396" t="s">
        <v>520</v>
      </c>
      <c r="Q1396" t="s">
        <v>1449</v>
      </c>
      <c r="R1396" t="s">
        <v>1807</v>
      </c>
      <c r="S1396">
        <v>160776</v>
      </c>
      <c r="T1396">
        <v>54877</v>
      </c>
      <c r="U1396" t="s">
        <v>232</v>
      </c>
      <c r="V1396">
        <v>1</v>
      </c>
      <c r="W1396" t="s">
        <v>1808</v>
      </c>
      <c r="X1396" t="s">
        <v>1809</v>
      </c>
      <c r="Y1396">
        <v>402</v>
      </c>
      <c r="Z1396" t="s">
        <v>44</v>
      </c>
      <c r="AA1396" t="s">
        <v>45</v>
      </c>
      <c r="AB1396" t="s">
        <v>150</v>
      </c>
      <c r="AC1396">
        <v>30000000</v>
      </c>
      <c r="AD1396">
        <v>2000</v>
      </c>
      <c r="AE1396">
        <v>18000</v>
      </c>
      <c r="AF1396">
        <v>7.8</v>
      </c>
      <c r="AG1396">
        <v>2.35</v>
      </c>
      <c r="AH1396">
        <v>0</v>
      </c>
    </row>
    <row r="1397" spans="1:34">
      <c r="A1397" t="s">
        <v>34</v>
      </c>
      <c r="B1397" t="s">
        <v>1816</v>
      </c>
      <c r="C1397">
        <v>426</v>
      </c>
      <c r="D1397">
        <v>130</v>
      </c>
      <c r="E1397">
        <v>285</v>
      </c>
      <c r="F1397">
        <v>767</v>
      </c>
      <c r="G1397" t="s">
        <v>58</v>
      </c>
      <c r="H1397">
        <v>33000</v>
      </c>
      <c r="I1397">
        <v>70235322</v>
      </c>
      <c r="J1397" t="s">
        <v>79</v>
      </c>
      <c r="K1397" t="s">
        <v>88</v>
      </c>
      <c r="L1397" t="s">
        <v>38</v>
      </c>
      <c r="M1397" t="s">
        <v>80</v>
      </c>
      <c r="Q1397" t="s">
        <v>1449</v>
      </c>
      <c r="R1397" t="s">
        <v>1817</v>
      </c>
      <c r="S1397">
        <v>182983</v>
      </c>
      <c r="T1397">
        <v>57308</v>
      </c>
      <c r="U1397" t="s">
        <v>1818</v>
      </c>
      <c r="V1397">
        <v>4</v>
      </c>
      <c r="W1397" t="s">
        <v>1819</v>
      </c>
      <c r="X1397" t="s">
        <v>1820</v>
      </c>
      <c r="Y1397">
        <v>374</v>
      </c>
      <c r="Z1397" t="s">
        <v>44</v>
      </c>
      <c r="AA1397" t="s">
        <v>45</v>
      </c>
      <c r="AB1397" t="s">
        <v>46</v>
      </c>
      <c r="AC1397">
        <v>28000000</v>
      </c>
      <c r="AD1397">
        <v>2015</v>
      </c>
      <c r="AE1397">
        <v>23000</v>
      </c>
      <c r="AF1397">
        <v>7.8</v>
      </c>
      <c r="AG1397">
        <v>2.35</v>
      </c>
      <c r="AH1397">
        <v>99000</v>
      </c>
    </row>
    <row r="1398" spans="1:34">
      <c r="A1398" t="s">
        <v>34</v>
      </c>
      <c r="B1398" t="s">
        <v>1841</v>
      </c>
      <c r="C1398">
        <v>226</v>
      </c>
      <c r="D1398">
        <v>101</v>
      </c>
      <c r="E1398">
        <v>395</v>
      </c>
      <c r="F1398">
        <v>2000</v>
      </c>
      <c r="G1398" t="s">
        <v>509</v>
      </c>
      <c r="H1398">
        <v>40000</v>
      </c>
      <c r="I1398">
        <v>51676606</v>
      </c>
      <c r="J1398" t="s">
        <v>79</v>
      </c>
      <c r="K1398" t="s">
        <v>38</v>
      </c>
      <c r="L1398" t="s">
        <v>89</v>
      </c>
      <c r="Q1398" t="s">
        <v>785</v>
      </c>
      <c r="R1398" t="s">
        <v>1842</v>
      </c>
      <c r="S1398">
        <v>174591</v>
      </c>
      <c r="T1398">
        <v>58823</v>
      </c>
      <c r="U1398" t="s">
        <v>728</v>
      </c>
      <c r="V1398">
        <v>1</v>
      </c>
      <c r="W1398" t="s">
        <v>1843</v>
      </c>
      <c r="X1398" t="s">
        <v>1844</v>
      </c>
      <c r="Y1398">
        <v>632</v>
      </c>
      <c r="Z1398" t="s">
        <v>44</v>
      </c>
      <c r="AA1398" t="s">
        <v>45</v>
      </c>
      <c r="AB1398" t="s">
        <v>150</v>
      </c>
      <c r="AC1398">
        <v>25000000</v>
      </c>
      <c r="AD1398">
        <v>2004</v>
      </c>
      <c r="AE1398">
        <v>14000</v>
      </c>
      <c r="AF1398">
        <v>7.8</v>
      </c>
      <c r="AG1398">
        <v>2.35</v>
      </c>
      <c r="AH1398">
        <v>0</v>
      </c>
    </row>
    <row r="1399" spans="1:34">
      <c r="A1399" t="s">
        <v>34</v>
      </c>
      <c r="B1399" t="s">
        <v>1845</v>
      </c>
      <c r="C1399">
        <v>75</v>
      </c>
      <c r="D1399">
        <v>219</v>
      </c>
      <c r="E1399">
        <v>973</v>
      </c>
      <c r="F1399">
        <v>400</v>
      </c>
      <c r="G1399" t="s">
        <v>1846</v>
      </c>
      <c r="H1399">
        <v>1000</v>
      </c>
      <c r="I1399">
        <v>43984230</v>
      </c>
      <c r="J1399" t="s">
        <v>79</v>
      </c>
      <c r="K1399" t="s">
        <v>38</v>
      </c>
      <c r="L1399" t="s">
        <v>80</v>
      </c>
      <c r="Q1399" t="s">
        <v>1847</v>
      </c>
      <c r="R1399" t="s">
        <v>1848</v>
      </c>
      <c r="S1399">
        <v>70274</v>
      </c>
      <c r="T1399">
        <v>2451</v>
      </c>
      <c r="U1399" t="s">
        <v>1849</v>
      </c>
      <c r="V1399">
        <v>0</v>
      </c>
      <c r="W1399" t="s">
        <v>1850</v>
      </c>
      <c r="X1399" t="s">
        <v>1851</v>
      </c>
      <c r="Y1399">
        <v>133</v>
      </c>
      <c r="Z1399" t="s">
        <v>44</v>
      </c>
      <c r="AA1399" t="s">
        <v>1446</v>
      </c>
      <c r="AB1399" t="s">
        <v>62</v>
      </c>
      <c r="AC1399">
        <v>23000000</v>
      </c>
      <c r="AD1399">
        <v>1987</v>
      </c>
      <c r="AE1399">
        <v>643</v>
      </c>
      <c r="AF1399">
        <v>7.8</v>
      </c>
      <c r="AG1399">
        <v>2.35</v>
      </c>
      <c r="AH1399">
        <v>0</v>
      </c>
    </row>
    <row r="1400" spans="1:34">
      <c r="A1400" t="s">
        <v>34</v>
      </c>
      <c r="B1400" t="s">
        <v>2066</v>
      </c>
      <c r="C1400">
        <v>194</v>
      </c>
      <c r="D1400">
        <v>90</v>
      </c>
      <c r="E1400">
        <v>120</v>
      </c>
      <c r="F1400">
        <v>0</v>
      </c>
      <c r="G1400" t="s">
        <v>2067</v>
      </c>
      <c r="H1400">
        <v>41</v>
      </c>
      <c r="I1400">
        <v>2957978</v>
      </c>
      <c r="J1400" t="s">
        <v>79</v>
      </c>
      <c r="K1400" t="s">
        <v>37</v>
      </c>
      <c r="L1400" t="s">
        <v>93</v>
      </c>
      <c r="M1400" t="s">
        <v>80</v>
      </c>
      <c r="N1400" t="s">
        <v>57</v>
      </c>
      <c r="Q1400" t="s">
        <v>2068</v>
      </c>
      <c r="R1400" t="s">
        <v>2069</v>
      </c>
      <c r="S1400">
        <v>40481</v>
      </c>
      <c r="T1400">
        <v>68</v>
      </c>
      <c r="U1400" t="s">
        <v>2070</v>
      </c>
      <c r="V1400">
        <v>0</v>
      </c>
      <c r="W1400" t="s">
        <v>2071</v>
      </c>
      <c r="X1400" t="s">
        <v>2072</v>
      </c>
      <c r="Y1400">
        <v>134</v>
      </c>
      <c r="Z1400" t="s">
        <v>44</v>
      </c>
      <c r="AA1400" t="s">
        <v>329</v>
      </c>
      <c r="AB1400" t="s">
        <v>62</v>
      </c>
      <c r="AC1400">
        <v>1000000</v>
      </c>
      <c r="AD1400">
        <v>2008</v>
      </c>
      <c r="AE1400">
        <v>27</v>
      </c>
      <c r="AF1400">
        <v>7.8</v>
      </c>
      <c r="AG1400">
        <v>1.85</v>
      </c>
      <c r="AH1400">
        <v>0</v>
      </c>
    </row>
    <row r="1401" spans="1:34">
      <c r="A1401" t="s">
        <v>34</v>
      </c>
      <c r="B1401" t="s">
        <v>2208</v>
      </c>
      <c r="C1401">
        <v>656</v>
      </c>
      <c r="D1401">
        <v>130</v>
      </c>
      <c r="E1401">
        <v>0</v>
      </c>
      <c r="F1401">
        <v>650</v>
      </c>
      <c r="G1401" t="s">
        <v>887</v>
      </c>
      <c r="H1401">
        <v>1000</v>
      </c>
      <c r="I1401">
        <v>136019448</v>
      </c>
      <c r="J1401" t="s">
        <v>79</v>
      </c>
      <c r="K1401" t="s">
        <v>38</v>
      </c>
      <c r="L1401" t="s">
        <v>80</v>
      </c>
      <c r="M1401" t="s">
        <v>57</v>
      </c>
      <c r="Q1401" t="s">
        <v>2209</v>
      </c>
      <c r="R1401" t="s">
        <v>2210</v>
      </c>
      <c r="S1401">
        <v>452465</v>
      </c>
      <c r="T1401">
        <v>3133</v>
      </c>
      <c r="U1401" t="s">
        <v>2211</v>
      </c>
      <c r="V1401">
        <v>1</v>
      </c>
      <c r="W1401" t="s">
        <v>2212</v>
      </c>
      <c r="X1401" t="s">
        <v>2213</v>
      </c>
      <c r="Y1401">
        <v>695</v>
      </c>
      <c r="Z1401" t="s">
        <v>44</v>
      </c>
      <c r="AA1401" t="s">
        <v>45</v>
      </c>
      <c r="AB1401" t="s">
        <v>46</v>
      </c>
      <c r="AC1401">
        <v>44500000</v>
      </c>
      <c r="AD1401">
        <v>2012</v>
      </c>
      <c r="AE1401">
        <v>660</v>
      </c>
      <c r="AF1401">
        <v>7.7</v>
      </c>
      <c r="AG1401">
        <v>2.35</v>
      </c>
      <c r="AH1401">
        <v>89000</v>
      </c>
    </row>
    <row r="1402" spans="1:34">
      <c r="A1402" t="s">
        <v>34</v>
      </c>
      <c r="B1402" t="s">
        <v>129</v>
      </c>
      <c r="C1402">
        <v>556</v>
      </c>
      <c r="D1402">
        <v>120</v>
      </c>
      <c r="E1402">
        <v>21000</v>
      </c>
      <c r="F1402">
        <v>81</v>
      </c>
      <c r="G1402" t="s">
        <v>2214</v>
      </c>
      <c r="H1402">
        <v>10000</v>
      </c>
      <c r="I1402">
        <v>96917897</v>
      </c>
      <c r="J1402" t="s">
        <v>79</v>
      </c>
      <c r="K1402" t="s">
        <v>38</v>
      </c>
      <c r="Q1402" t="s">
        <v>2215</v>
      </c>
      <c r="R1402" t="s">
        <v>2216</v>
      </c>
      <c r="S1402">
        <v>479453</v>
      </c>
      <c r="T1402">
        <v>10555</v>
      </c>
      <c r="U1402" t="s">
        <v>2217</v>
      </c>
      <c r="V1402">
        <v>0</v>
      </c>
      <c r="W1402" t="s">
        <v>2218</v>
      </c>
      <c r="X1402" t="s">
        <v>2219</v>
      </c>
      <c r="Y1402">
        <v>696</v>
      </c>
      <c r="Z1402" t="s">
        <v>44</v>
      </c>
      <c r="AA1402" t="s">
        <v>45</v>
      </c>
      <c r="AB1402" t="s">
        <v>62</v>
      </c>
      <c r="AC1402">
        <v>40000000</v>
      </c>
      <c r="AD1402">
        <v>2010</v>
      </c>
      <c r="AE1402">
        <v>349</v>
      </c>
      <c r="AF1402">
        <v>7.7</v>
      </c>
      <c r="AG1402">
        <v>2.35</v>
      </c>
      <c r="AH1402">
        <v>74000</v>
      </c>
    </row>
    <row r="1403" spans="1:34">
      <c r="A1403" t="s">
        <v>34</v>
      </c>
      <c r="B1403" t="s">
        <v>1133</v>
      </c>
      <c r="C1403">
        <v>209</v>
      </c>
      <c r="D1403">
        <v>178</v>
      </c>
      <c r="E1403">
        <v>138</v>
      </c>
      <c r="F1403">
        <v>748</v>
      </c>
      <c r="G1403" t="s">
        <v>2220</v>
      </c>
      <c r="H1403">
        <v>904</v>
      </c>
      <c r="I1403">
        <v>75305995</v>
      </c>
      <c r="J1403" t="s">
        <v>79</v>
      </c>
      <c r="K1403" t="s">
        <v>38</v>
      </c>
      <c r="L1403" t="s">
        <v>128</v>
      </c>
      <c r="Q1403" t="s">
        <v>2221</v>
      </c>
      <c r="R1403" t="s">
        <v>2222</v>
      </c>
      <c r="S1403">
        <v>110394</v>
      </c>
      <c r="T1403">
        <v>5074</v>
      </c>
      <c r="U1403" t="s">
        <v>2223</v>
      </c>
      <c r="V1403">
        <v>0</v>
      </c>
      <c r="W1403" t="s">
        <v>2224</v>
      </c>
      <c r="X1403" t="s">
        <v>2225</v>
      </c>
      <c r="Y1403">
        <v>433</v>
      </c>
      <c r="Z1403" t="s">
        <v>44</v>
      </c>
      <c r="AA1403" t="s">
        <v>45</v>
      </c>
      <c r="AB1403" t="s">
        <v>62</v>
      </c>
      <c r="AC1403">
        <v>40000000</v>
      </c>
      <c r="AD1403">
        <v>2004</v>
      </c>
      <c r="AE1403">
        <v>876</v>
      </c>
      <c r="AF1403">
        <v>7.7</v>
      </c>
      <c r="AG1403">
        <v>1.85</v>
      </c>
      <c r="AH1403">
        <v>0</v>
      </c>
    </row>
    <row r="1404" spans="1:34">
      <c r="A1404" t="s">
        <v>34</v>
      </c>
      <c r="B1404" t="s">
        <v>2238</v>
      </c>
      <c r="C1404">
        <v>261</v>
      </c>
      <c r="D1404">
        <v>129</v>
      </c>
      <c r="E1404">
        <v>102</v>
      </c>
      <c r="F1404">
        <v>624</v>
      </c>
      <c r="G1404" t="s">
        <v>2239</v>
      </c>
      <c r="H1404">
        <v>768</v>
      </c>
      <c r="I1404">
        <v>255950375</v>
      </c>
      <c r="J1404" t="s">
        <v>79</v>
      </c>
      <c r="K1404" t="s">
        <v>38</v>
      </c>
      <c r="L1404" t="s">
        <v>520</v>
      </c>
      <c r="Q1404" t="s">
        <v>2240</v>
      </c>
      <c r="R1404" t="s">
        <v>2241</v>
      </c>
      <c r="S1404">
        <v>223127</v>
      </c>
      <c r="T1404">
        <v>3389</v>
      </c>
      <c r="U1404" t="s">
        <v>2242</v>
      </c>
      <c r="V1404">
        <v>0</v>
      </c>
      <c r="W1404" t="s">
        <v>2243</v>
      </c>
      <c r="X1404" t="s">
        <v>2244</v>
      </c>
      <c r="Y1404">
        <v>420</v>
      </c>
      <c r="Z1404" t="s">
        <v>44</v>
      </c>
      <c r="AA1404" t="s">
        <v>45</v>
      </c>
      <c r="AB1404" t="s">
        <v>62</v>
      </c>
      <c r="AC1404">
        <v>29000000</v>
      </c>
      <c r="AD1404">
        <v>2009</v>
      </c>
      <c r="AE1404">
        <v>734</v>
      </c>
      <c r="AF1404">
        <v>7.7</v>
      </c>
      <c r="AG1404">
        <v>1.85</v>
      </c>
      <c r="AH1404">
        <v>38000</v>
      </c>
    </row>
    <row r="1405" spans="1:34">
      <c r="A1405" t="s">
        <v>34</v>
      </c>
      <c r="B1405" t="s">
        <v>1609</v>
      </c>
      <c r="C1405">
        <v>61</v>
      </c>
      <c r="D1405">
        <v>202</v>
      </c>
      <c r="E1405">
        <v>0</v>
      </c>
      <c r="F1405">
        <v>318</v>
      </c>
      <c r="G1405" t="s">
        <v>467</v>
      </c>
      <c r="H1405">
        <v>18000</v>
      </c>
      <c r="I1405">
        <v>48169908</v>
      </c>
      <c r="J1405" t="s">
        <v>79</v>
      </c>
      <c r="K1405" t="s">
        <v>38</v>
      </c>
      <c r="L1405" t="s">
        <v>80</v>
      </c>
      <c r="M1405" t="s">
        <v>87</v>
      </c>
      <c r="Q1405" t="s">
        <v>1453</v>
      </c>
      <c r="R1405" t="s">
        <v>2249</v>
      </c>
      <c r="S1405">
        <v>63923</v>
      </c>
      <c r="T1405">
        <v>20143</v>
      </c>
      <c r="U1405" t="s">
        <v>2250</v>
      </c>
      <c r="V1405">
        <v>0</v>
      </c>
      <c r="W1405" t="s">
        <v>2251</v>
      </c>
      <c r="X1405" t="s">
        <v>2252</v>
      </c>
      <c r="Y1405">
        <v>156</v>
      </c>
      <c r="Z1405" t="s">
        <v>44</v>
      </c>
      <c r="AA1405" t="s">
        <v>45</v>
      </c>
      <c r="AB1405" t="s">
        <v>62</v>
      </c>
      <c r="AC1405">
        <v>33000000</v>
      </c>
      <c r="AD1405">
        <v>1992</v>
      </c>
      <c r="AE1405">
        <v>848</v>
      </c>
      <c r="AF1405">
        <v>7.7</v>
      </c>
      <c r="AG1405">
        <v>1.85</v>
      </c>
      <c r="AH1405">
        <v>0</v>
      </c>
    </row>
    <row r="1406" spans="1:34">
      <c r="A1406" t="s">
        <v>34</v>
      </c>
      <c r="B1406" t="s">
        <v>2066</v>
      </c>
      <c r="C1406">
        <v>419</v>
      </c>
      <c r="D1406">
        <v>123</v>
      </c>
      <c r="E1406">
        <v>120</v>
      </c>
      <c r="F1406">
        <v>149</v>
      </c>
      <c r="G1406" t="s">
        <v>2325</v>
      </c>
      <c r="H1406">
        <v>13000</v>
      </c>
      <c r="I1406">
        <v>35887263</v>
      </c>
      <c r="J1406" t="s">
        <v>79</v>
      </c>
      <c r="K1406" t="s">
        <v>38</v>
      </c>
      <c r="L1406" t="s">
        <v>87</v>
      </c>
      <c r="Q1406" t="s">
        <v>2326</v>
      </c>
      <c r="R1406" t="s">
        <v>2327</v>
      </c>
      <c r="S1406">
        <v>265507</v>
      </c>
      <c r="T1406">
        <v>14100</v>
      </c>
      <c r="U1406" t="s">
        <v>2328</v>
      </c>
      <c r="V1406">
        <v>0</v>
      </c>
      <c r="W1406" t="s">
        <v>2329</v>
      </c>
      <c r="X1406" t="s">
        <v>2330</v>
      </c>
      <c r="Y1406">
        <v>388</v>
      </c>
      <c r="Z1406" t="s">
        <v>44</v>
      </c>
      <c r="AA1406" t="s">
        <v>329</v>
      </c>
      <c r="AB1406" t="s">
        <v>62</v>
      </c>
      <c r="AC1406">
        <v>15000000</v>
      </c>
      <c r="AD1406">
        <v>2014</v>
      </c>
      <c r="AE1406">
        <v>876</v>
      </c>
      <c r="AF1406">
        <v>7.7</v>
      </c>
      <c r="AG1406">
        <v>2.35</v>
      </c>
      <c r="AH1406">
        <v>90000</v>
      </c>
    </row>
    <row r="1407" spans="1:34">
      <c r="A1407" t="s">
        <v>34</v>
      </c>
      <c r="B1407" t="s">
        <v>2384</v>
      </c>
      <c r="C1407">
        <v>25</v>
      </c>
      <c r="D1407">
        <v>125</v>
      </c>
      <c r="E1407">
        <v>10</v>
      </c>
      <c r="F1407">
        <v>109</v>
      </c>
      <c r="G1407" t="s">
        <v>2385</v>
      </c>
      <c r="H1407">
        <v>866</v>
      </c>
      <c r="I1407">
        <v>4068087</v>
      </c>
      <c r="J1407" t="s">
        <v>79</v>
      </c>
      <c r="K1407" t="s">
        <v>38</v>
      </c>
      <c r="L1407" t="s">
        <v>80</v>
      </c>
      <c r="Q1407" t="s">
        <v>2386</v>
      </c>
      <c r="R1407" t="s">
        <v>2387</v>
      </c>
      <c r="S1407">
        <v>2164</v>
      </c>
      <c r="T1407">
        <v>1281</v>
      </c>
      <c r="U1407" t="s">
        <v>2388</v>
      </c>
      <c r="V1407">
        <v>1</v>
      </c>
      <c r="W1407" t="s">
        <v>2389</v>
      </c>
      <c r="X1407" t="s">
        <v>2390</v>
      </c>
      <c r="Y1407">
        <v>74</v>
      </c>
      <c r="Z1407" t="s">
        <v>44</v>
      </c>
      <c r="AA1407" t="s">
        <v>710</v>
      </c>
      <c r="AB1407" t="s">
        <v>62</v>
      </c>
      <c r="AC1407">
        <v>17000000</v>
      </c>
      <c r="AD1407">
        <v>2003</v>
      </c>
      <c r="AE1407">
        <v>147</v>
      </c>
      <c r="AF1407">
        <v>7.7</v>
      </c>
      <c r="AG1407">
        <v>1.85</v>
      </c>
      <c r="AH1407">
        <v>0</v>
      </c>
    </row>
    <row r="1408" spans="1:34">
      <c r="A1408" t="s">
        <v>34</v>
      </c>
      <c r="B1408" t="s">
        <v>2431</v>
      </c>
      <c r="C1408">
        <v>73</v>
      </c>
      <c r="D1408">
        <v>141</v>
      </c>
      <c r="E1408">
        <v>11</v>
      </c>
      <c r="F1408">
        <v>8</v>
      </c>
      <c r="G1408" t="s">
        <v>2432</v>
      </c>
      <c r="H1408">
        <v>56</v>
      </c>
      <c r="I1408">
        <v>6173485</v>
      </c>
      <c r="J1408" t="s">
        <v>79</v>
      </c>
      <c r="K1408" t="s">
        <v>38</v>
      </c>
      <c r="Q1408" t="s">
        <v>2433</v>
      </c>
      <c r="R1408" t="s">
        <v>2434</v>
      </c>
      <c r="S1408">
        <v>10672</v>
      </c>
      <c r="T1408">
        <v>105</v>
      </c>
      <c r="U1408" t="s">
        <v>2435</v>
      </c>
      <c r="V1408">
        <v>0</v>
      </c>
      <c r="W1408" t="s">
        <v>2436</v>
      </c>
      <c r="X1408" t="s">
        <v>2437</v>
      </c>
      <c r="Y1408">
        <v>84</v>
      </c>
      <c r="Z1408" t="s">
        <v>44</v>
      </c>
      <c r="AA1408" t="s">
        <v>359</v>
      </c>
      <c r="AB1408" t="s">
        <v>46</v>
      </c>
      <c r="AC1408">
        <v>7000000</v>
      </c>
      <c r="AD1408">
        <v>2001</v>
      </c>
      <c r="AE1408">
        <v>36</v>
      </c>
      <c r="AF1408">
        <v>7.7</v>
      </c>
      <c r="AG1408">
        <v>2.35</v>
      </c>
      <c r="AH1408">
        <v>802</v>
      </c>
    </row>
    <row r="1409" spans="1:34">
      <c r="A1409" t="s">
        <v>76</v>
      </c>
      <c r="B1409" t="s">
        <v>2438</v>
      </c>
      <c r="C1409">
        <v>183</v>
      </c>
      <c r="D1409">
        <v>122</v>
      </c>
      <c r="E1409">
        <v>210</v>
      </c>
      <c r="F1409">
        <v>471</v>
      </c>
      <c r="G1409" t="s">
        <v>2439</v>
      </c>
      <c r="H1409">
        <v>845</v>
      </c>
      <c r="I1409">
        <v>871577</v>
      </c>
      <c r="J1409" t="s">
        <v>79</v>
      </c>
      <c r="K1409" t="s">
        <v>38</v>
      </c>
      <c r="L1409" t="s">
        <v>128</v>
      </c>
      <c r="Q1409" t="s">
        <v>2440</v>
      </c>
      <c r="R1409" t="s">
        <v>2441</v>
      </c>
      <c r="S1409">
        <v>51353</v>
      </c>
      <c r="T1409">
        <v>2614</v>
      </c>
      <c r="U1409" t="s">
        <v>541</v>
      </c>
      <c r="V1409">
        <v>1</v>
      </c>
      <c r="W1409" t="s">
        <v>2442</v>
      </c>
      <c r="X1409" t="s">
        <v>2443</v>
      </c>
      <c r="Y1409">
        <v>143</v>
      </c>
      <c r="Z1409" t="s">
        <v>44</v>
      </c>
      <c r="AA1409" t="s">
        <v>329</v>
      </c>
      <c r="AB1409" t="s">
        <v>46</v>
      </c>
      <c r="AC1409">
        <v>4500000</v>
      </c>
      <c r="AD1409">
        <v>2007</v>
      </c>
      <c r="AE1409">
        <v>631</v>
      </c>
      <c r="AF1409">
        <v>7.7</v>
      </c>
      <c r="AG1409">
        <v>2.35</v>
      </c>
      <c r="AH1409">
        <v>13000</v>
      </c>
    </row>
    <row r="1410" spans="1:34">
      <c r="A1410" t="s">
        <v>34</v>
      </c>
      <c r="B1410" t="s">
        <v>2450</v>
      </c>
      <c r="C1410">
        <v>252</v>
      </c>
      <c r="D1410">
        <v>121</v>
      </c>
      <c r="E1410">
        <v>162</v>
      </c>
      <c r="F1410">
        <v>25</v>
      </c>
      <c r="G1410" t="s">
        <v>2328</v>
      </c>
      <c r="H1410">
        <v>1000</v>
      </c>
      <c r="I1410">
        <v>17605861</v>
      </c>
      <c r="J1410" t="s">
        <v>79</v>
      </c>
      <c r="K1410" t="s">
        <v>38</v>
      </c>
      <c r="L1410" t="s">
        <v>80</v>
      </c>
      <c r="M1410" t="s">
        <v>57</v>
      </c>
      <c r="Q1410" t="s">
        <v>2451</v>
      </c>
      <c r="R1410" t="s">
        <v>2452</v>
      </c>
      <c r="S1410">
        <v>145580</v>
      </c>
      <c r="T1410">
        <v>1184</v>
      </c>
      <c r="U1410" t="s">
        <v>2453</v>
      </c>
      <c r="V1410">
        <v>1</v>
      </c>
      <c r="W1410" t="s">
        <v>2454</v>
      </c>
      <c r="X1410" t="s">
        <v>2455</v>
      </c>
      <c r="Y1410">
        <v>351</v>
      </c>
      <c r="Z1410" t="s">
        <v>44</v>
      </c>
      <c r="AA1410" t="s">
        <v>329</v>
      </c>
      <c r="AB1410" t="s">
        <v>46</v>
      </c>
      <c r="AC1410">
        <v>6000000</v>
      </c>
      <c r="AD1410">
        <v>2006</v>
      </c>
      <c r="AE1410">
        <v>149</v>
      </c>
      <c r="AF1410">
        <v>7.7</v>
      </c>
      <c r="AG1410">
        <v>2.35</v>
      </c>
      <c r="AH1410">
        <v>0</v>
      </c>
    </row>
    <row r="1411" spans="1:34">
      <c r="A1411" t="s">
        <v>34</v>
      </c>
      <c r="B1411" t="s">
        <v>2456</v>
      </c>
      <c r="C1411">
        <v>71</v>
      </c>
      <c r="D1411">
        <v>105</v>
      </c>
      <c r="E1411">
        <v>96</v>
      </c>
      <c r="F1411">
        <v>35</v>
      </c>
      <c r="G1411" t="s">
        <v>1747</v>
      </c>
      <c r="H1411">
        <v>509</v>
      </c>
      <c r="I1411">
        <v>35811509</v>
      </c>
      <c r="J1411" t="s">
        <v>79</v>
      </c>
      <c r="K1411" t="s">
        <v>38</v>
      </c>
      <c r="L1411" t="s">
        <v>128</v>
      </c>
      <c r="M1411" t="s">
        <v>87</v>
      </c>
      <c r="Q1411" t="s">
        <v>1381</v>
      </c>
      <c r="R1411" t="s">
        <v>2457</v>
      </c>
      <c r="S1411">
        <v>43013</v>
      </c>
      <c r="T1411">
        <v>888</v>
      </c>
      <c r="U1411" t="s">
        <v>2458</v>
      </c>
      <c r="V1411">
        <v>0</v>
      </c>
      <c r="W1411" t="s">
        <v>2459</v>
      </c>
      <c r="X1411" t="s">
        <v>2460</v>
      </c>
      <c r="Y1411">
        <v>104</v>
      </c>
      <c r="Z1411" t="s">
        <v>44</v>
      </c>
      <c r="AA1411" t="s">
        <v>772</v>
      </c>
      <c r="AB1411" t="s">
        <v>62</v>
      </c>
      <c r="AC1411">
        <v>5500000</v>
      </c>
      <c r="AD1411">
        <v>1996</v>
      </c>
      <c r="AE1411">
        <v>294</v>
      </c>
      <c r="AF1411">
        <v>7.7</v>
      </c>
      <c r="AG1411">
        <v>1.85</v>
      </c>
      <c r="AH1411">
        <v>0</v>
      </c>
    </row>
    <row r="1412" spans="1:34">
      <c r="A1412" t="s">
        <v>34</v>
      </c>
      <c r="B1412" t="s">
        <v>2708</v>
      </c>
      <c r="C1412">
        <v>419</v>
      </c>
      <c r="D1412">
        <v>133</v>
      </c>
      <c r="E1412">
        <v>152</v>
      </c>
      <c r="F1412">
        <v>11000</v>
      </c>
      <c r="G1412" t="s">
        <v>915</v>
      </c>
      <c r="H1412">
        <v>22000</v>
      </c>
      <c r="I1412">
        <v>75605492</v>
      </c>
      <c r="J1412" t="s">
        <v>79</v>
      </c>
      <c r="K1412" t="s">
        <v>38</v>
      </c>
      <c r="L1412" t="s">
        <v>520</v>
      </c>
      <c r="Q1412" t="s">
        <v>699</v>
      </c>
      <c r="R1412" t="s">
        <v>2709</v>
      </c>
      <c r="S1412">
        <v>283563</v>
      </c>
      <c r="T1412">
        <v>53094</v>
      </c>
      <c r="U1412" t="s">
        <v>131</v>
      </c>
      <c r="V1412">
        <v>1</v>
      </c>
      <c r="W1412" t="s">
        <v>2710</v>
      </c>
      <c r="X1412" t="s">
        <v>2711</v>
      </c>
      <c r="Y1412">
        <v>312</v>
      </c>
      <c r="Z1412" t="s">
        <v>44</v>
      </c>
      <c r="AA1412" t="s">
        <v>45</v>
      </c>
      <c r="AB1412" t="s">
        <v>62</v>
      </c>
      <c r="AC1412">
        <v>50000000</v>
      </c>
      <c r="AD1412">
        <v>2011</v>
      </c>
      <c r="AE1412">
        <v>18000</v>
      </c>
      <c r="AF1412">
        <v>7.6</v>
      </c>
      <c r="AG1412">
        <v>1.85</v>
      </c>
      <c r="AH1412">
        <v>27000</v>
      </c>
    </row>
    <row r="1413" spans="1:34">
      <c r="A1413" t="s">
        <v>76</v>
      </c>
      <c r="B1413" t="s">
        <v>1268</v>
      </c>
      <c r="C1413">
        <v>65</v>
      </c>
      <c r="D1413">
        <v>146</v>
      </c>
      <c r="E1413">
        <v>278</v>
      </c>
      <c r="F1413">
        <v>494</v>
      </c>
      <c r="G1413" t="s">
        <v>2751</v>
      </c>
      <c r="H1413">
        <v>18000</v>
      </c>
      <c r="I1413">
        <v>50668906</v>
      </c>
      <c r="J1413" t="s">
        <v>79</v>
      </c>
      <c r="K1413" t="s">
        <v>38</v>
      </c>
      <c r="L1413" t="s">
        <v>520</v>
      </c>
      <c r="Q1413" t="s">
        <v>1453</v>
      </c>
      <c r="R1413" t="s">
        <v>2752</v>
      </c>
      <c r="S1413">
        <v>76016</v>
      </c>
      <c r="T1413">
        <v>20516</v>
      </c>
      <c r="U1413" t="s">
        <v>1748</v>
      </c>
      <c r="V1413">
        <v>0</v>
      </c>
      <c r="W1413" t="s">
        <v>2753</v>
      </c>
      <c r="X1413" t="s">
        <v>2754</v>
      </c>
      <c r="Y1413">
        <v>265</v>
      </c>
      <c r="Z1413" t="s">
        <v>44</v>
      </c>
      <c r="AA1413" t="s">
        <v>45</v>
      </c>
      <c r="AB1413" t="s">
        <v>46</v>
      </c>
      <c r="AC1413">
        <v>38000000</v>
      </c>
      <c r="AD1413">
        <v>1999</v>
      </c>
      <c r="AE1413">
        <v>584</v>
      </c>
      <c r="AF1413">
        <v>7.6</v>
      </c>
      <c r="AG1413">
        <v>1.85</v>
      </c>
      <c r="AH1413">
        <v>0</v>
      </c>
    </row>
    <row r="1414" spans="1:34">
      <c r="A1414" t="s">
        <v>34</v>
      </c>
      <c r="B1414" t="s">
        <v>2779</v>
      </c>
      <c r="C1414">
        <v>147</v>
      </c>
      <c r="D1414">
        <v>124</v>
      </c>
      <c r="E1414">
        <v>47</v>
      </c>
      <c r="F1414">
        <v>877</v>
      </c>
      <c r="G1414" t="s">
        <v>232</v>
      </c>
      <c r="H1414">
        <v>40000</v>
      </c>
      <c r="I1414">
        <v>52937130</v>
      </c>
      <c r="J1414" t="s">
        <v>79</v>
      </c>
      <c r="K1414" t="s">
        <v>37</v>
      </c>
      <c r="L1414" t="s">
        <v>38</v>
      </c>
      <c r="Q1414" t="s">
        <v>785</v>
      </c>
      <c r="R1414" t="s">
        <v>2780</v>
      </c>
      <c r="S1414">
        <v>198066</v>
      </c>
      <c r="T1414">
        <v>43453</v>
      </c>
      <c r="U1414" t="s">
        <v>2781</v>
      </c>
      <c r="V1414">
        <v>1</v>
      </c>
      <c r="W1414" t="s">
        <v>2782</v>
      </c>
      <c r="X1414" t="s">
        <v>2783</v>
      </c>
      <c r="Y1414">
        <v>426</v>
      </c>
      <c r="Z1414" t="s">
        <v>44</v>
      </c>
      <c r="AA1414" t="s">
        <v>45</v>
      </c>
      <c r="AB1414" t="s">
        <v>46</v>
      </c>
      <c r="AC1414">
        <v>30000000</v>
      </c>
      <c r="AD1414">
        <v>2001</v>
      </c>
      <c r="AE1414">
        <v>1000</v>
      </c>
      <c r="AF1414">
        <v>7.6</v>
      </c>
      <c r="AG1414">
        <v>2.35</v>
      </c>
      <c r="AH1414">
        <v>13000</v>
      </c>
    </row>
    <row r="1415" spans="1:34">
      <c r="A1415" t="s">
        <v>34</v>
      </c>
      <c r="B1415" t="s">
        <v>565</v>
      </c>
      <c r="C1415">
        <v>324</v>
      </c>
      <c r="D1415">
        <v>128</v>
      </c>
      <c r="E1415">
        <v>835</v>
      </c>
      <c r="F1415">
        <v>755</v>
      </c>
      <c r="G1415" t="s">
        <v>1305</v>
      </c>
      <c r="H1415">
        <v>11000</v>
      </c>
      <c r="I1415">
        <v>31838002</v>
      </c>
      <c r="J1415" t="s">
        <v>79</v>
      </c>
      <c r="K1415" t="s">
        <v>38</v>
      </c>
      <c r="L1415" t="s">
        <v>80</v>
      </c>
      <c r="Q1415" t="s">
        <v>1731</v>
      </c>
      <c r="R1415" t="s">
        <v>2837</v>
      </c>
      <c r="S1415">
        <v>136673</v>
      </c>
      <c r="T1415">
        <v>13189</v>
      </c>
      <c r="U1415" t="s">
        <v>2838</v>
      </c>
      <c r="V1415">
        <v>1</v>
      </c>
      <c r="W1415" t="s">
        <v>2839</v>
      </c>
      <c r="X1415" t="s">
        <v>2840</v>
      </c>
      <c r="Y1415">
        <v>281</v>
      </c>
      <c r="Z1415" t="s">
        <v>44</v>
      </c>
      <c r="AA1415" t="s">
        <v>45</v>
      </c>
      <c r="AB1415" t="s">
        <v>46</v>
      </c>
      <c r="AC1415">
        <v>20000000</v>
      </c>
      <c r="AD1415">
        <v>2008</v>
      </c>
      <c r="AE1415">
        <v>896</v>
      </c>
      <c r="AF1415">
        <v>7.6</v>
      </c>
      <c r="AG1415">
        <v>1.85</v>
      </c>
      <c r="AH1415">
        <v>10000</v>
      </c>
    </row>
    <row r="1416" spans="1:34">
      <c r="A1416" t="s">
        <v>34</v>
      </c>
      <c r="B1416" t="s">
        <v>1453</v>
      </c>
      <c r="C1416">
        <v>112</v>
      </c>
      <c r="D1416">
        <v>126</v>
      </c>
      <c r="E1416">
        <v>18000</v>
      </c>
      <c r="F1416">
        <v>697</v>
      </c>
      <c r="G1416" t="s">
        <v>2902</v>
      </c>
      <c r="H1416">
        <v>18000</v>
      </c>
      <c r="I1416">
        <v>30226144</v>
      </c>
      <c r="J1416" t="s">
        <v>79</v>
      </c>
      <c r="K1416" t="s">
        <v>38</v>
      </c>
      <c r="Q1416" t="s">
        <v>1453</v>
      </c>
      <c r="R1416" t="s">
        <v>2903</v>
      </c>
      <c r="S1416">
        <v>47626</v>
      </c>
      <c r="T1416">
        <v>22745</v>
      </c>
      <c r="U1416" t="s">
        <v>2904</v>
      </c>
      <c r="V1416">
        <v>1</v>
      </c>
      <c r="W1416" t="s">
        <v>2905</v>
      </c>
      <c r="X1416" t="s">
        <v>2906</v>
      </c>
      <c r="Y1416">
        <v>118</v>
      </c>
      <c r="Z1416" t="s">
        <v>44</v>
      </c>
      <c r="AA1416" t="s">
        <v>45</v>
      </c>
      <c r="AB1416" t="s">
        <v>62</v>
      </c>
      <c r="AC1416">
        <v>15000000</v>
      </c>
      <c r="AD1416">
        <v>2007</v>
      </c>
      <c r="AE1416">
        <v>2000</v>
      </c>
      <c r="AF1416">
        <v>7.6</v>
      </c>
      <c r="AG1416">
        <v>2.35</v>
      </c>
      <c r="AH1416">
        <v>0</v>
      </c>
    </row>
    <row r="1417" spans="1:34">
      <c r="A1417" t="s">
        <v>34</v>
      </c>
      <c r="B1417" t="s">
        <v>2286</v>
      </c>
      <c r="C1417">
        <v>354</v>
      </c>
      <c r="D1417">
        <v>98</v>
      </c>
      <c r="E1417">
        <v>350</v>
      </c>
      <c r="F1417">
        <v>322</v>
      </c>
      <c r="G1417" t="s">
        <v>2923</v>
      </c>
      <c r="H1417">
        <v>1000</v>
      </c>
      <c r="I1417">
        <v>37707719</v>
      </c>
      <c r="J1417" t="s">
        <v>79</v>
      </c>
      <c r="K1417" t="s">
        <v>38</v>
      </c>
      <c r="Q1417" t="s">
        <v>2924</v>
      </c>
      <c r="R1417" t="s">
        <v>2925</v>
      </c>
      <c r="S1417">
        <v>76094</v>
      </c>
      <c r="T1417">
        <v>2376</v>
      </c>
      <c r="U1417" t="s">
        <v>2926</v>
      </c>
      <c r="V1417">
        <v>2</v>
      </c>
      <c r="W1417" t="s">
        <v>2927</v>
      </c>
      <c r="X1417" t="s">
        <v>2928</v>
      </c>
      <c r="Y1417">
        <v>233</v>
      </c>
      <c r="Z1417" t="s">
        <v>44</v>
      </c>
      <c r="AA1417" t="s">
        <v>329</v>
      </c>
      <c r="AB1417" t="s">
        <v>62</v>
      </c>
      <c r="AC1417">
        <v>12000000</v>
      </c>
      <c r="AD1417">
        <v>2013</v>
      </c>
      <c r="AE1417">
        <v>482</v>
      </c>
      <c r="AF1417">
        <v>7.6</v>
      </c>
      <c r="AG1417">
        <v>1.85</v>
      </c>
      <c r="AH1417">
        <v>37000</v>
      </c>
    </row>
    <row r="1418" spans="1:34">
      <c r="A1418" t="s">
        <v>34</v>
      </c>
      <c r="B1418" t="s">
        <v>2965</v>
      </c>
      <c r="C1418">
        <v>53</v>
      </c>
      <c r="D1418">
        <v>112</v>
      </c>
      <c r="E1418">
        <v>152</v>
      </c>
      <c r="F1418">
        <v>459</v>
      </c>
      <c r="G1418" t="s">
        <v>377</v>
      </c>
      <c r="H1418">
        <v>16000</v>
      </c>
      <c r="I1418">
        <v>36500000</v>
      </c>
      <c r="J1418" t="s">
        <v>79</v>
      </c>
      <c r="K1418" t="s">
        <v>37</v>
      </c>
      <c r="L1418" t="s">
        <v>38</v>
      </c>
      <c r="Q1418" t="s">
        <v>105</v>
      </c>
      <c r="R1418" t="s">
        <v>2966</v>
      </c>
      <c r="S1418">
        <v>87090</v>
      </c>
      <c r="T1418">
        <v>17568</v>
      </c>
      <c r="U1418" t="s">
        <v>2967</v>
      </c>
      <c r="V1418">
        <v>0</v>
      </c>
      <c r="W1418" t="s">
        <v>2968</v>
      </c>
      <c r="X1418" t="s">
        <v>2969</v>
      </c>
      <c r="Y1418">
        <v>142</v>
      </c>
      <c r="Z1418" t="s">
        <v>44</v>
      </c>
      <c r="AA1418" t="s">
        <v>45</v>
      </c>
      <c r="AB1418" t="s">
        <v>150</v>
      </c>
      <c r="AC1418">
        <v>8000000</v>
      </c>
      <c r="AD1418">
        <v>1979</v>
      </c>
      <c r="AE1418">
        <v>466</v>
      </c>
      <c r="AF1418">
        <v>7.6</v>
      </c>
      <c r="AG1418">
        <v>1.85</v>
      </c>
      <c r="AH1418">
        <v>0</v>
      </c>
    </row>
    <row r="1419" spans="1:34">
      <c r="A1419" t="s">
        <v>34</v>
      </c>
      <c r="B1419" t="s">
        <v>1189</v>
      </c>
      <c r="C1419">
        <v>145</v>
      </c>
      <c r="D1419">
        <v>98</v>
      </c>
      <c r="E1419">
        <v>0</v>
      </c>
      <c r="F1419">
        <v>27</v>
      </c>
      <c r="G1419" t="s">
        <v>2998</v>
      </c>
      <c r="H1419">
        <v>1000</v>
      </c>
      <c r="I1419">
        <v>449558</v>
      </c>
      <c r="J1419" t="s">
        <v>79</v>
      </c>
      <c r="K1419" t="s">
        <v>38</v>
      </c>
      <c r="L1419" t="s">
        <v>520</v>
      </c>
      <c r="Q1419" t="s">
        <v>2513</v>
      </c>
      <c r="R1419" t="s">
        <v>2999</v>
      </c>
      <c r="S1419">
        <v>32307</v>
      </c>
      <c r="T1419">
        <v>1163</v>
      </c>
      <c r="U1419" t="s">
        <v>3000</v>
      </c>
      <c r="V1419">
        <v>2</v>
      </c>
      <c r="W1419" t="s">
        <v>3001</v>
      </c>
      <c r="X1419" t="s">
        <v>3002</v>
      </c>
      <c r="Y1419">
        <v>75</v>
      </c>
      <c r="Z1419" t="s">
        <v>44</v>
      </c>
      <c r="AA1419" t="s">
        <v>329</v>
      </c>
      <c r="AB1419" t="s">
        <v>46</v>
      </c>
      <c r="AC1419">
        <v>10000000</v>
      </c>
      <c r="AD1419">
        <v>2009</v>
      </c>
      <c r="AE1419">
        <v>54</v>
      </c>
      <c r="AF1419">
        <v>7.6</v>
      </c>
      <c r="AG1419">
        <v>1.85</v>
      </c>
      <c r="AH1419">
        <v>0</v>
      </c>
    </row>
    <row r="1420" spans="1:34">
      <c r="A1420" t="s">
        <v>34</v>
      </c>
      <c r="B1420" t="s">
        <v>3101</v>
      </c>
      <c r="C1420">
        <v>123</v>
      </c>
      <c r="D1420">
        <v>118</v>
      </c>
      <c r="E1420">
        <v>108</v>
      </c>
      <c r="F1420">
        <v>103</v>
      </c>
      <c r="G1420" t="s">
        <v>3102</v>
      </c>
      <c r="H1420">
        <v>173</v>
      </c>
      <c r="I1420">
        <v>11533945</v>
      </c>
      <c r="J1420" t="s">
        <v>79</v>
      </c>
      <c r="K1420" t="s">
        <v>37</v>
      </c>
      <c r="L1420" t="s">
        <v>38</v>
      </c>
      <c r="M1420" t="s">
        <v>87</v>
      </c>
      <c r="Q1420" t="s">
        <v>3103</v>
      </c>
      <c r="R1420" t="s">
        <v>3104</v>
      </c>
      <c r="S1420">
        <v>77551</v>
      </c>
      <c r="T1420">
        <v>563</v>
      </c>
      <c r="U1420" t="s">
        <v>3105</v>
      </c>
      <c r="V1420">
        <v>0</v>
      </c>
      <c r="W1420" t="s">
        <v>3106</v>
      </c>
      <c r="X1420" t="s">
        <v>3107</v>
      </c>
      <c r="Y1420">
        <v>434</v>
      </c>
      <c r="Z1420" t="s">
        <v>44</v>
      </c>
      <c r="AA1420" t="s">
        <v>45</v>
      </c>
      <c r="AB1420" t="s">
        <v>46</v>
      </c>
      <c r="AC1420">
        <v>2000000</v>
      </c>
      <c r="AD1420">
        <v>1999</v>
      </c>
      <c r="AE1420">
        <v>148</v>
      </c>
      <c r="AF1420">
        <v>7.6</v>
      </c>
      <c r="AG1420">
        <v>1.85</v>
      </c>
      <c r="AH1420">
        <v>0</v>
      </c>
    </row>
    <row r="1421" spans="1:34">
      <c r="A1421" t="s">
        <v>34</v>
      </c>
      <c r="B1421" t="s">
        <v>3122</v>
      </c>
      <c r="C1421">
        <v>70</v>
      </c>
      <c r="D1421">
        <v>108</v>
      </c>
      <c r="E1421">
        <v>6</v>
      </c>
      <c r="F1421">
        <v>43</v>
      </c>
      <c r="G1421" t="s">
        <v>3123</v>
      </c>
      <c r="H1421">
        <v>54</v>
      </c>
      <c r="I1421">
        <v>2047570</v>
      </c>
      <c r="J1421" t="s">
        <v>79</v>
      </c>
      <c r="K1421" t="s">
        <v>93</v>
      </c>
      <c r="L1421" t="s">
        <v>520</v>
      </c>
      <c r="Q1421" t="s">
        <v>3124</v>
      </c>
      <c r="R1421" t="s">
        <v>3125</v>
      </c>
      <c r="S1421">
        <v>6790</v>
      </c>
      <c r="T1421">
        <v>194</v>
      </c>
      <c r="U1421" t="s">
        <v>3126</v>
      </c>
      <c r="V1421">
        <v>3</v>
      </c>
      <c r="W1421" t="s">
        <v>3127</v>
      </c>
      <c r="X1421" t="s">
        <v>3128</v>
      </c>
      <c r="Y1421">
        <v>80</v>
      </c>
      <c r="Z1421" t="s">
        <v>44</v>
      </c>
      <c r="AA1421" t="s">
        <v>45</v>
      </c>
      <c r="AB1421" t="s">
        <v>46</v>
      </c>
      <c r="AC1421">
        <v>500000</v>
      </c>
      <c r="AD1421">
        <v>1999</v>
      </c>
      <c r="AE1421">
        <v>44</v>
      </c>
      <c r="AF1421">
        <v>7.6</v>
      </c>
      <c r="AG1421">
        <v>1.85</v>
      </c>
      <c r="AH1421">
        <v>491</v>
      </c>
    </row>
    <row r="1422" spans="1:34">
      <c r="A1422" t="s">
        <v>76</v>
      </c>
      <c r="B1422" t="s">
        <v>163</v>
      </c>
      <c r="C1422">
        <v>267</v>
      </c>
      <c r="D1422">
        <v>170</v>
      </c>
      <c r="E1422">
        <v>17000</v>
      </c>
      <c r="F1422">
        <v>827</v>
      </c>
      <c r="G1422" t="s">
        <v>3178</v>
      </c>
      <c r="H1422">
        <v>29000</v>
      </c>
      <c r="I1422">
        <v>102608827</v>
      </c>
      <c r="J1422" t="s">
        <v>79</v>
      </c>
      <c r="K1422" t="s">
        <v>38</v>
      </c>
      <c r="Q1422" t="s">
        <v>114</v>
      </c>
      <c r="R1422" t="s">
        <v>3179</v>
      </c>
      <c r="S1422">
        <v>264318</v>
      </c>
      <c r="T1422">
        <v>34582</v>
      </c>
      <c r="U1422" t="s">
        <v>3180</v>
      </c>
      <c r="V1422">
        <v>0</v>
      </c>
      <c r="W1422" t="s">
        <v>3181</v>
      </c>
      <c r="X1422" t="s">
        <v>3182</v>
      </c>
      <c r="Y1422">
        <v>799</v>
      </c>
      <c r="Z1422" t="s">
        <v>44</v>
      </c>
      <c r="AA1422" t="s">
        <v>45</v>
      </c>
      <c r="AB1422" t="s">
        <v>62</v>
      </c>
      <c r="AC1422">
        <v>110000000</v>
      </c>
      <c r="AD1422">
        <v>2004</v>
      </c>
      <c r="AE1422">
        <v>3000</v>
      </c>
      <c r="AF1422">
        <v>7.5</v>
      </c>
      <c r="AG1422">
        <v>2.35</v>
      </c>
      <c r="AH1422">
        <v>0</v>
      </c>
    </row>
    <row r="1423" spans="1:34">
      <c r="A1423" t="s">
        <v>34</v>
      </c>
      <c r="B1423" t="s">
        <v>3231</v>
      </c>
      <c r="C1423">
        <v>216</v>
      </c>
      <c r="D1423">
        <v>128</v>
      </c>
      <c r="E1423">
        <v>241</v>
      </c>
      <c r="F1423">
        <v>898</v>
      </c>
      <c r="G1423" t="s">
        <v>3232</v>
      </c>
      <c r="H1423">
        <v>11000</v>
      </c>
      <c r="I1423">
        <v>95001343</v>
      </c>
      <c r="J1423" t="s">
        <v>79</v>
      </c>
      <c r="K1423" t="s">
        <v>38</v>
      </c>
      <c r="L1423" t="s">
        <v>520</v>
      </c>
      <c r="Q1423" t="s">
        <v>145</v>
      </c>
      <c r="R1423" t="s">
        <v>3233</v>
      </c>
      <c r="S1423">
        <v>66511</v>
      </c>
      <c r="T1423">
        <v>16911</v>
      </c>
      <c r="U1423" t="s">
        <v>3234</v>
      </c>
      <c r="V1423">
        <v>0</v>
      </c>
      <c r="W1423" t="s">
        <v>3235</v>
      </c>
      <c r="X1423" t="s">
        <v>3236</v>
      </c>
      <c r="Y1423">
        <v>200</v>
      </c>
      <c r="Z1423" t="s">
        <v>44</v>
      </c>
      <c r="AA1423" t="s">
        <v>45</v>
      </c>
      <c r="AB1423" t="s">
        <v>62</v>
      </c>
      <c r="AC1423">
        <v>40000000</v>
      </c>
      <c r="AD1423">
        <v>2013</v>
      </c>
      <c r="AE1423">
        <v>3000</v>
      </c>
      <c r="AF1423">
        <v>7.5</v>
      </c>
      <c r="AG1423">
        <v>2.35</v>
      </c>
      <c r="AH1423">
        <v>28000</v>
      </c>
    </row>
    <row r="1424" spans="1:34">
      <c r="A1424" t="s">
        <v>34</v>
      </c>
      <c r="B1424" t="s">
        <v>2238</v>
      </c>
      <c r="C1424">
        <v>405</v>
      </c>
      <c r="D1424">
        <v>125</v>
      </c>
      <c r="E1424">
        <v>102</v>
      </c>
      <c r="F1424">
        <v>825</v>
      </c>
      <c r="G1424" t="s">
        <v>3243</v>
      </c>
      <c r="H1424">
        <v>15000</v>
      </c>
      <c r="I1424">
        <v>83299761</v>
      </c>
      <c r="J1424" t="s">
        <v>79</v>
      </c>
      <c r="K1424" t="s">
        <v>88</v>
      </c>
      <c r="L1424" t="s">
        <v>38</v>
      </c>
      <c r="M1424" t="s">
        <v>80</v>
      </c>
      <c r="N1424" t="s">
        <v>128</v>
      </c>
      <c r="Q1424" t="s">
        <v>138</v>
      </c>
      <c r="R1424" t="s">
        <v>3244</v>
      </c>
      <c r="S1424">
        <v>117719</v>
      </c>
      <c r="T1424">
        <v>19809</v>
      </c>
      <c r="U1424" t="s">
        <v>3245</v>
      </c>
      <c r="V1424">
        <v>2</v>
      </c>
      <c r="W1424" t="s">
        <v>3246</v>
      </c>
      <c r="X1424" t="s">
        <v>3247</v>
      </c>
      <c r="Y1424">
        <v>306</v>
      </c>
      <c r="Z1424" t="s">
        <v>44</v>
      </c>
      <c r="AA1424" t="s">
        <v>45</v>
      </c>
      <c r="AB1424" t="s">
        <v>62</v>
      </c>
      <c r="AC1424">
        <v>35000000</v>
      </c>
      <c r="AD1424">
        <v>2013</v>
      </c>
      <c r="AE1424">
        <v>2000</v>
      </c>
      <c r="AF1424">
        <v>7.5</v>
      </c>
      <c r="AG1424">
        <v>2.35</v>
      </c>
      <c r="AH1424">
        <v>39000</v>
      </c>
    </row>
    <row r="1425" spans="1:34">
      <c r="A1425" t="s">
        <v>34</v>
      </c>
      <c r="B1425" t="s">
        <v>3270</v>
      </c>
      <c r="C1425">
        <v>273</v>
      </c>
      <c r="D1425">
        <v>160</v>
      </c>
      <c r="E1425">
        <v>181</v>
      </c>
      <c r="F1425">
        <v>820</v>
      </c>
      <c r="G1425" t="s">
        <v>2756</v>
      </c>
      <c r="H1425">
        <v>11000</v>
      </c>
      <c r="I1425">
        <v>3904982</v>
      </c>
      <c r="J1425" t="s">
        <v>79</v>
      </c>
      <c r="K1425" t="s">
        <v>37</v>
      </c>
      <c r="L1425" t="s">
        <v>38</v>
      </c>
      <c r="M1425" t="s">
        <v>80</v>
      </c>
      <c r="N1425" t="s">
        <v>92</v>
      </c>
      <c r="Q1425" t="s">
        <v>131</v>
      </c>
      <c r="R1425" t="s">
        <v>3271</v>
      </c>
      <c r="S1425">
        <v>136104</v>
      </c>
      <c r="T1425">
        <v>22516</v>
      </c>
      <c r="U1425" t="s">
        <v>1481</v>
      </c>
      <c r="V1425">
        <v>0</v>
      </c>
      <c r="W1425" t="s">
        <v>3272</v>
      </c>
      <c r="X1425" t="s">
        <v>3273</v>
      </c>
      <c r="Y1425">
        <v>415</v>
      </c>
      <c r="Z1425" t="s">
        <v>44</v>
      </c>
      <c r="AA1425" t="s">
        <v>45</v>
      </c>
      <c r="AB1425" t="s">
        <v>46</v>
      </c>
      <c r="AC1425">
        <v>30000000</v>
      </c>
      <c r="AD1425">
        <v>2007</v>
      </c>
      <c r="AE1425">
        <v>10000</v>
      </c>
      <c r="AF1425">
        <v>7.5</v>
      </c>
      <c r="AG1425">
        <v>2.35</v>
      </c>
      <c r="AH1425">
        <v>0</v>
      </c>
    </row>
    <row r="1426" spans="1:34">
      <c r="A1426" t="s">
        <v>34</v>
      </c>
      <c r="B1426" t="s">
        <v>3274</v>
      </c>
      <c r="C1426">
        <v>17</v>
      </c>
      <c r="D1426">
        <v>147</v>
      </c>
      <c r="E1426">
        <v>0</v>
      </c>
      <c r="F1426">
        <v>400</v>
      </c>
      <c r="G1426" t="s">
        <v>3275</v>
      </c>
      <c r="H1426">
        <v>18000</v>
      </c>
      <c r="I1426">
        <v>5899797</v>
      </c>
      <c r="J1426" t="s">
        <v>79</v>
      </c>
      <c r="K1426" t="s">
        <v>38</v>
      </c>
      <c r="L1426" t="s">
        <v>80</v>
      </c>
      <c r="Q1426" t="s">
        <v>1453</v>
      </c>
      <c r="R1426" t="s">
        <v>3276</v>
      </c>
      <c r="S1426">
        <v>9913</v>
      </c>
      <c r="T1426">
        <v>18855</v>
      </c>
      <c r="U1426" t="s">
        <v>2333</v>
      </c>
      <c r="V1426">
        <v>0</v>
      </c>
      <c r="W1426" t="s">
        <v>3277</v>
      </c>
      <c r="X1426" t="s">
        <v>3278</v>
      </c>
      <c r="Y1426">
        <v>51</v>
      </c>
      <c r="Z1426" t="s">
        <v>44</v>
      </c>
      <c r="AA1426" t="s">
        <v>329</v>
      </c>
      <c r="AB1426" t="s">
        <v>150</v>
      </c>
      <c r="AC1426">
        <v>29000000</v>
      </c>
      <c r="AD1426">
        <v>1987</v>
      </c>
      <c r="AE1426">
        <v>427</v>
      </c>
      <c r="AF1426">
        <v>7.5</v>
      </c>
      <c r="AG1426">
        <v>2.35</v>
      </c>
      <c r="AH1426">
        <v>0</v>
      </c>
    </row>
    <row r="1427" spans="1:34">
      <c r="A1427" t="s">
        <v>34</v>
      </c>
      <c r="B1427" t="s">
        <v>670</v>
      </c>
      <c r="C1427">
        <v>129</v>
      </c>
      <c r="D1427">
        <v>135</v>
      </c>
      <c r="E1427">
        <v>149</v>
      </c>
      <c r="F1427">
        <v>250</v>
      </c>
      <c r="G1427" t="s">
        <v>817</v>
      </c>
      <c r="H1427">
        <v>639</v>
      </c>
      <c r="I1427">
        <v>64371181</v>
      </c>
      <c r="J1427" t="s">
        <v>79</v>
      </c>
      <c r="K1427" t="s">
        <v>38</v>
      </c>
      <c r="L1427" t="s">
        <v>80</v>
      </c>
      <c r="M1427" t="s">
        <v>520</v>
      </c>
      <c r="Q1427" t="s">
        <v>3279</v>
      </c>
      <c r="R1427" t="s">
        <v>3280</v>
      </c>
      <c r="S1427">
        <v>36636</v>
      </c>
      <c r="T1427">
        <v>1845</v>
      </c>
      <c r="U1427" t="s">
        <v>3281</v>
      </c>
      <c r="V1427">
        <v>0</v>
      </c>
      <c r="W1427" t="s">
        <v>3282</v>
      </c>
      <c r="X1427" t="s">
        <v>3283</v>
      </c>
      <c r="Y1427">
        <v>289</v>
      </c>
      <c r="Z1427" t="s">
        <v>44</v>
      </c>
      <c r="AA1427" t="s">
        <v>45</v>
      </c>
      <c r="AB1427" t="s">
        <v>150</v>
      </c>
      <c r="AC1427">
        <v>28000000</v>
      </c>
      <c r="AD1427">
        <v>2004</v>
      </c>
      <c r="AE1427">
        <v>617</v>
      </c>
      <c r="AF1427">
        <v>7.5</v>
      </c>
      <c r="AG1427">
        <v>2.4</v>
      </c>
      <c r="AH1427">
        <v>0</v>
      </c>
    </row>
    <row r="1428" spans="1:34">
      <c r="A1428" t="s">
        <v>34</v>
      </c>
      <c r="B1428" t="s">
        <v>3298</v>
      </c>
      <c r="C1428">
        <v>141</v>
      </c>
      <c r="D1428">
        <v>124</v>
      </c>
      <c r="E1428">
        <v>159</v>
      </c>
      <c r="F1428">
        <v>240</v>
      </c>
      <c r="G1428" t="s">
        <v>3299</v>
      </c>
      <c r="H1428">
        <v>288</v>
      </c>
      <c r="I1428">
        <v>30012990</v>
      </c>
      <c r="J1428" t="s">
        <v>79</v>
      </c>
      <c r="K1428" t="s">
        <v>38</v>
      </c>
      <c r="L1428" t="s">
        <v>80</v>
      </c>
      <c r="Q1428" t="s">
        <v>3300</v>
      </c>
      <c r="R1428" t="s">
        <v>3301</v>
      </c>
      <c r="S1428">
        <v>75973</v>
      </c>
      <c r="T1428">
        <v>1006</v>
      </c>
      <c r="U1428" t="s">
        <v>3302</v>
      </c>
      <c r="V1428">
        <v>1</v>
      </c>
      <c r="W1428" t="s">
        <v>3303</v>
      </c>
      <c r="X1428" t="s">
        <v>3304</v>
      </c>
      <c r="Y1428">
        <v>409</v>
      </c>
      <c r="Z1428" t="s">
        <v>44</v>
      </c>
      <c r="AA1428" t="s">
        <v>329</v>
      </c>
      <c r="AB1428" t="s">
        <v>46</v>
      </c>
      <c r="AC1428">
        <v>25000000</v>
      </c>
      <c r="AD1428">
        <v>1998</v>
      </c>
      <c r="AE1428">
        <v>249</v>
      </c>
      <c r="AF1428">
        <v>7.5</v>
      </c>
      <c r="AG1428">
        <v>1.85</v>
      </c>
      <c r="AH1428">
        <v>0</v>
      </c>
    </row>
    <row r="1429" spans="1:34">
      <c r="A1429" t="s">
        <v>34</v>
      </c>
      <c r="B1429" t="s">
        <v>739</v>
      </c>
      <c r="C1429">
        <v>216</v>
      </c>
      <c r="D1429">
        <v>106</v>
      </c>
      <c r="E1429">
        <v>452</v>
      </c>
      <c r="F1429">
        <v>141</v>
      </c>
      <c r="G1429" t="s">
        <v>3312</v>
      </c>
      <c r="H1429">
        <v>20000</v>
      </c>
      <c r="I1429">
        <v>15785632</v>
      </c>
      <c r="J1429" t="s">
        <v>79</v>
      </c>
      <c r="K1429" t="s">
        <v>88</v>
      </c>
      <c r="L1429" t="s">
        <v>38</v>
      </c>
      <c r="M1429" t="s">
        <v>520</v>
      </c>
      <c r="Q1429" t="s">
        <v>289</v>
      </c>
      <c r="R1429" t="s">
        <v>3313</v>
      </c>
      <c r="S1429">
        <v>32507</v>
      </c>
      <c r="T1429">
        <v>21195</v>
      </c>
      <c r="U1429" t="s">
        <v>3314</v>
      </c>
      <c r="V1429">
        <v>3</v>
      </c>
      <c r="W1429" t="s">
        <v>3315</v>
      </c>
      <c r="X1429" t="s">
        <v>3316</v>
      </c>
      <c r="Y1429">
        <v>119</v>
      </c>
      <c r="Z1429" t="s">
        <v>44</v>
      </c>
      <c r="AA1429" t="s">
        <v>329</v>
      </c>
      <c r="AB1429" t="s">
        <v>62</v>
      </c>
      <c r="AC1429">
        <v>23000000</v>
      </c>
      <c r="AD1429">
        <v>2016</v>
      </c>
      <c r="AE1429">
        <v>732</v>
      </c>
      <c r="AF1429">
        <v>7.5</v>
      </c>
      <c r="AG1429">
        <v>2.35</v>
      </c>
      <c r="AH1429">
        <v>15000</v>
      </c>
    </row>
    <row r="1430" spans="1:34">
      <c r="A1430" t="s">
        <v>34</v>
      </c>
      <c r="B1430" t="s">
        <v>739</v>
      </c>
      <c r="C1430">
        <v>216</v>
      </c>
      <c r="D1430">
        <v>106</v>
      </c>
      <c r="E1430">
        <v>452</v>
      </c>
      <c r="F1430">
        <v>141</v>
      </c>
      <c r="G1430" t="s">
        <v>3312</v>
      </c>
      <c r="H1430">
        <v>20000</v>
      </c>
      <c r="I1430">
        <v>15785632</v>
      </c>
      <c r="J1430" t="s">
        <v>79</v>
      </c>
      <c r="K1430" t="s">
        <v>88</v>
      </c>
      <c r="L1430" t="s">
        <v>38</v>
      </c>
      <c r="M1430" t="s">
        <v>520</v>
      </c>
      <c r="Q1430" t="s">
        <v>289</v>
      </c>
      <c r="R1430" t="s">
        <v>3313</v>
      </c>
      <c r="S1430">
        <v>32513</v>
      </c>
      <c r="T1430">
        <v>21195</v>
      </c>
      <c r="U1430" t="s">
        <v>3314</v>
      </c>
      <c r="V1430">
        <v>3</v>
      </c>
      <c r="W1430" t="s">
        <v>3315</v>
      </c>
      <c r="X1430" t="s">
        <v>3316</v>
      </c>
      <c r="Y1430">
        <v>119</v>
      </c>
      <c r="Z1430" t="s">
        <v>44</v>
      </c>
      <c r="AA1430" t="s">
        <v>329</v>
      </c>
      <c r="AB1430" t="s">
        <v>62</v>
      </c>
      <c r="AC1430">
        <v>23000000</v>
      </c>
      <c r="AD1430">
        <v>2016</v>
      </c>
      <c r="AE1430">
        <v>732</v>
      </c>
      <c r="AF1430">
        <v>7.5</v>
      </c>
      <c r="AG1430">
        <v>2.35</v>
      </c>
      <c r="AH1430">
        <v>15000</v>
      </c>
    </row>
    <row r="1431" spans="1:34">
      <c r="A1431" t="s">
        <v>34</v>
      </c>
      <c r="B1431" t="s">
        <v>3321</v>
      </c>
      <c r="C1431">
        <v>84</v>
      </c>
      <c r="D1431">
        <v>123</v>
      </c>
      <c r="E1431">
        <v>98</v>
      </c>
      <c r="F1431">
        <v>579</v>
      </c>
      <c r="G1431" t="s">
        <v>217</v>
      </c>
      <c r="H1431">
        <v>2000</v>
      </c>
      <c r="I1431">
        <v>36581633</v>
      </c>
      <c r="J1431" t="s">
        <v>79</v>
      </c>
      <c r="K1431" t="s">
        <v>37</v>
      </c>
      <c r="L1431" t="s">
        <v>38</v>
      </c>
      <c r="Q1431" t="s">
        <v>3322</v>
      </c>
      <c r="R1431" t="s">
        <v>3323</v>
      </c>
      <c r="S1431">
        <v>52533</v>
      </c>
      <c r="T1431">
        <v>3994</v>
      </c>
      <c r="U1431" t="s">
        <v>2394</v>
      </c>
      <c r="V1431">
        <v>1</v>
      </c>
      <c r="W1431" t="s">
        <v>3324</v>
      </c>
      <c r="X1431" t="s">
        <v>3325</v>
      </c>
      <c r="Y1431">
        <v>235</v>
      </c>
      <c r="Z1431" t="s">
        <v>44</v>
      </c>
      <c r="AA1431" t="s">
        <v>359</v>
      </c>
      <c r="AB1431" t="s">
        <v>62</v>
      </c>
      <c r="AC1431">
        <v>21000000</v>
      </c>
      <c r="AD1431">
        <v>2007</v>
      </c>
      <c r="AE1431">
        <v>826</v>
      </c>
      <c r="AF1431">
        <v>7.5</v>
      </c>
      <c r="AG1431">
        <v>1.85</v>
      </c>
      <c r="AH1431">
        <v>10000</v>
      </c>
    </row>
    <row r="1432" spans="1:34">
      <c r="A1432" t="s">
        <v>34</v>
      </c>
      <c r="B1432" t="s">
        <v>3330</v>
      </c>
      <c r="C1432">
        <v>364</v>
      </c>
      <c r="D1432">
        <v>128</v>
      </c>
      <c r="E1432">
        <v>151</v>
      </c>
      <c r="F1432">
        <v>852</v>
      </c>
      <c r="G1432" t="s">
        <v>511</v>
      </c>
      <c r="H1432">
        <v>1000</v>
      </c>
      <c r="I1432">
        <v>52066000</v>
      </c>
      <c r="J1432" t="s">
        <v>79</v>
      </c>
      <c r="K1432" t="s">
        <v>38</v>
      </c>
      <c r="L1432" t="s">
        <v>80</v>
      </c>
      <c r="Q1432" t="s">
        <v>2451</v>
      </c>
      <c r="R1432" t="s">
        <v>3331</v>
      </c>
      <c r="S1432">
        <v>61114</v>
      </c>
      <c r="T1432">
        <v>3869</v>
      </c>
      <c r="U1432" t="s">
        <v>1923</v>
      </c>
      <c r="V1432">
        <v>0</v>
      </c>
      <c r="W1432" t="s">
        <v>3332</v>
      </c>
      <c r="X1432" t="s">
        <v>3333</v>
      </c>
      <c r="Y1432">
        <v>212</v>
      </c>
      <c r="Z1432" t="s">
        <v>44</v>
      </c>
      <c r="AA1432" t="s">
        <v>329</v>
      </c>
      <c r="AB1432" t="s">
        <v>62</v>
      </c>
      <c r="AC1432">
        <v>20000000</v>
      </c>
      <c r="AD1432">
        <v>2014</v>
      </c>
      <c r="AE1432">
        <v>1000</v>
      </c>
      <c r="AF1432">
        <v>7.5</v>
      </c>
      <c r="AG1432">
        <v>2.35</v>
      </c>
      <c r="AH1432">
        <v>22000</v>
      </c>
    </row>
    <row r="1433" spans="1:34">
      <c r="A1433" t="s">
        <v>76</v>
      </c>
      <c r="B1433" t="s">
        <v>3454</v>
      </c>
      <c r="C1433">
        <v>351</v>
      </c>
      <c r="D1433">
        <v>93</v>
      </c>
      <c r="E1433">
        <v>0</v>
      </c>
      <c r="F1433">
        <v>566</v>
      </c>
      <c r="G1433" t="s">
        <v>2211</v>
      </c>
      <c r="H1433">
        <v>21000</v>
      </c>
      <c r="I1433">
        <v>31501218</v>
      </c>
      <c r="J1433" t="s">
        <v>79</v>
      </c>
      <c r="K1433" t="s">
        <v>38</v>
      </c>
      <c r="L1433" t="s">
        <v>80</v>
      </c>
      <c r="Q1433" t="s">
        <v>608</v>
      </c>
      <c r="R1433" t="s">
        <v>3455</v>
      </c>
      <c r="S1433">
        <v>84070</v>
      </c>
      <c r="T1433">
        <v>22745</v>
      </c>
      <c r="U1433" t="s">
        <v>3456</v>
      </c>
      <c r="V1433">
        <v>0</v>
      </c>
      <c r="W1433" t="s">
        <v>3457</v>
      </c>
      <c r="X1433" t="s">
        <v>3458</v>
      </c>
      <c r="Y1433">
        <v>526</v>
      </c>
      <c r="Z1433" t="s">
        <v>44</v>
      </c>
      <c r="AA1433" t="s">
        <v>45</v>
      </c>
      <c r="AB1433" t="s">
        <v>150</v>
      </c>
      <c r="AC1433">
        <v>7500000</v>
      </c>
      <c r="AD1433">
        <v>2005</v>
      </c>
      <c r="AE1433">
        <v>650</v>
      </c>
      <c r="AF1433">
        <v>7.5</v>
      </c>
      <c r="AG1433">
        <v>1.85</v>
      </c>
      <c r="AH1433">
        <v>0</v>
      </c>
    </row>
    <row r="1434" spans="1:34">
      <c r="A1434" t="s">
        <v>76</v>
      </c>
      <c r="B1434" t="s">
        <v>3498</v>
      </c>
      <c r="C1434">
        <v>127</v>
      </c>
      <c r="D1434">
        <v>105</v>
      </c>
      <c r="E1434">
        <v>386</v>
      </c>
      <c r="F1434">
        <v>248</v>
      </c>
      <c r="G1434" t="s">
        <v>3499</v>
      </c>
      <c r="H1434">
        <v>3000</v>
      </c>
      <c r="I1434">
        <v>6390032</v>
      </c>
      <c r="J1434" t="s">
        <v>79</v>
      </c>
      <c r="K1434" t="s">
        <v>38</v>
      </c>
      <c r="Q1434" t="s">
        <v>3500</v>
      </c>
      <c r="R1434" t="s">
        <v>3501</v>
      </c>
      <c r="S1434">
        <v>24977</v>
      </c>
      <c r="T1434">
        <v>4238</v>
      </c>
      <c r="U1434" t="s">
        <v>3502</v>
      </c>
      <c r="V1434">
        <v>2</v>
      </c>
      <c r="W1434" t="s">
        <v>3503</v>
      </c>
      <c r="X1434" t="s">
        <v>3504</v>
      </c>
      <c r="Y1434">
        <v>229</v>
      </c>
      <c r="Z1434" t="s">
        <v>44</v>
      </c>
      <c r="AA1434" t="s">
        <v>45</v>
      </c>
      <c r="AB1434" t="s">
        <v>46</v>
      </c>
      <c r="AC1434">
        <v>3500000</v>
      </c>
      <c r="AD1434">
        <v>1998</v>
      </c>
      <c r="AE1434">
        <v>258</v>
      </c>
      <c r="AF1434">
        <v>7.5</v>
      </c>
      <c r="AG1434">
        <v>2.35</v>
      </c>
      <c r="AH1434">
        <v>0</v>
      </c>
    </row>
    <row r="1435" spans="1:34">
      <c r="A1435" t="s">
        <v>34</v>
      </c>
      <c r="B1435" t="s">
        <v>2232</v>
      </c>
      <c r="C1435">
        <v>327</v>
      </c>
      <c r="D1435">
        <v>85</v>
      </c>
      <c r="E1435">
        <v>0</v>
      </c>
      <c r="F1435">
        <v>88</v>
      </c>
      <c r="G1435" t="s">
        <v>3526</v>
      </c>
      <c r="H1435">
        <v>282</v>
      </c>
      <c r="I1435">
        <v>16097842</v>
      </c>
      <c r="J1435" t="s">
        <v>79</v>
      </c>
      <c r="K1435" t="s">
        <v>38</v>
      </c>
      <c r="L1435" t="s">
        <v>87</v>
      </c>
      <c r="Q1435" t="s">
        <v>3527</v>
      </c>
      <c r="R1435" t="s">
        <v>3528</v>
      </c>
      <c r="S1435">
        <v>53919</v>
      </c>
      <c r="T1435">
        <v>687</v>
      </c>
      <c r="U1435" t="s">
        <v>3529</v>
      </c>
      <c r="V1435">
        <v>0</v>
      </c>
      <c r="W1435" t="s">
        <v>3530</v>
      </c>
      <c r="X1435" t="s">
        <v>3531</v>
      </c>
      <c r="Y1435">
        <v>168</v>
      </c>
      <c r="Z1435" t="s">
        <v>44</v>
      </c>
      <c r="AA1435" t="s">
        <v>45</v>
      </c>
      <c r="AB1435" t="s">
        <v>46</v>
      </c>
      <c r="AC1435">
        <v>900000</v>
      </c>
      <c r="AD1435">
        <v>2013</v>
      </c>
      <c r="AE1435">
        <v>270</v>
      </c>
      <c r="AF1435">
        <v>7.5</v>
      </c>
      <c r="AG1435">
        <v>1.85</v>
      </c>
      <c r="AH1435">
        <v>17000</v>
      </c>
    </row>
    <row r="1436" spans="1:34">
      <c r="A1436" t="s">
        <v>34</v>
      </c>
      <c r="B1436" t="s">
        <v>77</v>
      </c>
      <c r="C1436">
        <v>538</v>
      </c>
      <c r="D1436">
        <v>150</v>
      </c>
      <c r="E1436">
        <v>14000</v>
      </c>
      <c r="F1436">
        <v>655</v>
      </c>
      <c r="G1436" t="s">
        <v>685</v>
      </c>
      <c r="H1436">
        <v>23000</v>
      </c>
      <c r="I1436">
        <v>182204440</v>
      </c>
      <c r="J1436" t="s">
        <v>79</v>
      </c>
      <c r="K1436" t="s">
        <v>38</v>
      </c>
      <c r="L1436" t="s">
        <v>80</v>
      </c>
      <c r="M1436" t="s">
        <v>207</v>
      </c>
      <c r="Q1436" t="s">
        <v>116</v>
      </c>
      <c r="R1436" t="s">
        <v>3627</v>
      </c>
      <c r="S1436">
        <v>197412</v>
      </c>
      <c r="T1436">
        <v>25517</v>
      </c>
      <c r="U1436" t="s">
        <v>1085</v>
      </c>
      <c r="V1436">
        <v>0</v>
      </c>
      <c r="W1436" t="s">
        <v>3628</v>
      </c>
      <c r="X1436" t="s">
        <v>3629</v>
      </c>
      <c r="Y1436">
        <v>720</v>
      </c>
      <c r="Z1436" t="s">
        <v>44</v>
      </c>
      <c r="AA1436" t="s">
        <v>45</v>
      </c>
      <c r="AB1436" t="s">
        <v>62</v>
      </c>
      <c r="AC1436">
        <v>65000000</v>
      </c>
      <c r="AD1436">
        <v>2012</v>
      </c>
      <c r="AE1436">
        <v>826</v>
      </c>
      <c r="AF1436">
        <v>7.4</v>
      </c>
      <c r="AG1436">
        <v>2.35</v>
      </c>
      <c r="AH1436">
        <v>71000</v>
      </c>
    </row>
    <row r="1437" spans="1:34">
      <c r="A1437" t="s">
        <v>34</v>
      </c>
      <c r="B1437" t="s">
        <v>105</v>
      </c>
      <c r="C1437">
        <v>306</v>
      </c>
      <c r="D1437">
        <v>134</v>
      </c>
      <c r="E1437">
        <v>16000</v>
      </c>
      <c r="F1437">
        <v>204</v>
      </c>
      <c r="G1437" t="s">
        <v>39</v>
      </c>
      <c r="H1437">
        <v>13000</v>
      </c>
      <c r="I1437">
        <v>37479778</v>
      </c>
      <c r="J1437" t="s">
        <v>79</v>
      </c>
      <c r="K1437" t="s">
        <v>38</v>
      </c>
      <c r="L1437" t="s">
        <v>80</v>
      </c>
      <c r="M1437" t="s">
        <v>520</v>
      </c>
      <c r="Q1437" t="s">
        <v>209</v>
      </c>
      <c r="R1437" t="s">
        <v>3630</v>
      </c>
      <c r="S1437">
        <v>124222</v>
      </c>
      <c r="T1437">
        <v>24458</v>
      </c>
      <c r="U1437" t="s">
        <v>3631</v>
      </c>
      <c r="V1437">
        <v>1</v>
      </c>
      <c r="W1437" t="s">
        <v>3632</v>
      </c>
      <c r="X1437" t="s">
        <v>3633</v>
      </c>
      <c r="Y1437">
        <v>259</v>
      </c>
      <c r="Z1437" t="s">
        <v>44</v>
      </c>
      <c r="AA1437" t="s">
        <v>45</v>
      </c>
      <c r="AB1437" t="s">
        <v>62</v>
      </c>
      <c r="AC1437">
        <v>60000000</v>
      </c>
      <c r="AD1437">
        <v>2009</v>
      </c>
      <c r="AE1437">
        <v>11000</v>
      </c>
      <c r="AF1437">
        <v>7.4</v>
      </c>
      <c r="AG1437">
        <v>2.35</v>
      </c>
      <c r="AH1437">
        <v>23000</v>
      </c>
    </row>
    <row r="1438" spans="1:34">
      <c r="A1438" t="s">
        <v>34</v>
      </c>
      <c r="B1438" t="s">
        <v>174</v>
      </c>
      <c r="C1438">
        <v>140</v>
      </c>
      <c r="D1438">
        <v>118</v>
      </c>
      <c r="E1438">
        <v>869</v>
      </c>
      <c r="F1438">
        <v>21</v>
      </c>
      <c r="G1438" t="s">
        <v>3647</v>
      </c>
      <c r="H1438">
        <v>134</v>
      </c>
      <c r="I1438">
        <v>34580635</v>
      </c>
      <c r="J1438" t="s">
        <v>79</v>
      </c>
      <c r="K1438" t="s">
        <v>88</v>
      </c>
      <c r="L1438" t="s">
        <v>38</v>
      </c>
      <c r="Q1438" t="s">
        <v>3648</v>
      </c>
      <c r="R1438" t="s">
        <v>3649</v>
      </c>
      <c r="S1438">
        <v>100743</v>
      </c>
      <c r="T1438">
        <v>209</v>
      </c>
      <c r="U1438" t="s">
        <v>3650</v>
      </c>
      <c r="V1438">
        <v>1</v>
      </c>
      <c r="W1438" t="s">
        <v>3651</v>
      </c>
      <c r="X1438" t="s">
        <v>3652</v>
      </c>
      <c r="Y1438">
        <v>549</v>
      </c>
      <c r="Z1438" t="s">
        <v>44</v>
      </c>
      <c r="AA1438" t="s">
        <v>329</v>
      </c>
      <c r="AB1438" t="s">
        <v>46</v>
      </c>
      <c r="AC1438">
        <v>52000000</v>
      </c>
      <c r="AD1438">
        <v>1999</v>
      </c>
      <c r="AE1438">
        <v>27</v>
      </c>
      <c r="AF1438">
        <v>7.4</v>
      </c>
      <c r="AG1438">
        <v>2.35</v>
      </c>
      <c r="AH1438">
        <v>0</v>
      </c>
    </row>
    <row r="1439" spans="1:34">
      <c r="A1439" t="s">
        <v>34</v>
      </c>
      <c r="B1439" t="s">
        <v>3274</v>
      </c>
      <c r="C1439">
        <v>23</v>
      </c>
      <c r="D1439">
        <v>115</v>
      </c>
      <c r="E1439">
        <v>0</v>
      </c>
      <c r="F1439">
        <v>266</v>
      </c>
      <c r="G1439" t="s">
        <v>2227</v>
      </c>
      <c r="H1439">
        <v>12000</v>
      </c>
      <c r="I1439">
        <v>25842000</v>
      </c>
      <c r="J1439" t="s">
        <v>79</v>
      </c>
      <c r="K1439" t="s">
        <v>38</v>
      </c>
      <c r="L1439" t="s">
        <v>87</v>
      </c>
      <c r="Q1439" t="s">
        <v>218</v>
      </c>
      <c r="R1439" t="s">
        <v>3765</v>
      </c>
      <c r="S1439">
        <v>13455</v>
      </c>
      <c r="T1439">
        <v>13619</v>
      </c>
      <c r="U1439" t="s">
        <v>3766</v>
      </c>
      <c r="V1439">
        <v>0</v>
      </c>
      <c r="W1439" t="s">
        <v>3767</v>
      </c>
      <c r="X1439" t="s">
        <v>3768</v>
      </c>
      <c r="Y1439">
        <v>87</v>
      </c>
      <c r="Z1439" t="s">
        <v>44</v>
      </c>
      <c r="AA1439" t="s">
        <v>329</v>
      </c>
      <c r="AB1439" t="s">
        <v>150</v>
      </c>
      <c r="AC1439">
        <v>22000000</v>
      </c>
      <c r="AD1439">
        <v>1993</v>
      </c>
      <c r="AE1439">
        <v>1000</v>
      </c>
      <c r="AF1439">
        <v>7.4</v>
      </c>
      <c r="AG1439">
        <v>2.35</v>
      </c>
      <c r="AH1439">
        <v>2000</v>
      </c>
    </row>
    <row r="1440" spans="1:34">
      <c r="A1440" t="s">
        <v>34</v>
      </c>
      <c r="B1440" t="s">
        <v>2391</v>
      </c>
      <c r="C1440">
        <v>103</v>
      </c>
      <c r="D1440">
        <v>154</v>
      </c>
      <c r="E1440">
        <v>608</v>
      </c>
      <c r="F1440">
        <v>149</v>
      </c>
      <c r="G1440" t="s">
        <v>739</v>
      </c>
      <c r="H1440">
        <v>1000</v>
      </c>
      <c r="I1440">
        <v>6201757</v>
      </c>
      <c r="J1440" t="s">
        <v>79</v>
      </c>
      <c r="K1440" t="s">
        <v>88</v>
      </c>
      <c r="L1440" t="s">
        <v>38</v>
      </c>
      <c r="M1440" t="s">
        <v>80</v>
      </c>
      <c r="N1440" t="s">
        <v>128</v>
      </c>
      <c r="O1440" t="s">
        <v>91</v>
      </c>
      <c r="Q1440" t="s">
        <v>1198</v>
      </c>
      <c r="R1440" t="s">
        <v>3777</v>
      </c>
      <c r="S1440">
        <v>10037</v>
      </c>
      <c r="T1440">
        <v>1690</v>
      </c>
      <c r="U1440" t="s">
        <v>2954</v>
      </c>
      <c r="V1440">
        <v>1</v>
      </c>
      <c r="W1440" t="s">
        <v>3778</v>
      </c>
      <c r="X1440" t="s">
        <v>3779</v>
      </c>
      <c r="Y1440">
        <v>202</v>
      </c>
      <c r="Z1440" t="s">
        <v>44</v>
      </c>
      <c r="AA1440" t="s">
        <v>329</v>
      </c>
      <c r="AB1440" t="s">
        <v>46</v>
      </c>
      <c r="AC1440">
        <v>10000000</v>
      </c>
      <c r="AD1440">
        <v>1999</v>
      </c>
      <c r="AE1440">
        <v>452</v>
      </c>
      <c r="AF1440">
        <v>7.4</v>
      </c>
      <c r="AG1440">
        <v>1.66</v>
      </c>
      <c r="AH1440">
        <v>608</v>
      </c>
    </row>
    <row r="1441" spans="1:34">
      <c r="A1441" t="s">
        <v>34</v>
      </c>
      <c r="B1441" t="s">
        <v>3037</v>
      </c>
      <c r="C1441">
        <v>113</v>
      </c>
      <c r="D1441">
        <v>129</v>
      </c>
      <c r="E1441">
        <v>51</v>
      </c>
      <c r="F1441">
        <v>89</v>
      </c>
      <c r="G1441" t="s">
        <v>3788</v>
      </c>
      <c r="H1441">
        <v>427</v>
      </c>
      <c r="I1441">
        <v>44469602</v>
      </c>
      <c r="J1441" t="s">
        <v>79</v>
      </c>
      <c r="K1441" t="s">
        <v>38</v>
      </c>
      <c r="L1441" t="s">
        <v>520</v>
      </c>
      <c r="Q1441" t="s">
        <v>3789</v>
      </c>
      <c r="R1441" t="s">
        <v>3790</v>
      </c>
      <c r="S1441">
        <v>23480</v>
      </c>
      <c r="T1441">
        <v>952</v>
      </c>
      <c r="U1441" t="s">
        <v>3791</v>
      </c>
      <c r="V1441">
        <v>0</v>
      </c>
      <c r="W1441" t="s">
        <v>3792</v>
      </c>
      <c r="X1441" t="s">
        <v>3793</v>
      </c>
      <c r="Y1441">
        <v>83</v>
      </c>
      <c r="Z1441" t="s">
        <v>44</v>
      </c>
      <c r="AA1441" t="s">
        <v>45</v>
      </c>
      <c r="AB1441" t="s">
        <v>150</v>
      </c>
      <c r="AC1441">
        <v>17000000</v>
      </c>
      <c r="AD1441">
        <v>2015</v>
      </c>
      <c r="AE1441">
        <v>234</v>
      </c>
      <c r="AF1441">
        <v>7.4</v>
      </c>
      <c r="AG1441">
        <v>2.35</v>
      </c>
      <c r="AH1441">
        <v>21000</v>
      </c>
    </row>
    <row r="1442" spans="1:34">
      <c r="A1442" t="s">
        <v>34</v>
      </c>
      <c r="B1442" t="s">
        <v>1478</v>
      </c>
      <c r="C1442">
        <v>132</v>
      </c>
      <c r="D1442">
        <v>124</v>
      </c>
      <c r="E1442">
        <v>133</v>
      </c>
      <c r="F1442">
        <v>170</v>
      </c>
      <c r="G1442" t="s">
        <v>3828</v>
      </c>
      <c r="H1442">
        <v>14000</v>
      </c>
      <c r="I1442">
        <v>7060876</v>
      </c>
      <c r="J1442" t="s">
        <v>79</v>
      </c>
      <c r="K1442" t="s">
        <v>38</v>
      </c>
      <c r="Q1442" t="s">
        <v>509</v>
      </c>
      <c r="R1442" t="s">
        <v>3829</v>
      </c>
      <c r="S1442">
        <v>44795</v>
      </c>
      <c r="T1442">
        <v>14726</v>
      </c>
      <c r="U1442" t="s">
        <v>3830</v>
      </c>
      <c r="V1442">
        <v>1</v>
      </c>
      <c r="W1442" t="s">
        <v>3831</v>
      </c>
      <c r="X1442" t="s">
        <v>3832</v>
      </c>
      <c r="Y1442">
        <v>314</v>
      </c>
      <c r="Z1442" t="s">
        <v>44</v>
      </c>
      <c r="AA1442" t="s">
        <v>329</v>
      </c>
      <c r="AB1442" t="s">
        <v>46</v>
      </c>
      <c r="AC1442">
        <v>13500000</v>
      </c>
      <c r="AD1442">
        <v>2000</v>
      </c>
      <c r="AE1442">
        <v>230</v>
      </c>
      <c r="AF1442">
        <v>7.4</v>
      </c>
      <c r="AG1442">
        <v>1.85</v>
      </c>
      <c r="AH1442">
        <v>0</v>
      </c>
    </row>
    <row r="1443" spans="1:34">
      <c r="A1443" t="s">
        <v>76</v>
      </c>
      <c r="B1443" t="s">
        <v>3677</v>
      </c>
      <c r="C1443">
        <v>128</v>
      </c>
      <c r="D1443">
        <v>123</v>
      </c>
      <c r="E1443">
        <v>278</v>
      </c>
      <c r="F1443">
        <v>898</v>
      </c>
      <c r="G1443" t="s">
        <v>3841</v>
      </c>
      <c r="H1443">
        <v>4000</v>
      </c>
      <c r="I1443">
        <v>25776062</v>
      </c>
      <c r="J1443" t="s">
        <v>79</v>
      </c>
      <c r="K1443" t="s">
        <v>38</v>
      </c>
      <c r="L1443" t="s">
        <v>87</v>
      </c>
      <c r="Q1443" t="s">
        <v>3842</v>
      </c>
      <c r="R1443" t="s">
        <v>3843</v>
      </c>
      <c r="S1443">
        <v>61651</v>
      </c>
      <c r="T1443">
        <v>7072</v>
      </c>
      <c r="U1443" t="s">
        <v>1160</v>
      </c>
      <c r="V1443">
        <v>0</v>
      </c>
      <c r="W1443" t="s">
        <v>3844</v>
      </c>
      <c r="X1443" t="s">
        <v>3845</v>
      </c>
      <c r="Y1443">
        <v>271</v>
      </c>
      <c r="Z1443" t="s">
        <v>44</v>
      </c>
      <c r="AA1443" t="s">
        <v>45</v>
      </c>
      <c r="AB1443" t="s">
        <v>46</v>
      </c>
      <c r="AC1443">
        <v>12000000</v>
      </c>
      <c r="AD1443">
        <v>2002</v>
      </c>
      <c r="AE1443">
        <v>1000</v>
      </c>
      <c r="AF1443">
        <v>7.4</v>
      </c>
      <c r="AG1443">
        <v>1.85</v>
      </c>
      <c r="AH1443">
        <v>0</v>
      </c>
    </row>
    <row r="1444" spans="1:34">
      <c r="A1444" t="s">
        <v>34</v>
      </c>
      <c r="B1444" t="s">
        <v>2708</v>
      </c>
      <c r="C1444">
        <v>271</v>
      </c>
      <c r="D1444">
        <v>110</v>
      </c>
      <c r="E1444">
        <v>152</v>
      </c>
      <c r="F1444">
        <v>27</v>
      </c>
      <c r="G1444" t="s">
        <v>3895</v>
      </c>
      <c r="H1444">
        <v>22000</v>
      </c>
      <c r="I1444">
        <v>28747570</v>
      </c>
      <c r="J1444" t="s">
        <v>79</v>
      </c>
      <c r="K1444" t="s">
        <v>37</v>
      </c>
      <c r="L1444" t="s">
        <v>38</v>
      </c>
      <c r="Q1444" t="s">
        <v>699</v>
      </c>
      <c r="R1444" t="s">
        <v>3896</v>
      </c>
      <c r="S1444">
        <v>100571</v>
      </c>
      <c r="T1444">
        <v>22140</v>
      </c>
      <c r="U1444" t="s">
        <v>3897</v>
      </c>
      <c r="V1444">
        <v>1</v>
      </c>
      <c r="W1444" t="s">
        <v>3898</v>
      </c>
      <c r="X1444" t="s">
        <v>3899</v>
      </c>
      <c r="Y1444">
        <v>416</v>
      </c>
      <c r="Z1444" t="s">
        <v>44</v>
      </c>
      <c r="AA1444" t="s">
        <v>710</v>
      </c>
      <c r="AB1444" t="s">
        <v>46</v>
      </c>
      <c r="AC1444">
        <v>7000000</v>
      </c>
      <c r="AD1444">
        <v>2005</v>
      </c>
      <c r="AE1444">
        <v>68</v>
      </c>
      <c r="AF1444">
        <v>7.4</v>
      </c>
      <c r="AG1444">
        <v>2.35</v>
      </c>
      <c r="AH1444">
        <v>0</v>
      </c>
    </row>
    <row r="1445" spans="1:34">
      <c r="A1445" t="s">
        <v>34</v>
      </c>
      <c r="B1445" t="s">
        <v>67</v>
      </c>
      <c r="C1445">
        <v>93</v>
      </c>
      <c r="D1445">
        <v>108</v>
      </c>
      <c r="E1445">
        <v>0</v>
      </c>
      <c r="F1445">
        <v>88</v>
      </c>
      <c r="G1445" t="s">
        <v>1140</v>
      </c>
      <c r="H1445">
        <v>14000</v>
      </c>
      <c r="I1445">
        <v>3049135</v>
      </c>
      <c r="J1445" t="s">
        <v>79</v>
      </c>
      <c r="K1445" t="s">
        <v>37</v>
      </c>
      <c r="L1445" t="s">
        <v>38</v>
      </c>
      <c r="M1445" t="s">
        <v>87</v>
      </c>
      <c r="N1445" t="s">
        <v>57</v>
      </c>
      <c r="Q1445" t="s">
        <v>509</v>
      </c>
      <c r="R1445" t="s">
        <v>3929</v>
      </c>
      <c r="S1445">
        <v>50197</v>
      </c>
      <c r="T1445">
        <v>14574</v>
      </c>
      <c r="U1445" t="s">
        <v>3930</v>
      </c>
      <c r="V1445">
        <v>2</v>
      </c>
      <c r="W1445" t="s">
        <v>3931</v>
      </c>
      <c r="X1445" t="s">
        <v>3932</v>
      </c>
      <c r="Y1445">
        <v>265</v>
      </c>
      <c r="Z1445" t="s">
        <v>44</v>
      </c>
      <c r="AA1445" t="s">
        <v>123</v>
      </c>
      <c r="AB1445" t="s">
        <v>46</v>
      </c>
      <c r="AC1445">
        <v>5000000</v>
      </c>
      <c r="AD1445">
        <v>1994</v>
      </c>
      <c r="AE1445">
        <v>433</v>
      </c>
      <c r="AF1445">
        <v>7.4</v>
      </c>
      <c r="AG1445">
        <v>2.35</v>
      </c>
      <c r="AH1445">
        <v>0</v>
      </c>
    </row>
    <row r="1446" spans="1:34">
      <c r="A1446" t="s">
        <v>34</v>
      </c>
      <c r="B1446" t="s">
        <v>1718</v>
      </c>
      <c r="C1446">
        <v>169</v>
      </c>
      <c r="D1446">
        <v>131</v>
      </c>
      <c r="E1446">
        <v>0</v>
      </c>
      <c r="F1446">
        <v>658</v>
      </c>
      <c r="G1446" t="s">
        <v>781</v>
      </c>
      <c r="H1446">
        <v>8000</v>
      </c>
      <c r="I1446">
        <v>125548685</v>
      </c>
      <c r="J1446" t="s">
        <v>79</v>
      </c>
      <c r="K1446" t="s">
        <v>38</v>
      </c>
      <c r="Q1446" t="s">
        <v>4199</v>
      </c>
      <c r="R1446" t="s">
        <v>4200</v>
      </c>
      <c r="S1446">
        <v>135246</v>
      </c>
      <c r="T1446">
        <v>10003</v>
      </c>
      <c r="U1446" t="s">
        <v>1503</v>
      </c>
      <c r="V1446">
        <v>0</v>
      </c>
      <c r="W1446" t="s">
        <v>4201</v>
      </c>
      <c r="X1446" t="s">
        <v>4202</v>
      </c>
      <c r="Y1446">
        <v>498</v>
      </c>
      <c r="Z1446" t="s">
        <v>44</v>
      </c>
      <c r="AA1446" t="s">
        <v>45</v>
      </c>
      <c r="AB1446" t="s">
        <v>46</v>
      </c>
      <c r="AC1446">
        <v>52000000</v>
      </c>
      <c r="AD1446">
        <v>2000</v>
      </c>
      <c r="AE1446">
        <v>883</v>
      </c>
      <c r="AF1446">
        <v>7.3</v>
      </c>
      <c r="AG1446">
        <v>1.85</v>
      </c>
      <c r="AH1446">
        <v>0</v>
      </c>
    </row>
    <row r="1447" spans="1:34">
      <c r="A1447" t="s">
        <v>76</v>
      </c>
      <c r="B1447" t="s">
        <v>4264</v>
      </c>
      <c r="C1447">
        <v>86</v>
      </c>
      <c r="D1447">
        <v>130</v>
      </c>
      <c r="E1447">
        <v>39</v>
      </c>
      <c r="F1447">
        <v>534</v>
      </c>
      <c r="G1447" t="s">
        <v>3234</v>
      </c>
      <c r="H1447">
        <v>2000</v>
      </c>
      <c r="I1447">
        <v>9589875</v>
      </c>
      <c r="J1447" t="s">
        <v>79</v>
      </c>
      <c r="K1447" t="s">
        <v>38</v>
      </c>
      <c r="L1447" t="s">
        <v>520</v>
      </c>
      <c r="Q1447" t="s">
        <v>1479</v>
      </c>
      <c r="R1447" t="s">
        <v>4265</v>
      </c>
      <c r="S1447">
        <v>16673</v>
      </c>
      <c r="T1447">
        <v>5162</v>
      </c>
      <c r="U1447" t="s">
        <v>4266</v>
      </c>
      <c r="V1447">
        <v>0</v>
      </c>
      <c r="W1447" t="s">
        <v>4267</v>
      </c>
      <c r="X1447" t="s">
        <v>4268</v>
      </c>
      <c r="Y1447">
        <v>45</v>
      </c>
      <c r="Z1447" t="s">
        <v>44</v>
      </c>
      <c r="AA1447" t="s">
        <v>45</v>
      </c>
      <c r="AB1447" t="s">
        <v>150</v>
      </c>
      <c r="AC1447">
        <v>40000000</v>
      </c>
      <c r="AD1447">
        <v>2008</v>
      </c>
      <c r="AE1447">
        <v>898</v>
      </c>
      <c r="AF1447">
        <v>7.3</v>
      </c>
      <c r="AG1447">
        <v>2.35</v>
      </c>
      <c r="AH1447">
        <v>0</v>
      </c>
    </row>
    <row r="1448" spans="1:34">
      <c r="A1448" t="s">
        <v>34</v>
      </c>
      <c r="B1448" t="s">
        <v>1303</v>
      </c>
      <c r="C1448">
        <v>188</v>
      </c>
      <c r="D1448">
        <v>100</v>
      </c>
      <c r="E1448">
        <v>212</v>
      </c>
      <c r="F1448">
        <v>919</v>
      </c>
      <c r="G1448" t="s">
        <v>1198</v>
      </c>
      <c r="H1448">
        <v>2000</v>
      </c>
      <c r="I1448">
        <v>10991381</v>
      </c>
      <c r="J1448" t="s">
        <v>79</v>
      </c>
      <c r="K1448" t="s">
        <v>38</v>
      </c>
      <c r="L1448" t="s">
        <v>80</v>
      </c>
      <c r="M1448" t="s">
        <v>87</v>
      </c>
      <c r="Q1448" t="s">
        <v>1860</v>
      </c>
      <c r="R1448" t="s">
        <v>4279</v>
      </c>
      <c r="S1448">
        <v>44931</v>
      </c>
      <c r="T1448">
        <v>5890</v>
      </c>
      <c r="U1448" t="s">
        <v>539</v>
      </c>
      <c r="V1448">
        <v>1</v>
      </c>
      <c r="W1448" t="s">
        <v>4280</v>
      </c>
      <c r="X1448" t="s">
        <v>4281</v>
      </c>
      <c r="Y1448">
        <v>100</v>
      </c>
      <c r="Z1448" t="s">
        <v>44</v>
      </c>
      <c r="AA1448" t="s">
        <v>329</v>
      </c>
      <c r="AB1448" t="s">
        <v>150</v>
      </c>
      <c r="AC1448">
        <v>35000000</v>
      </c>
      <c r="AD1448">
        <v>2009</v>
      </c>
      <c r="AE1448">
        <v>1000</v>
      </c>
      <c r="AF1448">
        <v>7.3</v>
      </c>
      <c r="AG1448">
        <v>2.35</v>
      </c>
      <c r="AH1448">
        <v>0</v>
      </c>
    </row>
    <row r="1449" spans="1:34">
      <c r="A1449" t="s">
        <v>34</v>
      </c>
      <c r="B1449" t="s">
        <v>1457</v>
      </c>
      <c r="C1449">
        <v>133</v>
      </c>
      <c r="D1449">
        <v>127</v>
      </c>
      <c r="E1449">
        <v>446</v>
      </c>
      <c r="F1449">
        <v>898</v>
      </c>
      <c r="G1449" t="s">
        <v>2209</v>
      </c>
      <c r="H1449">
        <v>11000</v>
      </c>
      <c r="I1449">
        <v>28871190</v>
      </c>
      <c r="J1449" t="s">
        <v>79</v>
      </c>
      <c r="K1449" t="s">
        <v>38</v>
      </c>
      <c r="Q1449" t="s">
        <v>1742</v>
      </c>
      <c r="R1449" t="s">
        <v>4343</v>
      </c>
      <c r="S1449">
        <v>125421</v>
      </c>
      <c r="T1449">
        <v>13433</v>
      </c>
      <c r="U1449" t="s">
        <v>4344</v>
      </c>
      <c r="V1449">
        <v>0</v>
      </c>
      <c r="W1449" t="s">
        <v>4345</v>
      </c>
      <c r="X1449" t="s">
        <v>4346</v>
      </c>
      <c r="Y1449">
        <v>385</v>
      </c>
      <c r="Z1449" t="s">
        <v>44</v>
      </c>
      <c r="AA1449" t="s">
        <v>45</v>
      </c>
      <c r="AB1449" t="s">
        <v>46</v>
      </c>
      <c r="AC1449">
        <v>24000000</v>
      </c>
      <c r="AD1449">
        <v>1999</v>
      </c>
      <c r="AE1449">
        <v>1000</v>
      </c>
      <c r="AF1449">
        <v>7.3</v>
      </c>
      <c r="AG1449">
        <v>1.85</v>
      </c>
      <c r="AH1449">
        <v>0</v>
      </c>
    </row>
    <row r="1450" spans="1:34">
      <c r="A1450" t="s">
        <v>34</v>
      </c>
      <c r="B1450" t="s">
        <v>2286</v>
      </c>
      <c r="C1450">
        <v>280</v>
      </c>
      <c r="D1450">
        <v>94</v>
      </c>
      <c r="E1450">
        <v>350</v>
      </c>
      <c r="F1450">
        <v>39</v>
      </c>
      <c r="G1450" t="s">
        <v>4426</v>
      </c>
      <c r="H1450">
        <v>326</v>
      </c>
      <c r="I1450">
        <v>56437947</v>
      </c>
      <c r="J1450" t="s">
        <v>79</v>
      </c>
      <c r="K1450" t="s">
        <v>38</v>
      </c>
      <c r="Q1450" t="s">
        <v>2857</v>
      </c>
      <c r="R1450" t="s">
        <v>4427</v>
      </c>
      <c r="S1450">
        <v>85333</v>
      </c>
      <c r="T1450">
        <v>486</v>
      </c>
      <c r="U1450" t="s">
        <v>4428</v>
      </c>
      <c r="V1450">
        <v>0</v>
      </c>
      <c r="W1450" t="s">
        <v>4429</v>
      </c>
      <c r="X1450" t="s">
        <v>4430</v>
      </c>
      <c r="Y1450">
        <v>421</v>
      </c>
      <c r="Z1450" t="s">
        <v>44</v>
      </c>
      <c r="AA1450" t="s">
        <v>329</v>
      </c>
      <c r="AB1450" t="s">
        <v>62</v>
      </c>
      <c r="AC1450">
        <v>9800000</v>
      </c>
      <c r="AD1450">
        <v>2006</v>
      </c>
      <c r="AE1450">
        <v>48</v>
      </c>
      <c r="AF1450">
        <v>7.3</v>
      </c>
      <c r="AG1450">
        <v>1.85</v>
      </c>
      <c r="AH1450">
        <v>0</v>
      </c>
    </row>
    <row r="1451" spans="1:34">
      <c r="A1451" t="s">
        <v>34</v>
      </c>
      <c r="B1451" t="s">
        <v>4440</v>
      </c>
      <c r="C1451">
        <v>69</v>
      </c>
      <c r="D1451">
        <v>132</v>
      </c>
      <c r="E1451">
        <v>333</v>
      </c>
      <c r="F1451">
        <v>284</v>
      </c>
      <c r="G1451" t="s">
        <v>385</v>
      </c>
      <c r="H1451">
        <v>380</v>
      </c>
      <c r="I1451">
        <v>274299</v>
      </c>
      <c r="J1451" t="s">
        <v>79</v>
      </c>
      <c r="K1451" t="s">
        <v>37</v>
      </c>
      <c r="L1451" t="s">
        <v>38</v>
      </c>
      <c r="M1451" t="s">
        <v>207</v>
      </c>
      <c r="Q1451" t="s">
        <v>353</v>
      </c>
      <c r="R1451" t="s">
        <v>4441</v>
      </c>
      <c r="S1451">
        <v>11077</v>
      </c>
      <c r="T1451">
        <v>1429</v>
      </c>
      <c r="U1451" t="s">
        <v>352</v>
      </c>
      <c r="V1451">
        <v>2</v>
      </c>
      <c r="W1451" t="s">
        <v>4442</v>
      </c>
      <c r="X1451" t="s">
        <v>4443</v>
      </c>
      <c r="Y1451">
        <v>55</v>
      </c>
      <c r="Z1451" t="s">
        <v>44</v>
      </c>
      <c r="AA1451" t="s">
        <v>301</v>
      </c>
      <c r="AB1451" t="s">
        <v>199</v>
      </c>
      <c r="AC1451">
        <v>103000000</v>
      </c>
      <c r="AD1451">
        <v>2002</v>
      </c>
      <c r="AE1451">
        <v>326</v>
      </c>
      <c r="AF1451">
        <v>7.3</v>
      </c>
      <c r="AG1451">
        <v>1.85</v>
      </c>
      <c r="AH1451">
        <v>0</v>
      </c>
    </row>
    <row r="1452" spans="1:34">
      <c r="A1452" t="s">
        <v>34</v>
      </c>
      <c r="B1452" t="s">
        <v>1159</v>
      </c>
      <c r="C1452">
        <v>62</v>
      </c>
      <c r="D1452">
        <v>121</v>
      </c>
      <c r="E1452">
        <v>272</v>
      </c>
      <c r="F1452">
        <v>227</v>
      </c>
      <c r="G1452" t="s">
        <v>1317</v>
      </c>
      <c r="H1452">
        <v>49000</v>
      </c>
      <c r="I1452">
        <v>123922370</v>
      </c>
      <c r="J1452" t="s">
        <v>79</v>
      </c>
      <c r="K1452" t="s">
        <v>88</v>
      </c>
      <c r="L1452" t="s">
        <v>38</v>
      </c>
      <c r="M1452" t="s">
        <v>207</v>
      </c>
      <c r="Q1452" t="s">
        <v>566</v>
      </c>
      <c r="R1452" t="s">
        <v>4444</v>
      </c>
      <c r="S1452">
        <v>98348</v>
      </c>
      <c r="T1452">
        <v>50141</v>
      </c>
      <c r="U1452" t="s">
        <v>2892</v>
      </c>
      <c r="V1452">
        <v>1</v>
      </c>
      <c r="W1452" t="s">
        <v>4445</v>
      </c>
      <c r="X1452" t="s">
        <v>4446</v>
      </c>
      <c r="Y1452">
        <v>131</v>
      </c>
      <c r="Z1452" t="s">
        <v>44</v>
      </c>
      <c r="AA1452" t="s">
        <v>45</v>
      </c>
      <c r="AB1452" t="s">
        <v>46</v>
      </c>
      <c r="AC1452">
        <v>13000000</v>
      </c>
      <c r="AD1452">
        <v>1987</v>
      </c>
      <c r="AE1452">
        <v>263</v>
      </c>
      <c r="AF1452">
        <v>7.3</v>
      </c>
      <c r="AG1452">
        <v>1.85</v>
      </c>
      <c r="AH1452">
        <v>0</v>
      </c>
    </row>
    <row r="1453" spans="1:34">
      <c r="A1453" t="s">
        <v>34</v>
      </c>
      <c r="B1453" t="s">
        <v>1453</v>
      </c>
      <c r="C1453">
        <v>121</v>
      </c>
      <c r="D1453">
        <v>117</v>
      </c>
      <c r="E1453">
        <v>18000</v>
      </c>
      <c r="F1453">
        <v>543</v>
      </c>
      <c r="G1453" t="s">
        <v>1448</v>
      </c>
      <c r="H1453">
        <v>18000</v>
      </c>
      <c r="I1453">
        <v>21078145</v>
      </c>
      <c r="J1453" t="s">
        <v>79</v>
      </c>
      <c r="K1453" t="s">
        <v>38</v>
      </c>
      <c r="Q1453" t="s">
        <v>1453</v>
      </c>
      <c r="R1453" t="s">
        <v>4462</v>
      </c>
      <c r="S1453">
        <v>26493</v>
      </c>
      <c r="T1453">
        <v>20456</v>
      </c>
      <c r="U1453" t="s">
        <v>4463</v>
      </c>
      <c r="V1453">
        <v>0</v>
      </c>
      <c r="W1453" t="s">
        <v>4464</v>
      </c>
      <c r="X1453" t="s">
        <v>4465</v>
      </c>
      <c r="Y1453">
        <v>159</v>
      </c>
      <c r="Z1453" t="s">
        <v>44</v>
      </c>
      <c r="AA1453" t="s">
        <v>45</v>
      </c>
      <c r="AB1453" t="s">
        <v>62</v>
      </c>
      <c r="AC1453">
        <v>12500000</v>
      </c>
      <c r="AD1453">
        <v>2002</v>
      </c>
      <c r="AE1453">
        <v>638</v>
      </c>
      <c r="AF1453">
        <v>7.3</v>
      </c>
      <c r="AG1453">
        <v>2.35</v>
      </c>
      <c r="AH1453">
        <v>0</v>
      </c>
    </row>
    <row r="1454" spans="1:34">
      <c r="A1454" t="s">
        <v>34</v>
      </c>
      <c r="B1454" t="s">
        <v>4491</v>
      </c>
      <c r="C1454">
        <v>203</v>
      </c>
      <c r="D1454">
        <v>109</v>
      </c>
      <c r="E1454">
        <v>64</v>
      </c>
      <c r="F1454">
        <v>553</v>
      </c>
      <c r="G1454" t="s">
        <v>534</v>
      </c>
      <c r="H1454">
        <v>16000</v>
      </c>
      <c r="I1454">
        <v>33305037</v>
      </c>
      <c r="J1454" t="s">
        <v>79</v>
      </c>
      <c r="K1454" t="s">
        <v>38</v>
      </c>
      <c r="L1454" t="s">
        <v>80</v>
      </c>
      <c r="Q1454" t="s">
        <v>825</v>
      </c>
      <c r="R1454" t="s">
        <v>4492</v>
      </c>
      <c r="S1454">
        <v>33856</v>
      </c>
      <c r="T1454">
        <v>17866</v>
      </c>
      <c r="U1454" t="s">
        <v>1998</v>
      </c>
      <c r="V1454">
        <v>2</v>
      </c>
      <c r="W1454" t="s">
        <v>4493</v>
      </c>
      <c r="X1454" t="s">
        <v>4494</v>
      </c>
      <c r="Y1454">
        <v>147</v>
      </c>
      <c r="Z1454" t="s">
        <v>44</v>
      </c>
      <c r="AA1454" t="s">
        <v>329</v>
      </c>
      <c r="AB1454" t="s">
        <v>62</v>
      </c>
      <c r="AC1454">
        <v>11000000</v>
      </c>
      <c r="AD1454">
        <v>2015</v>
      </c>
      <c r="AE1454">
        <v>638</v>
      </c>
      <c r="AF1454">
        <v>7.3</v>
      </c>
      <c r="AG1454">
        <v>2.35</v>
      </c>
      <c r="AH1454">
        <v>34000</v>
      </c>
    </row>
    <row r="1455" spans="1:34">
      <c r="A1455" t="s">
        <v>34</v>
      </c>
      <c r="B1455" t="s">
        <v>4599</v>
      </c>
      <c r="C1455">
        <v>185</v>
      </c>
      <c r="D1455">
        <v>109</v>
      </c>
      <c r="E1455">
        <v>260</v>
      </c>
      <c r="F1455">
        <v>592</v>
      </c>
      <c r="G1455" t="s">
        <v>1959</v>
      </c>
      <c r="H1455">
        <v>9000</v>
      </c>
      <c r="I1455">
        <v>34468224</v>
      </c>
      <c r="J1455" t="s">
        <v>79</v>
      </c>
      <c r="K1455" t="s">
        <v>37</v>
      </c>
      <c r="L1455" t="s">
        <v>38</v>
      </c>
      <c r="M1455" t="s">
        <v>57</v>
      </c>
      <c r="Q1455" t="s">
        <v>767</v>
      </c>
      <c r="R1455" t="s">
        <v>4600</v>
      </c>
      <c r="S1455">
        <v>105568</v>
      </c>
      <c r="T1455">
        <v>11736</v>
      </c>
      <c r="U1455" t="s">
        <v>4601</v>
      </c>
      <c r="V1455">
        <v>2</v>
      </c>
      <c r="W1455" t="s">
        <v>4602</v>
      </c>
      <c r="X1455" t="s">
        <v>4603</v>
      </c>
      <c r="Y1455">
        <v>533</v>
      </c>
      <c r="Z1455" t="s">
        <v>44</v>
      </c>
      <c r="AA1455" t="s">
        <v>45</v>
      </c>
      <c r="AB1455" t="s">
        <v>46</v>
      </c>
      <c r="AC1455">
        <v>4500000</v>
      </c>
      <c r="AD1455">
        <v>2003</v>
      </c>
      <c r="AE1455">
        <v>844</v>
      </c>
      <c r="AF1455">
        <v>7.3</v>
      </c>
      <c r="AG1455">
        <v>1.85</v>
      </c>
      <c r="AH1455">
        <v>0</v>
      </c>
    </row>
    <row r="1456" spans="1:34">
      <c r="A1456" t="s">
        <v>34</v>
      </c>
      <c r="B1456" t="s">
        <v>1742</v>
      </c>
      <c r="C1456">
        <v>322</v>
      </c>
      <c r="D1456">
        <v>137</v>
      </c>
      <c r="E1456">
        <v>11000</v>
      </c>
      <c r="F1456">
        <v>465</v>
      </c>
      <c r="G1456" t="s">
        <v>2515</v>
      </c>
      <c r="H1456">
        <v>769</v>
      </c>
      <c r="I1456">
        <v>115603980</v>
      </c>
      <c r="J1456" t="s">
        <v>79</v>
      </c>
      <c r="K1456" t="s">
        <v>38</v>
      </c>
      <c r="L1456" t="s">
        <v>520</v>
      </c>
      <c r="M1456" t="s">
        <v>207</v>
      </c>
      <c r="Q1456" t="s">
        <v>4802</v>
      </c>
      <c r="R1456" t="s">
        <v>4803</v>
      </c>
      <c r="S1456">
        <v>103589</v>
      </c>
      <c r="T1456">
        <v>2938</v>
      </c>
      <c r="U1456" t="s">
        <v>4804</v>
      </c>
      <c r="V1456">
        <v>0</v>
      </c>
      <c r="W1456" t="s">
        <v>4805</v>
      </c>
      <c r="X1456" t="s">
        <v>4806</v>
      </c>
      <c r="Y1456">
        <v>351</v>
      </c>
      <c r="Z1456" t="s">
        <v>44</v>
      </c>
      <c r="AA1456" t="s">
        <v>45</v>
      </c>
      <c r="AB1456" t="s">
        <v>62</v>
      </c>
      <c r="AC1456">
        <v>65000000</v>
      </c>
      <c r="AD1456">
        <v>2014</v>
      </c>
      <c r="AE1456">
        <v>698</v>
      </c>
      <c r="AF1456">
        <v>7.2</v>
      </c>
      <c r="AG1456">
        <v>2.35</v>
      </c>
      <c r="AH1456">
        <v>35000</v>
      </c>
    </row>
    <row r="1457" spans="1:34">
      <c r="A1457" t="s">
        <v>34</v>
      </c>
      <c r="B1457" t="s">
        <v>964</v>
      </c>
      <c r="C1457">
        <v>82</v>
      </c>
      <c r="D1457">
        <v>140</v>
      </c>
      <c r="E1457">
        <v>0</v>
      </c>
      <c r="F1457">
        <v>552</v>
      </c>
      <c r="G1457" t="s">
        <v>967</v>
      </c>
      <c r="H1457">
        <v>720</v>
      </c>
      <c r="I1457">
        <v>35183792</v>
      </c>
      <c r="J1457" t="s">
        <v>79</v>
      </c>
      <c r="K1457" t="s">
        <v>38</v>
      </c>
      <c r="L1457" t="s">
        <v>128</v>
      </c>
      <c r="M1457" t="s">
        <v>91</v>
      </c>
      <c r="Q1457" t="s">
        <v>2229</v>
      </c>
      <c r="R1457" t="s">
        <v>4871</v>
      </c>
      <c r="S1457">
        <v>68159</v>
      </c>
      <c r="T1457">
        <v>3044</v>
      </c>
      <c r="U1457" t="s">
        <v>2668</v>
      </c>
      <c r="V1457">
        <v>1</v>
      </c>
      <c r="W1457" t="s">
        <v>4872</v>
      </c>
      <c r="X1457" t="s">
        <v>4873</v>
      </c>
      <c r="Y1457">
        <v>209</v>
      </c>
      <c r="Z1457" t="s">
        <v>44</v>
      </c>
      <c r="AA1457" t="s">
        <v>45</v>
      </c>
      <c r="AB1457" t="s">
        <v>46</v>
      </c>
      <c r="AC1457">
        <v>38000000</v>
      </c>
      <c r="AD1457">
        <v>1991</v>
      </c>
      <c r="AE1457">
        <v>576</v>
      </c>
      <c r="AF1457">
        <v>7.2</v>
      </c>
      <c r="AG1457">
        <v>2.35</v>
      </c>
      <c r="AH1457">
        <v>0</v>
      </c>
    </row>
    <row r="1458" spans="1:34">
      <c r="A1458" t="s">
        <v>34</v>
      </c>
      <c r="B1458" t="s">
        <v>4885</v>
      </c>
      <c r="C1458">
        <v>160</v>
      </c>
      <c r="D1458">
        <v>123</v>
      </c>
      <c r="E1458">
        <v>130</v>
      </c>
      <c r="F1458">
        <v>426</v>
      </c>
      <c r="G1458" t="s">
        <v>1448</v>
      </c>
      <c r="H1458">
        <v>826</v>
      </c>
      <c r="I1458">
        <v>59699513</v>
      </c>
      <c r="J1458" t="s">
        <v>79</v>
      </c>
      <c r="K1458" t="s">
        <v>38</v>
      </c>
      <c r="L1458" t="s">
        <v>89</v>
      </c>
      <c r="M1458" t="s">
        <v>80</v>
      </c>
      <c r="N1458" t="s">
        <v>520</v>
      </c>
      <c r="Q1458" t="s">
        <v>217</v>
      </c>
      <c r="R1458" t="s">
        <v>4886</v>
      </c>
      <c r="S1458">
        <v>20827</v>
      </c>
      <c r="T1458">
        <v>2259</v>
      </c>
      <c r="U1458" t="s">
        <v>4887</v>
      </c>
      <c r="V1458">
        <v>0</v>
      </c>
      <c r="W1458" t="s">
        <v>4888</v>
      </c>
      <c r="X1458" t="s">
        <v>4889</v>
      </c>
      <c r="Y1458">
        <v>136</v>
      </c>
      <c r="Z1458" t="s">
        <v>44</v>
      </c>
      <c r="AA1458" t="s">
        <v>45</v>
      </c>
      <c r="AB1458" t="s">
        <v>150</v>
      </c>
      <c r="AC1458">
        <v>35000000</v>
      </c>
      <c r="AD1458">
        <v>2010</v>
      </c>
      <c r="AE1458">
        <v>638</v>
      </c>
      <c r="AF1458">
        <v>7.2</v>
      </c>
      <c r="AG1458">
        <v>2.35</v>
      </c>
      <c r="AH1458">
        <v>0</v>
      </c>
    </row>
    <row r="1459" spans="1:34">
      <c r="A1459" t="s">
        <v>34</v>
      </c>
      <c r="B1459" t="s">
        <v>4895</v>
      </c>
      <c r="C1459">
        <v>98</v>
      </c>
      <c r="D1459">
        <v>129</v>
      </c>
      <c r="E1459">
        <v>88</v>
      </c>
      <c r="F1459">
        <v>975</v>
      </c>
      <c r="G1459" t="s">
        <v>767</v>
      </c>
      <c r="H1459">
        <v>22000</v>
      </c>
      <c r="I1459">
        <v>48814909</v>
      </c>
      <c r="J1459" t="s">
        <v>79</v>
      </c>
      <c r="K1459" t="s">
        <v>38</v>
      </c>
      <c r="Q1459" t="s">
        <v>63</v>
      </c>
      <c r="R1459" t="s">
        <v>4896</v>
      </c>
      <c r="S1459">
        <v>89424</v>
      </c>
      <c r="T1459">
        <v>36069</v>
      </c>
      <c r="U1459" t="s">
        <v>1235</v>
      </c>
      <c r="V1459">
        <v>0</v>
      </c>
      <c r="W1459" t="s">
        <v>4897</v>
      </c>
      <c r="X1459" t="s">
        <v>4898</v>
      </c>
      <c r="Y1459">
        <v>224</v>
      </c>
      <c r="Z1459" t="s">
        <v>44</v>
      </c>
      <c r="AA1459" t="s">
        <v>45</v>
      </c>
      <c r="AB1459" t="s">
        <v>46</v>
      </c>
      <c r="AC1459">
        <v>32000000</v>
      </c>
      <c r="AD1459">
        <v>2000</v>
      </c>
      <c r="AE1459">
        <v>9000</v>
      </c>
      <c r="AF1459">
        <v>7.2</v>
      </c>
      <c r="AG1459">
        <v>2.35</v>
      </c>
      <c r="AH1459">
        <v>0</v>
      </c>
    </row>
    <row r="1460" spans="1:34">
      <c r="A1460" t="s">
        <v>34</v>
      </c>
      <c r="B1460" t="s">
        <v>3803</v>
      </c>
      <c r="C1460">
        <v>66</v>
      </c>
      <c r="D1460">
        <v>161</v>
      </c>
      <c r="E1460">
        <v>521</v>
      </c>
      <c r="F1460">
        <v>184</v>
      </c>
      <c r="G1460" t="s">
        <v>2762</v>
      </c>
      <c r="H1460">
        <v>11000</v>
      </c>
      <c r="I1460">
        <v>87100000</v>
      </c>
      <c r="J1460" t="s">
        <v>79</v>
      </c>
      <c r="K1460" t="s">
        <v>38</v>
      </c>
      <c r="L1460" t="s">
        <v>87</v>
      </c>
      <c r="Q1460" t="s">
        <v>1785</v>
      </c>
      <c r="R1460" t="s">
        <v>4899</v>
      </c>
      <c r="S1460">
        <v>52339</v>
      </c>
      <c r="T1460">
        <v>12518</v>
      </c>
      <c r="U1460" t="s">
        <v>4900</v>
      </c>
      <c r="V1460">
        <v>0</v>
      </c>
      <c r="W1460" t="s">
        <v>4901</v>
      </c>
      <c r="X1460" t="s">
        <v>4902</v>
      </c>
      <c r="Y1460">
        <v>200</v>
      </c>
      <c r="Z1460" t="s">
        <v>44</v>
      </c>
      <c r="AA1460" t="s">
        <v>45</v>
      </c>
      <c r="AB1460" t="s">
        <v>150</v>
      </c>
      <c r="AC1460">
        <v>31000000</v>
      </c>
      <c r="AD1460">
        <v>1985</v>
      </c>
      <c r="AE1460">
        <v>920</v>
      </c>
      <c r="AF1460">
        <v>7.2</v>
      </c>
      <c r="AG1460">
        <v>1.85</v>
      </c>
      <c r="AH1460">
        <v>0</v>
      </c>
    </row>
    <row r="1461" spans="1:34">
      <c r="A1461" t="s">
        <v>34</v>
      </c>
      <c r="B1461" t="s">
        <v>4257</v>
      </c>
      <c r="C1461">
        <v>304</v>
      </c>
      <c r="D1461">
        <v>132</v>
      </c>
      <c r="E1461">
        <v>304</v>
      </c>
      <c r="F1461">
        <v>898</v>
      </c>
      <c r="G1461" t="s">
        <v>2451</v>
      </c>
      <c r="H1461">
        <v>15000</v>
      </c>
      <c r="I1461">
        <v>116631310</v>
      </c>
      <c r="J1461" t="s">
        <v>79</v>
      </c>
      <c r="K1461" t="s">
        <v>38</v>
      </c>
      <c r="Q1461" t="s">
        <v>4913</v>
      </c>
      <c r="R1461" t="s">
        <v>4914</v>
      </c>
      <c r="S1461">
        <v>87665</v>
      </c>
      <c r="T1461">
        <v>20035</v>
      </c>
      <c r="U1461" t="s">
        <v>4344</v>
      </c>
      <c r="V1461">
        <v>0</v>
      </c>
      <c r="W1461" t="s">
        <v>4915</v>
      </c>
      <c r="X1461" t="s">
        <v>4916</v>
      </c>
      <c r="Y1461">
        <v>323</v>
      </c>
      <c r="Z1461" t="s">
        <v>44</v>
      </c>
      <c r="AA1461" t="s">
        <v>45</v>
      </c>
      <c r="AB1461" t="s">
        <v>62</v>
      </c>
      <c r="AC1461">
        <v>30000000</v>
      </c>
      <c r="AD1461">
        <v>2013</v>
      </c>
      <c r="AE1461">
        <v>1000</v>
      </c>
      <c r="AF1461">
        <v>7.2</v>
      </c>
      <c r="AG1461">
        <v>1.85</v>
      </c>
      <c r="AH1461">
        <v>41000</v>
      </c>
    </row>
    <row r="1462" spans="1:34">
      <c r="A1462" t="s">
        <v>34</v>
      </c>
      <c r="B1462" t="s">
        <v>4953</v>
      </c>
      <c r="C1462">
        <v>28</v>
      </c>
      <c r="D1462">
        <v>117</v>
      </c>
      <c r="E1462">
        <v>162</v>
      </c>
      <c r="F1462">
        <v>745</v>
      </c>
      <c r="G1462" t="s">
        <v>2533</v>
      </c>
      <c r="H1462">
        <v>2000</v>
      </c>
      <c r="I1462">
        <v>777423</v>
      </c>
      <c r="J1462" t="s">
        <v>79</v>
      </c>
      <c r="K1462" t="s">
        <v>38</v>
      </c>
      <c r="L1462" t="s">
        <v>520</v>
      </c>
      <c r="Q1462" t="s">
        <v>4954</v>
      </c>
      <c r="R1462" t="s">
        <v>4955</v>
      </c>
      <c r="S1462">
        <v>5841</v>
      </c>
      <c r="T1462">
        <v>4351</v>
      </c>
      <c r="U1462" t="s">
        <v>404</v>
      </c>
      <c r="V1462">
        <v>0</v>
      </c>
      <c r="W1462" t="s">
        <v>4956</v>
      </c>
      <c r="X1462" t="s">
        <v>4957</v>
      </c>
      <c r="Y1462">
        <v>57</v>
      </c>
      <c r="Z1462" t="s">
        <v>44</v>
      </c>
      <c r="AA1462" t="s">
        <v>45</v>
      </c>
      <c r="AB1462" t="s">
        <v>62</v>
      </c>
      <c r="AC1462">
        <v>25000000</v>
      </c>
      <c r="AD1462">
        <v>1998</v>
      </c>
      <c r="AE1462">
        <v>878</v>
      </c>
      <c r="AF1462">
        <v>7.2</v>
      </c>
      <c r="AG1462">
        <v>2.35</v>
      </c>
      <c r="AH1462">
        <v>942</v>
      </c>
    </row>
    <row r="1463" spans="1:34">
      <c r="A1463" t="s">
        <v>34</v>
      </c>
      <c r="B1463" t="s">
        <v>4991</v>
      </c>
      <c r="C1463">
        <v>116</v>
      </c>
      <c r="D1463">
        <v>116</v>
      </c>
      <c r="E1463">
        <v>150</v>
      </c>
      <c r="F1463">
        <v>956</v>
      </c>
      <c r="G1463" t="s">
        <v>4992</v>
      </c>
      <c r="H1463">
        <v>18000</v>
      </c>
      <c r="I1463">
        <v>6002756</v>
      </c>
      <c r="J1463" t="s">
        <v>79</v>
      </c>
      <c r="K1463" t="s">
        <v>38</v>
      </c>
      <c r="L1463" t="s">
        <v>520</v>
      </c>
      <c r="Q1463" t="s">
        <v>615</v>
      </c>
      <c r="R1463" t="s">
        <v>4993</v>
      </c>
      <c r="S1463">
        <v>24997</v>
      </c>
      <c r="T1463">
        <v>21200</v>
      </c>
      <c r="U1463" t="s">
        <v>4994</v>
      </c>
      <c r="V1463">
        <v>2</v>
      </c>
      <c r="W1463" t="s">
        <v>4995</v>
      </c>
      <c r="X1463" t="s">
        <v>4996</v>
      </c>
      <c r="Y1463">
        <v>75</v>
      </c>
      <c r="Z1463" t="s">
        <v>44</v>
      </c>
      <c r="AA1463" t="s">
        <v>45</v>
      </c>
      <c r="AB1463" t="s">
        <v>150</v>
      </c>
      <c r="AC1463">
        <v>20000000</v>
      </c>
      <c r="AD1463">
        <v>2012</v>
      </c>
      <c r="AE1463">
        <v>1000</v>
      </c>
      <c r="AF1463">
        <v>7.2</v>
      </c>
      <c r="AG1463">
        <v>1.85</v>
      </c>
      <c r="AH1463">
        <v>13000</v>
      </c>
    </row>
    <row r="1464" spans="1:34">
      <c r="A1464" t="s">
        <v>34</v>
      </c>
      <c r="B1464" t="s">
        <v>726</v>
      </c>
      <c r="C1464">
        <v>412</v>
      </c>
      <c r="D1464">
        <v>122</v>
      </c>
      <c r="E1464">
        <v>0</v>
      </c>
      <c r="F1464">
        <v>816</v>
      </c>
      <c r="G1464" t="s">
        <v>481</v>
      </c>
      <c r="H1464">
        <v>14000</v>
      </c>
      <c r="I1464">
        <v>17750583</v>
      </c>
      <c r="J1464" t="s">
        <v>79</v>
      </c>
      <c r="K1464" t="s">
        <v>38</v>
      </c>
      <c r="Q1464" t="s">
        <v>509</v>
      </c>
      <c r="R1464" t="s">
        <v>5003</v>
      </c>
      <c r="S1464">
        <v>93548</v>
      </c>
      <c r="T1464">
        <v>28933</v>
      </c>
      <c r="U1464" t="s">
        <v>5004</v>
      </c>
      <c r="V1464">
        <v>0</v>
      </c>
      <c r="W1464" t="s">
        <v>5005</v>
      </c>
      <c r="X1464" t="s">
        <v>5006</v>
      </c>
      <c r="Y1464">
        <v>307</v>
      </c>
      <c r="Z1464" t="s">
        <v>44</v>
      </c>
      <c r="AA1464" t="s">
        <v>329</v>
      </c>
      <c r="AB1464" t="s">
        <v>46</v>
      </c>
      <c r="AC1464">
        <v>30000000</v>
      </c>
      <c r="AD1464">
        <v>2015</v>
      </c>
      <c r="AE1464">
        <v>13000</v>
      </c>
      <c r="AF1464">
        <v>7.2</v>
      </c>
      <c r="AG1464">
        <v>2.35</v>
      </c>
      <c r="AH1464">
        <v>23000</v>
      </c>
    </row>
    <row r="1465" spans="1:34">
      <c r="A1465" t="s">
        <v>34</v>
      </c>
      <c r="B1465" t="s">
        <v>964</v>
      </c>
      <c r="C1465">
        <v>72</v>
      </c>
      <c r="D1465">
        <v>145</v>
      </c>
      <c r="E1465">
        <v>0</v>
      </c>
      <c r="F1465">
        <v>560</v>
      </c>
      <c r="G1465" t="s">
        <v>965</v>
      </c>
      <c r="H1465">
        <v>10000</v>
      </c>
      <c r="I1465">
        <v>70001698</v>
      </c>
      <c r="J1465" t="s">
        <v>79</v>
      </c>
      <c r="K1465" t="s">
        <v>38</v>
      </c>
      <c r="L1465" t="s">
        <v>207</v>
      </c>
      <c r="Q1465" t="s">
        <v>1161</v>
      </c>
      <c r="R1465" t="s">
        <v>5063</v>
      </c>
      <c r="S1465">
        <v>76842</v>
      </c>
      <c r="T1465">
        <v>12098</v>
      </c>
      <c r="U1465" t="s">
        <v>5064</v>
      </c>
      <c r="V1465">
        <v>0</v>
      </c>
      <c r="W1465" t="s">
        <v>5065</v>
      </c>
      <c r="X1465" t="s">
        <v>5066</v>
      </c>
      <c r="Y1465">
        <v>173</v>
      </c>
      <c r="Z1465" t="s">
        <v>44</v>
      </c>
      <c r="AA1465" t="s">
        <v>45</v>
      </c>
      <c r="AB1465" t="s">
        <v>46</v>
      </c>
      <c r="AC1465">
        <v>14000000</v>
      </c>
      <c r="AD1465">
        <v>1989</v>
      </c>
      <c r="AE1465">
        <v>854</v>
      </c>
      <c r="AF1465">
        <v>7.2</v>
      </c>
      <c r="AG1465">
        <v>2.35</v>
      </c>
      <c r="AH1465">
        <v>4000</v>
      </c>
    </row>
    <row r="1466" spans="1:34">
      <c r="A1466" t="s">
        <v>34</v>
      </c>
      <c r="B1466" t="s">
        <v>5122</v>
      </c>
      <c r="C1466">
        <v>163</v>
      </c>
      <c r="D1466">
        <v>113</v>
      </c>
      <c r="E1466">
        <v>13</v>
      </c>
      <c r="F1466">
        <v>594</v>
      </c>
      <c r="G1466" t="s">
        <v>5123</v>
      </c>
      <c r="H1466">
        <v>5000</v>
      </c>
      <c r="I1466">
        <v>1094798</v>
      </c>
      <c r="J1466" t="s">
        <v>79</v>
      </c>
      <c r="K1466" t="s">
        <v>88</v>
      </c>
      <c r="L1466" t="s">
        <v>38</v>
      </c>
      <c r="M1466" t="s">
        <v>80</v>
      </c>
      <c r="Q1466" t="s">
        <v>1196</v>
      </c>
      <c r="R1466" t="s">
        <v>5124</v>
      </c>
      <c r="S1466">
        <v>11158</v>
      </c>
      <c r="T1466">
        <v>7692</v>
      </c>
      <c r="U1466" t="s">
        <v>2392</v>
      </c>
      <c r="V1466">
        <v>6</v>
      </c>
      <c r="W1466" t="s">
        <v>5125</v>
      </c>
      <c r="X1466" t="s">
        <v>5126</v>
      </c>
      <c r="Y1466">
        <v>73</v>
      </c>
      <c r="Z1466" t="s">
        <v>44</v>
      </c>
      <c r="AA1466" t="s">
        <v>329</v>
      </c>
      <c r="AB1466" t="s">
        <v>46</v>
      </c>
      <c r="AC1466">
        <v>7200000</v>
      </c>
      <c r="AD1466">
        <v>2010</v>
      </c>
      <c r="AE1466">
        <v>629</v>
      </c>
      <c r="AF1466">
        <v>7.2</v>
      </c>
      <c r="AG1466">
        <v>2.35</v>
      </c>
      <c r="AH1466">
        <v>0</v>
      </c>
    </row>
    <row r="1467" spans="1:34">
      <c r="A1467" t="s">
        <v>34</v>
      </c>
      <c r="B1467" t="s">
        <v>5178</v>
      </c>
      <c r="C1467">
        <v>90</v>
      </c>
      <c r="D1467">
        <v>125</v>
      </c>
      <c r="E1467">
        <v>46</v>
      </c>
      <c r="F1467">
        <v>249</v>
      </c>
      <c r="G1467" t="s">
        <v>5179</v>
      </c>
      <c r="H1467">
        <v>368</v>
      </c>
      <c r="I1467">
        <v>58800000</v>
      </c>
      <c r="J1467" t="s">
        <v>79</v>
      </c>
      <c r="K1467" t="s">
        <v>38</v>
      </c>
      <c r="L1467" t="s">
        <v>520</v>
      </c>
      <c r="Q1467" t="s">
        <v>5180</v>
      </c>
      <c r="R1467" t="s">
        <v>5181</v>
      </c>
      <c r="S1467">
        <v>40511</v>
      </c>
      <c r="T1467">
        <v>1651</v>
      </c>
      <c r="U1467" t="s">
        <v>3299</v>
      </c>
      <c r="V1467">
        <v>0</v>
      </c>
      <c r="W1467" t="s">
        <v>5182</v>
      </c>
      <c r="X1467" t="s">
        <v>5183</v>
      </c>
      <c r="Y1467">
        <v>213</v>
      </c>
      <c r="Z1467" t="s">
        <v>44</v>
      </c>
      <c r="AA1467" t="s">
        <v>329</v>
      </c>
      <c r="AB1467" t="s">
        <v>150</v>
      </c>
      <c r="AC1467">
        <v>5500000</v>
      </c>
      <c r="AD1467">
        <v>1981</v>
      </c>
      <c r="AE1467">
        <v>303</v>
      </c>
      <c r="AF1467">
        <v>7.2</v>
      </c>
      <c r="AG1467">
        <v>1.85</v>
      </c>
      <c r="AH1467">
        <v>0</v>
      </c>
    </row>
    <row r="1468" spans="1:34">
      <c r="A1468" t="s">
        <v>34</v>
      </c>
      <c r="B1468" t="s">
        <v>5294</v>
      </c>
      <c r="C1468">
        <v>337</v>
      </c>
      <c r="D1468">
        <v>95</v>
      </c>
      <c r="E1468">
        <v>20</v>
      </c>
      <c r="F1468">
        <v>365</v>
      </c>
      <c r="G1468" t="s">
        <v>5295</v>
      </c>
      <c r="H1468">
        <v>422</v>
      </c>
      <c r="I1468">
        <v>5997134</v>
      </c>
      <c r="J1468" t="s">
        <v>79</v>
      </c>
      <c r="K1468" t="s">
        <v>88</v>
      </c>
      <c r="L1468" t="s">
        <v>38</v>
      </c>
      <c r="M1468" t="s">
        <v>87</v>
      </c>
      <c r="Q1468" t="s">
        <v>4997</v>
      </c>
      <c r="R1468" t="s">
        <v>5296</v>
      </c>
      <c r="S1468">
        <v>36381</v>
      </c>
      <c r="T1468">
        <v>1899</v>
      </c>
      <c r="U1468" t="s">
        <v>5297</v>
      </c>
      <c r="V1468">
        <v>3</v>
      </c>
      <c r="W1468" t="s">
        <v>5298</v>
      </c>
      <c r="X1468" t="s">
        <v>5299</v>
      </c>
      <c r="Y1468">
        <v>126</v>
      </c>
      <c r="Z1468" t="s">
        <v>44</v>
      </c>
      <c r="AA1468" t="s">
        <v>45</v>
      </c>
      <c r="AB1468" t="s">
        <v>46</v>
      </c>
      <c r="AC1468">
        <v>1000000</v>
      </c>
      <c r="AD1468">
        <v>2012</v>
      </c>
      <c r="AE1468">
        <v>374</v>
      </c>
      <c r="AF1468">
        <v>7.2</v>
      </c>
      <c r="AG1468">
        <v>1.85</v>
      </c>
      <c r="AH1468">
        <v>11000</v>
      </c>
    </row>
    <row r="1469" spans="1:34">
      <c r="A1469" t="s">
        <v>34</v>
      </c>
      <c r="B1469" t="s">
        <v>5351</v>
      </c>
      <c r="C1469">
        <v>72</v>
      </c>
      <c r="D1469">
        <v>88</v>
      </c>
      <c r="E1469">
        <v>20</v>
      </c>
      <c r="F1469">
        <v>0</v>
      </c>
      <c r="G1469" t="s">
        <v>5351</v>
      </c>
      <c r="H1469">
        <v>58</v>
      </c>
      <c r="I1469">
        <v>592014</v>
      </c>
      <c r="J1469" t="s">
        <v>79</v>
      </c>
      <c r="K1469" t="s">
        <v>93</v>
      </c>
      <c r="Q1469" t="s">
        <v>5352</v>
      </c>
      <c r="R1469" t="s">
        <v>5353</v>
      </c>
      <c r="S1469">
        <v>5709</v>
      </c>
      <c r="T1469">
        <v>78</v>
      </c>
      <c r="U1469" t="s">
        <v>5354</v>
      </c>
      <c r="V1469">
        <v>3</v>
      </c>
      <c r="W1469" t="s">
        <v>5355</v>
      </c>
      <c r="X1469" t="s">
        <v>5356</v>
      </c>
      <c r="Y1469">
        <v>114</v>
      </c>
      <c r="Z1469" t="s">
        <v>44</v>
      </c>
      <c r="AA1469" t="s">
        <v>45</v>
      </c>
      <c r="AB1469" t="s">
        <v>199</v>
      </c>
      <c r="AC1469">
        <v>218</v>
      </c>
      <c r="AD1469">
        <v>2003</v>
      </c>
      <c r="AE1469">
        <v>20</v>
      </c>
      <c r="AF1469">
        <v>7.2</v>
      </c>
      <c r="AG1469">
        <v>1.37</v>
      </c>
      <c r="AH1469">
        <v>754</v>
      </c>
    </row>
    <row r="1470" spans="1:34">
      <c r="A1470" t="s">
        <v>34</v>
      </c>
      <c r="B1470" t="s">
        <v>4274</v>
      </c>
      <c r="C1470">
        <v>269</v>
      </c>
      <c r="D1470">
        <v>102</v>
      </c>
      <c r="E1470">
        <v>0</v>
      </c>
      <c r="F1470">
        <v>15000</v>
      </c>
      <c r="G1470" t="s">
        <v>138</v>
      </c>
      <c r="H1470">
        <v>22000</v>
      </c>
      <c r="I1470">
        <v>66636385</v>
      </c>
      <c r="J1470" t="s">
        <v>79</v>
      </c>
      <c r="K1470" t="s">
        <v>88</v>
      </c>
      <c r="L1470" t="s">
        <v>38</v>
      </c>
      <c r="M1470" t="s">
        <v>80</v>
      </c>
      <c r="Q1470" t="s">
        <v>699</v>
      </c>
      <c r="R1470" t="s">
        <v>5434</v>
      </c>
      <c r="S1470">
        <v>88451</v>
      </c>
      <c r="T1470">
        <v>60646</v>
      </c>
      <c r="U1470" t="s">
        <v>5435</v>
      </c>
      <c r="V1470">
        <v>1</v>
      </c>
      <c r="W1470" t="s">
        <v>5436</v>
      </c>
      <c r="X1470" t="s">
        <v>5437</v>
      </c>
      <c r="Y1470">
        <v>289</v>
      </c>
      <c r="Z1470" t="s">
        <v>44</v>
      </c>
      <c r="AA1470" t="s">
        <v>45</v>
      </c>
      <c r="AB1470" t="s">
        <v>46</v>
      </c>
      <c r="AC1470">
        <v>75000000</v>
      </c>
      <c r="AD1470">
        <v>2007</v>
      </c>
      <c r="AE1470">
        <v>15000</v>
      </c>
      <c r="AF1470">
        <v>7.1</v>
      </c>
      <c r="AG1470">
        <v>1.85</v>
      </c>
      <c r="AH1470">
        <v>0</v>
      </c>
    </row>
    <row r="1471" spans="1:34">
      <c r="A1471" t="s">
        <v>76</v>
      </c>
      <c r="B1471" t="s">
        <v>964</v>
      </c>
      <c r="C1471">
        <v>83</v>
      </c>
      <c r="D1471">
        <v>212</v>
      </c>
      <c r="E1471">
        <v>0</v>
      </c>
      <c r="F1471">
        <v>805</v>
      </c>
      <c r="G1471" t="s">
        <v>1196</v>
      </c>
      <c r="H1471">
        <v>12000</v>
      </c>
      <c r="I1471">
        <v>13560960</v>
      </c>
      <c r="J1471" t="s">
        <v>79</v>
      </c>
      <c r="K1471" t="s">
        <v>38</v>
      </c>
      <c r="L1471" t="s">
        <v>80</v>
      </c>
      <c r="Q1471" t="s">
        <v>218</v>
      </c>
      <c r="R1471" t="s">
        <v>5531</v>
      </c>
      <c r="S1471">
        <v>23996</v>
      </c>
      <c r="T1471">
        <v>21130</v>
      </c>
      <c r="U1471" t="s">
        <v>546</v>
      </c>
      <c r="V1471">
        <v>0</v>
      </c>
      <c r="W1471" t="s">
        <v>5532</v>
      </c>
      <c r="X1471" t="s">
        <v>5533</v>
      </c>
      <c r="Y1471">
        <v>161</v>
      </c>
      <c r="Z1471" t="s">
        <v>44</v>
      </c>
      <c r="AA1471" t="s">
        <v>45</v>
      </c>
      <c r="AB1471" t="s">
        <v>46</v>
      </c>
      <c r="AC1471">
        <v>50000000</v>
      </c>
      <c r="AD1471">
        <v>1995</v>
      </c>
      <c r="AE1471">
        <v>5000</v>
      </c>
      <c r="AF1471">
        <v>7.1</v>
      </c>
      <c r="AG1471">
        <v>2.35</v>
      </c>
      <c r="AH1471">
        <v>915</v>
      </c>
    </row>
    <row r="1472" spans="1:34">
      <c r="A1472" t="s">
        <v>34</v>
      </c>
      <c r="B1472" t="s">
        <v>5559</v>
      </c>
      <c r="C1472">
        <v>219</v>
      </c>
      <c r="D1472">
        <v>123</v>
      </c>
      <c r="E1472">
        <v>15</v>
      </c>
      <c r="F1472">
        <v>745</v>
      </c>
      <c r="G1472" t="s">
        <v>641</v>
      </c>
      <c r="H1472">
        <v>10000</v>
      </c>
      <c r="I1472">
        <v>34531832</v>
      </c>
      <c r="J1472" t="s">
        <v>79</v>
      </c>
      <c r="K1472" t="s">
        <v>38</v>
      </c>
      <c r="L1472" t="s">
        <v>520</v>
      </c>
      <c r="Q1472" t="s">
        <v>1098</v>
      </c>
      <c r="R1472" t="s">
        <v>5560</v>
      </c>
      <c r="S1472">
        <v>44788</v>
      </c>
      <c r="T1472">
        <v>13371</v>
      </c>
      <c r="U1472" t="s">
        <v>1929</v>
      </c>
      <c r="V1472">
        <v>0</v>
      </c>
      <c r="W1472" t="s">
        <v>5561</v>
      </c>
      <c r="X1472" t="s">
        <v>5562</v>
      </c>
      <c r="Y1472">
        <v>138</v>
      </c>
      <c r="Z1472" t="s">
        <v>44</v>
      </c>
      <c r="AA1472" t="s">
        <v>329</v>
      </c>
      <c r="AB1472" t="s">
        <v>62</v>
      </c>
      <c r="AC1472">
        <v>35000000</v>
      </c>
      <c r="AD1472">
        <v>2015</v>
      </c>
      <c r="AE1472">
        <v>979</v>
      </c>
      <c r="AF1472">
        <v>7.1</v>
      </c>
      <c r="AG1472">
        <v>2.35</v>
      </c>
      <c r="AH1472">
        <v>23000</v>
      </c>
    </row>
    <row r="1473" spans="1:34">
      <c r="A1473" t="s">
        <v>34</v>
      </c>
      <c r="B1473" t="s">
        <v>5568</v>
      </c>
      <c r="C1473">
        <v>211</v>
      </c>
      <c r="D1473">
        <v>141</v>
      </c>
      <c r="E1473">
        <v>56</v>
      </c>
      <c r="F1473">
        <v>38</v>
      </c>
      <c r="G1473" t="s">
        <v>5569</v>
      </c>
      <c r="H1473">
        <v>113</v>
      </c>
      <c r="I1473">
        <v>8324748</v>
      </c>
      <c r="J1473" t="s">
        <v>79</v>
      </c>
      <c r="K1473" t="s">
        <v>38</v>
      </c>
      <c r="L1473" t="s">
        <v>80</v>
      </c>
      <c r="Q1473" t="s">
        <v>4643</v>
      </c>
      <c r="R1473" t="s">
        <v>5570</v>
      </c>
      <c r="S1473">
        <v>21223</v>
      </c>
      <c r="T1473">
        <v>301</v>
      </c>
      <c r="U1473" t="s">
        <v>5571</v>
      </c>
      <c r="V1473">
        <v>1</v>
      </c>
      <c r="W1473" t="s">
        <v>5572</v>
      </c>
      <c r="X1473" t="s">
        <v>5573</v>
      </c>
      <c r="Y1473">
        <v>108</v>
      </c>
      <c r="Z1473" t="s">
        <v>44</v>
      </c>
      <c r="AA1473" t="s">
        <v>329</v>
      </c>
      <c r="AB1473" t="s">
        <v>62</v>
      </c>
      <c r="AC1473">
        <v>35000000</v>
      </c>
      <c r="AD1473">
        <v>2013</v>
      </c>
      <c r="AE1473">
        <v>98</v>
      </c>
      <c r="AF1473">
        <v>7.1</v>
      </c>
      <c r="AG1473">
        <v>2.35</v>
      </c>
      <c r="AH1473">
        <v>13000</v>
      </c>
    </row>
    <row r="1474" spans="1:34">
      <c r="A1474" t="s">
        <v>34</v>
      </c>
      <c r="B1474" t="s">
        <v>5630</v>
      </c>
      <c r="C1474">
        <v>119</v>
      </c>
      <c r="D1474">
        <v>107</v>
      </c>
      <c r="E1474">
        <v>308</v>
      </c>
      <c r="F1474">
        <v>872</v>
      </c>
      <c r="G1474" t="s">
        <v>1424</v>
      </c>
      <c r="H1474">
        <v>13000</v>
      </c>
      <c r="I1474">
        <v>11008432</v>
      </c>
      <c r="J1474" t="s">
        <v>79</v>
      </c>
      <c r="K1474" t="s">
        <v>38</v>
      </c>
      <c r="L1474" t="s">
        <v>520</v>
      </c>
      <c r="Q1474" t="s">
        <v>55</v>
      </c>
      <c r="R1474" t="s">
        <v>5631</v>
      </c>
      <c r="S1474">
        <v>43903</v>
      </c>
      <c r="T1474">
        <v>16651</v>
      </c>
      <c r="U1474" t="s">
        <v>2336</v>
      </c>
      <c r="V1474">
        <v>0</v>
      </c>
      <c r="W1474" t="s">
        <v>5632</v>
      </c>
      <c r="X1474" t="s">
        <v>5633</v>
      </c>
      <c r="Y1474">
        <v>194</v>
      </c>
      <c r="Z1474" t="s">
        <v>44</v>
      </c>
      <c r="AA1474" t="s">
        <v>45</v>
      </c>
      <c r="AB1474" t="s">
        <v>62</v>
      </c>
      <c r="AC1474">
        <v>25000000</v>
      </c>
      <c r="AD1474">
        <v>2005</v>
      </c>
      <c r="AE1474">
        <v>947</v>
      </c>
      <c r="AF1474">
        <v>7.1</v>
      </c>
      <c r="AG1474">
        <v>1.85</v>
      </c>
      <c r="AH1474">
        <v>5000</v>
      </c>
    </row>
    <row r="1475" spans="1:34">
      <c r="A1475" t="s">
        <v>76</v>
      </c>
      <c r="B1475" t="s">
        <v>2699</v>
      </c>
      <c r="C1475">
        <v>44</v>
      </c>
      <c r="D1475">
        <v>133</v>
      </c>
      <c r="E1475">
        <v>277</v>
      </c>
      <c r="F1475">
        <v>8000</v>
      </c>
      <c r="G1475" t="s">
        <v>81</v>
      </c>
      <c r="H1475">
        <v>25000</v>
      </c>
      <c r="I1475">
        <v>11030963</v>
      </c>
      <c r="J1475" t="s">
        <v>79</v>
      </c>
      <c r="K1475" t="s">
        <v>38</v>
      </c>
      <c r="L1475" t="s">
        <v>57</v>
      </c>
      <c r="M1475" t="s">
        <v>207</v>
      </c>
      <c r="Q1475" t="s">
        <v>655</v>
      </c>
      <c r="R1475" t="s">
        <v>5634</v>
      </c>
      <c r="S1475">
        <v>24145</v>
      </c>
      <c r="T1475">
        <v>48482</v>
      </c>
      <c r="U1475" t="s">
        <v>4199</v>
      </c>
      <c r="V1475">
        <v>2</v>
      </c>
      <c r="W1475" t="s">
        <v>5635</v>
      </c>
      <c r="X1475" t="s">
        <v>5636</v>
      </c>
      <c r="Y1475">
        <v>93</v>
      </c>
      <c r="Z1475" t="s">
        <v>44</v>
      </c>
      <c r="AA1475" t="s">
        <v>329</v>
      </c>
      <c r="AB1475" t="s">
        <v>46</v>
      </c>
      <c r="AC1475">
        <v>28000000</v>
      </c>
      <c r="AD1475">
        <v>1996</v>
      </c>
      <c r="AE1475">
        <v>14000</v>
      </c>
      <c r="AF1475">
        <v>7.1</v>
      </c>
      <c r="AG1475">
        <v>1.85</v>
      </c>
      <c r="AH1475">
        <v>0</v>
      </c>
    </row>
    <row r="1476" spans="1:34">
      <c r="A1476" t="s">
        <v>34</v>
      </c>
      <c r="B1476" t="s">
        <v>5711</v>
      </c>
      <c r="C1476">
        <v>167</v>
      </c>
      <c r="D1476">
        <v>109</v>
      </c>
      <c r="E1476">
        <v>93</v>
      </c>
      <c r="F1476">
        <v>521</v>
      </c>
      <c r="G1476" t="s">
        <v>4064</v>
      </c>
      <c r="H1476">
        <v>31000</v>
      </c>
      <c r="I1476">
        <v>1357042</v>
      </c>
      <c r="J1476" t="s">
        <v>79</v>
      </c>
      <c r="K1476" t="s">
        <v>38</v>
      </c>
      <c r="L1476" t="s">
        <v>57</v>
      </c>
      <c r="Q1476" t="s">
        <v>5712</v>
      </c>
      <c r="R1476" t="s">
        <v>5713</v>
      </c>
      <c r="S1476">
        <v>53977</v>
      </c>
      <c r="T1476">
        <v>35561</v>
      </c>
      <c r="U1476" t="s">
        <v>4354</v>
      </c>
      <c r="V1476">
        <v>1</v>
      </c>
      <c r="W1476" t="s">
        <v>5714</v>
      </c>
      <c r="X1476" t="s">
        <v>5715</v>
      </c>
      <c r="Y1476">
        <v>125</v>
      </c>
      <c r="Z1476" t="s">
        <v>44</v>
      </c>
      <c r="AA1476" t="s">
        <v>5716</v>
      </c>
      <c r="AB1476" t="s">
        <v>46</v>
      </c>
      <c r="AC1476">
        <v>15000000</v>
      </c>
      <c r="AD1476">
        <v>2011</v>
      </c>
      <c r="AE1476">
        <v>3000</v>
      </c>
      <c r="AF1476">
        <v>7.1</v>
      </c>
      <c r="AG1476">
        <v>2.35</v>
      </c>
      <c r="AH1476">
        <v>14000</v>
      </c>
    </row>
    <row r="1477" spans="1:34">
      <c r="A1477" t="s">
        <v>34</v>
      </c>
      <c r="B1477" t="s">
        <v>5720</v>
      </c>
      <c r="C1477">
        <v>110</v>
      </c>
      <c r="D1477">
        <v>106</v>
      </c>
      <c r="E1477">
        <v>80</v>
      </c>
      <c r="F1477">
        <v>723</v>
      </c>
      <c r="G1477" t="s">
        <v>5721</v>
      </c>
      <c r="H1477">
        <v>2000</v>
      </c>
      <c r="I1477">
        <v>43853424</v>
      </c>
      <c r="J1477" t="s">
        <v>79</v>
      </c>
      <c r="K1477" t="s">
        <v>38</v>
      </c>
      <c r="L1477" t="s">
        <v>89</v>
      </c>
      <c r="M1477" t="s">
        <v>520</v>
      </c>
      <c r="Q1477" t="s">
        <v>1479</v>
      </c>
      <c r="R1477" t="s">
        <v>5722</v>
      </c>
      <c r="S1477">
        <v>35514</v>
      </c>
      <c r="T1477">
        <v>5024</v>
      </c>
      <c r="U1477" t="s">
        <v>1079</v>
      </c>
      <c r="V1477">
        <v>1</v>
      </c>
      <c r="W1477" t="s">
        <v>5723</v>
      </c>
      <c r="X1477" t="s">
        <v>5724</v>
      </c>
      <c r="Y1477">
        <v>114</v>
      </c>
      <c r="Z1477" t="s">
        <v>44</v>
      </c>
      <c r="AA1477" t="s">
        <v>45</v>
      </c>
      <c r="AB1477" t="s">
        <v>150</v>
      </c>
      <c r="AC1477">
        <v>18000000</v>
      </c>
      <c r="AD1477">
        <v>2011</v>
      </c>
      <c r="AE1477">
        <v>795</v>
      </c>
      <c r="AF1477">
        <v>7.1</v>
      </c>
      <c r="AG1477">
        <v>2.35</v>
      </c>
      <c r="AH1477">
        <v>15000</v>
      </c>
    </row>
    <row r="1478" spans="1:34">
      <c r="A1478" t="s">
        <v>34</v>
      </c>
      <c r="B1478" t="s">
        <v>5732</v>
      </c>
      <c r="C1478">
        <v>186</v>
      </c>
      <c r="D1478">
        <v>116</v>
      </c>
      <c r="E1478">
        <v>6</v>
      </c>
      <c r="F1478">
        <v>212</v>
      </c>
      <c r="G1478" t="s">
        <v>1191</v>
      </c>
      <c r="H1478">
        <v>25000</v>
      </c>
      <c r="I1478">
        <v>4435083</v>
      </c>
      <c r="J1478" t="s">
        <v>79</v>
      </c>
      <c r="K1478" t="s">
        <v>38</v>
      </c>
      <c r="L1478" t="s">
        <v>87</v>
      </c>
      <c r="M1478" t="s">
        <v>207</v>
      </c>
      <c r="Q1478" t="s">
        <v>4792</v>
      </c>
      <c r="R1478" t="s">
        <v>5733</v>
      </c>
      <c r="S1478">
        <v>27882</v>
      </c>
      <c r="T1478">
        <v>39463</v>
      </c>
      <c r="U1478" t="s">
        <v>5734</v>
      </c>
      <c r="V1478">
        <v>2</v>
      </c>
      <c r="W1478" t="s">
        <v>5735</v>
      </c>
      <c r="X1478" t="s">
        <v>5736</v>
      </c>
      <c r="Y1478">
        <v>119</v>
      </c>
      <c r="Z1478" t="s">
        <v>44</v>
      </c>
      <c r="AA1478" t="s">
        <v>772</v>
      </c>
      <c r="AB1478" t="s">
        <v>46</v>
      </c>
      <c r="AC1478">
        <v>18000000</v>
      </c>
      <c r="AD1478">
        <v>2013</v>
      </c>
      <c r="AE1478">
        <v>14000</v>
      </c>
      <c r="AF1478">
        <v>7.1</v>
      </c>
      <c r="AG1478">
        <v>2.35</v>
      </c>
      <c r="AH1478">
        <v>18000</v>
      </c>
    </row>
    <row r="1479" spans="1:34">
      <c r="A1479" t="s">
        <v>34</v>
      </c>
      <c r="B1479" t="s">
        <v>5737</v>
      </c>
      <c r="C1479">
        <v>150</v>
      </c>
      <c r="D1479">
        <v>120</v>
      </c>
      <c r="E1479">
        <v>11</v>
      </c>
      <c r="F1479">
        <v>281</v>
      </c>
      <c r="G1479" t="s">
        <v>2462</v>
      </c>
      <c r="H1479">
        <v>11000</v>
      </c>
      <c r="I1479">
        <v>18663911</v>
      </c>
      <c r="J1479" t="s">
        <v>79</v>
      </c>
      <c r="K1479" t="s">
        <v>38</v>
      </c>
      <c r="L1479" t="s">
        <v>87</v>
      </c>
      <c r="Q1479" t="s">
        <v>200</v>
      </c>
      <c r="R1479" t="s">
        <v>5738</v>
      </c>
      <c r="S1479">
        <v>46204</v>
      </c>
      <c r="T1479">
        <v>12554</v>
      </c>
      <c r="U1479" t="s">
        <v>5739</v>
      </c>
      <c r="V1479">
        <v>1</v>
      </c>
      <c r="W1479" t="s">
        <v>5740</v>
      </c>
      <c r="X1479" t="s">
        <v>5741</v>
      </c>
      <c r="Y1479">
        <v>151</v>
      </c>
      <c r="Z1479" t="s">
        <v>44</v>
      </c>
      <c r="AA1479" t="s">
        <v>329</v>
      </c>
      <c r="AB1479" t="s">
        <v>150</v>
      </c>
      <c r="AC1479">
        <v>16500000</v>
      </c>
      <c r="AD1479">
        <v>2007</v>
      </c>
      <c r="AE1479">
        <v>838</v>
      </c>
      <c r="AF1479">
        <v>7.1</v>
      </c>
      <c r="AG1479">
        <v>2.35</v>
      </c>
      <c r="AH1479">
        <v>0</v>
      </c>
    </row>
    <row r="1480" spans="1:34">
      <c r="A1480" t="s">
        <v>34</v>
      </c>
      <c r="B1480" t="s">
        <v>1911</v>
      </c>
      <c r="C1480">
        <v>94</v>
      </c>
      <c r="D1480">
        <v>125</v>
      </c>
      <c r="E1480">
        <v>0</v>
      </c>
      <c r="F1480">
        <v>968</v>
      </c>
      <c r="G1480" t="s">
        <v>206</v>
      </c>
      <c r="H1480">
        <v>22000</v>
      </c>
      <c r="I1480">
        <v>1172769</v>
      </c>
      <c r="J1480" t="s">
        <v>79</v>
      </c>
      <c r="K1480" t="s">
        <v>88</v>
      </c>
      <c r="L1480" t="s">
        <v>37</v>
      </c>
      <c r="M1480" t="s">
        <v>38</v>
      </c>
      <c r="Q1480" t="s">
        <v>1043</v>
      </c>
      <c r="R1480" t="s">
        <v>5756</v>
      </c>
      <c r="S1480">
        <v>28068</v>
      </c>
      <c r="T1480">
        <v>37606</v>
      </c>
      <c r="U1480" t="s">
        <v>5757</v>
      </c>
      <c r="V1480">
        <v>2</v>
      </c>
      <c r="W1480" t="s">
        <v>5758</v>
      </c>
      <c r="X1480" t="s">
        <v>5759</v>
      </c>
      <c r="Y1480">
        <v>108</v>
      </c>
      <c r="Z1480" t="s">
        <v>44</v>
      </c>
      <c r="AA1480" t="s">
        <v>359</v>
      </c>
      <c r="AB1480" t="s">
        <v>46</v>
      </c>
      <c r="AC1480">
        <v>13000000</v>
      </c>
      <c r="AD1480">
        <v>2006</v>
      </c>
      <c r="AE1480">
        <v>14000</v>
      </c>
      <c r="AF1480">
        <v>7.1</v>
      </c>
      <c r="AG1480">
        <v>1.85</v>
      </c>
      <c r="AH1480">
        <v>0</v>
      </c>
    </row>
    <row r="1481" spans="1:34">
      <c r="A1481" t="s">
        <v>34</v>
      </c>
      <c r="B1481" t="s">
        <v>5109</v>
      </c>
      <c r="C1481">
        <v>129</v>
      </c>
      <c r="D1481">
        <v>118</v>
      </c>
      <c r="E1481">
        <v>41</v>
      </c>
      <c r="F1481">
        <v>442</v>
      </c>
      <c r="G1481" t="s">
        <v>5760</v>
      </c>
      <c r="H1481">
        <v>2000</v>
      </c>
      <c r="I1481">
        <v>1150403</v>
      </c>
      <c r="J1481" t="s">
        <v>79</v>
      </c>
      <c r="K1481" t="s">
        <v>37</v>
      </c>
      <c r="L1481" t="s">
        <v>38</v>
      </c>
      <c r="Q1481" t="s">
        <v>2265</v>
      </c>
      <c r="R1481" t="s">
        <v>5761</v>
      </c>
      <c r="S1481">
        <v>14143</v>
      </c>
      <c r="T1481">
        <v>3474</v>
      </c>
      <c r="U1481" t="s">
        <v>4474</v>
      </c>
      <c r="V1481">
        <v>4</v>
      </c>
      <c r="W1481" t="s">
        <v>5762</v>
      </c>
      <c r="X1481" t="s">
        <v>5763</v>
      </c>
      <c r="Y1481">
        <v>102</v>
      </c>
      <c r="Z1481" t="s">
        <v>44</v>
      </c>
      <c r="AA1481" t="s">
        <v>45</v>
      </c>
      <c r="AB1481" t="s">
        <v>46</v>
      </c>
      <c r="AC1481">
        <v>13000000</v>
      </c>
      <c r="AD1481">
        <v>2006</v>
      </c>
      <c r="AE1481">
        <v>812</v>
      </c>
      <c r="AF1481">
        <v>7.1</v>
      </c>
      <c r="AG1481">
        <v>1.85</v>
      </c>
      <c r="AH1481">
        <v>0</v>
      </c>
    </row>
    <row r="1482" spans="1:34">
      <c r="A1482" t="s">
        <v>76</v>
      </c>
      <c r="B1482" t="s">
        <v>3498</v>
      </c>
      <c r="C1482">
        <v>188</v>
      </c>
      <c r="D1482">
        <v>118</v>
      </c>
      <c r="E1482">
        <v>386</v>
      </c>
      <c r="F1482">
        <v>812</v>
      </c>
      <c r="G1482" t="s">
        <v>1691</v>
      </c>
      <c r="H1482">
        <v>14000</v>
      </c>
      <c r="I1482">
        <v>10214647</v>
      </c>
      <c r="J1482" t="s">
        <v>79</v>
      </c>
      <c r="K1482" t="s">
        <v>38</v>
      </c>
      <c r="Q1482" t="s">
        <v>81</v>
      </c>
      <c r="R1482" t="s">
        <v>5803</v>
      </c>
      <c r="S1482">
        <v>42689</v>
      </c>
      <c r="T1482">
        <v>17490</v>
      </c>
      <c r="U1482" t="s">
        <v>5804</v>
      </c>
      <c r="V1482">
        <v>0</v>
      </c>
      <c r="W1482" t="s">
        <v>5805</v>
      </c>
      <c r="X1482" t="s">
        <v>5806</v>
      </c>
      <c r="Y1482">
        <v>204</v>
      </c>
      <c r="Z1482" t="s">
        <v>44</v>
      </c>
      <c r="AA1482" t="s">
        <v>45</v>
      </c>
      <c r="AB1482" t="s">
        <v>46</v>
      </c>
      <c r="AC1482">
        <v>11000000</v>
      </c>
      <c r="AD1482">
        <v>2004</v>
      </c>
      <c r="AE1482">
        <v>1000</v>
      </c>
      <c r="AF1482">
        <v>7.1</v>
      </c>
      <c r="AG1482">
        <v>2.35</v>
      </c>
      <c r="AH1482">
        <v>0</v>
      </c>
    </row>
    <row r="1483" spans="1:34">
      <c r="A1483" t="s">
        <v>34</v>
      </c>
      <c r="B1483" t="s">
        <v>3752</v>
      </c>
      <c r="C1483">
        <v>100</v>
      </c>
      <c r="D1483">
        <v>91</v>
      </c>
      <c r="E1483">
        <v>14</v>
      </c>
      <c r="F1483">
        <v>548</v>
      </c>
      <c r="G1483" t="s">
        <v>1198</v>
      </c>
      <c r="H1483">
        <v>14000</v>
      </c>
      <c r="I1483">
        <v>1292119</v>
      </c>
      <c r="J1483" t="s">
        <v>79</v>
      </c>
      <c r="K1483" t="s">
        <v>38</v>
      </c>
      <c r="L1483" t="s">
        <v>87</v>
      </c>
      <c r="Q1483" t="s">
        <v>509</v>
      </c>
      <c r="R1483" t="s">
        <v>5894</v>
      </c>
      <c r="S1483">
        <v>14786</v>
      </c>
      <c r="T1483">
        <v>16768</v>
      </c>
      <c r="U1483" t="s">
        <v>2205</v>
      </c>
      <c r="V1483">
        <v>1</v>
      </c>
      <c r="W1483" t="s">
        <v>5895</v>
      </c>
      <c r="X1483" t="s">
        <v>5896</v>
      </c>
      <c r="Y1483">
        <v>144</v>
      </c>
      <c r="Z1483" t="s">
        <v>44</v>
      </c>
      <c r="AA1483" t="s">
        <v>329</v>
      </c>
      <c r="AB1483" t="s">
        <v>46</v>
      </c>
      <c r="AC1483">
        <v>5500000</v>
      </c>
      <c r="AD1483">
        <v>2001</v>
      </c>
      <c r="AE1483">
        <v>1000</v>
      </c>
      <c r="AF1483">
        <v>7.1</v>
      </c>
      <c r="AG1483">
        <v>1.85</v>
      </c>
      <c r="AH1483">
        <v>0</v>
      </c>
    </row>
    <row r="1484" spans="1:34">
      <c r="A1484" t="s">
        <v>34</v>
      </c>
      <c r="B1484" t="s">
        <v>5934</v>
      </c>
      <c r="C1484">
        <v>290</v>
      </c>
      <c r="D1484">
        <v>107</v>
      </c>
      <c r="E1484">
        <v>78</v>
      </c>
      <c r="F1484">
        <v>969</v>
      </c>
      <c r="G1484" t="s">
        <v>2766</v>
      </c>
      <c r="H1484">
        <v>18000</v>
      </c>
      <c r="I1484">
        <v>5354039</v>
      </c>
      <c r="J1484" t="s">
        <v>79</v>
      </c>
      <c r="K1484" t="s">
        <v>38</v>
      </c>
      <c r="L1484" t="s">
        <v>57</v>
      </c>
      <c r="Q1484" t="s">
        <v>239</v>
      </c>
      <c r="R1484" t="s">
        <v>5935</v>
      </c>
      <c r="S1484">
        <v>92599</v>
      </c>
      <c r="T1484">
        <v>22834</v>
      </c>
      <c r="U1484" t="s">
        <v>5936</v>
      </c>
      <c r="V1484">
        <v>8</v>
      </c>
      <c r="W1484" t="s">
        <v>5937</v>
      </c>
      <c r="X1484" t="s">
        <v>5938</v>
      </c>
      <c r="Y1484">
        <v>225</v>
      </c>
      <c r="Z1484" t="s">
        <v>44</v>
      </c>
      <c r="AA1484" t="s">
        <v>45</v>
      </c>
      <c r="AB1484" t="s">
        <v>46</v>
      </c>
      <c r="AC1484">
        <v>3500000</v>
      </c>
      <c r="AD1484">
        <v>2011</v>
      </c>
      <c r="AE1484">
        <v>2000</v>
      </c>
      <c r="AF1484">
        <v>7.1</v>
      </c>
      <c r="AG1484">
        <v>1.85</v>
      </c>
      <c r="AH1484">
        <v>21000</v>
      </c>
    </row>
    <row r="1485" spans="1:34">
      <c r="A1485" t="s">
        <v>34</v>
      </c>
      <c r="B1485" t="s">
        <v>1404</v>
      </c>
      <c r="C1485">
        <v>357</v>
      </c>
      <c r="D1485">
        <v>140</v>
      </c>
      <c r="E1485">
        <v>0</v>
      </c>
      <c r="F1485">
        <v>1000</v>
      </c>
      <c r="G1485" t="s">
        <v>58</v>
      </c>
      <c r="H1485">
        <v>40000</v>
      </c>
      <c r="I1485">
        <v>97030725</v>
      </c>
      <c r="J1485" t="s">
        <v>79</v>
      </c>
      <c r="K1485" t="s">
        <v>37</v>
      </c>
      <c r="L1485" t="s">
        <v>38</v>
      </c>
      <c r="M1485" t="s">
        <v>80</v>
      </c>
      <c r="N1485" t="s">
        <v>87</v>
      </c>
      <c r="Q1485" t="s">
        <v>785</v>
      </c>
      <c r="R1485" t="s">
        <v>6075</v>
      </c>
      <c r="S1485">
        <v>230931</v>
      </c>
      <c r="T1485">
        <v>64599</v>
      </c>
      <c r="U1485" t="s">
        <v>2513</v>
      </c>
      <c r="V1485">
        <v>1</v>
      </c>
      <c r="W1485" t="s">
        <v>6076</v>
      </c>
      <c r="X1485" t="s">
        <v>6077</v>
      </c>
      <c r="Y1485">
        <v>585</v>
      </c>
      <c r="Z1485" t="s">
        <v>44</v>
      </c>
      <c r="AA1485" t="s">
        <v>45</v>
      </c>
      <c r="AB1485" t="s">
        <v>46</v>
      </c>
      <c r="AC1485">
        <v>100000000</v>
      </c>
      <c r="AD1485">
        <v>2009</v>
      </c>
      <c r="AE1485">
        <v>23000</v>
      </c>
      <c r="AF1485">
        <v>7</v>
      </c>
      <c r="AG1485">
        <v>2.35</v>
      </c>
      <c r="AH1485">
        <v>0</v>
      </c>
    </row>
    <row r="1486" spans="1:34">
      <c r="A1486" t="s">
        <v>34</v>
      </c>
      <c r="B1486" t="s">
        <v>4538</v>
      </c>
      <c r="C1486">
        <v>391</v>
      </c>
      <c r="D1486">
        <v>123</v>
      </c>
      <c r="E1486">
        <v>108</v>
      </c>
      <c r="F1486">
        <v>3000</v>
      </c>
      <c r="G1486" t="s">
        <v>908</v>
      </c>
      <c r="H1486">
        <v>40000</v>
      </c>
      <c r="I1486">
        <v>62563543</v>
      </c>
      <c r="J1486" t="s">
        <v>79</v>
      </c>
      <c r="K1486" t="s">
        <v>37</v>
      </c>
      <c r="L1486" t="s">
        <v>38</v>
      </c>
      <c r="Q1486" t="s">
        <v>785</v>
      </c>
      <c r="R1486" t="s">
        <v>6168</v>
      </c>
      <c r="S1486">
        <v>115216</v>
      </c>
      <c r="T1486">
        <v>63769</v>
      </c>
      <c r="U1486" t="s">
        <v>3178</v>
      </c>
      <c r="V1486">
        <v>7</v>
      </c>
      <c r="W1486" t="s">
        <v>6169</v>
      </c>
      <c r="X1486" t="s">
        <v>6170</v>
      </c>
      <c r="Y1486">
        <v>289</v>
      </c>
      <c r="Z1486" t="s">
        <v>44</v>
      </c>
      <c r="AA1486" t="s">
        <v>45</v>
      </c>
      <c r="AB1486" t="s">
        <v>46</v>
      </c>
      <c r="AC1486">
        <v>53000000</v>
      </c>
      <c r="AD1486">
        <v>2015</v>
      </c>
      <c r="AE1486">
        <v>19000</v>
      </c>
      <c r="AF1486">
        <v>7</v>
      </c>
      <c r="AG1486">
        <v>2.35</v>
      </c>
      <c r="AH1486">
        <v>44000</v>
      </c>
    </row>
    <row r="1487" spans="1:34">
      <c r="A1487" t="s">
        <v>34</v>
      </c>
      <c r="B1487" t="s">
        <v>6205</v>
      </c>
      <c r="C1487">
        <v>72</v>
      </c>
      <c r="D1487">
        <v>251</v>
      </c>
      <c r="E1487">
        <v>311</v>
      </c>
      <c r="F1487">
        <v>595</v>
      </c>
      <c r="G1487" t="s">
        <v>6206</v>
      </c>
      <c r="H1487">
        <v>940</v>
      </c>
      <c r="I1487">
        <v>57750000</v>
      </c>
      <c r="J1487" t="s">
        <v>79</v>
      </c>
      <c r="K1487" t="s">
        <v>38</v>
      </c>
      <c r="L1487" t="s">
        <v>80</v>
      </c>
      <c r="M1487" t="s">
        <v>87</v>
      </c>
      <c r="Q1487" t="s">
        <v>1507</v>
      </c>
      <c r="R1487" t="s">
        <v>6207</v>
      </c>
      <c r="S1487">
        <v>21554</v>
      </c>
      <c r="T1487">
        <v>2957</v>
      </c>
      <c r="U1487" t="s">
        <v>6208</v>
      </c>
      <c r="V1487">
        <v>2</v>
      </c>
      <c r="W1487" t="s">
        <v>6209</v>
      </c>
      <c r="X1487" t="s">
        <v>6210</v>
      </c>
      <c r="Y1487">
        <v>192</v>
      </c>
      <c r="Z1487" t="s">
        <v>44</v>
      </c>
      <c r="AA1487" t="s">
        <v>329</v>
      </c>
      <c r="AB1487" t="s">
        <v>112</v>
      </c>
      <c r="AC1487">
        <v>31115000</v>
      </c>
      <c r="AD1487">
        <v>1963</v>
      </c>
      <c r="AE1487">
        <v>726</v>
      </c>
      <c r="AF1487">
        <v>7</v>
      </c>
      <c r="AG1487">
        <v>2.2000000000000002</v>
      </c>
      <c r="AH1487">
        <v>0</v>
      </c>
    </row>
    <row r="1488" spans="1:34">
      <c r="A1488" t="s">
        <v>34</v>
      </c>
      <c r="B1488" t="s">
        <v>6215</v>
      </c>
      <c r="C1488">
        <v>252</v>
      </c>
      <c r="D1488">
        <v>123</v>
      </c>
      <c r="E1488">
        <v>0</v>
      </c>
      <c r="F1488">
        <v>923</v>
      </c>
      <c r="G1488" t="s">
        <v>6216</v>
      </c>
      <c r="H1488">
        <v>11000</v>
      </c>
      <c r="I1488">
        <v>94125426</v>
      </c>
      <c r="J1488" t="s">
        <v>79</v>
      </c>
      <c r="K1488" t="s">
        <v>38</v>
      </c>
      <c r="L1488" t="s">
        <v>87</v>
      </c>
      <c r="Q1488" t="s">
        <v>1785</v>
      </c>
      <c r="R1488" t="s">
        <v>6217</v>
      </c>
      <c r="S1488">
        <v>79264</v>
      </c>
      <c r="T1488">
        <v>13321</v>
      </c>
      <c r="U1488" t="s">
        <v>6218</v>
      </c>
      <c r="V1488">
        <v>2</v>
      </c>
      <c r="W1488" t="s">
        <v>6219</v>
      </c>
      <c r="X1488" t="s">
        <v>6220</v>
      </c>
      <c r="Y1488">
        <v>277</v>
      </c>
      <c r="Z1488" t="s">
        <v>44</v>
      </c>
      <c r="AA1488" t="s">
        <v>45</v>
      </c>
      <c r="AB1488" t="s">
        <v>62</v>
      </c>
      <c r="AC1488">
        <v>40000000</v>
      </c>
      <c r="AD1488">
        <v>2009</v>
      </c>
      <c r="AE1488">
        <v>935</v>
      </c>
      <c r="AF1488">
        <v>7</v>
      </c>
      <c r="AG1488">
        <v>1.85</v>
      </c>
      <c r="AH1488">
        <v>13000</v>
      </c>
    </row>
    <row r="1489" spans="1:34">
      <c r="A1489" t="s">
        <v>34</v>
      </c>
      <c r="B1489" t="s">
        <v>6283</v>
      </c>
      <c r="C1489">
        <v>124</v>
      </c>
      <c r="D1489">
        <v>88</v>
      </c>
      <c r="E1489">
        <v>108</v>
      </c>
      <c r="F1489">
        <v>135</v>
      </c>
      <c r="G1489" t="s">
        <v>6284</v>
      </c>
      <c r="H1489">
        <v>876</v>
      </c>
      <c r="I1489">
        <v>2975649</v>
      </c>
      <c r="J1489" t="s">
        <v>79</v>
      </c>
      <c r="K1489" t="s">
        <v>38</v>
      </c>
      <c r="L1489" t="s">
        <v>87</v>
      </c>
      <c r="Q1489" t="s">
        <v>2325</v>
      </c>
      <c r="R1489" t="s">
        <v>6285</v>
      </c>
      <c r="S1489">
        <v>23864</v>
      </c>
      <c r="T1489">
        <v>1518</v>
      </c>
      <c r="U1489" t="s">
        <v>6286</v>
      </c>
      <c r="V1489">
        <v>1</v>
      </c>
      <c r="W1489" t="s">
        <v>6287</v>
      </c>
      <c r="X1489" t="s">
        <v>6288</v>
      </c>
      <c r="Y1489">
        <v>142</v>
      </c>
      <c r="Z1489" t="s">
        <v>44</v>
      </c>
      <c r="AA1489" t="s">
        <v>329</v>
      </c>
      <c r="AB1489" t="s">
        <v>150</v>
      </c>
      <c r="AC1489">
        <v>30000000</v>
      </c>
      <c r="AD1489">
        <v>2006</v>
      </c>
      <c r="AE1489">
        <v>142</v>
      </c>
      <c r="AF1489">
        <v>7</v>
      </c>
      <c r="AG1489">
        <v>2.35</v>
      </c>
      <c r="AH1489">
        <v>0</v>
      </c>
    </row>
    <row r="1490" spans="1:34">
      <c r="A1490" t="s">
        <v>34</v>
      </c>
      <c r="B1490" t="s">
        <v>163</v>
      </c>
      <c r="C1490">
        <v>85</v>
      </c>
      <c r="D1490">
        <v>134</v>
      </c>
      <c r="E1490">
        <v>17000</v>
      </c>
      <c r="F1490">
        <v>0</v>
      </c>
      <c r="G1490" t="s">
        <v>6289</v>
      </c>
      <c r="H1490">
        <v>2</v>
      </c>
      <c r="I1490">
        <v>5532301</v>
      </c>
      <c r="J1490" t="s">
        <v>79</v>
      </c>
      <c r="K1490" t="s">
        <v>38</v>
      </c>
      <c r="L1490" t="s">
        <v>80</v>
      </c>
      <c r="M1490" t="s">
        <v>207</v>
      </c>
      <c r="Q1490" t="s">
        <v>6290</v>
      </c>
      <c r="R1490" t="s">
        <v>6291</v>
      </c>
      <c r="S1490">
        <v>21606</v>
      </c>
      <c r="T1490">
        <v>4</v>
      </c>
      <c r="U1490" t="s">
        <v>6292</v>
      </c>
      <c r="V1490">
        <v>0</v>
      </c>
      <c r="W1490" t="s">
        <v>6293</v>
      </c>
      <c r="X1490" t="s">
        <v>6294</v>
      </c>
      <c r="Y1490">
        <v>117</v>
      </c>
      <c r="Z1490" t="s">
        <v>44</v>
      </c>
      <c r="AA1490" t="s">
        <v>45</v>
      </c>
      <c r="AB1490" t="s">
        <v>62</v>
      </c>
      <c r="AC1490">
        <v>28000000</v>
      </c>
      <c r="AD1490">
        <v>1997</v>
      </c>
      <c r="AE1490">
        <v>2</v>
      </c>
      <c r="AF1490">
        <v>7</v>
      </c>
      <c r="AG1490">
        <v>2.35</v>
      </c>
      <c r="AH1490">
        <v>0</v>
      </c>
    </row>
    <row r="1491" spans="1:34">
      <c r="A1491" t="s">
        <v>34</v>
      </c>
      <c r="B1491" t="s">
        <v>3833</v>
      </c>
      <c r="C1491">
        <v>151</v>
      </c>
      <c r="D1491">
        <v>124</v>
      </c>
      <c r="E1491">
        <v>44</v>
      </c>
      <c r="F1491">
        <v>367</v>
      </c>
      <c r="G1491" t="s">
        <v>1062</v>
      </c>
      <c r="H1491">
        <v>4000</v>
      </c>
      <c r="I1491">
        <v>36447959</v>
      </c>
      <c r="J1491" t="s">
        <v>79</v>
      </c>
      <c r="K1491" t="s">
        <v>38</v>
      </c>
      <c r="L1491" t="s">
        <v>520</v>
      </c>
      <c r="Q1491" t="s">
        <v>2755</v>
      </c>
      <c r="R1491" t="s">
        <v>6315</v>
      </c>
      <c r="S1491">
        <v>35833</v>
      </c>
      <c r="T1491">
        <v>6393</v>
      </c>
      <c r="U1491" t="s">
        <v>6316</v>
      </c>
      <c r="V1491">
        <v>0</v>
      </c>
      <c r="W1491" t="s">
        <v>6317</v>
      </c>
      <c r="X1491" t="s">
        <v>6318</v>
      </c>
      <c r="Y1491">
        <v>96</v>
      </c>
      <c r="Z1491" t="s">
        <v>44</v>
      </c>
      <c r="AA1491" t="s">
        <v>45</v>
      </c>
      <c r="AB1491" t="s">
        <v>150</v>
      </c>
      <c r="AC1491">
        <v>25000000</v>
      </c>
      <c r="AD1491">
        <v>2014</v>
      </c>
      <c r="AE1491">
        <v>774</v>
      </c>
      <c r="AF1491">
        <v>7</v>
      </c>
      <c r="AG1491">
        <v>2.39</v>
      </c>
      <c r="AH1491">
        <v>10000</v>
      </c>
    </row>
    <row r="1492" spans="1:34">
      <c r="A1492" t="s">
        <v>34</v>
      </c>
      <c r="B1492" t="s">
        <v>3231</v>
      </c>
      <c r="C1492">
        <v>260</v>
      </c>
      <c r="D1492">
        <v>132</v>
      </c>
      <c r="E1492">
        <v>241</v>
      </c>
      <c r="F1492">
        <v>151</v>
      </c>
      <c r="G1492" t="s">
        <v>3170</v>
      </c>
      <c r="H1492">
        <v>27000</v>
      </c>
      <c r="I1492">
        <v>1865774</v>
      </c>
      <c r="J1492" t="s">
        <v>79</v>
      </c>
      <c r="K1492" t="s">
        <v>37</v>
      </c>
      <c r="L1492" t="s">
        <v>38</v>
      </c>
      <c r="M1492" t="s">
        <v>80</v>
      </c>
      <c r="N1492" t="s">
        <v>57</v>
      </c>
      <c r="Q1492" t="s">
        <v>113</v>
      </c>
      <c r="R1492" t="s">
        <v>6319</v>
      </c>
      <c r="S1492">
        <v>87682</v>
      </c>
      <c r="T1492">
        <v>27659</v>
      </c>
      <c r="U1492" t="s">
        <v>6320</v>
      </c>
      <c r="V1492">
        <v>2</v>
      </c>
      <c r="W1492" t="s">
        <v>6321</v>
      </c>
      <c r="X1492" t="s">
        <v>6322</v>
      </c>
      <c r="Y1492">
        <v>174</v>
      </c>
      <c r="Z1492" t="s">
        <v>44</v>
      </c>
      <c r="AA1492" t="s">
        <v>329</v>
      </c>
      <c r="AB1492" t="s">
        <v>46</v>
      </c>
      <c r="AC1492">
        <v>30000000</v>
      </c>
      <c r="AD1492">
        <v>2015</v>
      </c>
      <c r="AE1492">
        <v>154</v>
      </c>
      <c r="AF1492">
        <v>7</v>
      </c>
      <c r="AG1492">
        <v>2.35</v>
      </c>
      <c r="AH1492">
        <v>43000</v>
      </c>
    </row>
    <row r="1493" spans="1:34">
      <c r="A1493" t="s">
        <v>34</v>
      </c>
      <c r="B1493" t="s">
        <v>6355</v>
      </c>
      <c r="C1493">
        <v>99</v>
      </c>
      <c r="D1493">
        <v>119</v>
      </c>
      <c r="E1493">
        <v>18</v>
      </c>
      <c r="F1493">
        <v>9</v>
      </c>
      <c r="G1493" t="s">
        <v>6356</v>
      </c>
      <c r="H1493">
        <v>20</v>
      </c>
      <c r="I1493">
        <v>4234040</v>
      </c>
      <c r="J1493" t="s">
        <v>79</v>
      </c>
      <c r="K1493" t="s">
        <v>38</v>
      </c>
      <c r="Q1493" t="s">
        <v>6357</v>
      </c>
      <c r="R1493" t="s">
        <v>6358</v>
      </c>
      <c r="S1493">
        <v>14301</v>
      </c>
      <c r="T1493">
        <v>64</v>
      </c>
      <c r="U1493" t="s">
        <v>6359</v>
      </c>
      <c r="V1493">
        <v>0</v>
      </c>
      <c r="W1493" t="s">
        <v>6360</v>
      </c>
      <c r="X1493" t="s">
        <v>6361</v>
      </c>
      <c r="Y1493">
        <v>45</v>
      </c>
      <c r="Z1493" t="s">
        <v>44</v>
      </c>
      <c r="AA1493" t="s">
        <v>45</v>
      </c>
      <c r="AB1493" t="s">
        <v>62</v>
      </c>
      <c r="AC1493">
        <v>20000000</v>
      </c>
      <c r="AD1493">
        <v>2008</v>
      </c>
      <c r="AE1493">
        <v>18</v>
      </c>
      <c r="AF1493">
        <v>7</v>
      </c>
      <c r="AG1493">
        <v>2.35</v>
      </c>
      <c r="AH1493">
        <v>0</v>
      </c>
    </row>
    <row r="1494" spans="1:34">
      <c r="A1494" t="s">
        <v>76</v>
      </c>
      <c r="B1494" t="s">
        <v>3823</v>
      </c>
      <c r="C1494">
        <v>231</v>
      </c>
      <c r="D1494">
        <v>135</v>
      </c>
      <c r="E1494">
        <v>162</v>
      </c>
      <c r="F1494">
        <v>228</v>
      </c>
      <c r="G1494" t="s">
        <v>55</v>
      </c>
      <c r="H1494">
        <v>23000</v>
      </c>
      <c r="I1494">
        <v>4001121</v>
      </c>
      <c r="J1494" t="s">
        <v>79</v>
      </c>
      <c r="K1494" t="s">
        <v>38</v>
      </c>
      <c r="L1494" t="s">
        <v>128</v>
      </c>
      <c r="Q1494" t="s">
        <v>58</v>
      </c>
      <c r="R1494" t="s">
        <v>6362</v>
      </c>
      <c r="S1494">
        <v>48346</v>
      </c>
      <c r="T1494">
        <v>36398</v>
      </c>
      <c r="U1494" t="s">
        <v>6363</v>
      </c>
      <c r="V1494">
        <v>0</v>
      </c>
      <c r="W1494" t="s">
        <v>6364</v>
      </c>
      <c r="X1494" t="s">
        <v>6365</v>
      </c>
      <c r="Y1494">
        <v>230</v>
      </c>
      <c r="Z1494" t="s">
        <v>44</v>
      </c>
      <c r="AA1494" t="s">
        <v>45</v>
      </c>
      <c r="AB1494" t="s">
        <v>46</v>
      </c>
      <c r="AC1494">
        <v>20000000</v>
      </c>
      <c r="AD1494">
        <v>2007</v>
      </c>
      <c r="AE1494">
        <v>13000</v>
      </c>
      <c r="AF1494">
        <v>7</v>
      </c>
      <c r="AG1494">
        <v>2.35</v>
      </c>
      <c r="AH1494">
        <v>0</v>
      </c>
    </row>
    <row r="1495" spans="1:34">
      <c r="A1495" t="s">
        <v>34</v>
      </c>
      <c r="B1495" t="s">
        <v>6366</v>
      </c>
      <c r="C1495">
        <v>27</v>
      </c>
      <c r="D1495">
        <v>118</v>
      </c>
      <c r="E1495">
        <v>14</v>
      </c>
      <c r="F1495">
        <v>400</v>
      </c>
      <c r="G1495" t="s">
        <v>4802</v>
      </c>
      <c r="H1495">
        <v>2000</v>
      </c>
      <c r="I1495">
        <v>2246000</v>
      </c>
      <c r="J1495" t="s">
        <v>79</v>
      </c>
      <c r="K1495" t="s">
        <v>38</v>
      </c>
      <c r="L1495" t="s">
        <v>520</v>
      </c>
      <c r="Q1495" t="s">
        <v>6367</v>
      </c>
      <c r="R1495" t="s">
        <v>6368</v>
      </c>
      <c r="S1495">
        <v>2302</v>
      </c>
      <c r="T1495">
        <v>3384</v>
      </c>
      <c r="U1495" t="s">
        <v>6369</v>
      </c>
      <c r="V1495">
        <v>4</v>
      </c>
      <c r="W1495" t="s">
        <v>6370</v>
      </c>
      <c r="X1495" t="s">
        <v>6371</v>
      </c>
      <c r="Y1495">
        <v>20</v>
      </c>
      <c r="Z1495" t="s">
        <v>44</v>
      </c>
      <c r="AA1495" t="s">
        <v>45</v>
      </c>
      <c r="AB1495" t="s">
        <v>150</v>
      </c>
      <c r="AC1495">
        <v>20000000</v>
      </c>
      <c r="AD1495">
        <v>2015</v>
      </c>
      <c r="AE1495">
        <v>769</v>
      </c>
      <c r="AF1495">
        <v>7</v>
      </c>
      <c r="AG1495">
        <v>2.35</v>
      </c>
      <c r="AH1495">
        <v>0</v>
      </c>
    </row>
    <row r="1496" spans="1:34">
      <c r="A1496" t="s">
        <v>34</v>
      </c>
      <c r="B1496" t="s">
        <v>6385</v>
      </c>
      <c r="C1496">
        <v>184</v>
      </c>
      <c r="D1496">
        <v>112</v>
      </c>
      <c r="E1496">
        <v>97</v>
      </c>
      <c r="F1496">
        <v>231</v>
      </c>
      <c r="G1496" t="s">
        <v>6386</v>
      </c>
      <c r="H1496">
        <v>577</v>
      </c>
      <c r="I1496">
        <v>6615578</v>
      </c>
      <c r="J1496" t="s">
        <v>79</v>
      </c>
      <c r="K1496" t="s">
        <v>38</v>
      </c>
      <c r="L1496" t="s">
        <v>87</v>
      </c>
      <c r="Q1496" t="s">
        <v>6387</v>
      </c>
      <c r="R1496" t="s">
        <v>6388</v>
      </c>
      <c r="S1496">
        <v>15352</v>
      </c>
      <c r="T1496">
        <v>1341</v>
      </c>
      <c r="U1496" t="s">
        <v>6389</v>
      </c>
      <c r="V1496">
        <v>2</v>
      </c>
      <c r="W1496" t="s">
        <v>6390</v>
      </c>
      <c r="X1496" t="s">
        <v>6391</v>
      </c>
      <c r="Y1496">
        <v>82</v>
      </c>
      <c r="Z1496" t="s">
        <v>44</v>
      </c>
      <c r="AA1496" t="s">
        <v>359</v>
      </c>
      <c r="AB1496" t="s">
        <v>46</v>
      </c>
      <c r="AC1496">
        <v>13000000</v>
      </c>
      <c r="AD1496">
        <v>2009</v>
      </c>
      <c r="AE1496">
        <v>416</v>
      </c>
      <c r="AF1496">
        <v>7</v>
      </c>
      <c r="AG1496">
        <v>2.35</v>
      </c>
      <c r="AH1496">
        <v>0</v>
      </c>
    </row>
    <row r="1497" spans="1:34">
      <c r="A1497" t="s">
        <v>34</v>
      </c>
      <c r="B1497" t="s">
        <v>6449</v>
      </c>
      <c r="C1497">
        <v>81</v>
      </c>
      <c r="D1497">
        <v>109</v>
      </c>
      <c r="E1497">
        <v>67</v>
      </c>
      <c r="F1497">
        <v>192</v>
      </c>
      <c r="G1497" t="s">
        <v>6450</v>
      </c>
      <c r="H1497">
        <v>436</v>
      </c>
      <c r="I1497">
        <v>8134217</v>
      </c>
      <c r="J1497" t="s">
        <v>79</v>
      </c>
      <c r="K1497" t="s">
        <v>38</v>
      </c>
      <c r="L1497" t="s">
        <v>128</v>
      </c>
      <c r="Q1497" t="s">
        <v>6451</v>
      </c>
      <c r="R1497" t="s">
        <v>6452</v>
      </c>
      <c r="S1497">
        <v>15412</v>
      </c>
      <c r="T1497">
        <v>1141</v>
      </c>
      <c r="U1497" t="s">
        <v>6453</v>
      </c>
      <c r="V1497">
        <v>3</v>
      </c>
      <c r="W1497" t="s">
        <v>6454</v>
      </c>
      <c r="X1497" t="s">
        <v>6455</v>
      </c>
      <c r="Y1497">
        <v>90</v>
      </c>
      <c r="Z1497" t="s">
        <v>44</v>
      </c>
      <c r="AA1497" t="s">
        <v>45</v>
      </c>
      <c r="AB1497" t="s">
        <v>46</v>
      </c>
      <c r="AC1497">
        <v>12000000</v>
      </c>
      <c r="AD1497">
        <v>2008</v>
      </c>
      <c r="AE1497">
        <v>223</v>
      </c>
      <c r="AF1497">
        <v>7</v>
      </c>
      <c r="AG1497">
        <v>2.35</v>
      </c>
      <c r="AH1497">
        <v>0</v>
      </c>
    </row>
    <row r="1498" spans="1:34">
      <c r="A1498" t="s">
        <v>34</v>
      </c>
      <c r="B1498" t="s">
        <v>4491</v>
      </c>
      <c r="C1498">
        <v>386</v>
      </c>
      <c r="D1498">
        <v>99</v>
      </c>
      <c r="E1498">
        <v>64</v>
      </c>
      <c r="F1498">
        <v>918</v>
      </c>
      <c r="G1498" t="s">
        <v>2265</v>
      </c>
      <c r="H1498">
        <v>13000</v>
      </c>
      <c r="I1498">
        <v>14597405</v>
      </c>
      <c r="J1498" t="s">
        <v>79</v>
      </c>
      <c r="K1498" t="s">
        <v>38</v>
      </c>
      <c r="Q1498" t="s">
        <v>2326</v>
      </c>
      <c r="R1498" t="s">
        <v>6480</v>
      </c>
      <c r="S1498">
        <v>71679</v>
      </c>
      <c r="T1498">
        <v>17204</v>
      </c>
      <c r="U1498" t="s">
        <v>1686</v>
      </c>
      <c r="V1498">
        <v>1</v>
      </c>
      <c r="W1498" t="s">
        <v>6481</v>
      </c>
      <c r="X1498" t="s">
        <v>6482</v>
      </c>
      <c r="Y1498">
        <v>216</v>
      </c>
      <c r="Z1498" t="s">
        <v>44</v>
      </c>
      <c r="AA1498" t="s">
        <v>329</v>
      </c>
      <c r="AB1498" t="s">
        <v>46</v>
      </c>
      <c r="AC1498">
        <v>6400000</v>
      </c>
      <c r="AD1498">
        <v>2011</v>
      </c>
      <c r="AE1498">
        <v>2000</v>
      </c>
      <c r="AF1498">
        <v>7</v>
      </c>
      <c r="AG1498">
        <v>2.35</v>
      </c>
      <c r="AH1498">
        <v>17000</v>
      </c>
    </row>
    <row r="1499" spans="1:34">
      <c r="A1499" t="s">
        <v>34</v>
      </c>
      <c r="B1499" t="s">
        <v>1091</v>
      </c>
      <c r="C1499">
        <v>325</v>
      </c>
      <c r="D1499">
        <v>106</v>
      </c>
      <c r="E1499">
        <v>13000</v>
      </c>
      <c r="F1499">
        <v>309</v>
      </c>
      <c r="G1499" t="s">
        <v>1398</v>
      </c>
      <c r="H1499">
        <v>11000</v>
      </c>
      <c r="I1499">
        <v>14479776</v>
      </c>
      <c r="J1499" t="s">
        <v>79</v>
      </c>
      <c r="K1499" t="s">
        <v>37</v>
      </c>
      <c r="L1499" t="s">
        <v>38</v>
      </c>
      <c r="M1499" t="s">
        <v>87</v>
      </c>
      <c r="Q1499" t="s">
        <v>269</v>
      </c>
      <c r="R1499" t="s">
        <v>6489</v>
      </c>
      <c r="S1499">
        <v>55539</v>
      </c>
      <c r="T1499">
        <v>12418</v>
      </c>
      <c r="U1499" t="s">
        <v>5033</v>
      </c>
      <c r="V1499">
        <v>3</v>
      </c>
      <c r="W1499" t="s">
        <v>6490</v>
      </c>
      <c r="X1499" t="s">
        <v>6491</v>
      </c>
      <c r="Y1499">
        <v>147</v>
      </c>
      <c r="Z1499" t="s">
        <v>44</v>
      </c>
      <c r="AA1499" t="s">
        <v>45</v>
      </c>
      <c r="AB1499" t="s">
        <v>62</v>
      </c>
      <c r="AC1499">
        <v>10000000</v>
      </c>
      <c r="AD1499">
        <v>2014</v>
      </c>
      <c r="AE1499">
        <v>430</v>
      </c>
      <c r="AF1499">
        <v>7</v>
      </c>
      <c r="AG1499">
        <v>1.85</v>
      </c>
      <c r="AH1499">
        <v>20000</v>
      </c>
    </row>
    <row r="1500" spans="1:34">
      <c r="A1500" t="s">
        <v>34</v>
      </c>
      <c r="B1500" t="s">
        <v>2981</v>
      </c>
      <c r="C1500">
        <v>222</v>
      </c>
      <c r="D1500">
        <v>119</v>
      </c>
      <c r="E1500">
        <v>319</v>
      </c>
      <c r="F1500">
        <v>179</v>
      </c>
      <c r="G1500" t="s">
        <v>3569</v>
      </c>
      <c r="H1500">
        <v>2000</v>
      </c>
      <c r="I1500">
        <v>4440055</v>
      </c>
      <c r="J1500" t="s">
        <v>79</v>
      </c>
      <c r="K1500" t="s">
        <v>38</v>
      </c>
      <c r="L1500" t="s">
        <v>87</v>
      </c>
      <c r="Q1500" t="s">
        <v>5067</v>
      </c>
      <c r="R1500" t="s">
        <v>6518</v>
      </c>
      <c r="S1500">
        <v>21360</v>
      </c>
      <c r="T1500">
        <v>3279</v>
      </c>
      <c r="U1500" t="s">
        <v>6519</v>
      </c>
      <c r="V1500">
        <v>0</v>
      </c>
      <c r="W1500" t="s">
        <v>6520</v>
      </c>
      <c r="X1500" t="s">
        <v>6521</v>
      </c>
      <c r="Y1500">
        <v>110</v>
      </c>
      <c r="Z1500" t="s">
        <v>44</v>
      </c>
      <c r="AA1500" t="s">
        <v>329</v>
      </c>
      <c r="AB1500" t="s">
        <v>150</v>
      </c>
      <c r="AC1500">
        <v>8500000</v>
      </c>
      <c r="AD1500">
        <v>2009</v>
      </c>
      <c r="AE1500">
        <v>552</v>
      </c>
      <c r="AF1500">
        <v>7</v>
      </c>
      <c r="AG1500">
        <v>1.85</v>
      </c>
      <c r="AH1500">
        <v>0</v>
      </c>
    </row>
    <row r="1501" spans="1:34">
      <c r="A1501" t="s">
        <v>34</v>
      </c>
      <c r="B1501" t="s">
        <v>6548</v>
      </c>
      <c r="C1501">
        <v>115</v>
      </c>
      <c r="D1501">
        <v>122</v>
      </c>
      <c r="E1501">
        <v>0</v>
      </c>
      <c r="F1501">
        <v>221</v>
      </c>
      <c r="G1501" t="s">
        <v>6549</v>
      </c>
      <c r="H1501">
        <v>697</v>
      </c>
      <c r="I1501">
        <v>8596914</v>
      </c>
      <c r="J1501" t="s">
        <v>79</v>
      </c>
      <c r="K1501" t="s">
        <v>38</v>
      </c>
      <c r="Q1501" t="s">
        <v>2904</v>
      </c>
      <c r="R1501" t="s">
        <v>6550</v>
      </c>
      <c r="S1501">
        <v>23023</v>
      </c>
      <c r="T1501">
        <v>1517</v>
      </c>
      <c r="U1501" t="s">
        <v>6551</v>
      </c>
      <c r="V1501">
        <v>0</v>
      </c>
      <c r="W1501" t="s">
        <v>6552</v>
      </c>
      <c r="X1501" t="s">
        <v>6553</v>
      </c>
      <c r="Y1501">
        <v>148</v>
      </c>
      <c r="Z1501" t="s">
        <v>44</v>
      </c>
      <c r="AA1501" t="s">
        <v>45</v>
      </c>
      <c r="AB1501" t="s">
        <v>46</v>
      </c>
      <c r="AC1501">
        <v>6000000</v>
      </c>
      <c r="AD1501">
        <v>2000</v>
      </c>
      <c r="AE1501">
        <v>394</v>
      </c>
      <c r="AF1501">
        <v>7</v>
      </c>
      <c r="AG1501">
        <v>1.85</v>
      </c>
      <c r="AH1501">
        <v>0</v>
      </c>
    </row>
    <row r="1502" spans="1:34">
      <c r="A1502" t="s">
        <v>34</v>
      </c>
      <c r="B1502" t="s">
        <v>5338</v>
      </c>
      <c r="C1502">
        <v>163</v>
      </c>
      <c r="D1502">
        <v>112</v>
      </c>
      <c r="E1502">
        <v>52</v>
      </c>
      <c r="F1502">
        <v>688</v>
      </c>
      <c r="G1502" t="s">
        <v>6572</v>
      </c>
      <c r="H1502">
        <v>10000</v>
      </c>
      <c r="I1502">
        <v>2445646</v>
      </c>
      <c r="J1502" t="s">
        <v>79</v>
      </c>
      <c r="K1502" t="s">
        <v>37</v>
      </c>
      <c r="L1502" t="s">
        <v>38</v>
      </c>
      <c r="M1502" t="s">
        <v>90</v>
      </c>
      <c r="N1502" t="s">
        <v>57</v>
      </c>
      <c r="Q1502" t="s">
        <v>2756</v>
      </c>
      <c r="R1502" t="s">
        <v>6573</v>
      </c>
      <c r="S1502">
        <v>32382</v>
      </c>
      <c r="T1502">
        <v>12897</v>
      </c>
      <c r="U1502" t="s">
        <v>6574</v>
      </c>
      <c r="V1502">
        <v>1</v>
      </c>
      <c r="W1502" t="s">
        <v>6575</v>
      </c>
      <c r="X1502" t="s">
        <v>6576</v>
      </c>
      <c r="Y1502">
        <v>99</v>
      </c>
      <c r="Z1502" t="s">
        <v>44</v>
      </c>
      <c r="AA1502" t="s">
        <v>45</v>
      </c>
      <c r="AB1502" t="s">
        <v>46</v>
      </c>
      <c r="AC1502">
        <v>5000000</v>
      </c>
      <c r="AD1502">
        <v>2014</v>
      </c>
      <c r="AE1502">
        <v>963</v>
      </c>
      <c r="AF1502">
        <v>7</v>
      </c>
      <c r="AG1502">
        <v>2.35</v>
      </c>
      <c r="AH1502">
        <v>13000</v>
      </c>
    </row>
    <row r="1503" spans="1:34">
      <c r="A1503" t="s">
        <v>34</v>
      </c>
      <c r="B1503" t="s">
        <v>6597</v>
      </c>
      <c r="C1503">
        <v>21</v>
      </c>
      <c r="D1503">
        <v>107</v>
      </c>
      <c r="E1503">
        <v>24</v>
      </c>
      <c r="F1503">
        <v>83</v>
      </c>
      <c r="G1503" t="s">
        <v>6598</v>
      </c>
      <c r="H1503">
        <v>277</v>
      </c>
      <c r="I1503">
        <v>8000000</v>
      </c>
      <c r="J1503" t="s">
        <v>79</v>
      </c>
      <c r="K1503" t="s">
        <v>88</v>
      </c>
      <c r="L1503" t="s">
        <v>91</v>
      </c>
      <c r="M1503" t="s">
        <v>87</v>
      </c>
      <c r="N1503" t="s">
        <v>92</v>
      </c>
      <c r="Q1503" t="s">
        <v>6599</v>
      </c>
      <c r="R1503" t="s">
        <v>6600</v>
      </c>
      <c r="S1503">
        <v>3167</v>
      </c>
      <c r="T1503">
        <v>731</v>
      </c>
      <c r="U1503" t="s">
        <v>6601</v>
      </c>
      <c r="V1503">
        <v>0</v>
      </c>
      <c r="W1503" t="s">
        <v>6602</v>
      </c>
      <c r="X1503" t="s">
        <v>6603</v>
      </c>
      <c r="Y1503">
        <v>90</v>
      </c>
      <c r="Z1503" t="s">
        <v>44</v>
      </c>
      <c r="AA1503" t="s">
        <v>45</v>
      </c>
      <c r="AB1503" t="s">
        <v>994</v>
      </c>
      <c r="AC1503">
        <v>3768785</v>
      </c>
      <c r="AD1503">
        <v>1950</v>
      </c>
      <c r="AE1503">
        <v>244</v>
      </c>
      <c r="AF1503">
        <v>7</v>
      </c>
      <c r="AG1503">
        <v>1.37</v>
      </c>
      <c r="AH1503">
        <v>456</v>
      </c>
    </row>
    <row r="1504" spans="1:34">
      <c r="A1504" t="s">
        <v>34</v>
      </c>
      <c r="B1504" t="s">
        <v>3298</v>
      </c>
      <c r="C1504">
        <v>202</v>
      </c>
      <c r="D1504">
        <v>114</v>
      </c>
      <c r="E1504">
        <v>159</v>
      </c>
      <c r="F1504">
        <v>877</v>
      </c>
      <c r="G1504" t="s">
        <v>5067</v>
      </c>
      <c r="H1504">
        <v>13000</v>
      </c>
      <c r="I1504">
        <v>16264475</v>
      </c>
      <c r="J1504" t="s">
        <v>79</v>
      </c>
      <c r="K1504" t="s">
        <v>38</v>
      </c>
      <c r="L1504" t="s">
        <v>80</v>
      </c>
      <c r="M1504" t="s">
        <v>207</v>
      </c>
      <c r="Q1504" t="s">
        <v>2326</v>
      </c>
      <c r="R1504" t="s">
        <v>6810</v>
      </c>
      <c r="S1504">
        <v>54787</v>
      </c>
      <c r="T1504">
        <v>16899</v>
      </c>
      <c r="U1504" t="s">
        <v>2781</v>
      </c>
      <c r="V1504">
        <v>1</v>
      </c>
      <c r="W1504" t="s">
        <v>6811</v>
      </c>
      <c r="X1504" t="s">
        <v>6812</v>
      </c>
      <c r="Y1504">
        <v>216</v>
      </c>
      <c r="Z1504" t="s">
        <v>44</v>
      </c>
      <c r="AA1504" t="s">
        <v>329</v>
      </c>
      <c r="AB1504" t="s">
        <v>62</v>
      </c>
      <c r="AC1504">
        <v>55000000</v>
      </c>
      <c r="AD1504">
        <v>2007</v>
      </c>
      <c r="AE1504">
        <v>2000</v>
      </c>
      <c r="AF1504">
        <v>6.9</v>
      </c>
      <c r="AG1504">
        <v>1.85</v>
      </c>
      <c r="AH1504">
        <v>0</v>
      </c>
    </row>
    <row r="1505" spans="1:34">
      <c r="A1505" t="s">
        <v>34</v>
      </c>
      <c r="B1505" t="s">
        <v>105</v>
      </c>
      <c r="C1505">
        <v>249</v>
      </c>
      <c r="D1505">
        <v>134</v>
      </c>
      <c r="E1505">
        <v>16000</v>
      </c>
      <c r="F1505">
        <v>235</v>
      </c>
      <c r="G1505" t="s">
        <v>6830</v>
      </c>
      <c r="H1505">
        <v>880</v>
      </c>
      <c r="I1505">
        <v>47034272</v>
      </c>
      <c r="J1505" t="s">
        <v>79</v>
      </c>
      <c r="K1505" t="s">
        <v>38</v>
      </c>
      <c r="L1505" t="s">
        <v>128</v>
      </c>
      <c r="M1505" t="s">
        <v>91</v>
      </c>
      <c r="Q1505" t="s">
        <v>6831</v>
      </c>
      <c r="R1505" t="s">
        <v>6832</v>
      </c>
      <c r="S1505">
        <v>25465</v>
      </c>
      <c r="T1505">
        <v>2281</v>
      </c>
      <c r="U1505" t="s">
        <v>6833</v>
      </c>
      <c r="V1505">
        <v>1</v>
      </c>
      <c r="W1505" t="s">
        <v>6834</v>
      </c>
      <c r="X1505" t="s">
        <v>6835</v>
      </c>
      <c r="Y1505">
        <v>190</v>
      </c>
      <c r="Z1505" t="s">
        <v>44</v>
      </c>
      <c r="AA1505" t="s">
        <v>45</v>
      </c>
      <c r="AB1505" t="s">
        <v>46</v>
      </c>
      <c r="AC1505">
        <v>40000000</v>
      </c>
      <c r="AD1505">
        <v>2014</v>
      </c>
      <c r="AE1505">
        <v>413</v>
      </c>
      <c r="AF1505">
        <v>6.9</v>
      </c>
      <c r="AG1505">
        <v>2.35</v>
      </c>
      <c r="AH1505">
        <v>16000</v>
      </c>
    </row>
    <row r="1506" spans="1:34">
      <c r="A1506" t="s">
        <v>34</v>
      </c>
      <c r="B1506" t="s">
        <v>6869</v>
      </c>
      <c r="C1506">
        <v>74</v>
      </c>
      <c r="D1506">
        <v>109</v>
      </c>
      <c r="E1506">
        <v>19</v>
      </c>
      <c r="F1506">
        <v>568</v>
      </c>
      <c r="G1506" t="s">
        <v>6870</v>
      </c>
      <c r="H1506">
        <v>1000</v>
      </c>
      <c r="I1506">
        <v>52277485</v>
      </c>
      <c r="J1506" t="s">
        <v>79</v>
      </c>
      <c r="K1506" t="s">
        <v>38</v>
      </c>
      <c r="L1506" t="s">
        <v>520</v>
      </c>
      <c r="Q1506" t="s">
        <v>2719</v>
      </c>
      <c r="R1506" t="s">
        <v>6871</v>
      </c>
      <c r="S1506">
        <v>32370</v>
      </c>
      <c r="T1506">
        <v>4231</v>
      </c>
      <c r="U1506" t="s">
        <v>6872</v>
      </c>
      <c r="V1506">
        <v>1</v>
      </c>
      <c r="W1506" t="s">
        <v>6873</v>
      </c>
      <c r="X1506" t="s">
        <v>6874</v>
      </c>
      <c r="Y1506">
        <v>196</v>
      </c>
      <c r="Z1506" t="s">
        <v>44</v>
      </c>
      <c r="AA1506" t="s">
        <v>45</v>
      </c>
      <c r="AB1506" t="s">
        <v>150</v>
      </c>
      <c r="AC1506">
        <v>35000000</v>
      </c>
      <c r="AD1506">
        <v>2003</v>
      </c>
      <c r="AE1506">
        <v>762</v>
      </c>
      <c r="AF1506">
        <v>6.9</v>
      </c>
      <c r="AG1506">
        <v>1.85</v>
      </c>
      <c r="AH1506">
        <v>0</v>
      </c>
    </row>
    <row r="1507" spans="1:34">
      <c r="A1507" t="s">
        <v>34</v>
      </c>
      <c r="B1507" t="s">
        <v>867</v>
      </c>
      <c r="C1507">
        <v>165</v>
      </c>
      <c r="D1507">
        <v>139</v>
      </c>
      <c r="E1507">
        <v>150</v>
      </c>
      <c r="F1507">
        <v>400</v>
      </c>
      <c r="G1507" t="s">
        <v>6924</v>
      </c>
      <c r="H1507">
        <v>521</v>
      </c>
      <c r="I1507">
        <v>30513940</v>
      </c>
      <c r="J1507" t="s">
        <v>79</v>
      </c>
      <c r="K1507" t="s">
        <v>38</v>
      </c>
      <c r="L1507" t="s">
        <v>128</v>
      </c>
      <c r="Q1507" t="s">
        <v>6925</v>
      </c>
      <c r="R1507" t="s">
        <v>6926</v>
      </c>
      <c r="S1507">
        <v>15843</v>
      </c>
      <c r="T1507">
        <v>2060</v>
      </c>
      <c r="U1507" t="s">
        <v>6927</v>
      </c>
      <c r="V1507">
        <v>0</v>
      </c>
      <c r="W1507" t="s">
        <v>6928</v>
      </c>
      <c r="X1507" t="s">
        <v>6929</v>
      </c>
      <c r="Y1507">
        <v>104</v>
      </c>
      <c r="Z1507" t="s">
        <v>44</v>
      </c>
      <c r="AA1507" t="s">
        <v>45</v>
      </c>
      <c r="AB1507" t="s">
        <v>62</v>
      </c>
      <c r="AC1507">
        <v>30000000</v>
      </c>
      <c r="AD1507">
        <v>2014</v>
      </c>
      <c r="AE1507">
        <v>491</v>
      </c>
      <c r="AF1507">
        <v>6.9</v>
      </c>
      <c r="AG1507">
        <v>1.85</v>
      </c>
      <c r="AH1507">
        <v>11000</v>
      </c>
    </row>
    <row r="1508" spans="1:34">
      <c r="A1508" t="s">
        <v>34</v>
      </c>
      <c r="B1508" t="s">
        <v>6957</v>
      </c>
      <c r="C1508">
        <v>194</v>
      </c>
      <c r="D1508">
        <v>110</v>
      </c>
      <c r="E1508">
        <v>10</v>
      </c>
      <c r="F1508">
        <v>844</v>
      </c>
      <c r="G1508" t="s">
        <v>1675</v>
      </c>
      <c r="H1508">
        <v>3000</v>
      </c>
      <c r="I1508">
        <v>13823741</v>
      </c>
      <c r="J1508" t="s">
        <v>79</v>
      </c>
      <c r="K1508" t="s">
        <v>38</v>
      </c>
      <c r="L1508" t="s">
        <v>80</v>
      </c>
      <c r="M1508" t="s">
        <v>87</v>
      </c>
      <c r="Q1508" t="s">
        <v>4064</v>
      </c>
      <c r="R1508" t="s">
        <v>6958</v>
      </c>
      <c r="S1508">
        <v>61777</v>
      </c>
      <c r="T1508">
        <v>6420</v>
      </c>
      <c r="U1508" t="s">
        <v>1913</v>
      </c>
      <c r="V1508">
        <v>3</v>
      </c>
      <c r="W1508" t="s">
        <v>6959</v>
      </c>
      <c r="X1508" t="s">
        <v>6960</v>
      </c>
      <c r="Y1508">
        <v>140</v>
      </c>
      <c r="Z1508" t="s">
        <v>44</v>
      </c>
      <c r="AA1508" t="s">
        <v>329</v>
      </c>
      <c r="AB1508" t="s">
        <v>62</v>
      </c>
      <c r="AC1508">
        <v>13500000</v>
      </c>
      <c r="AD1508">
        <v>2008</v>
      </c>
      <c r="AE1508">
        <v>2000</v>
      </c>
      <c r="AF1508">
        <v>6.9</v>
      </c>
      <c r="AG1508">
        <v>2.35</v>
      </c>
      <c r="AH1508">
        <v>0</v>
      </c>
    </row>
    <row r="1509" spans="1:34">
      <c r="A1509" t="s">
        <v>34</v>
      </c>
      <c r="B1509" t="s">
        <v>6972</v>
      </c>
      <c r="C1509">
        <v>120</v>
      </c>
      <c r="D1509">
        <v>127</v>
      </c>
      <c r="E1509">
        <v>36</v>
      </c>
      <c r="F1509">
        <v>399</v>
      </c>
      <c r="G1509" t="s">
        <v>6847</v>
      </c>
      <c r="H1509">
        <v>562</v>
      </c>
      <c r="I1509">
        <v>12188642</v>
      </c>
      <c r="J1509" t="s">
        <v>79</v>
      </c>
      <c r="K1509" t="s">
        <v>38</v>
      </c>
      <c r="L1509" t="s">
        <v>80</v>
      </c>
      <c r="Q1509" t="s">
        <v>6973</v>
      </c>
      <c r="R1509" t="s">
        <v>6974</v>
      </c>
      <c r="S1509">
        <v>21098</v>
      </c>
      <c r="T1509">
        <v>2230</v>
      </c>
      <c r="U1509" t="s">
        <v>2712</v>
      </c>
      <c r="V1509">
        <v>7</v>
      </c>
      <c r="W1509" t="s">
        <v>6975</v>
      </c>
      <c r="X1509" t="s">
        <v>6976</v>
      </c>
      <c r="Y1509">
        <v>56</v>
      </c>
      <c r="Z1509" t="s">
        <v>44</v>
      </c>
      <c r="AA1509" t="s">
        <v>6977</v>
      </c>
      <c r="AB1509" t="s">
        <v>62</v>
      </c>
      <c r="AC1509">
        <v>26000000</v>
      </c>
      <c r="AD1509">
        <v>2015</v>
      </c>
      <c r="AE1509">
        <v>499</v>
      </c>
      <c r="AF1509">
        <v>6.9</v>
      </c>
      <c r="AG1509">
        <v>2.35</v>
      </c>
      <c r="AH1509">
        <v>0</v>
      </c>
    </row>
    <row r="1510" spans="1:34">
      <c r="A1510" t="s">
        <v>34</v>
      </c>
      <c r="B1510" t="s">
        <v>3634</v>
      </c>
      <c r="C1510">
        <v>106</v>
      </c>
      <c r="D1510">
        <v>98</v>
      </c>
      <c r="E1510">
        <v>541</v>
      </c>
      <c r="F1510">
        <v>71</v>
      </c>
      <c r="G1510" t="s">
        <v>7019</v>
      </c>
      <c r="H1510">
        <v>214</v>
      </c>
      <c r="I1510">
        <v>1569918</v>
      </c>
      <c r="J1510" t="s">
        <v>79</v>
      </c>
      <c r="K1510" t="s">
        <v>37</v>
      </c>
      <c r="L1510" t="s">
        <v>38</v>
      </c>
      <c r="M1510" t="s">
        <v>57</v>
      </c>
      <c r="Q1510" t="s">
        <v>7020</v>
      </c>
      <c r="R1510" t="s">
        <v>7021</v>
      </c>
      <c r="S1510">
        <v>16234</v>
      </c>
      <c r="T1510">
        <v>409</v>
      </c>
      <c r="U1510" t="s">
        <v>7022</v>
      </c>
      <c r="V1510">
        <v>1</v>
      </c>
      <c r="W1510" t="s">
        <v>7023</v>
      </c>
      <c r="X1510" t="s">
        <v>7024</v>
      </c>
      <c r="Y1510">
        <v>113</v>
      </c>
      <c r="Z1510" t="s">
        <v>44</v>
      </c>
      <c r="AA1510" t="s">
        <v>551</v>
      </c>
      <c r="AB1510" t="s">
        <v>46</v>
      </c>
      <c r="AC1510">
        <v>17000000</v>
      </c>
      <c r="AD1510">
        <v>2003</v>
      </c>
      <c r="AE1510">
        <v>96</v>
      </c>
      <c r="AF1510">
        <v>6.9</v>
      </c>
      <c r="AG1510">
        <v>2.35</v>
      </c>
      <c r="AH1510">
        <v>0</v>
      </c>
    </row>
    <row r="1511" spans="1:34">
      <c r="A1511" t="s">
        <v>34</v>
      </c>
      <c r="B1511" t="s">
        <v>7109</v>
      </c>
      <c r="C1511">
        <v>221</v>
      </c>
      <c r="D1511">
        <v>106</v>
      </c>
      <c r="E1511">
        <v>34</v>
      </c>
      <c r="F1511">
        <v>683</v>
      </c>
      <c r="G1511" t="s">
        <v>1731</v>
      </c>
      <c r="H1511">
        <v>11000</v>
      </c>
      <c r="I1511">
        <v>1939441</v>
      </c>
      <c r="J1511" t="s">
        <v>79</v>
      </c>
      <c r="K1511" t="s">
        <v>37</v>
      </c>
      <c r="L1511" t="s">
        <v>38</v>
      </c>
      <c r="Q1511" t="s">
        <v>610</v>
      </c>
      <c r="R1511" t="s">
        <v>7110</v>
      </c>
      <c r="S1511">
        <v>55567</v>
      </c>
      <c r="T1511">
        <v>23187</v>
      </c>
      <c r="U1511" t="s">
        <v>7111</v>
      </c>
      <c r="V1511">
        <v>1</v>
      </c>
      <c r="W1511" t="s">
        <v>7112</v>
      </c>
      <c r="X1511" t="s">
        <v>7113</v>
      </c>
      <c r="Y1511">
        <v>144</v>
      </c>
      <c r="Z1511" t="s">
        <v>44</v>
      </c>
      <c r="AA1511" t="s">
        <v>45</v>
      </c>
      <c r="AB1511" t="s">
        <v>46</v>
      </c>
      <c r="AC1511">
        <v>10000000</v>
      </c>
      <c r="AD1511">
        <v>2012</v>
      </c>
      <c r="AE1511">
        <v>11000</v>
      </c>
      <c r="AF1511">
        <v>6.9</v>
      </c>
      <c r="AG1511">
        <v>1.85</v>
      </c>
      <c r="AH1511">
        <v>20000</v>
      </c>
    </row>
    <row r="1512" spans="1:34">
      <c r="A1512" t="s">
        <v>34</v>
      </c>
      <c r="B1512" t="s">
        <v>7136</v>
      </c>
      <c r="C1512">
        <v>90</v>
      </c>
      <c r="D1512">
        <v>92</v>
      </c>
      <c r="E1512">
        <v>14</v>
      </c>
      <c r="F1512">
        <v>291</v>
      </c>
      <c r="G1512" t="s">
        <v>1198</v>
      </c>
      <c r="H1512">
        <v>14000</v>
      </c>
      <c r="I1512">
        <v>1071240</v>
      </c>
      <c r="J1512" t="s">
        <v>79</v>
      </c>
      <c r="K1512" t="s">
        <v>38</v>
      </c>
      <c r="Q1512" t="s">
        <v>1191</v>
      </c>
      <c r="R1512" t="s">
        <v>7137</v>
      </c>
      <c r="S1512">
        <v>3571</v>
      </c>
      <c r="T1512">
        <v>15848</v>
      </c>
      <c r="U1512" t="s">
        <v>7138</v>
      </c>
      <c r="V1512">
        <v>2</v>
      </c>
      <c r="W1512" t="s">
        <v>7139</v>
      </c>
      <c r="X1512" t="s">
        <v>7140</v>
      </c>
      <c r="Y1512">
        <v>34</v>
      </c>
      <c r="Z1512" t="s">
        <v>44</v>
      </c>
      <c r="AA1512" t="s">
        <v>329</v>
      </c>
      <c r="AB1512" t="s">
        <v>62</v>
      </c>
      <c r="AC1512">
        <v>8000000</v>
      </c>
      <c r="AD1512">
        <v>2007</v>
      </c>
      <c r="AE1512">
        <v>1000</v>
      </c>
      <c r="AF1512">
        <v>6.9</v>
      </c>
      <c r="AG1512">
        <v>2.35</v>
      </c>
      <c r="AH1512">
        <v>429</v>
      </c>
    </row>
    <row r="1513" spans="1:34">
      <c r="A1513" t="s">
        <v>34</v>
      </c>
      <c r="B1513" t="s">
        <v>7226</v>
      </c>
      <c r="C1513">
        <v>42</v>
      </c>
      <c r="D1513">
        <v>108</v>
      </c>
      <c r="E1513">
        <v>232</v>
      </c>
      <c r="F1513">
        <v>353</v>
      </c>
      <c r="G1513" t="s">
        <v>2229</v>
      </c>
      <c r="H1513">
        <v>10000</v>
      </c>
      <c r="I1513">
        <v>2961991</v>
      </c>
      <c r="J1513" t="s">
        <v>79</v>
      </c>
      <c r="K1513" t="s">
        <v>38</v>
      </c>
      <c r="Q1513" t="s">
        <v>1233</v>
      </c>
      <c r="R1513" t="s">
        <v>7227</v>
      </c>
      <c r="S1513">
        <v>15885</v>
      </c>
      <c r="T1513">
        <v>11459</v>
      </c>
      <c r="U1513" t="s">
        <v>7228</v>
      </c>
      <c r="V1513">
        <v>4</v>
      </c>
      <c r="W1513" t="s">
        <v>7229</v>
      </c>
      <c r="X1513" t="s">
        <v>7230</v>
      </c>
      <c r="Y1513">
        <v>78</v>
      </c>
      <c r="Z1513" t="s">
        <v>44</v>
      </c>
      <c r="AA1513" t="s">
        <v>45</v>
      </c>
      <c r="AB1513" t="s">
        <v>46</v>
      </c>
      <c r="AC1513">
        <v>3300000</v>
      </c>
      <c r="AD1513">
        <v>1996</v>
      </c>
      <c r="AE1513">
        <v>721</v>
      </c>
      <c r="AF1513">
        <v>6.9</v>
      </c>
      <c r="AG1513">
        <v>1.85</v>
      </c>
      <c r="AH1513">
        <v>0</v>
      </c>
    </row>
    <row r="1514" spans="1:34">
      <c r="A1514" t="s">
        <v>76</v>
      </c>
      <c r="B1514" t="s">
        <v>1404</v>
      </c>
      <c r="C1514">
        <v>174</v>
      </c>
      <c r="D1514">
        <v>165</v>
      </c>
      <c r="E1514">
        <v>0</v>
      </c>
      <c r="F1514">
        <v>780</v>
      </c>
      <c r="G1514" t="s">
        <v>401</v>
      </c>
      <c r="H1514">
        <v>10000</v>
      </c>
      <c r="I1514">
        <v>58183966</v>
      </c>
      <c r="J1514" t="s">
        <v>79</v>
      </c>
      <c r="K1514" t="s">
        <v>38</v>
      </c>
      <c r="L1514" t="s">
        <v>520</v>
      </c>
      <c r="Q1514" t="s">
        <v>1098</v>
      </c>
      <c r="R1514" t="s">
        <v>7321</v>
      </c>
      <c r="S1514">
        <v>79186</v>
      </c>
      <c r="T1514">
        <v>14196</v>
      </c>
      <c r="U1514" t="s">
        <v>264</v>
      </c>
      <c r="V1514">
        <v>1</v>
      </c>
      <c r="W1514" t="s">
        <v>7322</v>
      </c>
      <c r="X1514" t="s">
        <v>7323</v>
      </c>
      <c r="Y1514">
        <v>386</v>
      </c>
      <c r="Z1514" t="s">
        <v>44</v>
      </c>
      <c r="AA1514" t="s">
        <v>45</v>
      </c>
      <c r="AB1514" t="s">
        <v>46</v>
      </c>
      <c r="AC1514">
        <v>107000000</v>
      </c>
      <c r="AD1514">
        <v>2001</v>
      </c>
      <c r="AE1514">
        <v>851</v>
      </c>
      <c r="AF1514">
        <v>6.8</v>
      </c>
      <c r="AG1514">
        <v>2.35</v>
      </c>
      <c r="AH1514">
        <v>0</v>
      </c>
    </row>
    <row r="1515" spans="1:34">
      <c r="A1515" t="s">
        <v>34</v>
      </c>
      <c r="B1515" t="s">
        <v>1378</v>
      </c>
      <c r="C1515">
        <v>214</v>
      </c>
      <c r="D1515">
        <v>108</v>
      </c>
      <c r="E1515">
        <v>218</v>
      </c>
      <c r="F1515">
        <v>405</v>
      </c>
      <c r="G1515" t="s">
        <v>3735</v>
      </c>
      <c r="H1515">
        <v>6000</v>
      </c>
      <c r="I1515">
        <v>9528092</v>
      </c>
      <c r="J1515" t="s">
        <v>79</v>
      </c>
      <c r="K1515" t="s">
        <v>38</v>
      </c>
      <c r="L1515" t="s">
        <v>57</v>
      </c>
      <c r="Q1515" t="s">
        <v>1210</v>
      </c>
      <c r="R1515" t="s">
        <v>7399</v>
      </c>
      <c r="S1515">
        <v>38513</v>
      </c>
      <c r="T1515">
        <v>10191</v>
      </c>
      <c r="U1515" t="s">
        <v>7016</v>
      </c>
      <c r="V1515">
        <v>2</v>
      </c>
      <c r="W1515" t="s">
        <v>7400</v>
      </c>
      <c r="X1515" t="s">
        <v>7401</v>
      </c>
      <c r="Y1515">
        <v>127</v>
      </c>
      <c r="Z1515" t="s">
        <v>44</v>
      </c>
      <c r="AA1515" t="s">
        <v>45</v>
      </c>
      <c r="AB1515" t="s">
        <v>62</v>
      </c>
      <c r="AC1515">
        <v>22000000</v>
      </c>
      <c r="AD1515">
        <v>2010</v>
      </c>
      <c r="AE1515">
        <v>3000</v>
      </c>
      <c r="AF1515">
        <v>6.8</v>
      </c>
      <c r="AG1515">
        <v>2.35</v>
      </c>
      <c r="AH1515">
        <v>9000</v>
      </c>
    </row>
    <row r="1516" spans="1:34">
      <c r="A1516" t="s">
        <v>34</v>
      </c>
      <c r="B1516" t="s">
        <v>2391</v>
      </c>
      <c r="C1516">
        <v>262</v>
      </c>
      <c r="D1516">
        <v>150</v>
      </c>
      <c r="E1516">
        <v>608</v>
      </c>
      <c r="F1516">
        <v>43</v>
      </c>
      <c r="G1516" t="s">
        <v>2953</v>
      </c>
      <c r="H1516">
        <v>149</v>
      </c>
      <c r="I1516">
        <v>3958500</v>
      </c>
      <c r="J1516" t="s">
        <v>79</v>
      </c>
      <c r="K1516" t="s">
        <v>38</v>
      </c>
      <c r="L1516" t="s">
        <v>80</v>
      </c>
      <c r="Q1516" t="s">
        <v>2954</v>
      </c>
      <c r="R1516" t="s">
        <v>7667</v>
      </c>
      <c r="S1516">
        <v>17933</v>
      </c>
      <c r="T1516">
        <v>390</v>
      </c>
      <c r="U1516" t="s">
        <v>7668</v>
      </c>
      <c r="V1516">
        <v>0</v>
      </c>
      <c r="W1516" t="s">
        <v>7669</v>
      </c>
      <c r="X1516" t="s">
        <v>7670</v>
      </c>
      <c r="Y1516">
        <v>165</v>
      </c>
      <c r="Z1516" t="s">
        <v>44</v>
      </c>
      <c r="AA1516" t="s">
        <v>329</v>
      </c>
      <c r="AB1516" t="s">
        <v>46</v>
      </c>
      <c r="AC1516">
        <v>8200000</v>
      </c>
      <c r="AD1516">
        <v>2014</v>
      </c>
      <c r="AE1516">
        <v>44</v>
      </c>
      <c r="AF1516">
        <v>6.8</v>
      </c>
      <c r="AG1516">
        <v>2.35</v>
      </c>
      <c r="AH1516">
        <v>0</v>
      </c>
    </row>
    <row r="1517" spans="1:34">
      <c r="A1517" t="s">
        <v>34</v>
      </c>
      <c r="B1517" t="s">
        <v>7723</v>
      </c>
      <c r="C1517">
        <v>78</v>
      </c>
      <c r="D1517">
        <v>104</v>
      </c>
      <c r="E1517">
        <v>238</v>
      </c>
      <c r="F1517">
        <v>22</v>
      </c>
      <c r="G1517" t="s">
        <v>7724</v>
      </c>
      <c r="H1517">
        <v>60</v>
      </c>
      <c r="I1517">
        <v>352786</v>
      </c>
      <c r="J1517" t="s">
        <v>79</v>
      </c>
      <c r="K1517" t="s">
        <v>38</v>
      </c>
      <c r="L1517" t="s">
        <v>128</v>
      </c>
      <c r="Q1517" t="s">
        <v>7725</v>
      </c>
      <c r="R1517" t="s">
        <v>7726</v>
      </c>
      <c r="S1517">
        <v>11132</v>
      </c>
      <c r="T1517">
        <v>150</v>
      </c>
      <c r="U1517" t="s">
        <v>7727</v>
      </c>
      <c r="V1517">
        <v>0</v>
      </c>
      <c r="W1517" t="s">
        <v>7728</v>
      </c>
      <c r="X1517" t="s">
        <v>7729</v>
      </c>
      <c r="Y1517">
        <v>86</v>
      </c>
      <c r="Z1517" t="s">
        <v>44</v>
      </c>
      <c r="AA1517" t="s">
        <v>45</v>
      </c>
      <c r="AB1517" t="s">
        <v>62</v>
      </c>
      <c r="AC1517">
        <v>11000000</v>
      </c>
      <c r="AD1517">
        <v>2006</v>
      </c>
      <c r="AE1517">
        <v>35</v>
      </c>
      <c r="AF1517">
        <v>6.8</v>
      </c>
      <c r="AG1517">
        <v>2.35</v>
      </c>
      <c r="AH1517">
        <v>0</v>
      </c>
    </row>
    <row r="1518" spans="1:34">
      <c r="A1518" t="s">
        <v>34</v>
      </c>
      <c r="B1518" t="s">
        <v>593</v>
      </c>
      <c r="C1518">
        <v>23</v>
      </c>
      <c r="D1518">
        <v>106</v>
      </c>
      <c r="E1518">
        <v>23</v>
      </c>
      <c r="F1518">
        <v>200</v>
      </c>
      <c r="G1518" t="s">
        <v>7749</v>
      </c>
      <c r="H1518">
        <v>1000</v>
      </c>
      <c r="I1518">
        <v>532190</v>
      </c>
      <c r="J1518" t="s">
        <v>79</v>
      </c>
      <c r="K1518" t="s">
        <v>38</v>
      </c>
      <c r="L1518" t="s">
        <v>87</v>
      </c>
      <c r="M1518" t="s">
        <v>520</v>
      </c>
      <c r="Q1518" t="s">
        <v>1180</v>
      </c>
      <c r="R1518" t="s">
        <v>7750</v>
      </c>
      <c r="S1518">
        <v>5673</v>
      </c>
      <c r="T1518">
        <v>1610</v>
      </c>
      <c r="U1518" t="s">
        <v>7751</v>
      </c>
      <c r="V1518">
        <v>2</v>
      </c>
      <c r="W1518" t="s">
        <v>7752</v>
      </c>
      <c r="X1518" t="s">
        <v>7753</v>
      </c>
      <c r="Y1518">
        <v>37</v>
      </c>
      <c r="Z1518" t="s">
        <v>44</v>
      </c>
      <c r="AA1518" t="s">
        <v>45</v>
      </c>
      <c r="AB1518" t="s">
        <v>62</v>
      </c>
      <c r="AC1518">
        <v>8000000</v>
      </c>
      <c r="AD1518">
        <v>1997</v>
      </c>
      <c r="AE1518">
        <v>273</v>
      </c>
      <c r="AF1518">
        <v>6.8</v>
      </c>
      <c r="AG1518">
        <v>1.66</v>
      </c>
      <c r="AH1518">
        <v>0</v>
      </c>
    </row>
    <row r="1519" spans="1:34">
      <c r="A1519" t="s">
        <v>34</v>
      </c>
      <c r="B1519" t="s">
        <v>7783</v>
      </c>
      <c r="C1519">
        <v>18</v>
      </c>
      <c r="D1519">
        <v>108</v>
      </c>
      <c r="E1519">
        <v>7</v>
      </c>
      <c r="F1519">
        <v>51</v>
      </c>
      <c r="G1519" t="s">
        <v>7784</v>
      </c>
      <c r="H1519">
        <v>699</v>
      </c>
      <c r="I1519">
        <v>54215416</v>
      </c>
      <c r="J1519" t="s">
        <v>79</v>
      </c>
      <c r="K1519" t="s">
        <v>38</v>
      </c>
      <c r="L1519" t="s">
        <v>128</v>
      </c>
      <c r="Q1519" t="s">
        <v>7785</v>
      </c>
      <c r="R1519" t="s">
        <v>7786</v>
      </c>
      <c r="S1519">
        <v>21409</v>
      </c>
      <c r="T1519">
        <v>936</v>
      </c>
      <c r="U1519" t="s">
        <v>7787</v>
      </c>
      <c r="V1519">
        <v>1</v>
      </c>
      <c r="W1519" t="s">
        <v>7788</v>
      </c>
      <c r="X1519" t="s">
        <v>7789</v>
      </c>
      <c r="Y1519">
        <v>63</v>
      </c>
      <c r="Z1519" t="s">
        <v>44</v>
      </c>
      <c r="AA1519" t="s">
        <v>45</v>
      </c>
      <c r="AB1519" t="s">
        <v>62</v>
      </c>
      <c r="AC1519">
        <v>6500000</v>
      </c>
      <c r="AD1519">
        <v>1987</v>
      </c>
      <c r="AE1519">
        <v>63</v>
      </c>
      <c r="AF1519">
        <v>6.8</v>
      </c>
      <c r="AG1519">
        <v>1.85</v>
      </c>
      <c r="AH1519">
        <v>0</v>
      </c>
    </row>
    <row r="1520" spans="1:34">
      <c r="A1520" t="s">
        <v>76</v>
      </c>
      <c r="B1520" t="s">
        <v>7884</v>
      </c>
      <c r="C1520">
        <v>123</v>
      </c>
      <c r="D1520">
        <v>89</v>
      </c>
      <c r="E1520">
        <v>13</v>
      </c>
      <c r="F1520">
        <v>218</v>
      </c>
      <c r="G1520" t="s">
        <v>2506</v>
      </c>
      <c r="H1520">
        <v>373</v>
      </c>
      <c r="I1520">
        <v>653621</v>
      </c>
      <c r="J1520" t="s">
        <v>79</v>
      </c>
      <c r="K1520" t="s">
        <v>93</v>
      </c>
      <c r="L1520" t="s">
        <v>80</v>
      </c>
      <c r="Q1520" t="s">
        <v>7885</v>
      </c>
      <c r="R1520" t="s">
        <v>7886</v>
      </c>
      <c r="S1520">
        <v>5615</v>
      </c>
      <c r="T1520">
        <v>1136</v>
      </c>
      <c r="U1520" t="s">
        <v>7887</v>
      </c>
      <c r="V1520">
        <v>0</v>
      </c>
      <c r="W1520" t="s">
        <v>7888</v>
      </c>
      <c r="X1520" t="s">
        <v>7889</v>
      </c>
      <c r="Y1520">
        <v>64</v>
      </c>
      <c r="Z1520" t="s">
        <v>44</v>
      </c>
      <c r="AA1520" t="s">
        <v>45</v>
      </c>
      <c r="AB1520" t="s">
        <v>4581</v>
      </c>
      <c r="AC1520">
        <v>2000000</v>
      </c>
      <c r="AD1520">
        <v>2005</v>
      </c>
      <c r="AE1520">
        <v>334</v>
      </c>
      <c r="AF1520">
        <v>6.8</v>
      </c>
      <c r="AG1520">
        <v>1.85</v>
      </c>
      <c r="AH1520">
        <v>592</v>
      </c>
    </row>
    <row r="1521" spans="1:34">
      <c r="A1521" t="s">
        <v>34</v>
      </c>
      <c r="B1521" t="s">
        <v>1810</v>
      </c>
      <c r="C1521">
        <v>210</v>
      </c>
      <c r="D1521">
        <v>117</v>
      </c>
      <c r="E1521">
        <v>456</v>
      </c>
      <c r="F1521">
        <v>569</v>
      </c>
      <c r="G1521" t="s">
        <v>624</v>
      </c>
      <c r="H1521">
        <v>21000</v>
      </c>
      <c r="I1521">
        <v>31670931</v>
      </c>
      <c r="J1521" t="s">
        <v>79</v>
      </c>
      <c r="K1521" t="s">
        <v>38</v>
      </c>
      <c r="L1521" t="s">
        <v>128</v>
      </c>
      <c r="Q1521" t="s">
        <v>608</v>
      </c>
      <c r="R1521" t="s">
        <v>8118</v>
      </c>
      <c r="S1521">
        <v>44099</v>
      </c>
      <c r="T1521">
        <v>23745</v>
      </c>
      <c r="U1521" t="s">
        <v>8119</v>
      </c>
      <c r="V1521">
        <v>0</v>
      </c>
      <c r="W1521" t="s">
        <v>8120</v>
      </c>
      <c r="X1521" t="s">
        <v>8121</v>
      </c>
      <c r="Y1521">
        <v>143</v>
      </c>
      <c r="Z1521" t="s">
        <v>44</v>
      </c>
      <c r="AA1521" t="s">
        <v>329</v>
      </c>
      <c r="AB1521" t="s">
        <v>62</v>
      </c>
      <c r="AC1521">
        <v>60000000</v>
      </c>
      <c r="AD1521">
        <v>2009</v>
      </c>
      <c r="AE1521">
        <v>939</v>
      </c>
      <c r="AF1521">
        <v>6.7</v>
      </c>
      <c r="AG1521">
        <v>2.35</v>
      </c>
      <c r="AH1521">
        <v>0</v>
      </c>
    </row>
    <row r="1522" spans="1:34">
      <c r="A1522" t="s">
        <v>34</v>
      </c>
      <c r="B1522" t="s">
        <v>7076</v>
      </c>
      <c r="C1522">
        <v>55</v>
      </c>
      <c r="D1522">
        <v>115</v>
      </c>
      <c r="E1522">
        <v>293</v>
      </c>
      <c r="F1522">
        <v>878</v>
      </c>
      <c r="G1522" t="s">
        <v>699</v>
      </c>
      <c r="H1522">
        <v>49000</v>
      </c>
      <c r="I1522">
        <v>135014968</v>
      </c>
      <c r="J1522" t="s">
        <v>79</v>
      </c>
      <c r="K1522" t="s">
        <v>88</v>
      </c>
      <c r="L1522" t="s">
        <v>38</v>
      </c>
      <c r="M1522" t="s">
        <v>87</v>
      </c>
      <c r="Q1522" t="s">
        <v>566</v>
      </c>
      <c r="R1522" t="s">
        <v>8153</v>
      </c>
      <c r="S1522">
        <v>80580</v>
      </c>
      <c r="T1522">
        <v>74382</v>
      </c>
      <c r="U1522" t="s">
        <v>2533</v>
      </c>
      <c r="V1522">
        <v>1</v>
      </c>
      <c r="W1522" t="s">
        <v>8154</v>
      </c>
      <c r="X1522" t="s">
        <v>8155</v>
      </c>
      <c r="Y1522">
        <v>375</v>
      </c>
      <c r="Z1522" t="s">
        <v>44</v>
      </c>
      <c r="AA1522" t="s">
        <v>45</v>
      </c>
      <c r="AB1522" t="s">
        <v>62</v>
      </c>
      <c r="AC1522">
        <v>50000000</v>
      </c>
      <c r="AD1522">
        <v>1998</v>
      </c>
      <c r="AE1522">
        <v>22000</v>
      </c>
      <c r="AF1522">
        <v>6.7</v>
      </c>
      <c r="AG1522">
        <v>2.35</v>
      </c>
      <c r="AH1522">
        <v>0</v>
      </c>
    </row>
    <row r="1523" spans="1:34">
      <c r="A1523" t="s">
        <v>34</v>
      </c>
      <c r="B1523" t="s">
        <v>5568</v>
      </c>
      <c r="C1523">
        <v>169</v>
      </c>
      <c r="D1523">
        <v>115</v>
      </c>
      <c r="E1523">
        <v>56</v>
      </c>
      <c r="F1523">
        <v>19000</v>
      </c>
      <c r="G1523" t="s">
        <v>291</v>
      </c>
      <c r="H1523">
        <v>20000</v>
      </c>
      <c r="I1523">
        <v>26814957</v>
      </c>
      <c r="J1523" t="s">
        <v>79</v>
      </c>
      <c r="K1523" t="s">
        <v>38</v>
      </c>
      <c r="L1523" t="s">
        <v>80</v>
      </c>
      <c r="M1523" t="s">
        <v>87</v>
      </c>
      <c r="Q1523" t="s">
        <v>642</v>
      </c>
      <c r="R1523" t="s">
        <v>8193</v>
      </c>
      <c r="S1523">
        <v>84357</v>
      </c>
      <c r="T1523">
        <v>77823</v>
      </c>
      <c r="U1523" t="s">
        <v>908</v>
      </c>
      <c r="V1523">
        <v>3</v>
      </c>
      <c r="W1523" t="s">
        <v>8194</v>
      </c>
      <c r="X1523" t="s">
        <v>8195</v>
      </c>
      <c r="Y1523">
        <v>252</v>
      </c>
      <c r="Z1523" t="s">
        <v>44</v>
      </c>
      <c r="AA1523" t="s">
        <v>329</v>
      </c>
      <c r="AB1523" t="s">
        <v>62</v>
      </c>
      <c r="AC1523">
        <v>35000000</v>
      </c>
      <c r="AD1523">
        <v>2008</v>
      </c>
      <c r="AE1523">
        <v>19000</v>
      </c>
      <c r="AF1523">
        <v>6.7</v>
      </c>
      <c r="AG1523">
        <v>1.85</v>
      </c>
      <c r="AH1523">
        <v>0</v>
      </c>
    </row>
    <row r="1524" spans="1:34">
      <c r="A1524" t="s">
        <v>34</v>
      </c>
      <c r="B1524" t="s">
        <v>2692</v>
      </c>
      <c r="C1524">
        <v>222</v>
      </c>
      <c r="D1524">
        <v>150</v>
      </c>
      <c r="E1524">
        <v>0</v>
      </c>
      <c r="F1524">
        <v>855</v>
      </c>
      <c r="G1524" t="s">
        <v>5245</v>
      </c>
      <c r="H1524">
        <v>23000</v>
      </c>
      <c r="I1524">
        <v>12712093</v>
      </c>
      <c r="J1524" t="s">
        <v>79</v>
      </c>
      <c r="K1524" t="s">
        <v>38</v>
      </c>
      <c r="L1524" t="s">
        <v>80</v>
      </c>
      <c r="M1524" t="s">
        <v>87</v>
      </c>
      <c r="Q1524" t="s">
        <v>58</v>
      </c>
      <c r="R1524" t="s">
        <v>8249</v>
      </c>
      <c r="S1524">
        <v>70771</v>
      </c>
      <c r="T1524">
        <v>27829</v>
      </c>
      <c r="U1524" t="s">
        <v>1366</v>
      </c>
      <c r="V1524">
        <v>0</v>
      </c>
      <c r="W1524" t="s">
        <v>8250</v>
      </c>
      <c r="X1524" t="s">
        <v>8251</v>
      </c>
      <c r="Y1524">
        <v>671</v>
      </c>
      <c r="Z1524" t="s">
        <v>44</v>
      </c>
      <c r="AA1524" t="s">
        <v>45</v>
      </c>
      <c r="AB1524" t="s">
        <v>62</v>
      </c>
      <c r="AC1524">
        <v>30000000</v>
      </c>
      <c r="AD1524">
        <v>2005</v>
      </c>
      <c r="AE1524">
        <v>909</v>
      </c>
      <c r="AF1524">
        <v>6.7</v>
      </c>
      <c r="AG1524">
        <v>2.35</v>
      </c>
      <c r="AH1524">
        <v>0</v>
      </c>
    </row>
    <row r="1525" spans="1:34">
      <c r="A1525" t="s">
        <v>76</v>
      </c>
      <c r="B1525" t="s">
        <v>239</v>
      </c>
      <c r="C1525">
        <v>113</v>
      </c>
      <c r="D1525">
        <v>118</v>
      </c>
      <c r="E1525">
        <v>18000</v>
      </c>
      <c r="F1525">
        <v>286</v>
      </c>
      <c r="G1525" t="s">
        <v>1196</v>
      </c>
      <c r="H1525">
        <v>18000</v>
      </c>
      <c r="I1525">
        <v>6144806</v>
      </c>
      <c r="J1525" t="s">
        <v>79</v>
      </c>
      <c r="K1525" t="s">
        <v>38</v>
      </c>
      <c r="L1525" t="s">
        <v>128</v>
      </c>
      <c r="M1525" t="s">
        <v>91</v>
      </c>
      <c r="Q1525" t="s">
        <v>239</v>
      </c>
      <c r="R1525" t="s">
        <v>8300</v>
      </c>
      <c r="S1525">
        <v>12821</v>
      </c>
      <c r="T1525">
        <v>23689</v>
      </c>
      <c r="U1525" t="s">
        <v>1813</v>
      </c>
      <c r="V1525">
        <v>1</v>
      </c>
      <c r="W1525" t="s">
        <v>8301</v>
      </c>
      <c r="X1525" t="s">
        <v>8302</v>
      </c>
      <c r="Y1525">
        <v>248</v>
      </c>
      <c r="Z1525" t="s">
        <v>44</v>
      </c>
      <c r="AA1525" t="s">
        <v>45</v>
      </c>
      <c r="AB1525" t="s">
        <v>62</v>
      </c>
      <c r="AC1525">
        <v>23000000</v>
      </c>
      <c r="AD1525">
        <v>2004</v>
      </c>
      <c r="AE1525">
        <v>5000</v>
      </c>
      <c r="AF1525">
        <v>6.7</v>
      </c>
      <c r="AG1525">
        <v>2.35</v>
      </c>
      <c r="AH1525">
        <v>0</v>
      </c>
    </row>
    <row r="1526" spans="1:34">
      <c r="A1526" t="s">
        <v>34</v>
      </c>
      <c r="B1526" t="s">
        <v>8313</v>
      </c>
      <c r="C1526">
        <v>165</v>
      </c>
      <c r="D1526">
        <v>111</v>
      </c>
      <c r="E1526">
        <v>105</v>
      </c>
      <c r="F1526">
        <v>64</v>
      </c>
      <c r="G1526" t="s">
        <v>8314</v>
      </c>
      <c r="H1526">
        <v>527</v>
      </c>
      <c r="I1526">
        <v>6109075</v>
      </c>
      <c r="J1526" t="s">
        <v>79</v>
      </c>
      <c r="K1526" t="s">
        <v>38</v>
      </c>
      <c r="Q1526" t="s">
        <v>8315</v>
      </c>
      <c r="R1526" t="s">
        <v>8316</v>
      </c>
      <c r="S1526">
        <v>32003</v>
      </c>
      <c r="T1526">
        <v>735</v>
      </c>
      <c r="U1526" t="s">
        <v>8317</v>
      </c>
      <c r="V1526">
        <v>1</v>
      </c>
      <c r="W1526" t="s">
        <v>8318</v>
      </c>
      <c r="X1526" t="s">
        <v>8319</v>
      </c>
      <c r="Y1526">
        <v>65</v>
      </c>
      <c r="Z1526" t="s">
        <v>390</v>
      </c>
      <c r="AA1526" t="s">
        <v>301</v>
      </c>
      <c r="AB1526" t="s">
        <v>62</v>
      </c>
      <c r="AC1526">
        <v>19430000</v>
      </c>
      <c r="AD1526">
        <v>2009</v>
      </c>
      <c r="AE1526">
        <v>86</v>
      </c>
      <c r="AF1526">
        <v>6.7</v>
      </c>
      <c r="AG1526">
        <v>2.35</v>
      </c>
      <c r="AH1526">
        <v>0</v>
      </c>
    </row>
    <row r="1527" spans="1:34">
      <c r="A1527" t="s">
        <v>34</v>
      </c>
      <c r="B1527" t="s">
        <v>8331</v>
      </c>
      <c r="C1527">
        <v>37</v>
      </c>
      <c r="D1527">
        <v>127</v>
      </c>
      <c r="E1527">
        <v>16</v>
      </c>
      <c r="F1527">
        <v>399</v>
      </c>
      <c r="G1527" t="s">
        <v>7991</v>
      </c>
      <c r="H1527">
        <v>565</v>
      </c>
      <c r="I1527">
        <v>35422828</v>
      </c>
      <c r="J1527" t="s">
        <v>79</v>
      </c>
      <c r="K1527" t="s">
        <v>38</v>
      </c>
      <c r="L1527" t="s">
        <v>128</v>
      </c>
      <c r="Q1527" t="s">
        <v>8332</v>
      </c>
      <c r="R1527" t="s">
        <v>8333</v>
      </c>
      <c r="S1527">
        <v>19126</v>
      </c>
      <c r="T1527">
        <v>1735</v>
      </c>
      <c r="U1527" t="s">
        <v>2712</v>
      </c>
      <c r="V1527">
        <v>1</v>
      </c>
      <c r="W1527" t="s">
        <v>8334</v>
      </c>
      <c r="X1527" t="s">
        <v>8335</v>
      </c>
      <c r="Y1527">
        <v>155</v>
      </c>
      <c r="Z1527" t="s">
        <v>44</v>
      </c>
      <c r="AA1527" t="s">
        <v>45</v>
      </c>
      <c r="AB1527" t="s">
        <v>150</v>
      </c>
      <c r="AC1527">
        <v>20000000</v>
      </c>
      <c r="AD1527">
        <v>1997</v>
      </c>
      <c r="AE1527">
        <v>441</v>
      </c>
      <c r="AF1527">
        <v>6.7</v>
      </c>
      <c r="AG1527">
        <v>2.35</v>
      </c>
      <c r="AH1527">
        <v>0</v>
      </c>
    </row>
    <row r="1528" spans="1:34">
      <c r="A1528" t="s">
        <v>34</v>
      </c>
      <c r="B1528" t="s">
        <v>7826</v>
      </c>
      <c r="C1528">
        <v>190</v>
      </c>
      <c r="D1528">
        <v>108</v>
      </c>
      <c r="E1528">
        <v>187</v>
      </c>
      <c r="F1528">
        <v>254</v>
      </c>
      <c r="G1528" t="s">
        <v>3287</v>
      </c>
      <c r="H1528">
        <v>11000</v>
      </c>
      <c r="I1528">
        <v>9172810</v>
      </c>
      <c r="J1528" t="s">
        <v>79</v>
      </c>
      <c r="K1528" t="s">
        <v>38</v>
      </c>
      <c r="L1528" t="s">
        <v>80</v>
      </c>
      <c r="M1528" t="s">
        <v>57</v>
      </c>
      <c r="N1528" t="s">
        <v>207</v>
      </c>
      <c r="Q1528" t="s">
        <v>1742</v>
      </c>
      <c r="R1528" t="s">
        <v>8421</v>
      </c>
      <c r="S1528">
        <v>24150</v>
      </c>
      <c r="T1528">
        <v>12178</v>
      </c>
      <c r="U1528" t="s">
        <v>6666</v>
      </c>
      <c r="V1528">
        <v>0</v>
      </c>
      <c r="W1528" t="s">
        <v>8422</v>
      </c>
      <c r="X1528" t="s">
        <v>8423</v>
      </c>
      <c r="Y1528">
        <v>118</v>
      </c>
      <c r="Z1528" t="s">
        <v>44</v>
      </c>
      <c r="AA1528" t="s">
        <v>45</v>
      </c>
      <c r="AB1528" t="s">
        <v>46</v>
      </c>
      <c r="AC1528">
        <v>16000000</v>
      </c>
      <c r="AD1528">
        <v>2007</v>
      </c>
      <c r="AE1528">
        <v>883</v>
      </c>
      <c r="AF1528">
        <v>6.7</v>
      </c>
      <c r="AG1528">
        <v>2.35</v>
      </c>
      <c r="AH1528">
        <v>923</v>
      </c>
    </row>
    <row r="1529" spans="1:34">
      <c r="A1529" t="s">
        <v>34</v>
      </c>
      <c r="B1529" t="s">
        <v>3459</v>
      </c>
      <c r="C1529">
        <v>108</v>
      </c>
      <c r="D1529">
        <v>98</v>
      </c>
      <c r="E1529">
        <v>176</v>
      </c>
      <c r="F1529">
        <v>15</v>
      </c>
      <c r="G1529" t="s">
        <v>4643</v>
      </c>
      <c r="H1529">
        <v>543</v>
      </c>
      <c r="I1529">
        <v>4291965</v>
      </c>
      <c r="J1529" t="s">
        <v>79</v>
      </c>
      <c r="K1529" t="s">
        <v>38</v>
      </c>
      <c r="L1529" t="s">
        <v>80</v>
      </c>
      <c r="Q1529" t="s">
        <v>4463</v>
      </c>
      <c r="R1529" t="s">
        <v>8434</v>
      </c>
      <c r="S1529">
        <v>9334</v>
      </c>
      <c r="T1529">
        <v>678</v>
      </c>
      <c r="U1529" t="s">
        <v>8435</v>
      </c>
      <c r="V1529">
        <v>3</v>
      </c>
      <c r="W1529" t="s">
        <v>8436</v>
      </c>
      <c r="X1529" t="s">
        <v>8437</v>
      </c>
      <c r="Y1529">
        <v>59</v>
      </c>
      <c r="Z1529" t="s">
        <v>44</v>
      </c>
      <c r="AA1529" t="s">
        <v>301</v>
      </c>
      <c r="AB1529" t="s">
        <v>62</v>
      </c>
      <c r="AC1529">
        <v>14000000</v>
      </c>
      <c r="AD1529">
        <v>2006</v>
      </c>
      <c r="AE1529">
        <v>113</v>
      </c>
      <c r="AF1529">
        <v>6.7</v>
      </c>
      <c r="AG1529">
        <v>2.35</v>
      </c>
      <c r="AH1529">
        <v>447</v>
      </c>
    </row>
    <row r="1530" spans="1:34">
      <c r="A1530" t="s">
        <v>34</v>
      </c>
      <c r="B1530" t="s">
        <v>1559</v>
      </c>
      <c r="C1530">
        <v>315</v>
      </c>
      <c r="D1530">
        <v>124</v>
      </c>
      <c r="E1530">
        <v>737</v>
      </c>
      <c r="F1530">
        <v>14000</v>
      </c>
      <c r="G1530" t="s">
        <v>63</v>
      </c>
      <c r="H1530">
        <v>34000</v>
      </c>
      <c r="I1530">
        <v>56443482</v>
      </c>
      <c r="J1530" t="s">
        <v>79</v>
      </c>
      <c r="K1530" t="s">
        <v>88</v>
      </c>
      <c r="L1530" t="s">
        <v>38</v>
      </c>
      <c r="Q1530" t="s">
        <v>1044</v>
      </c>
      <c r="R1530" t="s">
        <v>8833</v>
      </c>
      <c r="S1530">
        <v>75329</v>
      </c>
      <c r="T1530">
        <v>75793</v>
      </c>
      <c r="U1530" t="s">
        <v>762</v>
      </c>
      <c r="V1530">
        <v>3</v>
      </c>
      <c r="W1530" t="s">
        <v>8834</v>
      </c>
      <c r="X1530" t="s">
        <v>8835</v>
      </c>
      <c r="Y1530">
        <v>256</v>
      </c>
      <c r="Z1530" t="s">
        <v>44</v>
      </c>
      <c r="AA1530" t="s">
        <v>45</v>
      </c>
      <c r="AB1530" t="s">
        <v>62</v>
      </c>
      <c r="AC1530">
        <v>60000000</v>
      </c>
      <c r="AD1530">
        <v>2015</v>
      </c>
      <c r="AE1530">
        <v>22000</v>
      </c>
      <c r="AF1530">
        <v>6.6</v>
      </c>
      <c r="AG1530">
        <v>1.85</v>
      </c>
      <c r="AH1530">
        <v>24000</v>
      </c>
    </row>
    <row r="1531" spans="1:34">
      <c r="A1531" t="s">
        <v>34</v>
      </c>
      <c r="B1531" t="s">
        <v>105</v>
      </c>
      <c r="C1531">
        <v>392</v>
      </c>
      <c r="D1531">
        <v>137</v>
      </c>
      <c r="E1531">
        <v>16000</v>
      </c>
      <c r="F1531">
        <v>363</v>
      </c>
      <c r="G1531" t="s">
        <v>1210</v>
      </c>
      <c r="H1531">
        <v>29000</v>
      </c>
      <c r="I1531">
        <v>37304950</v>
      </c>
      <c r="J1531" t="s">
        <v>79</v>
      </c>
      <c r="K1531" t="s">
        <v>37</v>
      </c>
      <c r="L1531" t="s">
        <v>38</v>
      </c>
      <c r="Q1531" t="s">
        <v>114</v>
      </c>
      <c r="R1531" t="s">
        <v>8949</v>
      </c>
      <c r="S1531">
        <v>102728</v>
      </c>
      <c r="T1531">
        <v>36258</v>
      </c>
      <c r="U1531" t="s">
        <v>8950</v>
      </c>
      <c r="V1531">
        <v>0</v>
      </c>
      <c r="W1531" t="s">
        <v>8951</v>
      </c>
      <c r="X1531" t="s">
        <v>8952</v>
      </c>
      <c r="Y1531">
        <v>279</v>
      </c>
      <c r="Z1531" t="s">
        <v>44</v>
      </c>
      <c r="AA1531" t="s">
        <v>45</v>
      </c>
      <c r="AB1531" t="s">
        <v>46</v>
      </c>
      <c r="AC1531">
        <v>35000000</v>
      </c>
      <c r="AD1531">
        <v>2011</v>
      </c>
      <c r="AE1531">
        <v>6000</v>
      </c>
      <c r="AF1531">
        <v>6.6</v>
      </c>
      <c r="AG1531">
        <v>2.35</v>
      </c>
      <c r="AH1531">
        <v>16000</v>
      </c>
    </row>
    <row r="1532" spans="1:34">
      <c r="A1532" t="s">
        <v>34</v>
      </c>
      <c r="B1532" t="s">
        <v>8961</v>
      </c>
      <c r="C1532">
        <v>32</v>
      </c>
      <c r="D1532">
        <v>140</v>
      </c>
      <c r="E1532">
        <v>0</v>
      </c>
      <c r="F1532">
        <v>210</v>
      </c>
      <c r="G1532" t="s">
        <v>1317</v>
      </c>
      <c r="H1532">
        <v>436</v>
      </c>
      <c r="I1532">
        <v>24276500</v>
      </c>
      <c r="J1532" t="s">
        <v>79</v>
      </c>
      <c r="K1532" t="s">
        <v>37</v>
      </c>
      <c r="L1532" t="s">
        <v>38</v>
      </c>
      <c r="Q1532" t="s">
        <v>8962</v>
      </c>
      <c r="R1532" t="s">
        <v>8963</v>
      </c>
      <c r="S1532">
        <v>17124</v>
      </c>
      <c r="T1532">
        <v>1394</v>
      </c>
      <c r="U1532" t="s">
        <v>493</v>
      </c>
      <c r="V1532">
        <v>2</v>
      </c>
      <c r="W1532" t="s">
        <v>8964</v>
      </c>
      <c r="X1532" t="s">
        <v>8965</v>
      </c>
      <c r="Y1532">
        <v>68</v>
      </c>
      <c r="Z1532" t="s">
        <v>44</v>
      </c>
      <c r="AA1532" t="s">
        <v>45</v>
      </c>
      <c r="AB1532" t="s">
        <v>46</v>
      </c>
      <c r="AC1532">
        <v>35000000</v>
      </c>
      <c r="AD1532">
        <v>1992</v>
      </c>
      <c r="AE1532">
        <v>263</v>
      </c>
      <c r="AF1532">
        <v>6.6</v>
      </c>
      <c r="AG1532">
        <v>2.35</v>
      </c>
      <c r="AH1532">
        <v>949</v>
      </c>
    </row>
    <row r="1533" spans="1:34">
      <c r="A1533" t="s">
        <v>34</v>
      </c>
      <c r="B1533" t="s">
        <v>9079</v>
      </c>
      <c r="C1533">
        <v>27</v>
      </c>
      <c r="D1533">
        <v>225</v>
      </c>
      <c r="E1533">
        <v>126</v>
      </c>
      <c r="F1533">
        <v>202</v>
      </c>
      <c r="G1533" t="s">
        <v>9080</v>
      </c>
      <c r="H1533">
        <v>940</v>
      </c>
      <c r="I1533">
        <v>8000000</v>
      </c>
      <c r="J1533" t="s">
        <v>79</v>
      </c>
      <c r="K1533" t="s">
        <v>38</v>
      </c>
      <c r="L1533" t="s">
        <v>80</v>
      </c>
      <c r="Q1533" t="s">
        <v>1507</v>
      </c>
      <c r="R1533" t="s">
        <v>9081</v>
      </c>
      <c r="S1533">
        <v>6484</v>
      </c>
      <c r="T1533">
        <v>1934</v>
      </c>
      <c r="U1533" t="s">
        <v>419</v>
      </c>
      <c r="V1533">
        <v>6</v>
      </c>
      <c r="W1533" t="s">
        <v>9082</v>
      </c>
      <c r="X1533" t="s">
        <v>9083</v>
      </c>
      <c r="Y1533">
        <v>100</v>
      </c>
      <c r="Z1533" t="s">
        <v>44</v>
      </c>
      <c r="AA1533" t="s">
        <v>45</v>
      </c>
      <c r="AB1533" t="s">
        <v>251</v>
      </c>
      <c r="AC1533">
        <v>20000000</v>
      </c>
      <c r="AD1533">
        <v>1965</v>
      </c>
      <c r="AE1533">
        <v>208</v>
      </c>
      <c r="AF1533">
        <v>6.6</v>
      </c>
      <c r="AG1533">
        <v>2.76</v>
      </c>
      <c r="AH1533">
        <v>1000</v>
      </c>
    </row>
    <row r="1534" spans="1:34">
      <c r="A1534" t="s">
        <v>76</v>
      </c>
      <c r="B1534" t="s">
        <v>3367</v>
      </c>
      <c r="C1534">
        <v>119</v>
      </c>
      <c r="D1534">
        <v>125</v>
      </c>
      <c r="E1534">
        <v>34</v>
      </c>
      <c r="F1534">
        <v>65</v>
      </c>
      <c r="G1534" t="s">
        <v>9132</v>
      </c>
      <c r="H1534">
        <v>427</v>
      </c>
      <c r="I1534">
        <v>13337299</v>
      </c>
      <c r="J1534" t="s">
        <v>79</v>
      </c>
      <c r="K1534" t="s">
        <v>38</v>
      </c>
      <c r="L1534" t="s">
        <v>128</v>
      </c>
      <c r="M1534" t="s">
        <v>91</v>
      </c>
      <c r="Q1534" t="s">
        <v>3275</v>
      </c>
      <c r="R1534" t="s">
        <v>9133</v>
      </c>
      <c r="S1534">
        <v>9649</v>
      </c>
      <c r="T1534">
        <v>729</v>
      </c>
      <c r="U1534" t="s">
        <v>9134</v>
      </c>
      <c r="V1534">
        <v>7</v>
      </c>
      <c r="W1534" t="s">
        <v>9135</v>
      </c>
      <c r="X1534" t="s">
        <v>9136</v>
      </c>
      <c r="Y1534">
        <v>226</v>
      </c>
      <c r="Z1534" t="s">
        <v>44</v>
      </c>
      <c r="AA1534" t="s">
        <v>45</v>
      </c>
      <c r="AB1534" t="s">
        <v>62</v>
      </c>
      <c r="AC1534">
        <v>20000000</v>
      </c>
      <c r="AD1534">
        <v>2004</v>
      </c>
      <c r="AE1534">
        <v>66</v>
      </c>
      <c r="AF1534">
        <v>6.6</v>
      </c>
      <c r="AG1534">
        <v>2.35</v>
      </c>
      <c r="AH1534">
        <v>1000</v>
      </c>
    </row>
    <row r="1535" spans="1:34">
      <c r="A1535" t="s">
        <v>34</v>
      </c>
      <c r="B1535" t="s">
        <v>3653</v>
      </c>
      <c r="C1535">
        <v>242</v>
      </c>
      <c r="D1535">
        <v>102</v>
      </c>
      <c r="E1535">
        <v>43</v>
      </c>
      <c r="F1535">
        <v>113</v>
      </c>
      <c r="G1535" t="s">
        <v>9161</v>
      </c>
      <c r="H1535">
        <v>170</v>
      </c>
      <c r="I1535">
        <v>2035566</v>
      </c>
      <c r="J1535" t="s">
        <v>79</v>
      </c>
      <c r="K1535" t="s">
        <v>88</v>
      </c>
      <c r="L1535" t="s">
        <v>37</v>
      </c>
      <c r="M1535" t="s">
        <v>38</v>
      </c>
      <c r="N1535" t="s">
        <v>87</v>
      </c>
      <c r="Q1535" t="s">
        <v>9162</v>
      </c>
      <c r="R1535" t="s">
        <v>9163</v>
      </c>
      <c r="S1535">
        <v>77305</v>
      </c>
      <c r="T1535">
        <v>931</v>
      </c>
      <c r="U1535" t="s">
        <v>9164</v>
      </c>
      <c r="V1535">
        <v>0</v>
      </c>
      <c r="W1535" t="s">
        <v>9165</v>
      </c>
      <c r="X1535" t="s">
        <v>9166</v>
      </c>
      <c r="Y1535">
        <v>162</v>
      </c>
      <c r="Z1535" t="s">
        <v>44</v>
      </c>
      <c r="AA1535" t="s">
        <v>301</v>
      </c>
      <c r="AB1535" t="s">
        <v>46</v>
      </c>
      <c r="AC1535">
        <v>13000000</v>
      </c>
      <c r="AD1535">
        <v>2009</v>
      </c>
      <c r="AE1535">
        <v>157</v>
      </c>
      <c r="AF1535">
        <v>6.6</v>
      </c>
      <c r="AG1535">
        <v>1.85</v>
      </c>
      <c r="AH1535">
        <v>11000</v>
      </c>
    </row>
    <row r="1536" spans="1:34">
      <c r="A1536" t="s">
        <v>34</v>
      </c>
      <c r="B1536" t="s">
        <v>5498</v>
      </c>
      <c r="C1536">
        <v>129</v>
      </c>
      <c r="D1536">
        <v>103</v>
      </c>
      <c r="E1536">
        <v>593</v>
      </c>
      <c r="F1536">
        <v>241</v>
      </c>
      <c r="G1536" t="s">
        <v>9217</v>
      </c>
      <c r="H1536">
        <v>374</v>
      </c>
      <c r="I1536">
        <v>3093491</v>
      </c>
      <c r="J1536" t="s">
        <v>79</v>
      </c>
      <c r="K1536" t="s">
        <v>38</v>
      </c>
      <c r="Q1536" t="s">
        <v>9218</v>
      </c>
      <c r="R1536" t="s">
        <v>9219</v>
      </c>
      <c r="S1536">
        <v>8307</v>
      </c>
      <c r="T1536">
        <v>1283</v>
      </c>
      <c r="U1536" t="s">
        <v>9220</v>
      </c>
      <c r="V1536">
        <v>0</v>
      </c>
      <c r="W1536" t="s">
        <v>9221</v>
      </c>
      <c r="X1536" t="s">
        <v>9222</v>
      </c>
      <c r="Y1536">
        <v>37</v>
      </c>
      <c r="Z1536" t="s">
        <v>44</v>
      </c>
      <c r="AA1536" t="s">
        <v>45</v>
      </c>
      <c r="AB1536" t="s">
        <v>46</v>
      </c>
      <c r="AC1536">
        <v>5000000</v>
      </c>
      <c r="AD1536">
        <v>2014</v>
      </c>
      <c r="AE1536">
        <v>362</v>
      </c>
      <c r="AF1536">
        <v>6.6</v>
      </c>
      <c r="AG1536">
        <v>1.85</v>
      </c>
      <c r="AH1536">
        <v>5000</v>
      </c>
    </row>
    <row r="1537" spans="1:34">
      <c r="A1537" t="s">
        <v>34</v>
      </c>
      <c r="B1537" t="s">
        <v>9228</v>
      </c>
      <c r="C1537">
        <v>259</v>
      </c>
      <c r="D1537">
        <v>106</v>
      </c>
      <c r="E1537">
        <v>50</v>
      </c>
      <c r="F1537">
        <v>741</v>
      </c>
      <c r="G1537" t="s">
        <v>9229</v>
      </c>
      <c r="H1537">
        <v>17000</v>
      </c>
      <c r="I1537">
        <v>3571735</v>
      </c>
      <c r="J1537" t="s">
        <v>79</v>
      </c>
      <c r="K1537" t="s">
        <v>38</v>
      </c>
      <c r="L1537" t="s">
        <v>128</v>
      </c>
      <c r="Q1537" t="s">
        <v>683</v>
      </c>
      <c r="R1537" t="s">
        <v>9230</v>
      </c>
      <c r="S1537">
        <v>39260</v>
      </c>
      <c r="T1537">
        <v>21711</v>
      </c>
      <c r="U1537" t="s">
        <v>9231</v>
      </c>
      <c r="V1537">
        <v>2</v>
      </c>
      <c r="W1537" t="s">
        <v>9232</v>
      </c>
      <c r="X1537" t="s">
        <v>9233</v>
      </c>
      <c r="Y1537">
        <v>129</v>
      </c>
      <c r="Z1537" t="s">
        <v>44</v>
      </c>
      <c r="AA1537" t="s">
        <v>45</v>
      </c>
      <c r="AB1537" t="s">
        <v>46</v>
      </c>
      <c r="AC1537">
        <v>10000000</v>
      </c>
      <c r="AD1537">
        <v>2010</v>
      </c>
      <c r="AE1537">
        <v>908</v>
      </c>
      <c r="AF1537">
        <v>6.6</v>
      </c>
      <c r="AG1537">
        <v>2.35</v>
      </c>
      <c r="AH1537">
        <v>0</v>
      </c>
    </row>
    <row r="1538" spans="1:34">
      <c r="A1538" t="s">
        <v>34</v>
      </c>
      <c r="B1538" t="s">
        <v>7822</v>
      </c>
      <c r="C1538">
        <v>97</v>
      </c>
      <c r="D1538">
        <v>105</v>
      </c>
      <c r="E1538">
        <v>261</v>
      </c>
      <c r="F1538">
        <v>617</v>
      </c>
      <c r="G1538" t="s">
        <v>3480</v>
      </c>
      <c r="H1538">
        <v>783</v>
      </c>
      <c r="I1538">
        <v>2062066</v>
      </c>
      <c r="J1538" t="s">
        <v>79</v>
      </c>
      <c r="K1538" t="s">
        <v>37</v>
      </c>
      <c r="L1538" t="s">
        <v>38</v>
      </c>
      <c r="Q1538" t="s">
        <v>2547</v>
      </c>
      <c r="R1538" t="s">
        <v>9256</v>
      </c>
      <c r="S1538">
        <v>11387</v>
      </c>
      <c r="T1538">
        <v>2684</v>
      </c>
      <c r="U1538" t="s">
        <v>1097</v>
      </c>
      <c r="V1538">
        <v>3</v>
      </c>
      <c r="W1538" t="s">
        <v>9257</v>
      </c>
      <c r="X1538" t="s">
        <v>9258</v>
      </c>
      <c r="Y1538">
        <v>147</v>
      </c>
      <c r="Z1538" t="s">
        <v>44</v>
      </c>
      <c r="AA1538" t="s">
        <v>45</v>
      </c>
      <c r="AB1538" t="s">
        <v>46</v>
      </c>
      <c r="AC1538">
        <v>7000000</v>
      </c>
      <c r="AD1538">
        <v>2002</v>
      </c>
      <c r="AE1538">
        <v>658</v>
      </c>
      <c r="AF1538">
        <v>6.6</v>
      </c>
      <c r="AG1538">
        <v>1.85</v>
      </c>
      <c r="AH1538">
        <v>357</v>
      </c>
    </row>
    <row r="1539" spans="1:34">
      <c r="A1539" t="s">
        <v>34</v>
      </c>
      <c r="B1539" t="s">
        <v>9018</v>
      </c>
      <c r="C1539">
        <v>125</v>
      </c>
      <c r="D1539">
        <v>107</v>
      </c>
      <c r="E1539">
        <v>42</v>
      </c>
      <c r="F1539">
        <v>171</v>
      </c>
      <c r="G1539" t="s">
        <v>1831</v>
      </c>
      <c r="H1539">
        <v>875</v>
      </c>
      <c r="I1539">
        <v>20113965</v>
      </c>
      <c r="J1539" t="s">
        <v>79</v>
      </c>
      <c r="K1539" t="s">
        <v>38</v>
      </c>
      <c r="L1539" t="s">
        <v>87</v>
      </c>
      <c r="Q1539" t="s">
        <v>9606</v>
      </c>
      <c r="R1539" t="s">
        <v>9607</v>
      </c>
      <c r="S1539">
        <v>15231</v>
      </c>
      <c r="T1539">
        <v>1702</v>
      </c>
      <c r="U1539" t="s">
        <v>9608</v>
      </c>
      <c r="V1539">
        <v>3</v>
      </c>
      <c r="W1539" t="s">
        <v>9609</v>
      </c>
      <c r="X1539" t="s">
        <v>9610</v>
      </c>
      <c r="Y1539">
        <v>66</v>
      </c>
      <c r="Z1539" t="s">
        <v>44</v>
      </c>
      <c r="AA1539" t="s">
        <v>45</v>
      </c>
      <c r="AB1539" t="s">
        <v>150</v>
      </c>
      <c r="AC1539">
        <v>40000000</v>
      </c>
      <c r="AD1539">
        <v>2012</v>
      </c>
      <c r="AE1539">
        <v>596</v>
      </c>
      <c r="AF1539">
        <v>6.5</v>
      </c>
      <c r="AG1539">
        <v>2.35</v>
      </c>
      <c r="AH1539">
        <v>0</v>
      </c>
    </row>
    <row r="1540" spans="1:34">
      <c r="A1540" t="s">
        <v>34</v>
      </c>
      <c r="B1540" t="s">
        <v>2193</v>
      </c>
      <c r="C1540">
        <v>345</v>
      </c>
      <c r="D1540">
        <v>99</v>
      </c>
      <c r="E1540">
        <v>0</v>
      </c>
      <c r="F1540">
        <v>691</v>
      </c>
      <c r="G1540" t="s">
        <v>2194</v>
      </c>
      <c r="H1540">
        <v>13000</v>
      </c>
      <c r="I1540">
        <v>5702083</v>
      </c>
      <c r="J1540" t="s">
        <v>79</v>
      </c>
      <c r="K1540" t="s">
        <v>38</v>
      </c>
      <c r="L1540" t="s">
        <v>57</v>
      </c>
      <c r="Q1540" t="s">
        <v>481</v>
      </c>
      <c r="R1540" t="s">
        <v>9743</v>
      </c>
      <c r="S1540">
        <v>80617</v>
      </c>
      <c r="T1540">
        <v>23755</v>
      </c>
      <c r="U1540" t="s">
        <v>9744</v>
      </c>
      <c r="V1540">
        <v>3</v>
      </c>
      <c r="W1540" t="s">
        <v>9745</v>
      </c>
      <c r="X1540" t="s">
        <v>9746</v>
      </c>
      <c r="Y1540">
        <v>190</v>
      </c>
      <c r="Z1540" t="s">
        <v>44</v>
      </c>
      <c r="AA1540" t="s">
        <v>329</v>
      </c>
      <c r="AB1540" t="s">
        <v>46</v>
      </c>
      <c r="AC1540">
        <v>15000000</v>
      </c>
      <c r="AD1540">
        <v>2011</v>
      </c>
      <c r="AE1540">
        <v>10000</v>
      </c>
      <c r="AF1540">
        <v>6.5</v>
      </c>
      <c r="AG1540">
        <v>1.85</v>
      </c>
      <c r="AH1540">
        <v>36000</v>
      </c>
    </row>
    <row r="1541" spans="1:34">
      <c r="A1541" t="s">
        <v>34</v>
      </c>
      <c r="B1541" t="s">
        <v>5923</v>
      </c>
      <c r="C1541">
        <v>105</v>
      </c>
      <c r="D1541">
        <v>122</v>
      </c>
      <c r="E1541">
        <v>30</v>
      </c>
      <c r="F1541">
        <v>260</v>
      </c>
      <c r="G1541" t="s">
        <v>3735</v>
      </c>
      <c r="H1541">
        <v>21000</v>
      </c>
      <c r="I1541">
        <v>220914</v>
      </c>
      <c r="J1541" t="s">
        <v>79</v>
      </c>
      <c r="K1541" t="s">
        <v>38</v>
      </c>
      <c r="L1541" t="s">
        <v>87</v>
      </c>
      <c r="Q1541" t="s">
        <v>608</v>
      </c>
      <c r="R1541" t="s">
        <v>9775</v>
      </c>
      <c r="S1541">
        <v>13239</v>
      </c>
      <c r="T1541">
        <v>25173</v>
      </c>
      <c r="U1541" t="s">
        <v>9776</v>
      </c>
      <c r="V1541">
        <v>2</v>
      </c>
      <c r="W1541" t="s">
        <v>9777</v>
      </c>
      <c r="X1541" t="s">
        <v>9778</v>
      </c>
      <c r="Y1541">
        <v>97</v>
      </c>
      <c r="Z1541" t="s">
        <v>44</v>
      </c>
      <c r="AA1541" t="s">
        <v>45</v>
      </c>
      <c r="AB1541" t="s">
        <v>46</v>
      </c>
      <c r="AC1541">
        <v>16800000</v>
      </c>
      <c r="AD1541">
        <v>2006</v>
      </c>
      <c r="AE1541">
        <v>3000</v>
      </c>
      <c r="AF1541">
        <v>6.5</v>
      </c>
      <c r="AG1541">
        <v>1.85</v>
      </c>
      <c r="AH1541">
        <v>0</v>
      </c>
    </row>
    <row r="1542" spans="1:34">
      <c r="A1542" t="s">
        <v>34</v>
      </c>
      <c r="B1542" t="s">
        <v>5332</v>
      </c>
      <c r="C1542">
        <v>133</v>
      </c>
      <c r="D1542">
        <v>103</v>
      </c>
      <c r="E1542">
        <v>6</v>
      </c>
      <c r="F1542">
        <v>935</v>
      </c>
      <c r="G1542" t="s">
        <v>1178</v>
      </c>
      <c r="H1542">
        <v>7000</v>
      </c>
      <c r="I1542">
        <v>532988</v>
      </c>
      <c r="J1542" t="s">
        <v>79</v>
      </c>
      <c r="K1542" t="s">
        <v>38</v>
      </c>
      <c r="L1542" t="s">
        <v>87</v>
      </c>
      <c r="Q1542" t="s">
        <v>1592</v>
      </c>
      <c r="R1542" t="s">
        <v>9948</v>
      </c>
      <c r="S1542">
        <v>5863</v>
      </c>
      <c r="T1542">
        <v>9660</v>
      </c>
      <c r="U1542" t="s">
        <v>9949</v>
      </c>
      <c r="V1542">
        <v>0</v>
      </c>
      <c r="W1542" t="s">
        <v>9950</v>
      </c>
      <c r="X1542" t="s">
        <v>9951</v>
      </c>
      <c r="Y1542">
        <v>25</v>
      </c>
      <c r="Z1542" t="s">
        <v>44</v>
      </c>
      <c r="AA1542" t="s">
        <v>45</v>
      </c>
      <c r="AB1542" t="s">
        <v>62</v>
      </c>
      <c r="AC1542">
        <v>7000000</v>
      </c>
      <c r="AD1542">
        <v>2015</v>
      </c>
      <c r="AE1542">
        <v>1000</v>
      </c>
      <c r="AF1542">
        <v>6.5</v>
      </c>
      <c r="AG1542">
        <v>1.85</v>
      </c>
      <c r="AH1542">
        <v>0</v>
      </c>
    </row>
    <row r="1543" spans="1:34">
      <c r="A1543" t="s">
        <v>34</v>
      </c>
      <c r="B1543" t="s">
        <v>4378</v>
      </c>
      <c r="C1543">
        <v>89</v>
      </c>
      <c r="D1543">
        <v>132</v>
      </c>
      <c r="E1543">
        <v>545</v>
      </c>
      <c r="F1543">
        <v>807</v>
      </c>
      <c r="G1543" t="s">
        <v>10261</v>
      </c>
      <c r="H1543">
        <v>919</v>
      </c>
      <c r="I1543">
        <v>29781453</v>
      </c>
      <c r="J1543" t="s">
        <v>79</v>
      </c>
      <c r="K1543" t="s">
        <v>88</v>
      </c>
      <c r="L1543" t="s">
        <v>38</v>
      </c>
      <c r="Q1543" t="s">
        <v>6301</v>
      </c>
      <c r="R1543" t="s">
        <v>10262</v>
      </c>
      <c r="S1543">
        <v>22447</v>
      </c>
      <c r="T1543">
        <v>4796</v>
      </c>
      <c r="U1543" t="s">
        <v>10263</v>
      </c>
      <c r="V1543">
        <v>1</v>
      </c>
      <c r="W1543" t="s">
        <v>10264</v>
      </c>
      <c r="X1543" t="s">
        <v>10265</v>
      </c>
      <c r="Y1543">
        <v>210</v>
      </c>
      <c r="Z1543" t="s">
        <v>44</v>
      </c>
      <c r="AA1543" t="s">
        <v>45</v>
      </c>
      <c r="AB1543" t="s">
        <v>62</v>
      </c>
      <c r="AC1543">
        <v>48000000</v>
      </c>
      <c r="AD1543">
        <v>2001</v>
      </c>
      <c r="AE1543">
        <v>811</v>
      </c>
      <c r="AF1543">
        <v>6.4</v>
      </c>
      <c r="AG1543">
        <v>1.85</v>
      </c>
      <c r="AH1543">
        <v>0</v>
      </c>
    </row>
    <row r="1544" spans="1:34">
      <c r="A1544" t="s">
        <v>34</v>
      </c>
      <c r="B1544" t="s">
        <v>2015</v>
      </c>
      <c r="C1544">
        <v>260</v>
      </c>
      <c r="D1544">
        <v>123</v>
      </c>
      <c r="E1544">
        <v>0</v>
      </c>
      <c r="F1544">
        <v>826</v>
      </c>
      <c r="G1544" t="s">
        <v>727</v>
      </c>
      <c r="H1544">
        <v>4000</v>
      </c>
      <c r="I1544">
        <v>15962471</v>
      </c>
      <c r="J1544" t="s">
        <v>79</v>
      </c>
      <c r="K1544" t="s">
        <v>38</v>
      </c>
      <c r="L1544" t="s">
        <v>80</v>
      </c>
      <c r="M1544" t="s">
        <v>87</v>
      </c>
      <c r="Q1544" t="s">
        <v>508</v>
      </c>
      <c r="R1544" t="s">
        <v>10318</v>
      </c>
      <c r="S1544">
        <v>79892</v>
      </c>
      <c r="T1544">
        <v>7243</v>
      </c>
      <c r="U1544" t="s">
        <v>1405</v>
      </c>
      <c r="V1544">
        <v>1</v>
      </c>
      <c r="W1544" t="s">
        <v>10319</v>
      </c>
      <c r="X1544" t="s">
        <v>10320</v>
      </c>
      <c r="Y1544">
        <v>619</v>
      </c>
      <c r="Z1544" t="s">
        <v>44</v>
      </c>
      <c r="AA1544" t="s">
        <v>45</v>
      </c>
      <c r="AB1544" t="s">
        <v>62</v>
      </c>
      <c r="AC1544">
        <v>40000000</v>
      </c>
      <c r="AD1544">
        <v>2006</v>
      </c>
      <c r="AE1544">
        <v>887</v>
      </c>
      <c r="AF1544">
        <v>6.4</v>
      </c>
      <c r="AG1544">
        <v>1.85</v>
      </c>
      <c r="AH1544">
        <v>0</v>
      </c>
    </row>
    <row r="1545" spans="1:34">
      <c r="A1545" t="s">
        <v>34</v>
      </c>
      <c r="B1545" t="s">
        <v>964</v>
      </c>
      <c r="C1545">
        <v>242</v>
      </c>
      <c r="D1545">
        <v>129</v>
      </c>
      <c r="E1545">
        <v>0</v>
      </c>
      <c r="F1545">
        <v>655</v>
      </c>
      <c r="G1545" t="s">
        <v>217</v>
      </c>
      <c r="H1545">
        <v>2000</v>
      </c>
      <c r="I1545">
        <v>25517500</v>
      </c>
      <c r="J1545" t="s">
        <v>79</v>
      </c>
      <c r="K1545" t="s">
        <v>38</v>
      </c>
      <c r="L1545" t="s">
        <v>80</v>
      </c>
      <c r="Q1545" t="s">
        <v>2265</v>
      </c>
      <c r="R1545" t="s">
        <v>10410</v>
      </c>
      <c r="S1545">
        <v>40941</v>
      </c>
      <c r="T1545">
        <v>4264</v>
      </c>
      <c r="U1545" t="s">
        <v>1085</v>
      </c>
      <c r="V1545">
        <v>1</v>
      </c>
      <c r="W1545" t="s">
        <v>10411</v>
      </c>
      <c r="X1545" t="s">
        <v>10412</v>
      </c>
      <c r="Y1545">
        <v>320</v>
      </c>
      <c r="Z1545" t="s">
        <v>44</v>
      </c>
      <c r="AA1545" t="s">
        <v>45</v>
      </c>
      <c r="AB1545" t="s">
        <v>62</v>
      </c>
      <c r="AC1545">
        <v>25100000</v>
      </c>
      <c r="AD1545">
        <v>2008</v>
      </c>
      <c r="AE1545">
        <v>826</v>
      </c>
      <c r="AF1545">
        <v>6.4</v>
      </c>
      <c r="AG1545">
        <v>2.35</v>
      </c>
      <c r="AH1545">
        <v>0</v>
      </c>
    </row>
    <row r="1546" spans="1:34">
      <c r="A1546" t="s">
        <v>34</v>
      </c>
      <c r="B1546" t="s">
        <v>10539</v>
      </c>
      <c r="C1546">
        <v>331</v>
      </c>
      <c r="D1546">
        <v>105</v>
      </c>
      <c r="E1546">
        <v>58</v>
      </c>
      <c r="F1546">
        <v>583</v>
      </c>
      <c r="G1546" t="s">
        <v>1198</v>
      </c>
      <c r="H1546">
        <v>11000</v>
      </c>
      <c r="I1546">
        <v>29959436</v>
      </c>
      <c r="J1546" t="s">
        <v>79</v>
      </c>
      <c r="K1546" t="s">
        <v>38</v>
      </c>
      <c r="L1546" t="s">
        <v>80</v>
      </c>
      <c r="Q1546" t="s">
        <v>1785</v>
      </c>
      <c r="R1546" t="s">
        <v>10540</v>
      </c>
      <c r="S1546">
        <v>82327</v>
      </c>
      <c r="T1546">
        <v>12894</v>
      </c>
      <c r="U1546" t="s">
        <v>10541</v>
      </c>
      <c r="V1546">
        <v>1</v>
      </c>
      <c r="W1546" t="s">
        <v>10542</v>
      </c>
      <c r="X1546" t="s">
        <v>10543</v>
      </c>
      <c r="Y1546">
        <v>350</v>
      </c>
      <c r="Z1546" t="s">
        <v>44</v>
      </c>
      <c r="AA1546" t="s">
        <v>329</v>
      </c>
      <c r="AB1546" t="s">
        <v>62</v>
      </c>
      <c r="AC1546">
        <v>13000000</v>
      </c>
      <c r="AD1546">
        <v>2011</v>
      </c>
      <c r="AE1546">
        <v>1000</v>
      </c>
      <c r="AF1546">
        <v>6.4</v>
      </c>
      <c r="AG1546">
        <v>2.35</v>
      </c>
      <c r="AH1546">
        <v>18000</v>
      </c>
    </row>
    <row r="1547" spans="1:34">
      <c r="A1547" t="s">
        <v>34</v>
      </c>
      <c r="B1547" t="s">
        <v>10608</v>
      </c>
      <c r="C1547">
        <v>117</v>
      </c>
      <c r="D1547">
        <v>99</v>
      </c>
      <c r="E1547">
        <v>60</v>
      </c>
      <c r="F1547">
        <v>628</v>
      </c>
      <c r="G1547" t="s">
        <v>7033</v>
      </c>
      <c r="H1547">
        <v>4000</v>
      </c>
      <c r="I1547">
        <v>1654367</v>
      </c>
      <c r="J1547" t="s">
        <v>79</v>
      </c>
      <c r="K1547" t="s">
        <v>38</v>
      </c>
      <c r="Q1547" t="s">
        <v>2621</v>
      </c>
      <c r="R1547" t="s">
        <v>10609</v>
      </c>
      <c r="S1547">
        <v>18355</v>
      </c>
      <c r="T1547">
        <v>6526</v>
      </c>
      <c r="U1547" t="s">
        <v>1163</v>
      </c>
      <c r="V1547">
        <v>0</v>
      </c>
      <c r="W1547" t="s">
        <v>10610</v>
      </c>
      <c r="X1547" t="s">
        <v>10611</v>
      </c>
      <c r="Y1547">
        <v>106</v>
      </c>
      <c r="Z1547" t="s">
        <v>44</v>
      </c>
      <c r="AA1547" t="s">
        <v>45</v>
      </c>
      <c r="AB1547" t="s">
        <v>46</v>
      </c>
      <c r="AC1547">
        <v>7000000</v>
      </c>
      <c r="AD1547">
        <v>2006</v>
      </c>
      <c r="AE1547">
        <v>787</v>
      </c>
      <c r="AF1547">
        <v>6.4</v>
      </c>
      <c r="AG1547">
        <v>1.85</v>
      </c>
      <c r="AH1547">
        <v>3000</v>
      </c>
    </row>
    <row r="1548" spans="1:34">
      <c r="A1548" t="s">
        <v>34</v>
      </c>
      <c r="B1548" t="s">
        <v>10677</v>
      </c>
      <c r="C1548">
        <v>286</v>
      </c>
      <c r="D1548">
        <v>90</v>
      </c>
      <c r="E1548">
        <v>25</v>
      </c>
      <c r="F1548">
        <v>235</v>
      </c>
      <c r="G1548" t="s">
        <v>9776</v>
      </c>
      <c r="H1548">
        <v>601</v>
      </c>
      <c r="I1548">
        <v>318622</v>
      </c>
      <c r="J1548" t="s">
        <v>79</v>
      </c>
      <c r="K1548" t="s">
        <v>37</v>
      </c>
      <c r="L1548" t="s">
        <v>38</v>
      </c>
      <c r="M1548" t="s">
        <v>57</v>
      </c>
      <c r="Q1548" t="s">
        <v>665</v>
      </c>
      <c r="R1548" t="s">
        <v>10678</v>
      </c>
      <c r="S1548">
        <v>24668</v>
      </c>
      <c r="T1548">
        <v>1734</v>
      </c>
      <c r="U1548" t="s">
        <v>10679</v>
      </c>
      <c r="V1548">
        <v>0</v>
      </c>
      <c r="W1548" t="s">
        <v>10680</v>
      </c>
      <c r="X1548" t="s">
        <v>10681</v>
      </c>
      <c r="Y1548">
        <v>175</v>
      </c>
      <c r="Z1548" t="s">
        <v>44</v>
      </c>
      <c r="AA1548" t="s">
        <v>45</v>
      </c>
      <c r="AB1548" t="s">
        <v>46</v>
      </c>
      <c r="AC1548">
        <v>270000</v>
      </c>
      <c r="AD1548">
        <v>2012</v>
      </c>
      <c r="AE1548">
        <v>260</v>
      </c>
      <c r="AF1548">
        <v>6.4</v>
      </c>
      <c r="AG1548">
        <v>2.35</v>
      </c>
      <c r="AH1548">
        <v>0</v>
      </c>
    </row>
    <row r="1549" spans="1:34">
      <c r="A1549" t="s">
        <v>34</v>
      </c>
      <c r="B1549" t="s">
        <v>3213</v>
      </c>
      <c r="C1549">
        <v>76</v>
      </c>
      <c r="D1549">
        <v>135</v>
      </c>
      <c r="E1549">
        <v>317</v>
      </c>
      <c r="F1549">
        <v>34</v>
      </c>
      <c r="G1549" t="s">
        <v>10812</v>
      </c>
      <c r="H1549">
        <v>57</v>
      </c>
      <c r="I1549">
        <v>49994804</v>
      </c>
      <c r="J1549" t="s">
        <v>79</v>
      </c>
      <c r="K1549" t="s">
        <v>38</v>
      </c>
      <c r="L1549" t="s">
        <v>80</v>
      </c>
      <c r="M1549" t="s">
        <v>91</v>
      </c>
      <c r="Q1549" t="s">
        <v>10813</v>
      </c>
      <c r="R1549" t="s">
        <v>10814</v>
      </c>
      <c r="S1549">
        <v>29205</v>
      </c>
      <c r="T1549">
        <v>164</v>
      </c>
      <c r="U1549" t="s">
        <v>10815</v>
      </c>
      <c r="V1549">
        <v>1</v>
      </c>
      <c r="W1549" t="s">
        <v>10816</v>
      </c>
      <c r="X1549" t="s">
        <v>10817</v>
      </c>
      <c r="Y1549">
        <v>194</v>
      </c>
      <c r="Z1549" t="s">
        <v>44</v>
      </c>
      <c r="AA1549" t="s">
        <v>45</v>
      </c>
      <c r="AB1549" t="s">
        <v>150</v>
      </c>
      <c r="AC1549">
        <v>55000000</v>
      </c>
      <c r="AD1549">
        <v>1996</v>
      </c>
      <c r="AE1549">
        <v>40</v>
      </c>
      <c r="AF1549">
        <v>6.3</v>
      </c>
      <c r="AG1549">
        <v>2.35</v>
      </c>
      <c r="AH1549">
        <v>0</v>
      </c>
    </row>
    <row r="1550" spans="1:34">
      <c r="A1550" t="s">
        <v>34</v>
      </c>
      <c r="B1550" t="s">
        <v>11022</v>
      </c>
      <c r="C1550">
        <v>36</v>
      </c>
      <c r="D1550">
        <v>123</v>
      </c>
      <c r="E1550">
        <v>6</v>
      </c>
      <c r="F1550">
        <v>85</v>
      </c>
      <c r="G1550" t="s">
        <v>11023</v>
      </c>
      <c r="H1550">
        <v>541</v>
      </c>
      <c r="I1550">
        <v>13391174</v>
      </c>
      <c r="J1550" t="s">
        <v>79</v>
      </c>
      <c r="K1550" t="s">
        <v>38</v>
      </c>
      <c r="L1550" t="s">
        <v>80</v>
      </c>
      <c r="Q1550" t="s">
        <v>11024</v>
      </c>
      <c r="R1550" t="s">
        <v>11025</v>
      </c>
      <c r="S1550">
        <v>5796</v>
      </c>
      <c r="T1550">
        <v>908</v>
      </c>
      <c r="U1550" t="s">
        <v>2081</v>
      </c>
      <c r="V1550">
        <v>0</v>
      </c>
      <c r="W1550" t="s">
        <v>11026</v>
      </c>
      <c r="X1550" t="s">
        <v>11027</v>
      </c>
      <c r="Y1550">
        <v>177</v>
      </c>
      <c r="Z1550" t="s">
        <v>44</v>
      </c>
      <c r="AA1550" t="s">
        <v>45</v>
      </c>
      <c r="AB1550" t="s">
        <v>150</v>
      </c>
      <c r="AC1550">
        <v>20000000</v>
      </c>
      <c r="AD1550">
        <v>2006</v>
      </c>
      <c r="AE1550">
        <v>249</v>
      </c>
      <c r="AF1550">
        <v>6.3</v>
      </c>
      <c r="AG1550">
        <v>2.35</v>
      </c>
      <c r="AH1550">
        <v>0</v>
      </c>
    </row>
    <row r="1551" spans="1:34">
      <c r="A1551" t="s">
        <v>34</v>
      </c>
      <c r="B1551" t="s">
        <v>7884</v>
      </c>
      <c r="C1551">
        <v>39</v>
      </c>
      <c r="D1551">
        <v>98</v>
      </c>
      <c r="E1551">
        <v>13</v>
      </c>
      <c r="F1551">
        <v>600</v>
      </c>
      <c r="G1551" t="s">
        <v>5276</v>
      </c>
      <c r="H1551">
        <v>3000</v>
      </c>
      <c r="I1551">
        <v>296665</v>
      </c>
      <c r="J1551" t="s">
        <v>79</v>
      </c>
      <c r="K1551" t="s">
        <v>37</v>
      </c>
      <c r="L1551" t="s">
        <v>38</v>
      </c>
      <c r="M1551" t="s">
        <v>57</v>
      </c>
      <c r="Q1551" t="s">
        <v>3386</v>
      </c>
      <c r="R1551" t="s">
        <v>11184</v>
      </c>
      <c r="S1551">
        <v>12675</v>
      </c>
      <c r="T1551">
        <v>5185</v>
      </c>
      <c r="U1551" t="s">
        <v>11185</v>
      </c>
      <c r="V1551">
        <v>1</v>
      </c>
      <c r="W1551" t="s">
        <v>11186</v>
      </c>
      <c r="X1551" t="s">
        <v>11187</v>
      </c>
      <c r="Y1551">
        <v>158</v>
      </c>
      <c r="Z1551" t="s">
        <v>44</v>
      </c>
      <c r="AA1551" t="s">
        <v>45</v>
      </c>
      <c r="AB1551" t="s">
        <v>46</v>
      </c>
      <c r="AC1551">
        <v>5000000</v>
      </c>
      <c r="AD1551">
        <v>2003</v>
      </c>
      <c r="AE1551">
        <v>971</v>
      </c>
      <c r="AF1551">
        <v>6.3</v>
      </c>
      <c r="AG1551">
        <v>1.85</v>
      </c>
      <c r="AH1551">
        <v>0</v>
      </c>
    </row>
    <row r="1552" spans="1:34">
      <c r="A1552" t="s">
        <v>34</v>
      </c>
      <c r="B1552" t="s">
        <v>3498</v>
      </c>
      <c r="C1552">
        <v>224</v>
      </c>
      <c r="D1552">
        <v>128</v>
      </c>
      <c r="E1552">
        <v>386</v>
      </c>
      <c r="F1552">
        <v>203</v>
      </c>
      <c r="G1552" t="s">
        <v>2287</v>
      </c>
      <c r="H1552">
        <v>19000</v>
      </c>
      <c r="I1552">
        <v>3254172</v>
      </c>
      <c r="J1552" t="s">
        <v>79</v>
      </c>
      <c r="K1552" t="s">
        <v>38</v>
      </c>
      <c r="L1552" t="s">
        <v>57</v>
      </c>
      <c r="Q1552" t="s">
        <v>908</v>
      </c>
      <c r="R1552" t="s">
        <v>11513</v>
      </c>
      <c r="S1552">
        <v>29282</v>
      </c>
      <c r="T1552">
        <v>36337</v>
      </c>
      <c r="U1552" t="s">
        <v>11514</v>
      </c>
      <c r="V1552">
        <v>1</v>
      </c>
      <c r="W1552" t="s">
        <v>11515</v>
      </c>
      <c r="X1552" t="s">
        <v>11516</v>
      </c>
      <c r="Y1552">
        <v>105</v>
      </c>
      <c r="Z1552" t="s">
        <v>44</v>
      </c>
      <c r="AA1552" t="s">
        <v>45</v>
      </c>
      <c r="AB1552" t="s">
        <v>46</v>
      </c>
      <c r="AC1552">
        <v>28000000</v>
      </c>
      <c r="AD1552">
        <v>2013</v>
      </c>
      <c r="AE1552">
        <v>17000</v>
      </c>
      <c r="AF1552">
        <v>6.2</v>
      </c>
      <c r="AG1552">
        <v>2.35</v>
      </c>
      <c r="AH1552">
        <v>11000</v>
      </c>
    </row>
    <row r="1553" spans="1:34">
      <c r="A1553" t="s">
        <v>34</v>
      </c>
      <c r="B1553" t="s">
        <v>10608</v>
      </c>
      <c r="C1553">
        <v>117</v>
      </c>
      <c r="D1553">
        <v>108</v>
      </c>
      <c r="E1553">
        <v>60</v>
      </c>
      <c r="F1553">
        <v>168</v>
      </c>
      <c r="G1553" t="s">
        <v>1775</v>
      </c>
      <c r="H1553">
        <v>18000</v>
      </c>
      <c r="I1553">
        <v>1039869</v>
      </c>
      <c r="J1553" t="s">
        <v>79</v>
      </c>
      <c r="K1553" t="s">
        <v>88</v>
      </c>
      <c r="L1553" t="s">
        <v>37</v>
      </c>
      <c r="M1553" t="s">
        <v>38</v>
      </c>
      <c r="Q1553" t="s">
        <v>239</v>
      </c>
      <c r="R1553" t="s">
        <v>11648</v>
      </c>
      <c r="S1553">
        <v>14757</v>
      </c>
      <c r="T1553">
        <v>18739</v>
      </c>
      <c r="U1553" t="s">
        <v>11649</v>
      </c>
      <c r="V1553">
        <v>5</v>
      </c>
      <c r="W1553" t="s">
        <v>11650</v>
      </c>
      <c r="X1553" t="s">
        <v>11651</v>
      </c>
      <c r="Y1553">
        <v>51</v>
      </c>
      <c r="Z1553" t="s">
        <v>44</v>
      </c>
      <c r="AA1553" t="s">
        <v>710</v>
      </c>
      <c r="AB1553" t="s">
        <v>46</v>
      </c>
      <c r="AC1553">
        <v>15000000</v>
      </c>
      <c r="AD1553">
        <v>2010</v>
      </c>
      <c r="AE1553">
        <v>322</v>
      </c>
      <c r="AF1553">
        <v>6.2</v>
      </c>
      <c r="AG1553">
        <v>2.35</v>
      </c>
      <c r="AH1553">
        <v>0</v>
      </c>
    </row>
    <row r="1554" spans="1:34">
      <c r="A1554" t="s">
        <v>34</v>
      </c>
      <c r="B1554" t="s">
        <v>11686</v>
      </c>
      <c r="C1554">
        <v>65</v>
      </c>
      <c r="D1554">
        <v>95</v>
      </c>
      <c r="E1554">
        <v>49</v>
      </c>
      <c r="F1554">
        <v>261</v>
      </c>
      <c r="G1554" t="s">
        <v>1148</v>
      </c>
      <c r="H1554">
        <v>702</v>
      </c>
      <c r="I1554">
        <v>2955039</v>
      </c>
      <c r="J1554" t="s">
        <v>79</v>
      </c>
      <c r="K1554" t="s">
        <v>38</v>
      </c>
      <c r="L1554" t="s">
        <v>520</v>
      </c>
      <c r="Q1554" t="s">
        <v>11687</v>
      </c>
      <c r="R1554" t="s">
        <v>11688</v>
      </c>
      <c r="S1554">
        <v>3624</v>
      </c>
      <c r="T1554">
        <v>2007</v>
      </c>
      <c r="U1554" t="s">
        <v>11689</v>
      </c>
      <c r="V1554">
        <v>1</v>
      </c>
      <c r="W1554" t="s">
        <v>11690</v>
      </c>
      <c r="X1554" t="s">
        <v>11691</v>
      </c>
      <c r="Y1554">
        <v>27</v>
      </c>
      <c r="Z1554" t="s">
        <v>44</v>
      </c>
      <c r="AA1554" t="s">
        <v>45</v>
      </c>
      <c r="AB1554" t="s">
        <v>62</v>
      </c>
      <c r="AC1554">
        <v>9000000</v>
      </c>
      <c r="AD1554">
        <v>2007</v>
      </c>
      <c r="AE1554">
        <v>616</v>
      </c>
      <c r="AF1554">
        <v>6.2</v>
      </c>
      <c r="AG1554">
        <v>2.35</v>
      </c>
      <c r="AH1554">
        <v>313</v>
      </c>
    </row>
    <row r="1555" spans="1:34">
      <c r="A1555" t="s">
        <v>34</v>
      </c>
      <c r="B1555" t="s">
        <v>12730</v>
      </c>
      <c r="C1555">
        <v>31</v>
      </c>
      <c r="D1555">
        <v>104</v>
      </c>
      <c r="E1555">
        <v>10</v>
      </c>
      <c r="F1555">
        <v>196</v>
      </c>
      <c r="G1555" t="s">
        <v>8711</v>
      </c>
      <c r="H1555">
        <v>507</v>
      </c>
      <c r="I1555">
        <v>143653</v>
      </c>
      <c r="J1555" t="s">
        <v>79</v>
      </c>
      <c r="K1555" t="s">
        <v>38</v>
      </c>
      <c r="Q1555" t="s">
        <v>2589</v>
      </c>
      <c r="R1555" t="s">
        <v>12731</v>
      </c>
      <c r="S1555">
        <v>1177</v>
      </c>
      <c r="T1555">
        <v>1281</v>
      </c>
      <c r="U1555" t="s">
        <v>12732</v>
      </c>
      <c r="V1555">
        <v>0</v>
      </c>
      <c r="W1555" t="s">
        <v>12733</v>
      </c>
      <c r="X1555" t="s">
        <v>12734</v>
      </c>
      <c r="Y1555">
        <v>10</v>
      </c>
      <c r="Z1555" t="s">
        <v>44</v>
      </c>
      <c r="AA1555" t="s">
        <v>329</v>
      </c>
      <c r="AB1555" t="s">
        <v>62</v>
      </c>
      <c r="AC1555">
        <v>4000000</v>
      </c>
      <c r="AD1555">
        <v>2014</v>
      </c>
      <c r="AE1555">
        <v>236</v>
      </c>
      <c r="AF1555">
        <v>6</v>
      </c>
      <c r="AG1555">
        <v>2.35</v>
      </c>
      <c r="AH1555">
        <v>0</v>
      </c>
    </row>
    <row r="1556" spans="1:34">
      <c r="A1556" t="s">
        <v>34</v>
      </c>
      <c r="B1556" t="s">
        <v>12972</v>
      </c>
      <c r="C1556">
        <v>77</v>
      </c>
      <c r="D1556">
        <v>102</v>
      </c>
      <c r="E1556">
        <v>596</v>
      </c>
      <c r="F1556">
        <v>785</v>
      </c>
      <c r="G1556" t="s">
        <v>6305</v>
      </c>
      <c r="H1556">
        <v>877</v>
      </c>
      <c r="I1556">
        <v>1068392</v>
      </c>
      <c r="J1556" t="s">
        <v>79</v>
      </c>
      <c r="K1556" t="s">
        <v>38</v>
      </c>
      <c r="L1556" t="s">
        <v>207</v>
      </c>
      <c r="Q1556" t="s">
        <v>2781</v>
      </c>
      <c r="R1556" t="s">
        <v>12973</v>
      </c>
      <c r="S1556">
        <v>3865</v>
      </c>
      <c r="T1556">
        <v>3497</v>
      </c>
      <c r="U1556" t="s">
        <v>7525</v>
      </c>
      <c r="V1556">
        <v>0</v>
      </c>
      <c r="W1556" t="s">
        <v>12974</v>
      </c>
      <c r="X1556" t="s">
        <v>12975</v>
      </c>
      <c r="Y1556">
        <v>53</v>
      </c>
      <c r="Z1556" t="s">
        <v>44</v>
      </c>
      <c r="AA1556" t="s">
        <v>696</v>
      </c>
      <c r="AB1556" t="s">
        <v>62</v>
      </c>
      <c r="AC1556">
        <v>36000000</v>
      </c>
      <c r="AD1556">
        <v>2011</v>
      </c>
      <c r="AE1556">
        <v>794</v>
      </c>
      <c r="AF1556">
        <v>5.9</v>
      </c>
      <c r="AG1556">
        <v>2.35</v>
      </c>
      <c r="AH1556">
        <v>2000</v>
      </c>
    </row>
    <row r="1557" spans="1:34">
      <c r="A1557" t="s">
        <v>34</v>
      </c>
      <c r="B1557" t="s">
        <v>13653</v>
      </c>
      <c r="C1557">
        <v>12</v>
      </c>
      <c r="D1557">
        <v>92</v>
      </c>
      <c r="E1557">
        <v>19</v>
      </c>
      <c r="F1557">
        <v>599</v>
      </c>
      <c r="G1557" t="s">
        <v>13474</v>
      </c>
      <c r="H1557">
        <v>18000</v>
      </c>
      <c r="I1557">
        <v>12836</v>
      </c>
      <c r="J1557" t="s">
        <v>79</v>
      </c>
      <c r="K1557" t="s">
        <v>38</v>
      </c>
      <c r="Q1557" t="s">
        <v>156</v>
      </c>
      <c r="R1557" t="s">
        <v>13654</v>
      </c>
      <c r="S1557">
        <v>1686</v>
      </c>
      <c r="T1557">
        <v>20135</v>
      </c>
      <c r="U1557" t="s">
        <v>1754</v>
      </c>
      <c r="V1557">
        <v>1</v>
      </c>
      <c r="W1557" t="s">
        <v>13655</v>
      </c>
      <c r="X1557" t="s">
        <v>13656</v>
      </c>
      <c r="Y1557">
        <v>28</v>
      </c>
      <c r="Z1557" t="s">
        <v>44</v>
      </c>
      <c r="AA1557" t="s">
        <v>45</v>
      </c>
      <c r="AB1557" t="s">
        <v>46</v>
      </c>
      <c r="AC1557">
        <v>4000000</v>
      </c>
      <c r="AD1557">
        <v>1997</v>
      </c>
      <c r="AE1557">
        <v>759</v>
      </c>
      <c r="AF1557">
        <v>5.8</v>
      </c>
      <c r="AG1557">
        <v>1.85</v>
      </c>
      <c r="AH1557">
        <v>161</v>
      </c>
    </row>
    <row r="1558" spans="1:34">
      <c r="A1558" t="s">
        <v>34</v>
      </c>
      <c r="B1558" t="s">
        <v>1536</v>
      </c>
      <c r="C1558">
        <v>20</v>
      </c>
      <c r="D1558">
        <v>139</v>
      </c>
      <c r="E1558">
        <v>133</v>
      </c>
      <c r="F1558">
        <v>5</v>
      </c>
      <c r="G1558" t="s">
        <v>13911</v>
      </c>
      <c r="H1558">
        <v>423</v>
      </c>
      <c r="I1558">
        <v>2474000</v>
      </c>
      <c r="J1558" t="s">
        <v>79</v>
      </c>
      <c r="K1558" t="s">
        <v>38</v>
      </c>
      <c r="L1558" t="s">
        <v>80</v>
      </c>
      <c r="M1558" t="s">
        <v>87</v>
      </c>
      <c r="Q1558" t="s">
        <v>3485</v>
      </c>
      <c r="R1558" t="s">
        <v>13912</v>
      </c>
      <c r="S1558">
        <v>2427</v>
      </c>
      <c r="T1558">
        <v>446</v>
      </c>
      <c r="U1558" t="s">
        <v>13913</v>
      </c>
      <c r="V1558">
        <v>1</v>
      </c>
      <c r="W1558" t="s">
        <v>13914</v>
      </c>
      <c r="X1558" t="s">
        <v>13915</v>
      </c>
      <c r="Y1558">
        <v>27</v>
      </c>
      <c r="Z1558" t="s">
        <v>44</v>
      </c>
      <c r="AA1558" t="s">
        <v>301</v>
      </c>
      <c r="AB1558" t="s">
        <v>62</v>
      </c>
      <c r="AC1558">
        <v>14000000</v>
      </c>
      <c r="AD1558">
        <v>1995</v>
      </c>
      <c r="AE1558">
        <v>15</v>
      </c>
      <c r="AF1558">
        <v>5.7</v>
      </c>
      <c r="AG1558">
        <v>1.85</v>
      </c>
      <c r="AH1558">
        <v>127</v>
      </c>
    </row>
    <row r="1559" spans="1:34">
      <c r="A1559" t="s">
        <v>34</v>
      </c>
      <c r="B1559" t="s">
        <v>13966</v>
      </c>
      <c r="C1559">
        <v>16</v>
      </c>
      <c r="D1559">
        <v>90</v>
      </c>
      <c r="E1559">
        <v>11</v>
      </c>
      <c r="F1559">
        <v>316</v>
      </c>
      <c r="G1559" t="s">
        <v>13967</v>
      </c>
      <c r="H1559">
        <v>767</v>
      </c>
      <c r="I1559">
        <v>399611</v>
      </c>
      <c r="J1559" t="s">
        <v>79</v>
      </c>
      <c r="K1559" t="s">
        <v>38</v>
      </c>
      <c r="L1559" t="s">
        <v>520</v>
      </c>
      <c r="Q1559" t="s">
        <v>2339</v>
      </c>
      <c r="R1559" t="s">
        <v>13968</v>
      </c>
      <c r="S1559">
        <v>1245</v>
      </c>
      <c r="T1559">
        <v>2370</v>
      </c>
      <c r="U1559" t="s">
        <v>13969</v>
      </c>
      <c r="V1559">
        <v>2</v>
      </c>
      <c r="W1559" t="s">
        <v>13970</v>
      </c>
      <c r="X1559" t="s">
        <v>13971</v>
      </c>
      <c r="Y1559">
        <v>29</v>
      </c>
      <c r="Z1559" t="s">
        <v>44</v>
      </c>
      <c r="AA1559" t="s">
        <v>45</v>
      </c>
      <c r="AB1559" t="s">
        <v>150</v>
      </c>
      <c r="AC1559">
        <v>6000000</v>
      </c>
      <c r="AD1559">
        <v>2010</v>
      </c>
      <c r="AE1559">
        <v>529</v>
      </c>
      <c r="AF1559">
        <v>5.7</v>
      </c>
      <c r="AG1559">
        <v>1.85</v>
      </c>
      <c r="AH1559">
        <v>0</v>
      </c>
    </row>
    <row r="1560" spans="1:34">
      <c r="A1560" t="s">
        <v>34</v>
      </c>
      <c r="B1560" t="s">
        <v>14236</v>
      </c>
      <c r="C1560">
        <v>61</v>
      </c>
      <c r="D1560">
        <v>170</v>
      </c>
      <c r="E1560">
        <v>25</v>
      </c>
      <c r="F1560">
        <v>55</v>
      </c>
      <c r="G1560" t="s">
        <v>9514</v>
      </c>
      <c r="H1560">
        <v>329</v>
      </c>
      <c r="I1560">
        <v>59696176</v>
      </c>
      <c r="J1560" t="s">
        <v>79</v>
      </c>
      <c r="K1560" t="s">
        <v>38</v>
      </c>
      <c r="L1560" t="s">
        <v>80</v>
      </c>
      <c r="Q1560" t="s">
        <v>14237</v>
      </c>
      <c r="R1560" t="s">
        <v>14238</v>
      </c>
      <c r="S1560">
        <v>15448</v>
      </c>
      <c r="T1560">
        <v>775</v>
      </c>
      <c r="U1560" t="s">
        <v>14239</v>
      </c>
      <c r="V1560">
        <v>1</v>
      </c>
      <c r="W1560" t="s">
        <v>14240</v>
      </c>
      <c r="X1560" t="s">
        <v>14241</v>
      </c>
      <c r="Y1560">
        <v>174</v>
      </c>
      <c r="Z1560" t="s">
        <v>44</v>
      </c>
      <c r="AA1560" t="s">
        <v>45</v>
      </c>
      <c r="AB1560" t="s">
        <v>62</v>
      </c>
      <c r="AC1560">
        <v>22000000</v>
      </c>
      <c r="AD1560">
        <v>2014</v>
      </c>
      <c r="AE1560">
        <v>134</v>
      </c>
      <c r="AF1560">
        <v>5.6</v>
      </c>
      <c r="AG1560">
        <v>2.35</v>
      </c>
      <c r="AH1560">
        <v>15000</v>
      </c>
    </row>
    <row r="1561" spans="1:34">
      <c r="A1561" t="s">
        <v>34</v>
      </c>
      <c r="B1561" t="s">
        <v>14616</v>
      </c>
      <c r="C1561">
        <v>24</v>
      </c>
      <c r="D1561">
        <v>113</v>
      </c>
      <c r="E1561">
        <v>9</v>
      </c>
      <c r="F1561">
        <v>12</v>
      </c>
      <c r="G1561" t="s">
        <v>14969</v>
      </c>
      <c r="H1561">
        <v>71</v>
      </c>
      <c r="I1561">
        <v>19184015</v>
      </c>
      <c r="J1561" t="s">
        <v>79</v>
      </c>
      <c r="K1561" t="s">
        <v>88</v>
      </c>
      <c r="L1561" t="s">
        <v>93</v>
      </c>
      <c r="Q1561" t="s">
        <v>9311</v>
      </c>
      <c r="R1561" t="s">
        <v>14970</v>
      </c>
      <c r="S1561">
        <v>1466</v>
      </c>
      <c r="T1561">
        <v>159</v>
      </c>
      <c r="U1561" t="s">
        <v>14971</v>
      </c>
      <c r="V1561">
        <v>1</v>
      </c>
      <c r="W1561" t="s">
        <v>14972</v>
      </c>
      <c r="X1561" t="s">
        <v>14973</v>
      </c>
      <c r="Y1561">
        <v>35</v>
      </c>
      <c r="Z1561" t="s">
        <v>44</v>
      </c>
      <c r="AA1561" t="s">
        <v>45</v>
      </c>
      <c r="AB1561" t="s">
        <v>46</v>
      </c>
      <c r="AC1561">
        <v>3000000</v>
      </c>
      <c r="AD1561">
        <v>2002</v>
      </c>
      <c r="AE1561">
        <v>65</v>
      </c>
      <c r="AF1561">
        <v>5.4</v>
      </c>
      <c r="AG1561">
        <v>1.85</v>
      </c>
      <c r="AH1561">
        <v>63</v>
      </c>
    </row>
    <row r="1562" spans="1:34">
      <c r="A1562" t="s">
        <v>34</v>
      </c>
      <c r="B1562" t="s">
        <v>4266</v>
      </c>
      <c r="C1562">
        <v>76</v>
      </c>
      <c r="D1562">
        <v>110</v>
      </c>
      <c r="E1562">
        <v>534</v>
      </c>
      <c r="F1562">
        <v>511</v>
      </c>
      <c r="G1562" t="s">
        <v>4266</v>
      </c>
      <c r="H1562">
        <v>865</v>
      </c>
      <c r="I1562">
        <v>5881504</v>
      </c>
      <c r="J1562" t="s">
        <v>79</v>
      </c>
      <c r="K1562" t="s">
        <v>38</v>
      </c>
      <c r="L1562" t="s">
        <v>87</v>
      </c>
      <c r="M1562" t="s">
        <v>520</v>
      </c>
      <c r="Q1562" t="s">
        <v>5046</v>
      </c>
      <c r="R1562" t="s">
        <v>15038</v>
      </c>
      <c r="S1562">
        <v>5917</v>
      </c>
      <c r="T1562">
        <v>2972</v>
      </c>
      <c r="U1562" t="s">
        <v>9540</v>
      </c>
      <c r="V1562">
        <v>2</v>
      </c>
      <c r="W1562" t="s">
        <v>15039</v>
      </c>
      <c r="X1562" t="s">
        <v>15040</v>
      </c>
      <c r="Y1562">
        <v>50</v>
      </c>
      <c r="Z1562" t="s">
        <v>44</v>
      </c>
      <c r="AA1562" t="s">
        <v>45</v>
      </c>
      <c r="AB1562" t="s">
        <v>62</v>
      </c>
      <c r="AC1562">
        <v>39000000</v>
      </c>
      <c r="AD1562">
        <v>2004</v>
      </c>
      <c r="AE1562">
        <v>534</v>
      </c>
      <c r="AF1562">
        <v>5.3</v>
      </c>
      <c r="AG1562">
        <v>2.35</v>
      </c>
      <c r="AH1562">
        <v>177</v>
      </c>
    </row>
    <row r="1563" spans="1:34">
      <c r="A1563" t="s">
        <v>34</v>
      </c>
      <c r="B1563" t="s">
        <v>15041</v>
      </c>
      <c r="C1563">
        <v>63</v>
      </c>
      <c r="D1563">
        <v>95</v>
      </c>
      <c r="E1563">
        <v>31</v>
      </c>
      <c r="F1563">
        <v>450</v>
      </c>
      <c r="G1563" t="s">
        <v>279</v>
      </c>
      <c r="H1563">
        <v>944</v>
      </c>
      <c r="I1563">
        <v>2954405</v>
      </c>
      <c r="J1563" t="s">
        <v>79</v>
      </c>
      <c r="K1563" t="s">
        <v>88</v>
      </c>
      <c r="L1563" t="s">
        <v>87</v>
      </c>
      <c r="Q1563" t="s">
        <v>5160</v>
      </c>
      <c r="R1563" t="s">
        <v>15042</v>
      </c>
      <c r="S1563">
        <v>1977</v>
      </c>
      <c r="T1563">
        <v>2928</v>
      </c>
      <c r="U1563" t="s">
        <v>15043</v>
      </c>
      <c r="V1563">
        <v>0</v>
      </c>
      <c r="W1563" t="s">
        <v>15044</v>
      </c>
      <c r="X1563" t="s">
        <v>15045</v>
      </c>
      <c r="Y1563">
        <v>64</v>
      </c>
      <c r="Z1563" t="s">
        <v>44</v>
      </c>
      <c r="AA1563" t="s">
        <v>45</v>
      </c>
      <c r="AB1563" t="s">
        <v>46</v>
      </c>
      <c r="AC1563">
        <v>36000000</v>
      </c>
      <c r="AD1563">
        <v>2000</v>
      </c>
      <c r="AE1563">
        <v>886</v>
      </c>
      <c r="AF1563">
        <v>5.3</v>
      </c>
      <c r="AG1563">
        <v>1.85</v>
      </c>
      <c r="AH1563">
        <v>133</v>
      </c>
    </row>
    <row r="1564" spans="1:34">
      <c r="A1564" t="s">
        <v>34</v>
      </c>
      <c r="B1564" t="s">
        <v>15277</v>
      </c>
      <c r="C1564">
        <v>32</v>
      </c>
      <c r="D1564">
        <v>87</v>
      </c>
      <c r="E1564">
        <v>0</v>
      </c>
      <c r="F1564">
        <v>153</v>
      </c>
      <c r="G1564" t="s">
        <v>15278</v>
      </c>
      <c r="H1564">
        <v>1000</v>
      </c>
      <c r="I1564">
        <v>536767</v>
      </c>
      <c r="J1564" t="s">
        <v>79</v>
      </c>
      <c r="K1564" t="s">
        <v>88</v>
      </c>
      <c r="L1564" t="s">
        <v>87</v>
      </c>
      <c r="Q1564" t="s">
        <v>4753</v>
      </c>
      <c r="R1564" t="s">
        <v>15279</v>
      </c>
      <c r="S1564">
        <v>1622</v>
      </c>
      <c r="T1564">
        <v>1362</v>
      </c>
      <c r="U1564" t="s">
        <v>15280</v>
      </c>
      <c r="V1564">
        <v>0</v>
      </c>
      <c r="W1564" t="s">
        <v>15281</v>
      </c>
      <c r="X1564" t="s">
        <v>15282</v>
      </c>
      <c r="Y1564">
        <v>83</v>
      </c>
      <c r="Z1564" t="s">
        <v>44</v>
      </c>
      <c r="AA1564" t="s">
        <v>45</v>
      </c>
      <c r="AB1564" t="s">
        <v>46</v>
      </c>
      <c r="AC1564">
        <v>60000</v>
      </c>
      <c r="AD1564">
        <v>1998</v>
      </c>
      <c r="AE1564">
        <v>184</v>
      </c>
      <c r="AF1564">
        <v>5.3</v>
      </c>
      <c r="AG1564">
        <v>1.85</v>
      </c>
      <c r="AH1564">
        <v>30</v>
      </c>
    </row>
    <row r="1565" spans="1:34">
      <c r="A1565" t="s">
        <v>34</v>
      </c>
      <c r="B1565" t="s">
        <v>15583</v>
      </c>
      <c r="C1565">
        <v>47</v>
      </c>
      <c r="D1565">
        <v>94</v>
      </c>
      <c r="E1565">
        <v>258</v>
      </c>
      <c r="F1565">
        <v>424</v>
      </c>
      <c r="G1565" t="s">
        <v>2696</v>
      </c>
      <c r="H1565">
        <v>721</v>
      </c>
      <c r="I1565">
        <v>11508423</v>
      </c>
      <c r="J1565" t="s">
        <v>79</v>
      </c>
      <c r="K1565" t="s">
        <v>88</v>
      </c>
      <c r="L1565" t="s">
        <v>38</v>
      </c>
      <c r="M1565" t="s">
        <v>89</v>
      </c>
      <c r="N1565" t="s">
        <v>520</v>
      </c>
      <c r="Q1565" t="s">
        <v>14288</v>
      </c>
      <c r="R1565" t="s">
        <v>15584</v>
      </c>
      <c r="S1565">
        <v>3174</v>
      </c>
      <c r="T1565">
        <v>2453</v>
      </c>
      <c r="U1565" t="s">
        <v>15585</v>
      </c>
      <c r="V1565">
        <v>2</v>
      </c>
      <c r="W1565" t="s">
        <v>15586</v>
      </c>
      <c r="X1565" t="s">
        <v>15587</v>
      </c>
      <c r="Y1565">
        <v>19</v>
      </c>
      <c r="Z1565" t="s">
        <v>44</v>
      </c>
      <c r="AA1565" t="s">
        <v>45</v>
      </c>
      <c r="AB1565" t="s">
        <v>150</v>
      </c>
      <c r="AC1565">
        <v>23000000</v>
      </c>
      <c r="AD1565">
        <v>2008</v>
      </c>
      <c r="AE1565">
        <v>463</v>
      </c>
      <c r="AF1565">
        <v>5.0999999999999996</v>
      </c>
      <c r="AG1565">
        <v>2.35</v>
      </c>
      <c r="AH1565">
        <v>376</v>
      </c>
    </row>
    <row r="1566" spans="1:34">
      <c r="A1566" t="s">
        <v>34</v>
      </c>
      <c r="B1566" t="s">
        <v>5619</v>
      </c>
      <c r="C1566">
        <v>98</v>
      </c>
      <c r="D1566">
        <v>117</v>
      </c>
      <c r="E1566">
        <v>260</v>
      </c>
      <c r="F1566">
        <v>441</v>
      </c>
      <c r="G1566" t="s">
        <v>1890</v>
      </c>
      <c r="H1566">
        <v>1000</v>
      </c>
      <c r="I1566">
        <v>30981850</v>
      </c>
      <c r="J1566" t="s">
        <v>79</v>
      </c>
      <c r="K1566" t="s">
        <v>37</v>
      </c>
      <c r="L1566" t="s">
        <v>38</v>
      </c>
      <c r="M1566" t="s">
        <v>128</v>
      </c>
      <c r="Q1566" t="s">
        <v>3265</v>
      </c>
      <c r="R1566" t="s">
        <v>15726</v>
      </c>
      <c r="S1566">
        <v>35834</v>
      </c>
      <c r="T1566">
        <v>3969</v>
      </c>
      <c r="U1566" t="s">
        <v>15727</v>
      </c>
      <c r="V1566">
        <v>0</v>
      </c>
      <c r="W1566" t="s">
        <v>15728</v>
      </c>
      <c r="X1566" t="s">
        <v>15729</v>
      </c>
      <c r="Y1566">
        <v>284</v>
      </c>
      <c r="Z1566" t="s">
        <v>44</v>
      </c>
      <c r="AA1566" t="s">
        <v>45</v>
      </c>
      <c r="AB1566" t="s">
        <v>46</v>
      </c>
      <c r="AC1566">
        <v>40000000</v>
      </c>
      <c r="AD1566">
        <v>2005</v>
      </c>
      <c r="AE1566">
        <v>1000</v>
      </c>
      <c r="AF1566">
        <v>5</v>
      </c>
      <c r="AG1566">
        <v>2.35</v>
      </c>
      <c r="AH1566">
        <v>0</v>
      </c>
    </row>
    <row r="1567" spans="1:34">
      <c r="A1567" t="s">
        <v>34</v>
      </c>
      <c r="B1567" t="s">
        <v>16316</v>
      </c>
      <c r="C1567">
        <v>26</v>
      </c>
      <c r="D1567">
        <v>124</v>
      </c>
      <c r="E1567">
        <v>42</v>
      </c>
      <c r="F1567">
        <v>161</v>
      </c>
      <c r="G1567" t="s">
        <v>16317</v>
      </c>
      <c r="H1567">
        <v>801</v>
      </c>
      <c r="I1567">
        <v>2000000</v>
      </c>
      <c r="J1567" t="s">
        <v>79</v>
      </c>
      <c r="K1567" t="s">
        <v>88</v>
      </c>
      <c r="L1567" t="s">
        <v>91</v>
      </c>
      <c r="Q1567" t="s">
        <v>5197</v>
      </c>
      <c r="R1567" t="s">
        <v>16318</v>
      </c>
      <c r="S1567">
        <v>2998</v>
      </c>
      <c r="T1567">
        <v>1462</v>
      </c>
      <c r="U1567" t="s">
        <v>16319</v>
      </c>
      <c r="V1567">
        <v>0</v>
      </c>
      <c r="W1567" t="s">
        <v>16320</v>
      </c>
      <c r="X1567" t="s">
        <v>16321</v>
      </c>
      <c r="Y1567">
        <v>74</v>
      </c>
      <c r="Z1567" t="s">
        <v>44</v>
      </c>
      <c r="AA1567" t="s">
        <v>45</v>
      </c>
      <c r="AB1567" t="s">
        <v>150</v>
      </c>
      <c r="AC1567">
        <v>20000000</v>
      </c>
      <c r="AD1567">
        <v>1980</v>
      </c>
      <c r="AE1567">
        <v>174</v>
      </c>
      <c r="AF1567">
        <v>4.5</v>
      </c>
      <c r="AG1567">
        <v>2.35</v>
      </c>
      <c r="AH1567">
        <v>1000</v>
      </c>
    </row>
    <row r="1568" spans="1:34">
      <c r="A1568" t="s">
        <v>76</v>
      </c>
      <c r="B1568" t="s">
        <v>136</v>
      </c>
      <c r="C1568">
        <v>149</v>
      </c>
      <c r="D1568">
        <v>142</v>
      </c>
      <c r="E1568">
        <v>0</v>
      </c>
      <c r="F1568">
        <v>194</v>
      </c>
      <c r="G1568" t="s">
        <v>137</v>
      </c>
      <c r="H1568">
        <v>15000</v>
      </c>
      <c r="I1568">
        <v>329691196</v>
      </c>
      <c r="J1568" t="s">
        <v>88</v>
      </c>
      <c r="K1568" t="s">
        <v>38</v>
      </c>
      <c r="Q1568" t="s">
        <v>138</v>
      </c>
      <c r="R1568" t="s">
        <v>139</v>
      </c>
      <c r="S1568">
        <v>1251222</v>
      </c>
      <c r="T1568">
        <v>15700</v>
      </c>
      <c r="U1568" t="s">
        <v>140</v>
      </c>
      <c r="V1568">
        <v>0</v>
      </c>
      <c r="W1568" t="s">
        <v>141</v>
      </c>
      <c r="X1568" t="s">
        <v>142</v>
      </c>
      <c r="Y1568">
        <v>1398</v>
      </c>
      <c r="Z1568" t="s">
        <v>44</v>
      </c>
      <c r="AA1568" t="s">
        <v>45</v>
      </c>
      <c r="AB1568" t="s">
        <v>62</v>
      </c>
      <c r="AC1568">
        <v>55000000</v>
      </c>
      <c r="AD1568">
        <v>1994</v>
      </c>
      <c r="AE1568">
        <v>294</v>
      </c>
      <c r="AF1568">
        <v>8.8000000000000007</v>
      </c>
      <c r="AG1568">
        <v>2.35</v>
      </c>
      <c r="AH1568">
        <v>59000</v>
      </c>
    </row>
    <row r="1569" spans="1:34">
      <c r="A1569" t="s">
        <v>76</v>
      </c>
      <c r="B1569" t="s">
        <v>244</v>
      </c>
      <c r="C1569">
        <v>120</v>
      </c>
      <c r="D1569">
        <v>87</v>
      </c>
      <c r="E1569">
        <v>0</v>
      </c>
      <c r="F1569">
        <v>8</v>
      </c>
      <c r="G1569" t="s">
        <v>245</v>
      </c>
      <c r="H1569">
        <v>309</v>
      </c>
      <c r="I1569">
        <v>163245</v>
      </c>
      <c r="J1569" t="s">
        <v>88</v>
      </c>
      <c r="K1569" t="s">
        <v>38</v>
      </c>
      <c r="L1569" t="s">
        <v>89</v>
      </c>
      <c r="Q1569" t="s">
        <v>246</v>
      </c>
      <c r="R1569" t="s">
        <v>247</v>
      </c>
      <c r="S1569">
        <v>143086</v>
      </c>
      <c r="T1569">
        <v>352</v>
      </c>
      <c r="U1569" t="s">
        <v>248</v>
      </c>
      <c r="V1569">
        <v>1</v>
      </c>
      <c r="W1569" t="s">
        <v>249</v>
      </c>
      <c r="X1569" t="s">
        <v>250</v>
      </c>
      <c r="Y1569">
        <v>211</v>
      </c>
      <c r="Z1569" t="s">
        <v>44</v>
      </c>
      <c r="AA1569" t="s">
        <v>45</v>
      </c>
      <c r="AB1569" t="s">
        <v>251</v>
      </c>
      <c r="AC1569">
        <v>1500000</v>
      </c>
      <c r="AD1569">
        <v>1936</v>
      </c>
      <c r="AE1569">
        <v>8</v>
      </c>
      <c r="AF1569">
        <v>8.6</v>
      </c>
      <c r="AG1569">
        <v>1.37</v>
      </c>
      <c r="AH1569">
        <v>0</v>
      </c>
    </row>
    <row r="1570" spans="1:34">
      <c r="A1570" t="s">
        <v>76</v>
      </c>
      <c r="B1570" t="s">
        <v>383</v>
      </c>
      <c r="C1570">
        <v>242</v>
      </c>
      <c r="D1570">
        <v>122</v>
      </c>
      <c r="E1570">
        <v>0</v>
      </c>
      <c r="F1570">
        <v>54</v>
      </c>
      <c r="G1570" t="s">
        <v>384</v>
      </c>
      <c r="H1570">
        <v>326</v>
      </c>
      <c r="I1570">
        <v>33201661</v>
      </c>
      <c r="J1570" t="s">
        <v>88</v>
      </c>
      <c r="K1570" t="s">
        <v>87</v>
      </c>
      <c r="Q1570" t="s">
        <v>385</v>
      </c>
      <c r="R1570" t="s">
        <v>386</v>
      </c>
      <c r="S1570">
        <v>534262</v>
      </c>
      <c r="T1570">
        <v>809</v>
      </c>
      <c r="U1570" t="s">
        <v>387</v>
      </c>
      <c r="V1570">
        <v>0</v>
      </c>
      <c r="W1570" t="s">
        <v>388</v>
      </c>
      <c r="X1570" t="s">
        <v>389</v>
      </c>
      <c r="Y1570">
        <v>1314</v>
      </c>
      <c r="Z1570" t="s">
        <v>390</v>
      </c>
      <c r="AA1570" t="s">
        <v>301</v>
      </c>
      <c r="AB1570" t="s">
        <v>46</v>
      </c>
      <c r="AC1570">
        <v>77000000</v>
      </c>
      <c r="AD1570">
        <v>2001</v>
      </c>
      <c r="AE1570">
        <v>326</v>
      </c>
      <c r="AF1570">
        <v>8.4</v>
      </c>
      <c r="AG1570">
        <v>2.35</v>
      </c>
      <c r="AH1570">
        <v>39000</v>
      </c>
    </row>
    <row r="1571" spans="1:34">
      <c r="A1571" t="s">
        <v>34</v>
      </c>
      <c r="B1571" t="s">
        <v>552</v>
      </c>
      <c r="C1571">
        <v>151</v>
      </c>
      <c r="D1571">
        <v>104</v>
      </c>
      <c r="E1571">
        <v>0</v>
      </c>
      <c r="F1571">
        <v>1000</v>
      </c>
      <c r="G1571" t="s">
        <v>131</v>
      </c>
      <c r="H1571">
        <v>26000</v>
      </c>
      <c r="I1571">
        <v>30093107</v>
      </c>
      <c r="J1571" t="s">
        <v>88</v>
      </c>
      <c r="K1571" t="s">
        <v>37</v>
      </c>
      <c r="Q1571" t="s">
        <v>553</v>
      </c>
      <c r="R1571" t="s">
        <v>554</v>
      </c>
      <c r="S1571">
        <v>600996</v>
      </c>
      <c r="T1571">
        <v>39175</v>
      </c>
      <c r="U1571" t="s">
        <v>555</v>
      </c>
      <c r="V1571">
        <v>6</v>
      </c>
      <c r="W1571" t="s">
        <v>556</v>
      </c>
      <c r="X1571" t="s">
        <v>557</v>
      </c>
      <c r="Y1571">
        <v>726</v>
      </c>
      <c r="Z1571" t="s">
        <v>44</v>
      </c>
      <c r="AA1571" t="s">
        <v>329</v>
      </c>
      <c r="AB1571" t="s">
        <v>46</v>
      </c>
      <c r="AC1571">
        <v>6000000</v>
      </c>
      <c r="AD1571">
        <v>2000</v>
      </c>
      <c r="AE1571">
        <v>11000</v>
      </c>
      <c r="AF1571">
        <v>8.3000000000000007</v>
      </c>
      <c r="AG1571">
        <v>1.85</v>
      </c>
      <c r="AH1571">
        <v>27000</v>
      </c>
    </row>
    <row r="1572" spans="1:34">
      <c r="A1572" t="s">
        <v>34</v>
      </c>
      <c r="B1572" t="s">
        <v>570</v>
      </c>
      <c r="C1572">
        <v>119</v>
      </c>
      <c r="D1572">
        <v>129</v>
      </c>
      <c r="E1572">
        <v>131</v>
      </c>
      <c r="F1572">
        <v>417</v>
      </c>
      <c r="G1572" t="s">
        <v>571</v>
      </c>
      <c r="H1572">
        <v>1000</v>
      </c>
      <c r="I1572">
        <v>159600000</v>
      </c>
      <c r="J1572" t="s">
        <v>88</v>
      </c>
      <c r="K1572" t="s">
        <v>37</v>
      </c>
      <c r="L1572" t="s">
        <v>38</v>
      </c>
      <c r="Q1572" t="s">
        <v>572</v>
      </c>
      <c r="R1572" t="s">
        <v>573</v>
      </c>
      <c r="S1572">
        <v>175607</v>
      </c>
      <c r="T1572">
        <v>2387</v>
      </c>
      <c r="U1572" t="s">
        <v>574</v>
      </c>
      <c r="V1572">
        <v>0</v>
      </c>
      <c r="W1572" t="s">
        <v>575</v>
      </c>
      <c r="X1572" t="s">
        <v>576</v>
      </c>
      <c r="Y1572">
        <v>252</v>
      </c>
      <c r="Z1572" t="s">
        <v>44</v>
      </c>
      <c r="AA1572" t="s">
        <v>45</v>
      </c>
      <c r="AB1572" t="s">
        <v>150</v>
      </c>
      <c r="AC1572">
        <v>5500000</v>
      </c>
      <c r="AD1572">
        <v>1973</v>
      </c>
      <c r="AE1572">
        <v>559</v>
      </c>
      <c r="AF1572">
        <v>8.3000000000000007</v>
      </c>
      <c r="AG1572">
        <v>1.85</v>
      </c>
      <c r="AH1572">
        <v>0</v>
      </c>
    </row>
    <row r="1573" spans="1:34">
      <c r="A1573" t="s">
        <v>76</v>
      </c>
      <c r="B1573" t="s">
        <v>586</v>
      </c>
      <c r="C1573">
        <v>181</v>
      </c>
      <c r="D1573">
        <v>120</v>
      </c>
      <c r="E1573">
        <v>0</v>
      </c>
      <c r="F1573">
        <v>102</v>
      </c>
      <c r="G1573" t="s">
        <v>587</v>
      </c>
      <c r="H1573">
        <v>105</v>
      </c>
      <c r="I1573">
        <v>25000000</v>
      </c>
      <c r="J1573" t="s">
        <v>88</v>
      </c>
      <c r="K1573" t="s">
        <v>128</v>
      </c>
      <c r="L1573" t="s">
        <v>87</v>
      </c>
      <c r="Q1573" t="s">
        <v>588</v>
      </c>
      <c r="R1573" t="s">
        <v>589</v>
      </c>
      <c r="S1573">
        <v>175196</v>
      </c>
      <c r="T1573">
        <v>527</v>
      </c>
      <c r="U1573" t="s">
        <v>590</v>
      </c>
      <c r="V1573">
        <v>2</v>
      </c>
      <c r="W1573" t="s">
        <v>591</v>
      </c>
      <c r="X1573" t="s">
        <v>592</v>
      </c>
      <c r="Y1573">
        <v>350</v>
      </c>
      <c r="Z1573" t="s">
        <v>44</v>
      </c>
      <c r="AA1573" t="s">
        <v>45</v>
      </c>
      <c r="AB1573" t="s">
        <v>532</v>
      </c>
      <c r="AC1573">
        <v>2883848</v>
      </c>
      <c r="AD1573">
        <v>1959</v>
      </c>
      <c r="AE1573">
        <v>103</v>
      </c>
      <c r="AF1573">
        <v>8.3000000000000007</v>
      </c>
      <c r="AG1573">
        <v>1.66</v>
      </c>
      <c r="AH1573">
        <v>10000</v>
      </c>
    </row>
    <row r="1574" spans="1:34">
      <c r="A1574" t="s">
        <v>34</v>
      </c>
      <c r="B1574" t="s">
        <v>697</v>
      </c>
      <c r="C1574">
        <v>249</v>
      </c>
      <c r="D1574">
        <v>117</v>
      </c>
      <c r="E1574">
        <v>0</v>
      </c>
      <c r="F1574">
        <v>12000</v>
      </c>
      <c r="G1574" t="s">
        <v>698</v>
      </c>
      <c r="H1574">
        <v>22000</v>
      </c>
      <c r="I1574">
        <v>17439163</v>
      </c>
      <c r="J1574" t="s">
        <v>88</v>
      </c>
      <c r="K1574" t="s">
        <v>37</v>
      </c>
      <c r="Q1574" t="s">
        <v>699</v>
      </c>
      <c r="R1574" t="s">
        <v>700</v>
      </c>
      <c r="S1574">
        <v>537419</v>
      </c>
      <c r="T1574">
        <v>47728</v>
      </c>
      <c r="U1574" t="s">
        <v>449</v>
      </c>
      <c r="V1574">
        <v>1</v>
      </c>
      <c r="W1574" t="s">
        <v>701</v>
      </c>
      <c r="X1574" t="s">
        <v>702</v>
      </c>
      <c r="Y1574">
        <v>1028</v>
      </c>
      <c r="Z1574" t="s">
        <v>44</v>
      </c>
      <c r="AA1574" t="s">
        <v>45</v>
      </c>
      <c r="AB1574" t="s">
        <v>46</v>
      </c>
      <c r="AC1574">
        <v>15000000</v>
      </c>
      <c r="AD1574">
        <v>1998</v>
      </c>
      <c r="AE1574">
        <v>12000</v>
      </c>
      <c r="AF1574">
        <v>8.1999999999999993</v>
      </c>
      <c r="AG1574">
        <v>1.85</v>
      </c>
      <c r="AH1574">
        <v>35000</v>
      </c>
    </row>
    <row r="1575" spans="1:34">
      <c r="A1575" t="s">
        <v>34</v>
      </c>
      <c r="B1575" t="s">
        <v>552</v>
      </c>
      <c r="C1575">
        <v>116</v>
      </c>
      <c r="D1575">
        <v>120</v>
      </c>
      <c r="E1575">
        <v>0</v>
      </c>
      <c r="F1575">
        <v>452</v>
      </c>
      <c r="G1575" t="s">
        <v>555</v>
      </c>
      <c r="H1575">
        <v>26000</v>
      </c>
      <c r="I1575">
        <v>3650677</v>
      </c>
      <c r="J1575" t="s">
        <v>88</v>
      </c>
      <c r="K1575" t="s">
        <v>37</v>
      </c>
      <c r="Q1575" t="s">
        <v>553</v>
      </c>
      <c r="R1575" t="s">
        <v>738</v>
      </c>
      <c r="S1575">
        <v>414976</v>
      </c>
      <c r="T1575">
        <v>28294</v>
      </c>
      <c r="U1575" t="s">
        <v>739</v>
      </c>
      <c r="V1575">
        <v>1</v>
      </c>
      <c r="W1575" t="s">
        <v>740</v>
      </c>
      <c r="X1575" t="s">
        <v>741</v>
      </c>
      <c r="Y1575">
        <v>523</v>
      </c>
      <c r="Z1575" t="s">
        <v>44</v>
      </c>
      <c r="AA1575" t="s">
        <v>329</v>
      </c>
      <c r="AB1575" t="s">
        <v>46</v>
      </c>
      <c r="AC1575">
        <v>960000</v>
      </c>
      <c r="AD1575">
        <v>1998</v>
      </c>
      <c r="AE1575">
        <v>1000</v>
      </c>
      <c r="AF1575">
        <v>8.1999999999999993</v>
      </c>
      <c r="AG1575">
        <v>1.85</v>
      </c>
      <c r="AH1575">
        <v>21000</v>
      </c>
    </row>
    <row r="1576" spans="1:34">
      <c r="A1576" t="s">
        <v>34</v>
      </c>
      <c r="B1576" t="s">
        <v>816</v>
      </c>
      <c r="C1576">
        <v>213</v>
      </c>
      <c r="D1576">
        <v>103</v>
      </c>
      <c r="E1576">
        <v>608</v>
      </c>
      <c r="F1576">
        <v>576</v>
      </c>
      <c r="G1576" t="s">
        <v>817</v>
      </c>
      <c r="H1576">
        <v>2000</v>
      </c>
      <c r="I1576">
        <v>125603360</v>
      </c>
      <c r="J1576" t="s">
        <v>88</v>
      </c>
      <c r="K1576" t="s">
        <v>38</v>
      </c>
      <c r="L1576" t="s">
        <v>86</v>
      </c>
      <c r="Q1576" t="s">
        <v>818</v>
      </c>
      <c r="R1576" t="s">
        <v>819</v>
      </c>
      <c r="S1576">
        <v>667983</v>
      </c>
      <c r="T1576">
        <v>3698</v>
      </c>
      <c r="U1576" t="s">
        <v>820</v>
      </c>
      <c r="V1576">
        <v>1</v>
      </c>
      <c r="W1576" t="s">
        <v>821</v>
      </c>
      <c r="X1576" t="s">
        <v>822</v>
      </c>
      <c r="Y1576">
        <v>877</v>
      </c>
      <c r="Z1576" t="s">
        <v>44</v>
      </c>
      <c r="AA1576" t="s">
        <v>45</v>
      </c>
      <c r="AB1576" t="s">
        <v>150</v>
      </c>
      <c r="AC1576">
        <v>60000000</v>
      </c>
      <c r="AD1576">
        <v>1998</v>
      </c>
      <c r="AE1576">
        <v>617</v>
      </c>
      <c r="AF1576">
        <v>8.1</v>
      </c>
      <c r="AG1576">
        <v>1.85</v>
      </c>
      <c r="AH1576">
        <v>18000</v>
      </c>
    </row>
    <row r="1577" spans="1:34">
      <c r="A1577" t="s">
        <v>34</v>
      </c>
      <c r="B1577" t="s">
        <v>920</v>
      </c>
      <c r="C1577">
        <v>147</v>
      </c>
      <c r="D1577">
        <v>101</v>
      </c>
      <c r="E1577">
        <v>11000</v>
      </c>
      <c r="F1577">
        <v>512</v>
      </c>
      <c r="G1577" t="s">
        <v>921</v>
      </c>
      <c r="H1577">
        <v>13000</v>
      </c>
      <c r="I1577">
        <v>70906973</v>
      </c>
      <c r="J1577" t="s">
        <v>88</v>
      </c>
      <c r="K1577" t="s">
        <v>70</v>
      </c>
      <c r="L1577" t="s">
        <v>87</v>
      </c>
      <c r="Q1577" t="s">
        <v>859</v>
      </c>
      <c r="R1577" t="s">
        <v>922</v>
      </c>
      <c r="S1577">
        <v>437418</v>
      </c>
      <c r="T1577">
        <v>15500</v>
      </c>
      <c r="U1577" t="s">
        <v>923</v>
      </c>
      <c r="V1577">
        <v>1</v>
      </c>
      <c r="W1577" t="s">
        <v>924</v>
      </c>
      <c r="X1577" t="s">
        <v>925</v>
      </c>
      <c r="Y1577">
        <v>609</v>
      </c>
      <c r="Z1577" t="s">
        <v>44</v>
      </c>
      <c r="AA1577" t="s">
        <v>45</v>
      </c>
      <c r="AB1577" t="s">
        <v>150</v>
      </c>
      <c r="AC1577">
        <v>14600000</v>
      </c>
      <c r="AD1577">
        <v>1993</v>
      </c>
      <c r="AE1577">
        <v>571</v>
      </c>
      <c r="AF1577">
        <v>8.1</v>
      </c>
      <c r="AG1577">
        <v>1.85</v>
      </c>
      <c r="AH1577">
        <v>38000</v>
      </c>
    </row>
    <row r="1578" spans="1:34">
      <c r="A1578" t="s">
        <v>34</v>
      </c>
      <c r="B1578" t="s">
        <v>983</v>
      </c>
      <c r="C1578">
        <v>154</v>
      </c>
      <c r="D1578">
        <v>93</v>
      </c>
      <c r="E1578">
        <v>11000</v>
      </c>
      <c r="F1578">
        <v>629</v>
      </c>
      <c r="G1578" t="s">
        <v>914</v>
      </c>
      <c r="H1578">
        <v>11000</v>
      </c>
      <c r="I1578">
        <v>39200000</v>
      </c>
      <c r="J1578" t="s">
        <v>88</v>
      </c>
      <c r="K1578" t="s">
        <v>87</v>
      </c>
      <c r="Q1578" t="s">
        <v>983</v>
      </c>
      <c r="R1578" t="s">
        <v>984</v>
      </c>
      <c r="S1578">
        <v>192940</v>
      </c>
      <c r="T1578">
        <v>12691</v>
      </c>
      <c r="U1578" t="s">
        <v>985</v>
      </c>
      <c r="V1578">
        <v>0</v>
      </c>
      <c r="W1578" t="s">
        <v>986</v>
      </c>
      <c r="X1578" t="s">
        <v>987</v>
      </c>
      <c r="Y1578">
        <v>491</v>
      </c>
      <c r="Z1578" t="s">
        <v>44</v>
      </c>
      <c r="AA1578" t="s">
        <v>45</v>
      </c>
      <c r="AB1578" t="s">
        <v>150</v>
      </c>
      <c r="AC1578">
        <v>4000000</v>
      </c>
      <c r="AD1578">
        <v>1977</v>
      </c>
      <c r="AE1578">
        <v>636</v>
      </c>
      <c r="AF1578">
        <v>8.1</v>
      </c>
      <c r="AG1578">
        <v>1.37</v>
      </c>
      <c r="AH1578">
        <v>0</v>
      </c>
    </row>
    <row r="1579" spans="1:34">
      <c r="A1579" t="s">
        <v>34</v>
      </c>
      <c r="B1579" t="s">
        <v>816</v>
      </c>
      <c r="C1579">
        <v>96</v>
      </c>
      <c r="D1579">
        <v>128</v>
      </c>
      <c r="E1579">
        <v>608</v>
      </c>
      <c r="F1579">
        <v>1000</v>
      </c>
      <c r="G1579" t="s">
        <v>1178</v>
      </c>
      <c r="H1579">
        <v>49000</v>
      </c>
      <c r="I1579">
        <v>95860116</v>
      </c>
      <c r="J1579" t="s">
        <v>88</v>
      </c>
      <c r="K1579" t="s">
        <v>38</v>
      </c>
      <c r="Q1579" t="s">
        <v>566</v>
      </c>
      <c r="R1579" t="s">
        <v>1179</v>
      </c>
      <c r="S1579">
        <v>277451</v>
      </c>
      <c r="T1579">
        <v>51609</v>
      </c>
      <c r="U1579" t="s">
        <v>1180</v>
      </c>
      <c r="V1579">
        <v>0</v>
      </c>
      <c r="W1579" t="s">
        <v>1181</v>
      </c>
      <c r="X1579" t="s">
        <v>1182</v>
      </c>
      <c r="Y1579">
        <v>491</v>
      </c>
      <c r="Z1579" t="s">
        <v>44</v>
      </c>
      <c r="AA1579" t="s">
        <v>45</v>
      </c>
      <c r="AB1579" t="s">
        <v>150</v>
      </c>
      <c r="AC1579">
        <v>16400000</v>
      </c>
      <c r="AD1579">
        <v>1989</v>
      </c>
      <c r="AE1579">
        <v>1000</v>
      </c>
      <c r="AF1579">
        <v>8</v>
      </c>
      <c r="AG1579">
        <v>1.85</v>
      </c>
      <c r="AH1579">
        <v>23000</v>
      </c>
    </row>
    <row r="1580" spans="1:34">
      <c r="A1580" t="s">
        <v>76</v>
      </c>
      <c r="B1580" t="s">
        <v>1183</v>
      </c>
      <c r="C1580">
        <v>576</v>
      </c>
      <c r="D1580">
        <v>100</v>
      </c>
      <c r="E1580">
        <v>405</v>
      </c>
      <c r="F1580">
        <v>628</v>
      </c>
      <c r="G1580" t="s">
        <v>1184</v>
      </c>
      <c r="H1580">
        <v>996</v>
      </c>
      <c r="I1580">
        <v>44667095</v>
      </c>
      <c r="J1580" t="s">
        <v>88</v>
      </c>
      <c r="K1580" t="s">
        <v>38</v>
      </c>
      <c r="L1580" t="s">
        <v>87</v>
      </c>
      <c r="Q1580" t="s">
        <v>1185</v>
      </c>
      <c r="R1580" t="s">
        <v>1186</v>
      </c>
      <c r="S1580">
        <v>190030</v>
      </c>
      <c r="T1580">
        <v>4606</v>
      </c>
      <c r="U1580" t="s">
        <v>1163</v>
      </c>
      <c r="V1580">
        <v>0</v>
      </c>
      <c r="W1580" t="s">
        <v>1187</v>
      </c>
      <c r="X1580" t="s">
        <v>1188</v>
      </c>
      <c r="Y1580">
        <v>583</v>
      </c>
      <c r="Z1580" t="s">
        <v>44</v>
      </c>
      <c r="AA1580" t="s">
        <v>301</v>
      </c>
      <c r="AB1580" t="s">
        <v>62</v>
      </c>
      <c r="AC1580">
        <v>15000000</v>
      </c>
      <c r="AD1580">
        <v>2011</v>
      </c>
      <c r="AE1580">
        <v>897</v>
      </c>
      <c r="AF1580">
        <v>8</v>
      </c>
      <c r="AG1580">
        <v>1.33</v>
      </c>
      <c r="AH1580">
        <v>30000</v>
      </c>
    </row>
    <row r="1581" spans="1:34">
      <c r="A1581" t="s">
        <v>34</v>
      </c>
      <c r="B1581" t="s">
        <v>1201</v>
      </c>
      <c r="C1581">
        <v>300</v>
      </c>
      <c r="D1581">
        <v>107</v>
      </c>
      <c r="E1581">
        <v>454</v>
      </c>
      <c r="F1581">
        <v>39</v>
      </c>
      <c r="G1581" t="s">
        <v>1202</v>
      </c>
      <c r="H1581">
        <v>65</v>
      </c>
      <c r="I1581">
        <v>7757130</v>
      </c>
      <c r="J1581" t="s">
        <v>88</v>
      </c>
      <c r="K1581" t="s">
        <v>37</v>
      </c>
      <c r="L1581" t="s">
        <v>38</v>
      </c>
      <c r="Q1581" t="s">
        <v>1203</v>
      </c>
      <c r="R1581" t="s">
        <v>1204</v>
      </c>
      <c r="S1581">
        <v>307639</v>
      </c>
      <c r="T1581">
        <v>173</v>
      </c>
      <c r="U1581" t="s">
        <v>1205</v>
      </c>
      <c r="V1581">
        <v>1</v>
      </c>
      <c r="W1581" t="s">
        <v>1206</v>
      </c>
      <c r="X1581" t="s">
        <v>1207</v>
      </c>
      <c r="Y1581">
        <v>513</v>
      </c>
      <c r="Z1581" t="s">
        <v>44</v>
      </c>
      <c r="AA1581" t="s">
        <v>329</v>
      </c>
      <c r="AB1581" t="s">
        <v>46</v>
      </c>
      <c r="AC1581">
        <v>15000000</v>
      </c>
      <c r="AD1581">
        <v>2008</v>
      </c>
      <c r="AE1581">
        <v>49</v>
      </c>
      <c r="AF1581">
        <v>8</v>
      </c>
      <c r="AG1581">
        <v>2.35</v>
      </c>
      <c r="AH1581">
        <v>32000</v>
      </c>
    </row>
    <row r="1582" spans="1:34">
      <c r="A1582" t="s">
        <v>34</v>
      </c>
      <c r="B1582" t="s">
        <v>1308</v>
      </c>
      <c r="C1582">
        <v>246</v>
      </c>
      <c r="D1582">
        <v>99</v>
      </c>
      <c r="E1582">
        <v>1000</v>
      </c>
      <c r="F1582">
        <v>358</v>
      </c>
      <c r="G1582" t="s">
        <v>1309</v>
      </c>
      <c r="H1582">
        <v>605</v>
      </c>
      <c r="I1582">
        <v>13464388</v>
      </c>
      <c r="J1582" t="s">
        <v>88</v>
      </c>
      <c r="K1582" t="s">
        <v>94</v>
      </c>
      <c r="Q1582" t="s">
        <v>1310</v>
      </c>
      <c r="R1582" t="s">
        <v>1311</v>
      </c>
      <c r="S1582">
        <v>395921</v>
      </c>
      <c r="T1582">
        <v>1686</v>
      </c>
      <c r="U1582" t="s">
        <v>1061</v>
      </c>
      <c r="V1582">
        <v>6</v>
      </c>
      <c r="W1582" t="s">
        <v>1312</v>
      </c>
      <c r="X1582" t="s">
        <v>1313</v>
      </c>
      <c r="Y1582">
        <v>859</v>
      </c>
      <c r="Z1582" t="s">
        <v>44</v>
      </c>
      <c r="AA1582" t="s">
        <v>329</v>
      </c>
      <c r="AB1582" t="s">
        <v>46</v>
      </c>
      <c r="AC1582">
        <v>4000000</v>
      </c>
      <c r="AD1582">
        <v>2004</v>
      </c>
      <c r="AE1582">
        <v>427</v>
      </c>
      <c r="AF1582">
        <v>8</v>
      </c>
      <c r="AG1582">
        <v>2.35</v>
      </c>
      <c r="AH1582">
        <v>19000</v>
      </c>
    </row>
    <row r="1583" spans="1:34">
      <c r="A1583" t="s">
        <v>76</v>
      </c>
      <c r="B1583" t="s">
        <v>1337</v>
      </c>
      <c r="C1583">
        <v>129</v>
      </c>
      <c r="D1583">
        <v>106</v>
      </c>
      <c r="E1583">
        <v>0</v>
      </c>
      <c r="F1583">
        <v>481</v>
      </c>
      <c r="G1583" t="s">
        <v>1338</v>
      </c>
      <c r="H1583">
        <v>1000</v>
      </c>
      <c r="I1583">
        <v>86300000</v>
      </c>
      <c r="J1583" t="s">
        <v>88</v>
      </c>
      <c r="Q1583" t="s">
        <v>1339</v>
      </c>
      <c r="R1583" t="s">
        <v>1340</v>
      </c>
      <c r="S1583">
        <v>112671</v>
      </c>
      <c r="T1583">
        <v>2703</v>
      </c>
      <c r="U1583" t="s">
        <v>1341</v>
      </c>
      <c r="V1583">
        <v>0</v>
      </c>
      <c r="W1583" t="s">
        <v>1342</v>
      </c>
      <c r="X1583" t="s">
        <v>1343</v>
      </c>
      <c r="Y1583">
        <v>315</v>
      </c>
      <c r="Z1583" t="s">
        <v>44</v>
      </c>
      <c r="AA1583" t="s">
        <v>45</v>
      </c>
      <c r="AB1583" t="s">
        <v>150</v>
      </c>
      <c r="AC1583">
        <v>2800000</v>
      </c>
      <c r="AD1583">
        <v>1974</v>
      </c>
      <c r="AE1583">
        <v>595</v>
      </c>
      <c r="AF1583">
        <v>8</v>
      </c>
      <c r="AG1583">
        <v>1.85</v>
      </c>
      <c r="AH1583">
        <v>14000</v>
      </c>
    </row>
    <row r="1584" spans="1:34">
      <c r="A1584" t="s">
        <v>34</v>
      </c>
      <c r="B1584" t="s">
        <v>1590</v>
      </c>
      <c r="C1584">
        <v>270</v>
      </c>
      <c r="D1584">
        <v>101</v>
      </c>
      <c r="E1584">
        <v>36</v>
      </c>
      <c r="F1584">
        <v>27</v>
      </c>
      <c r="G1584" t="s">
        <v>1591</v>
      </c>
      <c r="H1584">
        <v>7000</v>
      </c>
      <c r="I1584">
        <v>59889948</v>
      </c>
      <c r="J1584" t="s">
        <v>88</v>
      </c>
      <c r="K1584" t="s">
        <v>38</v>
      </c>
      <c r="Q1584" t="s">
        <v>1592</v>
      </c>
      <c r="R1584" t="s">
        <v>1593</v>
      </c>
      <c r="S1584">
        <v>355810</v>
      </c>
      <c r="T1584">
        <v>7227</v>
      </c>
      <c r="U1584" t="s">
        <v>1594</v>
      </c>
      <c r="V1584">
        <v>1</v>
      </c>
      <c r="W1584" t="s">
        <v>1595</v>
      </c>
      <c r="X1584" t="s">
        <v>1596</v>
      </c>
      <c r="Y1584">
        <v>889</v>
      </c>
      <c r="Z1584" t="s">
        <v>44</v>
      </c>
      <c r="AA1584" t="s">
        <v>45</v>
      </c>
      <c r="AB1584" t="s">
        <v>46</v>
      </c>
      <c r="AC1584">
        <v>8000000</v>
      </c>
      <c r="AD1584">
        <v>2006</v>
      </c>
      <c r="AE1584">
        <v>150</v>
      </c>
      <c r="AF1584">
        <v>7.9</v>
      </c>
      <c r="AG1584">
        <v>2.35</v>
      </c>
      <c r="AH1584">
        <v>15000</v>
      </c>
    </row>
    <row r="1585" spans="1:34">
      <c r="A1585" t="s">
        <v>34</v>
      </c>
      <c r="B1585" t="s">
        <v>1633</v>
      </c>
      <c r="C1585">
        <v>111</v>
      </c>
      <c r="D1585">
        <v>112</v>
      </c>
      <c r="E1585">
        <v>9</v>
      </c>
      <c r="F1585">
        <v>4</v>
      </c>
      <c r="G1585" t="s">
        <v>1634</v>
      </c>
      <c r="H1585">
        <v>61</v>
      </c>
      <c r="I1585">
        <v>375723</v>
      </c>
      <c r="J1585" t="s">
        <v>88</v>
      </c>
      <c r="K1585" t="s">
        <v>38</v>
      </c>
      <c r="Q1585" t="s">
        <v>1635</v>
      </c>
      <c r="R1585" t="s">
        <v>1636</v>
      </c>
      <c r="S1585">
        <v>7025</v>
      </c>
      <c r="T1585">
        <v>76</v>
      </c>
      <c r="U1585" t="s">
        <v>1637</v>
      </c>
      <c r="V1585">
        <v>1</v>
      </c>
      <c r="W1585" t="s">
        <v>1638</v>
      </c>
      <c r="X1585" t="s">
        <v>1639</v>
      </c>
      <c r="Y1585">
        <v>26</v>
      </c>
      <c r="Z1585" t="s">
        <v>188</v>
      </c>
      <c r="AA1585" t="s">
        <v>189</v>
      </c>
      <c r="AB1585" t="s">
        <v>46</v>
      </c>
      <c r="AC1585">
        <v>4000000</v>
      </c>
      <c r="AD1585">
        <v>2015</v>
      </c>
      <c r="AE1585">
        <v>9</v>
      </c>
      <c r="AF1585">
        <v>7.9</v>
      </c>
      <c r="AG1585">
        <v>2.35</v>
      </c>
      <c r="AH1585">
        <v>0</v>
      </c>
    </row>
    <row r="1586" spans="1:34">
      <c r="A1586" t="s">
        <v>34</v>
      </c>
      <c r="B1586" t="s">
        <v>1795</v>
      </c>
      <c r="C1586">
        <v>334</v>
      </c>
      <c r="D1586">
        <v>108</v>
      </c>
      <c r="E1586">
        <v>480</v>
      </c>
      <c r="F1586">
        <v>706</v>
      </c>
      <c r="G1586" t="s">
        <v>1796</v>
      </c>
      <c r="H1586">
        <v>14000</v>
      </c>
      <c r="I1586">
        <v>277313371</v>
      </c>
      <c r="J1586" t="s">
        <v>88</v>
      </c>
      <c r="Q1586" t="s">
        <v>762</v>
      </c>
      <c r="R1586" t="s">
        <v>1797</v>
      </c>
      <c r="S1586">
        <v>583341</v>
      </c>
      <c r="T1586">
        <v>17623</v>
      </c>
      <c r="U1586" t="s">
        <v>1798</v>
      </c>
      <c r="V1586">
        <v>3</v>
      </c>
      <c r="W1586" t="s">
        <v>1799</v>
      </c>
      <c r="X1586" t="s">
        <v>1800</v>
      </c>
      <c r="Y1586">
        <v>626</v>
      </c>
      <c r="Z1586" t="s">
        <v>44</v>
      </c>
      <c r="AA1586" t="s">
        <v>45</v>
      </c>
      <c r="AB1586" t="s">
        <v>46</v>
      </c>
      <c r="AC1586">
        <v>35000000</v>
      </c>
      <c r="AD1586">
        <v>2009</v>
      </c>
      <c r="AE1586">
        <v>839</v>
      </c>
      <c r="AF1586">
        <v>7.8</v>
      </c>
      <c r="AG1586">
        <v>2.35</v>
      </c>
      <c r="AH1586">
        <v>24000</v>
      </c>
    </row>
    <row r="1587" spans="1:34">
      <c r="A1587" t="s">
        <v>34</v>
      </c>
      <c r="B1587" t="s">
        <v>1559</v>
      </c>
      <c r="C1587">
        <v>539</v>
      </c>
      <c r="D1587">
        <v>122</v>
      </c>
      <c r="E1587">
        <v>737</v>
      </c>
      <c r="F1587">
        <v>14000</v>
      </c>
      <c r="G1587" t="s">
        <v>63</v>
      </c>
      <c r="H1587">
        <v>34000</v>
      </c>
      <c r="I1587">
        <v>132088910</v>
      </c>
      <c r="J1587" t="s">
        <v>88</v>
      </c>
      <c r="K1587" t="s">
        <v>38</v>
      </c>
      <c r="L1587" t="s">
        <v>87</v>
      </c>
      <c r="Q1587" t="s">
        <v>1044</v>
      </c>
      <c r="R1587" t="s">
        <v>1878</v>
      </c>
      <c r="S1587">
        <v>533607</v>
      </c>
      <c r="T1587">
        <v>72115</v>
      </c>
      <c r="U1587" t="s">
        <v>762</v>
      </c>
      <c r="V1587">
        <v>0</v>
      </c>
      <c r="W1587" t="s">
        <v>1879</v>
      </c>
      <c r="X1587" t="s">
        <v>1880</v>
      </c>
      <c r="Y1587">
        <v>692</v>
      </c>
      <c r="Z1587" t="s">
        <v>44</v>
      </c>
      <c r="AA1587" t="s">
        <v>45</v>
      </c>
      <c r="AB1587" t="s">
        <v>46</v>
      </c>
      <c r="AC1587">
        <v>21000000</v>
      </c>
      <c r="AD1587">
        <v>2012</v>
      </c>
      <c r="AE1587">
        <v>22000</v>
      </c>
      <c r="AF1587">
        <v>7.8</v>
      </c>
      <c r="AG1587">
        <v>2.35</v>
      </c>
      <c r="AH1587">
        <v>117000</v>
      </c>
    </row>
    <row r="1588" spans="1:34">
      <c r="A1588" t="s">
        <v>34</v>
      </c>
      <c r="B1588" t="s">
        <v>773</v>
      </c>
      <c r="C1588">
        <v>588</v>
      </c>
      <c r="D1588">
        <v>119</v>
      </c>
      <c r="E1588">
        <v>0</v>
      </c>
      <c r="F1588">
        <v>529</v>
      </c>
      <c r="G1588" t="s">
        <v>1210</v>
      </c>
      <c r="H1588">
        <v>15000</v>
      </c>
      <c r="I1588">
        <v>42335698</v>
      </c>
      <c r="J1588" t="s">
        <v>88</v>
      </c>
      <c r="K1588" t="s">
        <v>38</v>
      </c>
      <c r="L1588" t="s">
        <v>87</v>
      </c>
      <c r="Q1588" t="s">
        <v>869</v>
      </c>
      <c r="R1588" t="s">
        <v>1895</v>
      </c>
      <c r="S1588">
        <v>395087</v>
      </c>
      <c r="T1588">
        <v>21668</v>
      </c>
      <c r="U1588" t="s">
        <v>1896</v>
      </c>
      <c r="V1588">
        <v>8</v>
      </c>
      <c r="W1588" t="s">
        <v>1897</v>
      </c>
      <c r="X1588" t="s">
        <v>1898</v>
      </c>
      <c r="Y1588">
        <v>1101</v>
      </c>
      <c r="Z1588" t="s">
        <v>44</v>
      </c>
      <c r="AA1588" t="s">
        <v>45</v>
      </c>
      <c r="AB1588" t="s">
        <v>46</v>
      </c>
      <c r="AC1588">
        <v>18000000</v>
      </c>
      <c r="AD1588">
        <v>2014</v>
      </c>
      <c r="AE1588">
        <v>6000</v>
      </c>
      <c r="AF1588">
        <v>7.8</v>
      </c>
      <c r="AG1588">
        <v>1.85</v>
      </c>
      <c r="AH1588">
        <v>114000</v>
      </c>
    </row>
    <row r="1589" spans="1:34">
      <c r="A1589" t="s">
        <v>34</v>
      </c>
      <c r="B1589" t="s">
        <v>1166</v>
      </c>
      <c r="C1589">
        <v>242</v>
      </c>
      <c r="D1589">
        <v>112</v>
      </c>
      <c r="E1589">
        <v>0</v>
      </c>
      <c r="F1589">
        <v>213</v>
      </c>
      <c r="G1589" t="s">
        <v>1934</v>
      </c>
      <c r="H1589">
        <v>512</v>
      </c>
      <c r="I1589">
        <v>22858926</v>
      </c>
      <c r="J1589" t="s">
        <v>88</v>
      </c>
      <c r="K1589" t="s">
        <v>38</v>
      </c>
      <c r="L1589" t="s">
        <v>70</v>
      </c>
      <c r="Q1589" t="s">
        <v>923</v>
      </c>
      <c r="R1589" t="s">
        <v>1935</v>
      </c>
      <c r="S1589">
        <v>254404</v>
      </c>
      <c r="T1589">
        <v>1171</v>
      </c>
      <c r="U1589" t="s">
        <v>1936</v>
      </c>
      <c r="V1589">
        <v>2</v>
      </c>
      <c r="W1589" t="s">
        <v>1937</v>
      </c>
      <c r="X1589" t="s">
        <v>1938</v>
      </c>
      <c r="Y1589">
        <v>840</v>
      </c>
      <c r="Z1589" t="s">
        <v>44</v>
      </c>
      <c r="AA1589" t="s">
        <v>45</v>
      </c>
      <c r="AB1589" t="s">
        <v>46</v>
      </c>
      <c r="AC1589">
        <v>13000000</v>
      </c>
      <c r="AD1589">
        <v>1999</v>
      </c>
      <c r="AE1589">
        <v>216</v>
      </c>
      <c r="AF1589">
        <v>7.8</v>
      </c>
      <c r="AG1589">
        <v>1.85</v>
      </c>
      <c r="AH1589">
        <v>0</v>
      </c>
    </row>
    <row r="1590" spans="1:34">
      <c r="A1590" t="s">
        <v>34</v>
      </c>
      <c r="B1590" t="s">
        <v>1977</v>
      </c>
      <c r="C1590">
        <v>144</v>
      </c>
      <c r="D1590">
        <v>89</v>
      </c>
      <c r="E1590">
        <v>406</v>
      </c>
      <c r="F1590">
        <v>759</v>
      </c>
      <c r="G1590" t="s">
        <v>624</v>
      </c>
      <c r="H1590">
        <v>989</v>
      </c>
      <c r="I1590">
        <v>10824921</v>
      </c>
      <c r="J1590" t="s">
        <v>88</v>
      </c>
      <c r="Q1590" t="s">
        <v>1978</v>
      </c>
      <c r="R1590" t="s">
        <v>1979</v>
      </c>
      <c r="S1590">
        <v>200293</v>
      </c>
      <c r="T1590">
        <v>3462</v>
      </c>
      <c r="U1590" t="s">
        <v>1980</v>
      </c>
      <c r="V1590">
        <v>0</v>
      </c>
      <c r="W1590" t="s">
        <v>1981</v>
      </c>
      <c r="X1590" t="s">
        <v>1982</v>
      </c>
      <c r="Y1590">
        <v>621</v>
      </c>
      <c r="Z1590" t="s">
        <v>44</v>
      </c>
      <c r="AA1590" t="s">
        <v>45</v>
      </c>
      <c r="AB1590" t="s">
        <v>46</v>
      </c>
      <c r="AC1590">
        <v>10000000</v>
      </c>
      <c r="AD1590">
        <v>1999</v>
      </c>
      <c r="AE1590">
        <v>939</v>
      </c>
      <c r="AF1590">
        <v>7.8</v>
      </c>
      <c r="AG1590">
        <v>1.85</v>
      </c>
      <c r="AH1590">
        <v>16000</v>
      </c>
    </row>
    <row r="1591" spans="1:34">
      <c r="A1591" t="s">
        <v>34</v>
      </c>
      <c r="B1591" t="s">
        <v>1990</v>
      </c>
      <c r="C1591">
        <v>145</v>
      </c>
      <c r="D1591">
        <v>139</v>
      </c>
      <c r="E1591">
        <v>55</v>
      </c>
      <c r="F1591">
        <v>266</v>
      </c>
      <c r="G1591" t="s">
        <v>1991</v>
      </c>
      <c r="H1591">
        <v>382</v>
      </c>
      <c r="I1591">
        <v>102300000</v>
      </c>
      <c r="J1591" t="s">
        <v>88</v>
      </c>
      <c r="K1591" t="s">
        <v>89</v>
      </c>
      <c r="L1591" t="s">
        <v>70</v>
      </c>
      <c r="M1591" t="s">
        <v>91</v>
      </c>
      <c r="Q1591" t="s">
        <v>1992</v>
      </c>
      <c r="R1591" t="s">
        <v>1993</v>
      </c>
      <c r="S1591">
        <v>107408</v>
      </c>
      <c r="T1591">
        <v>2045</v>
      </c>
      <c r="U1591" t="s">
        <v>1994</v>
      </c>
      <c r="V1591">
        <v>2</v>
      </c>
      <c r="W1591" t="s">
        <v>1995</v>
      </c>
      <c r="X1591" t="s">
        <v>1996</v>
      </c>
      <c r="Y1591">
        <v>259</v>
      </c>
      <c r="Z1591" t="s">
        <v>44</v>
      </c>
      <c r="AA1591" t="s">
        <v>45</v>
      </c>
      <c r="AB1591" t="s">
        <v>112</v>
      </c>
      <c r="AC1591">
        <v>6000000</v>
      </c>
      <c r="AD1591">
        <v>1964</v>
      </c>
      <c r="AE1591">
        <v>279</v>
      </c>
      <c r="AF1591">
        <v>7.8</v>
      </c>
      <c r="AG1591">
        <v>1.66</v>
      </c>
      <c r="AH1591">
        <v>0</v>
      </c>
    </row>
    <row r="1592" spans="1:34">
      <c r="A1592" t="s">
        <v>34</v>
      </c>
      <c r="B1592" t="s">
        <v>2002</v>
      </c>
      <c r="C1592">
        <v>108</v>
      </c>
      <c r="D1592">
        <v>95</v>
      </c>
      <c r="E1592">
        <v>263</v>
      </c>
      <c r="F1592">
        <v>179</v>
      </c>
      <c r="G1592" t="s">
        <v>2003</v>
      </c>
      <c r="H1592">
        <v>263</v>
      </c>
      <c r="I1592">
        <v>3029081</v>
      </c>
      <c r="J1592" t="s">
        <v>88</v>
      </c>
      <c r="K1592" t="s">
        <v>38</v>
      </c>
      <c r="L1592" t="s">
        <v>128</v>
      </c>
      <c r="M1592" t="s">
        <v>91</v>
      </c>
      <c r="Q1592" t="s">
        <v>2002</v>
      </c>
      <c r="R1592" t="s">
        <v>2004</v>
      </c>
      <c r="S1592">
        <v>26300</v>
      </c>
      <c r="T1592">
        <v>993</v>
      </c>
      <c r="U1592" t="s">
        <v>2005</v>
      </c>
      <c r="V1592">
        <v>0</v>
      </c>
      <c r="W1592" t="s">
        <v>2006</v>
      </c>
      <c r="X1592" t="s">
        <v>2007</v>
      </c>
      <c r="Y1592">
        <v>231</v>
      </c>
      <c r="Z1592" t="s">
        <v>44</v>
      </c>
      <c r="AA1592" t="s">
        <v>45</v>
      </c>
      <c r="AB1592" t="s">
        <v>46</v>
      </c>
      <c r="AC1592">
        <v>6000000</v>
      </c>
      <c r="AD1592">
        <v>2001</v>
      </c>
      <c r="AE1592">
        <v>261</v>
      </c>
      <c r="AF1592">
        <v>7.8</v>
      </c>
      <c r="AG1592">
        <v>1.85</v>
      </c>
      <c r="AH1592">
        <v>0</v>
      </c>
    </row>
    <row r="1593" spans="1:34">
      <c r="A1593" t="s">
        <v>34</v>
      </c>
      <c r="B1593" t="s">
        <v>2020</v>
      </c>
      <c r="C1593">
        <v>134</v>
      </c>
      <c r="D1593">
        <v>88</v>
      </c>
      <c r="E1593">
        <v>104</v>
      </c>
      <c r="F1593">
        <v>318</v>
      </c>
      <c r="G1593" t="s">
        <v>2021</v>
      </c>
      <c r="H1593">
        <v>628</v>
      </c>
      <c r="I1593">
        <v>83400000</v>
      </c>
      <c r="J1593" t="s">
        <v>88</v>
      </c>
      <c r="Q1593" t="s">
        <v>2022</v>
      </c>
      <c r="R1593" t="s">
        <v>2023</v>
      </c>
      <c r="S1593">
        <v>160281</v>
      </c>
      <c r="T1593">
        <v>2726</v>
      </c>
      <c r="U1593" t="s">
        <v>2024</v>
      </c>
      <c r="V1593">
        <v>0</v>
      </c>
      <c r="W1593" t="s">
        <v>2025</v>
      </c>
      <c r="X1593" t="s">
        <v>2026</v>
      </c>
      <c r="Y1593">
        <v>427</v>
      </c>
      <c r="Z1593" t="s">
        <v>44</v>
      </c>
      <c r="AA1593" t="s">
        <v>45</v>
      </c>
      <c r="AB1593" t="s">
        <v>150</v>
      </c>
      <c r="AC1593">
        <v>3500000</v>
      </c>
      <c r="AD1593">
        <v>1980</v>
      </c>
      <c r="AE1593">
        <v>575</v>
      </c>
      <c r="AF1593">
        <v>7.8</v>
      </c>
      <c r="AG1593">
        <v>1.85</v>
      </c>
      <c r="AH1593">
        <v>16000</v>
      </c>
    </row>
    <row r="1594" spans="1:34">
      <c r="A1594" t="s">
        <v>34</v>
      </c>
      <c r="B1594" t="s">
        <v>2027</v>
      </c>
      <c r="C1594">
        <v>252</v>
      </c>
      <c r="D1594">
        <v>37</v>
      </c>
      <c r="E1594">
        <v>0</v>
      </c>
      <c r="F1594">
        <v>199</v>
      </c>
      <c r="G1594" t="s">
        <v>2028</v>
      </c>
      <c r="H1594">
        <v>634</v>
      </c>
      <c r="I1594">
        <v>5923044</v>
      </c>
      <c r="J1594" t="s">
        <v>88</v>
      </c>
      <c r="K1594" t="s">
        <v>70</v>
      </c>
      <c r="L1594" t="s">
        <v>94</v>
      </c>
      <c r="M1594" t="s">
        <v>57</v>
      </c>
      <c r="Q1594" t="s">
        <v>2029</v>
      </c>
      <c r="R1594" t="s">
        <v>2030</v>
      </c>
      <c r="S1594">
        <v>113451</v>
      </c>
      <c r="T1594">
        <v>1347</v>
      </c>
      <c r="U1594" t="s">
        <v>2031</v>
      </c>
      <c r="V1594">
        <v>0</v>
      </c>
      <c r="W1594" t="s">
        <v>2032</v>
      </c>
      <c r="X1594" t="s">
        <v>2033</v>
      </c>
      <c r="Y1594">
        <v>537</v>
      </c>
      <c r="Z1594" t="s">
        <v>44</v>
      </c>
      <c r="AA1594" t="s">
        <v>45</v>
      </c>
      <c r="AB1594" t="s">
        <v>2034</v>
      </c>
      <c r="AC1594">
        <v>3600000</v>
      </c>
      <c r="AD1594">
        <v>1987</v>
      </c>
      <c r="AE1594">
        <v>328</v>
      </c>
      <c r="AF1594">
        <v>7.8</v>
      </c>
      <c r="AG1594">
        <v>1.85</v>
      </c>
      <c r="AH1594">
        <v>0</v>
      </c>
    </row>
    <row r="1595" spans="1:34">
      <c r="A1595" t="s">
        <v>34</v>
      </c>
      <c r="B1595" t="s">
        <v>1337</v>
      </c>
      <c r="C1595">
        <v>121</v>
      </c>
      <c r="D1595">
        <v>93</v>
      </c>
      <c r="E1595">
        <v>0</v>
      </c>
      <c r="F1595">
        <v>628</v>
      </c>
      <c r="G1595" t="s">
        <v>2042</v>
      </c>
      <c r="H1595">
        <v>1000</v>
      </c>
      <c r="I1595">
        <v>119500000</v>
      </c>
      <c r="J1595" t="s">
        <v>88</v>
      </c>
      <c r="K1595" t="s">
        <v>92</v>
      </c>
      <c r="Q1595" t="s">
        <v>1339</v>
      </c>
      <c r="R1595" t="s">
        <v>2043</v>
      </c>
      <c r="S1595">
        <v>95294</v>
      </c>
      <c r="T1595">
        <v>4701</v>
      </c>
      <c r="U1595" t="s">
        <v>2044</v>
      </c>
      <c r="V1595">
        <v>0</v>
      </c>
      <c r="W1595" t="s">
        <v>2045</v>
      </c>
      <c r="X1595" t="s">
        <v>2046</v>
      </c>
      <c r="Y1595">
        <v>363</v>
      </c>
      <c r="Z1595" t="s">
        <v>44</v>
      </c>
      <c r="AA1595" t="s">
        <v>45</v>
      </c>
      <c r="AB1595" t="s">
        <v>46</v>
      </c>
      <c r="AC1595">
        <v>2600000</v>
      </c>
      <c r="AD1595">
        <v>1974</v>
      </c>
      <c r="AE1595">
        <v>1000</v>
      </c>
      <c r="AF1595">
        <v>7.8</v>
      </c>
      <c r="AG1595">
        <v>2.35</v>
      </c>
      <c r="AH1595">
        <v>12000</v>
      </c>
    </row>
    <row r="1596" spans="1:34">
      <c r="A1596" t="s">
        <v>76</v>
      </c>
      <c r="B1596" t="s">
        <v>2087</v>
      </c>
      <c r="C1596">
        <v>66</v>
      </c>
      <c r="D1596">
        <v>81</v>
      </c>
      <c r="E1596">
        <v>10</v>
      </c>
      <c r="F1596">
        <v>23</v>
      </c>
      <c r="G1596" t="s">
        <v>2088</v>
      </c>
      <c r="H1596">
        <v>610</v>
      </c>
      <c r="I1596">
        <v>3000000</v>
      </c>
      <c r="J1596" t="s">
        <v>88</v>
      </c>
      <c r="K1596" t="s">
        <v>91</v>
      </c>
      <c r="L1596" t="s">
        <v>87</v>
      </c>
      <c r="Q1596" t="s">
        <v>2089</v>
      </c>
      <c r="R1596" t="s">
        <v>2090</v>
      </c>
      <c r="S1596">
        <v>13269</v>
      </c>
      <c r="T1596">
        <v>824</v>
      </c>
      <c r="U1596" t="s">
        <v>2091</v>
      </c>
      <c r="V1596">
        <v>2</v>
      </c>
      <c r="W1596" t="s">
        <v>2092</v>
      </c>
      <c r="X1596" t="s">
        <v>2093</v>
      </c>
      <c r="Y1596">
        <v>98</v>
      </c>
      <c r="Z1596" t="s">
        <v>44</v>
      </c>
      <c r="AA1596" t="s">
        <v>45</v>
      </c>
      <c r="AB1596" t="s">
        <v>112</v>
      </c>
      <c r="AC1596">
        <v>609000</v>
      </c>
      <c r="AD1596">
        <v>1935</v>
      </c>
      <c r="AE1596">
        <v>172</v>
      </c>
      <c r="AF1596">
        <v>7.8</v>
      </c>
      <c r="AG1596">
        <v>1.37</v>
      </c>
      <c r="AH1596">
        <v>1000</v>
      </c>
    </row>
    <row r="1597" spans="1:34">
      <c r="A1597" t="s">
        <v>76</v>
      </c>
      <c r="B1597" t="s">
        <v>2101</v>
      </c>
      <c r="C1597">
        <v>136</v>
      </c>
      <c r="D1597">
        <v>102</v>
      </c>
      <c r="E1597">
        <v>0</v>
      </c>
      <c r="F1597">
        <v>216</v>
      </c>
      <c r="G1597" t="s">
        <v>2102</v>
      </c>
      <c r="H1597">
        <v>898</v>
      </c>
      <c r="I1597">
        <v>3151130</v>
      </c>
      <c r="J1597" t="s">
        <v>88</v>
      </c>
      <c r="Q1597" t="s">
        <v>2103</v>
      </c>
      <c r="R1597" t="s">
        <v>2104</v>
      </c>
      <c r="S1597">
        <v>181749</v>
      </c>
      <c r="T1597">
        <v>2103</v>
      </c>
      <c r="U1597" t="s">
        <v>2105</v>
      </c>
      <c r="V1597">
        <v>4</v>
      </c>
      <c r="W1597" t="s">
        <v>2106</v>
      </c>
      <c r="X1597" t="s">
        <v>2107</v>
      </c>
      <c r="Y1597">
        <v>615</v>
      </c>
      <c r="Z1597" t="s">
        <v>44</v>
      </c>
      <c r="AA1597" t="s">
        <v>45</v>
      </c>
      <c r="AB1597" t="s">
        <v>46</v>
      </c>
      <c r="AC1597">
        <v>230000</v>
      </c>
      <c r="AD1597">
        <v>1994</v>
      </c>
      <c r="AE1597">
        <v>657</v>
      </c>
      <c r="AF1597">
        <v>7.8</v>
      </c>
      <c r="AG1597">
        <v>1.37</v>
      </c>
      <c r="AH1597">
        <v>0</v>
      </c>
    </row>
    <row r="1598" spans="1:34">
      <c r="A1598" t="s">
        <v>34</v>
      </c>
      <c r="B1598" t="s">
        <v>2186</v>
      </c>
      <c r="C1598">
        <v>156</v>
      </c>
      <c r="D1598">
        <v>139</v>
      </c>
      <c r="E1598">
        <v>274</v>
      </c>
      <c r="F1598">
        <v>285</v>
      </c>
      <c r="G1598" t="s">
        <v>2187</v>
      </c>
      <c r="H1598">
        <v>625</v>
      </c>
      <c r="I1598">
        <v>147637474</v>
      </c>
      <c r="J1598" t="s">
        <v>88</v>
      </c>
      <c r="K1598" t="s">
        <v>38</v>
      </c>
      <c r="L1598" t="s">
        <v>87</v>
      </c>
      <c r="Q1598" t="s">
        <v>2188</v>
      </c>
      <c r="R1598" t="s">
        <v>2189</v>
      </c>
      <c r="S1598">
        <v>224671</v>
      </c>
      <c r="T1598">
        <v>1474</v>
      </c>
      <c r="U1598" t="s">
        <v>2190</v>
      </c>
      <c r="V1598">
        <v>0</v>
      </c>
      <c r="W1598" t="s">
        <v>2191</v>
      </c>
      <c r="X1598" t="s">
        <v>2192</v>
      </c>
      <c r="Y1598">
        <v>470</v>
      </c>
      <c r="Z1598" t="s">
        <v>44</v>
      </c>
      <c r="AA1598" t="s">
        <v>45</v>
      </c>
      <c r="AB1598" t="s">
        <v>62</v>
      </c>
      <c r="AC1598">
        <v>50000000</v>
      </c>
      <c r="AD1598">
        <v>1997</v>
      </c>
      <c r="AE1598">
        <v>440</v>
      </c>
      <c r="AF1598">
        <v>7.7</v>
      </c>
      <c r="AG1598">
        <v>1.85</v>
      </c>
      <c r="AH1598">
        <v>11000</v>
      </c>
    </row>
    <row r="1599" spans="1:34">
      <c r="A1599" t="s">
        <v>34</v>
      </c>
      <c r="B1599" t="s">
        <v>1965</v>
      </c>
      <c r="C1599">
        <v>218</v>
      </c>
      <c r="D1599">
        <v>129</v>
      </c>
      <c r="E1599">
        <v>628</v>
      </c>
      <c r="F1599">
        <v>548</v>
      </c>
      <c r="G1599" t="s">
        <v>81</v>
      </c>
      <c r="H1599">
        <v>14000</v>
      </c>
      <c r="I1599">
        <v>59365105</v>
      </c>
      <c r="J1599" t="s">
        <v>88</v>
      </c>
      <c r="K1599" t="s">
        <v>38</v>
      </c>
      <c r="L1599" t="s">
        <v>87</v>
      </c>
      <c r="Q1599" t="s">
        <v>1191</v>
      </c>
      <c r="R1599" t="s">
        <v>2204</v>
      </c>
      <c r="S1599">
        <v>318634</v>
      </c>
      <c r="T1599">
        <v>28886</v>
      </c>
      <c r="U1599" t="s">
        <v>2205</v>
      </c>
      <c r="V1599">
        <v>9</v>
      </c>
      <c r="W1599" t="s">
        <v>2206</v>
      </c>
      <c r="X1599" t="s">
        <v>2207</v>
      </c>
      <c r="Y1599">
        <v>1004</v>
      </c>
      <c r="Z1599" t="s">
        <v>44</v>
      </c>
      <c r="AA1599" t="s">
        <v>329</v>
      </c>
      <c r="AB1599" t="s">
        <v>46</v>
      </c>
      <c r="AC1599">
        <v>45000000</v>
      </c>
      <c r="AD1599">
        <v>2003</v>
      </c>
      <c r="AE1599">
        <v>14000</v>
      </c>
      <c r="AF1599">
        <v>7.7</v>
      </c>
      <c r="AG1599">
        <v>2.35</v>
      </c>
      <c r="AH1599">
        <v>52000</v>
      </c>
    </row>
    <row r="1600" spans="1:34">
      <c r="A1600" t="s">
        <v>34</v>
      </c>
      <c r="B1600" t="s">
        <v>983</v>
      </c>
      <c r="C1600">
        <v>487</v>
      </c>
      <c r="D1600">
        <v>94</v>
      </c>
      <c r="E1600">
        <v>11000</v>
      </c>
      <c r="F1600">
        <v>183</v>
      </c>
      <c r="G1600" t="s">
        <v>2259</v>
      </c>
      <c r="H1600">
        <v>617</v>
      </c>
      <c r="I1600">
        <v>56816662</v>
      </c>
      <c r="J1600" t="s">
        <v>88</v>
      </c>
      <c r="K1600" t="s">
        <v>70</v>
      </c>
      <c r="L1600" t="s">
        <v>87</v>
      </c>
      <c r="Q1600" t="s">
        <v>1097</v>
      </c>
      <c r="R1600" t="s">
        <v>2260</v>
      </c>
      <c r="S1600">
        <v>301149</v>
      </c>
      <c r="T1600">
        <v>1289</v>
      </c>
      <c r="U1600" t="s">
        <v>2261</v>
      </c>
      <c r="V1600">
        <v>1</v>
      </c>
      <c r="W1600" t="s">
        <v>2262</v>
      </c>
      <c r="X1600" t="s">
        <v>2263</v>
      </c>
      <c r="Y1600">
        <v>509</v>
      </c>
      <c r="Z1600" t="s">
        <v>44</v>
      </c>
      <c r="AA1600" t="s">
        <v>696</v>
      </c>
      <c r="AB1600" t="s">
        <v>62</v>
      </c>
      <c r="AC1600">
        <v>17000000</v>
      </c>
      <c r="AD1600">
        <v>2011</v>
      </c>
      <c r="AE1600">
        <v>204</v>
      </c>
      <c r="AF1600">
        <v>7.7</v>
      </c>
      <c r="AG1600">
        <v>1.85</v>
      </c>
      <c r="AH1600">
        <v>78000</v>
      </c>
    </row>
    <row r="1601" spans="1:34">
      <c r="A1601" t="s">
        <v>34</v>
      </c>
      <c r="B1601" t="s">
        <v>1166</v>
      </c>
      <c r="C1601">
        <v>241</v>
      </c>
      <c r="D1601">
        <v>81</v>
      </c>
      <c r="E1601">
        <v>0</v>
      </c>
      <c r="F1601">
        <v>836</v>
      </c>
      <c r="G1601" t="s">
        <v>1785</v>
      </c>
      <c r="H1601">
        <v>12000</v>
      </c>
      <c r="I1601">
        <v>22245861</v>
      </c>
      <c r="J1601" t="s">
        <v>88</v>
      </c>
      <c r="K1601" t="s">
        <v>38</v>
      </c>
      <c r="Q1601" t="s">
        <v>2304</v>
      </c>
      <c r="R1601" t="s">
        <v>2305</v>
      </c>
      <c r="S1601">
        <v>143251</v>
      </c>
      <c r="T1601">
        <v>25489</v>
      </c>
      <c r="U1601" t="s">
        <v>2306</v>
      </c>
      <c r="V1601">
        <v>0</v>
      </c>
      <c r="W1601" t="s">
        <v>2307</v>
      </c>
      <c r="X1601" t="s">
        <v>2308</v>
      </c>
      <c r="Y1601">
        <v>710</v>
      </c>
      <c r="Z1601" t="s">
        <v>44</v>
      </c>
      <c r="AA1601" t="s">
        <v>45</v>
      </c>
      <c r="AB1601" t="s">
        <v>46</v>
      </c>
      <c r="AC1601">
        <v>19000000</v>
      </c>
      <c r="AD1601">
        <v>2002</v>
      </c>
      <c r="AE1601">
        <v>11000</v>
      </c>
      <c r="AF1601">
        <v>7.7</v>
      </c>
      <c r="AG1601">
        <v>1.85</v>
      </c>
      <c r="AH1601">
        <v>0</v>
      </c>
    </row>
    <row r="1602" spans="1:34">
      <c r="A1602" t="s">
        <v>34</v>
      </c>
      <c r="B1602" t="s">
        <v>913</v>
      </c>
      <c r="C1602">
        <v>87</v>
      </c>
      <c r="D1602">
        <v>90</v>
      </c>
      <c r="E1602">
        <v>0</v>
      </c>
      <c r="F1602">
        <v>767</v>
      </c>
      <c r="G1602" t="s">
        <v>2336</v>
      </c>
      <c r="H1602">
        <v>1000</v>
      </c>
      <c r="I1602">
        <v>1752214</v>
      </c>
      <c r="J1602" t="s">
        <v>88</v>
      </c>
      <c r="K1602" t="s">
        <v>38</v>
      </c>
      <c r="L1602" t="s">
        <v>87</v>
      </c>
      <c r="Q1602" t="s">
        <v>2337</v>
      </c>
      <c r="R1602" t="s">
        <v>2338</v>
      </c>
      <c r="S1602">
        <v>60460</v>
      </c>
      <c r="T1602">
        <v>4377</v>
      </c>
      <c r="U1602" t="s">
        <v>2339</v>
      </c>
      <c r="V1602">
        <v>0</v>
      </c>
      <c r="W1602" t="s">
        <v>2340</v>
      </c>
      <c r="X1602" t="s">
        <v>2341</v>
      </c>
      <c r="Y1602">
        <v>104</v>
      </c>
      <c r="Z1602" t="s">
        <v>44</v>
      </c>
      <c r="AA1602" t="s">
        <v>45</v>
      </c>
      <c r="AB1602" t="s">
        <v>150</v>
      </c>
      <c r="AC1602">
        <v>14000000</v>
      </c>
      <c r="AD1602">
        <v>2010</v>
      </c>
      <c r="AE1602">
        <v>872</v>
      </c>
      <c r="AF1602">
        <v>7.7</v>
      </c>
      <c r="AG1602">
        <v>1.85</v>
      </c>
      <c r="AH1602">
        <v>14000</v>
      </c>
    </row>
    <row r="1603" spans="1:34">
      <c r="A1603" t="s">
        <v>34</v>
      </c>
      <c r="B1603" t="s">
        <v>2363</v>
      </c>
      <c r="C1603">
        <v>75</v>
      </c>
      <c r="D1603">
        <v>89</v>
      </c>
      <c r="E1603">
        <v>53</v>
      </c>
      <c r="F1603">
        <v>84</v>
      </c>
      <c r="G1603" t="s">
        <v>2364</v>
      </c>
      <c r="H1603">
        <v>227</v>
      </c>
      <c r="I1603">
        <v>27281507</v>
      </c>
      <c r="J1603" t="s">
        <v>88</v>
      </c>
      <c r="K1603" t="s">
        <v>38</v>
      </c>
      <c r="L1603" t="s">
        <v>89</v>
      </c>
      <c r="M1603" t="s">
        <v>70</v>
      </c>
      <c r="N1603" t="s">
        <v>91</v>
      </c>
      <c r="Q1603" t="s">
        <v>2365</v>
      </c>
      <c r="R1603" t="s">
        <v>2366</v>
      </c>
      <c r="S1603">
        <v>33850</v>
      </c>
      <c r="T1603">
        <v>534</v>
      </c>
      <c r="U1603" t="s">
        <v>2367</v>
      </c>
      <c r="V1603">
        <v>0</v>
      </c>
      <c r="W1603" t="s">
        <v>2368</v>
      </c>
      <c r="X1603" t="s">
        <v>2369</v>
      </c>
      <c r="Y1603">
        <v>147</v>
      </c>
      <c r="Z1603" t="s">
        <v>44</v>
      </c>
      <c r="AA1603" t="s">
        <v>45</v>
      </c>
      <c r="AB1603" t="s">
        <v>251</v>
      </c>
      <c r="AC1603">
        <v>12000000</v>
      </c>
      <c r="AD1603">
        <v>1992</v>
      </c>
      <c r="AE1603">
        <v>94</v>
      </c>
      <c r="AF1603">
        <v>7.7</v>
      </c>
      <c r="AG1603">
        <v>1.85</v>
      </c>
      <c r="AH1603">
        <v>0</v>
      </c>
    </row>
    <row r="1604" spans="1:34">
      <c r="A1604" t="s">
        <v>34</v>
      </c>
      <c r="B1604" t="s">
        <v>858</v>
      </c>
      <c r="C1604">
        <v>179</v>
      </c>
      <c r="D1604">
        <v>93</v>
      </c>
      <c r="E1604">
        <v>0</v>
      </c>
      <c r="F1604">
        <v>766</v>
      </c>
      <c r="G1604" t="s">
        <v>256</v>
      </c>
      <c r="H1604">
        <v>13000</v>
      </c>
      <c r="I1604">
        <v>17096053</v>
      </c>
      <c r="J1604" t="s">
        <v>88</v>
      </c>
      <c r="K1604" t="s">
        <v>38</v>
      </c>
      <c r="Q1604" t="s">
        <v>859</v>
      </c>
      <c r="R1604" t="s">
        <v>2397</v>
      </c>
      <c r="S1604">
        <v>134458</v>
      </c>
      <c r="T1604">
        <v>15716</v>
      </c>
      <c r="U1604" t="s">
        <v>844</v>
      </c>
      <c r="V1604">
        <v>2</v>
      </c>
      <c r="W1604" t="s">
        <v>2398</v>
      </c>
      <c r="X1604" t="s">
        <v>2399</v>
      </c>
      <c r="Y1604">
        <v>640</v>
      </c>
      <c r="Z1604" t="s">
        <v>44</v>
      </c>
      <c r="AA1604" t="s">
        <v>45</v>
      </c>
      <c r="AB1604" t="s">
        <v>46</v>
      </c>
      <c r="AC1604">
        <v>9000000</v>
      </c>
      <c r="AD1604">
        <v>1998</v>
      </c>
      <c r="AE1604">
        <v>933</v>
      </c>
      <c r="AF1604">
        <v>7.7</v>
      </c>
      <c r="AG1604">
        <v>2.35</v>
      </c>
      <c r="AH1604">
        <v>5000</v>
      </c>
    </row>
    <row r="1605" spans="1:34">
      <c r="A1605" t="s">
        <v>34</v>
      </c>
      <c r="B1605" t="s">
        <v>2411</v>
      </c>
      <c r="C1605">
        <v>327</v>
      </c>
      <c r="D1605">
        <v>100</v>
      </c>
      <c r="E1605">
        <v>129</v>
      </c>
      <c r="F1605">
        <v>3000</v>
      </c>
      <c r="G1605" t="s">
        <v>2321</v>
      </c>
      <c r="H1605">
        <v>23000</v>
      </c>
      <c r="I1605">
        <v>34963967</v>
      </c>
      <c r="J1605" t="s">
        <v>88</v>
      </c>
      <c r="K1605" t="s">
        <v>38</v>
      </c>
      <c r="L1605" t="s">
        <v>87</v>
      </c>
      <c r="Q1605" t="s">
        <v>116</v>
      </c>
      <c r="R1605" t="s">
        <v>2412</v>
      </c>
      <c r="S1605">
        <v>270441</v>
      </c>
      <c r="T1605">
        <v>39807</v>
      </c>
      <c r="U1605" t="s">
        <v>868</v>
      </c>
      <c r="V1605">
        <v>2</v>
      </c>
      <c r="W1605" t="s">
        <v>2413</v>
      </c>
      <c r="X1605" t="s">
        <v>2414</v>
      </c>
      <c r="Y1605">
        <v>378</v>
      </c>
      <c r="Z1605" t="s">
        <v>44</v>
      </c>
      <c r="AA1605" t="s">
        <v>45</v>
      </c>
      <c r="AB1605" t="s">
        <v>46</v>
      </c>
      <c r="AC1605">
        <v>8000000</v>
      </c>
      <c r="AD1605">
        <v>2011</v>
      </c>
      <c r="AE1605">
        <v>10000</v>
      </c>
      <c r="AF1605">
        <v>7.7</v>
      </c>
      <c r="AG1605">
        <v>1.85</v>
      </c>
      <c r="AH1605">
        <v>40000</v>
      </c>
    </row>
    <row r="1606" spans="1:34">
      <c r="A1606" t="s">
        <v>34</v>
      </c>
      <c r="B1606" t="s">
        <v>2422</v>
      </c>
      <c r="C1606">
        <v>331</v>
      </c>
      <c r="D1606">
        <v>95</v>
      </c>
      <c r="E1606">
        <v>464</v>
      </c>
      <c r="F1606">
        <v>11000</v>
      </c>
      <c r="G1606" t="s">
        <v>2423</v>
      </c>
      <c r="H1606">
        <v>23000</v>
      </c>
      <c r="I1606">
        <v>32391374</v>
      </c>
      <c r="J1606" t="s">
        <v>88</v>
      </c>
      <c r="K1606" t="s">
        <v>38</v>
      </c>
      <c r="L1606" t="s">
        <v>87</v>
      </c>
      <c r="Q1606" t="s">
        <v>116</v>
      </c>
      <c r="R1606" t="s">
        <v>2424</v>
      </c>
      <c r="S1606">
        <v>376600</v>
      </c>
      <c r="T1606">
        <v>54075</v>
      </c>
      <c r="U1606" t="s">
        <v>1422</v>
      </c>
      <c r="V1606">
        <v>43</v>
      </c>
      <c r="W1606" t="s">
        <v>2425</v>
      </c>
      <c r="X1606" t="s">
        <v>2426</v>
      </c>
      <c r="Y1606">
        <v>494</v>
      </c>
      <c r="Z1606" t="s">
        <v>44</v>
      </c>
      <c r="AA1606" t="s">
        <v>45</v>
      </c>
      <c r="AB1606" t="s">
        <v>62</v>
      </c>
      <c r="AC1606">
        <v>7500000</v>
      </c>
      <c r="AD1606">
        <v>2009</v>
      </c>
      <c r="AE1606">
        <v>17000</v>
      </c>
      <c r="AF1606">
        <v>7.7</v>
      </c>
      <c r="AG1606">
        <v>2.35</v>
      </c>
      <c r="AH1606">
        <v>40000</v>
      </c>
    </row>
    <row r="1607" spans="1:34">
      <c r="A1607" t="s">
        <v>34</v>
      </c>
      <c r="B1607" t="s">
        <v>995</v>
      </c>
      <c r="C1607">
        <v>152</v>
      </c>
      <c r="D1607">
        <v>102</v>
      </c>
      <c r="E1607">
        <v>0</v>
      </c>
      <c r="F1607">
        <v>787</v>
      </c>
      <c r="G1607" t="s">
        <v>632</v>
      </c>
      <c r="H1607">
        <v>14000</v>
      </c>
      <c r="I1607">
        <v>7993039</v>
      </c>
      <c r="J1607" t="s">
        <v>88</v>
      </c>
      <c r="Q1607" t="s">
        <v>2132</v>
      </c>
      <c r="R1607" t="s">
        <v>2427</v>
      </c>
      <c r="S1607">
        <v>120036</v>
      </c>
      <c r="T1607">
        <v>18643</v>
      </c>
      <c r="U1607" t="s">
        <v>2428</v>
      </c>
      <c r="V1607">
        <v>1</v>
      </c>
      <c r="W1607" t="s">
        <v>2429</v>
      </c>
      <c r="X1607" t="s">
        <v>2430</v>
      </c>
      <c r="Y1607">
        <v>408</v>
      </c>
      <c r="Z1607" t="s">
        <v>44</v>
      </c>
      <c r="AA1607" t="s">
        <v>45</v>
      </c>
      <c r="AB1607" t="s">
        <v>46</v>
      </c>
      <c r="AC1607">
        <v>6900000</v>
      </c>
      <c r="AD1607">
        <v>1993</v>
      </c>
      <c r="AE1607">
        <v>1000</v>
      </c>
      <c r="AF1607">
        <v>7.7</v>
      </c>
      <c r="AG1607">
        <v>1.85</v>
      </c>
      <c r="AH1607">
        <v>10000</v>
      </c>
    </row>
    <row r="1608" spans="1:34">
      <c r="A1608" t="s">
        <v>34</v>
      </c>
      <c r="B1608" t="s">
        <v>2472</v>
      </c>
      <c r="C1608">
        <v>135</v>
      </c>
      <c r="D1608">
        <v>112</v>
      </c>
      <c r="E1608">
        <v>66</v>
      </c>
      <c r="F1608">
        <v>21</v>
      </c>
      <c r="G1608" t="s">
        <v>2473</v>
      </c>
      <c r="H1608">
        <v>150</v>
      </c>
      <c r="I1608">
        <v>3432342</v>
      </c>
      <c r="J1608" t="s">
        <v>88</v>
      </c>
      <c r="K1608" t="s">
        <v>37</v>
      </c>
      <c r="L1608" t="s">
        <v>38</v>
      </c>
      <c r="M1608" t="s">
        <v>90</v>
      </c>
      <c r="N1608" t="s">
        <v>87</v>
      </c>
      <c r="Q1608" t="s">
        <v>2474</v>
      </c>
      <c r="R1608" t="s">
        <v>2475</v>
      </c>
      <c r="S1608">
        <v>24921</v>
      </c>
      <c r="T1608">
        <v>253</v>
      </c>
      <c r="U1608" t="s">
        <v>2476</v>
      </c>
      <c r="V1608">
        <v>2</v>
      </c>
      <c r="W1608" t="s">
        <v>2477</v>
      </c>
      <c r="X1608" t="s">
        <v>2478</v>
      </c>
      <c r="Y1608">
        <v>166</v>
      </c>
      <c r="Z1608" t="s">
        <v>390</v>
      </c>
      <c r="AA1608" t="s">
        <v>710</v>
      </c>
      <c r="AB1608" t="s">
        <v>46</v>
      </c>
      <c r="AC1608">
        <v>6000000</v>
      </c>
      <c r="AD1608">
        <v>2003</v>
      </c>
      <c r="AE1608">
        <v>28</v>
      </c>
      <c r="AF1608">
        <v>7.7</v>
      </c>
      <c r="AG1608">
        <v>2.35</v>
      </c>
      <c r="AH1608">
        <v>0</v>
      </c>
    </row>
    <row r="1609" spans="1:34">
      <c r="A1609" t="s">
        <v>34</v>
      </c>
      <c r="B1609" t="s">
        <v>2497</v>
      </c>
      <c r="C1609">
        <v>64</v>
      </c>
      <c r="D1609">
        <v>113</v>
      </c>
      <c r="E1609">
        <v>58</v>
      </c>
      <c r="F1609">
        <v>9</v>
      </c>
      <c r="G1609" t="s">
        <v>2498</v>
      </c>
      <c r="H1609">
        <v>331</v>
      </c>
      <c r="I1609">
        <v>146402</v>
      </c>
      <c r="J1609" t="s">
        <v>88</v>
      </c>
      <c r="K1609" t="s">
        <v>38</v>
      </c>
      <c r="Q1609" t="s">
        <v>2499</v>
      </c>
      <c r="R1609" t="s">
        <v>2500</v>
      </c>
      <c r="S1609">
        <v>9913</v>
      </c>
      <c r="T1609">
        <v>387</v>
      </c>
      <c r="U1609" t="s">
        <v>2501</v>
      </c>
      <c r="V1609">
        <v>1</v>
      </c>
      <c r="W1609" t="s">
        <v>2502</v>
      </c>
      <c r="X1609" t="s">
        <v>2503</v>
      </c>
      <c r="Y1609">
        <v>38</v>
      </c>
      <c r="Z1609" t="s">
        <v>695</v>
      </c>
      <c r="AA1609" t="s">
        <v>696</v>
      </c>
      <c r="AB1609" t="s">
        <v>46</v>
      </c>
      <c r="AC1609">
        <v>4000000</v>
      </c>
      <c r="AD1609">
        <v>2002</v>
      </c>
      <c r="AE1609">
        <v>27</v>
      </c>
      <c r="AF1609">
        <v>7.7</v>
      </c>
      <c r="AG1609">
        <v>1.85</v>
      </c>
      <c r="AH1609">
        <v>0</v>
      </c>
    </row>
    <row r="1610" spans="1:34">
      <c r="A1610" t="s">
        <v>34</v>
      </c>
      <c r="B1610" t="s">
        <v>2504</v>
      </c>
      <c r="C1610">
        <v>197</v>
      </c>
      <c r="D1610">
        <v>101</v>
      </c>
      <c r="E1610">
        <v>119</v>
      </c>
      <c r="F1610">
        <v>0</v>
      </c>
      <c r="G1610" t="s">
        <v>2505</v>
      </c>
      <c r="H1610">
        <v>334</v>
      </c>
      <c r="I1610">
        <v>12995673</v>
      </c>
      <c r="J1610" t="s">
        <v>88</v>
      </c>
      <c r="K1610" t="s">
        <v>93</v>
      </c>
      <c r="L1610" t="s">
        <v>207</v>
      </c>
      <c r="Q1610" t="s">
        <v>2506</v>
      </c>
      <c r="R1610" t="s">
        <v>2507</v>
      </c>
      <c r="S1610">
        <v>52286</v>
      </c>
      <c r="T1610">
        <v>338</v>
      </c>
      <c r="U1610" t="s">
        <v>2508</v>
      </c>
      <c r="V1610">
        <v>1</v>
      </c>
      <c r="W1610" t="s">
        <v>2509</v>
      </c>
      <c r="X1610" t="s">
        <v>2510</v>
      </c>
      <c r="Y1610">
        <v>345</v>
      </c>
      <c r="Z1610" t="s">
        <v>44</v>
      </c>
      <c r="AA1610" t="s">
        <v>45</v>
      </c>
      <c r="AB1610" t="s">
        <v>46</v>
      </c>
      <c r="AC1610">
        <v>2500000</v>
      </c>
      <c r="AD1610">
        <v>2008</v>
      </c>
      <c r="AE1610">
        <v>4</v>
      </c>
      <c r="AF1610">
        <v>7.7</v>
      </c>
      <c r="AG1610">
        <v>1.78</v>
      </c>
      <c r="AH1610">
        <v>24000</v>
      </c>
    </row>
    <row r="1611" spans="1:34">
      <c r="A1611" t="s">
        <v>76</v>
      </c>
      <c r="B1611" t="s">
        <v>2558</v>
      </c>
      <c r="C1611">
        <v>105</v>
      </c>
      <c r="D1611">
        <v>87</v>
      </c>
      <c r="E1611">
        <v>44</v>
      </c>
      <c r="F1611">
        <v>704</v>
      </c>
      <c r="G1611" t="s">
        <v>2559</v>
      </c>
      <c r="H1611">
        <v>785</v>
      </c>
      <c r="I1611">
        <v>515005</v>
      </c>
      <c r="J1611" t="s">
        <v>88</v>
      </c>
      <c r="K1611" t="s">
        <v>91</v>
      </c>
      <c r="Q1611" t="s">
        <v>2560</v>
      </c>
      <c r="R1611" t="s">
        <v>2561</v>
      </c>
      <c r="S1611">
        <v>31429</v>
      </c>
      <c r="T1611">
        <v>2538</v>
      </c>
      <c r="U1611" t="s">
        <v>2562</v>
      </c>
      <c r="V1611">
        <v>1</v>
      </c>
      <c r="W1611" t="s">
        <v>2563</v>
      </c>
      <c r="X1611" t="s">
        <v>2564</v>
      </c>
      <c r="Y1611">
        <v>219</v>
      </c>
      <c r="Z1611" t="s">
        <v>44</v>
      </c>
      <c r="AA1611" t="s">
        <v>329</v>
      </c>
      <c r="AB1611" t="s">
        <v>112</v>
      </c>
      <c r="AC1611">
        <v>560000</v>
      </c>
      <c r="AD1611">
        <v>1964</v>
      </c>
      <c r="AE1611">
        <v>725</v>
      </c>
      <c r="AF1611">
        <v>7.7</v>
      </c>
      <c r="AG1611">
        <v>1.75</v>
      </c>
      <c r="AH1611">
        <v>0</v>
      </c>
    </row>
    <row r="1612" spans="1:34">
      <c r="A1612" t="s">
        <v>34</v>
      </c>
      <c r="B1612" t="s">
        <v>893</v>
      </c>
      <c r="C1612">
        <v>154</v>
      </c>
      <c r="D1612">
        <v>89</v>
      </c>
      <c r="E1612">
        <v>310</v>
      </c>
      <c r="F1612">
        <v>587</v>
      </c>
      <c r="G1612" t="s">
        <v>1682</v>
      </c>
      <c r="H1612">
        <v>22000</v>
      </c>
      <c r="I1612">
        <v>5739376</v>
      </c>
      <c r="J1612" t="s">
        <v>88</v>
      </c>
      <c r="K1612" t="s">
        <v>38</v>
      </c>
      <c r="Q1612" t="s">
        <v>1043</v>
      </c>
      <c r="R1612" t="s">
        <v>2565</v>
      </c>
      <c r="S1612">
        <v>58260</v>
      </c>
      <c r="T1612">
        <v>24419</v>
      </c>
      <c r="U1612" t="s">
        <v>2566</v>
      </c>
      <c r="V1612">
        <v>0</v>
      </c>
      <c r="W1612" t="s">
        <v>2567</v>
      </c>
      <c r="X1612" t="s">
        <v>2568</v>
      </c>
      <c r="Y1612">
        <v>286</v>
      </c>
      <c r="Z1612" t="s">
        <v>44</v>
      </c>
      <c r="AA1612" t="s">
        <v>45</v>
      </c>
      <c r="AB1612" t="s">
        <v>46</v>
      </c>
      <c r="AC1612">
        <v>500000</v>
      </c>
      <c r="AD1612">
        <v>2003</v>
      </c>
      <c r="AE1612">
        <v>833</v>
      </c>
      <c r="AF1612">
        <v>7.7</v>
      </c>
      <c r="AG1612">
        <v>1.85</v>
      </c>
      <c r="AH1612">
        <v>0</v>
      </c>
    </row>
    <row r="1613" spans="1:34">
      <c r="A1613" t="s">
        <v>76</v>
      </c>
      <c r="B1613" t="s">
        <v>2574</v>
      </c>
      <c r="C1613">
        <v>65</v>
      </c>
      <c r="D1613">
        <v>89</v>
      </c>
      <c r="E1613">
        <v>24</v>
      </c>
      <c r="F1613">
        <v>45</v>
      </c>
      <c r="G1613" t="s">
        <v>2575</v>
      </c>
      <c r="H1613">
        <v>610</v>
      </c>
      <c r="I1613">
        <v>2300000</v>
      </c>
      <c r="J1613" t="s">
        <v>88</v>
      </c>
      <c r="K1613" t="s">
        <v>91</v>
      </c>
      <c r="L1613" t="s">
        <v>87</v>
      </c>
      <c r="Q1613" t="s">
        <v>2089</v>
      </c>
      <c r="R1613" t="s">
        <v>2576</v>
      </c>
      <c r="S1613">
        <v>7921</v>
      </c>
      <c r="T1613">
        <v>995</v>
      </c>
      <c r="U1613" t="s">
        <v>2577</v>
      </c>
      <c r="V1613">
        <v>2</v>
      </c>
      <c r="W1613" t="s">
        <v>2578</v>
      </c>
      <c r="X1613" t="s">
        <v>2579</v>
      </c>
      <c r="Y1613">
        <v>97</v>
      </c>
      <c r="Z1613" t="s">
        <v>44</v>
      </c>
      <c r="AA1613" t="s">
        <v>45</v>
      </c>
      <c r="AB1613" t="s">
        <v>199</v>
      </c>
      <c r="AC1613">
        <v>439000</v>
      </c>
      <c r="AD1613">
        <v>1933</v>
      </c>
      <c r="AE1613">
        <v>105</v>
      </c>
      <c r="AF1613">
        <v>7.7</v>
      </c>
      <c r="AG1613">
        <v>1.37</v>
      </c>
      <c r="AH1613">
        <v>439</v>
      </c>
    </row>
    <row r="1614" spans="1:34">
      <c r="A1614" t="s">
        <v>34</v>
      </c>
      <c r="B1614" t="s">
        <v>2790</v>
      </c>
      <c r="C1614">
        <v>82</v>
      </c>
      <c r="D1614">
        <v>111</v>
      </c>
      <c r="E1614">
        <v>23</v>
      </c>
      <c r="F1614">
        <v>1000</v>
      </c>
      <c r="G1614" t="s">
        <v>51</v>
      </c>
      <c r="H1614">
        <v>3000</v>
      </c>
      <c r="I1614">
        <v>41407470</v>
      </c>
      <c r="J1614" t="s">
        <v>88</v>
      </c>
      <c r="K1614" t="s">
        <v>38</v>
      </c>
      <c r="L1614" t="s">
        <v>89</v>
      </c>
      <c r="Q1614" t="s">
        <v>842</v>
      </c>
      <c r="R1614" t="s">
        <v>2791</v>
      </c>
      <c r="S1614">
        <v>43378</v>
      </c>
      <c r="T1614">
        <v>9638</v>
      </c>
      <c r="U1614" t="s">
        <v>2792</v>
      </c>
      <c r="V1614">
        <v>1</v>
      </c>
      <c r="W1614" t="s">
        <v>2793</v>
      </c>
      <c r="X1614" t="s">
        <v>2794</v>
      </c>
      <c r="Y1614">
        <v>292</v>
      </c>
      <c r="Z1614" t="s">
        <v>44</v>
      </c>
      <c r="AA1614" t="s">
        <v>45</v>
      </c>
      <c r="AB1614" t="s">
        <v>150</v>
      </c>
      <c r="AC1614">
        <v>30000000</v>
      </c>
      <c r="AD1614">
        <v>2003</v>
      </c>
      <c r="AE1614">
        <v>3000</v>
      </c>
      <c r="AF1614">
        <v>7.6</v>
      </c>
      <c r="AG1614">
        <v>1.85</v>
      </c>
      <c r="AH1614">
        <v>0</v>
      </c>
    </row>
    <row r="1615" spans="1:34">
      <c r="A1615" t="s">
        <v>34</v>
      </c>
      <c r="B1615" t="s">
        <v>1841</v>
      </c>
      <c r="C1615">
        <v>253</v>
      </c>
      <c r="D1615">
        <v>113</v>
      </c>
      <c r="E1615">
        <v>395</v>
      </c>
      <c r="F1615">
        <v>77</v>
      </c>
      <c r="G1615" t="s">
        <v>2795</v>
      </c>
      <c r="H1615">
        <v>8000</v>
      </c>
      <c r="I1615">
        <v>40137776</v>
      </c>
      <c r="J1615" t="s">
        <v>88</v>
      </c>
      <c r="K1615" t="s">
        <v>38</v>
      </c>
      <c r="L1615" t="s">
        <v>70</v>
      </c>
      <c r="M1615" t="s">
        <v>87</v>
      </c>
      <c r="Q1615" t="s">
        <v>1736</v>
      </c>
      <c r="R1615" t="s">
        <v>2796</v>
      </c>
      <c r="S1615">
        <v>186977</v>
      </c>
      <c r="T1615">
        <v>8362</v>
      </c>
      <c r="U1615" t="s">
        <v>2797</v>
      </c>
      <c r="V1615">
        <v>1</v>
      </c>
      <c r="W1615" t="s">
        <v>2798</v>
      </c>
      <c r="X1615" t="s">
        <v>2799</v>
      </c>
      <c r="Y1615">
        <v>529</v>
      </c>
      <c r="Z1615" t="s">
        <v>44</v>
      </c>
      <c r="AA1615" t="s">
        <v>45</v>
      </c>
      <c r="AB1615" t="s">
        <v>62</v>
      </c>
      <c r="AC1615">
        <v>38000000</v>
      </c>
      <c r="AD1615">
        <v>2006</v>
      </c>
      <c r="AE1615">
        <v>189</v>
      </c>
      <c r="AF1615">
        <v>7.6</v>
      </c>
      <c r="AG1615">
        <v>1.85</v>
      </c>
      <c r="AH1615">
        <v>13000</v>
      </c>
    </row>
    <row r="1616" spans="1:34">
      <c r="A1616" t="s">
        <v>34</v>
      </c>
      <c r="B1616" t="s">
        <v>858</v>
      </c>
      <c r="C1616">
        <v>220</v>
      </c>
      <c r="D1616">
        <v>110</v>
      </c>
      <c r="E1616">
        <v>0</v>
      </c>
      <c r="F1616">
        <v>327</v>
      </c>
      <c r="G1616" t="s">
        <v>2810</v>
      </c>
      <c r="H1616">
        <v>13000</v>
      </c>
      <c r="I1616">
        <v>52353636</v>
      </c>
      <c r="J1616" t="s">
        <v>88</v>
      </c>
      <c r="K1616" t="s">
        <v>38</v>
      </c>
      <c r="Q1616" t="s">
        <v>859</v>
      </c>
      <c r="R1616" t="s">
        <v>2811</v>
      </c>
      <c r="S1616">
        <v>209133</v>
      </c>
      <c r="T1616">
        <v>14609</v>
      </c>
      <c r="U1616" t="s">
        <v>2812</v>
      </c>
      <c r="V1616">
        <v>1</v>
      </c>
      <c r="W1616" t="s">
        <v>2813</v>
      </c>
      <c r="X1616" t="s">
        <v>2814</v>
      </c>
      <c r="Y1616">
        <v>962</v>
      </c>
      <c r="Z1616" t="s">
        <v>44</v>
      </c>
      <c r="AA1616" t="s">
        <v>45</v>
      </c>
      <c r="AB1616" t="s">
        <v>46</v>
      </c>
      <c r="AC1616">
        <v>21000000</v>
      </c>
      <c r="AD1616">
        <v>2001</v>
      </c>
      <c r="AE1616">
        <v>1000</v>
      </c>
      <c r="AF1616">
        <v>7.6</v>
      </c>
      <c r="AG1616">
        <v>2.35</v>
      </c>
      <c r="AH1616">
        <v>0</v>
      </c>
    </row>
    <row r="1617" spans="1:34">
      <c r="A1617" t="s">
        <v>34</v>
      </c>
      <c r="B1617" t="s">
        <v>600</v>
      </c>
      <c r="C1617">
        <v>84</v>
      </c>
      <c r="D1617">
        <v>137</v>
      </c>
      <c r="E1617">
        <v>0</v>
      </c>
      <c r="F1617">
        <v>161</v>
      </c>
      <c r="G1617" t="s">
        <v>2820</v>
      </c>
      <c r="H1617">
        <v>12000</v>
      </c>
      <c r="I1617">
        <v>41895491</v>
      </c>
      <c r="J1617" t="s">
        <v>88</v>
      </c>
      <c r="K1617" t="s">
        <v>38</v>
      </c>
      <c r="L1617" t="s">
        <v>70</v>
      </c>
      <c r="Q1617" t="s">
        <v>698</v>
      </c>
      <c r="R1617" t="s">
        <v>2821</v>
      </c>
      <c r="S1617">
        <v>63274</v>
      </c>
      <c r="T1617">
        <v>12947</v>
      </c>
      <c r="U1617" t="s">
        <v>2822</v>
      </c>
      <c r="V1617">
        <v>1</v>
      </c>
      <c r="W1617" t="s">
        <v>2823</v>
      </c>
      <c r="X1617" t="s">
        <v>2824</v>
      </c>
      <c r="Y1617">
        <v>170</v>
      </c>
      <c r="Z1617" t="s">
        <v>44</v>
      </c>
      <c r="AA1617" t="s">
        <v>45</v>
      </c>
      <c r="AB1617" t="s">
        <v>46</v>
      </c>
      <c r="AC1617">
        <v>24000000</v>
      </c>
      <c r="AD1617">
        <v>1991</v>
      </c>
      <c r="AE1617">
        <v>443</v>
      </c>
      <c r="AF1617">
        <v>7.6</v>
      </c>
      <c r="AG1617">
        <v>1.85</v>
      </c>
      <c r="AH1617">
        <v>12000</v>
      </c>
    </row>
    <row r="1618" spans="1:34">
      <c r="A1618" t="s">
        <v>34</v>
      </c>
      <c r="B1618" t="s">
        <v>2286</v>
      </c>
      <c r="C1618">
        <v>174</v>
      </c>
      <c r="D1618">
        <v>113</v>
      </c>
      <c r="E1618">
        <v>350</v>
      </c>
      <c r="F1618">
        <v>619</v>
      </c>
      <c r="G1618" t="s">
        <v>2841</v>
      </c>
      <c r="H1618">
        <v>1000</v>
      </c>
      <c r="I1618">
        <v>27277055</v>
      </c>
      <c r="J1618" t="s">
        <v>88</v>
      </c>
      <c r="K1618" t="s">
        <v>38</v>
      </c>
      <c r="L1618" t="s">
        <v>128</v>
      </c>
      <c r="M1618" t="s">
        <v>87</v>
      </c>
      <c r="Q1618" t="s">
        <v>2842</v>
      </c>
      <c r="R1618" t="s">
        <v>2843</v>
      </c>
      <c r="S1618">
        <v>143137</v>
      </c>
      <c r="T1618">
        <v>3141</v>
      </c>
      <c r="U1618" t="s">
        <v>2844</v>
      </c>
      <c r="V1618">
        <v>0</v>
      </c>
      <c r="W1618" t="s">
        <v>2845</v>
      </c>
      <c r="X1618" t="s">
        <v>2846</v>
      </c>
      <c r="Y1618">
        <v>602</v>
      </c>
      <c r="Z1618" t="s">
        <v>44</v>
      </c>
      <c r="AA1618" t="s">
        <v>329</v>
      </c>
      <c r="AB1618" t="s">
        <v>46</v>
      </c>
      <c r="AC1618">
        <v>20000000</v>
      </c>
      <c r="AD1618">
        <v>2000</v>
      </c>
      <c r="AE1618">
        <v>960</v>
      </c>
      <c r="AF1618">
        <v>7.6</v>
      </c>
      <c r="AG1618">
        <v>1.85</v>
      </c>
      <c r="AH1618">
        <v>10000</v>
      </c>
    </row>
    <row r="1619" spans="1:34">
      <c r="A1619" t="s">
        <v>34</v>
      </c>
      <c r="B1619" t="s">
        <v>2870</v>
      </c>
      <c r="C1619">
        <v>256</v>
      </c>
      <c r="D1619">
        <v>119</v>
      </c>
      <c r="E1619">
        <v>99</v>
      </c>
      <c r="F1619">
        <v>778</v>
      </c>
      <c r="G1619" t="s">
        <v>1682</v>
      </c>
      <c r="H1619">
        <v>15000</v>
      </c>
      <c r="I1619">
        <v>121463226</v>
      </c>
      <c r="J1619" t="s">
        <v>88</v>
      </c>
      <c r="Q1619" t="s">
        <v>869</v>
      </c>
      <c r="R1619" t="s">
        <v>2871</v>
      </c>
      <c r="S1619">
        <v>422606</v>
      </c>
      <c r="T1619">
        <v>17584</v>
      </c>
      <c r="U1619" t="s">
        <v>2872</v>
      </c>
      <c r="V1619">
        <v>2</v>
      </c>
      <c r="W1619" t="s">
        <v>2873</v>
      </c>
      <c r="X1619" t="s">
        <v>2874</v>
      </c>
      <c r="Y1619">
        <v>555</v>
      </c>
      <c r="Z1619" t="s">
        <v>44</v>
      </c>
      <c r="AA1619" t="s">
        <v>45</v>
      </c>
      <c r="AB1619" t="s">
        <v>46</v>
      </c>
      <c r="AC1619">
        <v>20000000</v>
      </c>
      <c r="AD1619">
        <v>2007</v>
      </c>
      <c r="AE1619">
        <v>833</v>
      </c>
      <c r="AF1619">
        <v>7.6</v>
      </c>
      <c r="AG1619">
        <v>1.85</v>
      </c>
      <c r="AH1619">
        <v>0</v>
      </c>
    </row>
    <row r="1620" spans="1:34">
      <c r="A1620" t="s">
        <v>34</v>
      </c>
      <c r="B1620" t="s">
        <v>913</v>
      </c>
      <c r="C1620">
        <v>114</v>
      </c>
      <c r="D1620">
        <v>89</v>
      </c>
      <c r="E1620">
        <v>0</v>
      </c>
      <c r="F1620">
        <v>62</v>
      </c>
      <c r="G1620" t="s">
        <v>2891</v>
      </c>
      <c r="H1620">
        <v>227</v>
      </c>
      <c r="I1620">
        <v>92823600</v>
      </c>
      <c r="J1620" t="s">
        <v>88</v>
      </c>
      <c r="K1620" t="s">
        <v>38</v>
      </c>
      <c r="L1620" t="s">
        <v>87</v>
      </c>
      <c r="Q1620" t="s">
        <v>2892</v>
      </c>
      <c r="R1620" t="s">
        <v>2893</v>
      </c>
      <c r="S1620">
        <v>149108</v>
      </c>
      <c r="T1620">
        <v>485</v>
      </c>
      <c r="U1620" t="s">
        <v>2894</v>
      </c>
      <c r="V1620">
        <v>0</v>
      </c>
      <c r="W1620" t="s">
        <v>2895</v>
      </c>
      <c r="X1620" t="s">
        <v>2896</v>
      </c>
      <c r="Y1620">
        <v>273</v>
      </c>
      <c r="Z1620" t="s">
        <v>44</v>
      </c>
      <c r="AA1620" t="s">
        <v>45</v>
      </c>
      <c r="AB1620" t="s">
        <v>46</v>
      </c>
      <c r="AC1620">
        <v>16000000</v>
      </c>
      <c r="AD1620">
        <v>1989</v>
      </c>
      <c r="AE1620">
        <v>73</v>
      </c>
      <c r="AF1620">
        <v>7.6</v>
      </c>
      <c r="AG1620">
        <v>1.85</v>
      </c>
      <c r="AH1620">
        <v>0</v>
      </c>
    </row>
    <row r="1621" spans="1:34">
      <c r="A1621" t="s">
        <v>34</v>
      </c>
      <c r="B1621" t="s">
        <v>983</v>
      </c>
      <c r="C1621">
        <v>64</v>
      </c>
      <c r="D1621">
        <v>88</v>
      </c>
      <c r="E1621">
        <v>11000</v>
      </c>
      <c r="F1621">
        <v>233</v>
      </c>
      <c r="G1621" t="s">
        <v>2897</v>
      </c>
      <c r="H1621">
        <v>854</v>
      </c>
      <c r="I1621">
        <v>14792779</v>
      </c>
      <c r="J1621" t="s">
        <v>88</v>
      </c>
      <c r="Q1621" t="s">
        <v>164</v>
      </c>
      <c r="R1621" t="s">
        <v>2898</v>
      </c>
      <c r="S1621">
        <v>24256</v>
      </c>
      <c r="T1621">
        <v>1653</v>
      </c>
      <c r="U1621" t="s">
        <v>2899</v>
      </c>
      <c r="V1621">
        <v>0</v>
      </c>
      <c r="W1621" t="s">
        <v>2900</v>
      </c>
      <c r="X1621" t="s">
        <v>2901</v>
      </c>
      <c r="Y1621">
        <v>91</v>
      </c>
      <c r="Z1621" t="s">
        <v>44</v>
      </c>
      <c r="AA1621" t="s">
        <v>45</v>
      </c>
      <c r="AB1621" t="s">
        <v>150</v>
      </c>
      <c r="AC1621">
        <v>16000000</v>
      </c>
      <c r="AD1621">
        <v>1987</v>
      </c>
      <c r="AE1621">
        <v>410</v>
      </c>
      <c r="AF1621">
        <v>7.6</v>
      </c>
      <c r="AG1621">
        <v>1.85</v>
      </c>
      <c r="AH1621">
        <v>0</v>
      </c>
    </row>
    <row r="1622" spans="1:34">
      <c r="A1622" t="s">
        <v>34</v>
      </c>
      <c r="B1622" t="s">
        <v>1891</v>
      </c>
      <c r="C1622">
        <v>223</v>
      </c>
      <c r="D1622">
        <v>103</v>
      </c>
      <c r="E1622">
        <v>1000</v>
      </c>
      <c r="F1622">
        <v>611</v>
      </c>
      <c r="G1622" t="s">
        <v>2913</v>
      </c>
      <c r="H1622">
        <v>21000</v>
      </c>
      <c r="I1622">
        <v>4235837</v>
      </c>
      <c r="J1622" t="s">
        <v>88</v>
      </c>
      <c r="K1622" t="s">
        <v>37</v>
      </c>
      <c r="L1622" t="s">
        <v>90</v>
      </c>
      <c r="Q1622" t="s">
        <v>608</v>
      </c>
      <c r="R1622" t="s">
        <v>2914</v>
      </c>
      <c r="S1622">
        <v>175962</v>
      </c>
      <c r="T1622">
        <v>23932</v>
      </c>
      <c r="U1622" t="s">
        <v>2915</v>
      </c>
      <c r="V1622">
        <v>2</v>
      </c>
      <c r="W1622" t="s">
        <v>2916</v>
      </c>
      <c r="X1622" t="s">
        <v>2917</v>
      </c>
      <c r="Y1622">
        <v>336</v>
      </c>
      <c r="Z1622" t="s">
        <v>44</v>
      </c>
      <c r="AA1622" t="s">
        <v>45</v>
      </c>
      <c r="AB1622" t="s">
        <v>46</v>
      </c>
      <c r="AC1622">
        <v>15000000</v>
      </c>
      <c r="AD1622">
        <v>2005</v>
      </c>
      <c r="AE1622">
        <v>1000</v>
      </c>
      <c r="AF1622">
        <v>7.6</v>
      </c>
      <c r="AG1622">
        <v>2.35</v>
      </c>
      <c r="AH1622">
        <v>0</v>
      </c>
    </row>
    <row r="1623" spans="1:34">
      <c r="A1623" t="s">
        <v>34</v>
      </c>
      <c r="B1623" t="s">
        <v>2027</v>
      </c>
      <c r="C1623">
        <v>221</v>
      </c>
      <c r="D1623">
        <v>88</v>
      </c>
      <c r="E1623">
        <v>0</v>
      </c>
      <c r="F1623">
        <v>795</v>
      </c>
      <c r="G1623" t="s">
        <v>2679</v>
      </c>
      <c r="H1623">
        <v>901</v>
      </c>
      <c r="I1623">
        <v>11501093</v>
      </c>
      <c r="J1623" t="s">
        <v>88</v>
      </c>
      <c r="K1623" t="s">
        <v>70</v>
      </c>
      <c r="L1623" t="s">
        <v>94</v>
      </c>
      <c r="Q1623" t="s">
        <v>2942</v>
      </c>
      <c r="R1623" t="s">
        <v>2943</v>
      </c>
      <c r="S1623">
        <v>128850</v>
      </c>
      <c r="T1623">
        <v>3913</v>
      </c>
      <c r="U1623" t="s">
        <v>78</v>
      </c>
      <c r="V1623">
        <v>0</v>
      </c>
      <c r="W1623" t="s">
        <v>2944</v>
      </c>
      <c r="X1623" t="s">
        <v>2945</v>
      </c>
      <c r="Y1623">
        <v>604</v>
      </c>
      <c r="Z1623" t="s">
        <v>44</v>
      </c>
      <c r="AA1623" t="s">
        <v>45</v>
      </c>
      <c r="AB1623" t="s">
        <v>46</v>
      </c>
      <c r="AC1623">
        <v>13000000</v>
      </c>
      <c r="AD1623">
        <v>1992</v>
      </c>
      <c r="AE1623">
        <v>888</v>
      </c>
      <c r="AF1623">
        <v>7.6</v>
      </c>
      <c r="AG1623">
        <v>1.85</v>
      </c>
      <c r="AH1623">
        <v>10000</v>
      </c>
    </row>
    <row r="1624" spans="1:34">
      <c r="A1624" t="s">
        <v>34</v>
      </c>
      <c r="B1624" t="s">
        <v>2976</v>
      </c>
      <c r="C1624">
        <v>239</v>
      </c>
      <c r="D1624">
        <v>92</v>
      </c>
      <c r="E1624">
        <v>655</v>
      </c>
      <c r="F1624">
        <v>88</v>
      </c>
      <c r="G1624" t="s">
        <v>2347</v>
      </c>
      <c r="H1624">
        <v>24000</v>
      </c>
      <c r="I1624">
        <v>24792061</v>
      </c>
      <c r="J1624" t="s">
        <v>88</v>
      </c>
      <c r="K1624" t="s">
        <v>38</v>
      </c>
      <c r="Q1624" t="s">
        <v>346</v>
      </c>
      <c r="R1624" t="s">
        <v>2977</v>
      </c>
      <c r="S1624">
        <v>191998</v>
      </c>
      <c r="T1624">
        <v>25092</v>
      </c>
      <c r="U1624" t="s">
        <v>2978</v>
      </c>
      <c r="V1624">
        <v>0</v>
      </c>
      <c r="W1624" t="s">
        <v>2979</v>
      </c>
      <c r="X1624" t="s">
        <v>2980</v>
      </c>
      <c r="Y1624">
        <v>323</v>
      </c>
      <c r="Z1624" t="s">
        <v>44</v>
      </c>
      <c r="AA1624" t="s">
        <v>45</v>
      </c>
      <c r="AB1624" t="s">
        <v>46</v>
      </c>
      <c r="AC1624">
        <v>6500000</v>
      </c>
      <c r="AD1624">
        <v>2005</v>
      </c>
      <c r="AE1624">
        <v>829</v>
      </c>
      <c r="AF1624">
        <v>7.6</v>
      </c>
      <c r="AG1624">
        <v>2.35</v>
      </c>
      <c r="AH1624">
        <v>0</v>
      </c>
    </row>
    <row r="1625" spans="1:34">
      <c r="A1625" t="s">
        <v>34</v>
      </c>
      <c r="B1625" t="s">
        <v>3018</v>
      </c>
      <c r="C1625">
        <v>47</v>
      </c>
      <c r="D1625">
        <v>98</v>
      </c>
      <c r="E1625">
        <v>12</v>
      </c>
      <c r="F1625">
        <v>149</v>
      </c>
      <c r="G1625" t="s">
        <v>3019</v>
      </c>
      <c r="H1625">
        <v>393</v>
      </c>
      <c r="I1625">
        <v>795126</v>
      </c>
      <c r="J1625" t="s">
        <v>88</v>
      </c>
      <c r="K1625" t="s">
        <v>38</v>
      </c>
      <c r="L1625" t="s">
        <v>520</v>
      </c>
      <c r="Q1625" t="s">
        <v>3020</v>
      </c>
      <c r="R1625" t="s">
        <v>3021</v>
      </c>
      <c r="S1625">
        <v>4976</v>
      </c>
      <c r="T1625">
        <v>955</v>
      </c>
      <c r="U1625" t="s">
        <v>3022</v>
      </c>
      <c r="V1625">
        <v>1</v>
      </c>
      <c r="W1625" t="s">
        <v>3023</v>
      </c>
      <c r="X1625" t="s">
        <v>3024</v>
      </c>
      <c r="Y1625">
        <v>52</v>
      </c>
      <c r="Z1625" t="s">
        <v>44</v>
      </c>
      <c r="AA1625" t="s">
        <v>710</v>
      </c>
      <c r="AB1625" t="s">
        <v>62</v>
      </c>
      <c r="AC1625">
        <v>6000000</v>
      </c>
      <c r="AD1625">
        <v>2004</v>
      </c>
      <c r="AE1625">
        <v>259</v>
      </c>
      <c r="AF1625">
        <v>7.6</v>
      </c>
      <c r="AG1625">
        <v>1.85</v>
      </c>
      <c r="AH1625">
        <v>989</v>
      </c>
    </row>
    <row r="1626" spans="1:34">
      <c r="A1626" t="s">
        <v>34</v>
      </c>
      <c r="B1626" t="s">
        <v>3025</v>
      </c>
      <c r="C1626">
        <v>41</v>
      </c>
      <c r="D1626">
        <v>115</v>
      </c>
      <c r="E1626">
        <v>399</v>
      </c>
      <c r="F1626">
        <v>83</v>
      </c>
      <c r="G1626" t="s">
        <v>3026</v>
      </c>
      <c r="H1626">
        <v>399</v>
      </c>
      <c r="I1626">
        <v>44456509</v>
      </c>
      <c r="J1626" t="s">
        <v>88</v>
      </c>
      <c r="K1626" t="s">
        <v>38</v>
      </c>
      <c r="Q1626" t="s">
        <v>3025</v>
      </c>
      <c r="R1626" t="s">
        <v>3027</v>
      </c>
      <c r="S1626">
        <v>22105</v>
      </c>
      <c r="T1626">
        <v>688</v>
      </c>
      <c r="U1626" t="s">
        <v>3028</v>
      </c>
      <c r="V1626">
        <v>1</v>
      </c>
      <c r="W1626" t="s">
        <v>3029</v>
      </c>
      <c r="X1626" t="s">
        <v>3030</v>
      </c>
      <c r="Y1626">
        <v>81</v>
      </c>
      <c r="Z1626" t="s">
        <v>695</v>
      </c>
      <c r="AA1626" t="s">
        <v>1015</v>
      </c>
      <c r="AB1626" t="s">
        <v>62</v>
      </c>
      <c r="AC1626">
        <v>5000000</v>
      </c>
      <c r="AD1626">
        <v>2013</v>
      </c>
      <c r="AE1626">
        <v>89</v>
      </c>
      <c r="AF1626">
        <v>7.6</v>
      </c>
      <c r="AG1626">
        <v>1.85</v>
      </c>
      <c r="AH1626">
        <v>14000</v>
      </c>
    </row>
    <row r="1627" spans="1:34">
      <c r="A1627" t="s">
        <v>34</v>
      </c>
      <c r="B1627" t="s">
        <v>3049</v>
      </c>
      <c r="C1627">
        <v>50</v>
      </c>
      <c r="D1627">
        <v>84</v>
      </c>
      <c r="E1627">
        <v>378</v>
      </c>
      <c r="F1627">
        <v>611</v>
      </c>
      <c r="G1627" t="s">
        <v>370</v>
      </c>
      <c r="H1627">
        <v>925</v>
      </c>
      <c r="I1627">
        <v>2892582</v>
      </c>
      <c r="J1627" t="s">
        <v>88</v>
      </c>
      <c r="Q1627" t="s">
        <v>3050</v>
      </c>
      <c r="R1627" t="s">
        <v>3051</v>
      </c>
      <c r="S1627">
        <v>22697</v>
      </c>
      <c r="T1627">
        <v>3559</v>
      </c>
      <c r="U1627" t="s">
        <v>2915</v>
      </c>
      <c r="V1627">
        <v>0</v>
      </c>
      <c r="W1627" t="s">
        <v>3052</v>
      </c>
      <c r="X1627" t="s">
        <v>3053</v>
      </c>
      <c r="Y1627">
        <v>202</v>
      </c>
      <c r="Z1627" t="s">
        <v>44</v>
      </c>
      <c r="AA1627" t="s">
        <v>45</v>
      </c>
      <c r="AB1627" t="s">
        <v>46</v>
      </c>
      <c r="AC1627">
        <v>4000000</v>
      </c>
      <c r="AD1627">
        <v>1996</v>
      </c>
      <c r="AE1627">
        <v>729</v>
      </c>
      <c r="AF1627">
        <v>7.6</v>
      </c>
      <c r="AG1627">
        <v>1.85</v>
      </c>
      <c r="AH1627">
        <v>0</v>
      </c>
    </row>
    <row r="1628" spans="1:34">
      <c r="A1628" t="s">
        <v>34</v>
      </c>
      <c r="B1628" t="s">
        <v>1471</v>
      </c>
      <c r="C1628">
        <v>94</v>
      </c>
      <c r="D1628">
        <v>109</v>
      </c>
      <c r="E1628">
        <v>644</v>
      </c>
      <c r="F1628">
        <v>559</v>
      </c>
      <c r="G1628" t="s">
        <v>305</v>
      </c>
      <c r="H1628">
        <v>1000</v>
      </c>
      <c r="I1628">
        <v>141600000</v>
      </c>
      <c r="J1628" t="s">
        <v>88</v>
      </c>
      <c r="Q1628" t="s">
        <v>1473</v>
      </c>
      <c r="R1628" t="s">
        <v>3060</v>
      </c>
      <c r="S1628">
        <v>90177</v>
      </c>
      <c r="T1628">
        <v>3468</v>
      </c>
      <c r="U1628" t="s">
        <v>3061</v>
      </c>
      <c r="V1628">
        <v>6</v>
      </c>
      <c r="W1628" t="s">
        <v>3062</v>
      </c>
      <c r="X1628" t="s">
        <v>3063</v>
      </c>
      <c r="Y1628">
        <v>257</v>
      </c>
      <c r="Z1628" t="s">
        <v>44</v>
      </c>
      <c r="AA1628" t="s">
        <v>45</v>
      </c>
      <c r="AB1628" t="s">
        <v>46</v>
      </c>
      <c r="AC1628">
        <v>3000000</v>
      </c>
      <c r="AD1628">
        <v>1978</v>
      </c>
      <c r="AE1628">
        <v>783</v>
      </c>
      <c r="AF1628">
        <v>7.6</v>
      </c>
      <c r="AG1628">
        <v>1.85</v>
      </c>
      <c r="AH1628">
        <v>0</v>
      </c>
    </row>
    <row r="1629" spans="1:34">
      <c r="A1629" t="s">
        <v>34</v>
      </c>
      <c r="B1629" t="s">
        <v>3064</v>
      </c>
      <c r="C1629">
        <v>205</v>
      </c>
      <c r="D1629">
        <v>102</v>
      </c>
      <c r="E1629">
        <v>0</v>
      </c>
      <c r="F1629">
        <v>294</v>
      </c>
      <c r="G1629" t="s">
        <v>3065</v>
      </c>
      <c r="H1629">
        <v>625</v>
      </c>
      <c r="I1629">
        <v>26781723</v>
      </c>
      <c r="J1629" t="s">
        <v>88</v>
      </c>
      <c r="K1629" t="s">
        <v>38</v>
      </c>
      <c r="L1629" t="s">
        <v>87</v>
      </c>
      <c r="Q1629" t="s">
        <v>3066</v>
      </c>
      <c r="R1629" t="s">
        <v>3067</v>
      </c>
      <c r="S1629">
        <v>187595</v>
      </c>
      <c r="T1629">
        <v>1655</v>
      </c>
      <c r="U1629" t="s">
        <v>3068</v>
      </c>
      <c r="V1629">
        <v>3</v>
      </c>
      <c r="W1629" t="s">
        <v>3069</v>
      </c>
      <c r="X1629" t="s">
        <v>3070</v>
      </c>
      <c r="Y1629">
        <v>978</v>
      </c>
      <c r="Z1629" t="s">
        <v>44</v>
      </c>
      <c r="AA1629" t="s">
        <v>45</v>
      </c>
      <c r="AB1629" t="s">
        <v>46</v>
      </c>
      <c r="AC1629">
        <v>2500000</v>
      </c>
      <c r="AD1629">
        <v>2004</v>
      </c>
      <c r="AE1629">
        <v>379</v>
      </c>
      <c r="AF1629">
        <v>7.6</v>
      </c>
      <c r="AG1629">
        <v>2.35</v>
      </c>
      <c r="AH1629">
        <v>0</v>
      </c>
    </row>
    <row r="1630" spans="1:34">
      <c r="A1630" t="s">
        <v>34</v>
      </c>
      <c r="B1630" t="s">
        <v>3083</v>
      </c>
      <c r="C1630">
        <v>67</v>
      </c>
      <c r="D1630">
        <v>89</v>
      </c>
      <c r="E1630">
        <v>16</v>
      </c>
      <c r="F1630">
        <v>14</v>
      </c>
      <c r="G1630" t="s">
        <v>3084</v>
      </c>
      <c r="H1630">
        <v>117</v>
      </c>
      <c r="I1630">
        <v>313436</v>
      </c>
      <c r="J1630" t="s">
        <v>88</v>
      </c>
      <c r="K1630" t="s">
        <v>38</v>
      </c>
      <c r="Q1630" t="s">
        <v>3085</v>
      </c>
      <c r="R1630" t="s">
        <v>3086</v>
      </c>
      <c r="S1630">
        <v>12244</v>
      </c>
      <c r="T1630">
        <v>155</v>
      </c>
      <c r="U1630" t="s">
        <v>3087</v>
      </c>
      <c r="V1630">
        <v>0</v>
      </c>
      <c r="W1630" t="s">
        <v>3088</v>
      </c>
      <c r="X1630" t="s">
        <v>3089</v>
      </c>
      <c r="Y1630">
        <v>95</v>
      </c>
      <c r="Z1630" t="s">
        <v>3016</v>
      </c>
      <c r="AA1630" t="s">
        <v>3017</v>
      </c>
      <c r="AB1630" t="s">
        <v>46</v>
      </c>
      <c r="AC1630">
        <v>15500000</v>
      </c>
      <c r="AD1630">
        <v>2001</v>
      </c>
      <c r="AE1630">
        <v>21</v>
      </c>
      <c r="AF1630">
        <v>7.6</v>
      </c>
      <c r="AG1630">
        <v>1.85</v>
      </c>
      <c r="AH1630">
        <v>0</v>
      </c>
    </row>
    <row r="1631" spans="1:34">
      <c r="A1631" t="s">
        <v>34</v>
      </c>
      <c r="B1631" t="s">
        <v>3129</v>
      </c>
      <c r="C1631">
        <v>21</v>
      </c>
      <c r="D1631">
        <v>90</v>
      </c>
      <c r="E1631">
        <v>4</v>
      </c>
      <c r="F1631">
        <v>113</v>
      </c>
      <c r="G1631" t="s">
        <v>3130</v>
      </c>
      <c r="H1631">
        <v>20000</v>
      </c>
      <c r="I1631">
        <v>277233</v>
      </c>
      <c r="J1631" t="s">
        <v>88</v>
      </c>
      <c r="K1631" t="s">
        <v>87</v>
      </c>
      <c r="Q1631" t="s">
        <v>3131</v>
      </c>
      <c r="R1631" t="s">
        <v>3132</v>
      </c>
      <c r="S1631">
        <v>2631</v>
      </c>
      <c r="T1631">
        <v>20814</v>
      </c>
      <c r="U1631" t="s">
        <v>3133</v>
      </c>
      <c r="V1631">
        <v>5</v>
      </c>
      <c r="W1631" t="s">
        <v>3134</v>
      </c>
      <c r="X1631" t="s">
        <v>3135</v>
      </c>
      <c r="Y1631">
        <v>26</v>
      </c>
      <c r="Z1631" t="s">
        <v>44</v>
      </c>
      <c r="AA1631" t="s">
        <v>45</v>
      </c>
      <c r="AB1631" t="s">
        <v>46</v>
      </c>
      <c r="AC1631">
        <v>40000</v>
      </c>
      <c r="AD1631">
        <v>1999</v>
      </c>
      <c r="AE1631">
        <v>467</v>
      </c>
      <c r="AF1631">
        <v>7.6</v>
      </c>
      <c r="AG1631">
        <v>1.85</v>
      </c>
      <c r="AH1631">
        <v>0</v>
      </c>
    </row>
    <row r="1632" spans="1:34">
      <c r="A1632" t="s">
        <v>34</v>
      </c>
      <c r="B1632" t="s">
        <v>983</v>
      </c>
      <c r="C1632">
        <v>67</v>
      </c>
      <c r="D1632">
        <v>98</v>
      </c>
      <c r="E1632">
        <v>11000</v>
      </c>
      <c r="F1632">
        <v>967</v>
      </c>
      <c r="G1632" t="s">
        <v>238</v>
      </c>
      <c r="H1632">
        <v>1000</v>
      </c>
      <c r="I1632">
        <v>13383737</v>
      </c>
      <c r="J1632" t="s">
        <v>88</v>
      </c>
      <c r="K1632" t="s">
        <v>37</v>
      </c>
      <c r="Q1632" t="s">
        <v>1198</v>
      </c>
      <c r="R1632" t="s">
        <v>3350</v>
      </c>
      <c r="S1632">
        <v>29385</v>
      </c>
      <c r="T1632">
        <v>4302</v>
      </c>
      <c r="U1632" t="s">
        <v>1501</v>
      </c>
      <c r="V1632">
        <v>4</v>
      </c>
      <c r="W1632" t="s">
        <v>3351</v>
      </c>
      <c r="X1632" t="s">
        <v>3352</v>
      </c>
      <c r="Y1632">
        <v>86</v>
      </c>
      <c r="Z1632" t="s">
        <v>44</v>
      </c>
      <c r="AA1632" t="s">
        <v>45</v>
      </c>
      <c r="AB1632" t="s">
        <v>46</v>
      </c>
      <c r="AC1632">
        <v>20000000</v>
      </c>
      <c r="AD1632">
        <v>1994</v>
      </c>
      <c r="AE1632">
        <v>979</v>
      </c>
      <c r="AF1632">
        <v>7.5</v>
      </c>
      <c r="AG1632">
        <v>1.85</v>
      </c>
      <c r="AH1632">
        <v>979</v>
      </c>
    </row>
    <row r="1633" spans="1:34">
      <c r="A1633" t="s">
        <v>34</v>
      </c>
      <c r="B1633" t="s">
        <v>3353</v>
      </c>
      <c r="C1633">
        <v>245</v>
      </c>
      <c r="D1633">
        <v>124</v>
      </c>
      <c r="E1633">
        <v>0</v>
      </c>
      <c r="F1633">
        <v>631</v>
      </c>
      <c r="G1633" t="s">
        <v>1410</v>
      </c>
      <c r="H1633">
        <v>22000</v>
      </c>
      <c r="I1633">
        <v>3081925</v>
      </c>
      <c r="J1633" t="s">
        <v>88</v>
      </c>
      <c r="K1633" t="s">
        <v>38</v>
      </c>
      <c r="L1633" t="s">
        <v>87</v>
      </c>
      <c r="Q1633" t="s">
        <v>699</v>
      </c>
      <c r="R1633" t="s">
        <v>3354</v>
      </c>
      <c r="S1633">
        <v>55842</v>
      </c>
      <c r="T1633">
        <v>24732</v>
      </c>
      <c r="U1633" t="s">
        <v>2439</v>
      </c>
      <c r="V1633">
        <v>0</v>
      </c>
      <c r="W1633" t="s">
        <v>3355</v>
      </c>
      <c r="X1633" t="s">
        <v>3356</v>
      </c>
      <c r="Y1633">
        <v>274</v>
      </c>
      <c r="Z1633" t="s">
        <v>44</v>
      </c>
      <c r="AA1633" t="s">
        <v>45</v>
      </c>
      <c r="AB1633" t="s">
        <v>46</v>
      </c>
      <c r="AC1633">
        <v>21000000</v>
      </c>
      <c r="AD1633">
        <v>2008</v>
      </c>
      <c r="AE1633">
        <v>1000</v>
      </c>
      <c r="AF1633">
        <v>7.5</v>
      </c>
      <c r="AG1633">
        <v>2.35</v>
      </c>
      <c r="AH1633">
        <v>13000</v>
      </c>
    </row>
    <row r="1634" spans="1:34">
      <c r="A1634" t="s">
        <v>34</v>
      </c>
      <c r="B1634" t="s">
        <v>3160</v>
      </c>
      <c r="C1634">
        <v>102</v>
      </c>
      <c r="D1634">
        <v>103</v>
      </c>
      <c r="E1634">
        <v>0</v>
      </c>
      <c r="F1634">
        <v>925</v>
      </c>
      <c r="G1634" t="s">
        <v>1960</v>
      </c>
      <c r="H1634">
        <v>3000</v>
      </c>
      <c r="I1634">
        <v>285761243</v>
      </c>
      <c r="J1634" t="s">
        <v>88</v>
      </c>
      <c r="K1634" t="s">
        <v>89</v>
      </c>
      <c r="Q1634" t="s">
        <v>3386</v>
      </c>
      <c r="R1634" t="s">
        <v>3387</v>
      </c>
      <c r="S1634">
        <v>311075</v>
      </c>
      <c r="T1634">
        <v>7521</v>
      </c>
      <c r="U1634" t="s">
        <v>3050</v>
      </c>
      <c r="V1634">
        <v>5</v>
      </c>
      <c r="W1634" t="s">
        <v>3388</v>
      </c>
      <c r="X1634" t="s">
        <v>3389</v>
      </c>
      <c r="Y1634">
        <v>305</v>
      </c>
      <c r="Z1634" t="s">
        <v>44</v>
      </c>
      <c r="AA1634" t="s">
        <v>45</v>
      </c>
      <c r="AB1634" t="s">
        <v>150</v>
      </c>
      <c r="AC1634">
        <v>18000000</v>
      </c>
      <c r="AD1634">
        <v>1990</v>
      </c>
      <c r="AE1634">
        <v>1000</v>
      </c>
      <c r="AF1634">
        <v>7.5</v>
      </c>
      <c r="AG1634">
        <v>1.85</v>
      </c>
      <c r="AH1634">
        <v>20000</v>
      </c>
    </row>
    <row r="1635" spans="1:34">
      <c r="A1635" t="s">
        <v>34</v>
      </c>
      <c r="B1635" t="s">
        <v>1091</v>
      </c>
      <c r="C1635">
        <v>109</v>
      </c>
      <c r="D1635">
        <v>92</v>
      </c>
      <c r="E1635">
        <v>13000</v>
      </c>
      <c r="F1635">
        <v>217</v>
      </c>
      <c r="G1635" t="s">
        <v>514</v>
      </c>
      <c r="H1635">
        <v>925</v>
      </c>
      <c r="I1635">
        <v>73326666</v>
      </c>
      <c r="J1635" t="s">
        <v>88</v>
      </c>
      <c r="K1635" t="s">
        <v>70</v>
      </c>
      <c r="Q1635" t="s">
        <v>3050</v>
      </c>
      <c r="R1635" t="s">
        <v>3390</v>
      </c>
      <c r="S1635">
        <v>189413</v>
      </c>
      <c r="T1635">
        <v>1953</v>
      </c>
      <c r="U1635" t="s">
        <v>3391</v>
      </c>
      <c r="V1635">
        <v>3</v>
      </c>
      <c r="W1635" t="s">
        <v>3392</v>
      </c>
      <c r="X1635" t="s">
        <v>3393</v>
      </c>
      <c r="Y1635">
        <v>306</v>
      </c>
      <c r="Z1635" t="s">
        <v>44</v>
      </c>
      <c r="AA1635" t="s">
        <v>45</v>
      </c>
      <c r="AB1635" t="s">
        <v>150</v>
      </c>
      <c r="AC1635">
        <v>15000000</v>
      </c>
      <c r="AD1635">
        <v>1988</v>
      </c>
      <c r="AE1635">
        <v>692</v>
      </c>
      <c r="AF1635">
        <v>7.5</v>
      </c>
      <c r="AG1635">
        <v>1.85</v>
      </c>
      <c r="AH1635">
        <v>15000</v>
      </c>
    </row>
    <row r="1636" spans="1:34">
      <c r="A1636" t="s">
        <v>34</v>
      </c>
      <c r="B1636" t="s">
        <v>3421</v>
      </c>
      <c r="C1636">
        <v>54</v>
      </c>
      <c r="D1636">
        <v>120</v>
      </c>
      <c r="E1636">
        <v>36</v>
      </c>
      <c r="F1636">
        <v>633</v>
      </c>
      <c r="G1636" t="s">
        <v>1085</v>
      </c>
      <c r="H1636">
        <v>886</v>
      </c>
      <c r="I1636">
        <v>52929168</v>
      </c>
      <c r="J1636" t="s">
        <v>88</v>
      </c>
      <c r="K1636" t="s">
        <v>37</v>
      </c>
      <c r="Q1636" t="s">
        <v>3422</v>
      </c>
      <c r="R1636" t="s">
        <v>3423</v>
      </c>
      <c r="S1636">
        <v>82743</v>
      </c>
      <c r="T1636">
        <v>3280</v>
      </c>
      <c r="U1636" t="s">
        <v>3424</v>
      </c>
      <c r="V1636">
        <v>1</v>
      </c>
      <c r="W1636" t="s">
        <v>3425</v>
      </c>
      <c r="X1636" t="s">
        <v>3426</v>
      </c>
      <c r="Y1636">
        <v>201</v>
      </c>
      <c r="Z1636" t="s">
        <v>44</v>
      </c>
      <c r="AA1636" t="s">
        <v>45</v>
      </c>
      <c r="AB1636" t="s">
        <v>46</v>
      </c>
      <c r="AC1636">
        <v>11000000</v>
      </c>
      <c r="AD1636">
        <v>1992</v>
      </c>
      <c r="AE1636">
        <v>655</v>
      </c>
      <c r="AF1636">
        <v>7.5</v>
      </c>
      <c r="AG1636">
        <v>1.85</v>
      </c>
      <c r="AH1636">
        <v>7000</v>
      </c>
    </row>
    <row r="1637" spans="1:34">
      <c r="A1637" t="s">
        <v>34</v>
      </c>
      <c r="B1637" t="s">
        <v>2976</v>
      </c>
      <c r="C1637">
        <v>387</v>
      </c>
      <c r="D1637">
        <v>96</v>
      </c>
      <c r="E1637">
        <v>655</v>
      </c>
      <c r="F1637">
        <v>973</v>
      </c>
      <c r="G1637" t="s">
        <v>1109</v>
      </c>
      <c r="H1637">
        <v>24000</v>
      </c>
      <c r="I1637">
        <v>143492840</v>
      </c>
      <c r="J1637" t="s">
        <v>88</v>
      </c>
      <c r="K1637" t="s">
        <v>38</v>
      </c>
      <c r="L1637" t="s">
        <v>87</v>
      </c>
      <c r="Q1637" t="s">
        <v>346</v>
      </c>
      <c r="R1637" t="s">
        <v>3450</v>
      </c>
      <c r="S1637">
        <v>414335</v>
      </c>
      <c r="T1637">
        <v>28817</v>
      </c>
      <c r="U1637" t="s">
        <v>3451</v>
      </c>
      <c r="V1637">
        <v>0</v>
      </c>
      <c r="W1637" t="s">
        <v>3452</v>
      </c>
      <c r="X1637" t="s">
        <v>3453</v>
      </c>
      <c r="Y1637">
        <v>881</v>
      </c>
      <c r="Z1637" t="s">
        <v>44</v>
      </c>
      <c r="AA1637" t="s">
        <v>45</v>
      </c>
      <c r="AB1637" t="s">
        <v>62</v>
      </c>
      <c r="AC1637">
        <v>7500000</v>
      </c>
      <c r="AD1637">
        <v>2007</v>
      </c>
      <c r="AE1637">
        <v>3000</v>
      </c>
      <c r="AF1637">
        <v>7.5</v>
      </c>
      <c r="AG1637">
        <v>1.85</v>
      </c>
      <c r="AH1637">
        <v>10000</v>
      </c>
    </row>
    <row r="1638" spans="1:34">
      <c r="A1638" t="s">
        <v>34</v>
      </c>
      <c r="B1638" t="s">
        <v>3049</v>
      </c>
      <c r="C1638">
        <v>119</v>
      </c>
      <c r="D1638">
        <v>90</v>
      </c>
      <c r="E1638">
        <v>378</v>
      </c>
      <c r="F1638">
        <v>658</v>
      </c>
      <c r="G1638" t="s">
        <v>3050</v>
      </c>
      <c r="H1638">
        <v>957</v>
      </c>
      <c r="I1638">
        <v>18621249</v>
      </c>
      <c r="J1638" t="s">
        <v>88</v>
      </c>
      <c r="Q1638" t="s">
        <v>3478</v>
      </c>
      <c r="R1638" t="s">
        <v>3479</v>
      </c>
      <c r="S1638">
        <v>45859</v>
      </c>
      <c r="T1638">
        <v>4611</v>
      </c>
      <c r="U1638" t="s">
        <v>3480</v>
      </c>
      <c r="V1638">
        <v>9</v>
      </c>
      <c r="W1638" t="s">
        <v>3481</v>
      </c>
      <c r="X1638" t="s">
        <v>3482</v>
      </c>
      <c r="Y1638">
        <v>340</v>
      </c>
      <c r="Z1638" t="s">
        <v>44</v>
      </c>
      <c r="AA1638" t="s">
        <v>45</v>
      </c>
      <c r="AB1638" t="s">
        <v>62</v>
      </c>
      <c r="AC1638">
        <v>6000000</v>
      </c>
      <c r="AD1638">
        <v>2000</v>
      </c>
      <c r="AE1638">
        <v>925</v>
      </c>
      <c r="AF1638">
        <v>7.5</v>
      </c>
      <c r="AG1638">
        <v>1.85</v>
      </c>
      <c r="AH1638">
        <v>0</v>
      </c>
    </row>
    <row r="1639" spans="1:34">
      <c r="A1639" t="s">
        <v>34</v>
      </c>
      <c r="B1639" t="s">
        <v>3521</v>
      </c>
      <c r="C1639">
        <v>106</v>
      </c>
      <c r="D1639">
        <v>110</v>
      </c>
      <c r="E1639">
        <v>787</v>
      </c>
      <c r="F1639">
        <v>642</v>
      </c>
      <c r="G1639" t="s">
        <v>3521</v>
      </c>
      <c r="H1639">
        <v>1000</v>
      </c>
      <c r="I1639">
        <v>2365931</v>
      </c>
      <c r="J1639" t="s">
        <v>88</v>
      </c>
      <c r="K1639" t="s">
        <v>37</v>
      </c>
      <c r="L1639" t="s">
        <v>38</v>
      </c>
      <c r="M1639" t="s">
        <v>87</v>
      </c>
      <c r="Q1639" t="s">
        <v>2810</v>
      </c>
      <c r="R1639" t="s">
        <v>3522</v>
      </c>
      <c r="S1639">
        <v>36657</v>
      </c>
      <c r="T1639">
        <v>4762</v>
      </c>
      <c r="U1639" t="s">
        <v>3523</v>
      </c>
      <c r="V1639">
        <v>2</v>
      </c>
      <c r="W1639" t="s">
        <v>3524</v>
      </c>
      <c r="X1639" t="s">
        <v>3525</v>
      </c>
      <c r="Y1639">
        <v>318</v>
      </c>
      <c r="Z1639" t="s">
        <v>44</v>
      </c>
      <c r="AA1639" t="s">
        <v>45</v>
      </c>
      <c r="AB1639" t="s">
        <v>46</v>
      </c>
      <c r="AC1639">
        <v>1500000</v>
      </c>
      <c r="AD1639">
        <v>1998</v>
      </c>
      <c r="AE1639">
        <v>787</v>
      </c>
      <c r="AF1639">
        <v>7.5</v>
      </c>
      <c r="AG1639">
        <v>1.85</v>
      </c>
      <c r="AH1639">
        <v>0</v>
      </c>
    </row>
    <row r="1640" spans="1:34">
      <c r="A1640" t="s">
        <v>34</v>
      </c>
      <c r="B1640" t="s">
        <v>2976</v>
      </c>
      <c r="C1640">
        <v>387</v>
      </c>
      <c r="D1640">
        <v>96</v>
      </c>
      <c r="E1640">
        <v>655</v>
      </c>
      <c r="F1640">
        <v>973</v>
      </c>
      <c r="G1640" t="s">
        <v>1109</v>
      </c>
      <c r="H1640">
        <v>24000</v>
      </c>
      <c r="I1640">
        <v>143492840</v>
      </c>
      <c r="J1640" t="s">
        <v>88</v>
      </c>
      <c r="K1640" t="s">
        <v>38</v>
      </c>
      <c r="L1640" t="s">
        <v>87</v>
      </c>
      <c r="Q1640" t="s">
        <v>346</v>
      </c>
      <c r="R1640" t="s">
        <v>3450</v>
      </c>
      <c r="S1640">
        <v>414345</v>
      </c>
      <c r="T1640">
        <v>28817</v>
      </c>
      <c r="U1640" t="s">
        <v>3451</v>
      </c>
      <c r="V1640">
        <v>0</v>
      </c>
      <c r="W1640" t="s">
        <v>3452</v>
      </c>
      <c r="X1640" t="s">
        <v>3453</v>
      </c>
      <c r="Y1640">
        <v>881</v>
      </c>
      <c r="Z1640" t="s">
        <v>44</v>
      </c>
      <c r="AA1640" t="s">
        <v>45</v>
      </c>
      <c r="AB1640" t="s">
        <v>62</v>
      </c>
      <c r="AC1640">
        <v>7500000</v>
      </c>
      <c r="AD1640">
        <v>2007</v>
      </c>
      <c r="AE1640">
        <v>3000</v>
      </c>
      <c r="AF1640">
        <v>7.5</v>
      </c>
      <c r="AG1640">
        <v>1.85</v>
      </c>
      <c r="AH1640">
        <v>10000</v>
      </c>
    </row>
    <row r="1641" spans="1:34">
      <c r="A1641" t="s">
        <v>34</v>
      </c>
      <c r="B1641" t="s">
        <v>3532</v>
      </c>
      <c r="C1641">
        <v>74</v>
      </c>
      <c r="D1641">
        <v>88</v>
      </c>
      <c r="E1641">
        <v>377</v>
      </c>
      <c r="F1641">
        <v>236</v>
      </c>
      <c r="G1641" t="s">
        <v>3533</v>
      </c>
      <c r="H1641">
        <v>529</v>
      </c>
      <c r="I1641">
        <v>4771000</v>
      </c>
      <c r="J1641" t="s">
        <v>88</v>
      </c>
      <c r="K1641" t="s">
        <v>38</v>
      </c>
      <c r="Q1641" t="s">
        <v>3534</v>
      </c>
      <c r="R1641" t="s">
        <v>3535</v>
      </c>
      <c r="S1641">
        <v>26513</v>
      </c>
      <c r="T1641">
        <v>1502</v>
      </c>
      <c r="U1641" t="s">
        <v>3536</v>
      </c>
      <c r="V1641">
        <v>1</v>
      </c>
      <c r="W1641" t="s">
        <v>3537</v>
      </c>
      <c r="X1641" t="s">
        <v>3538</v>
      </c>
      <c r="Y1641">
        <v>174</v>
      </c>
      <c r="Z1641" t="s">
        <v>44</v>
      </c>
      <c r="AA1641" t="s">
        <v>45</v>
      </c>
      <c r="AB1641" t="s">
        <v>46</v>
      </c>
      <c r="AC1641">
        <v>800000</v>
      </c>
      <c r="AD1641">
        <v>1995</v>
      </c>
      <c r="AE1641">
        <v>502</v>
      </c>
      <c r="AF1641">
        <v>7.5</v>
      </c>
      <c r="AG1641">
        <v>1.85</v>
      </c>
      <c r="AH1641">
        <v>0</v>
      </c>
    </row>
    <row r="1642" spans="1:34">
      <c r="A1642" t="s">
        <v>34</v>
      </c>
      <c r="B1642" t="s">
        <v>169</v>
      </c>
      <c r="C1642">
        <v>100</v>
      </c>
      <c r="D1642">
        <v>112</v>
      </c>
      <c r="E1642">
        <v>0</v>
      </c>
      <c r="F1642">
        <v>425</v>
      </c>
      <c r="G1642" t="s">
        <v>630</v>
      </c>
      <c r="H1642">
        <v>11000</v>
      </c>
      <c r="I1642">
        <v>115000000</v>
      </c>
      <c r="J1642" t="s">
        <v>88</v>
      </c>
      <c r="K1642" t="s">
        <v>38</v>
      </c>
      <c r="L1642" t="s">
        <v>128</v>
      </c>
      <c r="Q1642" t="s">
        <v>145</v>
      </c>
      <c r="R1642" t="s">
        <v>3539</v>
      </c>
      <c r="S1642">
        <v>63839</v>
      </c>
      <c r="T1642">
        <v>14954</v>
      </c>
      <c r="U1642" t="s">
        <v>3540</v>
      </c>
      <c r="V1642">
        <v>1</v>
      </c>
      <c r="W1642" t="s">
        <v>3541</v>
      </c>
      <c r="X1642" t="s">
        <v>3542</v>
      </c>
      <c r="Y1642">
        <v>238</v>
      </c>
      <c r="Z1642" t="s">
        <v>44</v>
      </c>
      <c r="AA1642" t="s">
        <v>45</v>
      </c>
      <c r="AB1642" t="s">
        <v>150</v>
      </c>
      <c r="AC1642">
        <v>777000</v>
      </c>
      <c r="AD1642">
        <v>1973</v>
      </c>
      <c r="AE1642">
        <v>2000</v>
      </c>
      <c r="AF1642">
        <v>7.5</v>
      </c>
      <c r="AG1642">
        <v>2.35</v>
      </c>
      <c r="AH1642">
        <v>0</v>
      </c>
    </row>
    <row r="1643" spans="1:34">
      <c r="A1643" t="s">
        <v>34</v>
      </c>
      <c r="B1643" t="s">
        <v>3543</v>
      </c>
      <c r="C1643">
        <v>71</v>
      </c>
      <c r="D1643">
        <v>98</v>
      </c>
      <c r="E1643">
        <v>89</v>
      </c>
      <c r="F1643">
        <v>3</v>
      </c>
      <c r="G1643" t="s">
        <v>3544</v>
      </c>
      <c r="H1643">
        <v>88</v>
      </c>
      <c r="I1643">
        <v>2938208</v>
      </c>
      <c r="J1643" t="s">
        <v>88</v>
      </c>
      <c r="K1643" t="s">
        <v>38</v>
      </c>
      <c r="L1643" t="s">
        <v>87</v>
      </c>
      <c r="Q1643" t="s">
        <v>3545</v>
      </c>
      <c r="R1643" t="s">
        <v>3546</v>
      </c>
      <c r="S1643">
        <v>7143</v>
      </c>
      <c r="T1643">
        <v>173</v>
      </c>
      <c r="U1643" t="s">
        <v>3547</v>
      </c>
      <c r="V1643">
        <v>1</v>
      </c>
      <c r="W1643" t="s">
        <v>3548</v>
      </c>
      <c r="X1643" t="s">
        <v>3549</v>
      </c>
      <c r="Y1643">
        <v>52</v>
      </c>
      <c r="Z1643" t="s">
        <v>44</v>
      </c>
      <c r="AA1643" t="s">
        <v>45</v>
      </c>
      <c r="AB1643" t="s">
        <v>62</v>
      </c>
      <c r="AC1643">
        <v>225000</v>
      </c>
      <c r="AD1643">
        <v>1990</v>
      </c>
      <c r="AE1643">
        <v>74</v>
      </c>
      <c r="AF1643">
        <v>7.5</v>
      </c>
      <c r="AG1643">
        <v>1.66</v>
      </c>
      <c r="AH1643">
        <v>865</v>
      </c>
    </row>
    <row r="1644" spans="1:34">
      <c r="A1644" t="s">
        <v>34</v>
      </c>
      <c r="B1644" t="s">
        <v>3653</v>
      </c>
      <c r="C1644">
        <v>310</v>
      </c>
      <c r="D1644">
        <v>118</v>
      </c>
      <c r="E1644">
        <v>43</v>
      </c>
      <c r="F1644">
        <v>7000</v>
      </c>
      <c r="G1644" t="s">
        <v>869</v>
      </c>
      <c r="H1644">
        <v>33000</v>
      </c>
      <c r="I1644">
        <v>84244877</v>
      </c>
      <c r="J1644" t="s">
        <v>88</v>
      </c>
      <c r="K1644" t="s">
        <v>38</v>
      </c>
      <c r="L1644" t="s">
        <v>87</v>
      </c>
      <c r="Q1644" t="s">
        <v>1449</v>
      </c>
      <c r="R1644" t="s">
        <v>3654</v>
      </c>
      <c r="S1644">
        <v>375456</v>
      </c>
      <c r="T1644">
        <v>57426</v>
      </c>
      <c r="U1644" t="s">
        <v>1592</v>
      </c>
      <c r="V1644">
        <v>7</v>
      </c>
      <c r="W1644" t="s">
        <v>3655</v>
      </c>
      <c r="X1644" t="s">
        <v>3656</v>
      </c>
      <c r="Y1644">
        <v>292</v>
      </c>
      <c r="Z1644" t="s">
        <v>44</v>
      </c>
      <c r="AA1644" t="s">
        <v>45</v>
      </c>
      <c r="AB1644" t="s">
        <v>62</v>
      </c>
      <c r="AC1644">
        <v>50000000</v>
      </c>
      <c r="AD1644">
        <v>2011</v>
      </c>
      <c r="AE1644">
        <v>15000</v>
      </c>
      <c r="AF1644">
        <v>7.4</v>
      </c>
      <c r="AG1644">
        <v>2.39</v>
      </c>
      <c r="AH1644">
        <v>44000</v>
      </c>
    </row>
    <row r="1645" spans="1:34">
      <c r="A1645" t="s">
        <v>34</v>
      </c>
      <c r="B1645" t="s">
        <v>490</v>
      </c>
      <c r="C1645">
        <v>173</v>
      </c>
      <c r="D1645">
        <v>107</v>
      </c>
      <c r="E1645">
        <v>161</v>
      </c>
      <c r="F1645">
        <v>549</v>
      </c>
      <c r="G1645" t="s">
        <v>1405</v>
      </c>
      <c r="H1645">
        <v>21000</v>
      </c>
      <c r="I1645">
        <v>19389454</v>
      </c>
      <c r="J1645" t="s">
        <v>88</v>
      </c>
      <c r="K1645" t="s">
        <v>38</v>
      </c>
      <c r="Q1645" t="s">
        <v>608</v>
      </c>
      <c r="R1645" t="s">
        <v>3707</v>
      </c>
      <c r="S1645">
        <v>54643</v>
      </c>
      <c r="T1645">
        <v>22974</v>
      </c>
      <c r="U1645" t="s">
        <v>3708</v>
      </c>
      <c r="V1645">
        <v>5</v>
      </c>
      <c r="W1645" t="s">
        <v>3709</v>
      </c>
      <c r="X1645" t="s">
        <v>3710</v>
      </c>
      <c r="Y1645">
        <v>335</v>
      </c>
      <c r="Z1645" t="s">
        <v>44</v>
      </c>
      <c r="AA1645" t="s">
        <v>45</v>
      </c>
      <c r="AB1645" t="s">
        <v>46</v>
      </c>
      <c r="AC1645">
        <v>55000000</v>
      </c>
      <c r="AD1645">
        <v>2000</v>
      </c>
      <c r="AE1645">
        <v>826</v>
      </c>
      <c r="AF1645">
        <v>7.4</v>
      </c>
      <c r="AG1645">
        <v>2.35</v>
      </c>
      <c r="AH1645">
        <v>0</v>
      </c>
    </row>
    <row r="1646" spans="1:34">
      <c r="A1646" t="s">
        <v>34</v>
      </c>
      <c r="B1646" t="s">
        <v>3769</v>
      </c>
      <c r="C1646">
        <v>168</v>
      </c>
      <c r="D1646">
        <v>87</v>
      </c>
      <c r="E1646">
        <v>0</v>
      </c>
      <c r="F1646">
        <v>548</v>
      </c>
      <c r="G1646" t="s">
        <v>730</v>
      </c>
      <c r="H1646">
        <v>22000</v>
      </c>
      <c r="I1646">
        <v>8579684</v>
      </c>
      <c r="J1646" t="s">
        <v>88</v>
      </c>
      <c r="Q1646" t="s">
        <v>1043</v>
      </c>
      <c r="R1646" t="s">
        <v>3770</v>
      </c>
      <c r="S1646">
        <v>89547</v>
      </c>
      <c r="T1646">
        <v>24324</v>
      </c>
      <c r="U1646" t="s">
        <v>2205</v>
      </c>
      <c r="V1646">
        <v>0</v>
      </c>
      <c r="W1646" t="s">
        <v>3771</v>
      </c>
      <c r="X1646" t="s">
        <v>3772</v>
      </c>
      <c r="Y1646">
        <v>199</v>
      </c>
      <c r="Z1646" t="s">
        <v>44</v>
      </c>
      <c r="AA1646" t="s">
        <v>45</v>
      </c>
      <c r="AB1646" t="s">
        <v>46</v>
      </c>
      <c r="AC1646">
        <v>9000000</v>
      </c>
      <c r="AD1646">
        <v>2007</v>
      </c>
      <c r="AE1646">
        <v>557</v>
      </c>
      <c r="AF1646">
        <v>7.4</v>
      </c>
      <c r="AG1646">
        <v>1.85</v>
      </c>
      <c r="AH1646">
        <v>0</v>
      </c>
    </row>
    <row r="1647" spans="1:34">
      <c r="A1647" t="s">
        <v>34</v>
      </c>
      <c r="B1647" t="s">
        <v>983</v>
      </c>
      <c r="C1647">
        <v>104</v>
      </c>
      <c r="D1647">
        <v>96</v>
      </c>
      <c r="E1647">
        <v>11000</v>
      </c>
      <c r="F1647">
        <v>223</v>
      </c>
      <c r="G1647" t="s">
        <v>3773</v>
      </c>
      <c r="H1647">
        <v>11000</v>
      </c>
      <c r="I1647">
        <v>10569071</v>
      </c>
      <c r="J1647" t="s">
        <v>88</v>
      </c>
      <c r="Q1647" t="s">
        <v>983</v>
      </c>
      <c r="R1647" t="s">
        <v>3774</v>
      </c>
      <c r="S1647">
        <v>35586</v>
      </c>
      <c r="T1647">
        <v>11867</v>
      </c>
      <c r="U1647" t="s">
        <v>3746</v>
      </c>
      <c r="V1647">
        <v>2</v>
      </c>
      <c r="W1647" t="s">
        <v>3775</v>
      </c>
      <c r="X1647" t="s">
        <v>3776</v>
      </c>
      <c r="Y1647">
        <v>131</v>
      </c>
      <c r="Z1647" t="s">
        <v>44</v>
      </c>
      <c r="AA1647" t="s">
        <v>45</v>
      </c>
      <c r="AB1647" t="s">
        <v>46</v>
      </c>
      <c r="AC1647">
        <v>20000000</v>
      </c>
      <c r="AD1647">
        <v>1997</v>
      </c>
      <c r="AE1647">
        <v>474</v>
      </c>
      <c r="AF1647">
        <v>7.4</v>
      </c>
      <c r="AG1647">
        <v>1.85</v>
      </c>
      <c r="AH1647">
        <v>0</v>
      </c>
    </row>
    <row r="1648" spans="1:34">
      <c r="A1648" t="s">
        <v>34</v>
      </c>
      <c r="B1648" t="s">
        <v>3803</v>
      </c>
      <c r="C1648">
        <v>94</v>
      </c>
      <c r="D1648">
        <v>116</v>
      </c>
      <c r="E1648">
        <v>521</v>
      </c>
      <c r="F1648">
        <v>481</v>
      </c>
      <c r="G1648" t="s">
        <v>3803</v>
      </c>
      <c r="H1648">
        <v>13000</v>
      </c>
      <c r="I1648">
        <v>177200000</v>
      </c>
      <c r="J1648" t="s">
        <v>88</v>
      </c>
      <c r="K1648" t="s">
        <v>38</v>
      </c>
      <c r="L1648" t="s">
        <v>87</v>
      </c>
      <c r="Q1648" t="s">
        <v>859</v>
      </c>
      <c r="R1648" t="s">
        <v>3804</v>
      </c>
      <c r="S1648">
        <v>77366</v>
      </c>
      <c r="T1648">
        <v>14701</v>
      </c>
      <c r="U1648" t="s">
        <v>1341</v>
      </c>
      <c r="V1648">
        <v>1</v>
      </c>
      <c r="W1648" t="s">
        <v>3805</v>
      </c>
      <c r="X1648" t="s">
        <v>3806</v>
      </c>
      <c r="Y1648">
        <v>194</v>
      </c>
      <c r="Z1648" t="s">
        <v>44</v>
      </c>
      <c r="AA1648" t="s">
        <v>45</v>
      </c>
      <c r="AB1648" t="s">
        <v>150</v>
      </c>
      <c r="AC1648">
        <v>22000000</v>
      </c>
      <c r="AD1648">
        <v>1982</v>
      </c>
      <c r="AE1648">
        <v>521</v>
      </c>
      <c r="AF1648">
        <v>7.4</v>
      </c>
      <c r="AG1648">
        <v>2.35</v>
      </c>
      <c r="AH1648">
        <v>0</v>
      </c>
    </row>
    <row r="1649" spans="1:34">
      <c r="A1649" t="s">
        <v>34</v>
      </c>
      <c r="B1649" t="s">
        <v>3833</v>
      </c>
      <c r="C1649">
        <v>226</v>
      </c>
      <c r="D1649">
        <v>106</v>
      </c>
      <c r="E1649">
        <v>44</v>
      </c>
      <c r="F1649">
        <v>552</v>
      </c>
      <c r="G1649" t="s">
        <v>3834</v>
      </c>
      <c r="H1649">
        <v>33000</v>
      </c>
      <c r="I1649">
        <v>5949693</v>
      </c>
      <c r="J1649" t="s">
        <v>88</v>
      </c>
      <c r="K1649" t="s">
        <v>38</v>
      </c>
      <c r="L1649" t="s">
        <v>87</v>
      </c>
      <c r="Q1649" t="s">
        <v>1449</v>
      </c>
      <c r="R1649" t="s">
        <v>3835</v>
      </c>
      <c r="S1649">
        <v>114762</v>
      </c>
      <c r="T1649">
        <v>34351</v>
      </c>
      <c r="U1649" t="s">
        <v>3569</v>
      </c>
      <c r="V1649">
        <v>1</v>
      </c>
      <c r="W1649" t="s">
        <v>3836</v>
      </c>
      <c r="X1649" t="s">
        <v>3837</v>
      </c>
      <c r="Y1649">
        <v>299</v>
      </c>
      <c r="Z1649" t="s">
        <v>44</v>
      </c>
      <c r="AA1649" t="s">
        <v>45</v>
      </c>
      <c r="AB1649" t="s">
        <v>62</v>
      </c>
      <c r="AC1649">
        <v>12000000</v>
      </c>
      <c r="AD1649">
        <v>2007</v>
      </c>
      <c r="AE1649">
        <v>730</v>
      </c>
      <c r="AF1649">
        <v>7.4</v>
      </c>
      <c r="AG1649">
        <v>1.85</v>
      </c>
      <c r="AH1649">
        <v>19000</v>
      </c>
    </row>
    <row r="1650" spans="1:34">
      <c r="A1650" t="s">
        <v>34</v>
      </c>
      <c r="B1650" t="s">
        <v>1899</v>
      </c>
      <c r="C1650">
        <v>41</v>
      </c>
      <c r="D1650">
        <v>111</v>
      </c>
      <c r="E1650">
        <v>0</v>
      </c>
      <c r="F1650">
        <v>591</v>
      </c>
      <c r="G1650" t="s">
        <v>1453</v>
      </c>
      <c r="H1650">
        <v>18000</v>
      </c>
      <c r="I1650">
        <v>22551000</v>
      </c>
      <c r="J1650" t="s">
        <v>88</v>
      </c>
      <c r="K1650" t="s">
        <v>38</v>
      </c>
      <c r="L1650" t="s">
        <v>87</v>
      </c>
      <c r="Q1650" t="s">
        <v>156</v>
      </c>
      <c r="R1650" t="s">
        <v>3880</v>
      </c>
      <c r="S1650">
        <v>37269</v>
      </c>
      <c r="T1650">
        <v>37645</v>
      </c>
      <c r="U1650" t="s">
        <v>1900</v>
      </c>
      <c r="V1650">
        <v>0</v>
      </c>
      <c r="W1650" t="s">
        <v>3881</v>
      </c>
      <c r="X1650" t="s">
        <v>3882</v>
      </c>
      <c r="Y1650">
        <v>165</v>
      </c>
      <c r="Z1650" t="s">
        <v>44</v>
      </c>
      <c r="AA1650" t="s">
        <v>329</v>
      </c>
      <c r="AB1650" t="s">
        <v>62</v>
      </c>
      <c r="AC1650">
        <v>8000000</v>
      </c>
      <c r="AD1650">
        <v>1993</v>
      </c>
      <c r="AE1650">
        <v>18000</v>
      </c>
      <c r="AF1650">
        <v>7.4</v>
      </c>
      <c r="AG1650">
        <v>1.85</v>
      </c>
      <c r="AH1650">
        <v>0</v>
      </c>
    </row>
    <row r="1651" spans="1:34">
      <c r="A1651" t="s">
        <v>34</v>
      </c>
      <c r="B1651" t="s">
        <v>3889</v>
      </c>
      <c r="C1651">
        <v>61</v>
      </c>
      <c r="D1651">
        <v>99</v>
      </c>
      <c r="E1651">
        <v>78</v>
      </c>
      <c r="F1651">
        <v>325</v>
      </c>
      <c r="G1651" t="s">
        <v>3890</v>
      </c>
      <c r="H1651">
        <v>11000</v>
      </c>
      <c r="I1651">
        <v>106593296</v>
      </c>
      <c r="J1651" t="s">
        <v>88</v>
      </c>
      <c r="K1651" t="s">
        <v>38</v>
      </c>
      <c r="L1651" t="s">
        <v>89</v>
      </c>
      <c r="Q1651" t="s">
        <v>39</v>
      </c>
      <c r="R1651" t="s">
        <v>3891</v>
      </c>
      <c r="S1651">
        <v>72324</v>
      </c>
      <c r="T1651">
        <v>12619</v>
      </c>
      <c r="U1651" t="s">
        <v>3892</v>
      </c>
      <c r="V1651">
        <v>1</v>
      </c>
      <c r="W1651" t="s">
        <v>3893</v>
      </c>
      <c r="X1651" t="s">
        <v>3894</v>
      </c>
      <c r="Y1651">
        <v>134</v>
      </c>
      <c r="Z1651" t="s">
        <v>44</v>
      </c>
      <c r="AA1651" t="s">
        <v>45</v>
      </c>
      <c r="AB1651" t="s">
        <v>150</v>
      </c>
      <c r="AC1651">
        <v>7500000</v>
      </c>
      <c r="AD1651">
        <v>1989</v>
      </c>
      <c r="AE1651">
        <v>509</v>
      </c>
      <c r="AF1651">
        <v>7.4</v>
      </c>
      <c r="AG1651">
        <v>1.85</v>
      </c>
      <c r="AH1651">
        <v>3000</v>
      </c>
    </row>
    <row r="1652" spans="1:34">
      <c r="A1652" t="s">
        <v>34</v>
      </c>
      <c r="B1652" t="s">
        <v>920</v>
      </c>
      <c r="C1652">
        <v>71</v>
      </c>
      <c r="D1652">
        <v>98</v>
      </c>
      <c r="E1652">
        <v>11000</v>
      </c>
      <c r="F1652">
        <v>484</v>
      </c>
      <c r="G1652" t="s">
        <v>3904</v>
      </c>
      <c r="H1652">
        <v>13000</v>
      </c>
      <c r="I1652">
        <v>39800000</v>
      </c>
      <c r="J1652" t="s">
        <v>88</v>
      </c>
      <c r="K1652" t="s">
        <v>520</v>
      </c>
      <c r="Q1652" t="s">
        <v>859</v>
      </c>
      <c r="R1652" t="s">
        <v>3905</v>
      </c>
      <c r="S1652">
        <v>81599</v>
      </c>
      <c r="T1652">
        <v>14921</v>
      </c>
      <c r="U1652" t="s">
        <v>3906</v>
      </c>
      <c r="V1652">
        <v>3</v>
      </c>
      <c r="W1652" t="s">
        <v>3907</v>
      </c>
      <c r="X1652" t="s">
        <v>3908</v>
      </c>
      <c r="Y1652">
        <v>250</v>
      </c>
      <c r="Z1652" t="s">
        <v>44</v>
      </c>
      <c r="AA1652" t="s">
        <v>45</v>
      </c>
      <c r="AB1652" t="s">
        <v>46</v>
      </c>
      <c r="AC1652">
        <v>6000000</v>
      </c>
      <c r="AD1652">
        <v>1980</v>
      </c>
      <c r="AE1652">
        <v>573</v>
      </c>
      <c r="AF1652">
        <v>7.4</v>
      </c>
      <c r="AG1652">
        <v>1.85</v>
      </c>
      <c r="AH1652">
        <v>0</v>
      </c>
    </row>
    <row r="1653" spans="1:34">
      <c r="A1653" t="s">
        <v>34</v>
      </c>
      <c r="B1653" t="s">
        <v>3909</v>
      </c>
      <c r="C1653">
        <v>149</v>
      </c>
      <c r="D1653">
        <v>104</v>
      </c>
      <c r="E1653">
        <v>20</v>
      </c>
      <c r="F1653">
        <v>130</v>
      </c>
      <c r="G1653" t="s">
        <v>3910</v>
      </c>
      <c r="H1653">
        <v>3000</v>
      </c>
      <c r="I1653">
        <v>6670712</v>
      </c>
      <c r="J1653" t="s">
        <v>88</v>
      </c>
      <c r="K1653" t="s">
        <v>38</v>
      </c>
      <c r="Q1653" t="s">
        <v>1226</v>
      </c>
      <c r="R1653" t="s">
        <v>3911</v>
      </c>
      <c r="S1653">
        <v>27301</v>
      </c>
      <c r="T1653">
        <v>3825</v>
      </c>
      <c r="U1653" t="s">
        <v>3912</v>
      </c>
      <c r="V1653">
        <v>6</v>
      </c>
      <c r="W1653" t="s">
        <v>3913</v>
      </c>
      <c r="X1653" t="s">
        <v>3914</v>
      </c>
      <c r="Y1653">
        <v>101</v>
      </c>
      <c r="Z1653" t="s">
        <v>44</v>
      </c>
      <c r="AA1653" t="s">
        <v>45</v>
      </c>
      <c r="AB1653" t="s">
        <v>62</v>
      </c>
      <c r="AC1653">
        <v>6000000</v>
      </c>
      <c r="AD1653">
        <v>2009</v>
      </c>
      <c r="AE1653">
        <v>591</v>
      </c>
      <c r="AF1653">
        <v>7.4</v>
      </c>
      <c r="AG1653">
        <v>1.85</v>
      </c>
      <c r="AH1653">
        <v>0</v>
      </c>
    </row>
    <row r="1654" spans="1:34">
      <c r="A1654" t="s">
        <v>34</v>
      </c>
      <c r="B1654" t="s">
        <v>3915</v>
      </c>
      <c r="C1654">
        <v>122</v>
      </c>
      <c r="D1654">
        <v>111</v>
      </c>
      <c r="E1654">
        <v>72</v>
      </c>
      <c r="F1654">
        <v>722</v>
      </c>
      <c r="G1654" t="s">
        <v>449</v>
      </c>
      <c r="H1654">
        <v>19000</v>
      </c>
      <c r="I1654">
        <v>6200756</v>
      </c>
      <c r="J1654" t="s">
        <v>88</v>
      </c>
      <c r="K1654" t="s">
        <v>38</v>
      </c>
      <c r="Q1654" t="s">
        <v>291</v>
      </c>
      <c r="R1654" t="s">
        <v>3916</v>
      </c>
      <c r="S1654">
        <v>96129</v>
      </c>
      <c r="T1654">
        <v>34106</v>
      </c>
      <c r="U1654" t="s">
        <v>3917</v>
      </c>
      <c r="V1654">
        <v>0</v>
      </c>
      <c r="W1654" t="s">
        <v>3918</v>
      </c>
      <c r="X1654" t="s">
        <v>3919</v>
      </c>
      <c r="Y1654">
        <v>488</v>
      </c>
      <c r="Z1654" t="s">
        <v>44</v>
      </c>
      <c r="AA1654" t="s">
        <v>45</v>
      </c>
      <c r="AB1654" t="s">
        <v>46</v>
      </c>
      <c r="AC1654">
        <v>7000000</v>
      </c>
      <c r="AD1654">
        <v>2001</v>
      </c>
      <c r="AE1654">
        <v>12000</v>
      </c>
      <c r="AF1654">
        <v>7.4</v>
      </c>
      <c r="AG1654">
        <v>1.85</v>
      </c>
      <c r="AH1654">
        <v>5000</v>
      </c>
    </row>
    <row r="1655" spans="1:34">
      <c r="A1655" t="s">
        <v>76</v>
      </c>
      <c r="B1655" t="s">
        <v>2101</v>
      </c>
      <c r="C1655">
        <v>174</v>
      </c>
      <c r="D1655">
        <v>97</v>
      </c>
      <c r="E1655">
        <v>0</v>
      </c>
      <c r="F1655">
        <v>657</v>
      </c>
      <c r="G1655" t="s">
        <v>2103</v>
      </c>
      <c r="H1655">
        <v>1000</v>
      </c>
      <c r="I1655">
        <v>24138847</v>
      </c>
      <c r="J1655" t="s">
        <v>88</v>
      </c>
      <c r="Q1655" t="s">
        <v>232</v>
      </c>
      <c r="R1655" t="s">
        <v>3920</v>
      </c>
      <c r="S1655">
        <v>114797</v>
      </c>
      <c r="T1655">
        <v>2990</v>
      </c>
      <c r="U1655" t="s">
        <v>2102</v>
      </c>
      <c r="V1655">
        <v>3</v>
      </c>
      <c r="W1655" t="s">
        <v>3921</v>
      </c>
      <c r="X1655" t="s">
        <v>3922</v>
      </c>
      <c r="Y1655">
        <v>472</v>
      </c>
      <c r="Z1655" t="s">
        <v>44</v>
      </c>
      <c r="AA1655" t="s">
        <v>45</v>
      </c>
      <c r="AB1655" t="s">
        <v>46</v>
      </c>
      <c r="AC1655">
        <v>5000000</v>
      </c>
      <c r="AD1655">
        <v>2006</v>
      </c>
      <c r="AE1655">
        <v>898</v>
      </c>
      <c r="AF1655">
        <v>7.4</v>
      </c>
      <c r="AG1655">
        <v>1.85</v>
      </c>
      <c r="AH1655">
        <v>0</v>
      </c>
    </row>
    <row r="1656" spans="1:34">
      <c r="A1656" t="s">
        <v>34</v>
      </c>
      <c r="B1656" t="s">
        <v>3923</v>
      </c>
      <c r="C1656">
        <v>276</v>
      </c>
      <c r="D1656">
        <v>103</v>
      </c>
      <c r="E1656">
        <v>214</v>
      </c>
      <c r="F1656">
        <v>424</v>
      </c>
      <c r="G1656" t="s">
        <v>3924</v>
      </c>
      <c r="H1656">
        <v>7000</v>
      </c>
      <c r="I1656">
        <v>21501098</v>
      </c>
      <c r="J1656" t="s">
        <v>88</v>
      </c>
      <c r="K1656" t="s">
        <v>38</v>
      </c>
      <c r="Q1656" t="s">
        <v>1592</v>
      </c>
      <c r="R1656" t="s">
        <v>3925</v>
      </c>
      <c r="S1656">
        <v>115813</v>
      </c>
      <c r="T1656">
        <v>8375</v>
      </c>
      <c r="U1656" t="s">
        <v>3926</v>
      </c>
      <c r="V1656">
        <v>1</v>
      </c>
      <c r="W1656" t="s">
        <v>3927</v>
      </c>
      <c r="X1656" t="s">
        <v>3928</v>
      </c>
      <c r="Y1656">
        <v>216</v>
      </c>
      <c r="Z1656" t="s">
        <v>44</v>
      </c>
      <c r="AA1656" t="s">
        <v>45</v>
      </c>
      <c r="AB1656" t="s">
        <v>62</v>
      </c>
      <c r="AC1656">
        <v>5000000</v>
      </c>
      <c r="AD1656">
        <v>2013</v>
      </c>
      <c r="AE1656">
        <v>468</v>
      </c>
      <c r="AF1656">
        <v>7.4</v>
      </c>
      <c r="AG1656">
        <v>1.85</v>
      </c>
      <c r="AH1656">
        <v>22000</v>
      </c>
    </row>
    <row r="1657" spans="1:34">
      <c r="A1657" t="s">
        <v>34</v>
      </c>
      <c r="B1657" t="s">
        <v>3933</v>
      </c>
      <c r="C1657">
        <v>99</v>
      </c>
      <c r="D1657">
        <v>113</v>
      </c>
      <c r="E1657">
        <v>44</v>
      </c>
      <c r="F1657">
        <v>4</v>
      </c>
      <c r="G1657" t="s">
        <v>3934</v>
      </c>
      <c r="H1657">
        <v>61</v>
      </c>
      <c r="I1657">
        <v>617228</v>
      </c>
      <c r="J1657" t="s">
        <v>88</v>
      </c>
      <c r="K1657" t="s">
        <v>38</v>
      </c>
      <c r="L1657" t="s">
        <v>87</v>
      </c>
      <c r="M1657" t="s">
        <v>207</v>
      </c>
      <c r="Q1657" t="s">
        <v>3935</v>
      </c>
      <c r="R1657" t="s">
        <v>3936</v>
      </c>
      <c r="S1657">
        <v>6183</v>
      </c>
      <c r="T1657">
        <v>92</v>
      </c>
      <c r="U1657" t="s">
        <v>3937</v>
      </c>
      <c r="V1657">
        <v>1</v>
      </c>
      <c r="W1657" t="s">
        <v>3938</v>
      </c>
      <c r="X1657" t="s">
        <v>3939</v>
      </c>
      <c r="Y1657">
        <v>27</v>
      </c>
      <c r="Z1657" t="s">
        <v>3940</v>
      </c>
      <c r="AA1657" t="s">
        <v>3941</v>
      </c>
      <c r="AB1657" t="s">
        <v>46</v>
      </c>
      <c r="AC1657">
        <v>84450000</v>
      </c>
      <c r="AD1657">
        <v>2006</v>
      </c>
      <c r="AE1657">
        <v>12</v>
      </c>
      <c r="AF1657">
        <v>7.4</v>
      </c>
      <c r="AG1657">
        <v>1.85</v>
      </c>
      <c r="AH1657">
        <v>1000</v>
      </c>
    </row>
    <row r="1658" spans="1:34">
      <c r="A1658" t="s">
        <v>34</v>
      </c>
      <c r="B1658" t="s">
        <v>3959</v>
      </c>
      <c r="C1658">
        <v>94</v>
      </c>
      <c r="D1658">
        <v>91</v>
      </c>
      <c r="E1658">
        <v>52</v>
      </c>
      <c r="F1658">
        <v>482</v>
      </c>
      <c r="G1658" t="s">
        <v>2149</v>
      </c>
      <c r="H1658">
        <v>773</v>
      </c>
      <c r="I1658">
        <v>24788807</v>
      </c>
      <c r="J1658" t="s">
        <v>88</v>
      </c>
      <c r="Q1658" t="s">
        <v>1372</v>
      </c>
      <c r="R1658" t="s">
        <v>3960</v>
      </c>
      <c r="S1658">
        <v>21245</v>
      </c>
      <c r="T1658">
        <v>1965</v>
      </c>
      <c r="U1658" t="s">
        <v>2876</v>
      </c>
      <c r="V1658">
        <v>0</v>
      </c>
      <c r="W1658" t="s">
        <v>3961</v>
      </c>
      <c r="X1658" t="s">
        <v>3962</v>
      </c>
      <c r="Y1658">
        <v>213</v>
      </c>
      <c r="Z1658" t="s">
        <v>44</v>
      </c>
      <c r="AA1658" t="s">
        <v>329</v>
      </c>
      <c r="AB1658" t="s">
        <v>150</v>
      </c>
      <c r="AC1658">
        <v>3000000</v>
      </c>
      <c r="AD1658">
        <v>1998</v>
      </c>
      <c r="AE1658">
        <v>588</v>
      </c>
      <c r="AF1658">
        <v>7.4</v>
      </c>
      <c r="AG1658">
        <v>2.35</v>
      </c>
      <c r="AH1658">
        <v>0</v>
      </c>
    </row>
    <row r="1659" spans="1:34">
      <c r="A1659" t="s">
        <v>34</v>
      </c>
      <c r="B1659" t="s">
        <v>3414</v>
      </c>
      <c r="C1659">
        <v>40</v>
      </c>
      <c r="D1659">
        <v>98</v>
      </c>
      <c r="E1659">
        <v>7</v>
      </c>
      <c r="F1659">
        <v>17</v>
      </c>
      <c r="G1659" t="s">
        <v>3966</v>
      </c>
      <c r="H1659">
        <v>289</v>
      </c>
      <c r="I1659">
        <v>95016</v>
      </c>
      <c r="J1659" t="s">
        <v>88</v>
      </c>
      <c r="K1659" t="s">
        <v>38</v>
      </c>
      <c r="L1659" t="s">
        <v>87</v>
      </c>
      <c r="M1659" t="s">
        <v>520</v>
      </c>
      <c r="Q1659" t="s">
        <v>3418</v>
      </c>
      <c r="R1659" t="s">
        <v>3967</v>
      </c>
      <c r="S1659">
        <v>11074</v>
      </c>
      <c r="T1659">
        <v>362</v>
      </c>
      <c r="U1659" t="s">
        <v>3968</v>
      </c>
      <c r="V1659">
        <v>0</v>
      </c>
      <c r="W1659" t="s">
        <v>3969</v>
      </c>
      <c r="X1659" t="s">
        <v>3970</v>
      </c>
      <c r="Y1659">
        <v>56</v>
      </c>
      <c r="Z1659" t="s">
        <v>358</v>
      </c>
      <c r="AA1659" t="s">
        <v>359</v>
      </c>
      <c r="AB1659" t="s">
        <v>46</v>
      </c>
      <c r="AC1659">
        <v>2700000</v>
      </c>
      <c r="AD1659">
        <v>2004</v>
      </c>
      <c r="AE1659">
        <v>38</v>
      </c>
      <c r="AF1659">
        <v>7.4</v>
      </c>
      <c r="AG1659">
        <v>1.85</v>
      </c>
      <c r="AH1659">
        <v>442</v>
      </c>
    </row>
    <row r="1660" spans="1:34">
      <c r="A1660" t="s">
        <v>34</v>
      </c>
      <c r="B1660" t="s">
        <v>3978</v>
      </c>
      <c r="C1660">
        <v>151</v>
      </c>
      <c r="D1660">
        <v>91</v>
      </c>
      <c r="E1660">
        <v>244</v>
      </c>
      <c r="F1660">
        <v>244</v>
      </c>
      <c r="G1660" t="s">
        <v>3979</v>
      </c>
      <c r="H1660">
        <v>538</v>
      </c>
      <c r="I1660">
        <v>3885134</v>
      </c>
      <c r="J1660" t="s">
        <v>88</v>
      </c>
      <c r="K1660" t="s">
        <v>38</v>
      </c>
      <c r="Q1660" t="s">
        <v>3980</v>
      </c>
      <c r="R1660" t="s">
        <v>3981</v>
      </c>
      <c r="S1660">
        <v>31130</v>
      </c>
      <c r="T1660">
        <v>1349</v>
      </c>
      <c r="U1660" t="s">
        <v>3978</v>
      </c>
      <c r="V1660">
        <v>0</v>
      </c>
      <c r="W1660" t="s">
        <v>3982</v>
      </c>
      <c r="X1660" t="s">
        <v>3983</v>
      </c>
      <c r="Y1660">
        <v>243</v>
      </c>
      <c r="Z1660" t="s">
        <v>44</v>
      </c>
      <c r="AA1660" t="s">
        <v>45</v>
      </c>
      <c r="AB1660" t="s">
        <v>46</v>
      </c>
      <c r="AC1660">
        <v>2000000</v>
      </c>
      <c r="AD1660">
        <v>2005</v>
      </c>
      <c r="AE1660">
        <v>363</v>
      </c>
      <c r="AF1660">
        <v>7.4</v>
      </c>
      <c r="AG1660">
        <v>1.85</v>
      </c>
      <c r="AH1660">
        <v>0</v>
      </c>
    </row>
    <row r="1661" spans="1:34">
      <c r="A1661" t="s">
        <v>34</v>
      </c>
      <c r="B1661" t="s">
        <v>3984</v>
      </c>
      <c r="C1661">
        <v>110</v>
      </c>
      <c r="D1661">
        <v>88</v>
      </c>
      <c r="E1661">
        <v>387</v>
      </c>
      <c r="F1661">
        <v>18</v>
      </c>
      <c r="G1661" t="s">
        <v>3985</v>
      </c>
      <c r="H1661">
        <v>436</v>
      </c>
      <c r="I1661">
        <v>7362100</v>
      </c>
      <c r="J1661" t="s">
        <v>88</v>
      </c>
      <c r="K1661" t="s">
        <v>38</v>
      </c>
      <c r="Q1661" t="s">
        <v>3986</v>
      </c>
      <c r="R1661" t="s">
        <v>3987</v>
      </c>
      <c r="S1661">
        <v>60295</v>
      </c>
      <c r="T1661">
        <v>479</v>
      </c>
      <c r="U1661" t="s">
        <v>3988</v>
      </c>
      <c r="V1661">
        <v>0</v>
      </c>
      <c r="W1661" t="s">
        <v>3989</v>
      </c>
      <c r="X1661" t="s">
        <v>3990</v>
      </c>
      <c r="Y1661">
        <v>232</v>
      </c>
      <c r="Z1661" t="s">
        <v>44</v>
      </c>
      <c r="AA1661" t="s">
        <v>45</v>
      </c>
      <c r="AB1661" t="s">
        <v>46</v>
      </c>
      <c r="AC1661">
        <v>1500000</v>
      </c>
      <c r="AD1661">
        <v>2005</v>
      </c>
      <c r="AE1661">
        <v>25</v>
      </c>
      <c r="AF1661">
        <v>7.4</v>
      </c>
      <c r="AG1661">
        <v>1.85</v>
      </c>
      <c r="AH1661">
        <v>0</v>
      </c>
    </row>
    <row r="1662" spans="1:34">
      <c r="A1662" t="s">
        <v>34</v>
      </c>
      <c r="B1662" t="s">
        <v>3999</v>
      </c>
      <c r="C1662">
        <v>137</v>
      </c>
      <c r="D1662">
        <v>114</v>
      </c>
      <c r="E1662">
        <v>300</v>
      </c>
      <c r="F1662">
        <v>73</v>
      </c>
      <c r="G1662" t="s">
        <v>4000</v>
      </c>
      <c r="H1662">
        <v>307</v>
      </c>
      <c r="I1662">
        <v>13876974</v>
      </c>
      <c r="J1662" t="s">
        <v>88</v>
      </c>
      <c r="K1662" t="s">
        <v>38</v>
      </c>
      <c r="L1662" t="s">
        <v>87</v>
      </c>
      <c r="Q1662" t="s">
        <v>4001</v>
      </c>
      <c r="R1662" t="s">
        <v>4002</v>
      </c>
      <c r="S1662">
        <v>19397</v>
      </c>
      <c r="T1662">
        <v>809</v>
      </c>
      <c r="U1662" t="s">
        <v>2084</v>
      </c>
      <c r="V1662">
        <v>0</v>
      </c>
      <c r="W1662" t="s">
        <v>4003</v>
      </c>
      <c r="X1662" t="s">
        <v>4004</v>
      </c>
      <c r="Y1662">
        <v>214</v>
      </c>
      <c r="Z1662" t="s">
        <v>1288</v>
      </c>
      <c r="AA1662" t="s">
        <v>1289</v>
      </c>
      <c r="AB1662" t="s">
        <v>46</v>
      </c>
      <c r="AC1662">
        <v>7000000</v>
      </c>
      <c r="AD1662">
        <v>2001</v>
      </c>
      <c r="AE1662">
        <v>209</v>
      </c>
      <c r="AF1662">
        <v>7.4</v>
      </c>
      <c r="AG1662">
        <v>1.85</v>
      </c>
      <c r="AH1662">
        <v>0</v>
      </c>
    </row>
    <row r="1663" spans="1:34">
      <c r="A1663" t="s">
        <v>34</v>
      </c>
      <c r="B1663" t="s">
        <v>4021</v>
      </c>
      <c r="C1663">
        <v>117</v>
      </c>
      <c r="D1663">
        <v>88</v>
      </c>
      <c r="E1663">
        <v>21</v>
      </c>
      <c r="F1663">
        <v>772</v>
      </c>
      <c r="G1663" t="s">
        <v>811</v>
      </c>
      <c r="H1663">
        <v>1000</v>
      </c>
      <c r="I1663">
        <v>104077</v>
      </c>
      <c r="J1663" t="s">
        <v>88</v>
      </c>
      <c r="K1663" t="s">
        <v>38</v>
      </c>
      <c r="L1663" t="s">
        <v>70</v>
      </c>
      <c r="M1663" t="s">
        <v>87</v>
      </c>
      <c r="Q1663" t="s">
        <v>3638</v>
      </c>
      <c r="R1663" t="s">
        <v>4022</v>
      </c>
      <c r="S1663">
        <v>46076</v>
      </c>
      <c r="T1663">
        <v>4720</v>
      </c>
      <c r="U1663" t="s">
        <v>4023</v>
      </c>
      <c r="V1663">
        <v>2</v>
      </c>
      <c r="W1663" t="s">
        <v>4024</v>
      </c>
      <c r="X1663" t="s">
        <v>4025</v>
      </c>
      <c r="Y1663">
        <v>88</v>
      </c>
      <c r="Z1663" t="s">
        <v>44</v>
      </c>
      <c r="AA1663" t="s">
        <v>45</v>
      </c>
      <c r="AB1663" t="s">
        <v>46</v>
      </c>
      <c r="AC1663">
        <v>1000000</v>
      </c>
      <c r="AD1663">
        <v>2006</v>
      </c>
      <c r="AE1663">
        <v>835</v>
      </c>
      <c r="AF1663">
        <v>7.4</v>
      </c>
      <c r="AG1663">
        <v>1.78</v>
      </c>
      <c r="AH1663">
        <v>11000</v>
      </c>
    </row>
    <row r="1664" spans="1:34">
      <c r="A1664" t="s">
        <v>34</v>
      </c>
      <c r="B1664" t="s">
        <v>1378</v>
      </c>
      <c r="C1664">
        <v>77</v>
      </c>
      <c r="D1664">
        <v>96</v>
      </c>
      <c r="E1664">
        <v>218</v>
      </c>
      <c r="F1664">
        <v>31</v>
      </c>
      <c r="G1664" t="s">
        <v>4034</v>
      </c>
      <c r="H1664">
        <v>4000</v>
      </c>
      <c r="I1664">
        <v>4505922</v>
      </c>
      <c r="J1664" t="s">
        <v>88</v>
      </c>
      <c r="K1664" t="s">
        <v>38</v>
      </c>
      <c r="Q1664" t="s">
        <v>621</v>
      </c>
      <c r="R1664" t="s">
        <v>4035</v>
      </c>
      <c r="S1664">
        <v>63951</v>
      </c>
      <c r="T1664">
        <v>4230</v>
      </c>
      <c r="U1664" t="s">
        <v>4036</v>
      </c>
      <c r="V1664">
        <v>0</v>
      </c>
      <c r="W1664" t="s">
        <v>4037</v>
      </c>
      <c r="X1664" t="s">
        <v>4038</v>
      </c>
      <c r="Y1664">
        <v>252</v>
      </c>
      <c r="Z1664" t="s">
        <v>44</v>
      </c>
      <c r="AA1664" t="s">
        <v>45</v>
      </c>
      <c r="AB1664" t="s">
        <v>46</v>
      </c>
      <c r="AC1664">
        <v>200000</v>
      </c>
      <c r="AD1664">
        <v>1996</v>
      </c>
      <c r="AE1664">
        <v>135</v>
      </c>
      <c r="AF1664">
        <v>7.4</v>
      </c>
      <c r="AG1664">
        <v>1.85</v>
      </c>
      <c r="AH1664">
        <v>0</v>
      </c>
    </row>
    <row r="1665" spans="1:34">
      <c r="A1665" t="s">
        <v>34</v>
      </c>
      <c r="B1665" t="s">
        <v>77</v>
      </c>
      <c r="C1665">
        <v>151</v>
      </c>
      <c r="D1665">
        <v>128</v>
      </c>
      <c r="E1665">
        <v>14000</v>
      </c>
      <c r="F1665">
        <v>232</v>
      </c>
      <c r="G1665" t="s">
        <v>4156</v>
      </c>
      <c r="H1665">
        <v>15000</v>
      </c>
      <c r="I1665">
        <v>77032279</v>
      </c>
      <c r="J1665" t="s">
        <v>88</v>
      </c>
      <c r="K1665" t="s">
        <v>38</v>
      </c>
      <c r="Q1665" t="s">
        <v>138</v>
      </c>
      <c r="R1665" t="s">
        <v>4157</v>
      </c>
      <c r="S1665">
        <v>303864</v>
      </c>
      <c r="T1665">
        <v>16199</v>
      </c>
      <c r="U1665" t="s">
        <v>4158</v>
      </c>
      <c r="V1665">
        <v>0</v>
      </c>
      <c r="W1665" t="s">
        <v>4159</v>
      </c>
      <c r="X1665" t="s">
        <v>4160</v>
      </c>
      <c r="Y1665">
        <v>596</v>
      </c>
      <c r="Z1665" t="s">
        <v>44</v>
      </c>
      <c r="AA1665" t="s">
        <v>45</v>
      </c>
      <c r="AB1665" t="s">
        <v>62</v>
      </c>
      <c r="AC1665">
        <v>60000000</v>
      </c>
      <c r="AD1665">
        <v>2004</v>
      </c>
      <c r="AE1665">
        <v>466</v>
      </c>
      <c r="AF1665">
        <v>7.3</v>
      </c>
      <c r="AG1665">
        <v>1.85</v>
      </c>
      <c r="AH1665">
        <v>16000</v>
      </c>
    </row>
    <row r="1666" spans="1:34">
      <c r="A1666" t="s">
        <v>34</v>
      </c>
      <c r="B1666" t="s">
        <v>1421</v>
      </c>
      <c r="C1666">
        <v>109</v>
      </c>
      <c r="D1666">
        <v>139</v>
      </c>
      <c r="E1666">
        <v>488</v>
      </c>
      <c r="F1666">
        <v>597</v>
      </c>
      <c r="G1666" t="s">
        <v>4194</v>
      </c>
      <c r="H1666">
        <v>10000</v>
      </c>
      <c r="I1666">
        <v>153620822</v>
      </c>
      <c r="J1666" t="s">
        <v>88</v>
      </c>
      <c r="K1666" t="s">
        <v>38</v>
      </c>
      <c r="L1666" t="s">
        <v>87</v>
      </c>
      <c r="M1666" t="s">
        <v>520</v>
      </c>
      <c r="Q1666" t="s">
        <v>1161</v>
      </c>
      <c r="R1666" t="s">
        <v>4195</v>
      </c>
      <c r="S1666">
        <v>189923</v>
      </c>
      <c r="T1666">
        <v>12182</v>
      </c>
      <c r="U1666" t="s">
        <v>4196</v>
      </c>
      <c r="V1666">
        <v>0</v>
      </c>
      <c r="W1666" t="s">
        <v>4197</v>
      </c>
      <c r="X1666" t="s">
        <v>4198</v>
      </c>
      <c r="Y1666">
        <v>318</v>
      </c>
      <c r="Z1666" t="s">
        <v>44</v>
      </c>
      <c r="AA1666" t="s">
        <v>45</v>
      </c>
      <c r="AB1666" t="s">
        <v>46</v>
      </c>
      <c r="AC1666">
        <v>50000000</v>
      </c>
      <c r="AD1666">
        <v>1996</v>
      </c>
      <c r="AE1666">
        <v>743</v>
      </c>
      <c r="AF1666">
        <v>7.3</v>
      </c>
      <c r="AG1666">
        <v>1.85</v>
      </c>
      <c r="AH1666">
        <v>0</v>
      </c>
    </row>
    <row r="1667" spans="1:34">
      <c r="A1667" t="s">
        <v>76</v>
      </c>
      <c r="B1667" t="s">
        <v>697</v>
      </c>
      <c r="C1667">
        <v>77</v>
      </c>
      <c r="D1667">
        <v>111</v>
      </c>
      <c r="E1667">
        <v>0</v>
      </c>
      <c r="F1667">
        <v>385</v>
      </c>
      <c r="G1667" t="s">
        <v>4252</v>
      </c>
      <c r="H1667">
        <v>1000</v>
      </c>
      <c r="I1667">
        <v>2869369</v>
      </c>
      <c r="J1667" t="s">
        <v>88</v>
      </c>
      <c r="K1667" t="s">
        <v>70</v>
      </c>
      <c r="Q1667" t="s">
        <v>1410</v>
      </c>
      <c r="R1667" t="s">
        <v>4253</v>
      </c>
      <c r="S1667">
        <v>65474</v>
      </c>
      <c r="T1667">
        <v>2612</v>
      </c>
      <c r="U1667" t="s">
        <v>4254</v>
      </c>
      <c r="V1667">
        <v>2</v>
      </c>
      <c r="W1667" t="s">
        <v>4255</v>
      </c>
      <c r="X1667" t="s">
        <v>4256</v>
      </c>
      <c r="Y1667">
        <v>211</v>
      </c>
      <c r="Z1667" t="s">
        <v>44</v>
      </c>
      <c r="AA1667" t="s">
        <v>329</v>
      </c>
      <c r="AB1667" t="s">
        <v>150</v>
      </c>
      <c r="AC1667">
        <v>30000000</v>
      </c>
      <c r="AD1667">
        <v>1994</v>
      </c>
      <c r="AE1667">
        <v>970</v>
      </c>
      <c r="AF1667">
        <v>7.3</v>
      </c>
      <c r="AG1667">
        <v>1.85</v>
      </c>
      <c r="AH1667">
        <v>0</v>
      </c>
    </row>
    <row r="1668" spans="1:34">
      <c r="A1668" t="s">
        <v>34</v>
      </c>
      <c r="B1668" t="s">
        <v>879</v>
      </c>
      <c r="C1668">
        <v>251</v>
      </c>
      <c r="D1668">
        <v>95</v>
      </c>
      <c r="E1668">
        <v>0</v>
      </c>
      <c r="F1668">
        <v>98</v>
      </c>
      <c r="G1668" t="s">
        <v>2325</v>
      </c>
      <c r="H1668">
        <v>11000</v>
      </c>
      <c r="I1668">
        <v>17791031</v>
      </c>
      <c r="J1668" t="s">
        <v>88</v>
      </c>
      <c r="K1668" t="s">
        <v>38</v>
      </c>
      <c r="L1668" t="s">
        <v>87</v>
      </c>
      <c r="M1668" t="s">
        <v>57</v>
      </c>
      <c r="Q1668" t="s">
        <v>3345</v>
      </c>
      <c r="R1668" t="s">
        <v>4323</v>
      </c>
      <c r="S1668">
        <v>109855</v>
      </c>
      <c r="T1668">
        <v>11994</v>
      </c>
      <c r="U1668" t="s">
        <v>4324</v>
      </c>
      <c r="V1668">
        <v>0</v>
      </c>
      <c r="W1668" t="s">
        <v>4325</v>
      </c>
      <c r="X1668" t="s">
        <v>4326</v>
      </c>
      <c r="Y1668">
        <v>888</v>
      </c>
      <c r="Z1668" t="s">
        <v>44</v>
      </c>
      <c r="AA1668" t="s">
        <v>45</v>
      </c>
      <c r="AB1668" t="s">
        <v>46</v>
      </c>
      <c r="AC1668">
        <v>25000000</v>
      </c>
      <c r="AD1668">
        <v>2002</v>
      </c>
      <c r="AE1668">
        <v>876</v>
      </c>
      <c r="AF1668">
        <v>7.3</v>
      </c>
      <c r="AG1668">
        <v>2.35</v>
      </c>
      <c r="AH1668">
        <v>0</v>
      </c>
    </row>
    <row r="1669" spans="1:34">
      <c r="A1669" t="s">
        <v>34</v>
      </c>
      <c r="B1669" t="s">
        <v>1972</v>
      </c>
      <c r="C1669">
        <v>180</v>
      </c>
      <c r="D1669">
        <v>122</v>
      </c>
      <c r="E1669">
        <v>529</v>
      </c>
      <c r="F1669">
        <v>171</v>
      </c>
      <c r="G1669" t="s">
        <v>4347</v>
      </c>
      <c r="H1669">
        <v>820</v>
      </c>
      <c r="I1669">
        <v>54235441</v>
      </c>
      <c r="J1669" t="s">
        <v>88</v>
      </c>
      <c r="K1669" t="s">
        <v>38</v>
      </c>
      <c r="Q1669" t="s">
        <v>4348</v>
      </c>
      <c r="R1669" t="s">
        <v>4349</v>
      </c>
      <c r="S1669">
        <v>52894</v>
      </c>
      <c r="T1669">
        <v>1484</v>
      </c>
      <c r="U1669" t="s">
        <v>4350</v>
      </c>
      <c r="V1669">
        <v>3</v>
      </c>
      <c r="W1669" t="s">
        <v>4351</v>
      </c>
      <c r="X1669" t="s">
        <v>4352</v>
      </c>
      <c r="Y1669">
        <v>185</v>
      </c>
      <c r="Z1669" t="s">
        <v>44</v>
      </c>
      <c r="AA1669" t="s">
        <v>45</v>
      </c>
      <c r="AB1669" t="s">
        <v>150</v>
      </c>
      <c r="AC1669">
        <v>22000000</v>
      </c>
      <c r="AD1669">
        <v>2014</v>
      </c>
      <c r="AE1669">
        <v>201</v>
      </c>
      <c r="AF1669">
        <v>7.3</v>
      </c>
      <c r="AG1669">
        <v>2.35</v>
      </c>
      <c r="AH1669">
        <v>55000</v>
      </c>
    </row>
    <row r="1670" spans="1:34">
      <c r="A1670" t="s">
        <v>34</v>
      </c>
      <c r="B1670" t="s">
        <v>4353</v>
      </c>
      <c r="C1670">
        <v>78</v>
      </c>
      <c r="D1670">
        <v>120</v>
      </c>
      <c r="E1670">
        <v>2</v>
      </c>
      <c r="F1670">
        <v>80</v>
      </c>
      <c r="G1670" t="s">
        <v>4354</v>
      </c>
      <c r="H1670">
        <v>809</v>
      </c>
      <c r="I1670">
        <v>634277</v>
      </c>
      <c r="J1670" t="s">
        <v>88</v>
      </c>
      <c r="K1670" t="s">
        <v>80</v>
      </c>
      <c r="Q1670" t="s">
        <v>4355</v>
      </c>
      <c r="R1670" t="s">
        <v>4356</v>
      </c>
      <c r="S1670">
        <v>5166</v>
      </c>
      <c r="T1670">
        <v>1651</v>
      </c>
      <c r="U1670" t="s">
        <v>4357</v>
      </c>
      <c r="V1670">
        <v>1</v>
      </c>
      <c r="W1670" t="s">
        <v>4358</v>
      </c>
      <c r="X1670" t="s">
        <v>4359</v>
      </c>
      <c r="Y1670">
        <v>27</v>
      </c>
      <c r="Z1670" t="s">
        <v>390</v>
      </c>
      <c r="AA1670" t="s">
        <v>301</v>
      </c>
      <c r="AB1670" t="s">
        <v>62</v>
      </c>
      <c r="AC1670">
        <v>16000000</v>
      </c>
      <c r="AD1670">
        <v>2007</v>
      </c>
      <c r="AE1670">
        <v>521</v>
      </c>
      <c r="AF1670">
        <v>7.3</v>
      </c>
      <c r="AG1670">
        <v>2.35</v>
      </c>
      <c r="AH1670">
        <v>815</v>
      </c>
    </row>
    <row r="1671" spans="1:34">
      <c r="A1671" t="s">
        <v>34</v>
      </c>
      <c r="B1671" t="s">
        <v>1958</v>
      </c>
      <c r="C1671">
        <v>549</v>
      </c>
      <c r="D1671">
        <v>115</v>
      </c>
      <c r="E1671">
        <v>729</v>
      </c>
      <c r="F1671">
        <v>552</v>
      </c>
      <c r="G1671" t="s">
        <v>4364</v>
      </c>
      <c r="H1671">
        <v>8000</v>
      </c>
      <c r="I1671">
        <v>82624961</v>
      </c>
      <c r="J1671" t="s">
        <v>88</v>
      </c>
      <c r="K1671" t="s">
        <v>38</v>
      </c>
      <c r="Q1671" t="s">
        <v>1953</v>
      </c>
      <c r="R1671" t="s">
        <v>4365</v>
      </c>
      <c r="S1671">
        <v>205284</v>
      </c>
      <c r="T1671">
        <v>9578</v>
      </c>
      <c r="U1671" t="s">
        <v>4366</v>
      </c>
      <c r="V1671">
        <v>0</v>
      </c>
      <c r="W1671" t="s">
        <v>4367</v>
      </c>
      <c r="X1671" t="s">
        <v>4368</v>
      </c>
      <c r="Y1671">
        <v>439</v>
      </c>
      <c r="Z1671" t="s">
        <v>44</v>
      </c>
      <c r="AA1671" t="s">
        <v>45</v>
      </c>
      <c r="AB1671" t="s">
        <v>46</v>
      </c>
      <c r="AC1671">
        <v>20000000</v>
      </c>
      <c r="AD1671">
        <v>2011</v>
      </c>
      <c r="AE1671">
        <v>727</v>
      </c>
      <c r="AF1671">
        <v>7.3</v>
      </c>
      <c r="AG1671">
        <v>2.35</v>
      </c>
      <c r="AH1671">
        <v>22000</v>
      </c>
    </row>
    <row r="1672" spans="1:34">
      <c r="A1672" t="s">
        <v>34</v>
      </c>
      <c r="B1672" t="s">
        <v>4378</v>
      </c>
      <c r="C1672">
        <v>99</v>
      </c>
      <c r="D1672">
        <v>130</v>
      </c>
      <c r="E1672">
        <v>545</v>
      </c>
      <c r="F1672">
        <v>697</v>
      </c>
      <c r="G1672" t="s">
        <v>4379</v>
      </c>
      <c r="H1672">
        <v>15000</v>
      </c>
      <c r="I1672">
        <v>114968774</v>
      </c>
      <c r="J1672" t="s">
        <v>88</v>
      </c>
      <c r="K1672" t="s">
        <v>38</v>
      </c>
      <c r="L1672" t="s">
        <v>89</v>
      </c>
      <c r="M1672" t="s">
        <v>70</v>
      </c>
      <c r="N1672" t="s">
        <v>87</v>
      </c>
      <c r="Q1672" t="s">
        <v>138</v>
      </c>
      <c r="R1672" t="s">
        <v>4380</v>
      </c>
      <c r="S1672">
        <v>153468</v>
      </c>
      <c r="T1672">
        <v>28018</v>
      </c>
      <c r="U1672" t="s">
        <v>2904</v>
      </c>
      <c r="V1672">
        <v>1</v>
      </c>
      <c r="W1672" t="s">
        <v>4381</v>
      </c>
      <c r="X1672" t="s">
        <v>4382</v>
      </c>
      <c r="Y1672">
        <v>204</v>
      </c>
      <c r="Z1672" t="s">
        <v>44</v>
      </c>
      <c r="AA1672" t="s">
        <v>45</v>
      </c>
      <c r="AB1672" t="s">
        <v>150</v>
      </c>
      <c r="AC1672">
        <v>18000000</v>
      </c>
      <c r="AD1672">
        <v>1988</v>
      </c>
      <c r="AE1672">
        <v>11000</v>
      </c>
      <c r="AF1672">
        <v>7.3</v>
      </c>
      <c r="AG1672">
        <v>1.85</v>
      </c>
      <c r="AH1672">
        <v>0</v>
      </c>
    </row>
    <row r="1673" spans="1:34">
      <c r="A1673" t="s">
        <v>34</v>
      </c>
      <c r="B1673" t="s">
        <v>2504</v>
      </c>
      <c r="C1673">
        <v>343</v>
      </c>
      <c r="D1673">
        <v>82</v>
      </c>
      <c r="E1673">
        <v>119</v>
      </c>
      <c r="F1673">
        <v>6</v>
      </c>
      <c r="G1673" t="s">
        <v>4383</v>
      </c>
      <c r="H1673">
        <v>332</v>
      </c>
      <c r="I1673">
        <v>128505958</v>
      </c>
      <c r="J1673" t="s">
        <v>88</v>
      </c>
      <c r="Q1673" t="s">
        <v>4384</v>
      </c>
      <c r="R1673" t="s">
        <v>4385</v>
      </c>
      <c r="S1673">
        <v>297014</v>
      </c>
      <c r="T1673">
        <v>505</v>
      </c>
      <c r="U1673" t="s">
        <v>4386</v>
      </c>
      <c r="V1673">
        <v>1</v>
      </c>
      <c r="W1673" t="s">
        <v>4387</v>
      </c>
      <c r="X1673" t="s">
        <v>4388</v>
      </c>
      <c r="Y1673">
        <v>1198</v>
      </c>
      <c r="Z1673" t="s">
        <v>44</v>
      </c>
      <c r="AA1673" t="s">
        <v>45</v>
      </c>
      <c r="AB1673" t="s">
        <v>46</v>
      </c>
      <c r="AC1673">
        <v>18000000</v>
      </c>
      <c r="AD1673">
        <v>2006</v>
      </c>
      <c r="AE1673">
        <v>165</v>
      </c>
      <c r="AF1673">
        <v>7.3</v>
      </c>
      <c r="AG1673">
        <v>1.85</v>
      </c>
      <c r="AH1673">
        <v>0</v>
      </c>
    </row>
    <row r="1674" spans="1:34">
      <c r="A1674" t="s">
        <v>34</v>
      </c>
      <c r="B1674" t="s">
        <v>4410</v>
      </c>
      <c r="C1674">
        <v>84</v>
      </c>
      <c r="D1674">
        <v>113</v>
      </c>
      <c r="E1674">
        <v>137</v>
      </c>
      <c r="F1674">
        <v>481</v>
      </c>
      <c r="G1674" t="s">
        <v>164</v>
      </c>
      <c r="H1674">
        <v>879</v>
      </c>
      <c r="I1674">
        <v>127175354</v>
      </c>
      <c r="J1674" t="s">
        <v>88</v>
      </c>
      <c r="Q1674" t="s">
        <v>4411</v>
      </c>
      <c r="R1674" t="s">
        <v>4412</v>
      </c>
      <c r="S1674">
        <v>288451</v>
      </c>
      <c r="T1674">
        <v>2985</v>
      </c>
      <c r="U1674" t="s">
        <v>1341</v>
      </c>
      <c r="V1674">
        <v>2</v>
      </c>
      <c r="W1674" t="s">
        <v>4413</v>
      </c>
      <c r="X1674" t="s">
        <v>4414</v>
      </c>
      <c r="Y1674">
        <v>438</v>
      </c>
      <c r="Z1674" t="s">
        <v>44</v>
      </c>
      <c r="AA1674" t="s">
        <v>45</v>
      </c>
      <c r="AB1674" t="s">
        <v>62</v>
      </c>
      <c r="AC1674">
        <v>16000000</v>
      </c>
      <c r="AD1674">
        <v>1994</v>
      </c>
      <c r="AE1674">
        <v>854</v>
      </c>
      <c r="AF1674">
        <v>7.3</v>
      </c>
      <c r="AG1674">
        <v>1.85</v>
      </c>
      <c r="AH1674">
        <v>0</v>
      </c>
    </row>
    <row r="1675" spans="1:34">
      <c r="A1675" t="s">
        <v>34</v>
      </c>
      <c r="B1675" t="s">
        <v>4447</v>
      </c>
      <c r="C1675">
        <v>275</v>
      </c>
      <c r="D1675">
        <v>102</v>
      </c>
      <c r="E1675">
        <v>51</v>
      </c>
      <c r="F1675">
        <v>360</v>
      </c>
      <c r="G1675" t="s">
        <v>1210</v>
      </c>
      <c r="H1675">
        <v>13000</v>
      </c>
      <c r="I1675">
        <v>44134898</v>
      </c>
      <c r="J1675" t="s">
        <v>88</v>
      </c>
      <c r="K1675" t="s">
        <v>38</v>
      </c>
      <c r="Q1675" t="s">
        <v>859</v>
      </c>
      <c r="R1675" t="s">
        <v>4448</v>
      </c>
      <c r="S1675">
        <v>72803</v>
      </c>
      <c r="T1675">
        <v>20330</v>
      </c>
      <c r="U1675" t="s">
        <v>213</v>
      </c>
      <c r="V1675">
        <v>3</v>
      </c>
      <c r="W1675" t="s">
        <v>4449</v>
      </c>
      <c r="X1675" t="s">
        <v>4450</v>
      </c>
      <c r="Y1675">
        <v>171</v>
      </c>
      <c r="Z1675" t="s">
        <v>44</v>
      </c>
      <c r="AA1675" t="s">
        <v>45</v>
      </c>
      <c r="AB1675" t="s">
        <v>62</v>
      </c>
      <c r="AC1675">
        <v>13000000</v>
      </c>
      <c r="AD1675">
        <v>2014</v>
      </c>
      <c r="AE1675">
        <v>6000</v>
      </c>
      <c r="AF1675">
        <v>7.3</v>
      </c>
      <c r="AG1675">
        <v>1.85</v>
      </c>
      <c r="AH1675">
        <v>33000</v>
      </c>
    </row>
    <row r="1676" spans="1:34">
      <c r="A1676" t="s">
        <v>34</v>
      </c>
      <c r="B1676" t="s">
        <v>4451</v>
      </c>
      <c r="C1676">
        <v>165</v>
      </c>
      <c r="D1676">
        <v>120</v>
      </c>
      <c r="E1676">
        <v>107</v>
      </c>
      <c r="F1676">
        <v>280</v>
      </c>
      <c r="G1676" t="s">
        <v>2817</v>
      </c>
      <c r="H1676">
        <v>12000</v>
      </c>
      <c r="I1676">
        <v>4857376</v>
      </c>
      <c r="J1676" t="s">
        <v>88</v>
      </c>
      <c r="K1676" t="s">
        <v>38</v>
      </c>
      <c r="L1676" t="s">
        <v>87</v>
      </c>
      <c r="Q1676" t="s">
        <v>449</v>
      </c>
      <c r="R1676" t="s">
        <v>4452</v>
      </c>
      <c r="S1676">
        <v>63084</v>
      </c>
      <c r="T1676">
        <v>13208</v>
      </c>
      <c r="U1676" t="s">
        <v>3507</v>
      </c>
      <c r="V1676">
        <v>0</v>
      </c>
      <c r="W1676" t="s">
        <v>4453</v>
      </c>
      <c r="X1676" t="s">
        <v>4454</v>
      </c>
      <c r="Y1676">
        <v>123</v>
      </c>
      <c r="Z1676" t="s">
        <v>390</v>
      </c>
      <c r="AA1676" t="s">
        <v>301</v>
      </c>
      <c r="AB1676" t="s">
        <v>46</v>
      </c>
      <c r="AC1676">
        <v>13000000</v>
      </c>
      <c r="AD1676">
        <v>2006</v>
      </c>
      <c r="AE1676">
        <v>530</v>
      </c>
      <c r="AF1676">
        <v>7.3</v>
      </c>
      <c r="AG1676">
        <v>1.85</v>
      </c>
      <c r="AH1676">
        <v>0</v>
      </c>
    </row>
    <row r="1677" spans="1:34">
      <c r="A1677" t="s">
        <v>34</v>
      </c>
      <c r="B1677" t="s">
        <v>4495</v>
      </c>
      <c r="C1677">
        <v>264</v>
      </c>
      <c r="D1677">
        <v>124</v>
      </c>
      <c r="E1677">
        <v>108</v>
      </c>
      <c r="F1677">
        <v>186</v>
      </c>
      <c r="G1677" t="s">
        <v>2333</v>
      </c>
      <c r="H1677">
        <v>1000</v>
      </c>
      <c r="I1677">
        <v>46377022</v>
      </c>
      <c r="J1677" t="s">
        <v>88</v>
      </c>
      <c r="K1677" t="s">
        <v>38</v>
      </c>
      <c r="Q1677" t="s">
        <v>511</v>
      </c>
      <c r="R1677" t="s">
        <v>4496</v>
      </c>
      <c r="S1677">
        <v>75306</v>
      </c>
      <c r="T1677">
        <v>1898</v>
      </c>
      <c r="U1677" t="s">
        <v>4497</v>
      </c>
      <c r="V1677">
        <v>3</v>
      </c>
      <c r="W1677" t="s">
        <v>4498</v>
      </c>
      <c r="X1677" t="s">
        <v>4499</v>
      </c>
      <c r="Y1677">
        <v>266</v>
      </c>
      <c r="Z1677" t="s">
        <v>44</v>
      </c>
      <c r="AA1677" t="s">
        <v>329</v>
      </c>
      <c r="AB1677" t="s">
        <v>62</v>
      </c>
      <c r="AC1677">
        <v>10000000</v>
      </c>
      <c r="AD1677">
        <v>2011</v>
      </c>
      <c r="AE1677">
        <v>400</v>
      </c>
      <c r="AF1677">
        <v>7.3</v>
      </c>
      <c r="AG1677">
        <v>2.35</v>
      </c>
      <c r="AH1677">
        <v>48000</v>
      </c>
    </row>
    <row r="1678" spans="1:34">
      <c r="A1678" t="s">
        <v>34</v>
      </c>
      <c r="B1678" t="s">
        <v>4518</v>
      </c>
      <c r="C1678">
        <v>73</v>
      </c>
      <c r="D1678">
        <v>111</v>
      </c>
      <c r="E1678">
        <v>24</v>
      </c>
      <c r="F1678">
        <v>83</v>
      </c>
      <c r="G1678" t="s">
        <v>4519</v>
      </c>
      <c r="H1678">
        <v>374</v>
      </c>
      <c r="I1678">
        <v>228524</v>
      </c>
      <c r="J1678" t="s">
        <v>88</v>
      </c>
      <c r="K1678" t="s">
        <v>38</v>
      </c>
      <c r="Q1678" t="s">
        <v>4520</v>
      </c>
      <c r="R1678" t="s">
        <v>4521</v>
      </c>
      <c r="S1678">
        <v>8708</v>
      </c>
      <c r="T1678">
        <v>768</v>
      </c>
      <c r="U1678" t="s">
        <v>4522</v>
      </c>
      <c r="V1678">
        <v>2</v>
      </c>
      <c r="W1678" t="s">
        <v>4523</v>
      </c>
      <c r="X1678" t="s">
        <v>4524</v>
      </c>
      <c r="Y1678">
        <v>56</v>
      </c>
      <c r="Z1678" t="s">
        <v>44</v>
      </c>
      <c r="AA1678" t="s">
        <v>45</v>
      </c>
      <c r="AB1678" t="s">
        <v>46</v>
      </c>
      <c r="AC1678">
        <v>4000000</v>
      </c>
      <c r="AD1678">
        <v>2004</v>
      </c>
      <c r="AE1678">
        <v>181</v>
      </c>
      <c r="AF1678">
        <v>7.3</v>
      </c>
      <c r="AG1678">
        <v>2.35</v>
      </c>
      <c r="AH1678">
        <v>345</v>
      </c>
    </row>
    <row r="1679" spans="1:34">
      <c r="A1679" t="s">
        <v>34</v>
      </c>
      <c r="B1679" t="s">
        <v>1958</v>
      </c>
      <c r="C1679">
        <v>175</v>
      </c>
      <c r="D1679">
        <v>103</v>
      </c>
      <c r="E1679">
        <v>729</v>
      </c>
      <c r="F1679">
        <v>133</v>
      </c>
      <c r="G1679" t="s">
        <v>4543</v>
      </c>
      <c r="H1679">
        <v>2000</v>
      </c>
      <c r="I1679">
        <v>14879556</v>
      </c>
      <c r="J1679" t="s">
        <v>88</v>
      </c>
      <c r="K1679" t="s">
        <v>38</v>
      </c>
      <c r="Q1679" t="s">
        <v>280</v>
      </c>
      <c r="R1679" t="s">
        <v>4544</v>
      </c>
      <c r="S1679">
        <v>73640</v>
      </c>
      <c r="T1679">
        <v>3516</v>
      </c>
      <c r="U1679" t="s">
        <v>4545</v>
      </c>
      <c r="V1679">
        <v>0</v>
      </c>
      <c r="W1679" t="s">
        <v>4546</v>
      </c>
      <c r="X1679" t="s">
        <v>4547</v>
      </c>
      <c r="Y1679">
        <v>441</v>
      </c>
      <c r="Z1679" t="s">
        <v>44</v>
      </c>
      <c r="AA1679" t="s">
        <v>45</v>
      </c>
      <c r="AB1679" t="s">
        <v>46</v>
      </c>
      <c r="AC1679">
        <v>8000000</v>
      </c>
      <c r="AD1679">
        <v>1999</v>
      </c>
      <c r="AE1679">
        <v>841</v>
      </c>
      <c r="AF1679">
        <v>7.3</v>
      </c>
      <c r="AG1679">
        <v>2.35</v>
      </c>
      <c r="AH1679">
        <v>0</v>
      </c>
    </row>
    <row r="1680" spans="1:34">
      <c r="A1680" t="s">
        <v>34</v>
      </c>
      <c r="B1680" t="s">
        <v>2391</v>
      </c>
      <c r="C1680">
        <v>248</v>
      </c>
      <c r="D1680">
        <v>129</v>
      </c>
      <c r="E1680">
        <v>608</v>
      </c>
      <c r="F1680">
        <v>386</v>
      </c>
      <c r="G1680" t="s">
        <v>2394</v>
      </c>
      <c r="H1680">
        <v>1000</v>
      </c>
      <c r="I1680">
        <v>3205244</v>
      </c>
      <c r="J1680" t="s">
        <v>88</v>
      </c>
      <c r="K1680" t="s">
        <v>38</v>
      </c>
      <c r="Q1680" t="s">
        <v>1198</v>
      </c>
      <c r="R1680" t="s">
        <v>4554</v>
      </c>
      <c r="S1680">
        <v>23629</v>
      </c>
      <c r="T1680">
        <v>2265</v>
      </c>
      <c r="U1680" t="s">
        <v>3754</v>
      </c>
      <c r="V1680">
        <v>0</v>
      </c>
      <c r="W1680" t="s">
        <v>4555</v>
      </c>
      <c r="X1680" t="s">
        <v>4556</v>
      </c>
      <c r="Y1680">
        <v>141</v>
      </c>
      <c r="Z1680" t="s">
        <v>44</v>
      </c>
      <c r="AA1680" t="s">
        <v>329</v>
      </c>
      <c r="AB1680" t="s">
        <v>62</v>
      </c>
      <c r="AC1680">
        <v>10000000</v>
      </c>
      <c r="AD1680">
        <v>2010</v>
      </c>
      <c r="AE1680">
        <v>579</v>
      </c>
      <c r="AF1680">
        <v>7.3</v>
      </c>
      <c r="AG1680">
        <v>2.35</v>
      </c>
      <c r="AH1680">
        <v>0</v>
      </c>
    </row>
    <row r="1681" spans="1:34">
      <c r="A1681" t="s">
        <v>34</v>
      </c>
      <c r="B1681" t="s">
        <v>4562</v>
      </c>
      <c r="C1681">
        <v>180</v>
      </c>
      <c r="D1681">
        <v>103</v>
      </c>
      <c r="E1681">
        <v>44</v>
      </c>
      <c r="F1681">
        <v>190</v>
      </c>
      <c r="G1681" t="s">
        <v>4563</v>
      </c>
      <c r="H1681">
        <v>637</v>
      </c>
      <c r="I1681">
        <v>17474107</v>
      </c>
      <c r="J1681" t="s">
        <v>88</v>
      </c>
      <c r="K1681" t="s">
        <v>37</v>
      </c>
      <c r="L1681" t="s">
        <v>38</v>
      </c>
      <c r="Q1681" t="s">
        <v>4564</v>
      </c>
      <c r="R1681" t="s">
        <v>4565</v>
      </c>
      <c r="S1681">
        <v>56605</v>
      </c>
      <c r="T1681">
        <v>1342</v>
      </c>
      <c r="U1681" t="s">
        <v>4566</v>
      </c>
      <c r="V1681">
        <v>3</v>
      </c>
      <c r="W1681" t="s">
        <v>4567</v>
      </c>
      <c r="X1681" t="s">
        <v>4568</v>
      </c>
      <c r="Y1681">
        <v>89</v>
      </c>
      <c r="Z1681" t="s">
        <v>44</v>
      </c>
      <c r="AA1681" t="s">
        <v>45</v>
      </c>
      <c r="AB1681" t="s">
        <v>46</v>
      </c>
      <c r="AC1681">
        <v>7000000</v>
      </c>
      <c r="AD1681">
        <v>2015</v>
      </c>
      <c r="AE1681">
        <v>256</v>
      </c>
      <c r="AF1681">
        <v>7.3</v>
      </c>
      <c r="AG1681">
        <v>2.35</v>
      </c>
      <c r="AH1681">
        <v>23000</v>
      </c>
    </row>
    <row r="1682" spans="1:34">
      <c r="A1682" t="s">
        <v>34</v>
      </c>
      <c r="B1682" t="s">
        <v>1378</v>
      </c>
      <c r="C1682">
        <v>137</v>
      </c>
      <c r="D1682">
        <v>102</v>
      </c>
      <c r="E1682">
        <v>218</v>
      </c>
      <c r="F1682">
        <v>376</v>
      </c>
      <c r="G1682" t="s">
        <v>4573</v>
      </c>
      <c r="H1682">
        <v>900</v>
      </c>
      <c r="I1682">
        <v>16842303</v>
      </c>
      <c r="J1682" t="s">
        <v>88</v>
      </c>
      <c r="K1682" t="s">
        <v>37</v>
      </c>
      <c r="Q1682" t="s">
        <v>2480</v>
      </c>
      <c r="R1682" t="s">
        <v>4574</v>
      </c>
      <c r="S1682">
        <v>59474</v>
      </c>
      <c r="T1682">
        <v>2475</v>
      </c>
      <c r="U1682" t="s">
        <v>4575</v>
      </c>
      <c r="V1682">
        <v>3</v>
      </c>
      <c r="W1682" t="s">
        <v>4576</v>
      </c>
      <c r="X1682" t="s">
        <v>4577</v>
      </c>
      <c r="Y1682">
        <v>418</v>
      </c>
      <c r="Z1682" t="s">
        <v>44</v>
      </c>
      <c r="AA1682" t="s">
        <v>45</v>
      </c>
      <c r="AB1682" t="s">
        <v>46</v>
      </c>
      <c r="AC1682">
        <v>6500000</v>
      </c>
      <c r="AD1682">
        <v>1999</v>
      </c>
      <c r="AE1682">
        <v>563</v>
      </c>
      <c r="AF1682">
        <v>7.3</v>
      </c>
      <c r="AG1682">
        <v>2.35</v>
      </c>
      <c r="AH1682">
        <v>0</v>
      </c>
    </row>
    <row r="1683" spans="1:34">
      <c r="A1683" t="s">
        <v>34</v>
      </c>
      <c r="B1683" t="s">
        <v>4582</v>
      </c>
      <c r="C1683">
        <v>261</v>
      </c>
      <c r="D1683">
        <v>96</v>
      </c>
      <c r="E1683">
        <v>51</v>
      </c>
      <c r="F1683">
        <v>28</v>
      </c>
      <c r="G1683" t="s">
        <v>2876</v>
      </c>
      <c r="H1683">
        <v>3000</v>
      </c>
      <c r="I1683">
        <v>5359774</v>
      </c>
      <c r="J1683" t="s">
        <v>88</v>
      </c>
      <c r="K1683" t="s">
        <v>37</v>
      </c>
      <c r="L1683" t="s">
        <v>57</v>
      </c>
      <c r="Q1683" t="s">
        <v>901</v>
      </c>
      <c r="R1683" t="s">
        <v>4583</v>
      </c>
      <c r="S1683">
        <v>64794</v>
      </c>
      <c r="T1683">
        <v>3569</v>
      </c>
      <c r="U1683" t="s">
        <v>4584</v>
      </c>
      <c r="V1683">
        <v>0</v>
      </c>
      <c r="W1683" t="s">
        <v>4585</v>
      </c>
      <c r="X1683" t="s">
        <v>4586</v>
      </c>
      <c r="Y1683">
        <v>131</v>
      </c>
      <c r="Z1683" t="s">
        <v>44</v>
      </c>
      <c r="AA1683" t="s">
        <v>551</v>
      </c>
      <c r="AB1683" t="s">
        <v>46</v>
      </c>
      <c r="AC1683">
        <v>6000000</v>
      </c>
      <c r="AD1683">
        <v>2011</v>
      </c>
      <c r="AE1683">
        <v>482</v>
      </c>
      <c r="AF1683">
        <v>7.3</v>
      </c>
      <c r="AG1683">
        <v>2.35</v>
      </c>
      <c r="AH1683">
        <v>17000</v>
      </c>
    </row>
    <row r="1684" spans="1:34">
      <c r="A1684" t="s">
        <v>34</v>
      </c>
      <c r="B1684" t="s">
        <v>4587</v>
      </c>
      <c r="C1684">
        <v>88</v>
      </c>
      <c r="D1684">
        <v>111</v>
      </c>
      <c r="E1684">
        <v>82</v>
      </c>
      <c r="F1684">
        <v>269</v>
      </c>
      <c r="G1684" t="s">
        <v>4588</v>
      </c>
      <c r="H1684">
        <v>809</v>
      </c>
      <c r="I1684">
        <v>3895664</v>
      </c>
      <c r="J1684" t="s">
        <v>88</v>
      </c>
      <c r="K1684" t="s">
        <v>38</v>
      </c>
      <c r="Q1684" t="s">
        <v>4355</v>
      </c>
      <c r="R1684" t="s">
        <v>4589</v>
      </c>
      <c r="S1684">
        <v>34383</v>
      </c>
      <c r="T1684">
        <v>1858</v>
      </c>
      <c r="U1684" t="s">
        <v>4590</v>
      </c>
      <c r="V1684">
        <v>0</v>
      </c>
      <c r="W1684" t="s">
        <v>4591</v>
      </c>
      <c r="X1684" t="s">
        <v>4592</v>
      </c>
      <c r="Y1684">
        <v>149</v>
      </c>
      <c r="Z1684" t="s">
        <v>390</v>
      </c>
      <c r="AA1684" t="s">
        <v>301</v>
      </c>
      <c r="AB1684" t="s">
        <v>46</v>
      </c>
      <c r="AC1684">
        <v>5300000</v>
      </c>
      <c r="AD1684">
        <v>2002</v>
      </c>
      <c r="AE1684">
        <v>447</v>
      </c>
      <c r="AF1684">
        <v>7.3</v>
      </c>
      <c r="AG1684">
        <v>1.85</v>
      </c>
      <c r="AH1684">
        <v>0</v>
      </c>
    </row>
    <row r="1685" spans="1:34">
      <c r="A1685" t="s">
        <v>76</v>
      </c>
      <c r="B1685" t="s">
        <v>1464</v>
      </c>
      <c r="C1685">
        <v>20</v>
      </c>
      <c r="D1685">
        <v>97</v>
      </c>
      <c r="E1685">
        <v>473</v>
      </c>
      <c r="F1685">
        <v>624</v>
      </c>
      <c r="G1685" t="s">
        <v>4636</v>
      </c>
      <c r="H1685">
        <v>826</v>
      </c>
      <c r="I1685">
        <v>27900000</v>
      </c>
      <c r="J1685" t="s">
        <v>88</v>
      </c>
      <c r="K1685" t="s">
        <v>38</v>
      </c>
      <c r="Q1685" t="s">
        <v>3872</v>
      </c>
      <c r="R1685" t="s">
        <v>4637</v>
      </c>
      <c r="S1685">
        <v>74626</v>
      </c>
      <c r="T1685">
        <v>3455</v>
      </c>
      <c r="U1685" t="s">
        <v>4638</v>
      </c>
      <c r="V1685">
        <v>1</v>
      </c>
      <c r="W1685" t="s">
        <v>4639</v>
      </c>
      <c r="X1685" t="s">
        <v>4640</v>
      </c>
      <c r="Y1685">
        <v>157</v>
      </c>
      <c r="Z1685" t="s">
        <v>44</v>
      </c>
      <c r="AA1685" t="s">
        <v>45</v>
      </c>
      <c r="AB1685" t="s">
        <v>46</v>
      </c>
      <c r="AC1685">
        <v>3500000</v>
      </c>
      <c r="AD1685">
        <v>1995</v>
      </c>
      <c r="AE1685">
        <v>723</v>
      </c>
      <c r="AF1685">
        <v>7.3</v>
      </c>
      <c r="AG1685">
        <v>1.85</v>
      </c>
      <c r="AH1685">
        <v>8000</v>
      </c>
    </row>
    <row r="1686" spans="1:34">
      <c r="A1686" t="s">
        <v>34</v>
      </c>
      <c r="B1686" t="s">
        <v>2101</v>
      </c>
      <c r="C1686">
        <v>147</v>
      </c>
      <c r="D1686">
        <v>113</v>
      </c>
      <c r="E1686">
        <v>0</v>
      </c>
      <c r="F1686">
        <v>781</v>
      </c>
      <c r="G1686" t="s">
        <v>232</v>
      </c>
      <c r="H1686">
        <v>13000</v>
      </c>
      <c r="I1686">
        <v>12006514</v>
      </c>
      <c r="J1686" t="s">
        <v>88</v>
      </c>
      <c r="K1686" t="s">
        <v>38</v>
      </c>
      <c r="L1686" t="s">
        <v>87</v>
      </c>
      <c r="Q1686" t="s">
        <v>209</v>
      </c>
      <c r="R1686" t="s">
        <v>4682</v>
      </c>
      <c r="S1686">
        <v>114070</v>
      </c>
      <c r="T1686">
        <v>15765</v>
      </c>
      <c r="U1686" t="s">
        <v>4683</v>
      </c>
      <c r="V1686">
        <v>5</v>
      </c>
      <c r="W1686" t="s">
        <v>4684</v>
      </c>
      <c r="X1686" t="s">
        <v>4685</v>
      </c>
      <c r="Y1686">
        <v>500</v>
      </c>
      <c r="Z1686" t="s">
        <v>44</v>
      </c>
      <c r="AA1686" t="s">
        <v>45</v>
      </c>
      <c r="AB1686" t="s">
        <v>46</v>
      </c>
      <c r="AC1686">
        <v>250000</v>
      </c>
      <c r="AD1686">
        <v>1997</v>
      </c>
      <c r="AE1686">
        <v>1000</v>
      </c>
      <c r="AF1686">
        <v>7.3</v>
      </c>
      <c r="AG1686">
        <v>1.85</v>
      </c>
      <c r="AH1686">
        <v>0</v>
      </c>
    </row>
    <row r="1687" spans="1:34">
      <c r="A1687" t="s">
        <v>34</v>
      </c>
      <c r="B1687" t="s">
        <v>4692</v>
      </c>
      <c r="C1687">
        <v>193</v>
      </c>
      <c r="D1687">
        <v>100</v>
      </c>
      <c r="E1687">
        <v>293</v>
      </c>
      <c r="F1687">
        <v>0</v>
      </c>
      <c r="G1687" t="s">
        <v>4693</v>
      </c>
      <c r="H1687">
        <v>0</v>
      </c>
      <c r="I1687">
        <v>11529368</v>
      </c>
      <c r="J1687" t="s">
        <v>88</v>
      </c>
      <c r="K1687" t="s">
        <v>93</v>
      </c>
      <c r="L1687" t="s">
        <v>38</v>
      </c>
      <c r="Q1687" t="s">
        <v>4694</v>
      </c>
      <c r="R1687" t="s">
        <v>4695</v>
      </c>
      <c r="S1687">
        <v>85028</v>
      </c>
      <c r="T1687">
        <v>0</v>
      </c>
      <c r="U1687" t="s">
        <v>4696</v>
      </c>
      <c r="V1687">
        <v>2</v>
      </c>
      <c r="W1687" t="s">
        <v>4697</v>
      </c>
      <c r="X1687" t="s">
        <v>4698</v>
      </c>
      <c r="Y1687">
        <v>404</v>
      </c>
      <c r="Z1687" t="s">
        <v>44</v>
      </c>
      <c r="AA1687" t="s">
        <v>45</v>
      </c>
      <c r="AB1687" t="s">
        <v>150</v>
      </c>
      <c r="AC1687">
        <v>65000</v>
      </c>
      <c r="AD1687">
        <v>2004</v>
      </c>
      <c r="AE1687">
        <v>0</v>
      </c>
      <c r="AF1687">
        <v>7.3</v>
      </c>
      <c r="AG1687">
        <v>1.78</v>
      </c>
      <c r="AH1687">
        <v>0</v>
      </c>
    </row>
    <row r="1688" spans="1:34">
      <c r="A1688" t="s">
        <v>34</v>
      </c>
      <c r="B1688" t="s">
        <v>4699</v>
      </c>
      <c r="C1688">
        <v>80</v>
      </c>
      <c r="D1688">
        <v>97</v>
      </c>
      <c r="E1688">
        <v>119</v>
      </c>
      <c r="F1688">
        <v>7</v>
      </c>
      <c r="G1688" t="s">
        <v>4700</v>
      </c>
      <c r="H1688">
        <v>136</v>
      </c>
      <c r="I1688">
        <v>2856622</v>
      </c>
      <c r="J1688" t="s">
        <v>88</v>
      </c>
      <c r="K1688" t="s">
        <v>38</v>
      </c>
      <c r="Q1688" t="s">
        <v>4701</v>
      </c>
      <c r="R1688" t="s">
        <v>4702</v>
      </c>
      <c r="S1688">
        <v>11550</v>
      </c>
      <c r="T1688">
        <v>254</v>
      </c>
      <c r="U1688" t="s">
        <v>4703</v>
      </c>
      <c r="V1688">
        <v>0</v>
      </c>
      <c r="W1688" t="s">
        <v>4704</v>
      </c>
      <c r="X1688" t="s">
        <v>4705</v>
      </c>
      <c r="Y1688">
        <v>197</v>
      </c>
      <c r="Z1688" t="s">
        <v>44</v>
      </c>
      <c r="AA1688" t="s">
        <v>710</v>
      </c>
      <c r="AB1688" t="s">
        <v>46</v>
      </c>
      <c r="AC1688">
        <v>25000</v>
      </c>
      <c r="AD1688">
        <v>1997</v>
      </c>
      <c r="AE1688">
        <v>108</v>
      </c>
      <c r="AF1688">
        <v>7.3</v>
      </c>
      <c r="AG1688">
        <v>1.85</v>
      </c>
      <c r="AH1688">
        <v>489</v>
      </c>
    </row>
    <row r="1689" spans="1:34">
      <c r="A1689" t="s">
        <v>76</v>
      </c>
      <c r="B1689" t="s">
        <v>4378</v>
      </c>
      <c r="C1689">
        <v>41</v>
      </c>
      <c r="D1689">
        <v>128</v>
      </c>
      <c r="E1689">
        <v>545</v>
      </c>
      <c r="F1689">
        <v>251</v>
      </c>
      <c r="G1689" t="s">
        <v>4858</v>
      </c>
      <c r="H1689">
        <v>15000</v>
      </c>
      <c r="I1689">
        <v>107458785</v>
      </c>
      <c r="J1689" t="s">
        <v>88</v>
      </c>
      <c r="K1689" t="s">
        <v>38</v>
      </c>
      <c r="L1689" t="s">
        <v>520</v>
      </c>
      <c r="Q1689" t="s">
        <v>138</v>
      </c>
      <c r="R1689" t="s">
        <v>4859</v>
      </c>
      <c r="S1689">
        <v>71754</v>
      </c>
      <c r="T1689">
        <v>16751</v>
      </c>
      <c r="U1689" t="s">
        <v>4860</v>
      </c>
      <c r="V1689">
        <v>3</v>
      </c>
      <c r="W1689" t="s">
        <v>4861</v>
      </c>
      <c r="X1689" t="s">
        <v>4862</v>
      </c>
      <c r="Y1689">
        <v>166</v>
      </c>
      <c r="Z1689" t="s">
        <v>44</v>
      </c>
      <c r="AA1689" t="s">
        <v>45</v>
      </c>
      <c r="AB1689" t="s">
        <v>150</v>
      </c>
      <c r="AC1689">
        <v>40000000</v>
      </c>
      <c r="AD1689">
        <v>1992</v>
      </c>
      <c r="AE1689">
        <v>923</v>
      </c>
      <c r="AF1689">
        <v>7.2</v>
      </c>
      <c r="AG1689">
        <v>2.35</v>
      </c>
      <c r="AH1689">
        <v>0</v>
      </c>
    </row>
    <row r="1690" spans="1:34">
      <c r="A1690" t="s">
        <v>34</v>
      </c>
      <c r="B1690" t="s">
        <v>4863</v>
      </c>
      <c r="C1690">
        <v>241</v>
      </c>
      <c r="D1690">
        <v>121</v>
      </c>
      <c r="E1690">
        <v>278</v>
      </c>
      <c r="F1690">
        <v>808</v>
      </c>
      <c r="G1690" t="s">
        <v>200</v>
      </c>
      <c r="H1690">
        <v>22000</v>
      </c>
      <c r="I1690">
        <v>75274748</v>
      </c>
      <c r="J1690" t="s">
        <v>88</v>
      </c>
      <c r="K1690" t="s">
        <v>38</v>
      </c>
      <c r="Q1690" t="s">
        <v>63</v>
      </c>
      <c r="R1690" t="s">
        <v>4864</v>
      </c>
      <c r="S1690">
        <v>130661</v>
      </c>
      <c r="T1690">
        <v>36010</v>
      </c>
      <c r="U1690" t="s">
        <v>4865</v>
      </c>
      <c r="V1690">
        <v>2</v>
      </c>
      <c r="W1690" t="s">
        <v>4866</v>
      </c>
      <c r="X1690" t="s">
        <v>4867</v>
      </c>
      <c r="Y1690">
        <v>304</v>
      </c>
      <c r="Z1690" t="s">
        <v>44</v>
      </c>
      <c r="AA1690" t="s">
        <v>45</v>
      </c>
      <c r="AB1690" t="s">
        <v>62</v>
      </c>
      <c r="AC1690">
        <v>35000000</v>
      </c>
      <c r="AD1690">
        <v>2015</v>
      </c>
      <c r="AE1690">
        <v>11000</v>
      </c>
      <c r="AF1690">
        <v>7.2</v>
      </c>
      <c r="AG1690">
        <v>1.85</v>
      </c>
      <c r="AH1690">
        <v>54000</v>
      </c>
    </row>
    <row r="1691" spans="1:34">
      <c r="A1691" t="s">
        <v>76</v>
      </c>
      <c r="B1691" t="s">
        <v>4126</v>
      </c>
      <c r="C1691">
        <v>223</v>
      </c>
      <c r="D1691">
        <v>113</v>
      </c>
      <c r="E1691">
        <v>252</v>
      </c>
      <c r="F1691">
        <v>90</v>
      </c>
      <c r="G1691" t="s">
        <v>4903</v>
      </c>
      <c r="H1691">
        <v>539</v>
      </c>
      <c r="I1691">
        <v>170684505</v>
      </c>
      <c r="J1691" t="s">
        <v>88</v>
      </c>
      <c r="K1691" t="s">
        <v>37</v>
      </c>
      <c r="L1691" t="s">
        <v>91</v>
      </c>
      <c r="Q1691" t="s">
        <v>1744</v>
      </c>
      <c r="R1691" t="s">
        <v>4904</v>
      </c>
      <c r="S1691">
        <v>172080</v>
      </c>
      <c r="T1691">
        <v>813</v>
      </c>
      <c r="U1691" t="s">
        <v>4905</v>
      </c>
      <c r="V1691">
        <v>0</v>
      </c>
      <c r="W1691" t="s">
        <v>4906</v>
      </c>
      <c r="X1691" t="s">
        <v>4907</v>
      </c>
      <c r="Y1691">
        <v>1017</v>
      </c>
      <c r="Z1691" t="s">
        <v>44</v>
      </c>
      <c r="AA1691" t="s">
        <v>45</v>
      </c>
      <c r="AB1691" t="s">
        <v>62</v>
      </c>
      <c r="AC1691">
        <v>45000000</v>
      </c>
      <c r="AD1691">
        <v>2002</v>
      </c>
      <c r="AE1691">
        <v>151</v>
      </c>
      <c r="AF1691">
        <v>7.2</v>
      </c>
      <c r="AG1691">
        <v>1.85</v>
      </c>
      <c r="AH1691">
        <v>0</v>
      </c>
    </row>
    <row r="1692" spans="1:34">
      <c r="A1692" t="s">
        <v>34</v>
      </c>
      <c r="B1692" t="s">
        <v>1958</v>
      </c>
      <c r="C1692">
        <v>217</v>
      </c>
      <c r="D1692">
        <v>125</v>
      </c>
      <c r="E1692">
        <v>729</v>
      </c>
      <c r="F1692">
        <v>322</v>
      </c>
      <c r="G1692" t="s">
        <v>4917</v>
      </c>
      <c r="H1692">
        <v>442</v>
      </c>
      <c r="I1692">
        <v>65010106</v>
      </c>
      <c r="J1692" t="s">
        <v>88</v>
      </c>
      <c r="K1692" t="s">
        <v>38</v>
      </c>
      <c r="Q1692" t="s">
        <v>4474</v>
      </c>
      <c r="R1692" t="s">
        <v>4918</v>
      </c>
      <c r="S1692">
        <v>107557</v>
      </c>
      <c r="T1692">
        <v>1556</v>
      </c>
      <c r="U1692" t="s">
        <v>4919</v>
      </c>
      <c r="V1692">
        <v>1</v>
      </c>
      <c r="W1692" t="s">
        <v>4920</v>
      </c>
      <c r="X1692" t="s">
        <v>4921</v>
      </c>
      <c r="Y1692">
        <v>612</v>
      </c>
      <c r="Z1692" t="s">
        <v>44</v>
      </c>
      <c r="AA1692" t="s">
        <v>45</v>
      </c>
      <c r="AB1692" t="s">
        <v>46</v>
      </c>
      <c r="AC1692">
        <v>30000000</v>
      </c>
      <c r="AD1692">
        <v>2002</v>
      </c>
      <c r="AE1692">
        <v>344</v>
      </c>
      <c r="AF1692">
        <v>7.2</v>
      </c>
      <c r="AG1692">
        <v>1.85</v>
      </c>
      <c r="AH1692">
        <v>0</v>
      </c>
    </row>
    <row r="1693" spans="1:34">
      <c r="A1693" t="s">
        <v>34</v>
      </c>
      <c r="B1693" t="s">
        <v>4922</v>
      </c>
      <c r="C1693">
        <v>253</v>
      </c>
      <c r="D1693">
        <v>118</v>
      </c>
      <c r="E1693">
        <v>89</v>
      </c>
      <c r="F1693">
        <v>344</v>
      </c>
      <c r="G1693" t="s">
        <v>1680</v>
      </c>
      <c r="H1693">
        <v>15000</v>
      </c>
      <c r="I1693">
        <v>62877175</v>
      </c>
      <c r="J1693" t="s">
        <v>88</v>
      </c>
      <c r="K1693" t="s">
        <v>38</v>
      </c>
      <c r="L1693" t="s">
        <v>87</v>
      </c>
      <c r="Q1693" t="s">
        <v>1221</v>
      </c>
      <c r="R1693" t="s">
        <v>4923</v>
      </c>
      <c r="S1693">
        <v>217507</v>
      </c>
      <c r="T1693">
        <v>16758</v>
      </c>
      <c r="U1693" t="s">
        <v>4924</v>
      </c>
      <c r="V1693">
        <v>1</v>
      </c>
      <c r="W1693" t="s">
        <v>4925</v>
      </c>
      <c r="X1693" t="s">
        <v>4926</v>
      </c>
      <c r="Y1693">
        <v>325</v>
      </c>
      <c r="Z1693" t="s">
        <v>44</v>
      </c>
      <c r="AA1693" t="s">
        <v>45</v>
      </c>
      <c r="AB1693" t="s">
        <v>46</v>
      </c>
      <c r="AC1693">
        <v>30000000</v>
      </c>
      <c r="AD1693">
        <v>2008</v>
      </c>
      <c r="AE1693">
        <v>975</v>
      </c>
      <c r="AF1693">
        <v>7.2</v>
      </c>
      <c r="AG1693">
        <v>1.85</v>
      </c>
      <c r="AH1693">
        <v>0</v>
      </c>
    </row>
    <row r="1694" spans="1:34">
      <c r="A1694" t="s">
        <v>34</v>
      </c>
      <c r="B1694" t="s">
        <v>4495</v>
      </c>
      <c r="C1694">
        <v>134</v>
      </c>
      <c r="D1694">
        <v>123</v>
      </c>
      <c r="E1694">
        <v>108</v>
      </c>
      <c r="F1694">
        <v>239</v>
      </c>
      <c r="G1694" t="s">
        <v>4934</v>
      </c>
      <c r="H1694">
        <v>1000</v>
      </c>
      <c r="I1694">
        <v>100241322</v>
      </c>
      <c r="J1694" t="s">
        <v>88</v>
      </c>
      <c r="K1694" t="s">
        <v>38</v>
      </c>
      <c r="L1694" t="s">
        <v>87</v>
      </c>
      <c r="Q1694" t="s">
        <v>511</v>
      </c>
      <c r="R1694" t="s">
        <v>4935</v>
      </c>
      <c r="S1694">
        <v>175524</v>
      </c>
      <c r="T1694">
        <v>1690</v>
      </c>
      <c r="U1694" t="s">
        <v>2049</v>
      </c>
      <c r="V1694">
        <v>0</v>
      </c>
      <c r="W1694" t="s">
        <v>4936</v>
      </c>
      <c r="X1694" t="s">
        <v>4937</v>
      </c>
      <c r="Y1694">
        <v>752</v>
      </c>
      <c r="Z1694" t="s">
        <v>44</v>
      </c>
      <c r="AA1694" t="s">
        <v>45</v>
      </c>
      <c r="AB1694" t="s">
        <v>46</v>
      </c>
      <c r="AC1694">
        <v>25000000</v>
      </c>
      <c r="AD1694">
        <v>1998</v>
      </c>
      <c r="AE1694">
        <v>264</v>
      </c>
      <c r="AF1694">
        <v>7.2</v>
      </c>
      <c r="AG1694">
        <v>2.35</v>
      </c>
      <c r="AH1694">
        <v>0</v>
      </c>
    </row>
    <row r="1695" spans="1:34">
      <c r="A1695" t="s">
        <v>34</v>
      </c>
      <c r="B1695" t="s">
        <v>1816</v>
      </c>
      <c r="C1695">
        <v>181</v>
      </c>
      <c r="D1695">
        <v>98</v>
      </c>
      <c r="E1695">
        <v>285</v>
      </c>
      <c r="F1695">
        <v>7000</v>
      </c>
      <c r="G1695" t="s">
        <v>1736</v>
      </c>
      <c r="H1695">
        <v>640000</v>
      </c>
      <c r="I1695">
        <v>84136909</v>
      </c>
      <c r="J1695" t="s">
        <v>88</v>
      </c>
      <c r="Q1695" t="s">
        <v>4949</v>
      </c>
      <c r="R1695" t="s">
        <v>4950</v>
      </c>
      <c r="S1695">
        <v>267921</v>
      </c>
      <c r="T1695">
        <v>656730</v>
      </c>
      <c r="U1695" t="s">
        <v>1592</v>
      </c>
      <c r="V1695">
        <v>5</v>
      </c>
      <c r="W1695" t="s">
        <v>4951</v>
      </c>
      <c r="X1695" t="s">
        <v>4952</v>
      </c>
      <c r="Y1695">
        <v>577</v>
      </c>
      <c r="Z1695" t="s">
        <v>44</v>
      </c>
      <c r="AA1695" t="s">
        <v>45</v>
      </c>
      <c r="AB1695" t="s">
        <v>62</v>
      </c>
      <c r="AC1695">
        <v>26000000</v>
      </c>
      <c r="AD1695">
        <v>2004</v>
      </c>
      <c r="AE1695">
        <v>8000</v>
      </c>
      <c r="AF1695">
        <v>7.2</v>
      </c>
      <c r="AG1695">
        <v>1.85</v>
      </c>
      <c r="AH1695">
        <v>0</v>
      </c>
    </row>
    <row r="1696" spans="1:34">
      <c r="A1696" t="s">
        <v>34</v>
      </c>
      <c r="B1696" t="s">
        <v>1795</v>
      </c>
      <c r="C1696">
        <v>123</v>
      </c>
      <c r="D1696">
        <v>88</v>
      </c>
      <c r="E1696">
        <v>480</v>
      </c>
      <c r="F1696">
        <v>497</v>
      </c>
      <c r="G1696" t="s">
        <v>4961</v>
      </c>
      <c r="H1696">
        <v>8000</v>
      </c>
      <c r="I1696">
        <v>74608545</v>
      </c>
      <c r="J1696" t="s">
        <v>88</v>
      </c>
      <c r="Q1696" t="s">
        <v>1736</v>
      </c>
      <c r="R1696" t="s">
        <v>4962</v>
      </c>
      <c r="S1696">
        <v>185258</v>
      </c>
      <c r="T1696">
        <v>10325</v>
      </c>
      <c r="U1696" t="s">
        <v>4963</v>
      </c>
      <c r="V1696">
        <v>4</v>
      </c>
      <c r="W1696" t="s">
        <v>4964</v>
      </c>
      <c r="X1696" t="s">
        <v>4965</v>
      </c>
      <c r="Y1696">
        <v>404</v>
      </c>
      <c r="Z1696" t="s">
        <v>44</v>
      </c>
      <c r="AA1696" t="s">
        <v>45</v>
      </c>
      <c r="AB1696" t="s">
        <v>46</v>
      </c>
      <c r="AC1696">
        <v>24000000</v>
      </c>
      <c r="AD1696">
        <v>2003</v>
      </c>
      <c r="AE1696">
        <v>909</v>
      </c>
      <c r="AF1696">
        <v>7.2</v>
      </c>
      <c r="AG1696">
        <v>2.35</v>
      </c>
      <c r="AH1696">
        <v>0</v>
      </c>
    </row>
    <row r="1697" spans="1:34">
      <c r="A1697" t="s">
        <v>34</v>
      </c>
      <c r="B1697" t="s">
        <v>5012</v>
      </c>
      <c r="C1697">
        <v>223</v>
      </c>
      <c r="D1697">
        <v>112</v>
      </c>
      <c r="E1697">
        <v>36</v>
      </c>
      <c r="F1697">
        <v>746</v>
      </c>
      <c r="G1697" t="s">
        <v>5013</v>
      </c>
      <c r="H1697">
        <v>10000</v>
      </c>
      <c r="I1697">
        <v>64998368</v>
      </c>
      <c r="J1697" t="s">
        <v>88</v>
      </c>
      <c r="K1697" t="s">
        <v>128</v>
      </c>
      <c r="L1697" t="s">
        <v>87</v>
      </c>
      <c r="Q1697" t="s">
        <v>2321</v>
      </c>
      <c r="R1697" t="s">
        <v>5014</v>
      </c>
      <c r="S1697">
        <v>213898</v>
      </c>
      <c r="T1697">
        <v>12676</v>
      </c>
      <c r="U1697" t="s">
        <v>5015</v>
      </c>
      <c r="V1697">
        <v>4</v>
      </c>
      <c r="W1697" t="s">
        <v>5016</v>
      </c>
      <c r="X1697" t="s">
        <v>5017</v>
      </c>
      <c r="Y1697">
        <v>250</v>
      </c>
      <c r="Z1697" t="s">
        <v>44</v>
      </c>
      <c r="AA1697" t="s">
        <v>45</v>
      </c>
      <c r="AB1697" t="s">
        <v>62</v>
      </c>
      <c r="AC1697">
        <v>17000000</v>
      </c>
      <c r="AD1697">
        <v>2012</v>
      </c>
      <c r="AE1697">
        <v>751</v>
      </c>
      <c r="AF1697">
        <v>7.2</v>
      </c>
      <c r="AG1697">
        <v>1.85</v>
      </c>
      <c r="AH1697">
        <v>36000</v>
      </c>
    </row>
    <row r="1698" spans="1:34">
      <c r="A1698" t="s">
        <v>34</v>
      </c>
      <c r="B1698" t="s">
        <v>983</v>
      </c>
      <c r="C1698">
        <v>218</v>
      </c>
      <c r="D1698">
        <v>92</v>
      </c>
      <c r="E1698">
        <v>11000</v>
      </c>
      <c r="F1698">
        <v>386</v>
      </c>
      <c r="G1698" t="s">
        <v>3480</v>
      </c>
      <c r="H1698">
        <v>860</v>
      </c>
      <c r="I1698">
        <v>5306447</v>
      </c>
      <c r="J1698" t="s">
        <v>88</v>
      </c>
      <c r="K1698" t="s">
        <v>87</v>
      </c>
      <c r="Q1698" t="s">
        <v>3079</v>
      </c>
      <c r="R1698" t="s">
        <v>5049</v>
      </c>
      <c r="S1698">
        <v>58967</v>
      </c>
      <c r="T1698">
        <v>2717</v>
      </c>
      <c r="U1698" t="s">
        <v>5050</v>
      </c>
      <c r="V1698">
        <v>1</v>
      </c>
      <c r="W1698" t="s">
        <v>5051</v>
      </c>
      <c r="X1698" t="s">
        <v>5052</v>
      </c>
      <c r="Y1698">
        <v>169</v>
      </c>
      <c r="Z1698" t="s">
        <v>44</v>
      </c>
      <c r="AA1698" t="s">
        <v>45</v>
      </c>
      <c r="AB1698" t="s">
        <v>62</v>
      </c>
      <c r="AC1698">
        <v>15000000</v>
      </c>
      <c r="AD1698">
        <v>2009</v>
      </c>
      <c r="AE1698">
        <v>658</v>
      </c>
      <c r="AF1698">
        <v>7.2</v>
      </c>
      <c r="AG1698">
        <v>1.85</v>
      </c>
      <c r="AH1698">
        <v>10000</v>
      </c>
    </row>
    <row r="1699" spans="1:34">
      <c r="A1699" t="s">
        <v>34</v>
      </c>
      <c r="B1699" t="s">
        <v>1201</v>
      </c>
      <c r="C1699">
        <v>401</v>
      </c>
      <c r="D1699">
        <v>110</v>
      </c>
      <c r="E1699">
        <v>454</v>
      </c>
      <c r="F1699">
        <v>816</v>
      </c>
      <c r="G1699" t="s">
        <v>4258</v>
      </c>
      <c r="H1699">
        <v>2000</v>
      </c>
      <c r="I1699">
        <v>14989761</v>
      </c>
      <c r="J1699" t="s">
        <v>88</v>
      </c>
      <c r="K1699" t="s">
        <v>37</v>
      </c>
      <c r="Q1699" t="s">
        <v>5067</v>
      </c>
      <c r="R1699" t="s">
        <v>5068</v>
      </c>
      <c r="S1699">
        <v>185845</v>
      </c>
      <c r="T1699">
        <v>4757</v>
      </c>
      <c r="U1699" t="s">
        <v>5004</v>
      </c>
      <c r="V1699">
        <v>7</v>
      </c>
      <c r="W1699" t="s">
        <v>5069</v>
      </c>
      <c r="X1699" t="s">
        <v>5070</v>
      </c>
      <c r="Y1699">
        <v>284</v>
      </c>
      <c r="Z1699" t="s">
        <v>44</v>
      </c>
      <c r="AA1699" t="s">
        <v>329</v>
      </c>
      <c r="AB1699" t="s">
        <v>46</v>
      </c>
      <c r="AC1699">
        <v>15000000</v>
      </c>
      <c r="AD1699">
        <v>2012</v>
      </c>
      <c r="AE1699">
        <v>906</v>
      </c>
      <c r="AF1699">
        <v>7.2</v>
      </c>
      <c r="AG1699">
        <v>2.35</v>
      </c>
      <c r="AH1699">
        <v>52000</v>
      </c>
    </row>
    <row r="1700" spans="1:34">
      <c r="A1700" t="s">
        <v>34</v>
      </c>
      <c r="B1700" t="s">
        <v>5071</v>
      </c>
      <c r="C1700">
        <v>133</v>
      </c>
      <c r="D1700">
        <v>97</v>
      </c>
      <c r="E1700">
        <v>19</v>
      </c>
      <c r="F1700">
        <v>835</v>
      </c>
      <c r="G1700" t="s">
        <v>55</v>
      </c>
      <c r="H1700">
        <v>23000</v>
      </c>
      <c r="I1700">
        <v>38176108</v>
      </c>
      <c r="J1700" t="s">
        <v>88</v>
      </c>
      <c r="K1700" t="s">
        <v>38</v>
      </c>
      <c r="L1700" t="s">
        <v>87</v>
      </c>
      <c r="Q1700" t="s">
        <v>116</v>
      </c>
      <c r="R1700" t="s">
        <v>5072</v>
      </c>
      <c r="S1700">
        <v>222099</v>
      </c>
      <c r="T1700">
        <v>37907</v>
      </c>
      <c r="U1700" t="s">
        <v>5073</v>
      </c>
      <c r="V1700">
        <v>6</v>
      </c>
      <c r="W1700" t="s">
        <v>5074</v>
      </c>
      <c r="X1700" t="s">
        <v>5075</v>
      </c>
      <c r="Y1700">
        <v>549</v>
      </c>
      <c r="Z1700" t="s">
        <v>44</v>
      </c>
      <c r="AA1700" t="s">
        <v>45</v>
      </c>
      <c r="AB1700" t="s">
        <v>62</v>
      </c>
      <c r="AC1700">
        <v>16000000</v>
      </c>
      <c r="AD1700">
        <v>1999</v>
      </c>
      <c r="AE1700">
        <v>13000</v>
      </c>
      <c r="AF1700">
        <v>7.2</v>
      </c>
      <c r="AG1700">
        <v>1.85</v>
      </c>
      <c r="AH1700">
        <v>10000</v>
      </c>
    </row>
    <row r="1701" spans="1:34">
      <c r="A1701" t="s">
        <v>34</v>
      </c>
      <c r="B1701" t="s">
        <v>5086</v>
      </c>
      <c r="C1701">
        <v>183</v>
      </c>
      <c r="D1701">
        <v>106</v>
      </c>
      <c r="E1701">
        <v>287</v>
      </c>
      <c r="F1701">
        <v>233</v>
      </c>
      <c r="G1701" t="s">
        <v>5087</v>
      </c>
      <c r="H1701">
        <v>767</v>
      </c>
      <c r="I1701">
        <v>148170000</v>
      </c>
      <c r="J1701" t="s">
        <v>88</v>
      </c>
      <c r="K1701" t="s">
        <v>70</v>
      </c>
      <c r="L1701" t="s">
        <v>94</v>
      </c>
      <c r="Q1701" t="s">
        <v>5088</v>
      </c>
      <c r="R1701" t="s">
        <v>5089</v>
      </c>
      <c r="S1701">
        <v>142293</v>
      </c>
      <c r="T1701">
        <v>2053</v>
      </c>
      <c r="U1701" t="s">
        <v>5090</v>
      </c>
      <c r="V1701">
        <v>0</v>
      </c>
      <c r="W1701" t="s">
        <v>5091</v>
      </c>
      <c r="X1701" t="s">
        <v>5092</v>
      </c>
      <c r="Y1701">
        <v>245</v>
      </c>
      <c r="Z1701" t="s">
        <v>44</v>
      </c>
      <c r="AA1701" t="s">
        <v>45</v>
      </c>
      <c r="AB1701" t="s">
        <v>150</v>
      </c>
      <c r="AC1701">
        <v>11000000</v>
      </c>
      <c r="AD1701">
        <v>1984</v>
      </c>
      <c r="AE1701">
        <v>281</v>
      </c>
      <c r="AF1701">
        <v>7.2</v>
      </c>
      <c r="AG1701">
        <v>2.2000000000000002</v>
      </c>
      <c r="AH1701">
        <v>14000</v>
      </c>
    </row>
    <row r="1702" spans="1:34">
      <c r="A1702" t="s">
        <v>34</v>
      </c>
      <c r="B1702" t="s">
        <v>5093</v>
      </c>
      <c r="C1702">
        <v>57</v>
      </c>
      <c r="D1702">
        <v>107</v>
      </c>
      <c r="E1702">
        <v>42</v>
      </c>
      <c r="F1702">
        <v>808</v>
      </c>
      <c r="G1702" t="s">
        <v>965</v>
      </c>
      <c r="H1702">
        <v>1000</v>
      </c>
      <c r="I1702">
        <v>49797148</v>
      </c>
      <c r="J1702" t="s">
        <v>88</v>
      </c>
      <c r="K1702" t="s">
        <v>520</v>
      </c>
      <c r="Q1702" t="s">
        <v>2913</v>
      </c>
      <c r="R1702" t="s">
        <v>5094</v>
      </c>
      <c r="S1702">
        <v>49007</v>
      </c>
      <c r="T1702">
        <v>3435</v>
      </c>
      <c r="U1702" t="s">
        <v>4865</v>
      </c>
      <c r="V1702">
        <v>3</v>
      </c>
      <c r="W1702" t="s">
        <v>5095</v>
      </c>
      <c r="X1702" t="s">
        <v>5096</v>
      </c>
      <c r="Y1702">
        <v>97</v>
      </c>
      <c r="Z1702" t="s">
        <v>44</v>
      </c>
      <c r="AA1702" t="s">
        <v>45</v>
      </c>
      <c r="AB1702" t="s">
        <v>46</v>
      </c>
      <c r="AC1702">
        <v>11000000</v>
      </c>
      <c r="AD1702">
        <v>1989</v>
      </c>
      <c r="AE1702">
        <v>854</v>
      </c>
      <c r="AF1702">
        <v>7.2</v>
      </c>
      <c r="AG1702">
        <v>1.85</v>
      </c>
      <c r="AH1702">
        <v>0</v>
      </c>
    </row>
    <row r="1703" spans="1:34">
      <c r="A1703" t="s">
        <v>34</v>
      </c>
      <c r="B1703" t="s">
        <v>5117</v>
      </c>
      <c r="C1703">
        <v>163</v>
      </c>
      <c r="D1703">
        <v>101</v>
      </c>
      <c r="E1703">
        <v>16</v>
      </c>
      <c r="F1703">
        <v>472</v>
      </c>
      <c r="G1703" t="s">
        <v>3818</v>
      </c>
      <c r="H1703">
        <v>943</v>
      </c>
      <c r="I1703">
        <v>6350058</v>
      </c>
      <c r="J1703" t="s">
        <v>88</v>
      </c>
      <c r="K1703" t="s">
        <v>38</v>
      </c>
      <c r="L1703" t="s">
        <v>87</v>
      </c>
      <c r="Q1703" t="s">
        <v>769</v>
      </c>
      <c r="R1703" t="s">
        <v>5118</v>
      </c>
      <c r="S1703">
        <v>106098</v>
      </c>
      <c r="T1703">
        <v>2786</v>
      </c>
      <c r="U1703" t="s">
        <v>5119</v>
      </c>
      <c r="V1703">
        <v>3</v>
      </c>
      <c r="W1703" t="s">
        <v>5120</v>
      </c>
      <c r="X1703" t="s">
        <v>5121</v>
      </c>
      <c r="Y1703">
        <v>150</v>
      </c>
      <c r="Z1703" t="s">
        <v>44</v>
      </c>
      <c r="AA1703" t="s">
        <v>45</v>
      </c>
      <c r="AB1703" t="s">
        <v>62</v>
      </c>
      <c r="AC1703">
        <v>8000000</v>
      </c>
      <c r="AD1703">
        <v>2010</v>
      </c>
      <c r="AE1703">
        <v>769</v>
      </c>
      <c r="AF1703">
        <v>7.2</v>
      </c>
      <c r="AG1703">
        <v>1.85</v>
      </c>
      <c r="AH1703">
        <v>20000</v>
      </c>
    </row>
    <row r="1704" spans="1:34">
      <c r="A1704" t="s">
        <v>34</v>
      </c>
      <c r="B1704" t="s">
        <v>2101</v>
      </c>
      <c r="C1704">
        <v>93</v>
      </c>
      <c r="D1704">
        <v>123</v>
      </c>
      <c r="E1704">
        <v>0</v>
      </c>
      <c r="F1704">
        <v>781</v>
      </c>
      <c r="G1704" t="s">
        <v>2103</v>
      </c>
      <c r="H1704">
        <v>1000</v>
      </c>
      <c r="I1704">
        <v>2122561</v>
      </c>
      <c r="J1704" t="s">
        <v>88</v>
      </c>
      <c r="K1704" t="s">
        <v>87</v>
      </c>
      <c r="Q1704" t="s">
        <v>232</v>
      </c>
      <c r="R1704" t="s">
        <v>5156</v>
      </c>
      <c r="S1704">
        <v>99033</v>
      </c>
      <c r="T1704">
        <v>3254</v>
      </c>
      <c r="U1704" t="s">
        <v>4683</v>
      </c>
      <c r="V1704">
        <v>6</v>
      </c>
      <c r="W1704" t="s">
        <v>5157</v>
      </c>
      <c r="X1704" t="s">
        <v>5158</v>
      </c>
      <c r="Y1704">
        <v>434</v>
      </c>
      <c r="Z1704" t="s">
        <v>44</v>
      </c>
      <c r="AA1704" t="s">
        <v>45</v>
      </c>
      <c r="AB1704" t="s">
        <v>46</v>
      </c>
      <c r="AC1704">
        <v>6000000</v>
      </c>
      <c r="AD1704">
        <v>1995</v>
      </c>
      <c r="AE1704">
        <v>898</v>
      </c>
      <c r="AF1704">
        <v>7.2</v>
      </c>
      <c r="AG1704">
        <v>1.85</v>
      </c>
      <c r="AH1704">
        <v>0</v>
      </c>
    </row>
    <row r="1705" spans="1:34">
      <c r="A1705" t="s">
        <v>34</v>
      </c>
      <c r="B1705" t="s">
        <v>5184</v>
      </c>
      <c r="C1705">
        <v>205</v>
      </c>
      <c r="D1705">
        <v>93</v>
      </c>
      <c r="E1705">
        <v>592</v>
      </c>
      <c r="F1705">
        <v>36</v>
      </c>
      <c r="G1705" t="s">
        <v>5185</v>
      </c>
      <c r="H1705">
        <v>232</v>
      </c>
      <c r="I1705">
        <v>611709</v>
      </c>
      <c r="J1705" t="s">
        <v>88</v>
      </c>
      <c r="K1705" t="s">
        <v>38</v>
      </c>
      <c r="Q1705" t="s">
        <v>5186</v>
      </c>
      <c r="R1705" t="s">
        <v>5187</v>
      </c>
      <c r="S1705">
        <v>15267</v>
      </c>
      <c r="T1705">
        <v>391</v>
      </c>
      <c r="U1705" t="s">
        <v>5188</v>
      </c>
      <c r="V1705">
        <v>1</v>
      </c>
      <c r="W1705" t="s">
        <v>5189</v>
      </c>
      <c r="X1705" t="s">
        <v>5190</v>
      </c>
      <c r="Y1705">
        <v>41</v>
      </c>
      <c r="Z1705" t="s">
        <v>390</v>
      </c>
      <c r="AA1705" t="s">
        <v>5191</v>
      </c>
      <c r="AB1705" t="s">
        <v>532</v>
      </c>
      <c r="AC1705">
        <v>3850000</v>
      </c>
      <c r="AD1705">
        <v>2011</v>
      </c>
      <c r="AE1705">
        <v>67</v>
      </c>
      <c r="AF1705">
        <v>7.2</v>
      </c>
      <c r="AG1705">
        <v>1.85</v>
      </c>
      <c r="AH1705">
        <v>0</v>
      </c>
    </row>
    <row r="1706" spans="1:34">
      <c r="A1706" t="s">
        <v>34</v>
      </c>
      <c r="B1706" t="s">
        <v>1159</v>
      </c>
      <c r="C1706">
        <v>42</v>
      </c>
      <c r="D1706">
        <v>110</v>
      </c>
      <c r="E1706">
        <v>272</v>
      </c>
      <c r="F1706">
        <v>551</v>
      </c>
      <c r="G1706" t="s">
        <v>3729</v>
      </c>
      <c r="H1706">
        <v>801</v>
      </c>
      <c r="I1706">
        <v>14100000</v>
      </c>
      <c r="J1706" t="s">
        <v>88</v>
      </c>
      <c r="K1706" t="s">
        <v>38</v>
      </c>
      <c r="Q1706" t="s">
        <v>5197</v>
      </c>
      <c r="R1706" t="s">
        <v>5198</v>
      </c>
      <c r="S1706">
        <v>14995</v>
      </c>
      <c r="T1706">
        <v>2943</v>
      </c>
      <c r="U1706" t="s">
        <v>2310</v>
      </c>
      <c r="V1706">
        <v>6</v>
      </c>
      <c r="W1706" t="s">
        <v>5199</v>
      </c>
      <c r="X1706" t="s">
        <v>5200</v>
      </c>
      <c r="Y1706">
        <v>87</v>
      </c>
      <c r="Z1706" t="s">
        <v>44</v>
      </c>
      <c r="AA1706" t="s">
        <v>45</v>
      </c>
      <c r="AB1706" t="s">
        <v>46</v>
      </c>
      <c r="AC1706">
        <v>5000000</v>
      </c>
      <c r="AD1706">
        <v>1982</v>
      </c>
      <c r="AE1706">
        <v>796</v>
      </c>
      <c r="AF1706">
        <v>7.2</v>
      </c>
      <c r="AG1706">
        <v>1.85</v>
      </c>
      <c r="AH1706">
        <v>0</v>
      </c>
    </row>
    <row r="1707" spans="1:34">
      <c r="A1707" t="s">
        <v>34</v>
      </c>
      <c r="B1707" t="s">
        <v>5206</v>
      </c>
      <c r="C1707">
        <v>87</v>
      </c>
      <c r="D1707">
        <v>100</v>
      </c>
      <c r="E1707">
        <v>3</v>
      </c>
      <c r="F1707">
        <v>9</v>
      </c>
      <c r="G1707" t="s">
        <v>5207</v>
      </c>
      <c r="H1707">
        <v>74</v>
      </c>
      <c r="I1707">
        <v>513836</v>
      </c>
      <c r="J1707" t="s">
        <v>88</v>
      </c>
      <c r="K1707" t="s">
        <v>38</v>
      </c>
      <c r="L1707" t="s">
        <v>87</v>
      </c>
      <c r="Q1707" t="s">
        <v>5208</v>
      </c>
      <c r="R1707" t="s">
        <v>5209</v>
      </c>
      <c r="S1707">
        <v>6304</v>
      </c>
      <c r="T1707">
        <v>143</v>
      </c>
      <c r="U1707" t="s">
        <v>5210</v>
      </c>
      <c r="V1707">
        <v>1</v>
      </c>
      <c r="W1707" t="s">
        <v>5211</v>
      </c>
      <c r="X1707" t="s">
        <v>5212</v>
      </c>
      <c r="Y1707">
        <v>21</v>
      </c>
      <c r="Z1707" t="s">
        <v>390</v>
      </c>
      <c r="AA1707" t="s">
        <v>301</v>
      </c>
      <c r="AB1707" t="s">
        <v>46</v>
      </c>
      <c r="AC1707">
        <v>4600000</v>
      </c>
      <c r="AD1707">
        <v>2010</v>
      </c>
      <c r="AE1707">
        <v>52</v>
      </c>
      <c r="AF1707">
        <v>7.2</v>
      </c>
      <c r="AG1707">
        <v>1.85</v>
      </c>
      <c r="AH1707">
        <v>0</v>
      </c>
    </row>
    <row r="1708" spans="1:34">
      <c r="A1708" t="s">
        <v>34</v>
      </c>
      <c r="B1708" t="s">
        <v>5220</v>
      </c>
      <c r="C1708">
        <v>122</v>
      </c>
      <c r="D1708">
        <v>91</v>
      </c>
      <c r="E1708">
        <v>11</v>
      </c>
      <c r="F1708">
        <v>121</v>
      </c>
      <c r="G1708" t="s">
        <v>5221</v>
      </c>
      <c r="H1708">
        <v>1000</v>
      </c>
      <c r="I1708">
        <v>45857453</v>
      </c>
      <c r="J1708" t="s">
        <v>88</v>
      </c>
      <c r="K1708" t="s">
        <v>38</v>
      </c>
      <c r="L1708" t="s">
        <v>128</v>
      </c>
      <c r="Q1708" t="s">
        <v>511</v>
      </c>
      <c r="R1708" t="s">
        <v>5222</v>
      </c>
      <c r="S1708">
        <v>82232</v>
      </c>
      <c r="T1708">
        <v>2323</v>
      </c>
      <c r="U1708" t="s">
        <v>5223</v>
      </c>
      <c r="V1708">
        <v>3</v>
      </c>
      <c r="W1708" t="s">
        <v>5224</v>
      </c>
      <c r="X1708" t="s">
        <v>5225</v>
      </c>
      <c r="Y1708">
        <v>174</v>
      </c>
      <c r="Z1708" t="s">
        <v>44</v>
      </c>
      <c r="AA1708" t="s">
        <v>329</v>
      </c>
      <c r="AB1708" t="s">
        <v>46</v>
      </c>
      <c r="AC1708">
        <v>3500000</v>
      </c>
      <c r="AD1708">
        <v>1997</v>
      </c>
      <c r="AE1708">
        <v>891</v>
      </c>
      <c r="AF1708">
        <v>7.2</v>
      </c>
      <c r="AG1708">
        <v>1.85</v>
      </c>
      <c r="AH1708">
        <v>0</v>
      </c>
    </row>
    <row r="1709" spans="1:34">
      <c r="A1709" t="s">
        <v>34</v>
      </c>
      <c r="B1709" t="s">
        <v>5226</v>
      </c>
      <c r="C1709">
        <v>261</v>
      </c>
      <c r="D1709">
        <v>105</v>
      </c>
      <c r="E1709">
        <v>101</v>
      </c>
      <c r="F1709">
        <v>157</v>
      </c>
      <c r="G1709" t="s">
        <v>5227</v>
      </c>
      <c r="H1709">
        <v>1000</v>
      </c>
      <c r="I1709">
        <v>5776314</v>
      </c>
      <c r="J1709" t="s">
        <v>88</v>
      </c>
      <c r="K1709" t="s">
        <v>38</v>
      </c>
      <c r="L1709" t="s">
        <v>87</v>
      </c>
      <c r="Q1709" t="s">
        <v>1709</v>
      </c>
      <c r="R1709" t="s">
        <v>5228</v>
      </c>
      <c r="S1709">
        <v>73349</v>
      </c>
      <c r="T1709">
        <v>2016</v>
      </c>
      <c r="U1709" t="s">
        <v>5229</v>
      </c>
      <c r="V1709">
        <v>4</v>
      </c>
      <c r="W1709" t="s">
        <v>5230</v>
      </c>
      <c r="X1709" t="s">
        <v>5231</v>
      </c>
      <c r="Y1709">
        <v>142</v>
      </c>
      <c r="Z1709" t="s">
        <v>44</v>
      </c>
      <c r="AA1709" t="s">
        <v>45</v>
      </c>
      <c r="AB1709" t="s">
        <v>46</v>
      </c>
      <c r="AC1709">
        <v>3200000</v>
      </c>
      <c r="AD1709">
        <v>2010</v>
      </c>
      <c r="AE1709">
        <v>394</v>
      </c>
      <c r="AF1709">
        <v>7.2</v>
      </c>
      <c r="AG1709">
        <v>1.85</v>
      </c>
      <c r="AH1709">
        <v>15000</v>
      </c>
    </row>
    <row r="1710" spans="1:34">
      <c r="A1710" t="s">
        <v>34</v>
      </c>
      <c r="B1710" t="s">
        <v>507</v>
      </c>
      <c r="C1710">
        <v>114</v>
      </c>
      <c r="D1710">
        <v>100</v>
      </c>
      <c r="E1710">
        <v>1000</v>
      </c>
      <c r="F1710">
        <v>220</v>
      </c>
      <c r="G1710" t="s">
        <v>5232</v>
      </c>
      <c r="H1710">
        <v>989</v>
      </c>
      <c r="I1710">
        <v>11694528</v>
      </c>
      <c r="J1710" t="s">
        <v>88</v>
      </c>
      <c r="K1710" t="s">
        <v>93</v>
      </c>
      <c r="L1710" t="s">
        <v>128</v>
      </c>
      <c r="Q1710" t="s">
        <v>4152</v>
      </c>
      <c r="R1710" t="s">
        <v>5233</v>
      </c>
      <c r="S1710">
        <v>7721</v>
      </c>
      <c r="T1710">
        <v>2165</v>
      </c>
      <c r="U1710" t="s">
        <v>5234</v>
      </c>
      <c r="V1710">
        <v>0</v>
      </c>
      <c r="W1710" t="s">
        <v>5235</v>
      </c>
      <c r="X1710" t="s">
        <v>5236</v>
      </c>
      <c r="Y1710">
        <v>72</v>
      </c>
      <c r="Z1710" t="s">
        <v>44</v>
      </c>
      <c r="AA1710" t="s">
        <v>45</v>
      </c>
      <c r="AB1710" t="s">
        <v>46</v>
      </c>
      <c r="AC1710">
        <v>3000000</v>
      </c>
      <c r="AD1710">
        <v>2005</v>
      </c>
      <c r="AE1710">
        <v>744</v>
      </c>
      <c r="AF1710">
        <v>7.2</v>
      </c>
      <c r="AG1710">
        <v>1.85</v>
      </c>
      <c r="AH1710">
        <v>635</v>
      </c>
    </row>
    <row r="1711" spans="1:34">
      <c r="A1711" t="s">
        <v>34</v>
      </c>
      <c r="B1711" t="s">
        <v>5243</v>
      </c>
      <c r="C1711">
        <v>56</v>
      </c>
      <c r="D1711">
        <v>89</v>
      </c>
      <c r="E1711">
        <v>149</v>
      </c>
      <c r="F1711">
        <v>580</v>
      </c>
      <c r="G1711" t="s">
        <v>5244</v>
      </c>
      <c r="H1711">
        <v>912</v>
      </c>
      <c r="I1711">
        <v>6719300</v>
      </c>
      <c r="J1711" t="s">
        <v>88</v>
      </c>
      <c r="K1711" t="s">
        <v>38</v>
      </c>
      <c r="Q1711" t="s">
        <v>5245</v>
      </c>
      <c r="R1711" t="s">
        <v>5246</v>
      </c>
      <c r="S1711">
        <v>8224</v>
      </c>
      <c r="T1711">
        <v>3163</v>
      </c>
      <c r="U1711" t="s">
        <v>5247</v>
      </c>
      <c r="V1711">
        <v>3</v>
      </c>
      <c r="W1711" t="s">
        <v>5248</v>
      </c>
      <c r="X1711" t="s">
        <v>5249</v>
      </c>
      <c r="Y1711">
        <v>132</v>
      </c>
      <c r="Z1711" t="s">
        <v>44</v>
      </c>
      <c r="AA1711" t="s">
        <v>710</v>
      </c>
      <c r="AB1711" t="s">
        <v>62</v>
      </c>
      <c r="AC1711">
        <v>2000000</v>
      </c>
      <c r="AD1711">
        <v>1998</v>
      </c>
      <c r="AE1711">
        <v>752</v>
      </c>
      <c r="AF1711">
        <v>7.2</v>
      </c>
      <c r="AG1711">
        <v>1.85</v>
      </c>
      <c r="AH1711">
        <v>0</v>
      </c>
    </row>
    <row r="1712" spans="1:34">
      <c r="A1712" t="s">
        <v>34</v>
      </c>
      <c r="B1712" t="s">
        <v>5263</v>
      </c>
      <c r="C1712">
        <v>109</v>
      </c>
      <c r="D1712">
        <v>95</v>
      </c>
      <c r="E1712">
        <v>0</v>
      </c>
      <c r="F1712">
        <v>0</v>
      </c>
      <c r="G1712" t="s">
        <v>5264</v>
      </c>
      <c r="H1712">
        <v>227</v>
      </c>
      <c r="I1712">
        <v>1060591</v>
      </c>
      <c r="J1712" t="s">
        <v>88</v>
      </c>
      <c r="K1712" t="s">
        <v>38</v>
      </c>
      <c r="L1712" t="s">
        <v>87</v>
      </c>
      <c r="Q1712" t="s">
        <v>5265</v>
      </c>
      <c r="R1712" t="s">
        <v>5266</v>
      </c>
      <c r="S1712">
        <v>9750</v>
      </c>
      <c r="T1712">
        <v>231</v>
      </c>
      <c r="U1712" t="s">
        <v>5263</v>
      </c>
      <c r="V1712">
        <v>0</v>
      </c>
      <c r="W1712" t="s">
        <v>5267</v>
      </c>
      <c r="X1712" t="s">
        <v>5268</v>
      </c>
      <c r="Y1712">
        <v>66</v>
      </c>
      <c r="Z1712" t="s">
        <v>5269</v>
      </c>
      <c r="AA1712" t="s">
        <v>301</v>
      </c>
      <c r="AB1712" t="s">
        <v>150</v>
      </c>
      <c r="AC1712">
        <v>1300000</v>
      </c>
      <c r="AD1712">
        <v>2007</v>
      </c>
      <c r="AE1712">
        <v>4</v>
      </c>
      <c r="AF1712">
        <v>7.2</v>
      </c>
      <c r="AG1712">
        <v>1.85</v>
      </c>
      <c r="AH1712">
        <v>0</v>
      </c>
    </row>
    <row r="1713" spans="1:34">
      <c r="A1713" t="s">
        <v>34</v>
      </c>
      <c r="B1713" t="s">
        <v>449</v>
      </c>
      <c r="C1713">
        <v>43</v>
      </c>
      <c r="D1713">
        <v>95</v>
      </c>
      <c r="E1713">
        <v>12000</v>
      </c>
      <c r="F1713">
        <v>636</v>
      </c>
      <c r="G1713" t="s">
        <v>1407</v>
      </c>
      <c r="H1713">
        <v>12000</v>
      </c>
      <c r="I1713">
        <v>695229</v>
      </c>
      <c r="J1713" t="s">
        <v>88</v>
      </c>
      <c r="K1713" t="s">
        <v>38</v>
      </c>
      <c r="Q1713" t="s">
        <v>449</v>
      </c>
      <c r="R1713" t="s">
        <v>5286</v>
      </c>
      <c r="S1713">
        <v>11369</v>
      </c>
      <c r="T1713">
        <v>14420</v>
      </c>
      <c r="U1713" t="s">
        <v>914</v>
      </c>
      <c r="V1713">
        <v>1</v>
      </c>
      <c r="W1713" t="s">
        <v>5287</v>
      </c>
      <c r="X1713" t="s">
        <v>5288</v>
      </c>
      <c r="Y1713">
        <v>65</v>
      </c>
      <c r="Z1713" t="s">
        <v>44</v>
      </c>
      <c r="AA1713" t="s">
        <v>45</v>
      </c>
      <c r="AB1713" t="s">
        <v>46</v>
      </c>
      <c r="AC1713">
        <v>1300000</v>
      </c>
      <c r="AD1713">
        <v>1996</v>
      </c>
      <c r="AE1713">
        <v>680</v>
      </c>
      <c r="AF1713">
        <v>7.2</v>
      </c>
      <c r="AG1713">
        <v>1.85</v>
      </c>
      <c r="AH1713">
        <v>872</v>
      </c>
    </row>
    <row r="1714" spans="1:34">
      <c r="A1714" t="s">
        <v>34</v>
      </c>
      <c r="B1714" t="s">
        <v>5320</v>
      </c>
      <c r="C1714">
        <v>35</v>
      </c>
      <c r="D1714">
        <v>107</v>
      </c>
      <c r="E1714">
        <v>6</v>
      </c>
      <c r="F1714">
        <v>522</v>
      </c>
      <c r="G1714" t="s">
        <v>5321</v>
      </c>
      <c r="H1714">
        <v>23000</v>
      </c>
      <c r="I1714">
        <v>819939</v>
      </c>
      <c r="J1714" t="s">
        <v>88</v>
      </c>
      <c r="K1714" t="s">
        <v>38</v>
      </c>
      <c r="L1714" t="s">
        <v>87</v>
      </c>
      <c r="Q1714" t="s">
        <v>116</v>
      </c>
      <c r="R1714" t="s">
        <v>5322</v>
      </c>
      <c r="S1714">
        <v>14580</v>
      </c>
      <c r="T1714">
        <v>26017</v>
      </c>
      <c r="U1714" t="s">
        <v>5323</v>
      </c>
      <c r="V1714">
        <v>2</v>
      </c>
      <c r="W1714" t="s">
        <v>5324</v>
      </c>
      <c r="X1714" t="s">
        <v>5325</v>
      </c>
      <c r="Y1714">
        <v>252</v>
      </c>
      <c r="Z1714" t="s">
        <v>44</v>
      </c>
      <c r="AA1714" t="s">
        <v>45</v>
      </c>
      <c r="AB1714" t="s">
        <v>46</v>
      </c>
      <c r="AC1714">
        <v>850000</v>
      </c>
      <c r="AD1714">
        <v>2003</v>
      </c>
      <c r="AE1714">
        <v>813</v>
      </c>
      <c r="AF1714">
        <v>7.2</v>
      </c>
      <c r="AG1714">
        <v>1.85</v>
      </c>
      <c r="AH1714">
        <v>0</v>
      </c>
    </row>
    <row r="1715" spans="1:34">
      <c r="A1715" t="s">
        <v>34</v>
      </c>
      <c r="B1715" t="s">
        <v>5476</v>
      </c>
      <c r="C1715">
        <v>180</v>
      </c>
      <c r="D1715">
        <v>115</v>
      </c>
      <c r="E1715">
        <v>64</v>
      </c>
      <c r="F1715">
        <v>664</v>
      </c>
      <c r="G1715" t="s">
        <v>5170</v>
      </c>
      <c r="H1715">
        <v>2000</v>
      </c>
      <c r="I1715">
        <v>143151473</v>
      </c>
      <c r="J1715" t="s">
        <v>88</v>
      </c>
      <c r="K1715" t="s">
        <v>38</v>
      </c>
      <c r="L1715" t="s">
        <v>89</v>
      </c>
      <c r="Q1715" t="s">
        <v>5477</v>
      </c>
      <c r="R1715" t="s">
        <v>5478</v>
      </c>
      <c r="S1715">
        <v>116681</v>
      </c>
      <c r="T1715">
        <v>4811</v>
      </c>
      <c r="U1715" t="s">
        <v>5479</v>
      </c>
      <c r="V1715">
        <v>0</v>
      </c>
      <c r="W1715" t="s">
        <v>5480</v>
      </c>
      <c r="X1715" t="s">
        <v>5481</v>
      </c>
      <c r="Y1715">
        <v>320</v>
      </c>
      <c r="Z1715" t="s">
        <v>44</v>
      </c>
      <c r="AA1715" t="s">
        <v>45</v>
      </c>
      <c r="AB1715" t="s">
        <v>150</v>
      </c>
      <c r="AC1715">
        <v>60000000</v>
      </c>
      <c r="AD1715">
        <v>2008</v>
      </c>
      <c r="AE1715">
        <v>899</v>
      </c>
      <c r="AF1715">
        <v>7.1</v>
      </c>
      <c r="AG1715">
        <v>2.35</v>
      </c>
      <c r="AH1715">
        <v>11000</v>
      </c>
    </row>
    <row r="1716" spans="1:34">
      <c r="A1716" t="s">
        <v>34</v>
      </c>
      <c r="B1716" t="s">
        <v>5534</v>
      </c>
      <c r="C1716">
        <v>215</v>
      </c>
      <c r="D1716">
        <v>105</v>
      </c>
      <c r="E1716">
        <v>29</v>
      </c>
      <c r="F1716">
        <v>257</v>
      </c>
      <c r="G1716" t="s">
        <v>621</v>
      </c>
      <c r="H1716">
        <v>24000</v>
      </c>
      <c r="I1716">
        <v>71347010</v>
      </c>
      <c r="J1716" t="s">
        <v>88</v>
      </c>
      <c r="K1716" t="s">
        <v>87</v>
      </c>
      <c r="Q1716" t="s">
        <v>346</v>
      </c>
      <c r="R1716" t="s">
        <v>5535</v>
      </c>
      <c r="S1716">
        <v>166194</v>
      </c>
      <c r="T1716">
        <v>28928</v>
      </c>
      <c r="U1716" t="s">
        <v>5536</v>
      </c>
      <c r="V1716">
        <v>2</v>
      </c>
      <c r="W1716" t="s">
        <v>5537</v>
      </c>
      <c r="X1716" t="s">
        <v>5538</v>
      </c>
      <c r="Y1716">
        <v>215</v>
      </c>
      <c r="Z1716" t="s">
        <v>44</v>
      </c>
      <c r="AA1716" t="s">
        <v>45</v>
      </c>
      <c r="AB1716" t="s">
        <v>46</v>
      </c>
      <c r="AC1716">
        <v>40000000</v>
      </c>
      <c r="AD1716">
        <v>2009</v>
      </c>
      <c r="AE1716">
        <v>4000</v>
      </c>
      <c r="AF1716">
        <v>7.1</v>
      </c>
      <c r="AG1716">
        <v>1.85</v>
      </c>
      <c r="AH1716">
        <v>0</v>
      </c>
    </row>
    <row r="1717" spans="1:34">
      <c r="A1717" t="s">
        <v>34</v>
      </c>
      <c r="B1717" t="s">
        <v>5102</v>
      </c>
      <c r="C1717">
        <v>158</v>
      </c>
      <c r="D1717">
        <v>101</v>
      </c>
      <c r="E1717">
        <v>129</v>
      </c>
      <c r="F1717">
        <v>3</v>
      </c>
      <c r="G1717" t="s">
        <v>5607</v>
      </c>
      <c r="H1717">
        <v>66</v>
      </c>
      <c r="I1717">
        <v>40566655</v>
      </c>
      <c r="J1717" t="s">
        <v>88</v>
      </c>
      <c r="K1717" t="s">
        <v>38</v>
      </c>
      <c r="L1717" t="s">
        <v>87</v>
      </c>
      <c r="Q1717" t="s">
        <v>5608</v>
      </c>
      <c r="R1717" t="s">
        <v>5609</v>
      </c>
      <c r="S1717">
        <v>144021</v>
      </c>
      <c r="T1717">
        <v>74</v>
      </c>
      <c r="U1717" t="s">
        <v>5610</v>
      </c>
      <c r="V1717">
        <v>0</v>
      </c>
      <c r="W1717" t="s">
        <v>5611</v>
      </c>
      <c r="X1717" t="s">
        <v>5612</v>
      </c>
      <c r="Y1717">
        <v>391</v>
      </c>
      <c r="Z1717" t="s">
        <v>44</v>
      </c>
      <c r="AA1717" t="s">
        <v>329</v>
      </c>
      <c r="AB1717" t="s">
        <v>62</v>
      </c>
      <c r="AC1717">
        <v>30000000</v>
      </c>
      <c r="AD1717">
        <v>2002</v>
      </c>
      <c r="AE1717">
        <v>5</v>
      </c>
      <c r="AF1717">
        <v>7.1</v>
      </c>
      <c r="AG1717">
        <v>2.35</v>
      </c>
      <c r="AH1717">
        <v>0</v>
      </c>
    </row>
    <row r="1718" spans="1:34">
      <c r="A1718" t="s">
        <v>34</v>
      </c>
      <c r="B1718" t="s">
        <v>5613</v>
      </c>
      <c r="C1718">
        <v>217</v>
      </c>
      <c r="D1718">
        <v>133</v>
      </c>
      <c r="E1718">
        <v>0</v>
      </c>
      <c r="F1718">
        <v>218</v>
      </c>
      <c r="G1718" t="s">
        <v>5614</v>
      </c>
      <c r="H1718">
        <v>7000</v>
      </c>
      <c r="I1718">
        <v>109243478</v>
      </c>
      <c r="J1718" t="s">
        <v>88</v>
      </c>
      <c r="K1718" t="s">
        <v>87</v>
      </c>
      <c r="Q1718" t="s">
        <v>1592</v>
      </c>
      <c r="R1718" t="s">
        <v>5615</v>
      </c>
      <c r="S1718">
        <v>313797</v>
      </c>
      <c r="T1718">
        <v>8341</v>
      </c>
      <c r="U1718" t="s">
        <v>5616</v>
      </c>
      <c r="V1718">
        <v>1</v>
      </c>
      <c r="W1718" t="s">
        <v>5617</v>
      </c>
      <c r="X1718" t="s">
        <v>5618</v>
      </c>
      <c r="Y1718">
        <v>546</v>
      </c>
      <c r="Z1718" t="s">
        <v>44</v>
      </c>
      <c r="AA1718" t="s">
        <v>45</v>
      </c>
      <c r="AB1718" t="s">
        <v>46</v>
      </c>
      <c r="AC1718">
        <v>26000000</v>
      </c>
      <c r="AD1718">
        <v>2005</v>
      </c>
      <c r="AE1718">
        <v>966</v>
      </c>
      <c r="AF1718">
        <v>7.1</v>
      </c>
      <c r="AG1718">
        <v>1.85</v>
      </c>
      <c r="AH1718">
        <v>0</v>
      </c>
    </row>
    <row r="1719" spans="1:34">
      <c r="A1719" t="s">
        <v>34</v>
      </c>
      <c r="B1719" t="s">
        <v>5637</v>
      </c>
      <c r="C1719">
        <v>118</v>
      </c>
      <c r="D1719">
        <v>134</v>
      </c>
      <c r="E1719">
        <v>0</v>
      </c>
      <c r="F1719">
        <v>92</v>
      </c>
      <c r="G1719" t="s">
        <v>5638</v>
      </c>
      <c r="H1719">
        <v>541</v>
      </c>
      <c r="I1719">
        <v>183662</v>
      </c>
      <c r="J1719" t="s">
        <v>88</v>
      </c>
      <c r="K1719" t="s">
        <v>38</v>
      </c>
      <c r="Q1719" t="s">
        <v>5639</v>
      </c>
      <c r="R1719" t="s">
        <v>5640</v>
      </c>
      <c r="S1719">
        <v>18395</v>
      </c>
      <c r="T1719">
        <v>890</v>
      </c>
      <c r="U1719" t="s">
        <v>5641</v>
      </c>
      <c r="V1719">
        <v>6</v>
      </c>
      <c r="W1719" t="s">
        <v>5642</v>
      </c>
      <c r="X1719" t="s">
        <v>5643</v>
      </c>
      <c r="Y1719">
        <v>48</v>
      </c>
      <c r="Z1719" t="s">
        <v>390</v>
      </c>
      <c r="AA1719" t="s">
        <v>301</v>
      </c>
      <c r="AB1719" t="s">
        <v>532</v>
      </c>
      <c r="AC1719">
        <v>25000000</v>
      </c>
      <c r="AD1719">
        <v>2010</v>
      </c>
      <c r="AE1719">
        <v>173</v>
      </c>
      <c r="AF1719">
        <v>7.1</v>
      </c>
      <c r="AG1719">
        <v>2.35</v>
      </c>
      <c r="AH1719">
        <v>0</v>
      </c>
    </row>
    <row r="1720" spans="1:34">
      <c r="A1720" t="s">
        <v>34</v>
      </c>
      <c r="B1720" t="s">
        <v>5663</v>
      </c>
      <c r="C1720">
        <v>171</v>
      </c>
      <c r="D1720">
        <v>107</v>
      </c>
      <c r="E1720">
        <v>101</v>
      </c>
      <c r="F1720">
        <v>743</v>
      </c>
      <c r="G1720" t="s">
        <v>3238</v>
      </c>
      <c r="H1720">
        <v>931</v>
      </c>
      <c r="I1720">
        <v>176483808</v>
      </c>
      <c r="J1720" t="s">
        <v>88</v>
      </c>
      <c r="K1720" t="s">
        <v>87</v>
      </c>
      <c r="Q1720" t="s">
        <v>1679</v>
      </c>
      <c r="R1720" t="s">
        <v>5664</v>
      </c>
      <c r="S1720">
        <v>247289</v>
      </c>
      <c r="T1720">
        <v>4664</v>
      </c>
      <c r="U1720" t="s">
        <v>5665</v>
      </c>
      <c r="V1720">
        <v>1</v>
      </c>
      <c r="W1720" t="s">
        <v>5666</v>
      </c>
      <c r="X1720" t="s">
        <v>5667</v>
      </c>
      <c r="Y1720">
        <v>611</v>
      </c>
      <c r="Z1720" t="s">
        <v>44</v>
      </c>
      <c r="AA1720" t="s">
        <v>45</v>
      </c>
      <c r="AB1720" t="s">
        <v>46</v>
      </c>
      <c r="AC1720">
        <v>23000000</v>
      </c>
      <c r="AD1720">
        <v>1998</v>
      </c>
      <c r="AE1720">
        <v>852</v>
      </c>
      <c r="AF1720">
        <v>7.1</v>
      </c>
      <c r="AG1720">
        <v>1.85</v>
      </c>
      <c r="AH1720">
        <v>0</v>
      </c>
    </row>
    <row r="1721" spans="1:34">
      <c r="A1721" t="s">
        <v>34</v>
      </c>
      <c r="B1721" t="s">
        <v>412</v>
      </c>
      <c r="C1721">
        <v>217</v>
      </c>
      <c r="D1721">
        <v>98</v>
      </c>
      <c r="E1721">
        <v>0</v>
      </c>
      <c r="F1721">
        <v>374</v>
      </c>
      <c r="G1721" t="s">
        <v>5119</v>
      </c>
      <c r="H1721">
        <v>925</v>
      </c>
      <c r="I1721">
        <v>9430988</v>
      </c>
      <c r="J1721" t="s">
        <v>88</v>
      </c>
      <c r="K1721" t="s">
        <v>38</v>
      </c>
      <c r="L1721" t="s">
        <v>87</v>
      </c>
      <c r="Q1721" t="s">
        <v>3050</v>
      </c>
      <c r="R1721" t="s">
        <v>5668</v>
      </c>
      <c r="S1721">
        <v>45992</v>
      </c>
      <c r="T1721">
        <v>1997</v>
      </c>
      <c r="U1721" t="s">
        <v>5669</v>
      </c>
      <c r="V1721">
        <v>2</v>
      </c>
      <c r="W1721" t="s">
        <v>5670</v>
      </c>
      <c r="X1721" t="s">
        <v>5671</v>
      </c>
      <c r="Y1721">
        <v>115</v>
      </c>
      <c r="Z1721" t="s">
        <v>44</v>
      </c>
      <c r="AA1721" t="s">
        <v>45</v>
      </c>
      <c r="AB1721" t="s">
        <v>46</v>
      </c>
      <c r="AC1721">
        <v>17000000</v>
      </c>
      <c r="AD1721">
        <v>2009</v>
      </c>
      <c r="AE1721">
        <v>472</v>
      </c>
      <c r="AF1721">
        <v>7.1</v>
      </c>
      <c r="AG1721">
        <v>2.35</v>
      </c>
      <c r="AH1721">
        <v>7000</v>
      </c>
    </row>
    <row r="1722" spans="1:34">
      <c r="A1722" t="s">
        <v>34</v>
      </c>
      <c r="B1722" t="s">
        <v>995</v>
      </c>
      <c r="C1722">
        <v>204</v>
      </c>
      <c r="D1722">
        <v>108</v>
      </c>
      <c r="E1722">
        <v>0</v>
      </c>
      <c r="F1722">
        <v>487</v>
      </c>
      <c r="G1722" t="s">
        <v>1679</v>
      </c>
      <c r="H1722">
        <v>2000</v>
      </c>
      <c r="I1722">
        <v>81257845</v>
      </c>
      <c r="J1722" t="s">
        <v>88</v>
      </c>
      <c r="K1722" t="s">
        <v>128</v>
      </c>
      <c r="Q1722" t="s">
        <v>2156</v>
      </c>
      <c r="R1722" t="s">
        <v>5683</v>
      </c>
      <c r="S1722">
        <v>210680</v>
      </c>
      <c r="T1722">
        <v>4403</v>
      </c>
      <c r="U1722" t="s">
        <v>5684</v>
      </c>
      <c r="V1722">
        <v>1</v>
      </c>
      <c r="W1722" t="s">
        <v>5685</v>
      </c>
      <c r="X1722" t="s">
        <v>5686</v>
      </c>
      <c r="Y1722">
        <v>479</v>
      </c>
      <c r="Z1722" t="s">
        <v>44</v>
      </c>
      <c r="AA1722" t="s">
        <v>45</v>
      </c>
      <c r="AB1722" t="s">
        <v>62</v>
      </c>
      <c r="AC1722">
        <v>35000000</v>
      </c>
      <c r="AD1722">
        <v>2003</v>
      </c>
      <c r="AE1722">
        <v>931</v>
      </c>
      <c r="AF1722">
        <v>7.1</v>
      </c>
      <c r="AG1722">
        <v>1.85</v>
      </c>
      <c r="AH1722">
        <v>0</v>
      </c>
    </row>
    <row r="1723" spans="1:34">
      <c r="A1723" t="s">
        <v>34</v>
      </c>
      <c r="B1723" t="s">
        <v>2286</v>
      </c>
      <c r="C1723">
        <v>137</v>
      </c>
      <c r="D1723">
        <v>103</v>
      </c>
      <c r="E1723">
        <v>350</v>
      </c>
      <c r="F1723">
        <v>99</v>
      </c>
      <c r="G1723" t="s">
        <v>3049</v>
      </c>
      <c r="H1723">
        <v>5000</v>
      </c>
      <c r="I1723">
        <v>11034436</v>
      </c>
      <c r="J1723" t="s">
        <v>88</v>
      </c>
      <c r="K1723" t="s">
        <v>38</v>
      </c>
      <c r="L1723" t="s">
        <v>128</v>
      </c>
      <c r="M1723" t="s">
        <v>207</v>
      </c>
      <c r="Q1723" t="s">
        <v>1196</v>
      </c>
      <c r="R1723" t="s">
        <v>5697</v>
      </c>
      <c r="S1723">
        <v>13505</v>
      </c>
      <c r="T1723">
        <v>5637</v>
      </c>
      <c r="U1723" t="s">
        <v>5698</v>
      </c>
      <c r="V1723">
        <v>1</v>
      </c>
      <c r="W1723" t="s">
        <v>5699</v>
      </c>
      <c r="X1723" t="s">
        <v>5700</v>
      </c>
      <c r="Y1723">
        <v>180</v>
      </c>
      <c r="Z1723" t="s">
        <v>44</v>
      </c>
      <c r="AA1723" t="s">
        <v>329</v>
      </c>
      <c r="AB1723" t="s">
        <v>46</v>
      </c>
      <c r="AC1723">
        <v>20000000</v>
      </c>
      <c r="AD1723">
        <v>2005</v>
      </c>
      <c r="AE1723">
        <v>378</v>
      </c>
      <c r="AF1723">
        <v>7.1</v>
      </c>
      <c r="AG1723">
        <v>1.85</v>
      </c>
      <c r="AH1723">
        <v>0</v>
      </c>
    </row>
    <row r="1724" spans="1:34">
      <c r="A1724" t="s">
        <v>34</v>
      </c>
      <c r="B1724" t="s">
        <v>3915</v>
      </c>
      <c r="C1724">
        <v>195</v>
      </c>
      <c r="D1724">
        <v>98</v>
      </c>
      <c r="E1724">
        <v>72</v>
      </c>
      <c r="F1724">
        <v>566</v>
      </c>
      <c r="G1724" t="s">
        <v>4638</v>
      </c>
      <c r="H1724">
        <v>1000</v>
      </c>
      <c r="I1724">
        <v>60057639</v>
      </c>
      <c r="J1724" t="s">
        <v>88</v>
      </c>
      <c r="K1724" t="s">
        <v>37</v>
      </c>
      <c r="L1724" t="s">
        <v>38</v>
      </c>
      <c r="Q1724" t="s">
        <v>1719</v>
      </c>
      <c r="R1724" t="s">
        <v>5717</v>
      </c>
      <c r="S1724">
        <v>107815</v>
      </c>
      <c r="T1724">
        <v>3151</v>
      </c>
      <c r="U1724" t="s">
        <v>3456</v>
      </c>
      <c r="V1724">
        <v>2</v>
      </c>
      <c r="W1724" t="s">
        <v>5718</v>
      </c>
      <c r="X1724" t="s">
        <v>5719</v>
      </c>
      <c r="Y1724">
        <v>485</v>
      </c>
      <c r="Z1724" t="s">
        <v>44</v>
      </c>
      <c r="AA1724" t="s">
        <v>45</v>
      </c>
      <c r="AB1724" t="s">
        <v>46</v>
      </c>
      <c r="AC1724">
        <v>18000000</v>
      </c>
      <c r="AD1724">
        <v>2003</v>
      </c>
      <c r="AE1724">
        <v>624</v>
      </c>
      <c r="AF1724">
        <v>7.1</v>
      </c>
      <c r="AG1724">
        <v>1.85</v>
      </c>
      <c r="AH1724">
        <v>10000</v>
      </c>
    </row>
    <row r="1725" spans="1:34">
      <c r="A1725" t="s">
        <v>34</v>
      </c>
      <c r="B1725" t="s">
        <v>5725</v>
      </c>
      <c r="C1725">
        <v>93</v>
      </c>
      <c r="D1725">
        <v>104</v>
      </c>
      <c r="E1725">
        <v>109</v>
      </c>
      <c r="F1725">
        <v>202</v>
      </c>
      <c r="G1725" t="s">
        <v>5726</v>
      </c>
      <c r="H1725">
        <v>405</v>
      </c>
      <c r="I1725">
        <v>7739049</v>
      </c>
      <c r="J1725" t="s">
        <v>88</v>
      </c>
      <c r="K1725" t="s">
        <v>38</v>
      </c>
      <c r="L1725" t="s">
        <v>87</v>
      </c>
      <c r="Q1725" t="s">
        <v>5727</v>
      </c>
      <c r="R1725" t="s">
        <v>5728</v>
      </c>
      <c r="S1725">
        <v>10680</v>
      </c>
      <c r="T1725">
        <v>847</v>
      </c>
      <c r="U1725" t="s">
        <v>5729</v>
      </c>
      <c r="V1725">
        <v>2</v>
      </c>
      <c r="W1725" t="s">
        <v>5730</v>
      </c>
      <c r="X1725" t="s">
        <v>5731</v>
      </c>
      <c r="Y1725">
        <v>112</v>
      </c>
      <c r="Z1725" t="s">
        <v>44</v>
      </c>
      <c r="AA1725" t="s">
        <v>710</v>
      </c>
      <c r="AB1725" t="s">
        <v>46</v>
      </c>
      <c r="AC1725">
        <v>18000000</v>
      </c>
      <c r="AD1725">
        <v>2004</v>
      </c>
      <c r="AE1725">
        <v>204</v>
      </c>
      <c r="AF1725">
        <v>7.1</v>
      </c>
      <c r="AG1725">
        <v>1.85</v>
      </c>
      <c r="AH1725">
        <v>562</v>
      </c>
    </row>
    <row r="1726" spans="1:34">
      <c r="A1726" t="s">
        <v>34</v>
      </c>
      <c r="B1726" t="s">
        <v>1159</v>
      </c>
      <c r="C1726">
        <v>130</v>
      </c>
      <c r="D1726">
        <v>97</v>
      </c>
      <c r="E1726">
        <v>272</v>
      </c>
      <c r="F1726">
        <v>957</v>
      </c>
      <c r="G1726" t="s">
        <v>508</v>
      </c>
      <c r="H1726">
        <v>22000</v>
      </c>
      <c r="I1726">
        <v>43022524</v>
      </c>
      <c r="J1726" t="s">
        <v>88</v>
      </c>
      <c r="K1726" t="s">
        <v>38</v>
      </c>
      <c r="Q1726" t="s">
        <v>63</v>
      </c>
      <c r="R1726" t="s">
        <v>5742</v>
      </c>
      <c r="S1726">
        <v>67604</v>
      </c>
      <c r="T1726">
        <v>29252</v>
      </c>
      <c r="U1726" t="s">
        <v>3478</v>
      </c>
      <c r="V1726">
        <v>0</v>
      </c>
      <c r="W1726" t="s">
        <v>5743</v>
      </c>
      <c r="X1726" t="s">
        <v>5744</v>
      </c>
      <c r="Y1726">
        <v>218</v>
      </c>
      <c r="Z1726" t="s">
        <v>44</v>
      </c>
      <c r="AA1726" t="s">
        <v>45</v>
      </c>
      <c r="AB1726" t="s">
        <v>46</v>
      </c>
      <c r="AC1726">
        <v>15000000</v>
      </c>
      <c r="AD1726">
        <v>1997</v>
      </c>
      <c r="AE1726">
        <v>4000</v>
      </c>
      <c r="AF1726">
        <v>7.1</v>
      </c>
      <c r="AG1726">
        <v>1.85</v>
      </c>
      <c r="AH1726">
        <v>12000</v>
      </c>
    </row>
    <row r="1727" spans="1:34">
      <c r="A1727" t="s">
        <v>34</v>
      </c>
      <c r="B1727" t="s">
        <v>5783</v>
      </c>
      <c r="C1727">
        <v>78</v>
      </c>
      <c r="D1727">
        <v>104</v>
      </c>
      <c r="E1727">
        <v>0</v>
      </c>
      <c r="F1727">
        <v>77</v>
      </c>
      <c r="G1727" t="s">
        <v>5784</v>
      </c>
      <c r="H1727">
        <v>1000</v>
      </c>
      <c r="I1727">
        <v>1779284</v>
      </c>
      <c r="J1727" t="s">
        <v>88</v>
      </c>
      <c r="K1727" t="s">
        <v>38</v>
      </c>
      <c r="Q1727" t="s">
        <v>3196</v>
      </c>
      <c r="R1727" t="s">
        <v>5785</v>
      </c>
      <c r="S1727">
        <v>12047</v>
      </c>
      <c r="T1727">
        <v>1292</v>
      </c>
      <c r="U1727" t="s">
        <v>5786</v>
      </c>
      <c r="V1727">
        <v>4</v>
      </c>
      <c r="W1727" t="s">
        <v>5787</v>
      </c>
      <c r="X1727" t="s">
        <v>5788</v>
      </c>
      <c r="Y1727">
        <v>122</v>
      </c>
      <c r="Z1727" t="s">
        <v>44</v>
      </c>
      <c r="AA1727" t="s">
        <v>45</v>
      </c>
      <c r="AB1727" t="s">
        <v>46</v>
      </c>
      <c r="AC1727">
        <v>12000000</v>
      </c>
      <c r="AD1727">
        <v>2002</v>
      </c>
      <c r="AE1727">
        <v>165</v>
      </c>
      <c r="AF1727">
        <v>7.1</v>
      </c>
      <c r="AG1727">
        <v>1.85</v>
      </c>
      <c r="AH1727">
        <v>677</v>
      </c>
    </row>
    <row r="1728" spans="1:34">
      <c r="A1728" t="s">
        <v>34</v>
      </c>
      <c r="B1728" t="s">
        <v>5807</v>
      </c>
      <c r="C1728">
        <v>132</v>
      </c>
      <c r="D1728">
        <v>96</v>
      </c>
      <c r="E1728">
        <v>31</v>
      </c>
      <c r="F1728">
        <v>536</v>
      </c>
      <c r="G1728" t="s">
        <v>804</v>
      </c>
      <c r="H1728">
        <v>651</v>
      </c>
      <c r="I1728">
        <v>16667084</v>
      </c>
      <c r="J1728" t="s">
        <v>88</v>
      </c>
      <c r="K1728" t="s">
        <v>94</v>
      </c>
      <c r="L1728" t="s">
        <v>86</v>
      </c>
      <c r="Q1728" t="s">
        <v>5808</v>
      </c>
      <c r="R1728" t="s">
        <v>5809</v>
      </c>
      <c r="S1728">
        <v>90070</v>
      </c>
      <c r="T1728">
        <v>3119</v>
      </c>
      <c r="U1728" t="s">
        <v>5810</v>
      </c>
      <c r="V1728">
        <v>0</v>
      </c>
      <c r="W1728" t="s">
        <v>5811</v>
      </c>
      <c r="X1728" t="s">
        <v>5812</v>
      </c>
      <c r="Y1728">
        <v>248</v>
      </c>
      <c r="Z1728" t="s">
        <v>44</v>
      </c>
      <c r="AA1728" t="s">
        <v>45</v>
      </c>
      <c r="AB1728" t="s">
        <v>62</v>
      </c>
      <c r="AC1728">
        <v>11000000</v>
      </c>
      <c r="AD1728">
        <v>1990</v>
      </c>
      <c r="AE1728">
        <v>610</v>
      </c>
      <c r="AF1728">
        <v>7.1</v>
      </c>
      <c r="AG1728">
        <v>1.85</v>
      </c>
      <c r="AH1728">
        <v>11000</v>
      </c>
    </row>
    <row r="1729" spans="1:34">
      <c r="A1729" t="s">
        <v>34</v>
      </c>
      <c r="B1729" t="s">
        <v>5843</v>
      </c>
      <c r="C1729">
        <v>231</v>
      </c>
      <c r="D1729">
        <v>93</v>
      </c>
      <c r="E1729">
        <v>132</v>
      </c>
      <c r="F1729">
        <v>216</v>
      </c>
      <c r="G1729" t="s">
        <v>5844</v>
      </c>
      <c r="H1729">
        <v>434</v>
      </c>
      <c r="I1729">
        <v>17536788</v>
      </c>
      <c r="J1729" t="s">
        <v>88</v>
      </c>
      <c r="K1729" t="s">
        <v>38</v>
      </c>
      <c r="L1729" t="s">
        <v>87</v>
      </c>
      <c r="Q1729" t="s">
        <v>5845</v>
      </c>
      <c r="R1729" t="s">
        <v>5846</v>
      </c>
      <c r="S1729">
        <v>49240</v>
      </c>
      <c r="T1729">
        <v>1183</v>
      </c>
      <c r="U1729" t="s">
        <v>5847</v>
      </c>
      <c r="V1729">
        <v>2</v>
      </c>
      <c r="W1729" t="s">
        <v>5848</v>
      </c>
      <c r="X1729" t="s">
        <v>5849</v>
      </c>
      <c r="Y1729">
        <v>142</v>
      </c>
      <c r="Z1729" t="s">
        <v>44</v>
      </c>
      <c r="AA1729" t="s">
        <v>45</v>
      </c>
      <c r="AB1729" t="s">
        <v>62</v>
      </c>
      <c r="AC1729">
        <v>8000000</v>
      </c>
      <c r="AD1729">
        <v>2013</v>
      </c>
      <c r="AE1729">
        <v>265</v>
      </c>
      <c r="AF1729">
        <v>7.1</v>
      </c>
      <c r="AG1729">
        <v>1.85</v>
      </c>
      <c r="AH1729">
        <v>12000</v>
      </c>
    </row>
    <row r="1730" spans="1:34">
      <c r="A1730" t="s">
        <v>34</v>
      </c>
      <c r="B1730" t="s">
        <v>5850</v>
      </c>
      <c r="C1730">
        <v>262</v>
      </c>
      <c r="D1730">
        <v>92</v>
      </c>
      <c r="E1730">
        <v>87</v>
      </c>
      <c r="F1730">
        <v>424</v>
      </c>
      <c r="G1730" t="s">
        <v>5851</v>
      </c>
      <c r="H1730">
        <v>15000</v>
      </c>
      <c r="I1730">
        <v>58401464</v>
      </c>
      <c r="J1730" t="s">
        <v>88</v>
      </c>
      <c r="K1730" t="s">
        <v>87</v>
      </c>
      <c r="Q1730" t="s">
        <v>869</v>
      </c>
      <c r="R1730" t="s">
        <v>5852</v>
      </c>
      <c r="S1730">
        <v>276746</v>
      </c>
      <c r="T1730">
        <v>16982</v>
      </c>
      <c r="U1730" t="s">
        <v>5853</v>
      </c>
      <c r="V1730">
        <v>1</v>
      </c>
      <c r="W1730" t="s">
        <v>5854</v>
      </c>
      <c r="X1730" t="s">
        <v>5855</v>
      </c>
      <c r="Y1730">
        <v>264</v>
      </c>
      <c r="Z1730" t="s">
        <v>44</v>
      </c>
      <c r="AA1730" t="s">
        <v>45</v>
      </c>
      <c r="AB1730" t="s">
        <v>62</v>
      </c>
      <c r="AC1730">
        <v>8000000</v>
      </c>
      <c r="AD1730">
        <v>2010</v>
      </c>
      <c r="AE1730">
        <v>1000</v>
      </c>
      <c r="AF1730">
        <v>7.1</v>
      </c>
      <c r="AG1730">
        <v>1.85</v>
      </c>
      <c r="AH1730">
        <v>19000</v>
      </c>
    </row>
    <row r="1731" spans="1:34">
      <c r="A1731" t="s">
        <v>34</v>
      </c>
      <c r="B1731" t="s">
        <v>5856</v>
      </c>
      <c r="C1731">
        <v>128</v>
      </c>
      <c r="D1731">
        <v>111</v>
      </c>
      <c r="E1731">
        <v>341</v>
      </c>
      <c r="F1731">
        <v>569</v>
      </c>
      <c r="G1731" t="s">
        <v>1579</v>
      </c>
      <c r="H1731">
        <v>963</v>
      </c>
      <c r="I1731">
        <v>3076425</v>
      </c>
      <c r="J1731" t="s">
        <v>88</v>
      </c>
      <c r="K1731" t="s">
        <v>37</v>
      </c>
      <c r="L1731" t="s">
        <v>91</v>
      </c>
      <c r="M1731" t="s">
        <v>87</v>
      </c>
      <c r="Q1731" t="s">
        <v>1240</v>
      </c>
      <c r="R1731" t="s">
        <v>5857</v>
      </c>
      <c r="S1731">
        <v>23660</v>
      </c>
      <c r="T1731">
        <v>3543</v>
      </c>
      <c r="U1731" t="s">
        <v>5858</v>
      </c>
      <c r="V1731">
        <v>1</v>
      </c>
      <c r="W1731" t="s">
        <v>5859</v>
      </c>
      <c r="X1731" t="s">
        <v>5860</v>
      </c>
      <c r="Y1731">
        <v>162</v>
      </c>
      <c r="Z1731" t="s">
        <v>390</v>
      </c>
      <c r="AA1731" t="s">
        <v>301</v>
      </c>
      <c r="AB1731" t="s">
        <v>46</v>
      </c>
      <c r="AC1731">
        <v>8000000</v>
      </c>
      <c r="AD1731">
        <v>2002</v>
      </c>
      <c r="AE1731">
        <v>678</v>
      </c>
      <c r="AF1731">
        <v>7.1</v>
      </c>
      <c r="AG1731">
        <v>1.85</v>
      </c>
      <c r="AH1731">
        <v>0</v>
      </c>
    </row>
    <row r="1732" spans="1:34">
      <c r="A1732" t="s">
        <v>34</v>
      </c>
      <c r="B1732" t="s">
        <v>858</v>
      </c>
      <c r="C1732">
        <v>83</v>
      </c>
      <c r="D1732">
        <v>91</v>
      </c>
      <c r="E1732">
        <v>0</v>
      </c>
      <c r="F1732">
        <v>65</v>
      </c>
      <c r="G1732" t="s">
        <v>5904</v>
      </c>
      <c r="H1732">
        <v>387</v>
      </c>
      <c r="I1732">
        <v>1040879</v>
      </c>
      <c r="J1732" t="s">
        <v>88</v>
      </c>
      <c r="K1732" t="s">
        <v>37</v>
      </c>
      <c r="L1732" t="s">
        <v>38</v>
      </c>
      <c r="Q1732" t="s">
        <v>5905</v>
      </c>
      <c r="R1732" t="s">
        <v>5906</v>
      </c>
      <c r="S1732">
        <v>54478</v>
      </c>
      <c r="T1732">
        <v>648</v>
      </c>
      <c r="U1732" t="s">
        <v>5907</v>
      </c>
      <c r="V1732">
        <v>0</v>
      </c>
      <c r="W1732" t="s">
        <v>5908</v>
      </c>
      <c r="X1732" t="s">
        <v>5909</v>
      </c>
      <c r="Y1732">
        <v>184</v>
      </c>
      <c r="Z1732" t="s">
        <v>44</v>
      </c>
      <c r="AA1732" t="s">
        <v>45</v>
      </c>
      <c r="AB1732" t="s">
        <v>46</v>
      </c>
      <c r="AC1732">
        <v>7000000</v>
      </c>
      <c r="AD1732">
        <v>1996</v>
      </c>
      <c r="AE1732">
        <v>96</v>
      </c>
      <c r="AF1732">
        <v>7.1</v>
      </c>
      <c r="AG1732">
        <v>1.85</v>
      </c>
      <c r="AH1732">
        <v>0</v>
      </c>
    </row>
    <row r="1733" spans="1:34">
      <c r="A1733" t="s">
        <v>34</v>
      </c>
      <c r="B1733" t="s">
        <v>1801</v>
      </c>
      <c r="C1733">
        <v>84</v>
      </c>
      <c r="D1733">
        <v>117</v>
      </c>
      <c r="E1733">
        <v>179</v>
      </c>
      <c r="F1733">
        <v>239</v>
      </c>
      <c r="G1733" t="s">
        <v>5910</v>
      </c>
      <c r="H1733">
        <v>1000</v>
      </c>
      <c r="I1733">
        <v>52700832</v>
      </c>
      <c r="J1733" t="s">
        <v>88</v>
      </c>
      <c r="K1733" t="s">
        <v>38</v>
      </c>
      <c r="L1733" t="s">
        <v>87</v>
      </c>
      <c r="Q1733" t="s">
        <v>3370</v>
      </c>
      <c r="R1733" t="s">
        <v>5911</v>
      </c>
      <c r="S1733">
        <v>107923</v>
      </c>
      <c r="T1733">
        <v>1862</v>
      </c>
      <c r="U1733" t="s">
        <v>2049</v>
      </c>
      <c r="V1733">
        <v>4</v>
      </c>
      <c r="W1733" t="s">
        <v>5912</v>
      </c>
      <c r="X1733" t="s">
        <v>5913</v>
      </c>
      <c r="Y1733">
        <v>197</v>
      </c>
      <c r="Z1733" t="s">
        <v>44</v>
      </c>
      <c r="AA1733" t="s">
        <v>329</v>
      </c>
      <c r="AB1733" t="s">
        <v>46</v>
      </c>
      <c r="AC1733">
        <v>4500000</v>
      </c>
      <c r="AD1733">
        <v>1994</v>
      </c>
      <c r="AE1733">
        <v>398</v>
      </c>
      <c r="AF1733">
        <v>7.1</v>
      </c>
      <c r="AG1733">
        <v>1.66</v>
      </c>
      <c r="AH1733">
        <v>0</v>
      </c>
    </row>
    <row r="1734" spans="1:34">
      <c r="A1734" t="s">
        <v>34</v>
      </c>
      <c r="B1734" t="s">
        <v>5918</v>
      </c>
      <c r="C1734">
        <v>323</v>
      </c>
      <c r="D1734">
        <v>106</v>
      </c>
      <c r="E1734">
        <v>450</v>
      </c>
      <c r="F1734">
        <v>712</v>
      </c>
      <c r="G1734" t="s">
        <v>5919</v>
      </c>
      <c r="H1734">
        <v>14000</v>
      </c>
      <c r="I1734">
        <v>20803237</v>
      </c>
      <c r="J1734" t="s">
        <v>88</v>
      </c>
      <c r="K1734" t="s">
        <v>38</v>
      </c>
      <c r="Q1734" t="s">
        <v>2616</v>
      </c>
      <c r="R1734" t="s">
        <v>5920</v>
      </c>
      <c r="S1734">
        <v>110616</v>
      </c>
      <c r="T1734">
        <v>18645</v>
      </c>
      <c r="U1734" t="s">
        <v>5152</v>
      </c>
      <c r="V1734">
        <v>1</v>
      </c>
      <c r="W1734" t="s">
        <v>5921</v>
      </c>
      <c r="X1734" t="s">
        <v>5922</v>
      </c>
      <c r="Y1734">
        <v>291</v>
      </c>
      <c r="Z1734" t="s">
        <v>44</v>
      </c>
      <c r="AA1734" t="s">
        <v>45</v>
      </c>
      <c r="AB1734" t="s">
        <v>46</v>
      </c>
      <c r="AC1734">
        <v>3500000</v>
      </c>
      <c r="AD1734">
        <v>2010</v>
      </c>
      <c r="AE1734">
        <v>3000</v>
      </c>
      <c r="AF1734">
        <v>7.1</v>
      </c>
      <c r="AG1734">
        <v>1.85</v>
      </c>
      <c r="AH1734">
        <v>16000</v>
      </c>
    </row>
    <row r="1735" spans="1:34">
      <c r="A1735" t="s">
        <v>34</v>
      </c>
      <c r="B1735" t="s">
        <v>5923</v>
      </c>
      <c r="C1735">
        <v>163</v>
      </c>
      <c r="D1735">
        <v>104</v>
      </c>
      <c r="E1735">
        <v>30</v>
      </c>
      <c r="F1735">
        <v>296</v>
      </c>
      <c r="G1735" t="s">
        <v>2120</v>
      </c>
      <c r="H1735">
        <v>769</v>
      </c>
      <c r="I1735">
        <v>4046737</v>
      </c>
      <c r="J1735" t="s">
        <v>88</v>
      </c>
      <c r="K1735" t="s">
        <v>38</v>
      </c>
      <c r="L1735" t="s">
        <v>87</v>
      </c>
      <c r="Q1735" t="s">
        <v>3818</v>
      </c>
      <c r="R1735" t="s">
        <v>5924</v>
      </c>
      <c r="S1735">
        <v>67949</v>
      </c>
      <c r="T1735">
        <v>2251</v>
      </c>
      <c r="U1735" t="s">
        <v>5820</v>
      </c>
      <c r="V1735">
        <v>1</v>
      </c>
      <c r="W1735" t="s">
        <v>5925</v>
      </c>
      <c r="X1735" t="s">
        <v>5926</v>
      </c>
      <c r="Y1735">
        <v>390</v>
      </c>
      <c r="Z1735" t="s">
        <v>44</v>
      </c>
      <c r="AA1735" t="s">
        <v>45</v>
      </c>
      <c r="AB1735" t="s">
        <v>46</v>
      </c>
      <c r="AC1735">
        <v>4000000</v>
      </c>
      <c r="AD1735">
        <v>2002</v>
      </c>
      <c r="AE1735">
        <v>413</v>
      </c>
      <c r="AF1735">
        <v>7.1</v>
      </c>
      <c r="AG1735">
        <v>1.85</v>
      </c>
      <c r="AH1735">
        <v>15000</v>
      </c>
    </row>
    <row r="1736" spans="1:34">
      <c r="A1736" t="s">
        <v>34</v>
      </c>
      <c r="B1736" t="s">
        <v>5939</v>
      </c>
      <c r="C1736">
        <v>47</v>
      </c>
      <c r="D1736">
        <v>99</v>
      </c>
      <c r="E1736">
        <v>8</v>
      </c>
      <c r="F1736">
        <v>78</v>
      </c>
      <c r="G1736" t="s">
        <v>5940</v>
      </c>
      <c r="H1736">
        <v>798</v>
      </c>
      <c r="I1736">
        <v>104257</v>
      </c>
      <c r="J1736" t="s">
        <v>88</v>
      </c>
      <c r="K1736" t="s">
        <v>128</v>
      </c>
      <c r="Q1736" t="s">
        <v>5941</v>
      </c>
      <c r="R1736" t="s">
        <v>5942</v>
      </c>
      <c r="S1736">
        <v>19194</v>
      </c>
      <c r="T1736">
        <v>1430</v>
      </c>
      <c r="U1736" t="s">
        <v>3756</v>
      </c>
      <c r="V1736">
        <v>2</v>
      </c>
      <c r="W1736" t="s">
        <v>5943</v>
      </c>
      <c r="X1736" t="s">
        <v>5944</v>
      </c>
      <c r="Y1736">
        <v>160</v>
      </c>
      <c r="Z1736" t="s">
        <v>44</v>
      </c>
      <c r="AA1736" t="s">
        <v>329</v>
      </c>
      <c r="AB1736" t="s">
        <v>46</v>
      </c>
      <c r="AC1736">
        <v>2200000</v>
      </c>
      <c r="AD1736">
        <v>1999</v>
      </c>
      <c r="AE1736">
        <v>472</v>
      </c>
      <c r="AF1736">
        <v>7.1</v>
      </c>
      <c r="AG1736">
        <v>1.85</v>
      </c>
      <c r="AH1736">
        <v>0</v>
      </c>
    </row>
    <row r="1737" spans="1:34">
      <c r="A1737" t="s">
        <v>34</v>
      </c>
      <c r="B1737" t="s">
        <v>5959</v>
      </c>
      <c r="C1737">
        <v>252</v>
      </c>
      <c r="D1737">
        <v>89</v>
      </c>
      <c r="E1737">
        <v>14</v>
      </c>
      <c r="F1737">
        <v>215</v>
      </c>
      <c r="G1737" t="s">
        <v>5960</v>
      </c>
      <c r="H1737">
        <v>902</v>
      </c>
      <c r="I1737">
        <v>3325638</v>
      </c>
      <c r="J1737" t="s">
        <v>88</v>
      </c>
      <c r="K1737" t="s">
        <v>37</v>
      </c>
      <c r="L1737" t="s">
        <v>38</v>
      </c>
      <c r="M1737" t="s">
        <v>86</v>
      </c>
      <c r="Q1737" t="s">
        <v>5961</v>
      </c>
      <c r="R1737" t="s">
        <v>5962</v>
      </c>
      <c r="S1737">
        <v>52509</v>
      </c>
      <c r="T1737">
        <v>1980</v>
      </c>
      <c r="U1737" t="s">
        <v>5963</v>
      </c>
      <c r="V1737">
        <v>3</v>
      </c>
      <c r="W1737" t="s">
        <v>5964</v>
      </c>
      <c r="X1737" t="s">
        <v>5965</v>
      </c>
      <c r="Y1737">
        <v>84</v>
      </c>
      <c r="Z1737" t="s">
        <v>44</v>
      </c>
      <c r="AA1737" t="s">
        <v>45</v>
      </c>
      <c r="AB1737" t="s">
        <v>62</v>
      </c>
      <c r="AC1737">
        <v>2500000</v>
      </c>
      <c r="AD1737">
        <v>2012</v>
      </c>
      <c r="AE1737">
        <v>291</v>
      </c>
      <c r="AF1737">
        <v>7.1</v>
      </c>
      <c r="AG1737">
        <v>2.35</v>
      </c>
      <c r="AH1737">
        <v>13000</v>
      </c>
    </row>
    <row r="1738" spans="1:34">
      <c r="A1738" t="s">
        <v>34</v>
      </c>
      <c r="B1738" t="s">
        <v>5966</v>
      </c>
      <c r="C1738">
        <v>220</v>
      </c>
      <c r="D1738">
        <v>95</v>
      </c>
      <c r="E1738">
        <v>53</v>
      </c>
      <c r="F1738">
        <v>478</v>
      </c>
      <c r="G1738" t="s">
        <v>1410</v>
      </c>
      <c r="H1738">
        <v>8000</v>
      </c>
      <c r="I1738">
        <v>6851969</v>
      </c>
      <c r="J1738" t="s">
        <v>88</v>
      </c>
      <c r="K1738" t="s">
        <v>38</v>
      </c>
      <c r="L1738" t="s">
        <v>87</v>
      </c>
      <c r="Q1738" t="s">
        <v>1953</v>
      </c>
      <c r="R1738" t="s">
        <v>5967</v>
      </c>
      <c r="S1738">
        <v>105591</v>
      </c>
      <c r="T1738">
        <v>10040</v>
      </c>
      <c r="U1738" t="s">
        <v>5968</v>
      </c>
      <c r="V1738">
        <v>1</v>
      </c>
      <c r="W1738" t="s">
        <v>5969</v>
      </c>
      <c r="X1738" t="s">
        <v>5970</v>
      </c>
      <c r="Y1738">
        <v>178</v>
      </c>
      <c r="Z1738" t="s">
        <v>44</v>
      </c>
      <c r="AA1738" t="s">
        <v>45</v>
      </c>
      <c r="AB1738" t="s">
        <v>46</v>
      </c>
      <c r="AC1738">
        <v>2500000</v>
      </c>
      <c r="AD1738">
        <v>2013</v>
      </c>
      <c r="AE1738">
        <v>1000</v>
      </c>
      <c r="AF1738">
        <v>7.1</v>
      </c>
      <c r="AG1738">
        <v>2.35</v>
      </c>
      <c r="AH1738">
        <v>10000</v>
      </c>
    </row>
    <row r="1739" spans="1:34">
      <c r="A1739" t="s">
        <v>34</v>
      </c>
      <c r="B1739" t="s">
        <v>5983</v>
      </c>
      <c r="C1739">
        <v>173</v>
      </c>
      <c r="D1739">
        <v>108</v>
      </c>
      <c r="E1739">
        <v>191</v>
      </c>
      <c r="F1739">
        <v>336</v>
      </c>
      <c r="G1739" t="s">
        <v>5984</v>
      </c>
      <c r="H1739">
        <v>597</v>
      </c>
      <c r="I1739">
        <v>19067631</v>
      </c>
      <c r="J1739" t="s">
        <v>88</v>
      </c>
      <c r="K1739" t="s">
        <v>38</v>
      </c>
      <c r="L1739" t="s">
        <v>87</v>
      </c>
      <c r="Q1739" t="s">
        <v>5985</v>
      </c>
      <c r="R1739" t="s">
        <v>5986</v>
      </c>
      <c r="S1739">
        <v>37714</v>
      </c>
      <c r="T1739">
        <v>1981</v>
      </c>
      <c r="U1739" t="s">
        <v>5987</v>
      </c>
      <c r="V1739">
        <v>1</v>
      </c>
      <c r="W1739" t="s">
        <v>5988</v>
      </c>
      <c r="X1739" t="s">
        <v>5989</v>
      </c>
      <c r="Y1739">
        <v>204</v>
      </c>
      <c r="Z1739" t="s">
        <v>44</v>
      </c>
      <c r="AA1739" t="s">
        <v>45</v>
      </c>
      <c r="AB1739" t="s">
        <v>62</v>
      </c>
      <c r="AC1739">
        <v>2000000</v>
      </c>
      <c r="AD1739">
        <v>2007</v>
      </c>
      <c r="AE1739">
        <v>541</v>
      </c>
      <c r="AF1739">
        <v>7.1</v>
      </c>
      <c r="AG1739">
        <v>1.85</v>
      </c>
      <c r="AH1739">
        <v>0</v>
      </c>
    </row>
    <row r="1740" spans="1:34">
      <c r="A1740" t="s">
        <v>34</v>
      </c>
      <c r="B1740" t="s">
        <v>5990</v>
      </c>
      <c r="C1740">
        <v>100</v>
      </c>
      <c r="D1740">
        <v>100</v>
      </c>
      <c r="E1740">
        <v>422</v>
      </c>
      <c r="F1740">
        <v>422</v>
      </c>
      <c r="G1740" t="s">
        <v>1833</v>
      </c>
      <c r="H1740">
        <v>816</v>
      </c>
      <c r="I1740">
        <v>18488314</v>
      </c>
      <c r="J1740" t="s">
        <v>88</v>
      </c>
      <c r="K1740" t="s">
        <v>37</v>
      </c>
      <c r="L1740" t="s">
        <v>90</v>
      </c>
      <c r="Q1740" t="s">
        <v>5991</v>
      </c>
      <c r="R1740" t="s">
        <v>5992</v>
      </c>
      <c r="S1740">
        <v>76151</v>
      </c>
      <c r="T1740">
        <v>2893</v>
      </c>
      <c r="U1740" t="s">
        <v>5990</v>
      </c>
      <c r="V1740">
        <v>0</v>
      </c>
      <c r="W1740" t="s">
        <v>5993</v>
      </c>
      <c r="X1740" t="s">
        <v>5994</v>
      </c>
      <c r="Y1740">
        <v>333</v>
      </c>
      <c r="Z1740" t="s">
        <v>44</v>
      </c>
      <c r="AA1740" t="s">
        <v>45</v>
      </c>
      <c r="AB1740" t="s">
        <v>46</v>
      </c>
      <c r="AC1740">
        <v>1200000</v>
      </c>
      <c r="AD1740">
        <v>2001</v>
      </c>
      <c r="AE1740">
        <v>577</v>
      </c>
      <c r="AF1740">
        <v>7.1</v>
      </c>
      <c r="AG1740">
        <v>1.85</v>
      </c>
      <c r="AH1740">
        <v>0</v>
      </c>
    </row>
    <row r="1741" spans="1:34">
      <c r="A1741" t="s">
        <v>34</v>
      </c>
      <c r="B1741" t="s">
        <v>6009</v>
      </c>
      <c r="C1741">
        <v>365</v>
      </c>
      <c r="D1741">
        <v>84</v>
      </c>
      <c r="E1741">
        <v>3</v>
      </c>
      <c r="F1741">
        <v>446</v>
      </c>
      <c r="G1741" t="s">
        <v>330</v>
      </c>
      <c r="H1741">
        <v>10000</v>
      </c>
      <c r="I1741">
        <v>379122</v>
      </c>
      <c r="J1741" t="s">
        <v>88</v>
      </c>
      <c r="K1741" t="s">
        <v>38</v>
      </c>
      <c r="L1741" t="s">
        <v>87</v>
      </c>
      <c r="Q1741" t="s">
        <v>854</v>
      </c>
      <c r="R1741" t="s">
        <v>6010</v>
      </c>
      <c r="S1741">
        <v>10143</v>
      </c>
      <c r="T1741">
        <v>12496</v>
      </c>
      <c r="U1741" t="s">
        <v>6011</v>
      </c>
      <c r="V1741">
        <v>0</v>
      </c>
      <c r="W1741" t="s">
        <v>6012</v>
      </c>
      <c r="X1741" t="s">
        <v>6013</v>
      </c>
      <c r="Y1741">
        <v>54</v>
      </c>
      <c r="Z1741" t="s">
        <v>44</v>
      </c>
      <c r="AA1741" t="s">
        <v>329</v>
      </c>
      <c r="AB1741" t="s">
        <v>46</v>
      </c>
      <c r="AC1741">
        <v>450000</v>
      </c>
      <c r="AD1741">
        <v>2005</v>
      </c>
      <c r="AE1741">
        <v>651</v>
      </c>
      <c r="AF1741">
        <v>7.1</v>
      </c>
      <c r="AG1741">
        <v>2.39</v>
      </c>
      <c r="AH1741">
        <v>0</v>
      </c>
    </row>
    <row r="1742" spans="1:34">
      <c r="A1742" t="s">
        <v>34</v>
      </c>
      <c r="B1742" t="s">
        <v>6025</v>
      </c>
      <c r="C1742">
        <v>131</v>
      </c>
      <c r="D1742">
        <v>80</v>
      </c>
      <c r="E1742">
        <v>54</v>
      </c>
      <c r="F1742">
        <v>543</v>
      </c>
      <c r="G1742" t="s">
        <v>4113</v>
      </c>
      <c r="H1742">
        <v>1000</v>
      </c>
      <c r="I1742">
        <v>2360184</v>
      </c>
      <c r="J1742" t="s">
        <v>88</v>
      </c>
      <c r="K1742" t="s">
        <v>38</v>
      </c>
      <c r="Q1742" t="s">
        <v>1691</v>
      </c>
      <c r="R1742" t="s">
        <v>6026</v>
      </c>
      <c r="S1742">
        <v>18035</v>
      </c>
      <c r="T1742">
        <v>3010</v>
      </c>
      <c r="U1742" t="s">
        <v>4463</v>
      </c>
      <c r="V1742">
        <v>3</v>
      </c>
      <c r="W1742" t="s">
        <v>6027</v>
      </c>
      <c r="X1742" t="s">
        <v>6028</v>
      </c>
      <c r="Y1742">
        <v>177</v>
      </c>
      <c r="Z1742" t="s">
        <v>44</v>
      </c>
      <c r="AA1742" t="s">
        <v>45</v>
      </c>
      <c r="AB1742" t="s">
        <v>62</v>
      </c>
      <c r="AC1742">
        <v>300000</v>
      </c>
      <c r="AD1742">
        <v>2003</v>
      </c>
      <c r="AE1742">
        <v>806</v>
      </c>
      <c r="AF1742">
        <v>7.1</v>
      </c>
      <c r="AG1742">
        <v>1.85</v>
      </c>
      <c r="AH1742">
        <v>0</v>
      </c>
    </row>
    <row r="1743" spans="1:34">
      <c r="A1743" t="s">
        <v>76</v>
      </c>
      <c r="B1743" t="s">
        <v>995</v>
      </c>
      <c r="C1743">
        <v>61</v>
      </c>
      <c r="D1743">
        <v>100</v>
      </c>
      <c r="E1743">
        <v>0</v>
      </c>
      <c r="F1743">
        <v>0</v>
      </c>
      <c r="G1743" t="s">
        <v>995</v>
      </c>
      <c r="H1743">
        <v>5</v>
      </c>
      <c r="I1743">
        <v>1227508</v>
      </c>
      <c r="J1743" t="s">
        <v>88</v>
      </c>
      <c r="K1743" t="s">
        <v>38</v>
      </c>
      <c r="Q1743" t="s">
        <v>6036</v>
      </c>
      <c r="R1743" t="s">
        <v>6037</v>
      </c>
      <c r="S1743">
        <v>15103</v>
      </c>
      <c r="T1743">
        <v>5</v>
      </c>
      <c r="U1743" t="s">
        <v>6038</v>
      </c>
      <c r="V1743">
        <v>0</v>
      </c>
      <c r="W1743" t="s">
        <v>6039</v>
      </c>
      <c r="X1743" t="s">
        <v>6040</v>
      </c>
      <c r="Y1743">
        <v>80</v>
      </c>
      <c r="Z1743" t="s">
        <v>44</v>
      </c>
      <c r="AA1743" t="s">
        <v>45</v>
      </c>
      <c r="AB1743" t="s">
        <v>46</v>
      </c>
      <c r="AC1743">
        <v>23000</v>
      </c>
      <c r="AD1743">
        <v>1991</v>
      </c>
      <c r="AE1743">
        <v>0</v>
      </c>
      <c r="AF1743">
        <v>7.1</v>
      </c>
      <c r="AG1743">
        <v>1.37</v>
      </c>
      <c r="AH1743">
        <v>2000</v>
      </c>
    </row>
    <row r="1744" spans="1:34">
      <c r="A1744" t="s">
        <v>34</v>
      </c>
      <c r="B1744" t="s">
        <v>6163</v>
      </c>
      <c r="C1744">
        <v>150</v>
      </c>
      <c r="D1744">
        <v>108</v>
      </c>
      <c r="E1744">
        <v>116</v>
      </c>
      <c r="F1744">
        <v>708</v>
      </c>
      <c r="G1744" t="s">
        <v>676</v>
      </c>
      <c r="H1744">
        <v>22000</v>
      </c>
      <c r="I1744">
        <v>166225040</v>
      </c>
      <c r="J1744" t="s">
        <v>88</v>
      </c>
      <c r="Q1744" t="s">
        <v>63</v>
      </c>
      <c r="R1744" t="s">
        <v>6164</v>
      </c>
      <c r="S1744">
        <v>260442</v>
      </c>
      <c r="T1744">
        <v>24286</v>
      </c>
      <c r="U1744" t="s">
        <v>6165</v>
      </c>
      <c r="V1744">
        <v>2</v>
      </c>
      <c r="W1744" t="s">
        <v>6166</v>
      </c>
      <c r="X1744" t="s">
        <v>6167</v>
      </c>
      <c r="Y1744">
        <v>507</v>
      </c>
      <c r="Z1744" t="s">
        <v>44</v>
      </c>
      <c r="AA1744" t="s">
        <v>45</v>
      </c>
      <c r="AB1744" t="s">
        <v>62</v>
      </c>
      <c r="AC1744">
        <v>55000000</v>
      </c>
      <c r="AD1744">
        <v>2000</v>
      </c>
      <c r="AE1744">
        <v>713</v>
      </c>
      <c r="AF1744">
        <v>7</v>
      </c>
      <c r="AG1744">
        <v>1.85</v>
      </c>
      <c r="AH1744">
        <v>0</v>
      </c>
    </row>
    <row r="1745" spans="1:34">
      <c r="A1745" t="s">
        <v>34</v>
      </c>
      <c r="B1745" t="s">
        <v>6115</v>
      </c>
      <c r="C1745">
        <v>457</v>
      </c>
      <c r="D1745">
        <v>112</v>
      </c>
      <c r="E1745">
        <v>3000</v>
      </c>
      <c r="F1745">
        <v>1000</v>
      </c>
      <c r="G1745" t="s">
        <v>6115</v>
      </c>
      <c r="H1745">
        <v>15000</v>
      </c>
      <c r="I1745">
        <v>218628680</v>
      </c>
      <c r="J1745" t="s">
        <v>88</v>
      </c>
      <c r="K1745" t="s">
        <v>70</v>
      </c>
      <c r="Q1745" t="s">
        <v>1221</v>
      </c>
      <c r="R1745" t="s">
        <v>6171</v>
      </c>
      <c r="S1745">
        <v>471644</v>
      </c>
      <c r="T1745">
        <v>21773</v>
      </c>
      <c r="U1745" t="s">
        <v>324</v>
      </c>
      <c r="V1745">
        <v>1</v>
      </c>
      <c r="W1745" t="s">
        <v>6172</v>
      </c>
      <c r="X1745" t="s">
        <v>6173</v>
      </c>
      <c r="Y1745">
        <v>623</v>
      </c>
      <c r="Z1745" t="s">
        <v>44</v>
      </c>
      <c r="AA1745" t="s">
        <v>45</v>
      </c>
      <c r="AB1745" t="s">
        <v>46</v>
      </c>
      <c r="AC1745">
        <v>50000000</v>
      </c>
      <c r="AD1745">
        <v>2012</v>
      </c>
      <c r="AE1745">
        <v>3000</v>
      </c>
      <c r="AF1745">
        <v>7</v>
      </c>
      <c r="AG1745">
        <v>1.85</v>
      </c>
      <c r="AH1745">
        <v>74000</v>
      </c>
    </row>
    <row r="1746" spans="1:34">
      <c r="A1746" t="s">
        <v>34</v>
      </c>
      <c r="B1746" t="s">
        <v>6195</v>
      </c>
      <c r="C1746">
        <v>150</v>
      </c>
      <c r="D1746">
        <v>124</v>
      </c>
      <c r="E1746">
        <v>50</v>
      </c>
      <c r="F1746">
        <v>427</v>
      </c>
      <c r="G1746" t="s">
        <v>6196</v>
      </c>
      <c r="H1746">
        <v>8000</v>
      </c>
      <c r="I1746">
        <v>116006080</v>
      </c>
      <c r="J1746" t="s">
        <v>88</v>
      </c>
      <c r="K1746" t="s">
        <v>38</v>
      </c>
      <c r="L1746" t="s">
        <v>87</v>
      </c>
      <c r="Q1746" t="s">
        <v>4199</v>
      </c>
      <c r="R1746" t="s">
        <v>6197</v>
      </c>
      <c r="S1746">
        <v>203269</v>
      </c>
      <c r="T1746">
        <v>9255</v>
      </c>
      <c r="U1746" t="s">
        <v>1309</v>
      </c>
      <c r="V1746">
        <v>1</v>
      </c>
      <c r="W1746" t="s">
        <v>6198</v>
      </c>
      <c r="X1746" t="s">
        <v>6199</v>
      </c>
      <c r="Y1746">
        <v>602</v>
      </c>
      <c r="Z1746" t="s">
        <v>44</v>
      </c>
      <c r="AA1746" t="s">
        <v>329</v>
      </c>
      <c r="AB1746" t="s">
        <v>62</v>
      </c>
      <c r="AC1746">
        <v>42000000</v>
      </c>
      <c r="AD1746">
        <v>1999</v>
      </c>
      <c r="AE1746">
        <v>437</v>
      </c>
      <c r="AF1746">
        <v>7</v>
      </c>
      <c r="AG1746">
        <v>2.35</v>
      </c>
      <c r="AH1746">
        <v>11000</v>
      </c>
    </row>
    <row r="1747" spans="1:34">
      <c r="A1747" t="s">
        <v>34</v>
      </c>
      <c r="B1747" t="s">
        <v>874</v>
      </c>
      <c r="C1747">
        <v>341</v>
      </c>
      <c r="D1747">
        <v>96</v>
      </c>
      <c r="E1747">
        <v>1000</v>
      </c>
      <c r="F1747">
        <v>681</v>
      </c>
      <c r="G1747" t="s">
        <v>131</v>
      </c>
      <c r="H1747">
        <v>24000</v>
      </c>
      <c r="I1747">
        <v>60338891</v>
      </c>
      <c r="J1747" t="s">
        <v>88</v>
      </c>
      <c r="K1747" t="s">
        <v>38</v>
      </c>
      <c r="Q1747" t="s">
        <v>346</v>
      </c>
      <c r="R1747" t="s">
        <v>6240</v>
      </c>
      <c r="S1747">
        <v>248468</v>
      </c>
      <c r="T1747">
        <v>36093</v>
      </c>
      <c r="U1747" t="s">
        <v>5403</v>
      </c>
      <c r="V1747">
        <v>0</v>
      </c>
      <c r="W1747" t="s">
        <v>6241</v>
      </c>
      <c r="X1747" t="s">
        <v>6242</v>
      </c>
      <c r="Y1747">
        <v>545</v>
      </c>
      <c r="Z1747" t="s">
        <v>44</v>
      </c>
      <c r="AA1747" t="s">
        <v>45</v>
      </c>
      <c r="AB1747" t="s">
        <v>46</v>
      </c>
      <c r="AC1747">
        <v>37000000</v>
      </c>
      <c r="AD1747">
        <v>2008</v>
      </c>
      <c r="AE1747">
        <v>11000</v>
      </c>
      <c r="AF1747">
        <v>7</v>
      </c>
      <c r="AG1747">
        <v>1.85</v>
      </c>
      <c r="AH1747">
        <v>0</v>
      </c>
    </row>
    <row r="1748" spans="1:34">
      <c r="A1748" t="s">
        <v>34</v>
      </c>
      <c r="B1748" t="s">
        <v>6246</v>
      </c>
      <c r="C1748">
        <v>289</v>
      </c>
      <c r="D1748">
        <v>118</v>
      </c>
      <c r="E1748">
        <v>43</v>
      </c>
      <c r="F1748">
        <v>651</v>
      </c>
      <c r="G1748" t="s">
        <v>6247</v>
      </c>
      <c r="H1748">
        <v>740</v>
      </c>
      <c r="I1748">
        <v>150368971</v>
      </c>
      <c r="J1748" t="s">
        <v>88</v>
      </c>
      <c r="K1748" t="s">
        <v>37</v>
      </c>
      <c r="Q1748" t="s">
        <v>6248</v>
      </c>
      <c r="R1748" t="s">
        <v>6249</v>
      </c>
      <c r="S1748">
        <v>316671</v>
      </c>
      <c r="T1748">
        <v>3425</v>
      </c>
      <c r="U1748" t="s">
        <v>330</v>
      </c>
      <c r="V1748">
        <v>4</v>
      </c>
      <c r="W1748" t="s">
        <v>6250</v>
      </c>
      <c r="X1748" t="s">
        <v>6251</v>
      </c>
      <c r="Y1748">
        <v>301</v>
      </c>
      <c r="Z1748" t="s">
        <v>44</v>
      </c>
      <c r="AA1748" t="s">
        <v>45</v>
      </c>
      <c r="AB1748" t="s">
        <v>46</v>
      </c>
      <c r="AC1748">
        <v>37000000</v>
      </c>
      <c r="AD1748">
        <v>2013</v>
      </c>
      <c r="AE1748">
        <v>707</v>
      </c>
      <c r="AF1748">
        <v>7</v>
      </c>
      <c r="AG1748">
        <v>2.35</v>
      </c>
      <c r="AH1748">
        <v>35000</v>
      </c>
    </row>
    <row r="1749" spans="1:34">
      <c r="A1749" t="s">
        <v>34</v>
      </c>
      <c r="B1749" t="s">
        <v>4179</v>
      </c>
      <c r="C1749">
        <v>88</v>
      </c>
      <c r="D1749">
        <v>101</v>
      </c>
      <c r="E1749">
        <v>503</v>
      </c>
      <c r="F1749">
        <v>1000</v>
      </c>
      <c r="G1749" t="s">
        <v>2719</v>
      </c>
      <c r="H1749">
        <v>13000</v>
      </c>
      <c r="I1749">
        <v>60328558</v>
      </c>
      <c r="J1749" t="s">
        <v>88</v>
      </c>
      <c r="K1749" t="s">
        <v>38</v>
      </c>
      <c r="L1749" t="s">
        <v>70</v>
      </c>
      <c r="Q1749" t="s">
        <v>859</v>
      </c>
      <c r="R1749" t="s">
        <v>6252</v>
      </c>
      <c r="S1749">
        <v>61396</v>
      </c>
      <c r="T1749">
        <v>18734</v>
      </c>
      <c r="U1749" t="s">
        <v>4269</v>
      </c>
      <c r="V1749">
        <v>1</v>
      </c>
      <c r="W1749" t="s">
        <v>6253</v>
      </c>
      <c r="X1749" t="s">
        <v>6254</v>
      </c>
      <c r="Y1749">
        <v>159</v>
      </c>
      <c r="Z1749" t="s">
        <v>44</v>
      </c>
      <c r="AA1749" t="s">
        <v>45</v>
      </c>
      <c r="AB1749" t="s">
        <v>62</v>
      </c>
      <c r="AC1749">
        <v>32000000</v>
      </c>
      <c r="AD1749">
        <v>1988</v>
      </c>
      <c r="AE1749">
        <v>1000</v>
      </c>
      <c r="AF1749">
        <v>7</v>
      </c>
      <c r="AG1749">
        <v>1.85</v>
      </c>
      <c r="AH1749">
        <v>11000</v>
      </c>
    </row>
    <row r="1750" spans="1:34">
      <c r="A1750" t="s">
        <v>34</v>
      </c>
      <c r="B1750" t="s">
        <v>5613</v>
      </c>
      <c r="C1750">
        <v>251</v>
      </c>
      <c r="D1750">
        <v>133</v>
      </c>
      <c r="E1750">
        <v>0</v>
      </c>
      <c r="F1750">
        <v>529</v>
      </c>
      <c r="G1750" t="s">
        <v>6295</v>
      </c>
      <c r="H1750">
        <v>11000</v>
      </c>
      <c r="I1750">
        <v>148734225</v>
      </c>
      <c r="J1750" t="s">
        <v>88</v>
      </c>
      <c r="K1750" t="s">
        <v>87</v>
      </c>
      <c r="Q1750" t="s">
        <v>920</v>
      </c>
      <c r="R1750" t="s">
        <v>6296</v>
      </c>
      <c r="S1750">
        <v>298590</v>
      </c>
      <c r="T1750">
        <v>12874</v>
      </c>
      <c r="U1750" t="s">
        <v>6297</v>
      </c>
      <c r="V1750">
        <v>2</v>
      </c>
      <c r="W1750" t="s">
        <v>6298</v>
      </c>
      <c r="X1750" t="s">
        <v>6299</v>
      </c>
      <c r="Y1750">
        <v>559</v>
      </c>
      <c r="Z1750" t="s">
        <v>44</v>
      </c>
      <c r="AA1750" t="s">
        <v>45</v>
      </c>
      <c r="AB1750" t="s">
        <v>46</v>
      </c>
      <c r="AC1750">
        <v>30000000</v>
      </c>
      <c r="AD1750">
        <v>2007</v>
      </c>
      <c r="AE1750">
        <v>985</v>
      </c>
      <c r="AF1750">
        <v>7</v>
      </c>
      <c r="AG1750">
        <v>1.85</v>
      </c>
      <c r="AH1750">
        <v>0</v>
      </c>
    </row>
    <row r="1751" spans="1:34">
      <c r="A1751" t="s">
        <v>34</v>
      </c>
      <c r="B1751" t="s">
        <v>6304</v>
      </c>
      <c r="C1751">
        <v>92</v>
      </c>
      <c r="D1751">
        <v>121</v>
      </c>
      <c r="E1751">
        <v>72</v>
      </c>
      <c r="F1751">
        <v>343</v>
      </c>
      <c r="G1751" t="s">
        <v>6305</v>
      </c>
      <c r="H1751">
        <v>1000</v>
      </c>
      <c r="I1751">
        <v>65703412</v>
      </c>
      <c r="J1751" t="s">
        <v>88</v>
      </c>
      <c r="K1751" t="s">
        <v>38</v>
      </c>
      <c r="L1751" t="s">
        <v>87</v>
      </c>
      <c r="Q1751" t="s">
        <v>2810</v>
      </c>
      <c r="R1751" t="s">
        <v>6306</v>
      </c>
      <c r="S1751">
        <v>57958</v>
      </c>
      <c r="T1751">
        <v>2747</v>
      </c>
      <c r="U1751" t="s">
        <v>6307</v>
      </c>
      <c r="V1751">
        <v>1</v>
      </c>
      <c r="W1751" t="s">
        <v>6308</v>
      </c>
      <c r="X1751" t="s">
        <v>6309</v>
      </c>
      <c r="Y1751">
        <v>345</v>
      </c>
      <c r="Z1751" t="s">
        <v>44</v>
      </c>
      <c r="AA1751" t="s">
        <v>45</v>
      </c>
      <c r="AB1751" t="s">
        <v>62</v>
      </c>
      <c r="AC1751">
        <v>26000000</v>
      </c>
      <c r="AD1751">
        <v>1998</v>
      </c>
      <c r="AE1751">
        <v>794</v>
      </c>
      <c r="AF1751">
        <v>7</v>
      </c>
      <c r="AG1751">
        <v>2.35</v>
      </c>
      <c r="AH1751">
        <v>0</v>
      </c>
    </row>
    <row r="1752" spans="1:34">
      <c r="A1752" t="s">
        <v>34</v>
      </c>
      <c r="B1752" t="s">
        <v>6342</v>
      </c>
      <c r="C1752">
        <v>61</v>
      </c>
      <c r="D1752">
        <v>94</v>
      </c>
      <c r="E1752">
        <v>122</v>
      </c>
      <c r="F1752">
        <v>617</v>
      </c>
      <c r="G1752" t="s">
        <v>6343</v>
      </c>
      <c r="H1752">
        <v>1000</v>
      </c>
      <c r="I1752">
        <v>121697350</v>
      </c>
      <c r="J1752" t="s">
        <v>88</v>
      </c>
      <c r="K1752" t="s">
        <v>128</v>
      </c>
      <c r="Q1752" t="s">
        <v>4753</v>
      </c>
      <c r="R1752" t="s">
        <v>6344</v>
      </c>
      <c r="S1752">
        <v>114610</v>
      </c>
      <c r="T1752">
        <v>4263</v>
      </c>
      <c r="U1752" t="s">
        <v>1097</v>
      </c>
      <c r="V1752">
        <v>2</v>
      </c>
      <c r="W1752" t="s">
        <v>6345</v>
      </c>
      <c r="X1752" t="s">
        <v>6346</v>
      </c>
      <c r="Y1752">
        <v>176</v>
      </c>
      <c r="Z1752" t="s">
        <v>44</v>
      </c>
      <c r="AA1752" t="s">
        <v>45</v>
      </c>
      <c r="AB1752" t="s">
        <v>62</v>
      </c>
      <c r="AC1752">
        <v>20000000</v>
      </c>
      <c r="AD1752">
        <v>1992</v>
      </c>
      <c r="AE1752">
        <v>619</v>
      </c>
      <c r="AF1752">
        <v>7</v>
      </c>
      <c r="AG1752">
        <v>1.85</v>
      </c>
      <c r="AH1752">
        <v>0</v>
      </c>
    </row>
    <row r="1753" spans="1:34">
      <c r="A1753" t="s">
        <v>34</v>
      </c>
      <c r="B1753" t="s">
        <v>6163</v>
      </c>
      <c r="C1753">
        <v>129</v>
      </c>
      <c r="D1753">
        <v>68</v>
      </c>
      <c r="E1753">
        <v>116</v>
      </c>
      <c r="F1753">
        <v>481</v>
      </c>
      <c r="G1753" t="s">
        <v>6126</v>
      </c>
      <c r="H1753">
        <v>8000</v>
      </c>
      <c r="I1753">
        <v>53868030</v>
      </c>
      <c r="J1753" t="s">
        <v>88</v>
      </c>
      <c r="K1753" t="s">
        <v>37</v>
      </c>
      <c r="Q1753" t="s">
        <v>1736</v>
      </c>
      <c r="R1753" t="s">
        <v>6376</v>
      </c>
      <c r="S1753">
        <v>183425</v>
      </c>
      <c r="T1753">
        <v>10557</v>
      </c>
      <c r="U1753" t="s">
        <v>6377</v>
      </c>
      <c r="V1753">
        <v>2</v>
      </c>
      <c r="W1753" t="s">
        <v>6378</v>
      </c>
      <c r="X1753" t="s">
        <v>6379</v>
      </c>
      <c r="Y1753">
        <v>425</v>
      </c>
      <c r="Z1753" t="s">
        <v>44</v>
      </c>
      <c r="AA1753" t="s">
        <v>45</v>
      </c>
      <c r="AB1753" t="s">
        <v>62</v>
      </c>
      <c r="AC1753">
        <v>17000000</v>
      </c>
      <c r="AD1753">
        <v>1997</v>
      </c>
      <c r="AE1753">
        <v>503</v>
      </c>
      <c r="AF1753">
        <v>7</v>
      </c>
      <c r="AG1753">
        <v>2.35</v>
      </c>
      <c r="AH1753">
        <v>0</v>
      </c>
    </row>
    <row r="1754" spans="1:34">
      <c r="A1754" t="s">
        <v>34</v>
      </c>
      <c r="B1754" t="s">
        <v>6380</v>
      </c>
      <c r="C1754">
        <v>159</v>
      </c>
      <c r="D1754">
        <v>97</v>
      </c>
      <c r="E1754">
        <v>70</v>
      </c>
      <c r="F1754">
        <v>625</v>
      </c>
      <c r="G1754" t="s">
        <v>473</v>
      </c>
      <c r="H1754">
        <v>2000</v>
      </c>
      <c r="I1754">
        <v>86049418</v>
      </c>
      <c r="J1754" t="s">
        <v>88</v>
      </c>
      <c r="Q1754" t="s">
        <v>6381</v>
      </c>
      <c r="R1754" t="s">
        <v>6382</v>
      </c>
      <c r="S1754">
        <v>245989</v>
      </c>
      <c r="T1754">
        <v>5032</v>
      </c>
      <c r="U1754" t="s">
        <v>1128</v>
      </c>
      <c r="V1754">
        <v>4</v>
      </c>
      <c r="W1754" t="s">
        <v>6383</v>
      </c>
      <c r="X1754" t="s">
        <v>6384</v>
      </c>
      <c r="Y1754">
        <v>554</v>
      </c>
      <c r="Z1754" t="s">
        <v>44</v>
      </c>
      <c r="AA1754" t="s">
        <v>45</v>
      </c>
      <c r="AB1754" t="s">
        <v>62</v>
      </c>
      <c r="AC1754">
        <v>17000000</v>
      </c>
      <c r="AD1754">
        <v>2004</v>
      </c>
      <c r="AE1754">
        <v>1000</v>
      </c>
      <c r="AF1754">
        <v>7</v>
      </c>
      <c r="AG1754">
        <v>1.85</v>
      </c>
      <c r="AH1754">
        <v>0</v>
      </c>
    </row>
    <row r="1755" spans="1:34">
      <c r="A1755" t="s">
        <v>34</v>
      </c>
      <c r="B1755" t="s">
        <v>2881</v>
      </c>
      <c r="C1755">
        <v>57</v>
      </c>
      <c r="D1755">
        <v>115</v>
      </c>
      <c r="E1755">
        <v>168</v>
      </c>
      <c r="F1755">
        <v>322</v>
      </c>
      <c r="G1755" t="s">
        <v>6418</v>
      </c>
      <c r="H1755">
        <v>697</v>
      </c>
      <c r="I1755">
        <v>183088</v>
      </c>
      <c r="J1755" t="s">
        <v>88</v>
      </c>
      <c r="K1755" t="s">
        <v>38</v>
      </c>
      <c r="L1755" t="s">
        <v>207</v>
      </c>
      <c r="Q1755" t="s">
        <v>2904</v>
      </c>
      <c r="R1755" t="s">
        <v>6419</v>
      </c>
      <c r="S1755">
        <v>11704</v>
      </c>
      <c r="T1755">
        <v>2243</v>
      </c>
      <c r="U1755" t="s">
        <v>6420</v>
      </c>
      <c r="V1755">
        <v>0</v>
      </c>
      <c r="W1755" t="s">
        <v>6421</v>
      </c>
      <c r="X1755" t="s">
        <v>6422</v>
      </c>
      <c r="Y1755">
        <v>36</v>
      </c>
      <c r="Z1755" t="s">
        <v>44</v>
      </c>
      <c r="AA1755" t="s">
        <v>45</v>
      </c>
      <c r="AB1755" t="s">
        <v>46</v>
      </c>
      <c r="AC1755">
        <v>15000000</v>
      </c>
      <c r="AD1755">
        <v>2008</v>
      </c>
      <c r="AE1755">
        <v>329</v>
      </c>
      <c r="AF1755">
        <v>7</v>
      </c>
      <c r="AG1755">
        <v>1.85</v>
      </c>
      <c r="AH1755">
        <v>702</v>
      </c>
    </row>
    <row r="1756" spans="1:34">
      <c r="A1756" t="s">
        <v>76</v>
      </c>
      <c r="B1756" t="s">
        <v>6423</v>
      </c>
      <c r="C1756">
        <v>41</v>
      </c>
      <c r="D1756">
        <v>118</v>
      </c>
      <c r="E1756">
        <v>50</v>
      </c>
      <c r="F1756">
        <v>655</v>
      </c>
      <c r="G1756" t="s">
        <v>4375</v>
      </c>
      <c r="H1756">
        <v>968</v>
      </c>
      <c r="I1756">
        <v>1089445</v>
      </c>
      <c r="J1756" t="s">
        <v>88</v>
      </c>
      <c r="K1756" t="s">
        <v>38</v>
      </c>
      <c r="L1756" t="s">
        <v>89</v>
      </c>
      <c r="M1756" t="s">
        <v>520</v>
      </c>
      <c r="Q1756" t="s">
        <v>6053</v>
      </c>
      <c r="R1756" t="s">
        <v>6424</v>
      </c>
      <c r="S1756">
        <v>2676</v>
      </c>
      <c r="T1756">
        <v>4270</v>
      </c>
      <c r="U1756" t="s">
        <v>1085</v>
      </c>
      <c r="V1756">
        <v>0</v>
      </c>
      <c r="W1756" t="s">
        <v>6425</v>
      </c>
      <c r="X1756" t="s">
        <v>6426</v>
      </c>
      <c r="Y1756">
        <v>33</v>
      </c>
      <c r="Z1756" t="s">
        <v>44</v>
      </c>
      <c r="AA1756" t="s">
        <v>710</v>
      </c>
      <c r="AB1756" t="s">
        <v>150</v>
      </c>
      <c r="AC1756">
        <v>12500000</v>
      </c>
      <c r="AD1756">
        <v>2009</v>
      </c>
      <c r="AE1756">
        <v>844</v>
      </c>
      <c r="AF1756">
        <v>7</v>
      </c>
      <c r="AG1756">
        <v>2.35</v>
      </c>
      <c r="AH1756">
        <v>0</v>
      </c>
    </row>
    <row r="1757" spans="1:34">
      <c r="A1757" t="s">
        <v>34</v>
      </c>
      <c r="B1757" t="s">
        <v>6427</v>
      </c>
      <c r="C1757">
        <v>145</v>
      </c>
      <c r="D1757">
        <v>95</v>
      </c>
      <c r="E1757">
        <v>80</v>
      </c>
      <c r="F1757">
        <v>1000</v>
      </c>
      <c r="G1757" t="s">
        <v>6428</v>
      </c>
      <c r="H1757">
        <v>3000</v>
      </c>
      <c r="I1757">
        <v>101736215</v>
      </c>
      <c r="J1757" t="s">
        <v>88</v>
      </c>
      <c r="Q1757" t="s">
        <v>6429</v>
      </c>
      <c r="R1757" t="s">
        <v>6430</v>
      </c>
      <c r="S1757">
        <v>315549</v>
      </c>
      <c r="T1757">
        <v>8134</v>
      </c>
      <c r="U1757" t="s">
        <v>6431</v>
      </c>
      <c r="V1757">
        <v>6</v>
      </c>
      <c r="W1757" t="s">
        <v>6432</v>
      </c>
      <c r="X1757" t="s">
        <v>6433</v>
      </c>
      <c r="Y1757">
        <v>789</v>
      </c>
      <c r="Z1757" t="s">
        <v>44</v>
      </c>
      <c r="AA1757" t="s">
        <v>45</v>
      </c>
      <c r="AB1757" t="s">
        <v>46</v>
      </c>
      <c r="AC1757">
        <v>11000000</v>
      </c>
      <c r="AD1757">
        <v>1999</v>
      </c>
      <c r="AE1757">
        <v>1000</v>
      </c>
      <c r="AF1757">
        <v>7</v>
      </c>
      <c r="AG1757">
        <v>1.85</v>
      </c>
      <c r="AH1757">
        <v>0</v>
      </c>
    </row>
    <row r="1758" spans="1:34">
      <c r="A1758" t="s">
        <v>34</v>
      </c>
      <c r="B1758" t="s">
        <v>6232</v>
      </c>
      <c r="C1758">
        <v>363</v>
      </c>
      <c r="D1758">
        <v>110</v>
      </c>
      <c r="E1758">
        <v>584</v>
      </c>
      <c r="F1758">
        <v>74</v>
      </c>
      <c r="G1758" t="s">
        <v>4527</v>
      </c>
      <c r="H1758">
        <v>629</v>
      </c>
      <c r="I1758">
        <v>2201412</v>
      </c>
      <c r="J1758" t="s">
        <v>88</v>
      </c>
      <c r="K1758" t="s">
        <v>38</v>
      </c>
      <c r="L1758" t="s">
        <v>94</v>
      </c>
      <c r="M1758" t="s">
        <v>86</v>
      </c>
      <c r="Q1758" t="s">
        <v>6461</v>
      </c>
      <c r="R1758" t="s">
        <v>6462</v>
      </c>
      <c r="S1758">
        <v>68883</v>
      </c>
      <c r="T1758">
        <v>1173</v>
      </c>
      <c r="U1758" t="s">
        <v>6463</v>
      </c>
      <c r="V1758">
        <v>0</v>
      </c>
      <c r="W1758" t="s">
        <v>6464</v>
      </c>
      <c r="X1758" t="s">
        <v>6465</v>
      </c>
      <c r="Y1758">
        <v>279</v>
      </c>
      <c r="Z1758" t="s">
        <v>447</v>
      </c>
      <c r="AA1758" t="s">
        <v>448</v>
      </c>
      <c r="AB1758" t="s">
        <v>46</v>
      </c>
      <c r="AC1758">
        <v>12215500000</v>
      </c>
      <c r="AD1758">
        <v>2006</v>
      </c>
      <c r="AE1758">
        <v>398</v>
      </c>
      <c r="AF1758">
        <v>7</v>
      </c>
      <c r="AG1758">
        <v>1.85</v>
      </c>
      <c r="AH1758">
        <v>7000</v>
      </c>
    </row>
    <row r="1759" spans="1:34">
      <c r="A1759" t="s">
        <v>34</v>
      </c>
      <c r="B1759" t="s">
        <v>6466</v>
      </c>
      <c r="C1759">
        <v>146</v>
      </c>
      <c r="D1759">
        <v>97</v>
      </c>
      <c r="E1759">
        <v>20</v>
      </c>
      <c r="F1759">
        <v>442</v>
      </c>
      <c r="G1759" t="s">
        <v>6467</v>
      </c>
      <c r="H1759">
        <v>21000</v>
      </c>
      <c r="I1759">
        <v>3950294</v>
      </c>
      <c r="J1759" t="s">
        <v>88</v>
      </c>
      <c r="K1759" t="s">
        <v>38</v>
      </c>
      <c r="L1759" t="s">
        <v>87</v>
      </c>
      <c r="Q1759" t="s">
        <v>608</v>
      </c>
      <c r="R1759" t="s">
        <v>6468</v>
      </c>
      <c r="S1759">
        <v>56654</v>
      </c>
      <c r="T1759">
        <v>22577</v>
      </c>
      <c r="U1759" t="s">
        <v>4474</v>
      </c>
      <c r="V1759">
        <v>5</v>
      </c>
      <c r="W1759" t="s">
        <v>6469</v>
      </c>
      <c r="X1759" t="s">
        <v>6470</v>
      </c>
      <c r="Y1759">
        <v>124</v>
      </c>
      <c r="Z1759" t="s">
        <v>44</v>
      </c>
      <c r="AA1759" t="s">
        <v>45</v>
      </c>
      <c r="AB1759" t="s">
        <v>46</v>
      </c>
      <c r="AC1759">
        <v>12000000</v>
      </c>
      <c r="AD1759">
        <v>2007</v>
      </c>
      <c r="AE1759">
        <v>569</v>
      </c>
      <c r="AF1759">
        <v>7</v>
      </c>
      <c r="AG1759">
        <v>1.85</v>
      </c>
      <c r="AH1759">
        <v>0</v>
      </c>
    </row>
    <row r="1760" spans="1:34">
      <c r="A1760" t="s">
        <v>34</v>
      </c>
      <c r="B1760" t="s">
        <v>6474</v>
      </c>
      <c r="C1760">
        <v>77</v>
      </c>
      <c r="D1760">
        <v>92</v>
      </c>
      <c r="E1760">
        <v>221</v>
      </c>
      <c r="F1760">
        <v>491</v>
      </c>
      <c r="G1760" t="s">
        <v>6475</v>
      </c>
      <c r="H1760">
        <v>11000</v>
      </c>
      <c r="I1760">
        <v>38624000</v>
      </c>
      <c r="J1760" t="s">
        <v>88</v>
      </c>
      <c r="K1760" t="s">
        <v>520</v>
      </c>
      <c r="Q1760" t="s">
        <v>3345</v>
      </c>
      <c r="R1760" t="s">
        <v>6476</v>
      </c>
      <c r="S1760">
        <v>156143</v>
      </c>
      <c r="T1760">
        <v>13162</v>
      </c>
      <c r="U1760" t="s">
        <v>6477</v>
      </c>
      <c r="V1760">
        <v>1</v>
      </c>
      <c r="W1760" t="s">
        <v>6478</v>
      </c>
      <c r="X1760" t="s">
        <v>6479</v>
      </c>
      <c r="Y1760">
        <v>289</v>
      </c>
      <c r="Z1760" t="s">
        <v>44</v>
      </c>
      <c r="AA1760" t="s">
        <v>45</v>
      </c>
      <c r="AB1760" t="s">
        <v>62</v>
      </c>
      <c r="AC1760">
        <v>12000000</v>
      </c>
      <c r="AD1760">
        <v>1996</v>
      </c>
      <c r="AE1760">
        <v>503</v>
      </c>
      <c r="AF1760">
        <v>7</v>
      </c>
      <c r="AG1760">
        <v>1.85</v>
      </c>
      <c r="AH1760">
        <v>0</v>
      </c>
    </row>
    <row r="1761" spans="1:34">
      <c r="A1761" t="s">
        <v>34</v>
      </c>
      <c r="B1761" t="s">
        <v>6513</v>
      </c>
      <c r="C1761">
        <v>136</v>
      </c>
      <c r="D1761">
        <v>99</v>
      </c>
      <c r="E1761">
        <v>23</v>
      </c>
      <c r="F1761">
        <v>471</v>
      </c>
      <c r="G1761" t="s">
        <v>2540</v>
      </c>
      <c r="H1761">
        <v>1000</v>
      </c>
      <c r="I1761">
        <v>4681503</v>
      </c>
      <c r="J1761" t="s">
        <v>88</v>
      </c>
      <c r="K1761" t="s">
        <v>38</v>
      </c>
      <c r="Q1761" t="s">
        <v>3196</v>
      </c>
      <c r="R1761" t="s">
        <v>6514</v>
      </c>
      <c r="S1761">
        <v>29058</v>
      </c>
      <c r="T1761">
        <v>2478</v>
      </c>
      <c r="U1761" t="s">
        <v>6515</v>
      </c>
      <c r="V1761">
        <v>1</v>
      </c>
      <c r="W1761" t="s">
        <v>6516</v>
      </c>
      <c r="X1761" t="s">
        <v>6517</v>
      </c>
      <c r="Y1761">
        <v>238</v>
      </c>
      <c r="Z1761" t="s">
        <v>44</v>
      </c>
      <c r="AA1761" t="s">
        <v>45</v>
      </c>
      <c r="AB1761" t="s">
        <v>46</v>
      </c>
      <c r="AC1761">
        <v>9000000</v>
      </c>
      <c r="AD1761">
        <v>2002</v>
      </c>
      <c r="AE1761">
        <v>710</v>
      </c>
      <c r="AF1761">
        <v>7</v>
      </c>
      <c r="AG1761">
        <v>2.35</v>
      </c>
      <c r="AH1761">
        <v>838</v>
      </c>
    </row>
    <row r="1762" spans="1:34">
      <c r="A1762" t="s">
        <v>34</v>
      </c>
      <c r="B1762" t="s">
        <v>874</v>
      </c>
      <c r="C1762">
        <v>341</v>
      </c>
      <c r="D1762">
        <v>106</v>
      </c>
      <c r="E1762">
        <v>1000</v>
      </c>
      <c r="F1762">
        <v>98</v>
      </c>
      <c r="G1762" t="s">
        <v>6533</v>
      </c>
      <c r="H1762">
        <v>816</v>
      </c>
      <c r="I1762">
        <v>9190525</v>
      </c>
      <c r="J1762" t="s">
        <v>88</v>
      </c>
      <c r="K1762" t="s">
        <v>38</v>
      </c>
      <c r="Q1762" t="s">
        <v>5004</v>
      </c>
      <c r="R1762" t="s">
        <v>6534</v>
      </c>
      <c r="S1762">
        <v>102125</v>
      </c>
      <c r="T1762">
        <v>1120</v>
      </c>
      <c r="U1762" t="s">
        <v>6535</v>
      </c>
      <c r="V1762">
        <v>1</v>
      </c>
      <c r="W1762" t="s">
        <v>6536</v>
      </c>
      <c r="X1762" t="s">
        <v>6537</v>
      </c>
      <c r="Y1762">
        <v>324</v>
      </c>
      <c r="Z1762" t="s">
        <v>44</v>
      </c>
      <c r="AA1762" t="s">
        <v>45</v>
      </c>
      <c r="AB1762" t="s">
        <v>46</v>
      </c>
      <c r="AC1762">
        <v>7000000</v>
      </c>
      <c r="AD1762">
        <v>2009</v>
      </c>
      <c r="AE1762">
        <v>105</v>
      </c>
      <c r="AF1762">
        <v>7</v>
      </c>
      <c r="AG1762">
        <v>1.85</v>
      </c>
      <c r="AH1762">
        <v>10000</v>
      </c>
    </row>
    <row r="1763" spans="1:34">
      <c r="A1763" t="s">
        <v>34</v>
      </c>
      <c r="B1763" t="s">
        <v>6538</v>
      </c>
      <c r="C1763">
        <v>16</v>
      </c>
      <c r="D1763">
        <v>107</v>
      </c>
      <c r="E1763">
        <v>8</v>
      </c>
      <c r="F1763">
        <v>39</v>
      </c>
      <c r="G1763" t="s">
        <v>387</v>
      </c>
      <c r="H1763">
        <v>106</v>
      </c>
      <c r="I1763">
        <v>700000</v>
      </c>
      <c r="J1763" t="s">
        <v>88</v>
      </c>
      <c r="K1763" t="s">
        <v>70</v>
      </c>
      <c r="L1763" t="s">
        <v>86</v>
      </c>
      <c r="Q1763" t="s">
        <v>6539</v>
      </c>
      <c r="R1763" t="s">
        <v>6540</v>
      </c>
      <c r="S1763">
        <v>24438</v>
      </c>
      <c r="T1763">
        <v>215</v>
      </c>
      <c r="U1763" t="s">
        <v>6541</v>
      </c>
      <c r="V1763">
        <v>1</v>
      </c>
      <c r="W1763" t="s">
        <v>6542</v>
      </c>
      <c r="X1763" t="s">
        <v>6543</v>
      </c>
      <c r="Y1763">
        <v>78</v>
      </c>
      <c r="Z1763" t="s">
        <v>390</v>
      </c>
      <c r="AA1763" t="s">
        <v>301</v>
      </c>
      <c r="AB1763" t="s">
        <v>46</v>
      </c>
      <c r="AC1763">
        <v>50000000</v>
      </c>
      <c r="AD1763">
        <v>1993</v>
      </c>
      <c r="AE1763">
        <v>54</v>
      </c>
      <c r="AF1763">
        <v>7</v>
      </c>
      <c r="AG1763">
        <v>2.35</v>
      </c>
      <c r="AH1763">
        <v>0</v>
      </c>
    </row>
    <row r="1764" spans="1:34">
      <c r="A1764" t="s">
        <v>34</v>
      </c>
      <c r="B1764" t="s">
        <v>6544</v>
      </c>
      <c r="C1764">
        <v>74</v>
      </c>
      <c r="D1764">
        <v>108</v>
      </c>
      <c r="E1764">
        <v>3</v>
      </c>
      <c r="F1764">
        <v>436</v>
      </c>
      <c r="G1764" t="s">
        <v>2904</v>
      </c>
      <c r="H1764">
        <v>710</v>
      </c>
      <c r="I1764">
        <v>49526</v>
      </c>
      <c r="J1764" t="s">
        <v>88</v>
      </c>
      <c r="K1764" t="s">
        <v>38</v>
      </c>
      <c r="Q1764" t="s">
        <v>2540</v>
      </c>
      <c r="R1764" t="s">
        <v>6545</v>
      </c>
      <c r="S1764">
        <v>16299</v>
      </c>
      <c r="T1764">
        <v>2119</v>
      </c>
      <c r="U1764" t="s">
        <v>4507</v>
      </c>
      <c r="V1764">
        <v>1</v>
      </c>
      <c r="W1764" t="s">
        <v>6546</v>
      </c>
      <c r="X1764" t="s">
        <v>6547</v>
      </c>
      <c r="Y1764">
        <v>129</v>
      </c>
      <c r="Z1764" t="s">
        <v>44</v>
      </c>
      <c r="AA1764" t="s">
        <v>45</v>
      </c>
      <c r="AB1764" t="s">
        <v>46</v>
      </c>
      <c r="AC1764">
        <v>6800000</v>
      </c>
      <c r="AD1764">
        <v>2005</v>
      </c>
      <c r="AE1764">
        <v>697</v>
      </c>
      <c r="AF1764">
        <v>7</v>
      </c>
      <c r="AG1764">
        <v>2.35</v>
      </c>
      <c r="AH1764">
        <v>1000</v>
      </c>
    </row>
    <row r="1765" spans="1:34">
      <c r="A1765" t="s">
        <v>34</v>
      </c>
      <c r="B1765" t="s">
        <v>2411</v>
      </c>
      <c r="C1765">
        <v>147</v>
      </c>
      <c r="D1765">
        <v>99</v>
      </c>
      <c r="E1765">
        <v>129</v>
      </c>
      <c r="F1765">
        <v>362</v>
      </c>
      <c r="G1765" t="s">
        <v>6554</v>
      </c>
      <c r="H1765">
        <v>976</v>
      </c>
      <c r="I1765">
        <v>2077046</v>
      </c>
      <c r="J1765" t="s">
        <v>88</v>
      </c>
      <c r="K1765" t="s">
        <v>38</v>
      </c>
      <c r="L1765" t="s">
        <v>87</v>
      </c>
      <c r="Q1765" t="s">
        <v>6555</v>
      </c>
      <c r="R1765" t="s">
        <v>6556</v>
      </c>
      <c r="S1765">
        <v>27266</v>
      </c>
      <c r="T1765">
        <v>2748</v>
      </c>
      <c r="U1765" t="s">
        <v>6557</v>
      </c>
      <c r="V1765">
        <v>2</v>
      </c>
      <c r="W1765" t="s">
        <v>6558</v>
      </c>
      <c r="X1765" t="s">
        <v>6559</v>
      </c>
      <c r="Y1765">
        <v>75</v>
      </c>
      <c r="Z1765" t="s">
        <v>44</v>
      </c>
      <c r="AA1765" t="s">
        <v>45</v>
      </c>
      <c r="AB1765" t="s">
        <v>46</v>
      </c>
      <c r="AC1765">
        <v>6000000</v>
      </c>
      <c r="AD1765">
        <v>2008</v>
      </c>
      <c r="AE1765">
        <v>617</v>
      </c>
      <c r="AF1765">
        <v>7</v>
      </c>
      <c r="AG1765">
        <v>2.35</v>
      </c>
      <c r="AH1765">
        <v>0</v>
      </c>
    </row>
    <row r="1766" spans="1:34">
      <c r="A1766" t="s">
        <v>34</v>
      </c>
      <c r="B1766" t="s">
        <v>6560</v>
      </c>
      <c r="C1766">
        <v>59</v>
      </c>
      <c r="D1766">
        <v>150</v>
      </c>
      <c r="E1766">
        <v>3</v>
      </c>
      <c r="F1766">
        <v>448</v>
      </c>
      <c r="G1766" t="s">
        <v>6561</v>
      </c>
      <c r="H1766">
        <v>859</v>
      </c>
      <c r="I1766">
        <v>6157157</v>
      </c>
      <c r="J1766" t="s">
        <v>88</v>
      </c>
      <c r="K1766" t="s">
        <v>38</v>
      </c>
      <c r="Q1766" t="s">
        <v>6562</v>
      </c>
      <c r="R1766" t="s">
        <v>6563</v>
      </c>
      <c r="S1766">
        <v>21416</v>
      </c>
      <c r="T1766">
        <v>3942</v>
      </c>
      <c r="U1766" t="s">
        <v>6564</v>
      </c>
      <c r="V1766">
        <v>1</v>
      </c>
      <c r="W1766" t="s">
        <v>6565</v>
      </c>
      <c r="X1766" t="s">
        <v>6566</v>
      </c>
      <c r="Y1766">
        <v>198</v>
      </c>
      <c r="Z1766" t="s">
        <v>44</v>
      </c>
      <c r="AA1766" t="s">
        <v>45</v>
      </c>
      <c r="AB1766" t="s">
        <v>62</v>
      </c>
      <c r="AC1766">
        <v>5000000</v>
      </c>
      <c r="AD1766">
        <v>1989</v>
      </c>
      <c r="AE1766">
        <v>448</v>
      </c>
      <c r="AF1766">
        <v>7</v>
      </c>
      <c r="AG1766">
        <v>1.85</v>
      </c>
      <c r="AH1766">
        <v>0</v>
      </c>
    </row>
    <row r="1767" spans="1:34">
      <c r="A1767" t="s">
        <v>34</v>
      </c>
      <c r="B1767" t="s">
        <v>6567</v>
      </c>
      <c r="C1767">
        <v>81</v>
      </c>
      <c r="D1767">
        <v>116</v>
      </c>
      <c r="E1767">
        <v>52</v>
      </c>
      <c r="F1767">
        <v>102</v>
      </c>
      <c r="G1767" t="s">
        <v>3760</v>
      </c>
      <c r="H1767">
        <v>624</v>
      </c>
      <c r="I1767">
        <v>1980338</v>
      </c>
      <c r="J1767" t="s">
        <v>88</v>
      </c>
      <c r="K1767" t="s">
        <v>37</v>
      </c>
      <c r="L1767" t="s">
        <v>38</v>
      </c>
      <c r="M1767" t="s">
        <v>90</v>
      </c>
      <c r="N1767" t="s">
        <v>57</v>
      </c>
      <c r="Q1767" t="s">
        <v>2242</v>
      </c>
      <c r="R1767" t="s">
        <v>6568</v>
      </c>
      <c r="S1767">
        <v>12366</v>
      </c>
      <c r="T1767">
        <v>1209</v>
      </c>
      <c r="U1767" t="s">
        <v>6569</v>
      </c>
      <c r="V1767">
        <v>2</v>
      </c>
      <c r="W1767" t="s">
        <v>6570</v>
      </c>
      <c r="X1767" t="s">
        <v>6571</v>
      </c>
      <c r="Y1767">
        <v>151</v>
      </c>
      <c r="Z1767" t="s">
        <v>44</v>
      </c>
      <c r="AA1767" t="s">
        <v>45</v>
      </c>
      <c r="AB1767" t="s">
        <v>46</v>
      </c>
      <c r="AC1767">
        <v>5000000</v>
      </c>
      <c r="AD1767">
        <v>1998</v>
      </c>
      <c r="AE1767">
        <v>385</v>
      </c>
      <c r="AF1767">
        <v>7</v>
      </c>
      <c r="AG1767">
        <v>1.85</v>
      </c>
      <c r="AH1767">
        <v>507</v>
      </c>
    </row>
    <row r="1768" spans="1:34">
      <c r="A1768" t="s">
        <v>34</v>
      </c>
      <c r="B1768" t="s">
        <v>6604</v>
      </c>
      <c r="C1768">
        <v>337</v>
      </c>
      <c r="D1768">
        <v>103</v>
      </c>
      <c r="E1768">
        <v>12</v>
      </c>
      <c r="F1768">
        <v>4</v>
      </c>
      <c r="G1768" t="s">
        <v>6605</v>
      </c>
      <c r="H1768">
        <v>29</v>
      </c>
      <c r="I1768">
        <v>252652</v>
      </c>
      <c r="J1768" t="s">
        <v>88</v>
      </c>
      <c r="K1768" t="s">
        <v>38</v>
      </c>
      <c r="L1768" t="s">
        <v>70</v>
      </c>
      <c r="M1768" t="s">
        <v>94</v>
      </c>
      <c r="Q1768" t="s">
        <v>6606</v>
      </c>
      <c r="R1768" t="s">
        <v>6607</v>
      </c>
      <c r="S1768">
        <v>54104</v>
      </c>
      <c r="T1768">
        <v>44</v>
      </c>
      <c r="U1768" t="s">
        <v>6608</v>
      </c>
      <c r="V1768">
        <v>0</v>
      </c>
      <c r="W1768" t="s">
        <v>6609</v>
      </c>
      <c r="X1768" t="s">
        <v>6610</v>
      </c>
      <c r="Y1768">
        <v>199</v>
      </c>
      <c r="Z1768" t="s">
        <v>3016</v>
      </c>
      <c r="AA1768" t="s">
        <v>3017</v>
      </c>
      <c r="AB1768" t="s">
        <v>62</v>
      </c>
      <c r="AC1768">
        <v>19900000</v>
      </c>
      <c r="AD1768">
        <v>2010</v>
      </c>
      <c r="AE1768">
        <v>4</v>
      </c>
      <c r="AF1768">
        <v>7</v>
      </c>
      <c r="AG1768">
        <v>1.85</v>
      </c>
      <c r="AH1768">
        <v>38000</v>
      </c>
    </row>
    <row r="1769" spans="1:34">
      <c r="A1769" t="s">
        <v>34</v>
      </c>
      <c r="B1769" t="s">
        <v>6611</v>
      </c>
      <c r="C1769">
        <v>75</v>
      </c>
      <c r="D1769">
        <v>90</v>
      </c>
      <c r="E1769">
        <v>15</v>
      </c>
      <c r="F1769">
        <v>453</v>
      </c>
      <c r="G1769" t="s">
        <v>2188</v>
      </c>
      <c r="H1769">
        <v>953</v>
      </c>
      <c r="I1769">
        <v>5844929</v>
      </c>
      <c r="J1769" t="s">
        <v>88</v>
      </c>
      <c r="K1769" t="s">
        <v>38</v>
      </c>
      <c r="Q1769" t="s">
        <v>614</v>
      </c>
      <c r="R1769" t="s">
        <v>6612</v>
      </c>
      <c r="S1769">
        <v>6000</v>
      </c>
      <c r="T1769">
        <v>2510</v>
      </c>
      <c r="U1769" t="s">
        <v>6613</v>
      </c>
      <c r="V1769">
        <v>1</v>
      </c>
      <c r="W1769" t="s">
        <v>6614</v>
      </c>
      <c r="X1769" t="s">
        <v>6615</v>
      </c>
      <c r="Y1769">
        <v>109</v>
      </c>
      <c r="Z1769" t="s">
        <v>44</v>
      </c>
      <c r="AA1769" t="s">
        <v>45</v>
      </c>
      <c r="AB1769" t="s">
        <v>62</v>
      </c>
      <c r="AC1769">
        <v>3000000</v>
      </c>
      <c r="AD1769">
        <v>2002</v>
      </c>
      <c r="AE1769">
        <v>625</v>
      </c>
      <c r="AF1769">
        <v>7</v>
      </c>
      <c r="AG1769">
        <v>1.85</v>
      </c>
      <c r="AH1769">
        <v>595</v>
      </c>
    </row>
    <row r="1770" spans="1:34">
      <c r="A1770" t="s">
        <v>34</v>
      </c>
      <c r="B1770" t="s">
        <v>6629</v>
      </c>
      <c r="C1770">
        <v>46</v>
      </c>
      <c r="D1770">
        <v>96</v>
      </c>
      <c r="E1770">
        <v>0</v>
      </c>
      <c r="F1770">
        <v>902</v>
      </c>
      <c r="G1770" t="s">
        <v>434</v>
      </c>
      <c r="H1770">
        <v>49000</v>
      </c>
      <c r="I1770">
        <v>371081</v>
      </c>
      <c r="J1770" t="s">
        <v>88</v>
      </c>
      <c r="K1770" t="s">
        <v>38</v>
      </c>
      <c r="Q1770" t="s">
        <v>566</v>
      </c>
      <c r="R1770" t="s">
        <v>6630</v>
      </c>
      <c r="S1770">
        <v>7479</v>
      </c>
      <c r="T1770">
        <v>51441</v>
      </c>
      <c r="U1770" t="s">
        <v>5961</v>
      </c>
      <c r="V1770">
        <v>2</v>
      </c>
      <c r="W1770" t="s">
        <v>6631</v>
      </c>
      <c r="X1770" t="s">
        <v>6632</v>
      </c>
      <c r="Y1770">
        <v>86</v>
      </c>
      <c r="Z1770" t="s">
        <v>44</v>
      </c>
      <c r="AA1770" t="s">
        <v>45</v>
      </c>
      <c r="AB1770" t="s">
        <v>62</v>
      </c>
      <c r="AC1770">
        <v>6000000</v>
      </c>
      <c r="AD1770">
        <v>2004</v>
      </c>
      <c r="AE1770">
        <v>1000</v>
      </c>
      <c r="AF1770">
        <v>7</v>
      </c>
      <c r="AG1770">
        <v>1.85</v>
      </c>
      <c r="AH1770">
        <v>857</v>
      </c>
    </row>
    <row r="1771" spans="1:34">
      <c r="A1771" t="s">
        <v>34</v>
      </c>
      <c r="B1771" t="s">
        <v>6645</v>
      </c>
      <c r="C1771">
        <v>51</v>
      </c>
      <c r="D1771">
        <v>94</v>
      </c>
      <c r="E1771">
        <v>112</v>
      </c>
      <c r="F1771">
        <v>428</v>
      </c>
      <c r="G1771" t="s">
        <v>3872</v>
      </c>
      <c r="H1771">
        <v>1000</v>
      </c>
      <c r="I1771">
        <v>1744858</v>
      </c>
      <c r="J1771" t="s">
        <v>88</v>
      </c>
      <c r="K1771" t="s">
        <v>38</v>
      </c>
      <c r="L1771" t="s">
        <v>87</v>
      </c>
      <c r="M1771" t="s">
        <v>520</v>
      </c>
      <c r="Q1771" t="s">
        <v>2971</v>
      </c>
      <c r="R1771" t="s">
        <v>6646</v>
      </c>
      <c r="S1771">
        <v>6084</v>
      </c>
      <c r="T1771">
        <v>3085</v>
      </c>
      <c r="U1771" t="s">
        <v>6647</v>
      </c>
      <c r="V1771">
        <v>1</v>
      </c>
      <c r="W1771" t="s">
        <v>6648</v>
      </c>
      <c r="X1771" t="s">
        <v>6649</v>
      </c>
      <c r="Y1771">
        <v>120</v>
      </c>
      <c r="Z1771" t="s">
        <v>44</v>
      </c>
      <c r="AA1771" t="s">
        <v>45</v>
      </c>
      <c r="AB1771" t="s">
        <v>46</v>
      </c>
      <c r="AC1771">
        <v>1000000</v>
      </c>
      <c r="AD1771">
        <v>2000</v>
      </c>
      <c r="AE1771">
        <v>826</v>
      </c>
      <c r="AF1771">
        <v>7</v>
      </c>
      <c r="AG1771">
        <v>2.35</v>
      </c>
      <c r="AH1771">
        <v>671</v>
      </c>
    </row>
    <row r="1772" spans="1:34">
      <c r="A1772" t="s">
        <v>34</v>
      </c>
      <c r="B1772" t="s">
        <v>6650</v>
      </c>
      <c r="C1772">
        <v>28</v>
      </c>
      <c r="D1772">
        <v>97</v>
      </c>
      <c r="E1772">
        <v>4</v>
      </c>
      <c r="F1772">
        <v>301</v>
      </c>
      <c r="G1772" t="s">
        <v>519</v>
      </c>
      <c r="H1772">
        <v>611</v>
      </c>
      <c r="I1772">
        <v>464655</v>
      </c>
      <c r="J1772" t="s">
        <v>88</v>
      </c>
      <c r="K1772" t="s">
        <v>38</v>
      </c>
      <c r="Q1772" t="s">
        <v>4998</v>
      </c>
      <c r="R1772" t="s">
        <v>6651</v>
      </c>
      <c r="S1772">
        <v>1524</v>
      </c>
      <c r="T1772">
        <v>1692</v>
      </c>
      <c r="U1772" t="s">
        <v>6438</v>
      </c>
      <c r="V1772">
        <v>0</v>
      </c>
      <c r="W1772" t="s">
        <v>6652</v>
      </c>
      <c r="X1772" t="s">
        <v>6653</v>
      </c>
      <c r="Y1772">
        <v>29</v>
      </c>
      <c r="Z1772" t="s">
        <v>44</v>
      </c>
      <c r="AA1772" t="s">
        <v>45</v>
      </c>
      <c r="AB1772" t="s">
        <v>46</v>
      </c>
      <c r="AC1772">
        <v>1000000</v>
      </c>
      <c r="AD1772">
        <v>1997</v>
      </c>
      <c r="AE1772">
        <v>394</v>
      </c>
      <c r="AF1772">
        <v>7</v>
      </c>
      <c r="AG1772">
        <v>1.85</v>
      </c>
      <c r="AH1772">
        <v>166</v>
      </c>
    </row>
    <row r="1773" spans="1:34">
      <c r="A1773" t="s">
        <v>34</v>
      </c>
      <c r="B1773" t="s">
        <v>6045</v>
      </c>
      <c r="C1773">
        <v>271</v>
      </c>
      <c r="D1773">
        <v>86</v>
      </c>
      <c r="E1773">
        <v>365</v>
      </c>
      <c r="F1773">
        <v>522</v>
      </c>
      <c r="G1773" t="s">
        <v>6654</v>
      </c>
      <c r="H1773">
        <v>934</v>
      </c>
      <c r="I1773">
        <v>4007792</v>
      </c>
      <c r="J1773" t="s">
        <v>88</v>
      </c>
      <c r="K1773" t="s">
        <v>38</v>
      </c>
      <c r="L1773" t="s">
        <v>87</v>
      </c>
      <c r="Q1773" t="s">
        <v>6216</v>
      </c>
      <c r="R1773" t="s">
        <v>6655</v>
      </c>
      <c r="S1773">
        <v>101287</v>
      </c>
      <c r="T1773">
        <v>2714</v>
      </c>
      <c r="U1773" t="s">
        <v>373</v>
      </c>
      <c r="V1773">
        <v>0</v>
      </c>
      <c r="W1773" t="s">
        <v>6656</v>
      </c>
      <c r="X1773" t="s">
        <v>6657</v>
      </c>
      <c r="Y1773">
        <v>260</v>
      </c>
      <c r="Z1773" t="s">
        <v>44</v>
      </c>
      <c r="AA1773" t="s">
        <v>45</v>
      </c>
      <c r="AB1773" t="s">
        <v>46</v>
      </c>
      <c r="AC1773">
        <v>750000</v>
      </c>
      <c r="AD1773">
        <v>2012</v>
      </c>
      <c r="AE1773">
        <v>830</v>
      </c>
      <c r="AF1773">
        <v>7</v>
      </c>
      <c r="AG1773">
        <v>2.35</v>
      </c>
      <c r="AH1773">
        <v>31000</v>
      </c>
    </row>
    <row r="1774" spans="1:34">
      <c r="A1774" t="s">
        <v>34</v>
      </c>
      <c r="B1774" t="s">
        <v>6678</v>
      </c>
      <c r="C1774">
        <v>21</v>
      </c>
      <c r="D1774">
        <v>81</v>
      </c>
      <c r="E1774">
        <v>467</v>
      </c>
      <c r="F1774">
        <v>287</v>
      </c>
      <c r="G1774" t="s">
        <v>6679</v>
      </c>
      <c r="H1774">
        <v>467</v>
      </c>
      <c r="I1774">
        <v>5228617</v>
      </c>
      <c r="J1774" t="s">
        <v>88</v>
      </c>
      <c r="Q1774" t="s">
        <v>6678</v>
      </c>
      <c r="R1774" t="s">
        <v>6680</v>
      </c>
      <c r="S1774">
        <v>2770</v>
      </c>
      <c r="T1774">
        <v>1431</v>
      </c>
      <c r="U1774" t="s">
        <v>6681</v>
      </c>
      <c r="V1774">
        <v>1</v>
      </c>
      <c r="W1774" t="s">
        <v>6682</v>
      </c>
      <c r="X1774" t="s">
        <v>6683</v>
      </c>
      <c r="Y1774">
        <v>32</v>
      </c>
      <c r="Z1774" t="s">
        <v>44</v>
      </c>
      <c r="AA1774" t="s">
        <v>45</v>
      </c>
      <c r="AB1774" t="s">
        <v>46</v>
      </c>
      <c r="AC1774">
        <v>100000</v>
      </c>
      <c r="AD1774">
        <v>1987</v>
      </c>
      <c r="AE1774">
        <v>322</v>
      </c>
      <c r="AF1774">
        <v>7</v>
      </c>
      <c r="AG1774">
        <v>1.85</v>
      </c>
      <c r="AH1774">
        <v>471</v>
      </c>
    </row>
    <row r="1775" spans="1:34">
      <c r="A1775" t="s">
        <v>76</v>
      </c>
      <c r="B1775" t="s">
        <v>6684</v>
      </c>
      <c r="C1775">
        <v>88</v>
      </c>
      <c r="D1775">
        <v>90</v>
      </c>
      <c r="E1775">
        <v>56</v>
      </c>
      <c r="F1775">
        <v>56</v>
      </c>
      <c r="G1775" t="s">
        <v>6685</v>
      </c>
      <c r="H1775">
        <v>126</v>
      </c>
      <c r="I1775">
        <v>110536</v>
      </c>
      <c r="J1775" t="s">
        <v>88</v>
      </c>
      <c r="K1775" t="s">
        <v>94</v>
      </c>
      <c r="L1775" t="s">
        <v>86</v>
      </c>
      <c r="Q1775" t="s">
        <v>6686</v>
      </c>
      <c r="R1775" t="s">
        <v>6687</v>
      </c>
      <c r="S1775">
        <v>4117</v>
      </c>
      <c r="T1775">
        <v>284</v>
      </c>
      <c r="U1775" t="s">
        <v>6684</v>
      </c>
      <c r="V1775">
        <v>1</v>
      </c>
      <c r="W1775" t="s">
        <v>6688</v>
      </c>
      <c r="X1775" t="s">
        <v>6689</v>
      </c>
      <c r="Y1775">
        <v>118</v>
      </c>
      <c r="Z1775" t="s">
        <v>44</v>
      </c>
      <c r="AA1775" t="s">
        <v>45</v>
      </c>
      <c r="AB1775" t="s">
        <v>150</v>
      </c>
      <c r="AC1775">
        <v>40000</v>
      </c>
      <c r="AD1775">
        <v>2001</v>
      </c>
      <c r="AE1775">
        <v>76</v>
      </c>
      <c r="AF1775">
        <v>7</v>
      </c>
      <c r="AG1775">
        <v>1.85</v>
      </c>
      <c r="AH1775">
        <v>0</v>
      </c>
    </row>
    <row r="1776" spans="1:34">
      <c r="A1776" t="s">
        <v>34</v>
      </c>
      <c r="B1776" t="s">
        <v>4863</v>
      </c>
      <c r="C1776">
        <v>157</v>
      </c>
      <c r="D1776">
        <v>138</v>
      </c>
      <c r="E1776">
        <v>278</v>
      </c>
      <c r="F1776">
        <v>213</v>
      </c>
      <c r="G1776" t="s">
        <v>2275</v>
      </c>
      <c r="H1776">
        <v>14000</v>
      </c>
      <c r="I1776">
        <v>63224849</v>
      </c>
      <c r="J1776" t="s">
        <v>88</v>
      </c>
      <c r="K1776" t="s">
        <v>87</v>
      </c>
      <c r="Q1776" t="s">
        <v>509</v>
      </c>
      <c r="R1776" t="s">
        <v>6764</v>
      </c>
      <c r="S1776">
        <v>182757</v>
      </c>
      <c r="T1776">
        <v>17423</v>
      </c>
      <c r="U1776" t="s">
        <v>6765</v>
      </c>
      <c r="V1776">
        <v>3</v>
      </c>
      <c r="W1776" t="s">
        <v>6766</v>
      </c>
      <c r="X1776" t="s">
        <v>6767</v>
      </c>
      <c r="Y1776">
        <v>483</v>
      </c>
      <c r="Z1776" t="s">
        <v>44</v>
      </c>
      <c r="AA1776" t="s">
        <v>45</v>
      </c>
      <c r="AB1776" t="s">
        <v>62</v>
      </c>
      <c r="AC1776">
        <v>85000000</v>
      </c>
      <c r="AD1776">
        <v>2006</v>
      </c>
      <c r="AE1776">
        <v>3000</v>
      </c>
      <c r="AF1776">
        <v>6.9</v>
      </c>
      <c r="AG1776">
        <v>1.85</v>
      </c>
      <c r="AH1776">
        <v>19000</v>
      </c>
    </row>
    <row r="1777" spans="1:34">
      <c r="A1777" t="s">
        <v>34</v>
      </c>
      <c r="B1777" t="s">
        <v>1816</v>
      </c>
      <c r="C1777">
        <v>173</v>
      </c>
      <c r="D1777">
        <v>106</v>
      </c>
      <c r="E1777">
        <v>285</v>
      </c>
      <c r="F1777">
        <v>105</v>
      </c>
      <c r="G1777" t="s">
        <v>3178</v>
      </c>
      <c r="H1777">
        <v>8000</v>
      </c>
      <c r="I1777">
        <v>100468793</v>
      </c>
      <c r="J1777" t="s">
        <v>88</v>
      </c>
      <c r="Q1777" t="s">
        <v>1736</v>
      </c>
      <c r="R1777" t="s">
        <v>6792</v>
      </c>
      <c r="S1777">
        <v>212499</v>
      </c>
      <c r="T1777">
        <v>11264</v>
      </c>
      <c r="U1777" t="s">
        <v>6793</v>
      </c>
      <c r="V1777">
        <v>2</v>
      </c>
      <c r="W1777" t="s">
        <v>6794</v>
      </c>
      <c r="X1777" t="s">
        <v>6795</v>
      </c>
      <c r="Y1777">
        <v>277</v>
      </c>
      <c r="Z1777" t="s">
        <v>44</v>
      </c>
      <c r="AA1777" t="s">
        <v>45</v>
      </c>
      <c r="AB1777" t="s">
        <v>46</v>
      </c>
      <c r="AC1777">
        <v>65000000</v>
      </c>
      <c r="AD1777">
        <v>2008</v>
      </c>
      <c r="AE1777">
        <v>3000</v>
      </c>
      <c r="AF1777">
        <v>6.9</v>
      </c>
      <c r="AG1777">
        <v>2.35</v>
      </c>
      <c r="AH1777">
        <v>0</v>
      </c>
    </row>
    <row r="1778" spans="1:34">
      <c r="A1778" t="s">
        <v>34</v>
      </c>
      <c r="B1778" t="s">
        <v>6863</v>
      </c>
      <c r="C1778">
        <v>340</v>
      </c>
      <c r="D1778">
        <v>106</v>
      </c>
      <c r="E1778">
        <v>91</v>
      </c>
      <c r="F1778">
        <v>64</v>
      </c>
      <c r="G1778" t="s">
        <v>6864</v>
      </c>
      <c r="H1778">
        <v>18000</v>
      </c>
      <c r="I1778">
        <v>117528646</v>
      </c>
      <c r="J1778" t="s">
        <v>88</v>
      </c>
      <c r="K1778" t="s">
        <v>37</v>
      </c>
      <c r="Q1778" t="s">
        <v>239</v>
      </c>
      <c r="R1778" t="s">
        <v>6865</v>
      </c>
      <c r="S1778">
        <v>353442</v>
      </c>
      <c r="T1778">
        <v>18669</v>
      </c>
      <c r="U1778" t="s">
        <v>6866</v>
      </c>
      <c r="V1778">
        <v>5</v>
      </c>
      <c r="W1778" t="s">
        <v>6867</v>
      </c>
      <c r="X1778" t="s">
        <v>6868</v>
      </c>
      <c r="Y1778">
        <v>387</v>
      </c>
      <c r="Z1778" t="s">
        <v>44</v>
      </c>
      <c r="AA1778" t="s">
        <v>45</v>
      </c>
      <c r="AB1778" t="s">
        <v>46</v>
      </c>
      <c r="AC1778">
        <v>35000000</v>
      </c>
      <c r="AD1778">
        <v>2011</v>
      </c>
      <c r="AE1778">
        <v>464</v>
      </c>
      <c r="AF1778">
        <v>6.9</v>
      </c>
      <c r="AG1778">
        <v>2.35</v>
      </c>
      <c r="AH1778">
        <v>31000</v>
      </c>
    </row>
    <row r="1779" spans="1:34">
      <c r="A1779" t="s">
        <v>34</v>
      </c>
      <c r="B1779" t="s">
        <v>255</v>
      </c>
      <c r="C1779">
        <v>147</v>
      </c>
      <c r="D1779">
        <v>117</v>
      </c>
      <c r="E1779">
        <v>0</v>
      </c>
      <c r="F1779">
        <v>567</v>
      </c>
      <c r="G1779" t="s">
        <v>781</v>
      </c>
      <c r="H1779">
        <v>883</v>
      </c>
      <c r="I1779">
        <v>7458269</v>
      </c>
      <c r="J1779" t="s">
        <v>88</v>
      </c>
      <c r="K1779" t="s">
        <v>38</v>
      </c>
      <c r="L1779" t="s">
        <v>87</v>
      </c>
      <c r="Q1779" t="s">
        <v>3287</v>
      </c>
      <c r="R1779" t="s">
        <v>6875</v>
      </c>
      <c r="S1779">
        <v>70698</v>
      </c>
      <c r="T1779">
        <v>3611</v>
      </c>
      <c r="U1779" t="s">
        <v>6876</v>
      </c>
      <c r="V1779">
        <v>1</v>
      </c>
      <c r="W1779" t="s">
        <v>6877</v>
      </c>
      <c r="X1779" t="s">
        <v>6878</v>
      </c>
      <c r="Y1779">
        <v>196</v>
      </c>
      <c r="Z1779" t="s">
        <v>44</v>
      </c>
      <c r="AA1779" t="s">
        <v>45</v>
      </c>
      <c r="AB1779" t="s">
        <v>62</v>
      </c>
      <c r="AC1779">
        <v>35000000</v>
      </c>
      <c r="AD1779">
        <v>2006</v>
      </c>
      <c r="AE1779">
        <v>883</v>
      </c>
      <c r="AF1779">
        <v>6.9</v>
      </c>
      <c r="AG1779">
        <v>2.35</v>
      </c>
      <c r="AH1779">
        <v>9000</v>
      </c>
    </row>
    <row r="1780" spans="1:34">
      <c r="A1780" t="s">
        <v>34</v>
      </c>
      <c r="B1780" t="s">
        <v>621</v>
      </c>
      <c r="C1780">
        <v>152</v>
      </c>
      <c r="D1780">
        <v>97</v>
      </c>
      <c r="E1780">
        <v>4000</v>
      </c>
      <c r="F1780">
        <v>8000</v>
      </c>
      <c r="G1780" t="s">
        <v>1422</v>
      </c>
      <c r="H1780">
        <v>22000</v>
      </c>
      <c r="I1780">
        <v>173381405</v>
      </c>
      <c r="J1780" t="s">
        <v>88</v>
      </c>
      <c r="K1780" t="s">
        <v>89</v>
      </c>
      <c r="L1780" t="s">
        <v>70</v>
      </c>
      <c r="M1780" t="s">
        <v>87</v>
      </c>
      <c r="Q1780" t="s">
        <v>1043</v>
      </c>
      <c r="R1780" t="s">
        <v>6883</v>
      </c>
      <c r="S1780">
        <v>147597</v>
      </c>
      <c r="T1780">
        <v>43354</v>
      </c>
      <c r="U1780" t="s">
        <v>1736</v>
      </c>
      <c r="V1780">
        <v>1</v>
      </c>
      <c r="W1780" t="s">
        <v>6884</v>
      </c>
      <c r="X1780" t="s">
        <v>6885</v>
      </c>
      <c r="Y1780">
        <v>395</v>
      </c>
      <c r="Z1780" t="s">
        <v>44</v>
      </c>
      <c r="AA1780" t="s">
        <v>45</v>
      </c>
      <c r="AB1780" t="s">
        <v>150</v>
      </c>
      <c r="AC1780">
        <v>33000000</v>
      </c>
      <c r="AD1780">
        <v>2003</v>
      </c>
      <c r="AE1780">
        <v>11000</v>
      </c>
      <c r="AF1780">
        <v>6.9</v>
      </c>
      <c r="AG1780">
        <v>1.85</v>
      </c>
      <c r="AH1780">
        <v>21000</v>
      </c>
    </row>
    <row r="1781" spans="1:34">
      <c r="A1781" t="s">
        <v>34</v>
      </c>
      <c r="B1781" t="s">
        <v>4107</v>
      </c>
      <c r="C1781">
        <v>96</v>
      </c>
      <c r="D1781">
        <v>105</v>
      </c>
      <c r="E1781">
        <v>188</v>
      </c>
      <c r="F1781">
        <v>482</v>
      </c>
      <c r="G1781" t="s">
        <v>4865</v>
      </c>
      <c r="H1781">
        <v>848</v>
      </c>
      <c r="I1781">
        <v>72077000</v>
      </c>
      <c r="J1781" t="s">
        <v>88</v>
      </c>
      <c r="K1781" t="s">
        <v>37</v>
      </c>
      <c r="L1781" t="s">
        <v>57</v>
      </c>
      <c r="Q1781" t="s">
        <v>467</v>
      </c>
      <c r="R1781" t="s">
        <v>6903</v>
      </c>
      <c r="S1781">
        <v>62986</v>
      </c>
      <c r="T1781">
        <v>3439</v>
      </c>
      <c r="U1781" t="s">
        <v>4674</v>
      </c>
      <c r="V1781">
        <v>4</v>
      </c>
      <c r="W1781" t="s">
        <v>6904</v>
      </c>
      <c r="X1781" t="s">
        <v>6905</v>
      </c>
      <c r="Y1781">
        <v>150</v>
      </c>
      <c r="Z1781" t="s">
        <v>44</v>
      </c>
      <c r="AA1781" t="s">
        <v>45</v>
      </c>
      <c r="AB1781" t="s">
        <v>46</v>
      </c>
      <c r="AC1781">
        <v>30250000</v>
      </c>
      <c r="AD1781">
        <v>1995</v>
      </c>
      <c r="AE1781">
        <v>808</v>
      </c>
      <c r="AF1781">
        <v>6.9</v>
      </c>
      <c r="AG1781">
        <v>1.85</v>
      </c>
      <c r="AH1781">
        <v>0</v>
      </c>
    </row>
    <row r="1782" spans="1:34">
      <c r="A1782" t="s">
        <v>34</v>
      </c>
      <c r="B1782" t="s">
        <v>2411</v>
      </c>
      <c r="C1782">
        <v>452</v>
      </c>
      <c r="D1782">
        <v>98</v>
      </c>
      <c r="E1782">
        <v>129</v>
      </c>
      <c r="F1782">
        <v>7</v>
      </c>
      <c r="G1782" t="s">
        <v>6906</v>
      </c>
      <c r="H1782">
        <v>303</v>
      </c>
      <c r="I1782">
        <v>66359959</v>
      </c>
      <c r="J1782" t="s">
        <v>88</v>
      </c>
      <c r="K1782" t="s">
        <v>94</v>
      </c>
      <c r="L1782" t="s">
        <v>87</v>
      </c>
      <c r="Q1782" t="s">
        <v>6907</v>
      </c>
      <c r="R1782" t="s">
        <v>6908</v>
      </c>
      <c r="S1782">
        <v>184641</v>
      </c>
      <c r="T1782">
        <v>337</v>
      </c>
      <c r="U1782" t="s">
        <v>6909</v>
      </c>
      <c r="V1782">
        <v>0</v>
      </c>
      <c r="W1782" t="s">
        <v>6910</v>
      </c>
      <c r="X1782" t="s">
        <v>6911</v>
      </c>
      <c r="Y1782">
        <v>326</v>
      </c>
      <c r="Z1782" t="s">
        <v>44</v>
      </c>
      <c r="AA1782" t="s">
        <v>45</v>
      </c>
      <c r="AB1782" t="s">
        <v>62</v>
      </c>
      <c r="AC1782">
        <v>35000000</v>
      </c>
      <c r="AD1782">
        <v>2013</v>
      </c>
      <c r="AE1782">
        <v>18</v>
      </c>
      <c r="AF1782">
        <v>6.9</v>
      </c>
      <c r="AG1782">
        <v>2.35</v>
      </c>
      <c r="AH1782">
        <v>81000</v>
      </c>
    </row>
    <row r="1783" spans="1:34">
      <c r="A1783" t="s">
        <v>34</v>
      </c>
      <c r="B1783" t="s">
        <v>3769</v>
      </c>
      <c r="C1783">
        <v>63</v>
      </c>
      <c r="D1783">
        <v>102</v>
      </c>
      <c r="E1783">
        <v>0</v>
      </c>
      <c r="F1783">
        <v>413</v>
      </c>
      <c r="G1783" t="s">
        <v>4839</v>
      </c>
      <c r="H1783">
        <v>13000</v>
      </c>
      <c r="I1783">
        <v>38747385</v>
      </c>
      <c r="J1783" t="s">
        <v>88</v>
      </c>
      <c r="K1783" t="s">
        <v>94</v>
      </c>
      <c r="L1783" t="s">
        <v>91</v>
      </c>
      <c r="M1783" t="s">
        <v>86</v>
      </c>
      <c r="Q1783" t="s">
        <v>859</v>
      </c>
      <c r="R1783" t="s">
        <v>6916</v>
      </c>
      <c r="S1783">
        <v>49349</v>
      </c>
      <c r="T1783">
        <v>15308</v>
      </c>
      <c r="U1783" t="s">
        <v>6917</v>
      </c>
      <c r="V1783">
        <v>2</v>
      </c>
      <c r="W1783" t="s">
        <v>6918</v>
      </c>
      <c r="X1783" t="s">
        <v>6919</v>
      </c>
      <c r="Y1783">
        <v>165</v>
      </c>
      <c r="Z1783" t="s">
        <v>44</v>
      </c>
      <c r="AA1783" t="s">
        <v>45</v>
      </c>
      <c r="AB1783" t="s">
        <v>62</v>
      </c>
      <c r="AC1783">
        <v>25000000</v>
      </c>
      <c r="AD1783">
        <v>1986</v>
      </c>
      <c r="AE1783">
        <v>854</v>
      </c>
      <c r="AF1783">
        <v>6.9</v>
      </c>
      <c r="AG1783">
        <v>1.85</v>
      </c>
      <c r="AH1783">
        <v>0</v>
      </c>
    </row>
    <row r="1784" spans="1:34">
      <c r="A1784" t="s">
        <v>76</v>
      </c>
      <c r="B1784" t="s">
        <v>4938</v>
      </c>
      <c r="C1784">
        <v>65</v>
      </c>
      <c r="D1784">
        <v>112</v>
      </c>
      <c r="E1784">
        <v>759</v>
      </c>
      <c r="F1784">
        <v>933</v>
      </c>
      <c r="G1784" t="s">
        <v>2719</v>
      </c>
      <c r="H1784">
        <v>11000</v>
      </c>
      <c r="I1784">
        <v>4554569</v>
      </c>
      <c r="J1784" t="s">
        <v>88</v>
      </c>
      <c r="K1784" t="s">
        <v>38</v>
      </c>
      <c r="Q1784" t="s">
        <v>1422</v>
      </c>
      <c r="R1784" t="s">
        <v>6930</v>
      </c>
      <c r="S1784">
        <v>8134</v>
      </c>
      <c r="T1784">
        <v>17873</v>
      </c>
      <c r="U1784" t="s">
        <v>978</v>
      </c>
      <c r="V1784">
        <v>4</v>
      </c>
      <c r="W1784" t="s">
        <v>6931</v>
      </c>
      <c r="X1784" t="s">
        <v>6932</v>
      </c>
      <c r="Y1784">
        <v>123</v>
      </c>
      <c r="Z1784" t="s">
        <v>44</v>
      </c>
      <c r="AA1784" t="s">
        <v>45</v>
      </c>
      <c r="AB1784" t="s">
        <v>46</v>
      </c>
      <c r="AC1784">
        <v>28000000</v>
      </c>
      <c r="AD1784">
        <v>1999</v>
      </c>
      <c r="AE1784">
        <v>1000</v>
      </c>
      <c r="AF1784">
        <v>6.9</v>
      </c>
      <c r="AG1784">
        <v>2.35</v>
      </c>
      <c r="AH1784">
        <v>209</v>
      </c>
    </row>
    <row r="1785" spans="1:34">
      <c r="A1785" t="s">
        <v>34</v>
      </c>
      <c r="B1785" t="s">
        <v>6933</v>
      </c>
      <c r="C1785">
        <v>173</v>
      </c>
      <c r="D1785">
        <v>101</v>
      </c>
      <c r="E1785">
        <v>136</v>
      </c>
      <c r="F1785">
        <v>526</v>
      </c>
      <c r="G1785" t="s">
        <v>6934</v>
      </c>
      <c r="H1785">
        <v>833</v>
      </c>
      <c r="I1785">
        <v>67266300</v>
      </c>
      <c r="J1785" t="s">
        <v>88</v>
      </c>
      <c r="Q1785" t="s">
        <v>1682</v>
      </c>
      <c r="R1785" t="s">
        <v>6935</v>
      </c>
      <c r="S1785">
        <v>195255</v>
      </c>
      <c r="T1785">
        <v>3400</v>
      </c>
      <c r="U1785" t="s">
        <v>6090</v>
      </c>
      <c r="V1785">
        <v>1</v>
      </c>
      <c r="W1785" t="s">
        <v>6936</v>
      </c>
      <c r="X1785" t="s">
        <v>6937</v>
      </c>
      <c r="Y1785">
        <v>170</v>
      </c>
      <c r="Z1785" t="s">
        <v>44</v>
      </c>
      <c r="AA1785" t="s">
        <v>359</v>
      </c>
      <c r="AB1785" t="s">
        <v>46</v>
      </c>
      <c r="AC1785">
        <v>28000000</v>
      </c>
      <c r="AD1785">
        <v>2008</v>
      </c>
      <c r="AE1785">
        <v>543</v>
      </c>
      <c r="AF1785">
        <v>6.9</v>
      </c>
      <c r="AG1785">
        <v>1.85</v>
      </c>
      <c r="AH1785">
        <v>0</v>
      </c>
    </row>
    <row r="1786" spans="1:34">
      <c r="A1786" t="s">
        <v>34</v>
      </c>
      <c r="B1786" t="s">
        <v>6938</v>
      </c>
      <c r="C1786">
        <v>122</v>
      </c>
      <c r="D1786">
        <v>82</v>
      </c>
      <c r="E1786">
        <v>23</v>
      </c>
      <c r="F1786">
        <v>6</v>
      </c>
      <c r="G1786" t="s">
        <v>6939</v>
      </c>
      <c r="H1786">
        <v>11</v>
      </c>
      <c r="I1786">
        <v>49968653</v>
      </c>
      <c r="J1786" t="s">
        <v>88</v>
      </c>
      <c r="K1786" t="s">
        <v>87</v>
      </c>
      <c r="Q1786" t="s">
        <v>6940</v>
      </c>
      <c r="R1786" t="s">
        <v>6941</v>
      </c>
      <c r="S1786">
        <v>85423</v>
      </c>
      <c r="T1786">
        <v>37</v>
      </c>
      <c r="U1786" t="s">
        <v>6942</v>
      </c>
      <c r="V1786">
        <v>0</v>
      </c>
      <c r="W1786" t="s">
        <v>6943</v>
      </c>
      <c r="X1786" t="s">
        <v>6944</v>
      </c>
      <c r="Y1786">
        <v>374</v>
      </c>
      <c r="Z1786" t="s">
        <v>44</v>
      </c>
      <c r="AA1786" t="s">
        <v>45</v>
      </c>
      <c r="AB1786" t="s">
        <v>62</v>
      </c>
      <c r="AC1786">
        <v>28000000</v>
      </c>
      <c r="AD1786">
        <v>2001</v>
      </c>
      <c r="AE1786">
        <v>9</v>
      </c>
      <c r="AF1786">
        <v>6.9</v>
      </c>
      <c r="AG1786">
        <v>1.85</v>
      </c>
      <c r="AH1786">
        <v>12000</v>
      </c>
    </row>
    <row r="1787" spans="1:34">
      <c r="A1787" t="s">
        <v>34</v>
      </c>
      <c r="B1787" t="s">
        <v>3160</v>
      </c>
      <c r="C1787">
        <v>57</v>
      </c>
      <c r="D1787">
        <v>125</v>
      </c>
      <c r="E1787">
        <v>0</v>
      </c>
      <c r="F1787">
        <v>711</v>
      </c>
      <c r="G1787" t="s">
        <v>6961</v>
      </c>
      <c r="H1787">
        <v>49000</v>
      </c>
      <c r="I1787">
        <v>219200000</v>
      </c>
      <c r="J1787" t="s">
        <v>88</v>
      </c>
      <c r="K1787" t="s">
        <v>38</v>
      </c>
      <c r="L1787" t="s">
        <v>89</v>
      </c>
      <c r="M1787" t="s">
        <v>87</v>
      </c>
      <c r="Q1787" t="s">
        <v>566</v>
      </c>
      <c r="R1787" t="s">
        <v>6962</v>
      </c>
      <c r="S1787">
        <v>181380</v>
      </c>
      <c r="T1787">
        <v>52201</v>
      </c>
      <c r="U1787" t="s">
        <v>6963</v>
      </c>
      <c r="V1787">
        <v>5</v>
      </c>
      <c r="W1787" t="s">
        <v>6964</v>
      </c>
      <c r="X1787" t="s">
        <v>6965</v>
      </c>
      <c r="Y1787">
        <v>223</v>
      </c>
      <c r="Z1787" t="s">
        <v>44</v>
      </c>
      <c r="AA1787" t="s">
        <v>45</v>
      </c>
      <c r="AB1787" t="s">
        <v>62</v>
      </c>
      <c r="AC1787">
        <v>25000000</v>
      </c>
      <c r="AD1787">
        <v>1993</v>
      </c>
      <c r="AE1787">
        <v>1000</v>
      </c>
      <c r="AF1787">
        <v>6.9</v>
      </c>
      <c r="AG1787">
        <v>2.35</v>
      </c>
      <c r="AH1787">
        <v>0</v>
      </c>
    </row>
    <row r="1788" spans="1:34">
      <c r="A1788" t="s">
        <v>34</v>
      </c>
      <c r="B1788" t="s">
        <v>5663</v>
      </c>
      <c r="C1788">
        <v>62</v>
      </c>
      <c r="D1788">
        <v>117</v>
      </c>
      <c r="E1788">
        <v>101</v>
      </c>
      <c r="F1788">
        <v>743</v>
      </c>
      <c r="G1788" t="s">
        <v>3238</v>
      </c>
      <c r="H1788">
        <v>13000</v>
      </c>
      <c r="I1788">
        <v>24944213</v>
      </c>
      <c r="J1788" t="s">
        <v>88</v>
      </c>
      <c r="K1788" t="s">
        <v>520</v>
      </c>
      <c r="Q1788" t="s">
        <v>859</v>
      </c>
      <c r="R1788" t="s">
        <v>6966</v>
      </c>
      <c r="S1788">
        <v>63459</v>
      </c>
      <c r="T1788">
        <v>16937</v>
      </c>
      <c r="U1788" t="s">
        <v>5665</v>
      </c>
      <c r="V1788">
        <v>2</v>
      </c>
      <c r="W1788" t="s">
        <v>6967</v>
      </c>
      <c r="X1788" t="s">
        <v>6968</v>
      </c>
      <c r="Y1788">
        <v>185</v>
      </c>
      <c r="Z1788" t="s">
        <v>44</v>
      </c>
      <c r="AA1788" t="s">
        <v>45</v>
      </c>
      <c r="AB1788" t="s">
        <v>62</v>
      </c>
      <c r="AC1788">
        <v>27000000</v>
      </c>
      <c r="AD1788">
        <v>1996</v>
      </c>
      <c r="AE1788">
        <v>852</v>
      </c>
      <c r="AF1788">
        <v>6.9</v>
      </c>
      <c r="AG1788">
        <v>2.35</v>
      </c>
      <c r="AH1788">
        <v>3000</v>
      </c>
    </row>
    <row r="1789" spans="1:34">
      <c r="A1789" t="s">
        <v>34</v>
      </c>
      <c r="B1789" t="s">
        <v>4196</v>
      </c>
      <c r="C1789">
        <v>106</v>
      </c>
      <c r="D1789">
        <v>115</v>
      </c>
      <c r="E1789">
        <v>597</v>
      </c>
      <c r="F1789">
        <v>597</v>
      </c>
      <c r="G1789" t="s">
        <v>4839</v>
      </c>
      <c r="H1789">
        <v>893</v>
      </c>
      <c r="I1789">
        <v>32662299</v>
      </c>
      <c r="J1789" t="s">
        <v>88</v>
      </c>
      <c r="K1789" t="s">
        <v>38</v>
      </c>
      <c r="L1789" t="s">
        <v>87</v>
      </c>
      <c r="Q1789" t="s">
        <v>402</v>
      </c>
      <c r="R1789" t="s">
        <v>6978</v>
      </c>
      <c r="S1789">
        <v>16469</v>
      </c>
      <c r="T1789">
        <v>3946</v>
      </c>
      <c r="U1789" t="s">
        <v>4196</v>
      </c>
      <c r="V1789">
        <v>1</v>
      </c>
      <c r="W1789" t="s">
        <v>6979</v>
      </c>
      <c r="X1789" t="s">
        <v>6980</v>
      </c>
      <c r="Y1789">
        <v>275</v>
      </c>
      <c r="Z1789" t="s">
        <v>44</v>
      </c>
      <c r="AA1789" t="s">
        <v>45</v>
      </c>
      <c r="AB1789" t="s">
        <v>150</v>
      </c>
      <c r="AC1789">
        <v>24000000</v>
      </c>
      <c r="AD1789">
        <v>2000</v>
      </c>
      <c r="AE1789">
        <v>854</v>
      </c>
      <c r="AF1789">
        <v>6.9</v>
      </c>
      <c r="AG1789">
        <v>1.85</v>
      </c>
      <c r="AH1789">
        <v>0</v>
      </c>
    </row>
    <row r="1790" spans="1:34">
      <c r="A1790" t="s">
        <v>34</v>
      </c>
      <c r="B1790" t="s">
        <v>2101</v>
      </c>
      <c r="C1790">
        <v>181</v>
      </c>
      <c r="D1790">
        <v>104</v>
      </c>
      <c r="E1790">
        <v>0</v>
      </c>
      <c r="F1790">
        <v>898</v>
      </c>
      <c r="G1790" t="s">
        <v>6428</v>
      </c>
      <c r="H1790">
        <v>8000</v>
      </c>
      <c r="I1790">
        <v>30059386</v>
      </c>
      <c r="J1790" t="s">
        <v>88</v>
      </c>
      <c r="Q1790" t="s">
        <v>1736</v>
      </c>
      <c r="R1790" t="s">
        <v>6981</v>
      </c>
      <c r="S1790">
        <v>128593</v>
      </c>
      <c r="T1790">
        <v>11632</v>
      </c>
      <c r="U1790" t="s">
        <v>2103</v>
      </c>
      <c r="V1790">
        <v>5</v>
      </c>
      <c r="W1790" t="s">
        <v>6982</v>
      </c>
      <c r="X1790" t="s">
        <v>6983</v>
      </c>
      <c r="Y1790">
        <v>867</v>
      </c>
      <c r="Z1790" t="s">
        <v>44</v>
      </c>
      <c r="AA1790" t="s">
        <v>45</v>
      </c>
      <c r="AB1790" t="s">
        <v>46</v>
      </c>
      <c r="AC1790">
        <v>22000000</v>
      </c>
      <c r="AD1790">
        <v>2001</v>
      </c>
      <c r="AE1790">
        <v>1000</v>
      </c>
      <c r="AF1790">
        <v>6.9</v>
      </c>
      <c r="AG1790">
        <v>2.35</v>
      </c>
      <c r="AH1790">
        <v>0</v>
      </c>
    </row>
    <row r="1791" spans="1:34">
      <c r="A1791" t="s">
        <v>34</v>
      </c>
      <c r="B1791" t="s">
        <v>6989</v>
      </c>
      <c r="C1791">
        <v>60</v>
      </c>
      <c r="D1791">
        <v>114</v>
      </c>
      <c r="E1791">
        <v>160</v>
      </c>
      <c r="F1791">
        <v>271</v>
      </c>
      <c r="G1791" t="s">
        <v>6990</v>
      </c>
      <c r="H1791">
        <v>1000</v>
      </c>
      <c r="I1791">
        <v>18252684</v>
      </c>
      <c r="J1791" t="s">
        <v>88</v>
      </c>
      <c r="K1791" t="s">
        <v>38</v>
      </c>
      <c r="L1791" t="s">
        <v>89</v>
      </c>
      <c r="Q1791" t="s">
        <v>1691</v>
      </c>
      <c r="R1791" t="s">
        <v>6991</v>
      </c>
      <c r="S1791">
        <v>18366</v>
      </c>
      <c r="T1791">
        <v>1816</v>
      </c>
      <c r="U1791" t="s">
        <v>1925</v>
      </c>
      <c r="V1791">
        <v>2</v>
      </c>
      <c r="W1791" t="s">
        <v>6992</v>
      </c>
      <c r="X1791" t="s">
        <v>6993</v>
      </c>
      <c r="Y1791">
        <v>219</v>
      </c>
      <c r="Z1791" t="s">
        <v>44</v>
      </c>
      <c r="AA1791" t="s">
        <v>45</v>
      </c>
      <c r="AB1791" t="s">
        <v>150</v>
      </c>
      <c r="AC1791">
        <v>30000000</v>
      </c>
      <c r="AD1791">
        <v>1998</v>
      </c>
      <c r="AE1791">
        <v>367</v>
      </c>
      <c r="AF1791">
        <v>6.9</v>
      </c>
      <c r="AG1791">
        <v>1.85</v>
      </c>
      <c r="AH1791">
        <v>0</v>
      </c>
    </row>
    <row r="1792" spans="1:34">
      <c r="A1792" t="s">
        <v>76</v>
      </c>
      <c r="B1792" t="s">
        <v>6999</v>
      </c>
      <c r="C1792">
        <v>69</v>
      </c>
      <c r="D1792">
        <v>114</v>
      </c>
      <c r="E1792">
        <v>22</v>
      </c>
      <c r="F1792">
        <v>413</v>
      </c>
      <c r="G1792" t="s">
        <v>1568</v>
      </c>
      <c r="H1792">
        <v>572</v>
      </c>
      <c r="I1792">
        <v>2353728</v>
      </c>
      <c r="J1792" t="s">
        <v>88</v>
      </c>
      <c r="K1792" t="s">
        <v>38</v>
      </c>
      <c r="L1792" t="s">
        <v>90</v>
      </c>
      <c r="M1792" t="s">
        <v>87</v>
      </c>
      <c r="N1792" t="s">
        <v>57</v>
      </c>
      <c r="O1792" t="s">
        <v>207</v>
      </c>
      <c r="Q1792" t="s">
        <v>7000</v>
      </c>
      <c r="R1792" t="s">
        <v>7001</v>
      </c>
      <c r="S1792">
        <v>4293</v>
      </c>
      <c r="T1792">
        <v>1776</v>
      </c>
      <c r="U1792" t="s">
        <v>7002</v>
      </c>
      <c r="V1792">
        <v>5</v>
      </c>
      <c r="W1792" t="s">
        <v>7003</v>
      </c>
      <c r="X1792" t="s">
        <v>7004</v>
      </c>
      <c r="Y1792">
        <v>53</v>
      </c>
      <c r="Z1792" t="s">
        <v>390</v>
      </c>
      <c r="AA1792" t="s">
        <v>301</v>
      </c>
      <c r="AB1792" t="s">
        <v>62</v>
      </c>
      <c r="AC1792">
        <v>20000000</v>
      </c>
      <c r="AD1792">
        <v>2003</v>
      </c>
      <c r="AE1792">
        <v>548</v>
      </c>
      <c r="AF1792">
        <v>6.9</v>
      </c>
      <c r="AG1792">
        <v>2.35</v>
      </c>
      <c r="AH1792">
        <v>235</v>
      </c>
    </row>
    <row r="1793" spans="1:34">
      <c r="A1793" t="s">
        <v>34</v>
      </c>
      <c r="B1793" t="s">
        <v>7037</v>
      </c>
      <c r="C1793">
        <v>104</v>
      </c>
      <c r="D1793">
        <v>97</v>
      </c>
      <c r="E1793">
        <v>32</v>
      </c>
      <c r="F1793">
        <v>692</v>
      </c>
      <c r="G1793" t="s">
        <v>511</v>
      </c>
      <c r="H1793">
        <v>14000</v>
      </c>
      <c r="I1793">
        <v>8378141</v>
      </c>
      <c r="J1793" t="s">
        <v>88</v>
      </c>
      <c r="K1793" t="s">
        <v>38</v>
      </c>
      <c r="L1793" t="s">
        <v>87</v>
      </c>
      <c r="Q1793" t="s">
        <v>1191</v>
      </c>
      <c r="R1793" t="s">
        <v>7038</v>
      </c>
      <c r="S1793">
        <v>18966</v>
      </c>
      <c r="T1793">
        <v>16502</v>
      </c>
      <c r="U1793" t="s">
        <v>4784</v>
      </c>
      <c r="V1793">
        <v>5</v>
      </c>
      <c r="W1793" t="s">
        <v>7039</v>
      </c>
      <c r="X1793" t="s">
        <v>7040</v>
      </c>
      <c r="Y1793">
        <v>141</v>
      </c>
      <c r="Z1793" t="s">
        <v>44</v>
      </c>
      <c r="AA1793" t="s">
        <v>329</v>
      </c>
      <c r="AB1793" t="s">
        <v>150</v>
      </c>
      <c r="AC1793">
        <v>15000000</v>
      </c>
      <c r="AD1793">
        <v>2002</v>
      </c>
      <c r="AE1793">
        <v>1000</v>
      </c>
      <c r="AF1793">
        <v>6.9</v>
      </c>
      <c r="AG1793">
        <v>2.35</v>
      </c>
      <c r="AH1793">
        <v>0</v>
      </c>
    </row>
    <row r="1794" spans="1:34">
      <c r="A1794" t="s">
        <v>34</v>
      </c>
      <c r="B1794" t="s">
        <v>7041</v>
      </c>
      <c r="C1794">
        <v>109</v>
      </c>
      <c r="D1794">
        <v>98</v>
      </c>
      <c r="E1794">
        <v>34</v>
      </c>
      <c r="F1794">
        <v>730</v>
      </c>
      <c r="G1794" t="s">
        <v>217</v>
      </c>
      <c r="H1794">
        <v>936</v>
      </c>
      <c r="I1794">
        <v>353743</v>
      </c>
      <c r="J1794" t="s">
        <v>88</v>
      </c>
      <c r="K1794" t="s">
        <v>37</v>
      </c>
      <c r="L1794" t="s">
        <v>38</v>
      </c>
      <c r="M1794" t="s">
        <v>57</v>
      </c>
      <c r="N1794" t="s">
        <v>207</v>
      </c>
      <c r="Q1794" t="s">
        <v>5539</v>
      </c>
      <c r="R1794" t="s">
        <v>7042</v>
      </c>
      <c r="S1794">
        <v>20730</v>
      </c>
      <c r="T1794">
        <v>3578</v>
      </c>
      <c r="U1794" t="s">
        <v>7043</v>
      </c>
      <c r="V1794">
        <v>1</v>
      </c>
      <c r="W1794" t="s">
        <v>7044</v>
      </c>
      <c r="X1794" t="s">
        <v>7045</v>
      </c>
      <c r="Y1794">
        <v>111</v>
      </c>
      <c r="Z1794" t="s">
        <v>44</v>
      </c>
      <c r="AA1794" t="s">
        <v>329</v>
      </c>
      <c r="AB1794" t="s">
        <v>46</v>
      </c>
      <c r="AC1794">
        <v>15000000</v>
      </c>
      <c r="AD1794">
        <v>2001</v>
      </c>
      <c r="AE1794">
        <v>826</v>
      </c>
      <c r="AF1794">
        <v>6.9</v>
      </c>
      <c r="AG1794">
        <v>2.35</v>
      </c>
      <c r="AH1794">
        <v>664</v>
      </c>
    </row>
    <row r="1795" spans="1:34">
      <c r="A1795" t="s">
        <v>34</v>
      </c>
      <c r="B1795" t="s">
        <v>7051</v>
      </c>
      <c r="C1795">
        <v>82</v>
      </c>
      <c r="D1795">
        <v>125</v>
      </c>
      <c r="E1795">
        <v>0</v>
      </c>
      <c r="F1795">
        <v>700</v>
      </c>
      <c r="G1795" t="s">
        <v>4204</v>
      </c>
      <c r="H1795">
        <v>8000</v>
      </c>
      <c r="I1795">
        <v>178406268</v>
      </c>
      <c r="J1795" t="s">
        <v>88</v>
      </c>
      <c r="K1795" t="s">
        <v>87</v>
      </c>
      <c r="Q1795" t="s">
        <v>4199</v>
      </c>
      <c r="R1795" t="s">
        <v>7052</v>
      </c>
      <c r="S1795">
        <v>213476</v>
      </c>
      <c r="T1795">
        <v>11135</v>
      </c>
      <c r="U1795" t="s">
        <v>6736</v>
      </c>
      <c r="V1795">
        <v>2</v>
      </c>
      <c r="W1795" t="s">
        <v>7053</v>
      </c>
      <c r="X1795" t="s">
        <v>7054</v>
      </c>
      <c r="Y1795">
        <v>271</v>
      </c>
      <c r="Z1795" t="s">
        <v>44</v>
      </c>
      <c r="AA1795" t="s">
        <v>45</v>
      </c>
      <c r="AB1795" t="s">
        <v>46</v>
      </c>
      <c r="AC1795">
        <v>14000000</v>
      </c>
      <c r="AD1795">
        <v>1990</v>
      </c>
      <c r="AE1795">
        <v>995</v>
      </c>
      <c r="AF1795">
        <v>6.9</v>
      </c>
      <c r="AG1795">
        <v>1.85</v>
      </c>
      <c r="AH1795">
        <v>11000</v>
      </c>
    </row>
    <row r="1796" spans="1:34">
      <c r="A1796" t="s">
        <v>34</v>
      </c>
      <c r="B1796" t="s">
        <v>7060</v>
      </c>
      <c r="C1796">
        <v>62</v>
      </c>
      <c r="D1796">
        <v>117</v>
      </c>
      <c r="E1796">
        <v>160</v>
      </c>
      <c r="F1796">
        <v>55</v>
      </c>
      <c r="G1796" t="s">
        <v>7061</v>
      </c>
      <c r="H1796">
        <v>718</v>
      </c>
      <c r="I1796">
        <v>14348123</v>
      </c>
      <c r="J1796" t="s">
        <v>88</v>
      </c>
      <c r="K1796" t="s">
        <v>38</v>
      </c>
      <c r="L1796" t="s">
        <v>207</v>
      </c>
      <c r="Q1796" t="s">
        <v>7062</v>
      </c>
      <c r="R1796" t="s">
        <v>7063</v>
      </c>
      <c r="S1796">
        <v>9323</v>
      </c>
      <c r="T1796">
        <v>1148</v>
      </c>
      <c r="U1796" t="s">
        <v>7064</v>
      </c>
      <c r="V1796">
        <v>6</v>
      </c>
      <c r="W1796" t="s">
        <v>7065</v>
      </c>
      <c r="X1796" t="s">
        <v>7066</v>
      </c>
      <c r="Y1796">
        <v>157</v>
      </c>
      <c r="Z1796" t="s">
        <v>44</v>
      </c>
      <c r="AA1796" t="s">
        <v>111</v>
      </c>
      <c r="AB1796" t="s">
        <v>150</v>
      </c>
      <c r="AC1796">
        <v>12000000</v>
      </c>
      <c r="AD1796">
        <v>1999</v>
      </c>
      <c r="AE1796">
        <v>330</v>
      </c>
      <c r="AF1796">
        <v>6.9</v>
      </c>
      <c r="AG1796">
        <v>1.85</v>
      </c>
      <c r="AH1796">
        <v>970</v>
      </c>
    </row>
    <row r="1797" spans="1:34">
      <c r="A1797" t="s">
        <v>34</v>
      </c>
      <c r="B1797" t="s">
        <v>1609</v>
      </c>
      <c r="C1797">
        <v>25</v>
      </c>
      <c r="D1797">
        <v>115</v>
      </c>
      <c r="E1797">
        <v>0</v>
      </c>
      <c r="F1797">
        <v>534</v>
      </c>
      <c r="G1797" t="s">
        <v>467</v>
      </c>
      <c r="H1797">
        <v>1000</v>
      </c>
      <c r="I1797">
        <v>13640000</v>
      </c>
      <c r="J1797" t="s">
        <v>88</v>
      </c>
      <c r="K1797" t="s">
        <v>38</v>
      </c>
      <c r="Q1797" t="s">
        <v>2719</v>
      </c>
      <c r="R1797" t="s">
        <v>7067</v>
      </c>
      <c r="S1797">
        <v>6011</v>
      </c>
      <c r="T1797">
        <v>3267</v>
      </c>
      <c r="U1797" t="s">
        <v>7068</v>
      </c>
      <c r="V1797">
        <v>0</v>
      </c>
      <c r="W1797" t="s">
        <v>7069</v>
      </c>
      <c r="X1797" t="s">
        <v>7070</v>
      </c>
      <c r="Y1797">
        <v>39</v>
      </c>
      <c r="Z1797" t="s">
        <v>44</v>
      </c>
      <c r="AA1797" t="s">
        <v>45</v>
      </c>
      <c r="AB1797" t="s">
        <v>62</v>
      </c>
      <c r="AC1797">
        <v>14000000</v>
      </c>
      <c r="AD1797">
        <v>1994</v>
      </c>
      <c r="AE1797">
        <v>848</v>
      </c>
      <c r="AF1797">
        <v>6.9</v>
      </c>
      <c r="AG1797">
        <v>1.85</v>
      </c>
      <c r="AH1797">
        <v>905</v>
      </c>
    </row>
    <row r="1798" spans="1:34">
      <c r="A1798" t="s">
        <v>34</v>
      </c>
      <c r="B1798" t="s">
        <v>7076</v>
      </c>
      <c r="C1798">
        <v>61</v>
      </c>
      <c r="D1798">
        <v>78</v>
      </c>
      <c r="E1798">
        <v>293</v>
      </c>
      <c r="F1798">
        <v>567</v>
      </c>
      <c r="G1798" t="s">
        <v>1239</v>
      </c>
      <c r="H1798">
        <v>759</v>
      </c>
      <c r="I1798">
        <v>72217000</v>
      </c>
      <c r="J1798" t="s">
        <v>88</v>
      </c>
      <c r="Q1798" t="s">
        <v>660</v>
      </c>
      <c r="R1798" t="s">
        <v>7077</v>
      </c>
      <c r="S1798">
        <v>216486</v>
      </c>
      <c r="T1798">
        <v>2462</v>
      </c>
      <c r="U1798" t="s">
        <v>5869</v>
      </c>
      <c r="V1798">
        <v>1</v>
      </c>
      <c r="W1798" t="s">
        <v>7078</v>
      </c>
      <c r="X1798" t="s">
        <v>7079</v>
      </c>
      <c r="Y1798">
        <v>242</v>
      </c>
      <c r="Z1798" t="s">
        <v>44</v>
      </c>
      <c r="AA1798" t="s">
        <v>45</v>
      </c>
      <c r="AB1798" t="s">
        <v>62</v>
      </c>
      <c r="AC1798">
        <v>12000000</v>
      </c>
      <c r="AD1798">
        <v>1994</v>
      </c>
      <c r="AE1798">
        <v>595</v>
      </c>
      <c r="AF1798">
        <v>6.9</v>
      </c>
      <c r="AG1798">
        <v>1.85</v>
      </c>
      <c r="AH1798">
        <v>0</v>
      </c>
    </row>
    <row r="1799" spans="1:34">
      <c r="A1799" t="s">
        <v>34</v>
      </c>
      <c r="B1799" t="s">
        <v>3344</v>
      </c>
      <c r="C1799">
        <v>125</v>
      </c>
      <c r="D1799">
        <v>118</v>
      </c>
      <c r="E1799">
        <v>57</v>
      </c>
      <c r="F1799">
        <v>805</v>
      </c>
      <c r="G1799" t="s">
        <v>7080</v>
      </c>
      <c r="H1799">
        <v>975</v>
      </c>
      <c r="I1799">
        <v>18761993</v>
      </c>
      <c r="J1799" t="s">
        <v>88</v>
      </c>
      <c r="K1799" t="s">
        <v>38</v>
      </c>
      <c r="Q1799" t="s">
        <v>4287</v>
      </c>
      <c r="R1799" t="s">
        <v>7081</v>
      </c>
      <c r="S1799">
        <v>19007</v>
      </c>
      <c r="T1799">
        <v>2944</v>
      </c>
      <c r="U1799" t="s">
        <v>546</v>
      </c>
      <c r="V1799">
        <v>1</v>
      </c>
      <c r="W1799" t="s">
        <v>7082</v>
      </c>
      <c r="X1799" t="s">
        <v>7083</v>
      </c>
      <c r="Y1799">
        <v>219</v>
      </c>
      <c r="Z1799" t="s">
        <v>44</v>
      </c>
      <c r="AA1799" t="s">
        <v>45</v>
      </c>
      <c r="AB1799" t="s">
        <v>46</v>
      </c>
      <c r="AC1799">
        <v>9000000</v>
      </c>
      <c r="AD1799">
        <v>2005</v>
      </c>
      <c r="AE1799">
        <v>931</v>
      </c>
      <c r="AF1799">
        <v>6.9</v>
      </c>
      <c r="AG1799">
        <v>2.35</v>
      </c>
      <c r="AH1799">
        <v>549</v>
      </c>
    </row>
    <row r="1800" spans="1:34">
      <c r="A1800" t="s">
        <v>34</v>
      </c>
      <c r="B1800" t="s">
        <v>7037</v>
      </c>
      <c r="C1800">
        <v>105</v>
      </c>
      <c r="D1800">
        <v>97</v>
      </c>
      <c r="E1800">
        <v>32</v>
      </c>
      <c r="F1800">
        <v>327</v>
      </c>
      <c r="G1800" t="s">
        <v>4784</v>
      </c>
      <c r="H1800">
        <v>893</v>
      </c>
      <c r="I1800">
        <v>18535191</v>
      </c>
      <c r="J1800" t="s">
        <v>88</v>
      </c>
      <c r="K1800" t="s">
        <v>87</v>
      </c>
      <c r="Q1800" t="s">
        <v>402</v>
      </c>
      <c r="R1800" t="s">
        <v>7091</v>
      </c>
      <c r="S1800">
        <v>12980</v>
      </c>
      <c r="T1800">
        <v>2640</v>
      </c>
      <c r="U1800" t="s">
        <v>7092</v>
      </c>
      <c r="V1800">
        <v>3</v>
      </c>
      <c r="W1800" t="s">
        <v>7093</v>
      </c>
      <c r="X1800" t="s">
        <v>7094</v>
      </c>
      <c r="Y1800">
        <v>132</v>
      </c>
      <c r="Z1800" t="s">
        <v>44</v>
      </c>
      <c r="AA1800" t="s">
        <v>329</v>
      </c>
      <c r="AB1800" t="s">
        <v>62</v>
      </c>
      <c r="AC1800">
        <v>14000000</v>
      </c>
      <c r="AD1800">
        <v>1999</v>
      </c>
      <c r="AE1800">
        <v>692</v>
      </c>
      <c r="AF1800">
        <v>6.9</v>
      </c>
      <c r="AG1800">
        <v>1.85</v>
      </c>
      <c r="AH1800">
        <v>646</v>
      </c>
    </row>
    <row r="1801" spans="1:34">
      <c r="A1801" t="s">
        <v>34</v>
      </c>
      <c r="B1801" t="s">
        <v>7145</v>
      </c>
      <c r="C1801">
        <v>85</v>
      </c>
      <c r="D1801">
        <v>90</v>
      </c>
      <c r="E1801">
        <v>21</v>
      </c>
      <c r="F1801">
        <v>112</v>
      </c>
      <c r="G1801" t="s">
        <v>7146</v>
      </c>
      <c r="H1801">
        <v>186</v>
      </c>
      <c r="I1801">
        <v>671240</v>
      </c>
      <c r="J1801" t="s">
        <v>88</v>
      </c>
      <c r="K1801" t="s">
        <v>38</v>
      </c>
      <c r="L1801" t="s">
        <v>87</v>
      </c>
      <c r="Q1801" t="s">
        <v>4497</v>
      </c>
      <c r="R1801" t="s">
        <v>7147</v>
      </c>
      <c r="S1801">
        <v>23023</v>
      </c>
      <c r="T1801">
        <v>619</v>
      </c>
      <c r="U1801" t="s">
        <v>7148</v>
      </c>
      <c r="V1801">
        <v>0</v>
      </c>
      <c r="W1801" t="s">
        <v>7149</v>
      </c>
      <c r="X1801" t="s">
        <v>7150</v>
      </c>
      <c r="Y1801">
        <v>149</v>
      </c>
      <c r="Z1801" t="s">
        <v>44</v>
      </c>
      <c r="AA1801" t="s">
        <v>329</v>
      </c>
      <c r="AB1801" t="s">
        <v>46</v>
      </c>
      <c r="AC1801">
        <v>7900000</v>
      </c>
      <c r="AD1801">
        <v>2005</v>
      </c>
      <c r="AE1801">
        <v>119</v>
      </c>
      <c r="AF1801">
        <v>6.9</v>
      </c>
      <c r="AG1801">
        <v>2.35</v>
      </c>
      <c r="AH1801">
        <v>0</v>
      </c>
    </row>
    <row r="1802" spans="1:34">
      <c r="A1802" t="s">
        <v>34</v>
      </c>
      <c r="B1802" t="s">
        <v>4895</v>
      </c>
      <c r="C1802">
        <v>34</v>
      </c>
      <c r="D1802">
        <v>115</v>
      </c>
      <c r="E1802">
        <v>88</v>
      </c>
      <c r="F1802">
        <v>890</v>
      </c>
      <c r="G1802" t="s">
        <v>3737</v>
      </c>
      <c r="H1802">
        <v>1000</v>
      </c>
      <c r="I1802">
        <v>43490057</v>
      </c>
      <c r="J1802" t="s">
        <v>88</v>
      </c>
      <c r="K1802" t="s">
        <v>38</v>
      </c>
      <c r="Q1802" t="s">
        <v>7151</v>
      </c>
      <c r="R1802" t="s">
        <v>7152</v>
      </c>
      <c r="S1802">
        <v>5275</v>
      </c>
      <c r="T1802">
        <v>4737</v>
      </c>
      <c r="U1802" t="s">
        <v>830</v>
      </c>
      <c r="V1802">
        <v>6</v>
      </c>
      <c r="W1802" t="s">
        <v>7153</v>
      </c>
      <c r="X1802" t="s">
        <v>7154</v>
      </c>
      <c r="Y1802">
        <v>30</v>
      </c>
      <c r="Z1802" t="s">
        <v>44</v>
      </c>
      <c r="AA1802" t="s">
        <v>45</v>
      </c>
      <c r="AB1802" t="s">
        <v>46</v>
      </c>
      <c r="AC1802">
        <v>7500000</v>
      </c>
      <c r="AD1802">
        <v>1997</v>
      </c>
      <c r="AE1802">
        <v>1000</v>
      </c>
      <c r="AF1802">
        <v>6.9</v>
      </c>
      <c r="AG1802">
        <v>1.85</v>
      </c>
      <c r="AH1802">
        <v>508</v>
      </c>
    </row>
    <row r="1803" spans="1:34">
      <c r="A1803" t="s">
        <v>34</v>
      </c>
      <c r="B1803" t="s">
        <v>4562</v>
      </c>
      <c r="C1803">
        <v>18</v>
      </c>
      <c r="D1803">
        <v>106</v>
      </c>
      <c r="E1803">
        <v>44</v>
      </c>
      <c r="F1803">
        <v>328</v>
      </c>
      <c r="G1803" t="s">
        <v>7168</v>
      </c>
      <c r="H1803">
        <v>865</v>
      </c>
      <c r="I1803">
        <v>25047631</v>
      </c>
      <c r="J1803" t="s">
        <v>88</v>
      </c>
      <c r="K1803" t="s">
        <v>38</v>
      </c>
      <c r="L1803" t="s">
        <v>87</v>
      </c>
      <c r="Q1803" t="s">
        <v>5046</v>
      </c>
      <c r="R1803" t="s">
        <v>7169</v>
      </c>
      <c r="S1803">
        <v>6585</v>
      </c>
      <c r="T1803">
        <v>2724</v>
      </c>
      <c r="U1803" t="s">
        <v>5800</v>
      </c>
      <c r="V1803">
        <v>0</v>
      </c>
      <c r="W1803" t="s">
        <v>7170</v>
      </c>
      <c r="X1803" t="s">
        <v>7171</v>
      </c>
      <c r="Y1803">
        <v>50</v>
      </c>
      <c r="Z1803" t="s">
        <v>44</v>
      </c>
      <c r="AA1803" t="s">
        <v>45</v>
      </c>
      <c r="AB1803" t="s">
        <v>46</v>
      </c>
      <c r="AC1803">
        <v>6000000</v>
      </c>
      <c r="AD1803">
        <v>1999</v>
      </c>
      <c r="AE1803">
        <v>405</v>
      </c>
      <c r="AF1803">
        <v>6.9</v>
      </c>
      <c r="AG1803">
        <v>1.85</v>
      </c>
      <c r="AH1803">
        <v>990</v>
      </c>
    </row>
    <row r="1804" spans="1:34">
      <c r="A1804" t="s">
        <v>34</v>
      </c>
      <c r="B1804" t="s">
        <v>7189</v>
      </c>
      <c r="C1804">
        <v>195</v>
      </c>
      <c r="D1804">
        <v>91</v>
      </c>
      <c r="E1804">
        <v>19</v>
      </c>
      <c r="F1804">
        <v>260</v>
      </c>
      <c r="G1804" t="s">
        <v>6216</v>
      </c>
      <c r="H1804">
        <v>968</v>
      </c>
      <c r="I1804">
        <v>12055108</v>
      </c>
      <c r="J1804" t="s">
        <v>88</v>
      </c>
      <c r="K1804" t="s">
        <v>38</v>
      </c>
      <c r="Q1804" t="s">
        <v>6053</v>
      </c>
      <c r="R1804" t="s">
        <v>7190</v>
      </c>
      <c r="S1804">
        <v>61151</v>
      </c>
      <c r="T1804">
        <v>2528</v>
      </c>
      <c r="U1804" t="s">
        <v>7191</v>
      </c>
      <c r="V1804">
        <v>0</v>
      </c>
      <c r="W1804" t="s">
        <v>7192</v>
      </c>
      <c r="X1804" t="s">
        <v>7193</v>
      </c>
      <c r="Y1804">
        <v>134</v>
      </c>
      <c r="Z1804" t="s">
        <v>44</v>
      </c>
      <c r="AA1804" t="s">
        <v>45</v>
      </c>
      <c r="AB1804" t="s">
        <v>46</v>
      </c>
      <c r="AC1804">
        <v>8000000</v>
      </c>
      <c r="AD1804">
        <v>2008</v>
      </c>
      <c r="AE1804">
        <v>934</v>
      </c>
      <c r="AF1804">
        <v>6.9</v>
      </c>
      <c r="AG1804">
        <v>2.35</v>
      </c>
      <c r="AH1804">
        <v>0</v>
      </c>
    </row>
    <row r="1805" spans="1:34">
      <c r="A1805" t="s">
        <v>34</v>
      </c>
      <c r="B1805" t="s">
        <v>7194</v>
      </c>
      <c r="C1805">
        <v>121</v>
      </c>
      <c r="D1805">
        <v>92</v>
      </c>
      <c r="E1805">
        <v>12</v>
      </c>
      <c r="F1805">
        <v>797</v>
      </c>
      <c r="G1805" t="s">
        <v>811</v>
      </c>
      <c r="H1805">
        <v>3000</v>
      </c>
      <c r="I1805">
        <v>8786715</v>
      </c>
      <c r="J1805" t="s">
        <v>88</v>
      </c>
      <c r="K1805" t="s">
        <v>38</v>
      </c>
      <c r="Q1805" t="s">
        <v>3386</v>
      </c>
      <c r="R1805" t="s">
        <v>7195</v>
      </c>
      <c r="S1805">
        <v>40274</v>
      </c>
      <c r="T1805">
        <v>5668</v>
      </c>
      <c r="U1805" t="s">
        <v>7196</v>
      </c>
      <c r="V1805">
        <v>5</v>
      </c>
      <c r="W1805" t="s">
        <v>7197</v>
      </c>
      <c r="X1805" t="s">
        <v>7198</v>
      </c>
      <c r="Y1805">
        <v>324</v>
      </c>
      <c r="Z1805" t="s">
        <v>44</v>
      </c>
      <c r="AA1805" t="s">
        <v>45</v>
      </c>
      <c r="AB1805" t="s">
        <v>62</v>
      </c>
      <c r="AC1805">
        <v>5000000</v>
      </c>
      <c r="AD1805">
        <v>2004</v>
      </c>
      <c r="AE1805">
        <v>835</v>
      </c>
      <c r="AF1805">
        <v>6.9</v>
      </c>
      <c r="AG1805">
        <v>1.85</v>
      </c>
      <c r="AH1805">
        <v>0</v>
      </c>
    </row>
    <row r="1806" spans="1:34">
      <c r="A1806" t="s">
        <v>34</v>
      </c>
      <c r="B1806" t="s">
        <v>7215</v>
      </c>
      <c r="C1806">
        <v>112</v>
      </c>
      <c r="D1806">
        <v>109</v>
      </c>
      <c r="E1806">
        <v>13</v>
      </c>
      <c r="F1806">
        <v>480</v>
      </c>
      <c r="G1806" t="s">
        <v>7216</v>
      </c>
      <c r="H1806">
        <v>3000</v>
      </c>
      <c r="I1806">
        <v>2706659</v>
      </c>
      <c r="J1806" t="s">
        <v>88</v>
      </c>
      <c r="K1806" t="s">
        <v>38</v>
      </c>
      <c r="Q1806" t="s">
        <v>4064</v>
      </c>
      <c r="R1806" t="s">
        <v>7217</v>
      </c>
      <c r="S1806">
        <v>17770</v>
      </c>
      <c r="T1806">
        <v>5977</v>
      </c>
      <c r="U1806" t="s">
        <v>3884</v>
      </c>
      <c r="V1806">
        <v>0</v>
      </c>
      <c r="W1806" t="s">
        <v>7218</v>
      </c>
      <c r="X1806" t="s">
        <v>7219</v>
      </c>
      <c r="Y1806">
        <v>172</v>
      </c>
      <c r="Z1806" t="s">
        <v>44</v>
      </c>
      <c r="AA1806" t="s">
        <v>329</v>
      </c>
      <c r="AB1806" t="s">
        <v>46</v>
      </c>
      <c r="AC1806">
        <v>2000000</v>
      </c>
      <c r="AD1806">
        <v>2006</v>
      </c>
      <c r="AE1806">
        <v>796</v>
      </c>
      <c r="AF1806">
        <v>6.9</v>
      </c>
      <c r="AG1806">
        <v>1.85</v>
      </c>
      <c r="AH1806">
        <v>0</v>
      </c>
    </row>
    <row r="1807" spans="1:34">
      <c r="A1807" t="s">
        <v>34</v>
      </c>
      <c r="B1807" t="s">
        <v>7220</v>
      </c>
      <c r="C1807">
        <v>82</v>
      </c>
      <c r="D1807">
        <v>96</v>
      </c>
      <c r="E1807">
        <v>70</v>
      </c>
      <c r="F1807">
        <v>163</v>
      </c>
      <c r="G1807" t="s">
        <v>7221</v>
      </c>
      <c r="H1807">
        <v>883</v>
      </c>
      <c r="I1807">
        <v>4170647</v>
      </c>
      <c r="J1807" t="s">
        <v>88</v>
      </c>
      <c r="K1807" t="s">
        <v>38</v>
      </c>
      <c r="Q1807" t="s">
        <v>3287</v>
      </c>
      <c r="R1807" t="s">
        <v>7222</v>
      </c>
      <c r="S1807">
        <v>14548</v>
      </c>
      <c r="T1807">
        <v>1616</v>
      </c>
      <c r="U1807" t="s">
        <v>7223</v>
      </c>
      <c r="V1807">
        <v>0</v>
      </c>
      <c r="W1807" t="s">
        <v>7224</v>
      </c>
      <c r="X1807" t="s">
        <v>7225</v>
      </c>
      <c r="Y1807">
        <v>161</v>
      </c>
      <c r="Z1807" t="s">
        <v>44</v>
      </c>
      <c r="AA1807" t="s">
        <v>329</v>
      </c>
      <c r="AB1807" t="s">
        <v>46</v>
      </c>
      <c r="AC1807">
        <v>1900000</v>
      </c>
      <c r="AD1807">
        <v>1999</v>
      </c>
      <c r="AE1807">
        <v>183</v>
      </c>
      <c r="AF1807">
        <v>6.9</v>
      </c>
      <c r="AG1807">
        <v>1.85</v>
      </c>
      <c r="AH1807">
        <v>1000</v>
      </c>
    </row>
    <row r="1808" spans="1:34">
      <c r="A1808" t="s">
        <v>34</v>
      </c>
      <c r="B1808" t="s">
        <v>138</v>
      </c>
      <c r="C1808">
        <v>75</v>
      </c>
      <c r="D1808">
        <v>149</v>
      </c>
      <c r="E1808">
        <v>15000</v>
      </c>
      <c r="F1808">
        <v>982</v>
      </c>
      <c r="G1808" t="s">
        <v>767</v>
      </c>
      <c r="H1808">
        <v>15000</v>
      </c>
      <c r="I1808">
        <v>25809813</v>
      </c>
      <c r="J1808" t="s">
        <v>88</v>
      </c>
      <c r="K1808" t="s">
        <v>38</v>
      </c>
      <c r="L1808" t="s">
        <v>128</v>
      </c>
      <c r="Q1808" t="s">
        <v>138</v>
      </c>
      <c r="R1808" t="s">
        <v>7231</v>
      </c>
      <c r="S1808">
        <v>50311</v>
      </c>
      <c r="T1808">
        <v>28713</v>
      </c>
      <c r="U1808" t="s">
        <v>5835</v>
      </c>
      <c r="V1808">
        <v>6</v>
      </c>
      <c r="W1808" t="s">
        <v>7232</v>
      </c>
      <c r="X1808" t="s">
        <v>7233</v>
      </c>
      <c r="Y1808">
        <v>212</v>
      </c>
      <c r="Z1808" t="s">
        <v>44</v>
      </c>
      <c r="AA1808" t="s">
        <v>45</v>
      </c>
      <c r="AB1808" t="s">
        <v>150</v>
      </c>
      <c r="AC1808">
        <v>26000000</v>
      </c>
      <c r="AD1808">
        <v>1996</v>
      </c>
      <c r="AE1808">
        <v>9000</v>
      </c>
      <c r="AF1808">
        <v>6.9</v>
      </c>
      <c r="AG1808">
        <v>1.37</v>
      </c>
      <c r="AH1808">
        <v>0</v>
      </c>
    </row>
    <row r="1809" spans="1:34">
      <c r="A1809" t="s">
        <v>34</v>
      </c>
      <c r="B1809" t="s">
        <v>7253</v>
      </c>
      <c r="C1809">
        <v>56</v>
      </c>
      <c r="D1809">
        <v>81</v>
      </c>
      <c r="E1809">
        <v>0</v>
      </c>
      <c r="F1809">
        <v>394</v>
      </c>
      <c r="G1809" t="s">
        <v>7254</v>
      </c>
      <c r="H1809">
        <v>975</v>
      </c>
      <c r="I1809">
        <v>6387</v>
      </c>
      <c r="J1809" t="s">
        <v>88</v>
      </c>
      <c r="K1809" t="s">
        <v>38</v>
      </c>
      <c r="L1809" t="s">
        <v>86</v>
      </c>
      <c r="Q1809" t="s">
        <v>1235</v>
      </c>
      <c r="R1809" t="s">
        <v>7255</v>
      </c>
      <c r="S1809">
        <v>4862</v>
      </c>
      <c r="T1809">
        <v>2694</v>
      </c>
      <c r="U1809" t="s">
        <v>7256</v>
      </c>
      <c r="V1809">
        <v>0</v>
      </c>
      <c r="W1809" t="s">
        <v>7257</v>
      </c>
      <c r="X1809" t="s">
        <v>7258</v>
      </c>
      <c r="Y1809">
        <v>37</v>
      </c>
      <c r="Z1809" t="s">
        <v>44</v>
      </c>
      <c r="AA1809" t="s">
        <v>45</v>
      </c>
      <c r="AB1809" t="s">
        <v>46</v>
      </c>
      <c r="AC1809">
        <v>1000000</v>
      </c>
      <c r="AD1809">
        <v>2006</v>
      </c>
      <c r="AE1809">
        <v>645</v>
      </c>
      <c r="AF1809">
        <v>6.9</v>
      </c>
      <c r="AG1809">
        <v>1.85</v>
      </c>
      <c r="AH1809">
        <v>0</v>
      </c>
    </row>
    <row r="1810" spans="1:34">
      <c r="A1810" t="s">
        <v>34</v>
      </c>
      <c r="B1810" t="s">
        <v>7264</v>
      </c>
      <c r="C1810">
        <v>220</v>
      </c>
      <c r="D1810">
        <v>92</v>
      </c>
      <c r="E1810">
        <v>100</v>
      </c>
      <c r="F1810">
        <v>482</v>
      </c>
      <c r="G1810" t="s">
        <v>1980</v>
      </c>
      <c r="H1810">
        <v>970</v>
      </c>
      <c r="I1810">
        <v>44540956</v>
      </c>
      <c r="J1810" t="s">
        <v>88</v>
      </c>
      <c r="Q1810" t="s">
        <v>7265</v>
      </c>
      <c r="R1810" t="s">
        <v>7266</v>
      </c>
      <c r="S1810">
        <v>161448</v>
      </c>
      <c r="T1810">
        <v>3950</v>
      </c>
      <c r="U1810" t="s">
        <v>4674</v>
      </c>
      <c r="V1810">
        <v>0</v>
      </c>
      <c r="W1810" t="s">
        <v>7267</v>
      </c>
      <c r="X1810" t="s">
        <v>7268</v>
      </c>
      <c r="Y1810">
        <v>1473</v>
      </c>
      <c r="Z1810" t="s">
        <v>44</v>
      </c>
      <c r="AA1810" t="s">
        <v>45</v>
      </c>
      <c r="AB1810" t="s">
        <v>150</v>
      </c>
      <c r="AC1810">
        <v>400000</v>
      </c>
      <c r="AD1810">
        <v>2004</v>
      </c>
      <c r="AE1810">
        <v>759</v>
      </c>
      <c r="AF1810">
        <v>6.9</v>
      </c>
      <c r="AG1810">
        <v>1.85</v>
      </c>
      <c r="AH1810">
        <v>0</v>
      </c>
    </row>
    <row r="1811" spans="1:34">
      <c r="A1811" t="s">
        <v>34</v>
      </c>
      <c r="B1811" t="s">
        <v>4587</v>
      </c>
      <c r="C1811">
        <v>29</v>
      </c>
      <c r="D1811">
        <v>91</v>
      </c>
      <c r="E1811">
        <v>82</v>
      </c>
      <c r="F1811">
        <v>8</v>
      </c>
      <c r="G1811" t="s">
        <v>5210</v>
      </c>
      <c r="H1811">
        <v>75</v>
      </c>
      <c r="I1811">
        <v>1652472</v>
      </c>
      <c r="J1811" t="s">
        <v>88</v>
      </c>
      <c r="K1811" t="s">
        <v>87</v>
      </c>
      <c r="Q1811" t="s">
        <v>7276</v>
      </c>
      <c r="R1811" t="s">
        <v>7277</v>
      </c>
      <c r="S1811">
        <v>2843</v>
      </c>
      <c r="T1811">
        <v>102</v>
      </c>
      <c r="U1811" t="s">
        <v>7278</v>
      </c>
      <c r="V1811">
        <v>7</v>
      </c>
      <c r="W1811" t="s">
        <v>7279</v>
      </c>
      <c r="X1811" t="s">
        <v>7280</v>
      </c>
      <c r="Y1811">
        <v>25</v>
      </c>
      <c r="Z1811" t="s">
        <v>390</v>
      </c>
      <c r="AA1811" t="s">
        <v>301</v>
      </c>
      <c r="AB1811" t="s">
        <v>46</v>
      </c>
      <c r="AC1811">
        <v>300000</v>
      </c>
      <c r="AD1811">
        <v>1996</v>
      </c>
      <c r="AE1811">
        <v>9</v>
      </c>
      <c r="AF1811">
        <v>6.9</v>
      </c>
      <c r="AG1811">
        <v>1.66</v>
      </c>
      <c r="AH1811">
        <v>166</v>
      </c>
    </row>
    <row r="1812" spans="1:34">
      <c r="A1812" t="s">
        <v>34</v>
      </c>
      <c r="B1812" t="s">
        <v>5843</v>
      </c>
      <c r="C1812">
        <v>71</v>
      </c>
      <c r="D1812">
        <v>91</v>
      </c>
      <c r="E1812">
        <v>132</v>
      </c>
      <c r="F1812">
        <v>225</v>
      </c>
      <c r="G1812" t="s">
        <v>1813</v>
      </c>
      <c r="H1812">
        <v>400</v>
      </c>
      <c r="I1812">
        <v>4186931</v>
      </c>
      <c r="J1812" t="s">
        <v>88</v>
      </c>
      <c r="K1812" t="s">
        <v>38</v>
      </c>
      <c r="L1812" t="s">
        <v>87</v>
      </c>
      <c r="Q1812" t="s">
        <v>6927</v>
      </c>
      <c r="R1812" t="s">
        <v>7281</v>
      </c>
      <c r="S1812">
        <v>6041</v>
      </c>
      <c r="T1812">
        <v>1330</v>
      </c>
      <c r="U1812" t="s">
        <v>7282</v>
      </c>
      <c r="V1812">
        <v>3</v>
      </c>
      <c r="W1812" t="s">
        <v>7283</v>
      </c>
      <c r="X1812" t="s">
        <v>7284</v>
      </c>
      <c r="Y1812">
        <v>85</v>
      </c>
      <c r="Z1812" t="s">
        <v>44</v>
      </c>
      <c r="AA1812" t="s">
        <v>45</v>
      </c>
      <c r="AB1812" t="s">
        <v>46</v>
      </c>
      <c r="AC1812">
        <v>250000</v>
      </c>
      <c r="AD1812">
        <v>2001</v>
      </c>
      <c r="AE1812">
        <v>286</v>
      </c>
      <c r="AF1812">
        <v>6.9</v>
      </c>
      <c r="AG1812">
        <v>1.85</v>
      </c>
      <c r="AH1812">
        <v>169</v>
      </c>
    </row>
    <row r="1813" spans="1:34">
      <c r="A1813" t="s">
        <v>34</v>
      </c>
      <c r="B1813" t="s">
        <v>3160</v>
      </c>
      <c r="C1813">
        <v>93</v>
      </c>
      <c r="D1813">
        <v>132</v>
      </c>
      <c r="E1813">
        <v>0</v>
      </c>
      <c r="F1813">
        <v>957</v>
      </c>
      <c r="G1813" t="s">
        <v>1691</v>
      </c>
      <c r="H1813">
        <v>49000</v>
      </c>
      <c r="I1813">
        <v>58220776</v>
      </c>
      <c r="J1813" t="s">
        <v>88</v>
      </c>
      <c r="K1813" t="s">
        <v>38</v>
      </c>
      <c r="L1813" t="s">
        <v>86</v>
      </c>
      <c r="Q1813" t="s">
        <v>566</v>
      </c>
      <c r="R1813" t="s">
        <v>7339</v>
      </c>
      <c r="S1813">
        <v>87785</v>
      </c>
      <c r="T1813">
        <v>55254</v>
      </c>
      <c r="U1813" t="s">
        <v>3478</v>
      </c>
      <c r="V1813">
        <v>0</v>
      </c>
      <c r="W1813" t="s">
        <v>7340</v>
      </c>
      <c r="X1813" t="s">
        <v>7341</v>
      </c>
      <c r="Y1813">
        <v>362</v>
      </c>
      <c r="Z1813" t="s">
        <v>44</v>
      </c>
      <c r="AA1813" t="s">
        <v>45</v>
      </c>
      <c r="AB1813" t="s">
        <v>150</v>
      </c>
      <c r="AC1813">
        <v>100000000</v>
      </c>
      <c r="AD1813">
        <v>1999</v>
      </c>
      <c r="AE1813">
        <v>1000</v>
      </c>
      <c r="AF1813">
        <v>6.8</v>
      </c>
      <c r="AG1813">
        <v>1.85</v>
      </c>
      <c r="AH1813">
        <v>0</v>
      </c>
    </row>
    <row r="1814" spans="1:34">
      <c r="A1814" t="s">
        <v>34</v>
      </c>
      <c r="B1814" t="s">
        <v>7359</v>
      </c>
      <c r="C1814">
        <v>147</v>
      </c>
      <c r="D1814">
        <v>99</v>
      </c>
      <c r="E1814">
        <v>88</v>
      </c>
      <c r="F1814">
        <v>328</v>
      </c>
      <c r="G1814" t="s">
        <v>7360</v>
      </c>
      <c r="H1814">
        <v>11000</v>
      </c>
      <c r="I1814">
        <v>120776832</v>
      </c>
      <c r="J1814" t="s">
        <v>88</v>
      </c>
      <c r="K1814" t="s">
        <v>87</v>
      </c>
      <c r="Q1814" t="s">
        <v>3345</v>
      </c>
      <c r="R1814" t="s">
        <v>7361</v>
      </c>
      <c r="S1814">
        <v>266103</v>
      </c>
      <c r="T1814">
        <v>12952</v>
      </c>
      <c r="U1814" t="s">
        <v>7362</v>
      </c>
      <c r="V1814">
        <v>2</v>
      </c>
      <c r="W1814" t="s">
        <v>7363</v>
      </c>
      <c r="X1814" t="s">
        <v>7364</v>
      </c>
      <c r="Y1814">
        <v>456</v>
      </c>
      <c r="Z1814" t="s">
        <v>44</v>
      </c>
      <c r="AA1814" t="s">
        <v>45</v>
      </c>
      <c r="AB1814" t="s">
        <v>62</v>
      </c>
      <c r="AC1814">
        <v>75000000</v>
      </c>
      <c r="AD1814">
        <v>2004</v>
      </c>
      <c r="AE1814">
        <v>427</v>
      </c>
      <c r="AF1814">
        <v>6.8</v>
      </c>
      <c r="AG1814">
        <v>2.35</v>
      </c>
      <c r="AH1814">
        <v>11000</v>
      </c>
    </row>
    <row r="1815" spans="1:34">
      <c r="A1815" t="s">
        <v>34</v>
      </c>
      <c r="B1815" t="s">
        <v>913</v>
      </c>
      <c r="C1815">
        <v>75</v>
      </c>
      <c r="D1815">
        <v>114</v>
      </c>
      <c r="E1815">
        <v>0</v>
      </c>
      <c r="F1815">
        <v>452</v>
      </c>
      <c r="G1815" t="s">
        <v>2973</v>
      </c>
      <c r="H1815">
        <v>524</v>
      </c>
      <c r="I1815">
        <v>65000000</v>
      </c>
      <c r="J1815" t="s">
        <v>88</v>
      </c>
      <c r="K1815" t="s">
        <v>38</v>
      </c>
      <c r="L1815" t="s">
        <v>87</v>
      </c>
      <c r="Q1815" t="s">
        <v>7368</v>
      </c>
      <c r="R1815" t="s">
        <v>7369</v>
      </c>
      <c r="S1815">
        <v>43027</v>
      </c>
      <c r="T1815">
        <v>2668</v>
      </c>
      <c r="U1815" t="s">
        <v>4096</v>
      </c>
      <c r="V1815">
        <v>0</v>
      </c>
      <c r="W1815" t="s">
        <v>7370</v>
      </c>
      <c r="X1815" t="s">
        <v>7371</v>
      </c>
      <c r="Y1815">
        <v>214</v>
      </c>
      <c r="Z1815" t="s">
        <v>44</v>
      </c>
      <c r="AA1815" t="s">
        <v>45</v>
      </c>
      <c r="AB1815" t="s">
        <v>62</v>
      </c>
      <c r="AC1815">
        <v>62000000</v>
      </c>
      <c r="AD1815">
        <v>1995</v>
      </c>
      <c r="AE1815">
        <v>517</v>
      </c>
      <c r="AF1815">
        <v>6.8</v>
      </c>
      <c r="AG1815">
        <v>2.35</v>
      </c>
      <c r="AH1815">
        <v>0</v>
      </c>
    </row>
    <row r="1816" spans="1:34">
      <c r="A1816" t="s">
        <v>34</v>
      </c>
      <c r="B1816" t="s">
        <v>3596</v>
      </c>
      <c r="C1816">
        <v>190</v>
      </c>
      <c r="D1816">
        <v>104</v>
      </c>
      <c r="E1816">
        <v>235</v>
      </c>
      <c r="F1816">
        <v>1000</v>
      </c>
      <c r="G1816" t="s">
        <v>1422</v>
      </c>
      <c r="H1816">
        <v>14000</v>
      </c>
      <c r="I1816">
        <v>97680195</v>
      </c>
      <c r="J1816" t="s">
        <v>88</v>
      </c>
      <c r="K1816" t="s">
        <v>87</v>
      </c>
      <c r="Q1816" t="s">
        <v>762</v>
      </c>
      <c r="R1816" t="s">
        <v>7395</v>
      </c>
      <c r="S1816">
        <v>271691</v>
      </c>
      <c r="T1816">
        <v>29505</v>
      </c>
      <c r="U1816" t="s">
        <v>7396</v>
      </c>
      <c r="V1816">
        <v>1</v>
      </c>
      <c r="W1816" t="s">
        <v>7397</v>
      </c>
      <c r="X1816" t="s">
        <v>7398</v>
      </c>
      <c r="Y1816">
        <v>243</v>
      </c>
      <c r="Z1816" t="s">
        <v>44</v>
      </c>
      <c r="AA1816" t="s">
        <v>45</v>
      </c>
      <c r="AB1816" t="s">
        <v>62</v>
      </c>
      <c r="AC1816">
        <v>70000000</v>
      </c>
      <c r="AD1816">
        <v>2008</v>
      </c>
      <c r="AE1816">
        <v>11000</v>
      </c>
      <c r="AF1816">
        <v>6.8</v>
      </c>
      <c r="AG1816">
        <v>2.35</v>
      </c>
      <c r="AH1816">
        <v>0</v>
      </c>
    </row>
    <row r="1817" spans="1:34">
      <c r="A1817" t="s">
        <v>34</v>
      </c>
      <c r="B1817" t="s">
        <v>7076</v>
      </c>
      <c r="C1817">
        <v>73</v>
      </c>
      <c r="D1817">
        <v>86</v>
      </c>
      <c r="E1817">
        <v>293</v>
      </c>
      <c r="F1817">
        <v>255</v>
      </c>
      <c r="G1817" t="s">
        <v>2289</v>
      </c>
      <c r="H1817">
        <v>509</v>
      </c>
      <c r="I1817">
        <v>181395380</v>
      </c>
      <c r="J1817" t="s">
        <v>88</v>
      </c>
      <c r="K1817" t="s">
        <v>70</v>
      </c>
      <c r="L1817" t="s">
        <v>87</v>
      </c>
      <c r="Q1817" t="s">
        <v>4825</v>
      </c>
      <c r="R1817" t="s">
        <v>7410</v>
      </c>
      <c r="S1817">
        <v>220392</v>
      </c>
      <c r="T1817">
        <v>2070</v>
      </c>
      <c r="U1817" t="s">
        <v>7411</v>
      </c>
      <c r="V1817">
        <v>1</v>
      </c>
      <c r="W1817" t="s">
        <v>7412</v>
      </c>
      <c r="X1817" t="s">
        <v>7413</v>
      </c>
      <c r="Y1817">
        <v>243</v>
      </c>
      <c r="Z1817" t="s">
        <v>44</v>
      </c>
      <c r="AA1817" t="s">
        <v>45</v>
      </c>
      <c r="AB1817" t="s">
        <v>62</v>
      </c>
      <c r="AC1817">
        <v>45000000</v>
      </c>
      <c r="AD1817">
        <v>1997</v>
      </c>
      <c r="AE1817">
        <v>418</v>
      </c>
      <c r="AF1817">
        <v>6.8</v>
      </c>
      <c r="AG1817">
        <v>1.85</v>
      </c>
      <c r="AH1817">
        <v>0</v>
      </c>
    </row>
    <row r="1818" spans="1:34">
      <c r="A1818" t="s">
        <v>34</v>
      </c>
      <c r="B1818" t="s">
        <v>5476</v>
      </c>
      <c r="C1818">
        <v>208</v>
      </c>
      <c r="D1818">
        <v>109</v>
      </c>
      <c r="E1818">
        <v>64</v>
      </c>
      <c r="F1818">
        <v>505</v>
      </c>
      <c r="G1818" t="s">
        <v>200</v>
      </c>
      <c r="H1818">
        <v>11000</v>
      </c>
      <c r="I1818">
        <v>124732962</v>
      </c>
      <c r="J1818" t="s">
        <v>88</v>
      </c>
      <c r="K1818" t="s">
        <v>38</v>
      </c>
      <c r="L1818" t="s">
        <v>87</v>
      </c>
      <c r="Q1818" t="s">
        <v>1785</v>
      </c>
      <c r="R1818" t="s">
        <v>7453</v>
      </c>
      <c r="S1818">
        <v>286178</v>
      </c>
      <c r="T1818">
        <v>23923</v>
      </c>
      <c r="U1818" t="s">
        <v>7454</v>
      </c>
      <c r="V1818">
        <v>0</v>
      </c>
      <c r="W1818" t="s">
        <v>7455</v>
      </c>
      <c r="X1818" t="s">
        <v>7456</v>
      </c>
      <c r="Y1818">
        <v>631</v>
      </c>
      <c r="Z1818" t="s">
        <v>44</v>
      </c>
      <c r="AA1818" t="s">
        <v>45</v>
      </c>
      <c r="AB1818" t="s">
        <v>62</v>
      </c>
      <c r="AC1818">
        <v>35000000</v>
      </c>
      <c r="AD1818">
        <v>2006</v>
      </c>
      <c r="AE1818">
        <v>11000</v>
      </c>
      <c r="AF1818">
        <v>6.8</v>
      </c>
      <c r="AG1818">
        <v>2.35</v>
      </c>
      <c r="AH1818">
        <v>0</v>
      </c>
    </row>
    <row r="1819" spans="1:34">
      <c r="A1819" t="s">
        <v>34</v>
      </c>
      <c r="B1819" t="s">
        <v>7487</v>
      </c>
      <c r="C1819">
        <v>371</v>
      </c>
      <c r="D1819">
        <v>131</v>
      </c>
      <c r="E1819">
        <v>176</v>
      </c>
      <c r="F1819">
        <v>460</v>
      </c>
      <c r="G1819" t="s">
        <v>7488</v>
      </c>
      <c r="H1819">
        <v>722</v>
      </c>
      <c r="I1819">
        <v>169076745</v>
      </c>
      <c r="J1819" t="s">
        <v>88</v>
      </c>
      <c r="K1819" t="s">
        <v>87</v>
      </c>
      <c r="Q1819" t="s">
        <v>4821</v>
      </c>
      <c r="R1819" t="s">
        <v>7489</v>
      </c>
      <c r="S1819">
        <v>218711</v>
      </c>
      <c r="T1819">
        <v>3229</v>
      </c>
      <c r="U1819" t="s">
        <v>7490</v>
      </c>
      <c r="V1819">
        <v>6</v>
      </c>
      <c r="W1819" t="s">
        <v>7491</v>
      </c>
      <c r="X1819" t="s">
        <v>7492</v>
      </c>
      <c r="Y1819">
        <v>485</v>
      </c>
      <c r="Z1819" t="s">
        <v>44</v>
      </c>
      <c r="AA1819" t="s">
        <v>45</v>
      </c>
      <c r="AB1819" t="s">
        <v>46</v>
      </c>
      <c r="AC1819">
        <v>32500000</v>
      </c>
      <c r="AD1819">
        <v>2011</v>
      </c>
      <c r="AE1819">
        <v>655</v>
      </c>
      <c r="AF1819">
        <v>6.8</v>
      </c>
      <c r="AG1819">
        <v>2.35</v>
      </c>
      <c r="AH1819">
        <v>27000</v>
      </c>
    </row>
    <row r="1820" spans="1:34">
      <c r="A1820" t="s">
        <v>34</v>
      </c>
      <c r="B1820" t="s">
        <v>4107</v>
      </c>
      <c r="C1820">
        <v>55</v>
      </c>
      <c r="D1820">
        <v>99</v>
      </c>
      <c r="E1820">
        <v>188</v>
      </c>
      <c r="F1820">
        <v>436</v>
      </c>
      <c r="G1820" t="s">
        <v>7503</v>
      </c>
      <c r="H1820">
        <v>1000</v>
      </c>
      <c r="I1820">
        <v>113502246</v>
      </c>
      <c r="J1820" t="s">
        <v>88</v>
      </c>
      <c r="K1820" t="s">
        <v>70</v>
      </c>
      <c r="Q1820" t="s">
        <v>2810</v>
      </c>
      <c r="R1820" t="s">
        <v>7504</v>
      </c>
      <c r="S1820">
        <v>96607</v>
      </c>
      <c r="T1820">
        <v>3696</v>
      </c>
      <c r="U1820" t="s">
        <v>7505</v>
      </c>
      <c r="V1820">
        <v>0</v>
      </c>
      <c r="W1820" t="s">
        <v>7506</v>
      </c>
      <c r="X1820" t="s">
        <v>7507</v>
      </c>
      <c r="Y1820">
        <v>125</v>
      </c>
      <c r="Z1820" t="s">
        <v>44</v>
      </c>
      <c r="AA1820" t="s">
        <v>45</v>
      </c>
      <c r="AB1820" t="s">
        <v>62</v>
      </c>
      <c r="AC1820">
        <v>38000000</v>
      </c>
      <c r="AD1820">
        <v>1991</v>
      </c>
      <c r="AE1820">
        <v>1000</v>
      </c>
      <c r="AF1820">
        <v>6.8</v>
      </c>
      <c r="AG1820">
        <v>1.85</v>
      </c>
      <c r="AH1820">
        <v>5000</v>
      </c>
    </row>
    <row r="1821" spans="1:34">
      <c r="A1821" t="s">
        <v>34</v>
      </c>
      <c r="B1821" t="s">
        <v>6283</v>
      </c>
      <c r="C1821">
        <v>79</v>
      </c>
      <c r="D1821">
        <v>91</v>
      </c>
      <c r="E1821">
        <v>108</v>
      </c>
      <c r="F1821">
        <v>204</v>
      </c>
      <c r="G1821" t="s">
        <v>7508</v>
      </c>
      <c r="H1821">
        <v>405</v>
      </c>
      <c r="I1821">
        <v>66600000</v>
      </c>
      <c r="J1821" t="s">
        <v>88</v>
      </c>
      <c r="K1821" t="s">
        <v>38</v>
      </c>
      <c r="L1821" t="s">
        <v>89</v>
      </c>
      <c r="Q1821" t="s">
        <v>5727</v>
      </c>
      <c r="R1821" t="s">
        <v>7509</v>
      </c>
      <c r="S1821">
        <v>94435</v>
      </c>
      <c r="T1821">
        <v>1185</v>
      </c>
      <c r="U1821" t="s">
        <v>7510</v>
      </c>
      <c r="V1821">
        <v>0</v>
      </c>
      <c r="W1821" t="s">
        <v>7511</v>
      </c>
      <c r="X1821" t="s">
        <v>7512</v>
      </c>
      <c r="Y1821">
        <v>182</v>
      </c>
      <c r="Z1821" t="s">
        <v>44</v>
      </c>
      <c r="AA1821" t="s">
        <v>772</v>
      </c>
      <c r="AB1821" t="s">
        <v>251</v>
      </c>
      <c r="AC1821">
        <v>30000000</v>
      </c>
      <c r="AD1821">
        <v>1995</v>
      </c>
      <c r="AE1821">
        <v>368</v>
      </c>
      <c r="AF1821">
        <v>6.8</v>
      </c>
      <c r="AG1821">
        <v>1.85</v>
      </c>
      <c r="AH1821">
        <v>5000</v>
      </c>
    </row>
    <row r="1822" spans="1:34">
      <c r="A1822" t="s">
        <v>34</v>
      </c>
      <c r="B1822" t="s">
        <v>7519</v>
      </c>
      <c r="C1822">
        <v>110</v>
      </c>
      <c r="D1822">
        <v>108</v>
      </c>
      <c r="E1822">
        <v>631</v>
      </c>
      <c r="F1822">
        <v>95</v>
      </c>
      <c r="G1822" t="s">
        <v>7520</v>
      </c>
      <c r="H1822">
        <v>631</v>
      </c>
      <c r="I1822">
        <v>26525834</v>
      </c>
      <c r="J1822" t="s">
        <v>88</v>
      </c>
      <c r="K1822" t="s">
        <v>38</v>
      </c>
      <c r="L1822" t="s">
        <v>87</v>
      </c>
      <c r="Q1822" t="s">
        <v>7519</v>
      </c>
      <c r="R1822" t="s">
        <v>7521</v>
      </c>
      <c r="S1822">
        <v>21998</v>
      </c>
      <c r="T1822">
        <v>1023</v>
      </c>
      <c r="U1822" t="s">
        <v>7522</v>
      </c>
      <c r="V1822">
        <v>1</v>
      </c>
      <c r="W1822" t="s">
        <v>7523</v>
      </c>
      <c r="X1822" t="s">
        <v>7524</v>
      </c>
      <c r="Y1822">
        <v>227</v>
      </c>
      <c r="Z1822" t="s">
        <v>44</v>
      </c>
      <c r="AA1822" t="s">
        <v>45</v>
      </c>
      <c r="AB1822" t="s">
        <v>46</v>
      </c>
      <c r="AC1822">
        <v>30000000</v>
      </c>
      <c r="AD1822">
        <v>1998</v>
      </c>
      <c r="AE1822">
        <v>199</v>
      </c>
      <c r="AF1822">
        <v>6.8</v>
      </c>
      <c r="AG1822">
        <v>1.85</v>
      </c>
      <c r="AH1822">
        <v>0</v>
      </c>
    </row>
    <row r="1823" spans="1:34">
      <c r="A1823" t="s">
        <v>34</v>
      </c>
      <c r="B1823" t="s">
        <v>7540</v>
      </c>
      <c r="C1823">
        <v>118</v>
      </c>
      <c r="D1823">
        <v>106</v>
      </c>
      <c r="E1823">
        <v>43</v>
      </c>
      <c r="F1823">
        <v>460</v>
      </c>
      <c r="G1823" t="s">
        <v>2827</v>
      </c>
      <c r="H1823">
        <v>1000</v>
      </c>
      <c r="I1823">
        <v>7486906</v>
      </c>
      <c r="J1823" t="s">
        <v>88</v>
      </c>
      <c r="K1823" t="s">
        <v>38</v>
      </c>
      <c r="L1823" t="s">
        <v>89</v>
      </c>
      <c r="Q1823" t="s">
        <v>1691</v>
      </c>
      <c r="R1823" t="s">
        <v>7541</v>
      </c>
      <c r="S1823">
        <v>17436</v>
      </c>
      <c r="T1823">
        <v>2495</v>
      </c>
      <c r="U1823" t="s">
        <v>900</v>
      </c>
      <c r="V1823">
        <v>0</v>
      </c>
      <c r="W1823" t="s">
        <v>7542</v>
      </c>
      <c r="X1823" t="s">
        <v>7543</v>
      </c>
      <c r="Y1823">
        <v>71</v>
      </c>
      <c r="Z1823" t="s">
        <v>44</v>
      </c>
      <c r="AA1823" t="s">
        <v>45</v>
      </c>
      <c r="AB1823" t="s">
        <v>150</v>
      </c>
      <c r="AC1823">
        <v>27000000</v>
      </c>
      <c r="AD1823">
        <v>2007</v>
      </c>
      <c r="AE1823">
        <v>506</v>
      </c>
      <c r="AF1823">
        <v>6.8</v>
      </c>
      <c r="AG1823">
        <v>1.85</v>
      </c>
      <c r="AH1823">
        <v>0</v>
      </c>
    </row>
    <row r="1824" spans="1:34">
      <c r="A1824" t="s">
        <v>34</v>
      </c>
      <c r="B1824" t="s">
        <v>983</v>
      </c>
      <c r="C1824">
        <v>116</v>
      </c>
      <c r="D1824">
        <v>103</v>
      </c>
      <c r="E1824">
        <v>11000</v>
      </c>
      <c r="F1824">
        <v>277</v>
      </c>
      <c r="G1824" t="s">
        <v>7544</v>
      </c>
      <c r="H1824">
        <v>11000</v>
      </c>
      <c r="I1824">
        <v>7496522</v>
      </c>
      <c r="J1824" t="s">
        <v>88</v>
      </c>
      <c r="K1824" t="s">
        <v>37</v>
      </c>
      <c r="L1824" t="s">
        <v>90</v>
      </c>
      <c r="M1824" t="s">
        <v>87</v>
      </c>
      <c r="Q1824" t="s">
        <v>983</v>
      </c>
      <c r="R1824" t="s">
        <v>7545</v>
      </c>
      <c r="S1824">
        <v>31798</v>
      </c>
      <c r="T1824">
        <v>12534</v>
      </c>
      <c r="U1824" t="s">
        <v>2705</v>
      </c>
      <c r="V1824">
        <v>0</v>
      </c>
      <c r="W1824" t="s">
        <v>7546</v>
      </c>
      <c r="X1824" t="s">
        <v>7547</v>
      </c>
      <c r="Y1824">
        <v>178</v>
      </c>
      <c r="Z1824" t="s">
        <v>44</v>
      </c>
      <c r="AA1824" t="s">
        <v>45</v>
      </c>
      <c r="AB1824" t="s">
        <v>62</v>
      </c>
      <c r="AC1824">
        <v>26000000</v>
      </c>
      <c r="AD1824">
        <v>2001</v>
      </c>
      <c r="AE1824">
        <v>893</v>
      </c>
      <c r="AF1824">
        <v>6.8</v>
      </c>
      <c r="AG1824">
        <v>1.37</v>
      </c>
      <c r="AH1824">
        <v>826</v>
      </c>
    </row>
    <row r="1825" spans="1:34">
      <c r="A1825" t="s">
        <v>34</v>
      </c>
      <c r="B1825" t="s">
        <v>7551</v>
      </c>
      <c r="C1825">
        <v>44</v>
      </c>
      <c r="D1825">
        <v>97</v>
      </c>
      <c r="E1825">
        <v>19</v>
      </c>
      <c r="F1825">
        <v>977</v>
      </c>
      <c r="G1825" t="s">
        <v>48</v>
      </c>
      <c r="H1825">
        <v>40000</v>
      </c>
      <c r="I1825">
        <v>22200000</v>
      </c>
      <c r="J1825" t="s">
        <v>88</v>
      </c>
      <c r="K1825" t="s">
        <v>38</v>
      </c>
      <c r="L1825" t="s">
        <v>87</v>
      </c>
      <c r="Q1825" t="s">
        <v>785</v>
      </c>
      <c r="R1825" t="s">
        <v>7552</v>
      </c>
      <c r="S1825">
        <v>41310</v>
      </c>
      <c r="T1825">
        <v>52122</v>
      </c>
      <c r="U1825" t="s">
        <v>7406</v>
      </c>
      <c r="V1825">
        <v>3</v>
      </c>
      <c r="W1825" t="s">
        <v>7553</v>
      </c>
      <c r="X1825" t="s">
        <v>7554</v>
      </c>
      <c r="Y1825">
        <v>117</v>
      </c>
      <c r="Z1825" t="s">
        <v>44</v>
      </c>
      <c r="AA1825" t="s">
        <v>45</v>
      </c>
      <c r="AB1825" t="s">
        <v>62</v>
      </c>
      <c r="AC1825">
        <v>25000000</v>
      </c>
      <c r="AD1825">
        <v>1994</v>
      </c>
      <c r="AE1825">
        <v>10000</v>
      </c>
      <c r="AF1825">
        <v>6.8</v>
      </c>
      <c r="AG1825">
        <v>1.85</v>
      </c>
      <c r="AH1825">
        <v>0</v>
      </c>
    </row>
    <row r="1826" spans="1:34">
      <c r="A1826" t="s">
        <v>34</v>
      </c>
      <c r="B1826" t="s">
        <v>7555</v>
      </c>
      <c r="C1826">
        <v>126</v>
      </c>
      <c r="D1826">
        <v>110</v>
      </c>
      <c r="E1826">
        <v>42</v>
      </c>
      <c r="F1826">
        <v>111</v>
      </c>
      <c r="G1826" t="s">
        <v>7556</v>
      </c>
      <c r="H1826">
        <v>355</v>
      </c>
      <c r="I1826">
        <v>14589444</v>
      </c>
      <c r="J1826" t="s">
        <v>88</v>
      </c>
      <c r="K1826" t="s">
        <v>38</v>
      </c>
      <c r="L1826" t="s">
        <v>87</v>
      </c>
      <c r="Q1826" t="s">
        <v>7557</v>
      </c>
      <c r="R1826" t="s">
        <v>7558</v>
      </c>
      <c r="S1826">
        <v>171151</v>
      </c>
      <c r="T1826">
        <v>911</v>
      </c>
      <c r="U1826" t="s">
        <v>7559</v>
      </c>
      <c r="V1826">
        <v>2</v>
      </c>
      <c r="W1826" t="s">
        <v>7560</v>
      </c>
      <c r="X1826" t="s">
        <v>7561</v>
      </c>
      <c r="Y1826">
        <v>513</v>
      </c>
      <c r="Z1826" t="s">
        <v>44</v>
      </c>
      <c r="AA1826" t="s">
        <v>45</v>
      </c>
      <c r="AB1826" t="s">
        <v>46</v>
      </c>
      <c r="AC1826">
        <v>25000000</v>
      </c>
      <c r="AD1826">
        <v>2004</v>
      </c>
      <c r="AE1826">
        <v>155</v>
      </c>
      <c r="AF1826">
        <v>6.8</v>
      </c>
      <c r="AG1826">
        <v>1.85</v>
      </c>
      <c r="AH1826">
        <v>0</v>
      </c>
    </row>
    <row r="1827" spans="1:34">
      <c r="A1827" t="s">
        <v>34</v>
      </c>
      <c r="B1827" t="s">
        <v>7576</v>
      </c>
      <c r="C1827">
        <v>43</v>
      </c>
      <c r="D1827">
        <v>85</v>
      </c>
      <c r="E1827">
        <v>119</v>
      </c>
      <c r="F1827">
        <v>144</v>
      </c>
      <c r="G1827" t="s">
        <v>7577</v>
      </c>
      <c r="H1827">
        <v>3000</v>
      </c>
      <c r="I1827">
        <v>86930411</v>
      </c>
      <c r="J1827" t="s">
        <v>88</v>
      </c>
      <c r="K1827" t="s">
        <v>37</v>
      </c>
      <c r="Q1827" t="s">
        <v>6892</v>
      </c>
      <c r="R1827" t="s">
        <v>7578</v>
      </c>
      <c r="S1827">
        <v>83269</v>
      </c>
      <c r="T1827">
        <v>3847</v>
      </c>
      <c r="U1827" t="s">
        <v>7579</v>
      </c>
      <c r="V1827">
        <v>6</v>
      </c>
      <c r="W1827" t="s">
        <v>7580</v>
      </c>
      <c r="X1827" t="s">
        <v>7581</v>
      </c>
      <c r="Y1827">
        <v>87</v>
      </c>
      <c r="Z1827" t="s">
        <v>44</v>
      </c>
      <c r="AA1827" t="s">
        <v>45</v>
      </c>
      <c r="AB1827" t="s">
        <v>62</v>
      </c>
      <c r="AC1827">
        <v>23000000</v>
      </c>
      <c r="AD1827">
        <v>1991</v>
      </c>
      <c r="AE1827">
        <v>348</v>
      </c>
      <c r="AF1827">
        <v>6.8</v>
      </c>
      <c r="AG1827">
        <v>1.85</v>
      </c>
      <c r="AH1827">
        <v>0</v>
      </c>
    </row>
    <row r="1828" spans="1:34">
      <c r="A1828" t="s">
        <v>34</v>
      </c>
      <c r="B1828" t="s">
        <v>565</v>
      </c>
      <c r="C1828">
        <v>59</v>
      </c>
      <c r="D1828">
        <v>106</v>
      </c>
      <c r="E1828">
        <v>835</v>
      </c>
      <c r="F1828">
        <v>458</v>
      </c>
      <c r="G1828" t="s">
        <v>805</v>
      </c>
      <c r="H1828">
        <v>1000</v>
      </c>
      <c r="I1828">
        <v>21200000</v>
      </c>
      <c r="J1828" t="s">
        <v>88</v>
      </c>
      <c r="K1828" t="s">
        <v>37</v>
      </c>
      <c r="L1828" t="s">
        <v>38</v>
      </c>
      <c r="Q1828" t="s">
        <v>1180</v>
      </c>
      <c r="R1828" t="s">
        <v>7613</v>
      </c>
      <c r="S1828">
        <v>34774</v>
      </c>
      <c r="T1828">
        <v>3598</v>
      </c>
      <c r="U1828" t="s">
        <v>7614</v>
      </c>
      <c r="V1828">
        <v>0</v>
      </c>
      <c r="W1828" t="s">
        <v>7615</v>
      </c>
      <c r="X1828" t="s">
        <v>7616</v>
      </c>
      <c r="Y1828">
        <v>162</v>
      </c>
      <c r="Z1828" t="s">
        <v>44</v>
      </c>
      <c r="AA1828" t="s">
        <v>45</v>
      </c>
      <c r="AB1828" t="s">
        <v>46</v>
      </c>
      <c r="AC1828">
        <v>20000000</v>
      </c>
      <c r="AD1828">
        <v>1995</v>
      </c>
      <c r="AE1828">
        <v>967</v>
      </c>
      <c r="AF1828">
        <v>6.8</v>
      </c>
      <c r="AG1828">
        <v>1.85</v>
      </c>
      <c r="AH1828">
        <v>1000</v>
      </c>
    </row>
    <row r="1829" spans="1:34">
      <c r="A1829" t="s">
        <v>34</v>
      </c>
      <c r="B1829" t="s">
        <v>983</v>
      </c>
      <c r="C1829">
        <v>69</v>
      </c>
      <c r="D1829">
        <v>101</v>
      </c>
      <c r="E1829">
        <v>11000</v>
      </c>
      <c r="F1829">
        <v>2</v>
      </c>
      <c r="G1829" t="s">
        <v>2542</v>
      </c>
      <c r="H1829">
        <v>1000</v>
      </c>
      <c r="I1829">
        <v>9714482</v>
      </c>
      <c r="J1829" t="s">
        <v>88</v>
      </c>
      <c r="K1829" t="s">
        <v>91</v>
      </c>
      <c r="L1829" t="s">
        <v>87</v>
      </c>
      <c r="Q1829" t="s">
        <v>6431</v>
      </c>
      <c r="R1829" t="s">
        <v>7617</v>
      </c>
      <c r="S1829">
        <v>30083</v>
      </c>
      <c r="T1829">
        <v>1614</v>
      </c>
      <c r="U1829" t="s">
        <v>7618</v>
      </c>
      <c r="V1829">
        <v>0</v>
      </c>
      <c r="W1829" t="s">
        <v>7619</v>
      </c>
      <c r="X1829" t="s">
        <v>7620</v>
      </c>
      <c r="Y1829">
        <v>140</v>
      </c>
      <c r="Z1829" t="s">
        <v>44</v>
      </c>
      <c r="AA1829" t="s">
        <v>45</v>
      </c>
      <c r="AB1829" t="s">
        <v>46</v>
      </c>
      <c r="AC1829">
        <v>20000000</v>
      </c>
      <c r="AD1829">
        <v>1996</v>
      </c>
      <c r="AE1829">
        <v>612</v>
      </c>
      <c r="AF1829">
        <v>6.8</v>
      </c>
      <c r="AG1829">
        <v>1.85</v>
      </c>
      <c r="AH1829">
        <v>0</v>
      </c>
    </row>
    <row r="1830" spans="1:34">
      <c r="A1830" t="s">
        <v>34</v>
      </c>
      <c r="B1830" t="s">
        <v>7638</v>
      </c>
      <c r="C1830">
        <v>31</v>
      </c>
      <c r="D1830">
        <v>102</v>
      </c>
      <c r="E1830">
        <v>6</v>
      </c>
      <c r="F1830">
        <v>165</v>
      </c>
      <c r="G1830" t="s">
        <v>1518</v>
      </c>
      <c r="H1830">
        <v>3000</v>
      </c>
      <c r="I1830">
        <v>59847242</v>
      </c>
      <c r="J1830" t="s">
        <v>88</v>
      </c>
      <c r="K1830" t="s">
        <v>38</v>
      </c>
      <c r="L1830" t="s">
        <v>89</v>
      </c>
      <c r="M1830" t="s">
        <v>87</v>
      </c>
      <c r="Q1830" t="s">
        <v>3386</v>
      </c>
      <c r="R1830" t="s">
        <v>7639</v>
      </c>
      <c r="S1830">
        <v>55895</v>
      </c>
      <c r="T1830">
        <v>5433</v>
      </c>
      <c r="U1830" t="s">
        <v>7640</v>
      </c>
      <c r="V1830">
        <v>1</v>
      </c>
      <c r="W1830" t="s">
        <v>7641</v>
      </c>
      <c r="X1830" t="s">
        <v>7642</v>
      </c>
      <c r="Y1830">
        <v>115</v>
      </c>
      <c r="Z1830" t="s">
        <v>44</v>
      </c>
      <c r="AA1830" t="s">
        <v>45</v>
      </c>
      <c r="AB1830" t="s">
        <v>62</v>
      </c>
      <c r="AC1830">
        <v>16500000</v>
      </c>
      <c r="AD1830">
        <v>1991</v>
      </c>
      <c r="AE1830">
        <v>2000</v>
      </c>
      <c r="AF1830">
        <v>6.8</v>
      </c>
      <c r="AG1830">
        <v>1.85</v>
      </c>
      <c r="AH1830">
        <v>0</v>
      </c>
    </row>
    <row r="1831" spans="1:34">
      <c r="A1831" t="s">
        <v>34</v>
      </c>
      <c r="B1831" t="s">
        <v>7643</v>
      </c>
      <c r="C1831">
        <v>42</v>
      </c>
      <c r="D1831">
        <v>95</v>
      </c>
      <c r="E1831">
        <v>89</v>
      </c>
      <c r="F1831">
        <v>322</v>
      </c>
      <c r="G1831" t="s">
        <v>3238</v>
      </c>
      <c r="H1831">
        <v>1000</v>
      </c>
      <c r="I1831">
        <v>4193025</v>
      </c>
      <c r="J1831" t="s">
        <v>88</v>
      </c>
      <c r="K1831" t="s">
        <v>128</v>
      </c>
      <c r="Q1831" t="s">
        <v>6431</v>
      </c>
      <c r="R1831" t="s">
        <v>7644</v>
      </c>
      <c r="S1831">
        <v>30682</v>
      </c>
      <c r="T1831">
        <v>2518</v>
      </c>
      <c r="U1831" t="s">
        <v>7645</v>
      </c>
      <c r="V1831">
        <v>0</v>
      </c>
      <c r="W1831" t="s">
        <v>7646</v>
      </c>
      <c r="X1831" t="s">
        <v>7647</v>
      </c>
      <c r="Y1831">
        <v>194</v>
      </c>
      <c r="Z1831" t="s">
        <v>44</v>
      </c>
      <c r="AA1831" t="s">
        <v>45</v>
      </c>
      <c r="AB1831" t="s">
        <v>46</v>
      </c>
      <c r="AC1831">
        <v>15000000</v>
      </c>
      <c r="AD1831">
        <v>1999</v>
      </c>
      <c r="AE1831">
        <v>852</v>
      </c>
      <c r="AF1831">
        <v>6.8</v>
      </c>
      <c r="AG1831">
        <v>2.35</v>
      </c>
      <c r="AH1831">
        <v>0</v>
      </c>
    </row>
    <row r="1832" spans="1:34">
      <c r="A1832" t="s">
        <v>34</v>
      </c>
      <c r="B1832" t="s">
        <v>7652</v>
      </c>
      <c r="C1832">
        <v>78</v>
      </c>
      <c r="D1832">
        <v>120</v>
      </c>
      <c r="E1832">
        <v>18</v>
      </c>
      <c r="F1832">
        <v>944</v>
      </c>
      <c r="G1832" t="s">
        <v>2227</v>
      </c>
      <c r="H1832">
        <v>20000</v>
      </c>
      <c r="I1832">
        <v>33771174</v>
      </c>
      <c r="J1832" t="s">
        <v>88</v>
      </c>
      <c r="K1832" t="s">
        <v>38</v>
      </c>
      <c r="L1832" t="s">
        <v>87</v>
      </c>
      <c r="Q1832" t="s">
        <v>642</v>
      </c>
      <c r="R1832" t="s">
        <v>7653</v>
      </c>
      <c r="S1832">
        <v>27044</v>
      </c>
      <c r="T1832">
        <v>22383</v>
      </c>
      <c r="U1832" t="s">
        <v>5160</v>
      </c>
      <c r="V1832">
        <v>2</v>
      </c>
      <c r="W1832" t="s">
        <v>7654</v>
      </c>
      <c r="X1832" t="s">
        <v>7655</v>
      </c>
      <c r="Y1832">
        <v>240</v>
      </c>
      <c r="Z1832" t="s">
        <v>44</v>
      </c>
      <c r="AA1832" t="s">
        <v>45</v>
      </c>
      <c r="AB1832" t="s">
        <v>62</v>
      </c>
      <c r="AC1832">
        <v>15000000</v>
      </c>
      <c r="AD1832">
        <v>2000</v>
      </c>
      <c r="AE1832">
        <v>1000</v>
      </c>
      <c r="AF1832">
        <v>6.8</v>
      </c>
      <c r="AG1832">
        <v>1.85</v>
      </c>
      <c r="AH1832">
        <v>0</v>
      </c>
    </row>
    <row r="1833" spans="1:34">
      <c r="A1833" t="s">
        <v>34</v>
      </c>
      <c r="B1833" t="s">
        <v>7671</v>
      </c>
      <c r="C1833">
        <v>88</v>
      </c>
      <c r="D1833">
        <v>97</v>
      </c>
      <c r="E1833">
        <v>143</v>
      </c>
      <c r="F1833">
        <v>201</v>
      </c>
      <c r="G1833" t="s">
        <v>7672</v>
      </c>
      <c r="H1833">
        <v>927</v>
      </c>
      <c r="I1833">
        <v>56631572</v>
      </c>
      <c r="J1833" t="s">
        <v>88</v>
      </c>
      <c r="K1833" t="s">
        <v>87</v>
      </c>
      <c r="Q1833" t="s">
        <v>7673</v>
      </c>
      <c r="R1833" t="s">
        <v>7674</v>
      </c>
      <c r="S1833">
        <v>123390</v>
      </c>
      <c r="T1833">
        <v>1724</v>
      </c>
      <c r="U1833" t="s">
        <v>7675</v>
      </c>
      <c r="V1833">
        <v>1</v>
      </c>
      <c r="W1833" t="s">
        <v>7676</v>
      </c>
      <c r="X1833" t="s">
        <v>7677</v>
      </c>
      <c r="Y1833">
        <v>248</v>
      </c>
      <c r="Z1833" t="s">
        <v>44</v>
      </c>
      <c r="AA1833" t="s">
        <v>45</v>
      </c>
      <c r="AB1833" t="s">
        <v>62</v>
      </c>
      <c r="AC1833">
        <v>12000000</v>
      </c>
      <c r="AD1833">
        <v>1995</v>
      </c>
      <c r="AE1833">
        <v>281</v>
      </c>
      <c r="AF1833">
        <v>6.8</v>
      </c>
      <c r="AG1833">
        <v>1.85</v>
      </c>
      <c r="AH1833">
        <v>0</v>
      </c>
    </row>
    <row r="1834" spans="1:34">
      <c r="A1834" t="s">
        <v>34</v>
      </c>
      <c r="B1834" t="s">
        <v>7716</v>
      </c>
      <c r="C1834">
        <v>175</v>
      </c>
      <c r="D1834">
        <v>98</v>
      </c>
      <c r="E1834">
        <v>0</v>
      </c>
      <c r="F1834">
        <v>123</v>
      </c>
      <c r="G1834" t="s">
        <v>7717</v>
      </c>
      <c r="H1834">
        <v>358</v>
      </c>
      <c r="I1834">
        <v>18381787</v>
      </c>
      <c r="J1834" t="s">
        <v>88</v>
      </c>
      <c r="K1834" t="s">
        <v>38</v>
      </c>
      <c r="Q1834" t="s">
        <v>7718</v>
      </c>
      <c r="R1834" t="s">
        <v>7719</v>
      </c>
      <c r="S1834">
        <v>15684</v>
      </c>
      <c r="T1834">
        <v>1114</v>
      </c>
      <c r="U1834" t="s">
        <v>7720</v>
      </c>
      <c r="V1834">
        <v>4</v>
      </c>
      <c r="W1834" t="s">
        <v>7721</v>
      </c>
      <c r="X1834" t="s">
        <v>7722</v>
      </c>
      <c r="Y1834">
        <v>126</v>
      </c>
      <c r="Z1834" t="s">
        <v>44</v>
      </c>
      <c r="AA1834" t="s">
        <v>329</v>
      </c>
      <c r="AB1834" t="s">
        <v>62</v>
      </c>
      <c r="AC1834">
        <v>11000000</v>
      </c>
      <c r="AD1834">
        <v>2012</v>
      </c>
      <c r="AE1834">
        <v>156</v>
      </c>
      <c r="AF1834">
        <v>6.8</v>
      </c>
      <c r="AG1834">
        <v>2.35</v>
      </c>
      <c r="AH1834">
        <v>13000</v>
      </c>
    </row>
    <row r="1835" spans="1:34">
      <c r="A1835" t="s">
        <v>34</v>
      </c>
      <c r="B1835" t="s">
        <v>4389</v>
      </c>
      <c r="C1835">
        <v>211</v>
      </c>
      <c r="D1835">
        <v>105</v>
      </c>
      <c r="E1835">
        <v>500</v>
      </c>
      <c r="F1835">
        <v>718</v>
      </c>
      <c r="G1835" t="s">
        <v>3378</v>
      </c>
      <c r="H1835">
        <v>11000</v>
      </c>
      <c r="I1835">
        <v>20338609</v>
      </c>
      <c r="J1835" t="s">
        <v>88</v>
      </c>
      <c r="K1835" t="s">
        <v>38</v>
      </c>
      <c r="L1835" t="s">
        <v>128</v>
      </c>
      <c r="Q1835" t="s">
        <v>1785</v>
      </c>
      <c r="R1835" t="s">
        <v>7730</v>
      </c>
      <c r="S1835">
        <v>19655</v>
      </c>
      <c r="T1835">
        <v>12946</v>
      </c>
      <c r="U1835" t="s">
        <v>7062</v>
      </c>
      <c r="V1835">
        <v>8</v>
      </c>
      <c r="W1835" t="s">
        <v>7731</v>
      </c>
      <c r="X1835" t="s">
        <v>7732</v>
      </c>
      <c r="Y1835">
        <v>280</v>
      </c>
      <c r="Z1835" t="s">
        <v>44</v>
      </c>
      <c r="AA1835" t="s">
        <v>45</v>
      </c>
      <c r="AB1835" t="s">
        <v>62</v>
      </c>
      <c r="AC1835">
        <v>10000000</v>
      </c>
      <c r="AD1835">
        <v>2006</v>
      </c>
      <c r="AE1835">
        <v>912</v>
      </c>
      <c r="AF1835">
        <v>6.8</v>
      </c>
      <c r="AG1835">
        <v>2.35</v>
      </c>
      <c r="AH1835">
        <v>683</v>
      </c>
    </row>
    <row r="1836" spans="1:34">
      <c r="A1836" t="s">
        <v>34</v>
      </c>
      <c r="B1836" t="s">
        <v>6845</v>
      </c>
      <c r="C1836">
        <v>191</v>
      </c>
      <c r="D1836">
        <v>96</v>
      </c>
      <c r="E1836">
        <v>47</v>
      </c>
      <c r="F1836">
        <v>442</v>
      </c>
      <c r="G1836" t="s">
        <v>2802</v>
      </c>
      <c r="H1836">
        <v>3000</v>
      </c>
      <c r="I1836">
        <v>12570442</v>
      </c>
      <c r="J1836" t="s">
        <v>88</v>
      </c>
      <c r="K1836" t="s">
        <v>37</v>
      </c>
      <c r="L1836" t="s">
        <v>38</v>
      </c>
      <c r="M1836" t="s">
        <v>57</v>
      </c>
      <c r="Q1836" t="s">
        <v>3178</v>
      </c>
      <c r="R1836" t="s">
        <v>7733</v>
      </c>
      <c r="S1836">
        <v>40514</v>
      </c>
      <c r="T1836">
        <v>4053</v>
      </c>
      <c r="U1836" t="s">
        <v>4474</v>
      </c>
      <c r="V1836">
        <v>0</v>
      </c>
      <c r="W1836" t="s">
        <v>7734</v>
      </c>
      <c r="X1836" t="s">
        <v>7735</v>
      </c>
      <c r="Y1836">
        <v>234</v>
      </c>
      <c r="Z1836" t="s">
        <v>44</v>
      </c>
      <c r="AA1836" t="s">
        <v>45</v>
      </c>
      <c r="AB1836" t="s">
        <v>46</v>
      </c>
      <c r="AC1836">
        <v>10000000</v>
      </c>
      <c r="AD1836">
        <v>2005</v>
      </c>
      <c r="AE1836">
        <v>497</v>
      </c>
      <c r="AF1836">
        <v>6.8</v>
      </c>
      <c r="AG1836">
        <v>2.35</v>
      </c>
      <c r="AH1836">
        <v>808</v>
      </c>
    </row>
    <row r="1837" spans="1:34">
      <c r="A1837" t="s">
        <v>76</v>
      </c>
      <c r="B1837" t="s">
        <v>7754</v>
      </c>
      <c r="C1837">
        <v>140</v>
      </c>
      <c r="D1837">
        <v>93</v>
      </c>
      <c r="E1837">
        <v>8</v>
      </c>
      <c r="F1837">
        <v>33</v>
      </c>
      <c r="G1837" t="s">
        <v>3374</v>
      </c>
      <c r="H1837">
        <v>553</v>
      </c>
      <c r="I1837">
        <v>298110</v>
      </c>
      <c r="J1837" t="s">
        <v>88</v>
      </c>
      <c r="K1837" t="s">
        <v>38</v>
      </c>
      <c r="L1837" t="s">
        <v>94</v>
      </c>
      <c r="M1837" t="s">
        <v>86</v>
      </c>
      <c r="Q1837" t="s">
        <v>7755</v>
      </c>
      <c r="R1837" t="s">
        <v>7756</v>
      </c>
      <c r="S1837">
        <v>25055</v>
      </c>
      <c r="T1837">
        <v>786</v>
      </c>
      <c r="U1837" t="s">
        <v>7757</v>
      </c>
      <c r="V1837">
        <v>1</v>
      </c>
      <c r="W1837" t="s">
        <v>7758</v>
      </c>
      <c r="X1837" t="s">
        <v>7759</v>
      </c>
      <c r="Y1837">
        <v>98</v>
      </c>
      <c r="Z1837" t="s">
        <v>44</v>
      </c>
      <c r="AA1837" t="s">
        <v>710</v>
      </c>
      <c r="AB1837" t="s">
        <v>46</v>
      </c>
      <c r="AC1837">
        <v>8000000</v>
      </c>
      <c r="AD1837">
        <v>2006</v>
      </c>
      <c r="AE1837">
        <v>177</v>
      </c>
      <c r="AF1837">
        <v>6.8</v>
      </c>
      <c r="AG1837">
        <v>2.35</v>
      </c>
      <c r="AH1837">
        <v>0</v>
      </c>
    </row>
    <row r="1838" spans="1:34">
      <c r="A1838" t="s">
        <v>34</v>
      </c>
      <c r="B1838" t="s">
        <v>1559</v>
      </c>
      <c r="C1838">
        <v>50</v>
      </c>
      <c r="D1838">
        <v>92</v>
      </c>
      <c r="E1838">
        <v>737</v>
      </c>
      <c r="F1838">
        <v>380</v>
      </c>
      <c r="G1838" t="s">
        <v>7775</v>
      </c>
      <c r="H1838">
        <v>718</v>
      </c>
      <c r="I1838">
        <v>14891000</v>
      </c>
      <c r="J1838" t="s">
        <v>88</v>
      </c>
      <c r="Q1838" t="s">
        <v>7062</v>
      </c>
      <c r="R1838" t="s">
        <v>7776</v>
      </c>
      <c r="S1838">
        <v>15088</v>
      </c>
      <c r="T1838">
        <v>2240</v>
      </c>
      <c r="U1838" t="s">
        <v>2748</v>
      </c>
      <c r="V1838">
        <v>3</v>
      </c>
      <c r="W1838" t="s">
        <v>7777</v>
      </c>
      <c r="X1838" t="s">
        <v>7778</v>
      </c>
      <c r="Y1838">
        <v>105</v>
      </c>
      <c r="Z1838" t="s">
        <v>44</v>
      </c>
      <c r="AA1838" t="s">
        <v>45</v>
      </c>
      <c r="AB1838" t="s">
        <v>46</v>
      </c>
      <c r="AC1838">
        <v>7000000</v>
      </c>
      <c r="AD1838">
        <v>1996</v>
      </c>
      <c r="AE1838">
        <v>524</v>
      </c>
      <c r="AF1838">
        <v>6.8</v>
      </c>
      <c r="AG1838">
        <v>1.85</v>
      </c>
      <c r="AH1838">
        <v>824</v>
      </c>
    </row>
    <row r="1839" spans="1:34">
      <c r="A1839" t="s">
        <v>34</v>
      </c>
      <c r="B1839" t="s">
        <v>7794</v>
      </c>
      <c r="C1839">
        <v>88</v>
      </c>
      <c r="D1839">
        <v>99</v>
      </c>
      <c r="E1839">
        <v>29</v>
      </c>
      <c r="F1839">
        <v>161</v>
      </c>
      <c r="G1839" t="s">
        <v>3275</v>
      </c>
      <c r="H1839">
        <v>711</v>
      </c>
      <c r="I1839">
        <v>11883495</v>
      </c>
      <c r="J1839" t="s">
        <v>88</v>
      </c>
      <c r="K1839" t="s">
        <v>38</v>
      </c>
      <c r="L1839" t="s">
        <v>70</v>
      </c>
      <c r="M1839" t="s">
        <v>87</v>
      </c>
      <c r="Q1839" t="s">
        <v>7795</v>
      </c>
      <c r="R1839" t="s">
        <v>7796</v>
      </c>
      <c r="S1839">
        <v>52805</v>
      </c>
      <c r="T1839">
        <v>1462</v>
      </c>
      <c r="U1839" t="s">
        <v>7797</v>
      </c>
      <c r="V1839">
        <v>1</v>
      </c>
      <c r="W1839" t="s">
        <v>7798</v>
      </c>
      <c r="X1839" t="s">
        <v>7799</v>
      </c>
      <c r="Y1839">
        <v>278</v>
      </c>
      <c r="Z1839" t="s">
        <v>44</v>
      </c>
      <c r="AA1839" t="s">
        <v>329</v>
      </c>
      <c r="AB1839" t="s">
        <v>46</v>
      </c>
      <c r="AC1839">
        <v>9000000</v>
      </c>
      <c r="AD1839">
        <v>1998</v>
      </c>
      <c r="AE1839">
        <v>427</v>
      </c>
      <c r="AF1839">
        <v>6.8</v>
      </c>
      <c r="AG1839">
        <v>1.85</v>
      </c>
      <c r="AH1839">
        <v>0</v>
      </c>
    </row>
    <row r="1840" spans="1:34">
      <c r="A1840" t="s">
        <v>34</v>
      </c>
      <c r="B1840" t="s">
        <v>995</v>
      </c>
      <c r="C1840">
        <v>231</v>
      </c>
      <c r="D1840">
        <v>99</v>
      </c>
      <c r="E1840">
        <v>0</v>
      </c>
      <c r="F1840">
        <v>84</v>
      </c>
      <c r="G1840" t="s">
        <v>7800</v>
      </c>
      <c r="H1840">
        <v>11000</v>
      </c>
      <c r="I1840">
        <v>9203192</v>
      </c>
      <c r="J1840" t="s">
        <v>88</v>
      </c>
      <c r="K1840" t="s">
        <v>37</v>
      </c>
      <c r="L1840" t="s">
        <v>38</v>
      </c>
      <c r="Q1840" t="s">
        <v>201</v>
      </c>
      <c r="R1840" t="s">
        <v>7801</v>
      </c>
      <c r="S1840">
        <v>45396</v>
      </c>
      <c r="T1840">
        <v>11328</v>
      </c>
      <c r="U1840" t="s">
        <v>7802</v>
      </c>
      <c r="V1840">
        <v>1</v>
      </c>
      <c r="W1840" t="s">
        <v>7803</v>
      </c>
      <c r="X1840" t="s">
        <v>7804</v>
      </c>
      <c r="Y1840">
        <v>136</v>
      </c>
      <c r="Z1840" t="s">
        <v>44</v>
      </c>
      <c r="AA1840" t="s">
        <v>45</v>
      </c>
      <c r="AB1840" t="s">
        <v>62</v>
      </c>
      <c r="AC1840">
        <v>5000000</v>
      </c>
      <c r="AD1840">
        <v>2011</v>
      </c>
      <c r="AE1840">
        <v>106</v>
      </c>
      <c r="AF1840">
        <v>6.8</v>
      </c>
      <c r="AG1840">
        <v>1.85</v>
      </c>
      <c r="AH1840">
        <v>15000</v>
      </c>
    </row>
    <row r="1841" spans="1:34">
      <c r="A1841" t="s">
        <v>34</v>
      </c>
      <c r="B1841" t="s">
        <v>7817</v>
      </c>
      <c r="C1841">
        <v>109</v>
      </c>
      <c r="D1841">
        <v>110</v>
      </c>
      <c r="E1841">
        <v>19</v>
      </c>
      <c r="F1841">
        <v>39</v>
      </c>
      <c r="G1841" t="s">
        <v>6887</v>
      </c>
      <c r="H1841">
        <v>25000</v>
      </c>
      <c r="I1841">
        <v>4040588</v>
      </c>
      <c r="J1841" t="s">
        <v>88</v>
      </c>
      <c r="K1841" t="s">
        <v>38</v>
      </c>
      <c r="Q1841" t="s">
        <v>655</v>
      </c>
      <c r="R1841" t="s">
        <v>7818</v>
      </c>
      <c r="S1841">
        <v>12233</v>
      </c>
      <c r="T1841">
        <v>25676</v>
      </c>
      <c r="U1841" t="s">
        <v>7819</v>
      </c>
      <c r="V1841">
        <v>0</v>
      </c>
      <c r="W1841" t="s">
        <v>7820</v>
      </c>
      <c r="X1841" t="s">
        <v>7821</v>
      </c>
      <c r="Y1841">
        <v>89</v>
      </c>
      <c r="Z1841" t="s">
        <v>44</v>
      </c>
      <c r="AA1841" t="s">
        <v>45</v>
      </c>
      <c r="AB1841" t="s">
        <v>62</v>
      </c>
      <c r="AC1841">
        <v>5000000</v>
      </c>
      <c r="AD1841">
        <v>2008</v>
      </c>
      <c r="AE1841">
        <v>579</v>
      </c>
      <c r="AF1841">
        <v>6.8</v>
      </c>
      <c r="AG1841">
        <v>2.35</v>
      </c>
      <c r="AH1841">
        <v>0</v>
      </c>
    </row>
    <row r="1842" spans="1:34">
      <c r="A1842" t="s">
        <v>34</v>
      </c>
      <c r="B1842" t="s">
        <v>7826</v>
      </c>
      <c r="C1842">
        <v>122</v>
      </c>
      <c r="D1842">
        <v>94</v>
      </c>
      <c r="E1842">
        <v>187</v>
      </c>
      <c r="F1842">
        <v>427</v>
      </c>
      <c r="G1842" t="s">
        <v>727</v>
      </c>
      <c r="H1842">
        <v>1000</v>
      </c>
      <c r="I1842">
        <v>1247453</v>
      </c>
      <c r="J1842" t="s">
        <v>88</v>
      </c>
      <c r="K1842" t="s">
        <v>38</v>
      </c>
      <c r="Q1842" t="s">
        <v>2924</v>
      </c>
      <c r="R1842" t="s">
        <v>7827</v>
      </c>
      <c r="S1842">
        <v>11202</v>
      </c>
      <c r="T1842">
        <v>3690</v>
      </c>
      <c r="U1842" t="s">
        <v>1309</v>
      </c>
      <c r="V1842">
        <v>0</v>
      </c>
      <c r="W1842" t="s">
        <v>7828</v>
      </c>
      <c r="X1842" t="s">
        <v>7829</v>
      </c>
      <c r="Y1842">
        <v>123</v>
      </c>
      <c r="Z1842" t="s">
        <v>44</v>
      </c>
      <c r="AA1842" t="s">
        <v>329</v>
      </c>
      <c r="AB1842" t="s">
        <v>46</v>
      </c>
      <c r="AC1842">
        <v>2800000</v>
      </c>
      <c r="AD1842">
        <v>2005</v>
      </c>
      <c r="AE1842">
        <v>887</v>
      </c>
      <c r="AF1842">
        <v>6.8</v>
      </c>
      <c r="AG1842">
        <v>2.35</v>
      </c>
      <c r="AH1842">
        <v>750</v>
      </c>
    </row>
    <row r="1843" spans="1:34">
      <c r="A1843" t="s">
        <v>34</v>
      </c>
      <c r="B1843" t="s">
        <v>7830</v>
      </c>
      <c r="C1843">
        <v>92</v>
      </c>
      <c r="D1843">
        <v>106</v>
      </c>
      <c r="E1843">
        <v>68</v>
      </c>
      <c r="F1843">
        <v>391</v>
      </c>
      <c r="G1843" t="s">
        <v>7831</v>
      </c>
      <c r="H1843">
        <v>835</v>
      </c>
      <c r="I1843">
        <v>410241</v>
      </c>
      <c r="J1843" t="s">
        <v>88</v>
      </c>
      <c r="K1843" t="s">
        <v>37</v>
      </c>
      <c r="L1843" t="s">
        <v>38</v>
      </c>
      <c r="Q1843" t="s">
        <v>811</v>
      </c>
      <c r="R1843" t="s">
        <v>7832</v>
      </c>
      <c r="S1843">
        <v>32357</v>
      </c>
      <c r="T1843">
        <v>2110</v>
      </c>
      <c r="U1843" t="s">
        <v>7833</v>
      </c>
      <c r="V1843">
        <v>0</v>
      </c>
      <c r="W1843" t="s">
        <v>7834</v>
      </c>
      <c r="X1843" t="s">
        <v>7835</v>
      </c>
      <c r="Y1843">
        <v>199</v>
      </c>
      <c r="Z1843" t="s">
        <v>44</v>
      </c>
      <c r="AA1843" t="s">
        <v>45</v>
      </c>
      <c r="AB1843" t="s">
        <v>46</v>
      </c>
      <c r="AC1843">
        <v>2000000</v>
      </c>
      <c r="AD1843">
        <v>2002</v>
      </c>
      <c r="AE1843">
        <v>601</v>
      </c>
      <c r="AF1843">
        <v>6.8</v>
      </c>
      <c r="AG1843">
        <v>1.85</v>
      </c>
      <c r="AH1843">
        <v>3000</v>
      </c>
    </row>
    <row r="1844" spans="1:34">
      <c r="A1844" t="s">
        <v>34</v>
      </c>
      <c r="B1844" t="s">
        <v>7842</v>
      </c>
      <c r="C1844">
        <v>78</v>
      </c>
      <c r="D1844">
        <v>95</v>
      </c>
      <c r="E1844">
        <v>89</v>
      </c>
      <c r="F1844">
        <v>388</v>
      </c>
      <c r="G1844" t="s">
        <v>6912</v>
      </c>
      <c r="H1844">
        <v>963</v>
      </c>
      <c r="I1844">
        <v>37606</v>
      </c>
      <c r="J1844" t="s">
        <v>88</v>
      </c>
      <c r="K1844" t="s">
        <v>37</v>
      </c>
      <c r="L1844" t="s">
        <v>38</v>
      </c>
      <c r="Q1844" t="s">
        <v>1741</v>
      </c>
      <c r="R1844" t="s">
        <v>7843</v>
      </c>
      <c r="S1844">
        <v>31836</v>
      </c>
      <c r="T1844">
        <v>2658</v>
      </c>
      <c r="U1844" t="s">
        <v>7844</v>
      </c>
      <c r="V1844">
        <v>0</v>
      </c>
      <c r="W1844" t="s">
        <v>7845</v>
      </c>
      <c r="X1844" t="s">
        <v>7846</v>
      </c>
      <c r="Y1844">
        <v>90</v>
      </c>
      <c r="Z1844" t="s">
        <v>44</v>
      </c>
      <c r="AA1844" t="s">
        <v>710</v>
      </c>
      <c r="AB1844" t="s">
        <v>46</v>
      </c>
      <c r="AC1844">
        <v>3500000</v>
      </c>
      <c r="AD1844">
        <v>2009</v>
      </c>
      <c r="AE1844">
        <v>654</v>
      </c>
      <c r="AF1844">
        <v>6.8</v>
      </c>
      <c r="AG1844">
        <v>2.35</v>
      </c>
      <c r="AH1844">
        <v>0</v>
      </c>
    </row>
    <row r="1845" spans="1:34">
      <c r="A1845" t="s">
        <v>34</v>
      </c>
      <c r="B1845" t="s">
        <v>761</v>
      </c>
      <c r="C1845">
        <v>238</v>
      </c>
      <c r="D1845">
        <v>96</v>
      </c>
      <c r="E1845">
        <v>571</v>
      </c>
      <c r="F1845">
        <v>370</v>
      </c>
      <c r="G1845" t="s">
        <v>3451</v>
      </c>
      <c r="H1845">
        <v>2000</v>
      </c>
      <c r="I1845">
        <v>322157</v>
      </c>
      <c r="J1845" t="s">
        <v>88</v>
      </c>
      <c r="K1845" t="s">
        <v>37</v>
      </c>
      <c r="L1845" t="s">
        <v>38</v>
      </c>
      <c r="Q1845" t="s">
        <v>7872</v>
      </c>
      <c r="R1845" t="s">
        <v>7873</v>
      </c>
      <c r="S1845">
        <v>61787</v>
      </c>
      <c r="T1845">
        <v>4590</v>
      </c>
      <c r="U1845" t="s">
        <v>7874</v>
      </c>
      <c r="V1845">
        <v>0</v>
      </c>
      <c r="W1845" t="s">
        <v>7875</v>
      </c>
      <c r="X1845" t="s">
        <v>7876</v>
      </c>
      <c r="Y1845">
        <v>203</v>
      </c>
      <c r="Z1845" t="s">
        <v>44</v>
      </c>
      <c r="AA1845" t="s">
        <v>45</v>
      </c>
      <c r="AB1845" t="s">
        <v>46</v>
      </c>
      <c r="AC1845">
        <v>2500000</v>
      </c>
      <c r="AD1845">
        <v>2010</v>
      </c>
      <c r="AE1845">
        <v>973</v>
      </c>
      <c r="AF1845">
        <v>6.8</v>
      </c>
      <c r="AG1845">
        <v>1.85</v>
      </c>
      <c r="AH1845">
        <v>19000</v>
      </c>
    </row>
    <row r="1846" spans="1:34">
      <c r="A1846" t="s">
        <v>34</v>
      </c>
      <c r="B1846" t="s">
        <v>7913</v>
      </c>
      <c r="C1846">
        <v>91</v>
      </c>
      <c r="D1846">
        <v>94</v>
      </c>
      <c r="E1846">
        <v>6</v>
      </c>
      <c r="F1846">
        <v>804</v>
      </c>
      <c r="G1846" t="s">
        <v>7914</v>
      </c>
      <c r="H1846">
        <v>16000</v>
      </c>
      <c r="I1846">
        <v>16101109</v>
      </c>
      <c r="J1846" t="s">
        <v>88</v>
      </c>
      <c r="Q1846" t="s">
        <v>825</v>
      </c>
      <c r="R1846" t="s">
        <v>7915</v>
      </c>
      <c r="S1846">
        <v>76467</v>
      </c>
      <c r="T1846">
        <v>19957</v>
      </c>
      <c r="U1846" t="s">
        <v>7916</v>
      </c>
      <c r="V1846">
        <v>3</v>
      </c>
      <c r="W1846" t="s">
        <v>7917</v>
      </c>
      <c r="X1846" t="s">
        <v>7918</v>
      </c>
      <c r="Y1846">
        <v>236</v>
      </c>
      <c r="Z1846" t="s">
        <v>44</v>
      </c>
      <c r="AA1846" t="s">
        <v>45</v>
      </c>
      <c r="AB1846" t="s">
        <v>46</v>
      </c>
      <c r="AC1846">
        <v>3000000</v>
      </c>
      <c r="AD1846">
        <v>2005</v>
      </c>
      <c r="AE1846">
        <v>1000</v>
      </c>
      <c r="AF1846">
        <v>6.8</v>
      </c>
      <c r="AG1846">
        <v>1.85</v>
      </c>
      <c r="AH1846">
        <v>0</v>
      </c>
    </row>
    <row r="1847" spans="1:34">
      <c r="A1847" t="s">
        <v>34</v>
      </c>
      <c r="B1847" t="s">
        <v>5843</v>
      </c>
      <c r="C1847">
        <v>18</v>
      </c>
      <c r="D1847">
        <v>86</v>
      </c>
      <c r="E1847">
        <v>132</v>
      </c>
      <c r="F1847">
        <v>584</v>
      </c>
      <c r="G1847" t="s">
        <v>1803</v>
      </c>
      <c r="H1847">
        <v>778</v>
      </c>
      <c r="I1847">
        <v>1277257</v>
      </c>
      <c r="J1847" t="s">
        <v>88</v>
      </c>
      <c r="K1847" t="s">
        <v>38</v>
      </c>
      <c r="L1847" t="s">
        <v>87</v>
      </c>
      <c r="Q1847" t="s">
        <v>2872</v>
      </c>
      <c r="R1847" t="s">
        <v>7919</v>
      </c>
      <c r="S1847">
        <v>2629</v>
      </c>
      <c r="T1847">
        <v>2400</v>
      </c>
      <c r="U1847" t="s">
        <v>2751</v>
      </c>
      <c r="V1847">
        <v>2</v>
      </c>
      <c r="W1847" t="s">
        <v>7920</v>
      </c>
      <c r="X1847" t="s">
        <v>7921</v>
      </c>
      <c r="Y1847">
        <v>32</v>
      </c>
      <c r="Z1847" t="s">
        <v>44</v>
      </c>
      <c r="AA1847" t="s">
        <v>329</v>
      </c>
      <c r="AB1847" t="s">
        <v>46</v>
      </c>
      <c r="AC1847">
        <v>1000000</v>
      </c>
      <c r="AD1847">
        <v>1996</v>
      </c>
      <c r="AE1847">
        <v>695</v>
      </c>
      <c r="AF1847">
        <v>6.8</v>
      </c>
      <c r="AG1847">
        <v>1.85</v>
      </c>
      <c r="AH1847">
        <v>227</v>
      </c>
    </row>
    <row r="1848" spans="1:34">
      <c r="A1848" t="s">
        <v>34</v>
      </c>
      <c r="B1848" t="s">
        <v>7922</v>
      </c>
      <c r="C1848">
        <v>112</v>
      </c>
      <c r="D1848">
        <v>93</v>
      </c>
      <c r="E1848">
        <v>11</v>
      </c>
      <c r="F1848">
        <v>271</v>
      </c>
      <c r="G1848" t="s">
        <v>7923</v>
      </c>
      <c r="H1848">
        <v>443</v>
      </c>
      <c r="I1848">
        <v>48430</v>
      </c>
      <c r="J1848" t="s">
        <v>88</v>
      </c>
      <c r="K1848" t="s">
        <v>37</v>
      </c>
      <c r="L1848" t="s">
        <v>57</v>
      </c>
      <c r="Q1848" t="s">
        <v>2820</v>
      </c>
      <c r="R1848" t="s">
        <v>7924</v>
      </c>
      <c r="S1848">
        <v>20176</v>
      </c>
      <c r="T1848">
        <v>1452</v>
      </c>
      <c r="U1848" t="s">
        <v>2152</v>
      </c>
      <c r="V1848">
        <v>1</v>
      </c>
      <c r="W1848" t="s">
        <v>7925</v>
      </c>
      <c r="X1848" t="s">
        <v>7926</v>
      </c>
      <c r="Y1848">
        <v>73</v>
      </c>
      <c r="Z1848" t="s">
        <v>44</v>
      </c>
      <c r="AA1848" t="s">
        <v>45</v>
      </c>
      <c r="AB1848" t="s">
        <v>46</v>
      </c>
      <c r="AC1848">
        <v>500000</v>
      </c>
      <c r="AD1848">
        <v>2010</v>
      </c>
      <c r="AE1848">
        <v>298</v>
      </c>
      <c r="AF1848">
        <v>6.8</v>
      </c>
      <c r="AG1848">
        <v>1.85</v>
      </c>
      <c r="AH1848">
        <v>0</v>
      </c>
    </row>
    <row r="1849" spans="1:34">
      <c r="A1849" t="s">
        <v>34</v>
      </c>
      <c r="B1849" t="s">
        <v>7934</v>
      </c>
      <c r="C1849">
        <v>193</v>
      </c>
      <c r="D1849">
        <v>88</v>
      </c>
      <c r="E1849">
        <v>3</v>
      </c>
      <c r="F1849">
        <v>307</v>
      </c>
      <c r="G1849" t="s">
        <v>5835</v>
      </c>
      <c r="H1849">
        <v>3000</v>
      </c>
      <c r="I1849">
        <v>59379</v>
      </c>
      <c r="J1849" t="s">
        <v>88</v>
      </c>
      <c r="K1849" t="s">
        <v>37</v>
      </c>
      <c r="L1849" t="s">
        <v>38</v>
      </c>
      <c r="M1849" t="s">
        <v>94</v>
      </c>
      <c r="N1849" t="s">
        <v>57</v>
      </c>
      <c r="Q1849" t="s">
        <v>7678</v>
      </c>
      <c r="R1849" t="s">
        <v>7935</v>
      </c>
      <c r="S1849">
        <v>12796</v>
      </c>
      <c r="T1849">
        <v>4729</v>
      </c>
      <c r="U1849" t="s">
        <v>7936</v>
      </c>
      <c r="V1849">
        <v>3</v>
      </c>
      <c r="W1849" t="s">
        <v>7937</v>
      </c>
      <c r="X1849" t="s">
        <v>7938</v>
      </c>
      <c r="Y1849">
        <v>52</v>
      </c>
      <c r="Z1849" t="s">
        <v>44</v>
      </c>
      <c r="AA1849" t="s">
        <v>45</v>
      </c>
      <c r="AB1849" t="s">
        <v>532</v>
      </c>
      <c r="AC1849">
        <v>200000</v>
      </c>
      <c r="AD1849">
        <v>2013</v>
      </c>
      <c r="AE1849">
        <v>982</v>
      </c>
      <c r="AF1849">
        <v>6.8</v>
      </c>
      <c r="AG1849">
        <v>2.35</v>
      </c>
      <c r="AH1849">
        <v>0</v>
      </c>
    </row>
    <row r="1850" spans="1:34">
      <c r="A1850" t="s">
        <v>34</v>
      </c>
      <c r="B1850" t="s">
        <v>7076</v>
      </c>
      <c r="C1850">
        <v>191</v>
      </c>
      <c r="D1850">
        <v>101</v>
      </c>
      <c r="E1850">
        <v>293</v>
      </c>
      <c r="F1850">
        <v>1000</v>
      </c>
      <c r="G1850" t="s">
        <v>1592</v>
      </c>
      <c r="H1850">
        <v>11000</v>
      </c>
      <c r="I1850">
        <v>242589580</v>
      </c>
      <c r="J1850" t="s">
        <v>88</v>
      </c>
      <c r="K1850" t="s">
        <v>38</v>
      </c>
      <c r="Q1850" t="s">
        <v>39</v>
      </c>
      <c r="R1850" t="s">
        <v>8046</v>
      </c>
      <c r="S1850">
        <v>296904</v>
      </c>
      <c r="T1850">
        <v>21276</v>
      </c>
      <c r="U1850" t="s">
        <v>8047</v>
      </c>
      <c r="V1850">
        <v>1</v>
      </c>
      <c r="W1850" t="s">
        <v>8048</v>
      </c>
      <c r="X1850" t="s">
        <v>8049</v>
      </c>
      <c r="Y1850">
        <v>604</v>
      </c>
      <c r="Z1850" t="s">
        <v>44</v>
      </c>
      <c r="AA1850" t="s">
        <v>45</v>
      </c>
      <c r="AB1850" t="s">
        <v>62</v>
      </c>
      <c r="AC1850">
        <v>81000000</v>
      </c>
      <c r="AD1850">
        <v>2003</v>
      </c>
      <c r="AE1850">
        <v>7000</v>
      </c>
      <c r="AF1850">
        <v>6.7</v>
      </c>
      <c r="AG1850">
        <v>1.85</v>
      </c>
      <c r="AH1850">
        <v>0</v>
      </c>
    </row>
    <row r="1851" spans="1:34">
      <c r="A1851" t="s">
        <v>34</v>
      </c>
      <c r="B1851" t="s">
        <v>4863</v>
      </c>
      <c r="C1851">
        <v>145</v>
      </c>
      <c r="D1851">
        <v>128</v>
      </c>
      <c r="E1851">
        <v>278</v>
      </c>
      <c r="F1851">
        <v>343</v>
      </c>
      <c r="G1851" t="s">
        <v>621</v>
      </c>
      <c r="H1851">
        <v>18000</v>
      </c>
      <c r="I1851">
        <v>124590960</v>
      </c>
      <c r="J1851" t="s">
        <v>88</v>
      </c>
      <c r="K1851" t="s">
        <v>38</v>
      </c>
      <c r="L1851" t="s">
        <v>87</v>
      </c>
      <c r="Q1851" t="s">
        <v>156</v>
      </c>
      <c r="R1851" t="s">
        <v>8054</v>
      </c>
      <c r="S1851">
        <v>91092</v>
      </c>
      <c r="T1851">
        <v>22679</v>
      </c>
      <c r="U1851" t="s">
        <v>1269</v>
      </c>
      <c r="V1851">
        <v>1</v>
      </c>
      <c r="W1851" t="s">
        <v>8055</v>
      </c>
      <c r="X1851" t="s">
        <v>8056</v>
      </c>
      <c r="Y1851">
        <v>402</v>
      </c>
      <c r="Z1851" t="s">
        <v>44</v>
      </c>
      <c r="AA1851" t="s">
        <v>45</v>
      </c>
      <c r="AB1851" t="s">
        <v>62</v>
      </c>
      <c r="AC1851">
        <v>80000000</v>
      </c>
      <c r="AD1851">
        <v>2003</v>
      </c>
      <c r="AE1851">
        <v>4000</v>
      </c>
      <c r="AF1851">
        <v>6.7</v>
      </c>
      <c r="AG1851">
        <v>1.85</v>
      </c>
      <c r="AH1851">
        <v>0</v>
      </c>
    </row>
    <row r="1852" spans="1:34">
      <c r="A1852" t="s">
        <v>34</v>
      </c>
      <c r="B1852" t="s">
        <v>3850</v>
      </c>
      <c r="C1852">
        <v>219</v>
      </c>
      <c r="D1852">
        <v>117</v>
      </c>
      <c r="E1852">
        <v>163</v>
      </c>
      <c r="F1852">
        <v>260</v>
      </c>
      <c r="G1852" t="s">
        <v>8072</v>
      </c>
      <c r="H1852">
        <v>719</v>
      </c>
      <c r="I1852">
        <v>118823091</v>
      </c>
      <c r="J1852" t="s">
        <v>88</v>
      </c>
      <c r="K1852" t="s">
        <v>38</v>
      </c>
      <c r="L1852" t="s">
        <v>89</v>
      </c>
      <c r="M1852" t="s">
        <v>128</v>
      </c>
      <c r="N1852" t="s">
        <v>91</v>
      </c>
      <c r="O1852" t="s">
        <v>87</v>
      </c>
      <c r="Q1852" t="s">
        <v>8073</v>
      </c>
      <c r="R1852" t="s">
        <v>8074</v>
      </c>
      <c r="S1852">
        <v>98693</v>
      </c>
      <c r="T1852">
        <v>1673</v>
      </c>
      <c r="U1852" t="s">
        <v>7191</v>
      </c>
      <c r="V1852">
        <v>9</v>
      </c>
      <c r="W1852" t="s">
        <v>8075</v>
      </c>
      <c r="X1852" t="s">
        <v>8076</v>
      </c>
      <c r="Y1852">
        <v>401</v>
      </c>
      <c r="Z1852" t="s">
        <v>44</v>
      </c>
      <c r="AA1852" t="s">
        <v>45</v>
      </c>
      <c r="AB1852" t="s">
        <v>150</v>
      </c>
      <c r="AC1852">
        <v>75000000</v>
      </c>
      <c r="AD1852">
        <v>2007</v>
      </c>
      <c r="AE1852">
        <v>339</v>
      </c>
      <c r="AF1852">
        <v>6.7</v>
      </c>
      <c r="AG1852">
        <v>2.35</v>
      </c>
      <c r="AH1852">
        <v>0</v>
      </c>
    </row>
    <row r="1853" spans="1:34">
      <c r="A1853" t="s">
        <v>34</v>
      </c>
      <c r="B1853" t="s">
        <v>4274</v>
      </c>
      <c r="C1853">
        <v>117</v>
      </c>
      <c r="D1853">
        <v>143</v>
      </c>
      <c r="E1853">
        <v>0</v>
      </c>
      <c r="F1853">
        <v>210</v>
      </c>
      <c r="G1853" t="s">
        <v>8097</v>
      </c>
      <c r="H1853">
        <v>509</v>
      </c>
      <c r="I1853">
        <v>38966057</v>
      </c>
      <c r="J1853" t="s">
        <v>88</v>
      </c>
      <c r="K1853" t="s">
        <v>38</v>
      </c>
      <c r="Q1853" t="s">
        <v>4825</v>
      </c>
      <c r="R1853" t="s">
        <v>8098</v>
      </c>
      <c r="S1853">
        <v>23940</v>
      </c>
      <c r="T1853">
        <v>1409</v>
      </c>
      <c r="U1853" t="s">
        <v>493</v>
      </c>
      <c r="V1853">
        <v>0</v>
      </c>
      <c r="W1853" t="s">
        <v>8099</v>
      </c>
      <c r="X1853" t="s">
        <v>8100</v>
      </c>
      <c r="Y1853">
        <v>157</v>
      </c>
      <c r="Z1853" t="s">
        <v>44</v>
      </c>
      <c r="AA1853" t="s">
        <v>301</v>
      </c>
      <c r="AB1853" t="s">
        <v>46</v>
      </c>
      <c r="AC1853">
        <v>65000000</v>
      </c>
      <c r="AD1853">
        <v>1998</v>
      </c>
      <c r="AE1853">
        <v>317</v>
      </c>
      <c r="AF1853">
        <v>6.7</v>
      </c>
      <c r="AG1853">
        <v>2.35</v>
      </c>
      <c r="AH1853">
        <v>688</v>
      </c>
    </row>
    <row r="1854" spans="1:34">
      <c r="A1854" t="s">
        <v>34</v>
      </c>
      <c r="B1854" t="s">
        <v>4777</v>
      </c>
      <c r="C1854">
        <v>121</v>
      </c>
      <c r="D1854">
        <v>125</v>
      </c>
      <c r="E1854">
        <v>420</v>
      </c>
      <c r="F1854">
        <v>627</v>
      </c>
      <c r="G1854" t="s">
        <v>901</v>
      </c>
      <c r="H1854">
        <v>12000</v>
      </c>
      <c r="I1854">
        <v>75764085</v>
      </c>
      <c r="J1854" t="s">
        <v>88</v>
      </c>
      <c r="K1854" t="s">
        <v>38</v>
      </c>
      <c r="L1854" t="s">
        <v>70</v>
      </c>
      <c r="M1854" t="s">
        <v>87</v>
      </c>
      <c r="Q1854" t="s">
        <v>2304</v>
      </c>
      <c r="R1854" t="s">
        <v>8109</v>
      </c>
      <c r="S1854">
        <v>85844</v>
      </c>
      <c r="T1854">
        <v>16646</v>
      </c>
      <c r="U1854" t="s">
        <v>8110</v>
      </c>
      <c r="V1854">
        <v>1</v>
      </c>
      <c r="W1854" t="s">
        <v>8111</v>
      </c>
      <c r="X1854" t="s">
        <v>8112</v>
      </c>
      <c r="Y1854">
        <v>322</v>
      </c>
      <c r="Z1854" t="s">
        <v>44</v>
      </c>
      <c r="AA1854" t="s">
        <v>45</v>
      </c>
      <c r="AB1854" t="s">
        <v>62</v>
      </c>
      <c r="AC1854">
        <v>60000000</v>
      </c>
      <c r="AD1854">
        <v>2000</v>
      </c>
      <c r="AE1854">
        <v>3000</v>
      </c>
      <c r="AF1854">
        <v>6.7</v>
      </c>
      <c r="AG1854">
        <v>2.35</v>
      </c>
      <c r="AH1854">
        <v>0</v>
      </c>
    </row>
    <row r="1855" spans="1:34">
      <c r="A1855" t="s">
        <v>34</v>
      </c>
      <c r="B1855" t="s">
        <v>6380</v>
      </c>
      <c r="C1855">
        <v>142</v>
      </c>
      <c r="D1855">
        <v>95</v>
      </c>
      <c r="E1855">
        <v>70</v>
      </c>
      <c r="F1855">
        <v>512</v>
      </c>
      <c r="G1855" t="s">
        <v>1071</v>
      </c>
      <c r="H1855">
        <v>970</v>
      </c>
      <c r="I1855">
        <v>48291624</v>
      </c>
      <c r="J1855" t="s">
        <v>88</v>
      </c>
      <c r="K1855" t="s">
        <v>70</v>
      </c>
      <c r="L1855" t="s">
        <v>87</v>
      </c>
      <c r="Q1855" t="s">
        <v>7265</v>
      </c>
      <c r="R1855" t="s">
        <v>8140</v>
      </c>
      <c r="S1855">
        <v>82819</v>
      </c>
      <c r="T1855">
        <v>2876</v>
      </c>
      <c r="U1855" t="s">
        <v>923</v>
      </c>
      <c r="V1855">
        <v>1</v>
      </c>
      <c r="W1855" t="s">
        <v>8141</v>
      </c>
      <c r="X1855" t="s">
        <v>8142</v>
      </c>
      <c r="Y1855">
        <v>263</v>
      </c>
      <c r="Z1855" t="s">
        <v>44</v>
      </c>
      <c r="AA1855" t="s">
        <v>45</v>
      </c>
      <c r="AB1855" t="s">
        <v>62</v>
      </c>
      <c r="AC1855">
        <v>58000000</v>
      </c>
      <c r="AD1855">
        <v>2005</v>
      </c>
      <c r="AE1855">
        <v>834</v>
      </c>
      <c r="AF1855">
        <v>6.7</v>
      </c>
      <c r="AG1855">
        <v>1.85</v>
      </c>
      <c r="AH1855">
        <v>0</v>
      </c>
    </row>
    <row r="1856" spans="1:34">
      <c r="A1856" t="s">
        <v>34</v>
      </c>
      <c r="B1856" t="s">
        <v>3160</v>
      </c>
      <c r="C1856">
        <v>65</v>
      </c>
      <c r="D1856">
        <v>124</v>
      </c>
      <c r="E1856">
        <v>0</v>
      </c>
      <c r="F1856">
        <v>701</v>
      </c>
      <c r="G1856" t="s">
        <v>2146</v>
      </c>
      <c r="H1856">
        <v>8000</v>
      </c>
      <c r="I1856">
        <v>91030827</v>
      </c>
      <c r="J1856" t="s">
        <v>88</v>
      </c>
      <c r="K1856" t="s">
        <v>38</v>
      </c>
      <c r="Q1856" t="s">
        <v>4199</v>
      </c>
      <c r="R1856" t="s">
        <v>8156</v>
      </c>
      <c r="S1856">
        <v>46482</v>
      </c>
      <c r="T1856">
        <v>9988</v>
      </c>
      <c r="U1856" t="s">
        <v>6510</v>
      </c>
      <c r="V1856">
        <v>2</v>
      </c>
      <c r="W1856" t="s">
        <v>8157</v>
      </c>
      <c r="X1856" t="s">
        <v>8158</v>
      </c>
      <c r="Y1856">
        <v>252</v>
      </c>
      <c r="Z1856" t="s">
        <v>44</v>
      </c>
      <c r="AA1856" t="s">
        <v>45</v>
      </c>
      <c r="AB1856" t="s">
        <v>62</v>
      </c>
      <c r="AC1856">
        <v>50000000</v>
      </c>
      <c r="AD1856">
        <v>1998</v>
      </c>
      <c r="AE1856">
        <v>818</v>
      </c>
      <c r="AF1856">
        <v>6.7</v>
      </c>
      <c r="AG1856">
        <v>2.35</v>
      </c>
      <c r="AH1856">
        <v>0</v>
      </c>
    </row>
    <row r="1857" spans="1:34">
      <c r="A1857" t="s">
        <v>34</v>
      </c>
      <c r="B1857" t="s">
        <v>8168</v>
      </c>
      <c r="C1857">
        <v>291</v>
      </c>
      <c r="D1857">
        <v>113</v>
      </c>
      <c r="E1857">
        <v>22</v>
      </c>
      <c r="F1857">
        <v>1000</v>
      </c>
      <c r="G1857" t="s">
        <v>8169</v>
      </c>
      <c r="H1857">
        <v>3000</v>
      </c>
      <c r="I1857">
        <v>56724080</v>
      </c>
      <c r="J1857" t="s">
        <v>88</v>
      </c>
      <c r="Q1857" t="s">
        <v>6429</v>
      </c>
      <c r="R1857" t="s">
        <v>8170</v>
      </c>
      <c r="S1857">
        <v>172112</v>
      </c>
      <c r="T1857">
        <v>8398</v>
      </c>
      <c r="U1857" t="s">
        <v>6431</v>
      </c>
      <c r="V1857">
        <v>7</v>
      </c>
      <c r="W1857" t="s">
        <v>8171</v>
      </c>
      <c r="X1857" t="s">
        <v>8172</v>
      </c>
      <c r="Y1857">
        <v>181</v>
      </c>
      <c r="Z1857" t="s">
        <v>44</v>
      </c>
      <c r="AA1857" t="s">
        <v>45</v>
      </c>
      <c r="AB1857" t="s">
        <v>46</v>
      </c>
      <c r="AC1857">
        <v>50000000</v>
      </c>
      <c r="AD1857">
        <v>2012</v>
      </c>
      <c r="AE1857">
        <v>1000</v>
      </c>
      <c r="AF1857">
        <v>6.7</v>
      </c>
      <c r="AG1857">
        <v>1.85</v>
      </c>
      <c r="AH1857">
        <v>39000</v>
      </c>
    </row>
    <row r="1858" spans="1:34">
      <c r="A1858" t="s">
        <v>34</v>
      </c>
      <c r="B1858" t="s">
        <v>8186</v>
      </c>
      <c r="C1858">
        <v>224</v>
      </c>
      <c r="D1858">
        <v>108</v>
      </c>
      <c r="E1858">
        <v>98</v>
      </c>
      <c r="F1858">
        <v>723</v>
      </c>
      <c r="G1858" t="s">
        <v>1305</v>
      </c>
      <c r="H1858">
        <v>16000</v>
      </c>
      <c r="I1858">
        <v>163947053</v>
      </c>
      <c r="J1858" t="s">
        <v>88</v>
      </c>
      <c r="K1858" t="s">
        <v>38</v>
      </c>
      <c r="L1858" t="s">
        <v>87</v>
      </c>
      <c r="Q1858" t="s">
        <v>825</v>
      </c>
      <c r="R1858" t="s">
        <v>8187</v>
      </c>
      <c r="S1858">
        <v>227824</v>
      </c>
      <c r="T1858">
        <v>18656</v>
      </c>
      <c r="U1858" t="s">
        <v>1079</v>
      </c>
      <c r="V1858">
        <v>1</v>
      </c>
      <c r="W1858" t="s">
        <v>8188</v>
      </c>
      <c r="X1858" t="s">
        <v>8189</v>
      </c>
      <c r="Y1858">
        <v>273</v>
      </c>
      <c r="Z1858" t="s">
        <v>44</v>
      </c>
      <c r="AA1858" t="s">
        <v>45</v>
      </c>
      <c r="AB1858" t="s">
        <v>62</v>
      </c>
      <c r="AC1858">
        <v>40000000</v>
      </c>
      <c r="AD1858">
        <v>2009</v>
      </c>
      <c r="AE1858">
        <v>896</v>
      </c>
      <c r="AF1858">
        <v>6.7</v>
      </c>
      <c r="AG1858">
        <v>2.35</v>
      </c>
      <c r="AH1858">
        <v>10000</v>
      </c>
    </row>
    <row r="1859" spans="1:34">
      <c r="A1859" t="s">
        <v>34</v>
      </c>
      <c r="B1859" t="s">
        <v>6567</v>
      </c>
      <c r="C1859">
        <v>171</v>
      </c>
      <c r="D1859">
        <v>120</v>
      </c>
      <c r="E1859">
        <v>52</v>
      </c>
      <c r="F1859">
        <v>134</v>
      </c>
      <c r="G1859" t="s">
        <v>3923</v>
      </c>
      <c r="H1859">
        <v>553</v>
      </c>
      <c r="I1859">
        <v>18317151</v>
      </c>
      <c r="J1859" t="s">
        <v>88</v>
      </c>
      <c r="K1859" t="s">
        <v>128</v>
      </c>
      <c r="Q1859" t="s">
        <v>8220</v>
      </c>
      <c r="R1859" t="s">
        <v>8221</v>
      </c>
      <c r="S1859">
        <v>55630</v>
      </c>
      <c r="T1859">
        <v>1082</v>
      </c>
      <c r="U1859" t="s">
        <v>3648</v>
      </c>
      <c r="V1859">
        <v>1</v>
      </c>
      <c r="W1859" t="s">
        <v>8222</v>
      </c>
      <c r="X1859" t="s">
        <v>8223</v>
      </c>
      <c r="Y1859">
        <v>200</v>
      </c>
      <c r="Z1859" t="s">
        <v>44</v>
      </c>
      <c r="AA1859" t="s">
        <v>45</v>
      </c>
      <c r="AB1859" t="s">
        <v>46</v>
      </c>
      <c r="AC1859">
        <v>35000000</v>
      </c>
      <c r="AD1859">
        <v>2007</v>
      </c>
      <c r="AE1859">
        <v>214</v>
      </c>
      <c r="AF1859">
        <v>6.7</v>
      </c>
      <c r="AG1859">
        <v>2.35</v>
      </c>
      <c r="AH1859">
        <v>0</v>
      </c>
    </row>
    <row r="1860" spans="1:34">
      <c r="A1860" t="s">
        <v>34</v>
      </c>
      <c r="B1860" t="s">
        <v>8227</v>
      </c>
      <c r="C1860">
        <v>418</v>
      </c>
      <c r="D1860">
        <v>107</v>
      </c>
      <c r="E1860">
        <v>133</v>
      </c>
      <c r="F1860">
        <v>9000</v>
      </c>
      <c r="G1860" t="s">
        <v>1731</v>
      </c>
      <c r="H1860">
        <v>17000</v>
      </c>
      <c r="I1860">
        <v>101470202</v>
      </c>
      <c r="J1860" t="s">
        <v>88</v>
      </c>
      <c r="K1860" t="s">
        <v>70</v>
      </c>
      <c r="Q1860" t="s">
        <v>4205</v>
      </c>
      <c r="R1860" t="s">
        <v>8228</v>
      </c>
      <c r="S1860">
        <v>310540</v>
      </c>
      <c r="T1860">
        <v>38751</v>
      </c>
      <c r="U1860" t="s">
        <v>3607</v>
      </c>
      <c r="V1860">
        <v>6</v>
      </c>
      <c r="W1860" t="s">
        <v>8229</v>
      </c>
      <c r="X1860" t="s">
        <v>8230</v>
      </c>
      <c r="Y1860">
        <v>669</v>
      </c>
      <c r="Z1860" t="s">
        <v>44</v>
      </c>
      <c r="AA1860" t="s">
        <v>45</v>
      </c>
      <c r="AB1860" t="s">
        <v>46</v>
      </c>
      <c r="AC1860">
        <v>32000000</v>
      </c>
      <c r="AD1860">
        <v>2013</v>
      </c>
      <c r="AE1860">
        <v>11000</v>
      </c>
      <c r="AF1860">
        <v>6.7</v>
      </c>
      <c r="AG1860">
        <v>2.35</v>
      </c>
      <c r="AH1860">
        <v>97000</v>
      </c>
    </row>
    <row r="1861" spans="1:34">
      <c r="A1861" t="s">
        <v>76</v>
      </c>
      <c r="B1861" t="s">
        <v>6246</v>
      </c>
      <c r="C1861">
        <v>191</v>
      </c>
      <c r="D1861">
        <v>92</v>
      </c>
      <c r="E1861">
        <v>43</v>
      </c>
      <c r="F1861">
        <v>936</v>
      </c>
      <c r="G1861" t="s">
        <v>624</v>
      </c>
      <c r="H1861">
        <v>989</v>
      </c>
      <c r="I1861">
        <v>114324072</v>
      </c>
      <c r="J1861" t="s">
        <v>88</v>
      </c>
      <c r="K1861" t="s">
        <v>520</v>
      </c>
      <c r="Q1861" t="s">
        <v>1978</v>
      </c>
      <c r="R1861" t="s">
        <v>8231</v>
      </c>
      <c r="S1861">
        <v>185338</v>
      </c>
      <c r="T1861">
        <v>4730</v>
      </c>
      <c r="U1861" t="s">
        <v>1363</v>
      </c>
      <c r="V1861">
        <v>0</v>
      </c>
      <c r="W1861" t="s">
        <v>8232</v>
      </c>
      <c r="X1861" t="s">
        <v>8233</v>
      </c>
      <c r="Y1861">
        <v>392</v>
      </c>
      <c r="Z1861" t="s">
        <v>44</v>
      </c>
      <c r="AA1861" t="s">
        <v>45</v>
      </c>
      <c r="AB1861" t="s">
        <v>62</v>
      </c>
      <c r="AC1861">
        <v>20000000</v>
      </c>
      <c r="AD1861">
        <v>2004</v>
      </c>
      <c r="AE1861">
        <v>939</v>
      </c>
      <c r="AF1861">
        <v>6.7</v>
      </c>
      <c r="AG1861">
        <v>2.35</v>
      </c>
      <c r="AH1861">
        <v>0</v>
      </c>
    </row>
    <row r="1862" spans="1:34">
      <c r="A1862" t="s">
        <v>34</v>
      </c>
      <c r="B1862" t="s">
        <v>920</v>
      </c>
      <c r="C1862">
        <v>145</v>
      </c>
      <c r="D1862">
        <v>103</v>
      </c>
      <c r="E1862">
        <v>11000</v>
      </c>
      <c r="F1862">
        <v>636</v>
      </c>
      <c r="G1862" t="s">
        <v>238</v>
      </c>
      <c r="H1862">
        <v>22000</v>
      </c>
      <c r="I1862">
        <v>106694016</v>
      </c>
      <c r="J1862" t="s">
        <v>88</v>
      </c>
      <c r="K1862" t="s">
        <v>37</v>
      </c>
      <c r="Q1862" t="s">
        <v>63</v>
      </c>
      <c r="R1862" t="s">
        <v>8234</v>
      </c>
      <c r="S1862">
        <v>123940</v>
      </c>
      <c r="T1862">
        <v>24333</v>
      </c>
      <c r="U1862" t="s">
        <v>8235</v>
      </c>
      <c r="V1862">
        <v>2</v>
      </c>
      <c r="W1862" t="s">
        <v>8236</v>
      </c>
      <c r="X1862" t="s">
        <v>8237</v>
      </c>
      <c r="Y1862">
        <v>337</v>
      </c>
      <c r="Z1862" t="s">
        <v>44</v>
      </c>
      <c r="AA1862" t="s">
        <v>45</v>
      </c>
      <c r="AB1862" t="s">
        <v>46</v>
      </c>
      <c r="AC1862">
        <v>30000000</v>
      </c>
      <c r="AD1862">
        <v>1999</v>
      </c>
      <c r="AE1862">
        <v>979</v>
      </c>
      <c r="AF1862">
        <v>6.7</v>
      </c>
      <c r="AG1862">
        <v>1.85</v>
      </c>
      <c r="AH1862">
        <v>0</v>
      </c>
    </row>
    <row r="1863" spans="1:34">
      <c r="A1863" t="s">
        <v>34</v>
      </c>
      <c r="B1863" t="s">
        <v>1074</v>
      </c>
      <c r="C1863">
        <v>219</v>
      </c>
      <c r="D1863">
        <v>112</v>
      </c>
      <c r="E1863">
        <v>380</v>
      </c>
      <c r="F1863">
        <v>2000</v>
      </c>
      <c r="G1863" t="s">
        <v>200</v>
      </c>
      <c r="H1863">
        <v>15000</v>
      </c>
      <c r="I1863">
        <v>32357532</v>
      </c>
      <c r="J1863" t="s">
        <v>88</v>
      </c>
      <c r="K1863" t="s">
        <v>38</v>
      </c>
      <c r="L1863" t="s">
        <v>87</v>
      </c>
      <c r="Q1863" t="s">
        <v>836</v>
      </c>
      <c r="R1863" t="s">
        <v>8243</v>
      </c>
      <c r="S1863">
        <v>143368</v>
      </c>
      <c r="T1863">
        <v>31278</v>
      </c>
      <c r="U1863" t="s">
        <v>2595</v>
      </c>
      <c r="V1863">
        <v>0</v>
      </c>
      <c r="W1863" t="s">
        <v>8244</v>
      </c>
      <c r="X1863" t="s">
        <v>8245</v>
      </c>
      <c r="Y1863">
        <v>215</v>
      </c>
      <c r="Z1863" t="s">
        <v>44</v>
      </c>
      <c r="AA1863" t="s">
        <v>45</v>
      </c>
      <c r="AB1863" t="s">
        <v>46</v>
      </c>
      <c r="AC1863">
        <v>30000000</v>
      </c>
      <c r="AD1863">
        <v>2010</v>
      </c>
      <c r="AE1863">
        <v>11000</v>
      </c>
      <c r="AF1863">
        <v>6.7</v>
      </c>
      <c r="AG1863">
        <v>1.85</v>
      </c>
      <c r="AH1863">
        <v>24000</v>
      </c>
    </row>
    <row r="1864" spans="1:34">
      <c r="A1864" t="s">
        <v>34</v>
      </c>
      <c r="B1864" t="s">
        <v>1060</v>
      </c>
      <c r="C1864">
        <v>210</v>
      </c>
      <c r="D1864">
        <v>120</v>
      </c>
      <c r="E1864">
        <v>0</v>
      </c>
      <c r="F1864">
        <v>210</v>
      </c>
      <c r="G1864" t="s">
        <v>2635</v>
      </c>
      <c r="H1864">
        <v>579</v>
      </c>
      <c r="I1864">
        <v>7443007</v>
      </c>
      <c r="J1864" t="s">
        <v>88</v>
      </c>
      <c r="K1864" t="s">
        <v>38</v>
      </c>
      <c r="L1864" t="s">
        <v>128</v>
      </c>
      <c r="Q1864" t="s">
        <v>2394</v>
      </c>
      <c r="R1864" t="s">
        <v>8252</v>
      </c>
      <c r="S1864">
        <v>24663</v>
      </c>
      <c r="T1864">
        <v>1500</v>
      </c>
      <c r="U1864" t="s">
        <v>8253</v>
      </c>
      <c r="V1864">
        <v>12</v>
      </c>
      <c r="W1864" t="s">
        <v>8254</v>
      </c>
      <c r="X1864" t="s">
        <v>8255</v>
      </c>
      <c r="Y1864">
        <v>71</v>
      </c>
      <c r="Z1864" t="s">
        <v>44</v>
      </c>
      <c r="AA1864" t="s">
        <v>45</v>
      </c>
      <c r="AB1864" t="s">
        <v>46</v>
      </c>
      <c r="AC1864">
        <v>30000000</v>
      </c>
      <c r="AD1864">
        <v>2009</v>
      </c>
      <c r="AE1864">
        <v>489</v>
      </c>
      <c r="AF1864">
        <v>6.7</v>
      </c>
      <c r="AG1864">
        <v>1.85</v>
      </c>
      <c r="AH1864">
        <v>0</v>
      </c>
    </row>
    <row r="1865" spans="1:34">
      <c r="A1865" t="s">
        <v>34</v>
      </c>
      <c r="B1865" t="s">
        <v>4168</v>
      </c>
      <c r="C1865">
        <v>36</v>
      </c>
      <c r="D1865">
        <v>96</v>
      </c>
      <c r="E1865">
        <v>197</v>
      </c>
      <c r="F1865">
        <v>115</v>
      </c>
      <c r="G1865" t="s">
        <v>8262</v>
      </c>
      <c r="H1865">
        <v>580</v>
      </c>
      <c r="I1865">
        <v>39514713</v>
      </c>
      <c r="J1865" t="s">
        <v>88</v>
      </c>
      <c r="K1865" t="s">
        <v>89</v>
      </c>
      <c r="L1865" t="s">
        <v>70</v>
      </c>
      <c r="Q1865" t="s">
        <v>4164</v>
      </c>
      <c r="R1865" t="s">
        <v>8263</v>
      </c>
      <c r="S1865">
        <v>60494</v>
      </c>
      <c r="T1865">
        <v>1275</v>
      </c>
      <c r="U1865" t="s">
        <v>8264</v>
      </c>
      <c r="V1865">
        <v>0</v>
      </c>
      <c r="W1865" t="s">
        <v>8265</v>
      </c>
      <c r="X1865" t="s">
        <v>8266</v>
      </c>
      <c r="Y1865">
        <v>132</v>
      </c>
      <c r="Z1865" t="s">
        <v>44</v>
      </c>
      <c r="AA1865" t="s">
        <v>45</v>
      </c>
      <c r="AB1865" t="s">
        <v>150</v>
      </c>
      <c r="AC1865">
        <v>28000000</v>
      </c>
      <c r="AD1865">
        <v>1993</v>
      </c>
      <c r="AE1865">
        <v>336</v>
      </c>
      <c r="AF1865">
        <v>6.7</v>
      </c>
      <c r="AG1865">
        <v>1.85</v>
      </c>
      <c r="AH1865">
        <v>16000</v>
      </c>
    </row>
    <row r="1866" spans="1:34">
      <c r="A1866" t="s">
        <v>34</v>
      </c>
      <c r="B1866" t="s">
        <v>6163</v>
      </c>
      <c r="C1866">
        <v>74</v>
      </c>
      <c r="D1866">
        <v>119</v>
      </c>
      <c r="E1866">
        <v>116</v>
      </c>
      <c r="F1866">
        <v>385</v>
      </c>
      <c r="G1866" t="s">
        <v>6647</v>
      </c>
      <c r="H1866">
        <v>738</v>
      </c>
      <c r="I1866">
        <v>8888143</v>
      </c>
      <c r="J1866" t="s">
        <v>88</v>
      </c>
      <c r="K1866" t="s">
        <v>38</v>
      </c>
      <c r="L1866" t="s">
        <v>520</v>
      </c>
      <c r="Q1866" t="s">
        <v>7946</v>
      </c>
      <c r="R1866" t="s">
        <v>8267</v>
      </c>
      <c r="S1866">
        <v>22250</v>
      </c>
      <c r="T1866">
        <v>2171</v>
      </c>
      <c r="U1866" t="s">
        <v>2888</v>
      </c>
      <c r="V1866">
        <v>0</v>
      </c>
      <c r="W1866" t="s">
        <v>8268</v>
      </c>
      <c r="X1866" t="s">
        <v>8269</v>
      </c>
      <c r="Y1866">
        <v>123</v>
      </c>
      <c r="Z1866" t="s">
        <v>44</v>
      </c>
      <c r="AA1866" t="s">
        <v>710</v>
      </c>
      <c r="AB1866" t="s">
        <v>46</v>
      </c>
      <c r="AC1866">
        <v>28000000</v>
      </c>
      <c r="AD1866">
        <v>1999</v>
      </c>
      <c r="AE1866">
        <v>428</v>
      </c>
      <c r="AF1866">
        <v>6.7</v>
      </c>
      <c r="AG1866">
        <v>2.35</v>
      </c>
      <c r="AH1866">
        <v>913</v>
      </c>
    </row>
    <row r="1867" spans="1:34">
      <c r="A1867" t="s">
        <v>34</v>
      </c>
      <c r="B1867" t="s">
        <v>8279</v>
      </c>
      <c r="C1867">
        <v>168</v>
      </c>
      <c r="D1867">
        <v>97</v>
      </c>
      <c r="E1867">
        <v>11</v>
      </c>
      <c r="F1867">
        <v>887</v>
      </c>
      <c r="G1867" t="s">
        <v>1198</v>
      </c>
      <c r="H1867">
        <v>14000</v>
      </c>
      <c r="I1867">
        <v>71500556</v>
      </c>
      <c r="J1867" t="s">
        <v>88</v>
      </c>
      <c r="K1867" t="s">
        <v>38</v>
      </c>
      <c r="L1867" t="s">
        <v>87</v>
      </c>
      <c r="Q1867" t="s">
        <v>1191</v>
      </c>
      <c r="R1867" t="s">
        <v>8280</v>
      </c>
      <c r="S1867">
        <v>171568</v>
      </c>
      <c r="T1867">
        <v>16999</v>
      </c>
      <c r="U1867" t="s">
        <v>727</v>
      </c>
      <c r="V1867">
        <v>3</v>
      </c>
      <c r="W1867" t="s">
        <v>8281</v>
      </c>
      <c r="X1867" t="s">
        <v>8282</v>
      </c>
      <c r="Y1867">
        <v>571</v>
      </c>
      <c r="Z1867" t="s">
        <v>44</v>
      </c>
      <c r="AA1867" t="s">
        <v>329</v>
      </c>
      <c r="AB1867" t="s">
        <v>46</v>
      </c>
      <c r="AC1867">
        <v>26000000</v>
      </c>
      <c r="AD1867">
        <v>2001</v>
      </c>
      <c r="AE1867">
        <v>1000</v>
      </c>
      <c r="AF1867">
        <v>6.7</v>
      </c>
      <c r="AG1867">
        <v>2.35</v>
      </c>
      <c r="AH1867">
        <v>0</v>
      </c>
    </row>
    <row r="1868" spans="1:34">
      <c r="A1868" t="s">
        <v>34</v>
      </c>
      <c r="B1868" t="s">
        <v>1972</v>
      </c>
      <c r="C1868">
        <v>142</v>
      </c>
      <c r="D1868">
        <v>116</v>
      </c>
      <c r="E1868">
        <v>529</v>
      </c>
      <c r="F1868">
        <v>174</v>
      </c>
      <c r="G1868" t="s">
        <v>5019</v>
      </c>
      <c r="H1868">
        <v>442</v>
      </c>
      <c r="I1868">
        <v>7156933</v>
      </c>
      <c r="J1868" t="s">
        <v>88</v>
      </c>
      <c r="K1868" t="s">
        <v>38</v>
      </c>
      <c r="Q1868" t="s">
        <v>4474</v>
      </c>
      <c r="R1868" t="s">
        <v>8288</v>
      </c>
      <c r="S1868">
        <v>14581</v>
      </c>
      <c r="T1868">
        <v>1134</v>
      </c>
      <c r="U1868" t="s">
        <v>8289</v>
      </c>
      <c r="V1868">
        <v>0</v>
      </c>
      <c r="W1868" t="s">
        <v>8290</v>
      </c>
      <c r="X1868" t="s">
        <v>8291</v>
      </c>
      <c r="Y1868">
        <v>74</v>
      </c>
      <c r="Z1868" t="s">
        <v>44</v>
      </c>
      <c r="AA1868" t="s">
        <v>45</v>
      </c>
      <c r="AB1868" t="s">
        <v>46</v>
      </c>
      <c r="AC1868">
        <v>25000000</v>
      </c>
      <c r="AD1868">
        <v>2006</v>
      </c>
      <c r="AE1868">
        <v>252</v>
      </c>
      <c r="AF1868">
        <v>6.7</v>
      </c>
      <c r="AG1868">
        <v>1.85</v>
      </c>
      <c r="AH1868">
        <v>348</v>
      </c>
    </row>
    <row r="1869" spans="1:34">
      <c r="A1869" t="s">
        <v>34</v>
      </c>
      <c r="B1869" t="s">
        <v>3421</v>
      </c>
      <c r="C1869">
        <v>129</v>
      </c>
      <c r="D1869">
        <v>98</v>
      </c>
      <c r="E1869">
        <v>36</v>
      </c>
      <c r="F1869">
        <v>900</v>
      </c>
      <c r="G1869" t="s">
        <v>8295</v>
      </c>
      <c r="H1869">
        <v>13000</v>
      </c>
      <c r="I1869">
        <v>57262492</v>
      </c>
      <c r="J1869" t="s">
        <v>88</v>
      </c>
      <c r="K1869" t="s">
        <v>37</v>
      </c>
      <c r="Q1869" t="s">
        <v>98</v>
      </c>
      <c r="R1869" t="s">
        <v>8296</v>
      </c>
      <c r="S1869">
        <v>90374</v>
      </c>
      <c r="T1869">
        <v>17582</v>
      </c>
      <c r="U1869" t="s">
        <v>8297</v>
      </c>
      <c r="V1869">
        <v>4</v>
      </c>
      <c r="W1869" t="s">
        <v>8298</v>
      </c>
      <c r="X1869" t="s">
        <v>8299</v>
      </c>
      <c r="Y1869">
        <v>318</v>
      </c>
      <c r="Z1869" t="s">
        <v>44</v>
      </c>
      <c r="AA1869" t="s">
        <v>45</v>
      </c>
      <c r="AB1869" t="s">
        <v>46</v>
      </c>
      <c r="AC1869">
        <v>24000000</v>
      </c>
      <c r="AD1869">
        <v>2000</v>
      </c>
      <c r="AE1869">
        <v>2000</v>
      </c>
      <c r="AF1869">
        <v>6.7</v>
      </c>
      <c r="AG1869">
        <v>1.85</v>
      </c>
      <c r="AH1869">
        <v>0</v>
      </c>
    </row>
    <row r="1870" spans="1:34">
      <c r="A1870" t="s">
        <v>34</v>
      </c>
      <c r="B1870" t="s">
        <v>1559</v>
      </c>
      <c r="C1870">
        <v>183</v>
      </c>
      <c r="D1870">
        <v>107</v>
      </c>
      <c r="E1870">
        <v>737</v>
      </c>
      <c r="F1870">
        <v>678</v>
      </c>
      <c r="G1870" t="s">
        <v>7062</v>
      </c>
      <c r="H1870">
        <v>6000</v>
      </c>
      <c r="I1870">
        <v>12784713</v>
      </c>
      <c r="J1870" t="s">
        <v>88</v>
      </c>
      <c r="Q1870" t="s">
        <v>1210</v>
      </c>
      <c r="R1870" t="s">
        <v>8320</v>
      </c>
      <c r="S1870">
        <v>56813</v>
      </c>
      <c r="T1870">
        <v>8094</v>
      </c>
      <c r="U1870" t="s">
        <v>1579</v>
      </c>
      <c r="V1870">
        <v>11</v>
      </c>
      <c r="W1870" t="s">
        <v>8321</v>
      </c>
      <c r="X1870" t="s">
        <v>8322</v>
      </c>
      <c r="Y1870">
        <v>381</v>
      </c>
      <c r="Z1870" t="s">
        <v>44</v>
      </c>
      <c r="AA1870" t="s">
        <v>45</v>
      </c>
      <c r="AB1870" t="s">
        <v>46</v>
      </c>
      <c r="AC1870">
        <v>22000000</v>
      </c>
      <c r="AD1870">
        <v>2004</v>
      </c>
      <c r="AE1870">
        <v>718</v>
      </c>
      <c r="AF1870">
        <v>6.7</v>
      </c>
      <c r="AG1870">
        <v>2.35</v>
      </c>
      <c r="AH1870">
        <v>0</v>
      </c>
    </row>
    <row r="1871" spans="1:34">
      <c r="A1871" t="s">
        <v>34</v>
      </c>
      <c r="B1871" t="s">
        <v>6437</v>
      </c>
      <c r="C1871">
        <v>210</v>
      </c>
      <c r="D1871">
        <v>102</v>
      </c>
      <c r="E1871">
        <v>192</v>
      </c>
      <c r="F1871">
        <v>31</v>
      </c>
      <c r="G1871" t="s">
        <v>8336</v>
      </c>
      <c r="H1871">
        <v>346</v>
      </c>
      <c r="I1871">
        <v>13214030</v>
      </c>
      <c r="J1871" t="s">
        <v>88</v>
      </c>
      <c r="K1871" t="s">
        <v>38</v>
      </c>
      <c r="L1871" t="s">
        <v>70</v>
      </c>
      <c r="M1871" t="s">
        <v>87</v>
      </c>
      <c r="Q1871" t="s">
        <v>8337</v>
      </c>
      <c r="R1871" t="s">
        <v>8338</v>
      </c>
      <c r="S1871">
        <v>60516</v>
      </c>
      <c r="T1871">
        <v>500</v>
      </c>
      <c r="U1871" t="s">
        <v>8339</v>
      </c>
      <c r="V1871">
        <v>3</v>
      </c>
      <c r="W1871" t="s">
        <v>8340</v>
      </c>
      <c r="X1871" t="s">
        <v>8341</v>
      </c>
      <c r="Y1871">
        <v>147</v>
      </c>
      <c r="Z1871" t="s">
        <v>44</v>
      </c>
      <c r="AA1871" t="s">
        <v>45</v>
      </c>
      <c r="AB1871" t="s">
        <v>62</v>
      </c>
      <c r="AC1871">
        <v>20000000</v>
      </c>
      <c r="AD1871">
        <v>2008</v>
      </c>
      <c r="AE1871">
        <v>41</v>
      </c>
      <c r="AF1871">
        <v>6.7</v>
      </c>
      <c r="AG1871">
        <v>1.85</v>
      </c>
      <c r="AH1871">
        <v>0</v>
      </c>
    </row>
    <row r="1872" spans="1:34">
      <c r="A1872" t="s">
        <v>34</v>
      </c>
      <c r="B1872" t="s">
        <v>879</v>
      </c>
      <c r="C1872">
        <v>401</v>
      </c>
      <c r="D1872">
        <v>148</v>
      </c>
      <c r="E1872">
        <v>0</v>
      </c>
      <c r="F1872">
        <v>175</v>
      </c>
      <c r="G1872" t="s">
        <v>8342</v>
      </c>
      <c r="H1872">
        <v>204</v>
      </c>
      <c r="I1872">
        <v>8093318</v>
      </c>
      <c r="J1872" t="s">
        <v>88</v>
      </c>
      <c r="K1872" t="s">
        <v>37</v>
      </c>
      <c r="L1872" t="s">
        <v>38</v>
      </c>
      <c r="M1872" t="s">
        <v>90</v>
      </c>
      <c r="N1872" t="s">
        <v>87</v>
      </c>
      <c r="Q1872" t="s">
        <v>8343</v>
      </c>
      <c r="R1872" t="s">
        <v>8344</v>
      </c>
      <c r="S1872">
        <v>61935</v>
      </c>
      <c r="T1872">
        <v>707</v>
      </c>
      <c r="U1872" t="s">
        <v>8345</v>
      </c>
      <c r="V1872">
        <v>0</v>
      </c>
      <c r="W1872" t="s">
        <v>8346</v>
      </c>
      <c r="X1872" t="s">
        <v>8347</v>
      </c>
      <c r="Y1872">
        <v>242</v>
      </c>
      <c r="Z1872" t="s">
        <v>44</v>
      </c>
      <c r="AA1872" t="s">
        <v>45</v>
      </c>
      <c r="AB1872" t="s">
        <v>46</v>
      </c>
      <c r="AC1872">
        <v>20000000</v>
      </c>
      <c r="AD1872">
        <v>2014</v>
      </c>
      <c r="AE1872">
        <v>178</v>
      </c>
      <c r="AF1872">
        <v>6.7</v>
      </c>
      <c r="AG1872">
        <v>1.85</v>
      </c>
      <c r="AH1872">
        <v>18000</v>
      </c>
    </row>
    <row r="1873" spans="1:34">
      <c r="A1873" t="s">
        <v>34</v>
      </c>
      <c r="B1873" t="s">
        <v>8352</v>
      </c>
      <c r="C1873">
        <v>111</v>
      </c>
      <c r="D1873">
        <v>113</v>
      </c>
      <c r="E1873">
        <v>22</v>
      </c>
      <c r="F1873">
        <v>148</v>
      </c>
      <c r="G1873" t="s">
        <v>1969</v>
      </c>
      <c r="H1873">
        <v>727</v>
      </c>
      <c r="I1873">
        <v>43601508</v>
      </c>
      <c r="J1873" t="s">
        <v>88</v>
      </c>
      <c r="K1873" t="s">
        <v>38</v>
      </c>
      <c r="L1873" t="s">
        <v>87</v>
      </c>
      <c r="Q1873" t="s">
        <v>8353</v>
      </c>
      <c r="R1873" t="s">
        <v>8354</v>
      </c>
      <c r="S1873">
        <v>35718</v>
      </c>
      <c r="T1873">
        <v>1310</v>
      </c>
      <c r="U1873" t="s">
        <v>8355</v>
      </c>
      <c r="V1873">
        <v>1</v>
      </c>
      <c r="W1873" t="s">
        <v>8356</v>
      </c>
      <c r="X1873" t="s">
        <v>8357</v>
      </c>
      <c r="Y1873">
        <v>317</v>
      </c>
      <c r="Z1873" t="s">
        <v>44</v>
      </c>
      <c r="AA1873" t="s">
        <v>45</v>
      </c>
      <c r="AB1873" t="s">
        <v>62</v>
      </c>
      <c r="AC1873">
        <v>18000000</v>
      </c>
      <c r="AD1873">
        <v>2003</v>
      </c>
      <c r="AE1873">
        <v>171</v>
      </c>
      <c r="AF1873">
        <v>6.7</v>
      </c>
      <c r="AG1873">
        <v>1.85</v>
      </c>
      <c r="AH1873">
        <v>0</v>
      </c>
    </row>
    <row r="1874" spans="1:34">
      <c r="A1874" t="s">
        <v>34</v>
      </c>
      <c r="B1874" t="s">
        <v>983</v>
      </c>
      <c r="C1874">
        <v>128</v>
      </c>
      <c r="D1874">
        <v>94</v>
      </c>
      <c r="E1874">
        <v>11000</v>
      </c>
      <c r="F1874">
        <v>975</v>
      </c>
      <c r="G1874" t="s">
        <v>4379</v>
      </c>
      <c r="H1874">
        <v>11000</v>
      </c>
      <c r="I1874">
        <v>17071230</v>
      </c>
      <c r="J1874" t="s">
        <v>88</v>
      </c>
      <c r="K1874" t="s">
        <v>37</v>
      </c>
      <c r="Q1874" t="s">
        <v>983</v>
      </c>
      <c r="R1874" t="s">
        <v>8358</v>
      </c>
      <c r="S1874">
        <v>31169</v>
      </c>
      <c r="T1874">
        <v>23283</v>
      </c>
      <c r="U1874" t="s">
        <v>1235</v>
      </c>
      <c r="V1874">
        <v>0</v>
      </c>
      <c r="W1874" t="s">
        <v>8359</v>
      </c>
      <c r="X1874" t="s">
        <v>8360</v>
      </c>
      <c r="Y1874">
        <v>192</v>
      </c>
      <c r="Z1874" t="s">
        <v>44</v>
      </c>
      <c r="AA1874" t="s">
        <v>45</v>
      </c>
      <c r="AB1874" t="s">
        <v>150</v>
      </c>
      <c r="AC1874">
        <v>18000000</v>
      </c>
      <c r="AD1874">
        <v>2000</v>
      </c>
      <c r="AE1874">
        <v>11000</v>
      </c>
      <c r="AF1874">
        <v>6.7</v>
      </c>
      <c r="AG1874">
        <v>1.85</v>
      </c>
      <c r="AH1874">
        <v>812</v>
      </c>
    </row>
    <row r="1875" spans="1:34">
      <c r="A1875" t="s">
        <v>34</v>
      </c>
      <c r="B1875" t="s">
        <v>8384</v>
      </c>
      <c r="C1875">
        <v>56</v>
      </c>
      <c r="D1875">
        <v>123</v>
      </c>
      <c r="E1875">
        <v>92</v>
      </c>
      <c r="F1875">
        <v>849</v>
      </c>
      <c r="G1875" t="s">
        <v>5044</v>
      </c>
      <c r="H1875">
        <v>1000</v>
      </c>
      <c r="I1875">
        <v>70492685</v>
      </c>
      <c r="J1875" t="s">
        <v>88</v>
      </c>
      <c r="K1875" t="s">
        <v>38</v>
      </c>
      <c r="Q1875" t="s">
        <v>3642</v>
      </c>
      <c r="R1875" t="s">
        <v>8385</v>
      </c>
      <c r="S1875">
        <v>11600</v>
      </c>
      <c r="T1875">
        <v>5306</v>
      </c>
      <c r="U1875" t="s">
        <v>8386</v>
      </c>
      <c r="V1875">
        <v>5</v>
      </c>
      <c r="W1875" t="s">
        <v>8387</v>
      </c>
      <c r="X1875" t="s">
        <v>8388</v>
      </c>
      <c r="Y1875">
        <v>64</v>
      </c>
      <c r="Z1875" t="s">
        <v>44</v>
      </c>
      <c r="AA1875" t="s">
        <v>45</v>
      </c>
      <c r="AB1875" t="s">
        <v>46</v>
      </c>
      <c r="AC1875">
        <v>17000000</v>
      </c>
      <c r="AD1875">
        <v>2013</v>
      </c>
      <c r="AE1875">
        <v>886</v>
      </c>
      <c r="AF1875">
        <v>6.7</v>
      </c>
      <c r="AG1875">
        <v>2.35</v>
      </c>
      <c r="AH1875">
        <v>7000</v>
      </c>
    </row>
    <row r="1876" spans="1:34">
      <c r="A1876" t="s">
        <v>34</v>
      </c>
      <c r="B1876" t="s">
        <v>8438</v>
      </c>
      <c r="C1876">
        <v>52</v>
      </c>
      <c r="D1876">
        <v>95</v>
      </c>
      <c r="E1876">
        <v>0</v>
      </c>
      <c r="F1876">
        <v>650</v>
      </c>
      <c r="G1876" t="s">
        <v>7428</v>
      </c>
      <c r="H1876">
        <v>899</v>
      </c>
      <c r="I1876">
        <v>7881335</v>
      </c>
      <c r="J1876" t="s">
        <v>88</v>
      </c>
      <c r="K1876" t="s">
        <v>37</v>
      </c>
      <c r="L1876" t="s">
        <v>57</v>
      </c>
      <c r="Q1876" t="s">
        <v>5170</v>
      </c>
      <c r="R1876" t="s">
        <v>8439</v>
      </c>
      <c r="S1876">
        <v>21212</v>
      </c>
      <c r="T1876">
        <v>3092</v>
      </c>
      <c r="U1876" t="s">
        <v>5527</v>
      </c>
      <c r="V1876">
        <v>4</v>
      </c>
      <c r="W1876" t="s">
        <v>8440</v>
      </c>
      <c r="X1876" t="s">
        <v>8441</v>
      </c>
      <c r="Y1876">
        <v>107</v>
      </c>
      <c r="Z1876" t="s">
        <v>44</v>
      </c>
      <c r="AA1876" t="s">
        <v>45</v>
      </c>
      <c r="AB1876" t="s">
        <v>46</v>
      </c>
      <c r="AC1876">
        <v>13000000</v>
      </c>
      <c r="AD1876">
        <v>1994</v>
      </c>
      <c r="AE1876">
        <v>849</v>
      </c>
      <c r="AF1876">
        <v>6.7</v>
      </c>
      <c r="AG1876">
        <v>1.66</v>
      </c>
      <c r="AH1876">
        <v>3000</v>
      </c>
    </row>
    <row r="1877" spans="1:34">
      <c r="A1877" t="s">
        <v>34</v>
      </c>
      <c r="B1877" t="s">
        <v>8456</v>
      </c>
      <c r="C1877">
        <v>229</v>
      </c>
      <c r="D1877">
        <v>93</v>
      </c>
      <c r="E1877">
        <v>166</v>
      </c>
      <c r="F1877">
        <v>281</v>
      </c>
      <c r="G1877" t="s">
        <v>8457</v>
      </c>
      <c r="H1877">
        <v>971</v>
      </c>
      <c r="I1877">
        <v>54724272</v>
      </c>
      <c r="J1877" t="s">
        <v>88</v>
      </c>
      <c r="K1877" t="s">
        <v>37</v>
      </c>
      <c r="Q1877" t="s">
        <v>4844</v>
      </c>
      <c r="R1877" t="s">
        <v>8458</v>
      </c>
      <c r="S1877">
        <v>157051</v>
      </c>
      <c r="T1877">
        <v>2043</v>
      </c>
      <c r="U1877" t="s">
        <v>8459</v>
      </c>
      <c r="V1877">
        <v>0</v>
      </c>
      <c r="W1877" t="s">
        <v>8460</v>
      </c>
      <c r="X1877" t="s">
        <v>8461</v>
      </c>
      <c r="Y1877">
        <v>261</v>
      </c>
      <c r="Z1877" t="s">
        <v>44</v>
      </c>
      <c r="AA1877" t="s">
        <v>45</v>
      </c>
      <c r="AB1877" t="s">
        <v>46</v>
      </c>
      <c r="AC1877">
        <v>12000000</v>
      </c>
      <c r="AD1877">
        <v>2012</v>
      </c>
      <c r="AE1877">
        <v>329</v>
      </c>
      <c r="AF1877">
        <v>6.7</v>
      </c>
      <c r="AG1877">
        <v>1.85</v>
      </c>
      <c r="AH1877">
        <v>29000</v>
      </c>
    </row>
    <row r="1878" spans="1:34">
      <c r="A1878" t="s">
        <v>34</v>
      </c>
      <c r="B1878" t="s">
        <v>5332</v>
      </c>
      <c r="C1878">
        <v>166</v>
      </c>
      <c r="D1878">
        <v>90</v>
      </c>
      <c r="E1878">
        <v>6</v>
      </c>
      <c r="F1878">
        <v>617</v>
      </c>
      <c r="G1878" t="s">
        <v>8466</v>
      </c>
      <c r="H1878">
        <v>904</v>
      </c>
      <c r="I1878">
        <v>31487293</v>
      </c>
      <c r="J1878" t="s">
        <v>88</v>
      </c>
      <c r="K1878" t="s">
        <v>38</v>
      </c>
      <c r="L1878" t="s">
        <v>128</v>
      </c>
      <c r="M1878" t="s">
        <v>87</v>
      </c>
      <c r="Q1878" t="s">
        <v>8467</v>
      </c>
      <c r="R1878" t="s">
        <v>8468</v>
      </c>
      <c r="S1878">
        <v>74887</v>
      </c>
      <c r="T1878">
        <v>2807</v>
      </c>
      <c r="U1878" t="s">
        <v>6554</v>
      </c>
      <c r="V1878">
        <v>2</v>
      </c>
      <c r="W1878" t="s">
        <v>8469</v>
      </c>
      <c r="X1878" t="s">
        <v>8470</v>
      </c>
      <c r="Y1878">
        <v>129</v>
      </c>
      <c r="Z1878" t="s">
        <v>44</v>
      </c>
      <c r="AA1878" t="s">
        <v>45</v>
      </c>
      <c r="AB1878" t="s">
        <v>62</v>
      </c>
      <c r="AC1878">
        <v>9000000</v>
      </c>
      <c r="AD1878">
        <v>2008</v>
      </c>
      <c r="AE1878">
        <v>715</v>
      </c>
      <c r="AF1878">
        <v>6.7</v>
      </c>
      <c r="AG1878">
        <v>1.85</v>
      </c>
      <c r="AH1878">
        <v>0</v>
      </c>
    </row>
    <row r="1879" spans="1:34">
      <c r="A1879" t="s">
        <v>34</v>
      </c>
      <c r="B1879" t="s">
        <v>8481</v>
      </c>
      <c r="C1879">
        <v>126</v>
      </c>
      <c r="D1879">
        <v>89</v>
      </c>
      <c r="E1879">
        <v>0</v>
      </c>
      <c r="F1879">
        <v>322</v>
      </c>
      <c r="G1879" t="s">
        <v>2802</v>
      </c>
      <c r="H1879">
        <v>628</v>
      </c>
      <c r="I1879">
        <v>7764027</v>
      </c>
      <c r="J1879" t="s">
        <v>88</v>
      </c>
      <c r="K1879" t="s">
        <v>38</v>
      </c>
      <c r="Q1879" t="s">
        <v>1163</v>
      </c>
      <c r="R1879" t="s">
        <v>8482</v>
      </c>
      <c r="S1879">
        <v>38459</v>
      </c>
      <c r="T1879">
        <v>2061</v>
      </c>
      <c r="U1879" t="s">
        <v>8483</v>
      </c>
      <c r="V1879">
        <v>0</v>
      </c>
      <c r="W1879" t="s">
        <v>8484</v>
      </c>
      <c r="X1879" t="s">
        <v>8485</v>
      </c>
      <c r="Y1879">
        <v>119</v>
      </c>
      <c r="Z1879" t="s">
        <v>44</v>
      </c>
      <c r="AA1879" t="s">
        <v>45</v>
      </c>
      <c r="AB1879" t="s">
        <v>46</v>
      </c>
      <c r="AC1879">
        <v>10000000</v>
      </c>
      <c r="AD1879">
        <v>2013</v>
      </c>
      <c r="AE1879">
        <v>497</v>
      </c>
      <c r="AF1879">
        <v>6.7</v>
      </c>
      <c r="AG1879">
        <v>2.35</v>
      </c>
      <c r="AH1879">
        <v>0</v>
      </c>
    </row>
    <row r="1880" spans="1:34">
      <c r="A1880" t="s">
        <v>34</v>
      </c>
      <c r="B1880" t="s">
        <v>8496</v>
      </c>
      <c r="C1880">
        <v>27</v>
      </c>
      <c r="D1880">
        <v>85</v>
      </c>
      <c r="E1880">
        <v>0</v>
      </c>
      <c r="F1880">
        <v>742</v>
      </c>
      <c r="G1880" t="s">
        <v>1405</v>
      </c>
      <c r="H1880">
        <v>11000</v>
      </c>
      <c r="I1880">
        <v>70527</v>
      </c>
      <c r="J1880" t="s">
        <v>88</v>
      </c>
      <c r="K1880" t="s">
        <v>38</v>
      </c>
      <c r="Q1880" t="s">
        <v>1422</v>
      </c>
      <c r="R1880" t="s">
        <v>8497</v>
      </c>
      <c r="S1880">
        <v>7690</v>
      </c>
      <c r="T1880">
        <v>14656</v>
      </c>
      <c r="U1880" t="s">
        <v>4194</v>
      </c>
      <c r="V1880">
        <v>6</v>
      </c>
      <c r="W1880" t="s">
        <v>8498</v>
      </c>
      <c r="X1880" t="s">
        <v>8499</v>
      </c>
      <c r="Y1880">
        <v>68</v>
      </c>
      <c r="Z1880" t="s">
        <v>44</v>
      </c>
      <c r="AA1880" t="s">
        <v>45</v>
      </c>
      <c r="AB1880" t="s">
        <v>46</v>
      </c>
      <c r="AC1880">
        <v>6500000</v>
      </c>
      <c r="AD1880">
        <v>2004</v>
      </c>
      <c r="AE1880">
        <v>826</v>
      </c>
      <c r="AF1880">
        <v>6.7</v>
      </c>
      <c r="AG1880">
        <v>1.85</v>
      </c>
      <c r="AH1880">
        <v>376</v>
      </c>
    </row>
    <row r="1881" spans="1:34">
      <c r="A1881" t="s">
        <v>34</v>
      </c>
      <c r="B1881" t="s">
        <v>8384</v>
      </c>
      <c r="C1881">
        <v>32</v>
      </c>
      <c r="D1881">
        <v>120</v>
      </c>
      <c r="E1881">
        <v>92</v>
      </c>
      <c r="F1881">
        <v>862</v>
      </c>
      <c r="G1881" t="s">
        <v>5044</v>
      </c>
      <c r="H1881">
        <v>1000</v>
      </c>
      <c r="I1881">
        <v>34074895</v>
      </c>
      <c r="J1881" t="s">
        <v>88</v>
      </c>
      <c r="K1881" t="s">
        <v>38</v>
      </c>
      <c r="Q1881" t="s">
        <v>3642</v>
      </c>
      <c r="R1881" t="s">
        <v>8507</v>
      </c>
      <c r="S1881">
        <v>6525</v>
      </c>
      <c r="T1881">
        <v>5420</v>
      </c>
      <c r="U1881" t="s">
        <v>8508</v>
      </c>
      <c r="V1881">
        <v>6</v>
      </c>
      <c r="W1881" t="s">
        <v>8509</v>
      </c>
      <c r="X1881" t="s">
        <v>8510</v>
      </c>
      <c r="Y1881">
        <v>79</v>
      </c>
      <c r="Z1881" t="s">
        <v>44</v>
      </c>
      <c r="AA1881" t="s">
        <v>45</v>
      </c>
      <c r="AB1881" t="s">
        <v>46</v>
      </c>
      <c r="AC1881">
        <v>9000000</v>
      </c>
      <c r="AD1881">
        <v>1999</v>
      </c>
      <c r="AE1881">
        <v>886</v>
      </c>
      <c r="AF1881">
        <v>6.7</v>
      </c>
      <c r="AG1881">
        <v>1.85</v>
      </c>
      <c r="AH1881">
        <v>0</v>
      </c>
    </row>
    <row r="1882" spans="1:34">
      <c r="A1882" t="s">
        <v>34</v>
      </c>
      <c r="B1882" t="s">
        <v>8522</v>
      </c>
      <c r="C1882">
        <v>40</v>
      </c>
      <c r="D1882">
        <v>82</v>
      </c>
      <c r="E1882">
        <v>33</v>
      </c>
      <c r="F1882">
        <v>475</v>
      </c>
      <c r="G1882" t="s">
        <v>8523</v>
      </c>
      <c r="H1882">
        <v>744</v>
      </c>
      <c r="I1882">
        <v>17278980</v>
      </c>
      <c r="J1882" t="s">
        <v>88</v>
      </c>
      <c r="K1882" t="s">
        <v>37</v>
      </c>
      <c r="Q1882" t="s">
        <v>5232</v>
      </c>
      <c r="R1882" t="s">
        <v>8524</v>
      </c>
      <c r="S1882">
        <v>48225</v>
      </c>
      <c r="T1882">
        <v>2400</v>
      </c>
      <c r="U1882" t="s">
        <v>8525</v>
      </c>
      <c r="V1882">
        <v>0</v>
      </c>
      <c r="W1882" t="s">
        <v>8526</v>
      </c>
      <c r="X1882" t="s">
        <v>8527</v>
      </c>
      <c r="Y1882">
        <v>164</v>
      </c>
      <c r="Z1882" t="s">
        <v>44</v>
      </c>
      <c r="AA1882" t="s">
        <v>45</v>
      </c>
      <c r="AB1882" t="s">
        <v>46</v>
      </c>
      <c r="AC1882">
        <v>8000000</v>
      </c>
      <c r="AD1882">
        <v>1998</v>
      </c>
      <c r="AE1882">
        <v>503</v>
      </c>
      <c r="AF1882">
        <v>6.7</v>
      </c>
      <c r="AG1882">
        <v>1.85</v>
      </c>
      <c r="AH1882">
        <v>0</v>
      </c>
    </row>
    <row r="1883" spans="1:34">
      <c r="A1883" t="s">
        <v>34</v>
      </c>
      <c r="B1883" t="s">
        <v>3064</v>
      </c>
      <c r="C1883">
        <v>149</v>
      </c>
      <c r="D1883">
        <v>106</v>
      </c>
      <c r="E1883">
        <v>0</v>
      </c>
      <c r="F1883">
        <v>379</v>
      </c>
      <c r="G1883" t="s">
        <v>2606</v>
      </c>
      <c r="H1883">
        <v>17000</v>
      </c>
      <c r="I1883">
        <v>3588432</v>
      </c>
      <c r="J1883" t="s">
        <v>88</v>
      </c>
      <c r="K1883" t="s">
        <v>38</v>
      </c>
      <c r="Q1883" t="s">
        <v>7986</v>
      </c>
      <c r="R1883" t="s">
        <v>8549</v>
      </c>
      <c r="S1883">
        <v>29341</v>
      </c>
      <c r="T1883">
        <v>18947</v>
      </c>
      <c r="U1883" t="s">
        <v>3065</v>
      </c>
      <c r="V1883">
        <v>4</v>
      </c>
      <c r="W1883" t="s">
        <v>8550</v>
      </c>
      <c r="X1883" t="s">
        <v>8551</v>
      </c>
      <c r="Y1883">
        <v>93</v>
      </c>
      <c r="Z1883" t="s">
        <v>44</v>
      </c>
      <c r="AA1883" t="s">
        <v>45</v>
      </c>
      <c r="AB1883" t="s">
        <v>46</v>
      </c>
      <c r="AC1883">
        <v>6000000</v>
      </c>
      <c r="AD1883">
        <v>2014</v>
      </c>
      <c r="AE1883">
        <v>1000</v>
      </c>
      <c r="AF1883">
        <v>6.7</v>
      </c>
      <c r="AG1883">
        <v>2.35</v>
      </c>
      <c r="AH1883">
        <v>0</v>
      </c>
    </row>
    <row r="1884" spans="1:34">
      <c r="A1884" t="s">
        <v>34</v>
      </c>
      <c r="B1884" t="s">
        <v>8563</v>
      </c>
      <c r="C1884">
        <v>161</v>
      </c>
      <c r="D1884">
        <v>112</v>
      </c>
      <c r="E1884">
        <v>98</v>
      </c>
      <c r="F1884">
        <v>397</v>
      </c>
      <c r="G1884" t="s">
        <v>8564</v>
      </c>
      <c r="H1884">
        <v>883</v>
      </c>
      <c r="I1884">
        <v>32541719</v>
      </c>
      <c r="J1884" t="s">
        <v>88</v>
      </c>
      <c r="K1884" t="s">
        <v>38</v>
      </c>
      <c r="L1884" t="s">
        <v>87</v>
      </c>
      <c r="M1884" t="s">
        <v>520</v>
      </c>
      <c r="Q1884" t="s">
        <v>3287</v>
      </c>
      <c r="R1884" t="s">
        <v>8565</v>
      </c>
      <c r="S1884">
        <v>89806</v>
      </c>
      <c r="T1884">
        <v>2201</v>
      </c>
      <c r="U1884" t="s">
        <v>8566</v>
      </c>
      <c r="V1884">
        <v>0</v>
      </c>
      <c r="W1884" t="s">
        <v>8567</v>
      </c>
      <c r="X1884" t="s">
        <v>8568</v>
      </c>
      <c r="Y1884">
        <v>438</v>
      </c>
      <c r="Z1884" t="s">
        <v>44</v>
      </c>
      <c r="AA1884" t="s">
        <v>329</v>
      </c>
      <c r="AB1884" t="s">
        <v>62</v>
      </c>
      <c r="AC1884">
        <v>3500159</v>
      </c>
      <c r="AD1884">
        <v>2002</v>
      </c>
      <c r="AE1884">
        <v>528</v>
      </c>
      <c r="AF1884">
        <v>6.7</v>
      </c>
      <c r="AG1884">
        <v>1.85</v>
      </c>
      <c r="AH1884">
        <v>0</v>
      </c>
    </row>
    <row r="1885" spans="1:34">
      <c r="A1885" t="s">
        <v>34</v>
      </c>
      <c r="B1885" t="s">
        <v>8569</v>
      </c>
      <c r="C1885">
        <v>67</v>
      </c>
      <c r="D1885">
        <v>92</v>
      </c>
      <c r="E1885">
        <v>9</v>
      </c>
      <c r="F1885">
        <v>71</v>
      </c>
      <c r="G1885" t="s">
        <v>8570</v>
      </c>
      <c r="H1885">
        <v>636</v>
      </c>
      <c r="I1885">
        <v>6239558</v>
      </c>
      <c r="J1885" t="s">
        <v>88</v>
      </c>
      <c r="K1885" t="s">
        <v>38</v>
      </c>
      <c r="Q1885" t="s">
        <v>166</v>
      </c>
      <c r="R1885" t="s">
        <v>8571</v>
      </c>
      <c r="S1885">
        <v>5548</v>
      </c>
      <c r="T1885">
        <v>1033</v>
      </c>
      <c r="U1885" t="s">
        <v>8572</v>
      </c>
      <c r="V1885">
        <v>0</v>
      </c>
      <c r="W1885" t="s">
        <v>8573</v>
      </c>
      <c r="X1885" t="s">
        <v>8574</v>
      </c>
      <c r="Y1885">
        <v>67</v>
      </c>
      <c r="Z1885" t="s">
        <v>44</v>
      </c>
      <c r="AA1885" t="s">
        <v>710</v>
      </c>
      <c r="AB1885" t="s">
        <v>46</v>
      </c>
      <c r="AC1885">
        <v>5000000</v>
      </c>
      <c r="AD1885">
        <v>2003</v>
      </c>
      <c r="AE1885">
        <v>210</v>
      </c>
      <c r="AF1885">
        <v>6.7</v>
      </c>
      <c r="AG1885">
        <v>1.85</v>
      </c>
      <c r="AH1885">
        <v>352</v>
      </c>
    </row>
    <row r="1886" spans="1:34">
      <c r="A1886" t="s">
        <v>34</v>
      </c>
      <c r="B1886" t="s">
        <v>8580</v>
      </c>
      <c r="C1886">
        <v>45</v>
      </c>
      <c r="D1886">
        <v>96</v>
      </c>
      <c r="E1886">
        <v>37</v>
      </c>
      <c r="F1886">
        <v>542</v>
      </c>
      <c r="G1886" t="s">
        <v>8581</v>
      </c>
      <c r="H1886">
        <v>801</v>
      </c>
      <c r="I1886">
        <v>81200000</v>
      </c>
      <c r="J1886" t="s">
        <v>88</v>
      </c>
      <c r="Q1886" t="s">
        <v>5197</v>
      </c>
      <c r="R1886" t="s">
        <v>8582</v>
      </c>
      <c r="S1886">
        <v>87739</v>
      </c>
      <c r="T1886">
        <v>3113</v>
      </c>
      <c r="U1886" t="s">
        <v>5654</v>
      </c>
      <c r="V1886">
        <v>0</v>
      </c>
      <c r="W1886" t="s">
        <v>8583</v>
      </c>
      <c r="X1886" t="s">
        <v>8584</v>
      </c>
      <c r="Y1886">
        <v>133</v>
      </c>
      <c r="Z1886" t="s">
        <v>44</v>
      </c>
      <c r="AA1886" t="s">
        <v>45</v>
      </c>
      <c r="AB1886" t="s">
        <v>46</v>
      </c>
      <c r="AC1886">
        <v>4500000</v>
      </c>
      <c r="AD1886">
        <v>1984</v>
      </c>
      <c r="AE1886">
        <v>760</v>
      </c>
      <c r="AF1886">
        <v>6.7</v>
      </c>
      <c r="AG1886">
        <v>1.85</v>
      </c>
      <c r="AH1886">
        <v>0</v>
      </c>
    </row>
    <row r="1887" spans="1:34">
      <c r="A1887" t="s">
        <v>34</v>
      </c>
      <c r="B1887" t="s">
        <v>983</v>
      </c>
      <c r="C1887">
        <v>177</v>
      </c>
      <c r="D1887">
        <v>96</v>
      </c>
      <c r="E1887">
        <v>11000</v>
      </c>
      <c r="F1887">
        <v>405</v>
      </c>
      <c r="G1887" t="s">
        <v>3275</v>
      </c>
      <c r="H1887">
        <v>19000</v>
      </c>
      <c r="I1887">
        <v>10515579</v>
      </c>
      <c r="J1887" t="s">
        <v>88</v>
      </c>
      <c r="K1887" t="s">
        <v>37</v>
      </c>
      <c r="L1887" t="s">
        <v>90</v>
      </c>
      <c r="Q1887" t="s">
        <v>291</v>
      </c>
      <c r="R1887" t="s">
        <v>8592</v>
      </c>
      <c r="S1887">
        <v>66840</v>
      </c>
      <c r="T1887">
        <v>20132</v>
      </c>
      <c r="U1887" t="s">
        <v>7142</v>
      </c>
      <c r="V1887">
        <v>0</v>
      </c>
      <c r="W1887" t="s">
        <v>8593</v>
      </c>
      <c r="X1887" t="s">
        <v>8594</v>
      </c>
      <c r="Y1887">
        <v>248</v>
      </c>
      <c r="Z1887" t="s">
        <v>44</v>
      </c>
      <c r="AA1887" t="s">
        <v>329</v>
      </c>
      <c r="AB1887" t="s">
        <v>62</v>
      </c>
      <c r="AC1887">
        <v>4000000</v>
      </c>
      <c r="AD1887">
        <v>2006</v>
      </c>
      <c r="AE1887">
        <v>427</v>
      </c>
      <c r="AF1887">
        <v>6.7</v>
      </c>
      <c r="AG1887">
        <v>1.85</v>
      </c>
      <c r="AH1887">
        <v>0</v>
      </c>
    </row>
    <row r="1888" spans="1:34">
      <c r="A1888" t="s">
        <v>34</v>
      </c>
      <c r="B1888" t="s">
        <v>8595</v>
      </c>
      <c r="C1888">
        <v>143</v>
      </c>
      <c r="D1888">
        <v>110</v>
      </c>
      <c r="E1888">
        <v>675</v>
      </c>
      <c r="F1888">
        <v>968</v>
      </c>
      <c r="G1888" t="s">
        <v>7406</v>
      </c>
      <c r="H1888">
        <v>16000</v>
      </c>
      <c r="I1888">
        <v>6525762</v>
      </c>
      <c r="J1888" t="s">
        <v>88</v>
      </c>
      <c r="K1888" t="s">
        <v>38</v>
      </c>
      <c r="L1888" t="s">
        <v>87</v>
      </c>
      <c r="Q1888" t="s">
        <v>3368</v>
      </c>
      <c r="R1888" t="s">
        <v>8596</v>
      </c>
      <c r="S1888">
        <v>44339</v>
      </c>
      <c r="T1888">
        <v>19928</v>
      </c>
      <c r="U1888" t="s">
        <v>6053</v>
      </c>
      <c r="V1888">
        <v>2</v>
      </c>
      <c r="W1888" t="s">
        <v>8597</v>
      </c>
      <c r="X1888" t="s">
        <v>8598</v>
      </c>
      <c r="Y1888">
        <v>425</v>
      </c>
      <c r="Z1888" t="s">
        <v>44</v>
      </c>
      <c r="AA1888" t="s">
        <v>45</v>
      </c>
      <c r="AB1888" t="s">
        <v>46</v>
      </c>
      <c r="AC1888">
        <v>4000000</v>
      </c>
      <c r="AD1888">
        <v>2002</v>
      </c>
      <c r="AE1888">
        <v>977</v>
      </c>
      <c r="AF1888">
        <v>6.7</v>
      </c>
      <c r="AG1888">
        <v>1.85</v>
      </c>
      <c r="AH1888">
        <v>0</v>
      </c>
    </row>
    <row r="1889" spans="1:34">
      <c r="A1889" t="s">
        <v>34</v>
      </c>
      <c r="B1889" t="s">
        <v>8599</v>
      </c>
      <c r="C1889">
        <v>51</v>
      </c>
      <c r="D1889">
        <v>110</v>
      </c>
      <c r="E1889">
        <v>99</v>
      </c>
      <c r="F1889">
        <v>960</v>
      </c>
      <c r="G1889" t="s">
        <v>4287</v>
      </c>
      <c r="H1889">
        <v>4000</v>
      </c>
      <c r="I1889">
        <v>4301331</v>
      </c>
      <c r="J1889" t="s">
        <v>88</v>
      </c>
      <c r="K1889" t="s">
        <v>70</v>
      </c>
      <c r="Q1889" t="s">
        <v>3842</v>
      </c>
      <c r="R1889" t="s">
        <v>8600</v>
      </c>
      <c r="S1889">
        <v>78241</v>
      </c>
      <c r="T1889">
        <v>7921</v>
      </c>
      <c r="U1889" t="s">
        <v>2841</v>
      </c>
      <c r="V1889">
        <v>6</v>
      </c>
      <c r="W1889" t="s">
        <v>8601</v>
      </c>
      <c r="X1889" t="s">
        <v>8602</v>
      </c>
      <c r="Y1889">
        <v>177</v>
      </c>
      <c r="Z1889" t="s">
        <v>44</v>
      </c>
      <c r="AA1889" t="s">
        <v>45</v>
      </c>
      <c r="AB1889" t="s">
        <v>46</v>
      </c>
      <c r="AC1889">
        <v>4000000</v>
      </c>
      <c r="AD1889">
        <v>1995</v>
      </c>
      <c r="AE1889">
        <v>975</v>
      </c>
      <c r="AF1889">
        <v>6.7</v>
      </c>
      <c r="AG1889">
        <v>1.85</v>
      </c>
      <c r="AH1889">
        <v>0</v>
      </c>
    </row>
    <row r="1890" spans="1:34">
      <c r="A1890" t="s">
        <v>34</v>
      </c>
      <c r="B1890" t="s">
        <v>6736</v>
      </c>
      <c r="C1890">
        <v>20</v>
      </c>
      <c r="D1890">
        <v>97</v>
      </c>
      <c r="E1890">
        <v>700</v>
      </c>
      <c r="F1890">
        <v>56</v>
      </c>
      <c r="G1890" t="s">
        <v>3892</v>
      </c>
      <c r="H1890">
        <v>599</v>
      </c>
      <c r="I1890">
        <v>39852</v>
      </c>
      <c r="J1890" t="s">
        <v>88</v>
      </c>
      <c r="K1890" t="s">
        <v>38</v>
      </c>
      <c r="Q1890" t="s">
        <v>1754</v>
      </c>
      <c r="R1890" t="s">
        <v>8603</v>
      </c>
      <c r="S1890">
        <v>1238</v>
      </c>
      <c r="T1890">
        <v>1030</v>
      </c>
      <c r="U1890" t="s">
        <v>8604</v>
      </c>
      <c r="V1890">
        <v>1</v>
      </c>
      <c r="W1890" t="s">
        <v>8605</v>
      </c>
      <c r="X1890" t="s">
        <v>8606</v>
      </c>
      <c r="Y1890">
        <v>25</v>
      </c>
      <c r="Z1890" t="s">
        <v>44</v>
      </c>
      <c r="AA1890" t="s">
        <v>45</v>
      </c>
      <c r="AB1890" t="s">
        <v>46</v>
      </c>
      <c r="AC1890">
        <v>3000000</v>
      </c>
      <c r="AD1890">
        <v>1999</v>
      </c>
      <c r="AE1890">
        <v>325</v>
      </c>
      <c r="AF1890">
        <v>6.7</v>
      </c>
      <c r="AG1890">
        <v>1.85</v>
      </c>
      <c r="AH1890">
        <v>117</v>
      </c>
    </row>
    <row r="1891" spans="1:34">
      <c r="A1891" t="s">
        <v>34</v>
      </c>
      <c r="B1891" t="s">
        <v>8607</v>
      </c>
      <c r="C1891">
        <v>26</v>
      </c>
      <c r="D1891">
        <v>75</v>
      </c>
      <c r="E1891">
        <v>15</v>
      </c>
      <c r="F1891">
        <v>36</v>
      </c>
      <c r="G1891" t="s">
        <v>8608</v>
      </c>
      <c r="H1891">
        <v>1000</v>
      </c>
      <c r="I1891">
        <v>32230907</v>
      </c>
      <c r="J1891" t="s">
        <v>88</v>
      </c>
      <c r="K1891" t="s">
        <v>93</v>
      </c>
      <c r="Q1891" t="s">
        <v>8609</v>
      </c>
      <c r="R1891" t="s">
        <v>8610</v>
      </c>
      <c r="S1891">
        <v>6062</v>
      </c>
      <c r="T1891">
        <v>1385</v>
      </c>
      <c r="U1891" t="s">
        <v>8611</v>
      </c>
      <c r="V1891">
        <v>0</v>
      </c>
      <c r="W1891" t="s">
        <v>8612</v>
      </c>
      <c r="X1891" t="s">
        <v>8613</v>
      </c>
      <c r="Y1891">
        <v>30</v>
      </c>
      <c r="Z1891" t="s">
        <v>44</v>
      </c>
      <c r="AA1891" t="s">
        <v>45</v>
      </c>
      <c r="AB1891" t="s">
        <v>46</v>
      </c>
      <c r="AC1891">
        <v>2500000</v>
      </c>
      <c r="AD1891">
        <v>2013</v>
      </c>
      <c r="AE1891">
        <v>309</v>
      </c>
      <c r="AF1891">
        <v>6.7</v>
      </c>
      <c r="AG1891">
        <v>1.85</v>
      </c>
      <c r="AH1891">
        <v>0</v>
      </c>
    </row>
    <row r="1892" spans="1:34">
      <c r="A1892" t="s">
        <v>76</v>
      </c>
      <c r="B1892" t="s">
        <v>6246</v>
      </c>
      <c r="C1892">
        <v>191</v>
      </c>
      <c r="D1892">
        <v>92</v>
      </c>
      <c r="E1892">
        <v>43</v>
      </c>
      <c r="F1892">
        <v>936</v>
      </c>
      <c r="G1892" t="s">
        <v>624</v>
      </c>
      <c r="H1892">
        <v>989</v>
      </c>
      <c r="I1892">
        <v>114324072</v>
      </c>
      <c r="J1892" t="s">
        <v>88</v>
      </c>
      <c r="K1892" t="s">
        <v>520</v>
      </c>
      <c r="Q1892" t="s">
        <v>1978</v>
      </c>
      <c r="R1892" t="s">
        <v>8231</v>
      </c>
      <c r="S1892">
        <v>185345</v>
      </c>
      <c r="T1892">
        <v>4730</v>
      </c>
      <c r="U1892" t="s">
        <v>1363</v>
      </c>
      <c r="V1892">
        <v>0</v>
      </c>
      <c r="W1892" t="s">
        <v>8232</v>
      </c>
      <c r="X1892" t="s">
        <v>8233</v>
      </c>
      <c r="Y1892">
        <v>392</v>
      </c>
      <c r="Z1892" t="s">
        <v>44</v>
      </c>
      <c r="AA1892" t="s">
        <v>45</v>
      </c>
      <c r="AB1892" t="s">
        <v>62</v>
      </c>
      <c r="AC1892">
        <v>20000000</v>
      </c>
      <c r="AD1892">
        <v>2004</v>
      </c>
      <c r="AE1892">
        <v>939</v>
      </c>
      <c r="AF1892">
        <v>6.7</v>
      </c>
      <c r="AG1892">
        <v>2.35</v>
      </c>
      <c r="AH1892">
        <v>0</v>
      </c>
    </row>
    <row r="1893" spans="1:34">
      <c r="A1893" t="s">
        <v>34</v>
      </c>
      <c r="B1893" t="s">
        <v>8626</v>
      </c>
      <c r="C1893">
        <v>110</v>
      </c>
      <c r="D1893">
        <v>97</v>
      </c>
      <c r="E1893">
        <v>0</v>
      </c>
      <c r="F1893">
        <v>117</v>
      </c>
      <c r="G1893" t="s">
        <v>8627</v>
      </c>
      <c r="H1893">
        <v>378</v>
      </c>
      <c r="I1893">
        <v>7022940</v>
      </c>
      <c r="J1893" t="s">
        <v>88</v>
      </c>
      <c r="K1893" t="s">
        <v>38</v>
      </c>
      <c r="L1893" t="s">
        <v>87</v>
      </c>
      <c r="Q1893" t="s">
        <v>8628</v>
      </c>
      <c r="R1893" t="s">
        <v>8629</v>
      </c>
      <c r="S1893">
        <v>14018</v>
      </c>
      <c r="T1893">
        <v>1173</v>
      </c>
      <c r="U1893" t="s">
        <v>8630</v>
      </c>
      <c r="V1893">
        <v>1</v>
      </c>
      <c r="W1893" t="s">
        <v>8631</v>
      </c>
      <c r="X1893" t="s">
        <v>8632</v>
      </c>
      <c r="Y1893">
        <v>190</v>
      </c>
      <c r="Z1893" t="s">
        <v>44</v>
      </c>
      <c r="AA1893" t="s">
        <v>45</v>
      </c>
      <c r="AB1893" t="s">
        <v>46</v>
      </c>
      <c r="AC1893">
        <v>1000000</v>
      </c>
      <c r="AD1893">
        <v>2001</v>
      </c>
      <c r="AE1893">
        <v>321</v>
      </c>
      <c r="AF1893">
        <v>6.7</v>
      </c>
      <c r="AG1893">
        <v>1.85</v>
      </c>
      <c r="AH1893">
        <v>682</v>
      </c>
    </row>
    <row r="1894" spans="1:34">
      <c r="A1894" t="s">
        <v>34</v>
      </c>
      <c r="B1894" t="s">
        <v>2485</v>
      </c>
      <c r="C1894">
        <v>38</v>
      </c>
      <c r="D1894">
        <v>104</v>
      </c>
      <c r="E1894">
        <v>122</v>
      </c>
      <c r="F1894">
        <v>458</v>
      </c>
      <c r="G1894" t="s">
        <v>8656</v>
      </c>
      <c r="H1894">
        <v>22000</v>
      </c>
      <c r="I1894">
        <v>3386698</v>
      </c>
      <c r="J1894" t="s">
        <v>88</v>
      </c>
      <c r="K1894" t="s">
        <v>38</v>
      </c>
      <c r="L1894" t="s">
        <v>87</v>
      </c>
      <c r="Q1894" t="s">
        <v>699</v>
      </c>
      <c r="R1894" t="s">
        <v>8657</v>
      </c>
      <c r="S1894">
        <v>4195</v>
      </c>
      <c r="T1894">
        <v>23461</v>
      </c>
      <c r="U1894" t="s">
        <v>7614</v>
      </c>
      <c r="V1894">
        <v>1</v>
      </c>
      <c r="W1894" t="s">
        <v>8658</v>
      </c>
      <c r="X1894" t="s">
        <v>8659</v>
      </c>
      <c r="Y1894">
        <v>86</v>
      </c>
      <c r="Z1894" t="s">
        <v>44</v>
      </c>
      <c r="AA1894" t="s">
        <v>45</v>
      </c>
      <c r="AB1894" t="s">
        <v>46</v>
      </c>
      <c r="AC1894">
        <v>1000000</v>
      </c>
      <c r="AD1894">
        <v>1998</v>
      </c>
      <c r="AE1894">
        <v>472</v>
      </c>
      <c r="AF1894">
        <v>6.7</v>
      </c>
      <c r="AG1894">
        <v>1.85</v>
      </c>
      <c r="AH1894">
        <v>392</v>
      </c>
    </row>
    <row r="1895" spans="1:34">
      <c r="A1895" t="s">
        <v>34</v>
      </c>
      <c r="B1895" t="s">
        <v>670</v>
      </c>
      <c r="C1895">
        <v>64</v>
      </c>
      <c r="D1895">
        <v>102</v>
      </c>
      <c r="E1895">
        <v>149</v>
      </c>
      <c r="F1895">
        <v>276</v>
      </c>
      <c r="G1895" t="s">
        <v>8665</v>
      </c>
      <c r="H1895">
        <v>409</v>
      </c>
      <c r="I1895">
        <v>1281176</v>
      </c>
      <c r="J1895" t="s">
        <v>88</v>
      </c>
      <c r="K1895" t="s">
        <v>38</v>
      </c>
      <c r="Q1895" t="s">
        <v>8666</v>
      </c>
      <c r="R1895" t="s">
        <v>8667</v>
      </c>
      <c r="S1895">
        <v>2932</v>
      </c>
      <c r="T1895">
        <v>1986</v>
      </c>
      <c r="U1895" t="s">
        <v>2937</v>
      </c>
      <c r="V1895">
        <v>1</v>
      </c>
      <c r="W1895" t="s">
        <v>8668</v>
      </c>
      <c r="X1895" t="s">
        <v>8669</v>
      </c>
      <c r="Y1895">
        <v>73</v>
      </c>
      <c r="Z1895" t="s">
        <v>44</v>
      </c>
      <c r="AA1895" t="s">
        <v>45</v>
      </c>
      <c r="AB1895" t="s">
        <v>62</v>
      </c>
      <c r="AC1895">
        <v>312000</v>
      </c>
      <c r="AD1895">
        <v>1999</v>
      </c>
      <c r="AE1895">
        <v>277</v>
      </c>
      <c r="AF1895">
        <v>6.7</v>
      </c>
      <c r="AG1895">
        <v>1.85</v>
      </c>
      <c r="AH1895">
        <v>121</v>
      </c>
    </row>
    <row r="1896" spans="1:34">
      <c r="A1896" t="s">
        <v>34</v>
      </c>
      <c r="B1896" t="s">
        <v>8674</v>
      </c>
      <c r="C1896">
        <v>9</v>
      </c>
      <c r="D1896">
        <v>100</v>
      </c>
      <c r="E1896">
        <v>0</v>
      </c>
      <c r="F1896">
        <v>51</v>
      </c>
      <c r="G1896" t="s">
        <v>8675</v>
      </c>
      <c r="H1896">
        <v>250</v>
      </c>
      <c r="I1896">
        <v>902835</v>
      </c>
      <c r="J1896" t="s">
        <v>88</v>
      </c>
      <c r="K1896" t="s">
        <v>38</v>
      </c>
      <c r="L1896" t="s">
        <v>87</v>
      </c>
      <c r="Q1896" t="s">
        <v>8676</v>
      </c>
      <c r="R1896" t="s">
        <v>8677</v>
      </c>
      <c r="S1896">
        <v>1489</v>
      </c>
      <c r="T1896">
        <v>454</v>
      </c>
      <c r="U1896" t="s">
        <v>8678</v>
      </c>
      <c r="V1896">
        <v>2</v>
      </c>
      <c r="W1896" t="s">
        <v>8679</v>
      </c>
      <c r="X1896" t="s">
        <v>8680</v>
      </c>
      <c r="Y1896">
        <v>40</v>
      </c>
      <c r="Z1896" t="s">
        <v>44</v>
      </c>
      <c r="AA1896" t="s">
        <v>45</v>
      </c>
      <c r="AB1896" t="s">
        <v>199</v>
      </c>
      <c r="AC1896">
        <v>250000</v>
      </c>
      <c r="AD1896">
        <v>2001</v>
      </c>
      <c r="AE1896">
        <v>89</v>
      </c>
      <c r="AF1896">
        <v>6.7</v>
      </c>
      <c r="AG1896">
        <v>1.85</v>
      </c>
      <c r="AH1896">
        <v>133</v>
      </c>
    </row>
    <row r="1897" spans="1:34">
      <c r="A1897" t="s">
        <v>34</v>
      </c>
      <c r="B1897" t="s">
        <v>4863</v>
      </c>
      <c r="C1897">
        <v>187</v>
      </c>
      <c r="D1897">
        <v>120</v>
      </c>
      <c r="E1897">
        <v>278</v>
      </c>
      <c r="F1897">
        <v>963</v>
      </c>
      <c r="G1897" t="s">
        <v>3322</v>
      </c>
      <c r="H1897">
        <v>11000</v>
      </c>
      <c r="I1897">
        <v>112703470</v>
      </c>
      <c r="J1897" t="s">
        <v>88</v>
      </c>
      <c r="K1897" t="s">
        <v>38</v>
      </c>
      <c r="L1897" t="s">
        <v>87</v>
      </c>
      <c r="Q1897" t="s">
        <v>1785</v>
      </c>
      <c r="R1897" t="s">
        <v>8775</v>
      </c>
      <c r="S1897">
        <v>69860</v>
      </c>
      <c r="T1897">
        <v>15226</v>
      </c>
      <c r="U1897" t="s">
        <v>7567</v>
      </c>
      <c r="V1897">
        <v>2</v>
      </c>
      <c r="W1897" t="s">
        <v>8776</v>
      </c>
      <c r="X1897" t="s">
        <v>8777</v>
      </c>
      <c r="Y1897">
        <v>214</v>
      </c>
      <c r="Z1897" t="s">
        <v>44</v>
      </c>
      <c r="AA1897" t="s">
        <v>45</v>
      </c>
      <c r="AB1897" t="s">
        <v>46</v>
      </c>
      <c r="AC1897">
        <v>85000000</v>
      </c>
      <c r="AD1897">
        <v>2009</v>
      </c>
      <c r="AE1897">
        <v>2000</v>
      </c>
      <c r="AF1897">
        <v>6.6</v>
      </c>
      <c r="AG1897">
        <v>1.85</v>
      </c>
      <c r="AH1897">
        <v>0</v>
      </c>
    </row>
    <row r="1898" spans="1:34">
      <c r="A1898" t="s">
        <v>34</v>
      </c>
      <c r="B1898" t="s">
        <v>1159</v>
      </c>
      <c r="C1898">
        <v>132</v>
      </c>
      <c r="D1898">
        <v>123</v>
      </c>
      <c r="E1898">
        <v>272</v>
      </c>
      <c r="F1898">
        <v>193</v>
      </c>
      <c r="G1898" t="s">
        <v>8792</v>
      </c>
      <c r="H1898">
        <v>13000</v>
      </c>
      <c r="I1898">
        <v>41523271</v>
      </c>
      <c r="J1898" t="s">
        <v>88</v>
      </c>
      <c r="K1898" t="s">
        <v>37</v>
      </c>
      <c r="L1898" t="s">
        <v>38</v>
      </c>
      <c r="M1898" t="s">
        <v>87</v>
      </c>
      <c r="Q1898" t="s">
        <v>98</v>
      </c>
      <c r="R1898" t="s">
        <v>8793</v>
      </c>
      <c r="S1898">
        <v>57038</v>
      </c>
      <c r="T1898">
        <v>13934</v>
      </c>
      <c r="U1898" t="s">
        <v>8794</v>
      </c>
      <c r="V1898">
        <v>2</v>
      </c>
      <c r="W1898" t="s">
        <v>8795</v>
      </c>
      <c r="X1898" t="s">
        <v>8796</v>
      </c>
      <c r="Y1898">
        <v>261</v>
      </c>
      <c r="Z1898" t="s">
        <v>44</v>
      </c>
      <c r="AA1898" t="s">
        <v>45</v>
      </c>
      <c r="AB1898" t="s">
        <v>62</v>
      </c>
      <c r="AC1898">
        <v>80000000</v>
      </c>
      <c r="AD1898">
        <v>2001</v>
      </c>
      <c r="AE1898">
        <v>450</v>
      </c>
      <c r="AF1898">
        <v>6.6</v>
      </c>
      <c r="AG1898">
        <v>2.35</v>
      </c>
      <c r="AH1898">
        <v>0</v>
      </c>
    </row>
    <row r="1899" spans="1:34">
      <c r="A1899" t="s">
        <v>34</v>
      </c>
      <c r="B1899" t="s">
        <v>1795</v>
      </c>
      <c r="C1899">
        <v>307</v>
      </c>
      <c r="D1899">
        <v>95</v>
      </c>
      <c r="E1899">
        <v>480</v>
      </c>
      <c r="F1899">
        <v>490</v>
      </c>
      <c r="G1899" t="s">
        <v>1706</v>
      </c>
      <c r="H1899">
        <v>21000</v>
      </c>
      <c r="I1899">
        <v>100448498</v>
      </c>
      <c r="J1899" t="s">
        <v>88</v>
      </c>
      <c r="K1899" t="s">
        <v>38</v>
      </c>
      <c r="Q1899" t="s">
        <v>608</v>
      </c>
      <c r="R1899" t="s">
        <v>8811</v>
      </c>
      <c r="S1899">
        <v>272789</v>
      </c>
      <c r="T1899">
        <v>23018</v>
      </c>
      <c r="U1899" t="s">
        <v>8812</v>
      </c>
      <c r="V1899">
        <v>3</v>
      </c>
      <c r="W1899" t="s">
        <v>8813</v>
      </c>
      <c r="X1899" t="s">
        <v>8814</v>
      </c>
      <c r="Y1899">
        <v>285</v>
      </c>
      <c r="Z1899" t="s">
        <v>44</v>
      </c>
      <c r="AA1899" t="s">
        <v>45</v>
      </c>
      <c r="AB1899" t="s">
        <v>46</v>
      </c>
      <c r="AC1899">
        <v>65000000</v>
      </c>
      <c r="AD1899">
        <v>2010</v>
      </c>
      <c r="AE1899">
        <v>561</v>
      </c>
      <c r="AF1899">
        <v>6.6</v>
      </c>
      <c r="AG1899">
        <v>2.35</v>
      </c>
      <c r="AH1899">
        <v>25000</v>
      </c>
    </row>
    <row r="1900" spans="1:34">
      <c r="A1900" t="s">
        <v>34</v>
      </c>
      <c r="B1900" t="s">
        <v>3653</v>
      </c>
      <c r="C1900">
        <v>279</v>
      </c>
      <c r="D1900">
        <v>105</v>
      </c>
      <c r="E1900">
        <v>43</v>
      </c>
      <c r="F1900">
        <v>523</v>
      </c>
      <c r="G1900" t="s">
        <v>4113</v>
      </c>
      <c r="H1900">
        <v>10000</v>
      </c>
      <c r="I1900">
        <v>53846915</v>
      </c>
      <c r="J1900" t="s">
        <v>88</v>
      </c>
      <c r="K1900" t="s">
        <v>37</v>
      </c>
      <c r="L1900" t="s">
        <v>38</v>
      </c>
      <c r="M1900" t="s">
        <v>87</v>
      </c>
      <c r="Q1900" t="s">
        <v>1098</v>
      </c>
      <c r="R1900" t="s">
        <v>8815</v>
      </c>
      <c r="S1900">
        <v>149337</v>
      </c>
      <c r="T1900">
        <v>11943</v>
      </c>
      <c r="U1900" t="s">
        <v>8274</v>
      </c>
      <c r="V1900">
        <v>0</v>
      </c>
      <c r="W1900" t="s">
        <v>8816</v>
      </c>
      <c r="X1900" t="s">
        <v>8817</v>
      </c>
      <c r="Y1900">
        <v>221</v>
      </c>
      <c r="Z1900" t="s">
        <v>44</v>
      </c>
      <c r="AA1900" t="s">
        <v>45</v>
      </c>
      <c r="AB1900" t="s">
        <v>46</v>
      </c>
      <c r="AC1900">
        <v>50100000</v>
      </c>
      <c r="AD1900">
        <v>2015</v>
      </c>
      <c r="AE1900">
        <v>806</v>
      </c>
      <c r="AF1900">
        <v>6.6</v>
      </c>
      <c r="AG1900">
        <v>1.85</v>
      </c>
      <c r="AH1900">
        <v>23000</v>
      </c>
    </row>
    <row r="1901" spans="1:34">
      <c r="A1901" t="s">
        <v>34</v>
      </c>
      <c r="B1901" t="s">
        <v>6304</v>
      </c>
      <c r="C1901">
        <v>171</v>
      </c>
      <c r="D1901">
        <v>118</v>
      </c>
      <c r="E1901">
        <v>72</v>
      </c>
      <c r="F1901">
        <v>681</v>
      </c>
      <c r="G1901" t="s">
        <v>1235</v>
      </c>
      <c r="H1901">
        <v>10000</v>
      </c>
      <c r="I1901">
        <v>177575142</v>
      </c>
      <c r="J1901" t="s">
        <v>88</v>
      </c>
      <c r="K1901" t="s">
        <v>87</v>
      </c>
      <c r="Q1901" t="s">
        <v>1098</v>
      </c>
      <c r="R1901" t="s">
        <v>8849</v>
      </c>
      <c r="S1901">
        <v>244840</v>
      </c>
      <c r="T1901">
        <v>13426</v>
      </c>
      <c r="U1901" t="s">
        <v>5403</v>
      </c>
      <c r="V1901">
        <v>1</v>
      </c>
      <c r="W1901" t="s">
        <v>8850</v>
      </c>
      <c r="X1901" t="s">
        <v>8851</v>
      </c>
      <c r="Y1901">
        <v>372</v>
      </c>
      <c r="Z1901" t="s">
        <v>44</v>
      </c>
      <c r="AA1901" t="s">
        <v>45</v>
      </c>
      <c r="AB1901" t="s">
        <v>62</v>
      </c>
      <c r="AC1901">
        <v>70000000</v>
      </c>
      <c r="AD1901">
        <v>2005</v>
      </c>
      <c r="AE1901">
        <v>975</v>
      </c>
      <c r="AF1901">
        <v>6.6</v>
      </c>
      <c r="AG1901">
        <v>2.35</v>
      </c>
      <c r="AH1901">
        <v>0</v>
      </c>
    </row>
    <row r="1902" spans="1:34">
      <c r="A1902" t="s">
        <v>34</v>
      </c>
      <c r="B1902" t="s">
        <v>8227</v>
      </c>
      <c r="C1902">
        <v>293</v>
      </c>
      <c r="D1902">
        <v>112</v>
      </c>
      <c r="E1902">
        <v>133</v>
      </c>
      <c r="F1902">
        <v>365</v>
      </c>
      <c r="G1902" t="s">
        <v>8907</v>
      </c>
      <c r="H1902">
        <v>11000</v>
      </c>
      <c r="I1902">
        <v>6105175</v>
      </c>
      <c r="J1902" t="s">
        <v>88</v>
      </c>
      <c r="Q1902" t="s">
        <v>1731</v>
      </c>
      <c r="R1902" t="s">
        <v>8908</v>
      </c>
      <c r="S1902">
        <v>247020</v>
      </c>
      <c r="T1902">
        <v>12239</v>
      </c>
      <c r="U1902" t="s">
        <v>8909</v>
      </c>
      <c r="V1902">
        <v>4</v>
      </c>
      <c r="W1902" t="s">
        <v>8910</v>
      </c>
      <c r="X1902" t="s">
        <v>8911</v>
      </c>
      <c r="Y1902">
        <v>835</v>
      </c>
      <c r="Z1902" t="s">
        <v>44</v>
      </c>
      <c r="AA1902" t="s">
        <v>45</v>
      </c>
      <c r="AB1902" t="s">
        <v>46</v>
      </c>
      <c r="AC1902">
        <v>44000000</v>
      </c>
      <c r="AD1902">
        <v>2014</v>
      </c>
      <c r="AE1902">
        <v>392</v>
      </c>
      <c r="AF1902">
        <v>6.6</v>
      </c>
      <c r="AG1902">
        <v>2.35</v>
      </c>
      <c r="AH1902">
        <v>50000</v>
      </c>
    </row>
    <row r="1903" spans="1:34">
      <c r="A1903" t="s">
        <v>34</v>
      </c>
      <c r="B1903" t="s">
        <v>6025</v>
      </c>
      <c r="C1903">
        <v>169</v>
      </c>
      <c r="D1903">
        <v>105</v>
      </c>
      <c r="E1903">
        <v>54</v>
      </c>
      <c r="F1903">
        <v>988</v>
      </c>
      <c r="G1903" t="s">
        <v>8924</v>
      </c>
      <c r="H1903">
        <v>3000</v>
      </c>
      <c r="I1903">
        <v>51853450</v>
      </c>
      <c r="J1903" t="s">
        <v>88</v>
      </c>
      <c r="K1903" t="s">
        <v>38</v>
      </c>
      <c r="L1903" t="s">
        <v>89</v>
      </c>
      <c r="M1903" t="s">
        <v>70</v>
      </c>
      <c r="Q1903" t="s">
        <v>1109</v>
      </c>
      <c r="R1903" t="s">
        <v>8925</v>
      </c>
      <c r="S1903">
        <v>37398</v>
      </c>
      <c r="T1903">
        <v>9069</v>
      </c>
      <c r="U1903" t="s">
        <v>4152</v>
      </c>
      <c r="V1903">
        <v>0</v>
      </c>
      <c r="W1903" t="s">
        <v>8926</v>
      </c>
      <c r="X1903" t="s">
        <v>8927</v>
      </c>
      <c r="Y1903">
        <v>110</v>
      </c>
      <c r="Z1903" t="s">
        <v>44</v>
      </c>
      <c r="AA1903" t="s">
        <v>45</v>
      </c>
      <c r="AB1903" t="s">
        <v>150</v>
      </c>
      <c r="AC1903">
        <v>25000000</v>
      </c>
      <c r="AD1903">
        <v>2012</v>
      </c>
      <c r="AE1903">
        <v>2000</v>
      </c>
      <c r="AF1903">
        <v>6.6</v>
      </c>
      <c r="AG1903">
        <v>1.85</v>
      </c>
      <c r="AH1903">
        <v>11000</v>
      </c>
    </row>
    <row r="1904" spans="1:34">
      <c r="A1904" t="s">
        <v>34</v>
      </c>
      <c r="B1904" t="s">
        <v>5850</v>
      </c>
      <c r="C1904">
        <v>238</v>
      </c>
      <c r="D1904">
        <v>109</v>
      </c>
      <c r="E1904">
        <v>87</v>
      </c>
      <c r="F1904">
        <v>923</v>
      </c>
      <c r="G1904" t="s">
        <v>3857</v>
      </c>
      <c r="H1904">
        <v>15000</v>
      </c>
      <c r="I1904">
        <v>55802754</v>
      </c>
      <c r="J1904" t="s">
        <v>88</v>
      </c>
      <c r="K1904" t="s">
        <v>87</v>
      </c>
      <c r="Q1904" t="s">
        <v>1221</v>
      </c>
      <c r="R1904" t="s">
        <v>8940</v>
      </c>
      <c r="S1904">
        <v>270228</v>
      </c>
      <c r="T1904">
        <v>20956</v>
      </c>
      <c r="U1904" t="s">
        <v>8941</v>
      </c>
      <c r="V1904">
        <v>2</v>
      </c>
      <c r="W1904" t="s">
        <v>8942</v>
      </c>
      <c r="X1904" t="s">
        <v>8943</v>
      </c>
      <c r="Y1904">
        <v>194</v>
      </c>
      <c r="Z1904" t="s">
        <v>44</v>
      </c>
      <c r="AA1904" t="s">
        <v>45</v>
      </c>
      <c r="AB1904" t="s">
        <v>46</v>
      </c>
      <c r="AC1904">
        <v>35000000</v>
      </c>
      <c r="AD1904">
        <v>2011</v>
      </c>
      <c r="AE1904">
        <v>3000</v>
      </c>
      <c r="AF1904">
        <v>6.6</v>
      </c>
      <c r="AG1904">
        <v>2.35</v>
      </c>
      <c r="AH1904">
        <v>41000</v>
      </c>
    </row>
    <row r="1905" spans="1:34">
      <c r="A1905" t="s">
        <v>34</v>
      </c>
      <c r="B1905" t="s">
        <v>8580</v>
      </c>
      <c r="C1905">
        <v>95</v>
      </c>
      <c r="D1905">
        <v>112</v>
      </c>
      <c r="E1905">
        <v>37</v>
      </c>
      <c r="F1905">
        <v>480</v>
      </c>
      <c r="G1905" t="s">
        <v>1263</v>
      </c>
      <c r="H1905">
        <v>3000</v>
      </c>
      <c r="I1905">
        <v>26494611</v>
      </c>
      <c r="J1905" t="s">
        <v>88</v>
      </c>
      <c r="K1905" t="s">
        <v>38</v>
      </c>
      <c r="L1905" t="s">
        <v>87</v>
      </c>
      <c r="M1905" t="s">
        <v>86</v>
      </c>
      <c r="Q1905" t="s">
        <v>3500</v>
      </c>
      <c r="R1905" t="s">
        <v>8953</v>
      </c>
      <c r="S1905">
        <v>48621</v>
      </c>
      <c r="T1905">
        <v>5709</v>
      </c>
      <c r="U1905" t="s">
        <v>8954</v>
      </c>
      <c r="V1905">
        <v>0</v>
      </c>
      <c r="W1905" t="s">
        <v>8955</v>
      </c>
      <c r="X1905" t="s">
        <v>8956</v>
      </c>
      <c r="Y1905">
        <v>239</v>
      </c>
      <c r="Z1905" t="s">
        <v>44</v>
      </c>
      <c r="AA1905" t="s">
        <v>45</v>
      </c>
      <c r="AB1905" t="s">
        <v>62</v>
      </c>
      <c r="AC1905">
        <v>35000000</v>
      </c>
      <c r="AD1905">
        <v>1999</v>
      </c>
      <c r="AE1905">
        <v>874</v>
      </c>
      <c r="AF1905">
        <v>6.6</v>
      </c>
      <c r="AG1905">
        <v>2.35</v>
      </c>
      <c r="AH1905">
        <v>0</v>
      </c>
    </row>
    <row r="1906" spans="1:34">
      <c r="A1906" t="s">
        <v>34</v>
      </c>
      <c r="B1906" t="s">
        <v>6740</v>
      </c>
      <c r="C1906">
        <v>222</v>
      </c>
      <c r="D1906">
        <v>105</v>
      </c>
      <c r="E1906">
        <v>226</v>
      </c>
      <c r="F1906">
        <v>966</v>
      </c>
      <c r="G1906" t="s">
        <v>39</v>
      </c>
      <c r="H1906">
        <v>22000</v>
      </c>
      <c r="I1906">
        <v>63910583</v>
      </c>
      <c r="J1906" t="s">
        <v>88</v>
      </c>
      <c r="K1906" t="s">
        <v>87</v>
      </c>
      <c r="Q1906" t="s">
        <v>63</v>
      </c>
      <c r="R1906" t="s">
        <v>8992</v>
      </c>
      <c r="S1906">
        <v>106755</v>
      </c>
      <c r="T1906">
        <v>35694</v>
      </c>
      <c r="U1906" t="s">
        <v>5614</v>
      </c>
      <c r="V1906">
        <v>2</v>
      </c>
      <c r="W1906" t="s">
        <v>8993</v>
      </c>
      <c r="X1906" t="s">
        <v>8994</v>
      </c>
      <c r="Y1906">
        <v>173</v>
      </c>
      <c r="Z1906" t="s">
        <v>44</v>
      </c>
      <c r="AA1906" t="s">
        <v>45</v>
      </c>
      <c r="AB1906" t="s">
        <v>62</v>
      </c>
      <c r="AC1906">
        <v>28000000</v>
      </c>
      <c r="AD1906">
        <v>2013</v>
      </c>
      <c r="AE1906">
        <v>11000</v>
      </c>
      <c r="AF1906">
        <v>6.6</v>
      </c>
      <c r="AG1906">
        <v>2.35</v>
      </c>
      <c r="AH1906">
        <v>27000</v>
      </c>
    </row>
    <row r="1907" spans="1:34">
      <c r="A1907" t="s">
        <v>34</v>
      </c>
      <c r="B1907" t="s">
        <v>4112</v>
      </c>
      <c r="C1907">
        <v>135</v>
      </c>
      <c r="D1907">
        <v>90</v>
      </c>
      <c r="E1907">
        <v>0</v>
      </c>
      <c r="F1907">
        <v>8000</v>
      </c>
      <c r="G1907" t="s">
        <v>5830</v>
      </c>
      <c r="H1907">
        <v>14000</v>
      </c>
      <c r="I1907">
        <v>45162741</v>
      </c>
      <c r="J1907" t="s">
        <v>88</v>
      </c>
      <c r="Q1907" t="s">
        <v>2132</v>
      </c>
      <c r="R1907" t="s">
        <v>8995</v>
      </c>
      <c r="S1907">
        <v>201084</v>
      </c>
      <c r="T1907">
        <v>34565</v>
      </c>
      <c r="U1907" t="s">
        <v>1736</v>
      </c>
      <c r="V1907">
        <v>0</v>
      </c>
      <c r="W1907" t="s">
        <v>8996</v>
      </c>
      <c r="X1907" t="s">
        <v>8997</v>
      </c>
      <c r="Y1907">
        <v>523</v>
      </c>
      <c r="Z1907" t="s">
        <v>44</v>
      </c>
      <c r="AA1907" t="s">
        <v>359</v>
      </c>
      <c r="AB1907" t="s">
        <v>62</v>
      </c>
      <c r="AC1907">
        <v>28000000</v>
      </c>
      <c r="AD1907">
        <v>2001</v>
      </c>
      <c r="AE1907">
        <v>10000</v>
      </c>
      <c r="AF1907">
        <v>6.6</v>
      </c>
      <c r="AG1907">
        <v>2.35</v>
      </c>
      <c r="AH1907">
        <v>0</v>
      </c>
    </row>
    <row r="1908" spans="1:34">
      <c r="A1908" t="s">
        <v>34</v>
      </c>
      <c r="B1908" t="s">
        <v>3959</v>
      </c>
      <c r="C1908">
        <v>128</v>
      </c>
      <c r="D1908">
        <v>97</v>
      </c>
      <c r="E1908">
        <v>52</v>
      </c>
      <c r="F1908">
        <v>579</v>
      </c>
      <c r="G1908" t="s">
        <v>728</v>
      </c>
      <c r="H1908">
        <v>14000</v>
      </c>
      <c r="I1908">
        <v>47124400</v>
      </c>
      <c r="J1908" t="s">
        <v>88</v>
      </c>
      <c r="K1908" t="s">
        <v>89</v>
      </c>
      <c r="L1908" t="s">
        <v>70</v>
      </c>
      <c r="Q1908" t="s">
        <v>1191</v>
      </c>
      <c r="R1908" t="s">
        <v>9015</v>
      </c>
      <c r="S1908">
        <v>49676</v>
      </c>
      <c r="T1908">
        <v>17278</v>
      </c>
      <c r="U1908" t="s">
        <v>2394</v>
      </c>
      <c r="V1908">
        <v>0</v>
      </c>
      <c r="W1908" t="s">
        <v>9016</v>
      </c>
      <c r="X1908" t="s">
        <v>9017</v>
      </c>
      <c r="Y1908">
        <v>181</v>
      </c>
      <c r="Z1908" t="s">
        <v>44</v>
      </c>
      <c r="AA1908" t="s">
        <v>45</v>
      </c>
      <c r="AB1908" t="s">
        <v>150</v>
      </c>
      <c r="AC1908">
        <v>25000000</v>
      </c>
      <c r="AD1908">
        <v>2005</v>
      </c>
      <c r="AE1908">
        <v>2000</v>
      </c>
      <c r="AF1908">
        <v>6.6</v>
      </c>
      <c r="AG1908">
        <v>2.35</v>
      </c>
      <c r="AH1908">
        <v>0</v>
      </c>
    </row>
    <row r="1909" spans="1:34">
      <c r="A1909" t="s">
        <v>34</v>
      </c>
      <c r="B1909" t="s">
        <v>9018</v>
      </c>
      <c r="C1909">
        <v>88</v>
      </c>
      <c r="D1909">
        <v>119</v>
      </c>
      <c r="E1909">
        <v>42</v>
      </c>
      <c r="F1909">
        <v>917</v>
      </c>
      <c r="G1909" t="s">
        <v>614</v>
      </c>
      <c r="H1909">
        <v>2000</v>
      </c>
      <c r="I1909">
        <v>39008741</v>
      </c>
      <c r="J1909" t="s">
        <v>88</v>
      </c>
      <c r="K1909" t="s">
        <v>38</v>
      </c>
      <c r="L1909" t="s">
        <v>89</v>
      </c>
      <c r="M1909" t="s">
        <v>87</v>
      </c>
      <c r="Q1909" t="s">
        <v>871</v>
      </c>
      <c r="R1909" t="s">
        <v>9019</v>
      </c>
      <c r="S1909">
        <v>44838</v>
      </c>
      <c r="T1909">
        <v>6862</v>
      </c>
      <c r="U1909" t="s">
        <v>3252</v>
      </c>
      <c r="V1909">
        <v>0</v>
      </c>
      <c r="W1909" t="s">
        <v>9020</v>
      </c>
      <c r="X1909" t="s">
        <v>9021</v>
      </c>
      <c r="Y1909">
        <v>223</v>
      </c>
      <c r="Z1909" t="s">
        <v>44</v>
      </c>
      <c r="AA1909" t="s">
        <v>45</v>
      </c>
      <c r="AB1909" t="s">
        <v>150</v>
      </c>
      <c r="AC1909">
        <v>25000000</v>
      </c>
      <c r="AD1909">
        <v>2005</v>
      </c>
      <c r="AE1909">
        <v>953</v>
      </c>
      <c r="AF1909">
        <v>6.6</v>
      </c>
      <c r="AG1909">
        <v>2.35</v>
      </c>
      <c r="AH1909">
        <v>0</v>
      </c>
    </row>
    <row r="1910" spans="1:34">
      <c r="A1910" t="s">
        <v>34</v>
      </c>
      <c r="B1910" t="s">
        <v>5122</v>
      </c>
      <c r="C1910">
        <v>112</v>
      </c>
      <c r="D1910">
        <v>107</v>
      </c>
      <c r="E1910">
        <v>13</v>
      </c>
      <c r="F1910">
        <v>165</v>
      </c>
      <c r="G1910" t="s">
        <v>9027</v>
      </c>
      <c r="H1910">
        <v>618</v>
      </c>
      <c r="I1910">
        <v>21835784</v>
      </c>
      <c r="J1910" t="s">
        <v>88</v>
      </c>
      <c r="K1910" t="s">
        <v>38</v>
      </c>
      <c r="L1910" t="s">
        <v>87</v>
      </c>
      <c r="Q1910" t="s">
        <v>9028</v>
      </c>
      <c r="R1910" t="s">
        <v>9029</v>
      </c>
      <c r="S1910">
        <v>58297</v>
      </c>
      <c r="T1910">
        <v>1095</v>
      </c>
      <c r="U1910" t="s">
        <v>9030</v>
      </c>
      <c r="V1910">
        <v>3</v>
      </c>
      <c r="W1910" t="s">
        <v>9031</v>
      </c>
      <c r="X1910" t="s">
        <v>9032</v>
      </c>
      <c r="Y1910">
        <v>161</v>
      </c>
      <c r="Z1910" t="s">
        <v>44</v>
      </c>
      <c r="AA1910" t="s">
        <v>45</v>
      </c>
      <c r="AB1910" t="s">
        <v>62</v>
      </c>
      <c r="AC1910">
        <v>30000000</v>
      </c>
      <c r="AD1910">
        <v>2005</v>
      </c>
      <c r="AE1910">
        <v>172</v>
      </c>
      <c r="AF1910">
        <v>6.6</v>
      </c>
      <c r="AG1910">
        <v>1.85</v>
      </c>
      <c r="AH1910">
        <v>0</v>
      </c>
    </row>
    <row r="1911" spans="1:34">
      <c r="A1911" t="s">
        <v>34</v>
      </c>
      <c r="B1911" t="s">
        <v>9033</v>
      </c>
      <c r="C1911">
        <v>92</v>
      </c>
      <c r="D1911">
        <v>93</v>
      </c>
      <c r="E1911">
        <v>17</v>
      </c>
      <c r="F1911">
        <v>360</v>
      </c>
      <c r="G1911" t="s">
        <v>4508</v>
      </c>
      <c r="H1911">
        <v>13000</v>
      </c>
      <c r="I1911">
        <v>17718223</v>
      </c>
      <c r="J1911" t="s">
        <v>88</v>
      </c>
      <c r="Q1911" t="s">
        <v>209</v>
      </c>
      <c r="R1911" t="s">
        <v>9034</v>
      </c>
      <c r="S1911">
        <v>162067</v>
      </c>
      <c r="T1911">
        <v>14180</v>
      </c>
      <c r="U1911" t="s">
        <v>9035</v>
      </c>
      <c r="V1911">
        <v>5</v>
      </c>
      <c r="W1911" t="s">
        <v>9036</v>
      </c>
      <c r="X1911" t="s">
        <v>9037</v>
      </c>
      <c r="Y1911">
        <v>316</v>
      </c>
      <c r="Z1911" t="s">
        <v>44</v>
      </c>
      <c r="AA1911" t="s">
        <v>45</v>
      </c>
      <c r="AB1911" t="s">
        <v>46</v>
      </c>
      <c r="AC1911">
        <v>25000000</v>
      </c>
      <c r="AD1911">
        <v>2004</v>
      </c>
      <c r="AE1911">
        <v>634</v>
      </c>
      <c r="AF1911">
        <v>6.6</v>
      </c>
      <c r="AG1911">
        <v>1.85</v>
      </c>
      <c r="AH1911">
        <v>0</v>
      </c>
    </row>
    <row r="1912" spans="1:34">
      <c r="A1912" t="s">
        <v>34</v>
      </c>
      <c r="B1912" t="s">
        <v>2101</v>
      </c>
      <c r="C1912">
        <v>247</v>
      </c>
      <c r="D1912">
        <v>101</v>
      </c>
      <c r="E1912">
        <v>0</v>
      </c>
      <c r="F1912">
        <v>92</v>
      </c>
      <c r="G1912" t="s">
        <v>2105</v>
      </c>
      <c r="H1912">
        <v>218</v>
      </c>
      <c r="I1912">
        <v>31452765</v>
      </c>
      <c r="J1912" t="s">
        <v>88</v>
      </c>
      <c r="K1912" t="s">
        <v>87</v>
      </c>
      <c r="Q1912" t="s">
        <v>5616</v>
      </c>
      <c r="R1912" t="s">
        <v>9043</v>
      </c>
      <c r="S1912">
        <v>149835</v>
      </c>
      <c r="T1912">
        <v>638</v>
      </c>
      <c r="U1912" t="s">
        <v>9044</v>
      </c>
      <c r="V1912">
        <v>7</v>
      </c>
      <c r="W1912" t="s">
        <v>9045</v>
      </c>
      <c r="X1912" t="s">
        <v>9046</v>
      </c>
      <c r="Y1912">
        <v>243</v>
      </c>
      <c r="Z1912" t="s">
        <v>44</v>
      </c>
      <c r="AA1912" t="s">
        <v>45</v>
      </c>
      <c r="AB1912" t="s">
        <v>46</v>
      </c>
      <c r="AC1912">
        <v>24000000</v>
      </c>
      <c r="AD1912">
        <v>2008</v>
      </c>
      <c r="AE1912">
        <v>216</v>
      </c>
      <c r="AF1912">
        <v>6.6</v>
      </c>
      <c r="AG1912">
        <v>1.85</v>
      </c>
      <c r="AH1912">
        <v>0</v>
      </c>
    </row>
    <row r="1913" spans="1:34">
      <c r="A1913" t="s">
        <v>34</v>
      </c>
      <c r="B1913" t="s">
        <v>5381</v>
      </c>
      <c r="C1913">
        <v>156</v>
      </c>
      <c r="D1913">
        <v>103</v>
      </c>
      <c r="E1913">
        <v>189</v>
      </c>
      <c r="F1913">
        <v>949</v>
      </c>
      <c r="G1913" t="s">
        <v>4992</v>
      </c>
      <c r="H1913">
        <v>2000</v>
      </c>
      <c r="I1913">
        <v>34290142</v>
      </c>
      <c r="J1913" t="s">
        <v>88</v>
      </c>
      <c r="K1913" t="s">
        <v>38</v>
      </c>
      <c r="Q1913" t="s">
        <v>6381</v>
      </c>
      <c r="R1913" t="s">
        <v>9067</v>
      </c>
      <c r="S1913">
        <v>54242</v>
      </c>
      <c r="T1913">
        <v>4662</v>
      </c>
      <c r="U1913" t="s">
        <v>9068</v>
      </c>
      <c r="V1913">
        <v>8</v>
      </c>
      <c r="W1913" t="s">
        <v>9069</v>
      </c>
      <c r="X1913" t="s">
        <v>9070</v>
      </c>
      <c r="Y1913">
        <v>145</v>
      </c>
      <c r="Z1913" t="s">
        <v>44</v>
      </c>
      <c r="AA1913" t="s">
        <v>45</v>
      </c>
      <c r="AB1913" t="s">
        <v>46</v>
      </c>
      <c r="AC1913">
        <v>19800000</v>
      </c>
      <c r="AD1913">
        <v>2014</v>
      </c>
      <c r="AE1913">
        <v>1000</v>
      </c>
      <c r="AF1913">
        <v>6.6</v>
      </c>
      <c r="AG1913">
        <v>2.35</v>
      </c>
      <c r="AH1913">
        <v>14000</v>
      </c>
    </row>
    <row r="1914" spans="1:34">
      <c r="A1914" t="s">
        <v>34</v>
      </c>
      <c r="B1914" t="s">
        <v>8270</v>
      </c>
      <c r="C1914">
        <v>45</v>
      </c>
      <c r="D1914">
        <v>103</v>
      </c>
      <c r="E1914">
        <v>0</v>
      </c>
      <c r="F1914">
        <v>801</v>
      </c>
      <c r="G1914" t="s">
        <v>1080</v>
      </c>
      <c r="H1914">
        <v>21000</v>
      </c>
      <c r="I1914">
        <v>17518220</v>
      </c>
      <c r="J1914" t="s">
        <v>88</v>
      </c>
      <c r="K1914" t="s">
        <v>38</v>
      </c>
      <c r="L1914" t="s">
        <v>87</v>
      </c>
      <c r="Q1914" t="s">
        <v>608</v>
      </c>
      <c r="R1914" t="s">
        <v>9076</v>
      </c>
      <c r="S1914">
        <v>9105</v>
      </c>
      <c r="T1914">
        <v>25263</v>
      </c>
      <c r="U1914" t="s">
        <v>5197</v>
      </c>
      <c r="V1914">
        <v>1</v>
      </c>
      <c r="W1914" t="s">
        <v>9077</v>
      </c>
      <c r="X1914" t="s">
        <v>9078</v>
      </c>
      <c r="Y1914">
        <v>76</v>
      </c>
      <c r="Z1914" t="s">
        <v>44</v>
      </c>
      <c r="AA1914" t="s">
        <v>45</v>
      </c>
      <c r="AB1914" t="s">
        <v>62</v>
      </c>
      <c r="AC1914">
        <v>20000000</v>
      </c>
      <c r="AD1914">
        <v>1995</v>
      </c>
      <c r="AE1914">
        <v>1000</v>
      </c>
      <c r="AF1914">
        <v>6.6</v>
      </c>
      <c r="AG1914">
        <v>1.85</v>
      </c>
      <c r="AH1914">
        <v>0</v>
      </c>
    </row>
    <row r="1915" spans="1:34">
      <c r="A1915" t="s">
        <v>34</v>
      </c>
      <c r="B1915" t="s">
        <v>784</v>
      </c>
      <c r="C1915">
        <v>156</v>
      </c>
      <c r="D1915">
        <v>102</v>
      </c>
      <c r="E1915">
        <v>563</v>
      </c>
      <c r="F1915">
        <v>385</v>
      </c>
      <c r="G1915" t="s">
        <v>4474</v>
      </c>
      <c r="H1915">
        <v>12000</v>
      </c>
      <c r="I1915">
        <v>12469811</v>
      </c>
      <c r="J1915" t="s">
        <v>88</v>
      </c>
      <c r="K1915" t="s">
        <v>38</v>
      </c>
      <c r="Q1915" t="s">
        <v>2304</v>
      </c>
      <c r="R1915" t="s">
        <v>9088</v>
      </c>
      <c r="S1915">
        <v>69172</v>
      </c>
      <c r="T1915">
        <v>13156</v>
      </c>
      <c r="U1915" t="s">
        <v>2271</v>
      </c>
      <c r="V1915">
        <v>1</v>
      </c>
      <c r="W1915" t="s">
        <v>9089</v>
      </c>
      <c r="X1915" t="s">
        <v>9090</v>
      </c>
      <c r="Y1915">
        <v>316</v>
      </c>
      <c r="Z1915" t="s">
        <v>44</v>
      </c>
      <c r="AA1915" t="s">
        <v>45</v>
      </c>
      <c r="AB1915" t="s">
        <v>46</v>
      </c>
      <c r="AC1915">
        <v>22000000</v>
      </c>
      <c r="AD1915">
        <v>2005</v>
      </c>
      <c r="AE1915">
        <v>442</v>
      </c>
      <c r="AF1915">
        <v>6.6</v>
      </c>
      <c r="AG1915">
        <v>1.85</v>
      </c>
      <c r="AH1915">
        <v>0</v>
      </c>
    </row>
    <row r="1916" spans="1:34">
      <c r="A1916" t="s">
        <v>34</v>
      </c>
      <c r="B1916" t="s">
        <v>4319</v>
      </c>
      <c r="C1916">
        <v>175</v>
      </c>
      <c r="D1916">
        <v>101</v>
      </c>
      <c r="E1916">
        <v>53</v>
      </c>
      <c r="F1916">
        <v>580</v>
      </c>
      <c r="G1916" t="s">
        <v>4848</v>
      </c>
      <c r="H1916">
        <v>14000</v>
      </c>
      <c r="I1916">
        <v>13650738</v>
      </c>
      <c r="J1916" t="s">
        <v>88</v>
      </c>
      <c r="K1916" t="s">
        <v>38</v>
      </c>
      <c r="Q1916" t="s">
        <v>762</v>
      </c>
      <c r="R1916" t="s">
        <v>9091</v>
      </c>
      <c r="S1916">
        <v>61360</v>
      </c>
      <c r="T1916">
        <v>16926</v>
      </c>
      <c r="U1916" t="s">
        <v>9092</v>
      </c>
      <c r="V1916">
        <v>1</v>
      </c>
      <c r="W1916" t="s">
        <v>9093</v>
      </c>
      <c r="X1916" t="s">
        <v>9094</v>
      </c>
      <c r="Y1916">
        <v>129</v>
      </c>
      <c r="Z1916" t="s">
        <v>44</v>
      </c>
      <c r="AA1916" t="s">
        <v>45</v>
      </c>
      <c r="AB1916" t="s">
        <v>46</v>
      </c>
      <c r="AC1916">
        <v>20000000</v>
      </c>
      <c r="AD1916">
        <v>2015</v>
      </c>
      <c r="AE1916">
        <v>1000</v>
      </c>
      <c r="AF1916">
        <v>6.6</v>
      </c>
      <c r="AG1916">
        <v>2.35</v>
      </c>
      <c r="AH1916">
        <v>25000</v>
      </c>
    </row>
    <row r="1917" spans="1:34">
      <c r="A1917" t="s">
        <v>34</v>
      </c>
      <c r="B1917" t="s">
        <v>7976</v>
      </c>
      <c r="C1917">
        <v>103</v>
      </c>
      <c r="D1917">
        <v>99</v>
      </c>
      <c r="E1917">
        <v>42</v>
      </c>
      <c r="F1917">
        <v>557</v>
      </c>
      <c r="G1917" t="s">
        <v>8119</v>
      </c>
      <c r="H1917">
        <v>975</v>
      </c>
      <c r="I1917">
        <v>52691009</v>
      </c>
      <c r="J1917" t="s">
        <v>88</v>
      </c>
      <c r="K1917" t="s">
        <v>89</v>
      </c>
      <c r="Q1917" t="s">
        <v>6995</v>
      </c>
      <c r="R1917" t="s">
        <v>9098</v>
      </c>
      <c r="S1917">
        <v>18727</v>
      </c>
      <c r="T1917">
        <v>3567</v>
      </c>
      <c r="U1917" t="s">
        <v>9099</v>
      </c>
      <c r="V1917">
        <v>2</v>
      </c>
      <c r="W1917" t="s">
        <v>9100</v>
      </c>
      <c r="X1917" t="s">
        <v>9101</v>
      </c>
      <c r="Y1917">
        <v>45</v>
      </c>
      <c r="Z1917" t="s">
        <v>44</v>
      </c>
      <c r="AA1917" t="s">
        <v>45</v>
      </c>
      <c r="AB1917" t="s">
        <v>150</v>
      </c>
      <c r="AC1917">
        <v>21000000</v>
      </c>
      <c r="AD1917">
        <v>2011</v>
      </c>
      <c r="AE1917">
        <v>569</v>
      </c>
      <c r="AF1917">
        <v>6.6</v>
      </c>
      <c r="AG1917">
        <v>2.35</v>
      </c>
      <c r="AH1917">
        <v>0</v>
      </c>
    </row>
    <row r="1918" spans="1:34">
      <c r="A1918" t="s">
        <v>34</v>
      </c>
      <c r="B1918" t="s">
        <v>983</v>
      </c>
      <c r="C1918">
        <v>109</v>
      </c>
      <c r="D1918">
        <v>112</v>
      </c>
      <c r="E1918">
        <v>11000</v>
      </c>
      <c r="F1918">
        <v>642</v>
      </c>
      <c r="G1918" t="s">
        <v>9102</v>
      </c>
      <c r="H1918">
        <v>11000</v>
      </c>
      <c r="I1918">
        <v>4839383</v>
      </c>
      <c r="J1918" t="s">
        <v>88</v>
      </c>
      <c r="K1918" t="s">
        <v>87</v>
      </c>
      <c r="Q1918" t="s">
        <v>983</v>
      </c>
      <c r="R1918" t="s">
        <v>9103</v>
      </c>
      <c r="S1918">
        <v>21613</v>
      </c>
      <c r="T1918">
        <v>12766</v>
      </c>
      <c r="U1918" t="s">
        <v>398</v>
      </c>
      <c r="V1918">
        <v>0</v>
      </c>
      <c r="W1918" t="s">
        <v>9104</v>
      </c>
      <c r="X1918" t="s">
        <v>9105</v>
      </c>
      <c r="Y1918">
        <v>148</v>
      </c>
      <c r="Z1918" t="s">
        <v>44</v>
      </c>
      <c r="AA1918" t="s">
        <v>45</v>
      </c>
      <c r="AB1918" t="s">
        <v>62</v>
      </c>
      <c r="AC1918">
        <v>16000000</v>
      </c>
      <c r="AD1918">
        <v>2002</v>
      </c>
      <c r="AE1918">
        <v>650</v>
      </c>
      <c r="AF1918">
        <v>6.6</v>
      </c>
      <c r="AG1918">
        <v>1.85</v>
      </c>
      <c r="AH1918">
        <v>762</v>
      </c>
    </row>
    <row r="1919" spans="1:34">
      <c r="A1919" t="s">
        <v>34</v>
      </c>
      <c r="B1919" t="s">
        <v>5676</v>
      </c>
      <c r="C1919">
        <v>157</v>
      </c>
      <c r="D1919">
        <v>102</v>
      </c>
      <c r="E1919">
        <v>79</v>
      </c>
      <c r="F1919">
        <v>27</v>
      </c>
      <c r="G1919" t="s">
        <v>9121</v>
      </c>
      <c r="H1919">
        <v>925</v>
      </c>
      <c r="I1919">
        <v>101978840</v>
      </c>
      <c r="J1919" t="s">
        <v>88</v>
      </c>
      <c r="Q1919" t="s">
        <v>9122</v>
      </c>
      <c r="R1919" t="s">
        <v>9123</v>
      </c>
      <c r="S1919">
        <v>77724</v>
      </c>
      <c r="T1919">
        <v>1018</v>
      </c>
      <c r="U1919" t="s">
        <v>9124</v>
      </c>
      <c r="V1919">
        <v>0</v>
      </c>
      <c r="W1919" t="s">
        <v>9125</v>
      </c>
      <c r="X1919" t="s">
        <v>9126</v>
      </c>
      <c r="Y1919">
        <v>162</v>
      </c>
      <c r="Z1919" t="s">
        <v>44</v>
      </c>
      <c r="AA1919" t="s">
        <v>45</v>
      </c>
      <c r="AB1919" t="s">
        <v>46</v>
      </c>
      <c r="AC1919">
        <v>15000000</v>
      </c>
      <c r="AD1919">
        <v>2013</v>
      </c>
      <c r="AE1919">
        <v>38</v>
      </c>
      <c r="AF1919">
        <v>6.6</v>
      </c>
      <c r="AG1919">
        <v>1.85</v>
      </c>
      <c r="AH1919">
        <v>26000</v>
      </c>
    </row>
    <row r="1920" spans="1:34">
      <c r="A1920" t="s">
        <v>34</v>
      </c>
      <c r="B1920" t="s">
        <v>9171</v>
      </c>
      <c r="C1920">
        <v>77</v>
      </c>
      <c r="D1920">
        <v>122</v>
      </c>
      <c r="E1920">
        <v>167</v>
      </c>
      <c r="F1920">
        <v>807</v>
      </c>
      <c r="G1920" t="s">
        <v>5614</v>
      </c>
      <c r="H1920">
        <v>997</v>
      </c>
      <c r="I1920">
        <v>91547205</v>
      </c>
      <c r="J1920" t="s">
        <v>88</v>
      </c>
      <c r="K1920" t="s">
        <v>87</v>
      </c>
      <c r="Q1920" t="s">
        <v>9172</v>
      </c>
      <c r="R1920" t="s">
        <v>9173</v>
      </c>
      <c r="S1920">
        <v>34579</v>
      </c>
      <c r="T1920">
        <v>5165</v>
      </c>
      <c r="U1920" t="s">
        <v>9174</v>
      </c>
      <c r="V1920">
        <v>8</v>
      </c>
      <c r="W1920" t="s">
        <v>9175</v>
      </c>
      <c r="X1920" t="s">
        <v>9176</v>
      </c>
      <c r="Y1920">
        <v>62</v>
      </c>
      <c r="Z1920" t="s">
        <v>44</v>
      </c>
      <c r="AA1920" t="s">
        <v>45</v>
      </c>
      <c r="AB1920" t="s">
        <v>62</v>
      </c>
      <c r="AC1920">
        <v>12000000</v>
      </c>
      <c r="AD1920">
        <v>2012</v>
      </c>
      <c r="AE1920">
        <v>966</v>
      </c>
      <c r="AF1920">
        <v>6.6</v>
      </c>
      <c r="AG1920">
        <v>2.35</v>
      </c>
      <c r="AH1920">
        <v>0</v>
      </c>
    </row>
    <row r="1921" spans="1:34">
      <c r="A1921" t="s">
        <v>34</v>
      </c>
      <c r="B1921" t="s">
        <v>3321</v>
      </c>
      <c r="C1921">
        <v>24</v>
      </c>
      <c r="D1921">
        <v>100</v>
      </c>
      <c r="E1921">
        <v>98</v>
      </c>
      <c r="F1921">
        <v>604</v>
      </c>
      <c r="G1921" t="s">
        <v>8386</v>
      </c>
      <c r="H1921">
        <v>1000</v>
      </c>
      <c r="I1921">
        <v>12902790</v>
      </c>
      <c r="J1921" t="s">
        <v>88</v>
      </c>
      <c r="K1921" t="s">
        <v>38</v>
      </c>
      <c r="L1921" t="s">
        <v>87</v>
      </c>
      <c r="Q1921" t="s">
        <v>1080</v>
      </c>
      <c r="R1921" t="s">
        <v>9186</v>
      </c>
      <c r="S1921">
        <v>4052</v>
      </c>
      <c r="T1921">
        <v>3250</v>
      </c>
      <c r="U1921" t="s">
        <v>263</v>
      </c>
      <c r="V1921">
        <v>1</v>
      </c>
      <c r="W1921" t="s">
        <v>9187</v>
      </c>
      <c r="X1921" t="s">
        <v>9188</v>
      </c>
      <c r="Y1921">
        <v>88</v>
      </c>
      <c r="Z1921" t="s">
        <v>44</v>
      </c>
      <c r="AA1921" t="s">
        <v>45</v>
      </c>
      <c r="AB1921" t="s">
        <v>46</v>
      </c>
      <c r="AC1921">
        <v>12000000</v>
      </c>
      <c r="AD1921">
        <v>1998</v>
      </c>
      <c r="AE1921">
        <v>849</v>
      </c>
      <c r="AF1921">
        <v>6.6</v>
      </c>
      <c r="AG1921">
        <v>2.35</v>
      </c>
      <c r="AH1921">
        <v>242</v>
      </c>
    </row>
    <row r="1922" spans="1:34">
      <c r="A1922" t="s">
        <v>34</v>
      </c>
      <c r="B1922" t="s">
        <v>4495</v>
      </c>
      <c r="C1922">
        <v>158</v>
      </c>
      <c r="D1922">
        <v>122</v>
      </c>
      <c r="E1922">
        <v>108</v>
      </c>
      <c r="F1922">
        <v>111</v>
      </c>
      <c r="G1922" t="s">
        <v>4497</v>
      </c>
      <c r="H1922">
        <v>220</v>
      </c>
      <c r="I1922">
        <v>33071558</v>
      </c>
      <c r="J1922" t="s">
        <v>88</v>
      </c>
      <c r="K1922" t="s">
        <v>38</v>
      </c>
      <c r="Q1922" t="s">
        <v>9203</v>
      </c>
      <c r="R1922" t="s">
        <v>9204</v>
      </c>
      <c r="S1922">
        <v>22369</v>
      </c>
      <c r="T1922">
        <v>583</v>
      </c>
      <c r="U1922" t="s">
        <v>9205</v>
      </c>
      <c r="V1922">
        <v>6</v>
      </c>
      <c r="W1922" t="s">
        <v>9206</v>
      </c>
      <c r="X1922" t="s">
        <v>9207</v>
      </c>
      <c r="Y1922">
        <v>100</v>
      </c>
      <c r="Z1922" t="s">
        <v>44</v>
      </c>
      <c r="AA1922" t="s">
        <v>329</v>
      </c>
      <c r="AB1922" t="s">
        <v>150</v>
      </c>
      <c r="AC1922">
        <v>10000000</v>
      </c>
      <c r="AD1922">
        <v>2015</v>
      </c>
      <c r="AE1922">
        <v>186</v>
      </c>
      <c r="AF1922">
        <v>6.6</v>
      </c>
      <c r="AG1922">
        <v>2.35</v>
      </c>
      <c r="AH1922">
        <v>21000</v>
      </c>
    </row>
    <row r="1923" spans="1:34">
      <c r="A1923" t="s">
        <v>34</v>
      </c>
      <c r="B1923" t="s">
        <v>9223</v>
      </c>
      <c r="C1923">
        <v>200</v>
      </c>
      <c r="D1923">
        <v>90</v>
      </c>
      <c r="E1923">
        <v>76</v>
      </c>
      <c r="F1923">
        <v>345</v>
      </c>
      <c r="G1923" t="s">
        <v>3658</v>
      </c>
      <c r="H1923">
        <v>798</v>
      </c>
      <c r="I1923">
        <v>136432</v>
      </c>
      <c r="J1923" t="s">
        <v>88</v>
      </c>
      <c r="K1923" t="s">
        <v>94</v>
      </c>
      <c r="L1923" t="s">
        <v>57</v>
      </c>
      <c r="Q1923" t="s">
        <v>5941</v>
      </c>
      <c r="R1923" t="s">
        <v>9224</v>
      </c>
      <c r="S1923">
        <v>31890</v>
      </c>
      <c r="T1923">
        <v>2217</v>
      </c>
      <c r="U1923" t="s">
        <v>9225</v>
      </c>
      <c r="V1923">
        <v>0</v>
      </c>
      <c r="W1923" t="s">
        <v>9226</v>
      </c>
      <c r="X1923" t="s">
        <v>9227</v>
      </c>
      <c r="Y1923">
        <v>194</v>
      </c>
      <c r="Z1923" t="s">
        <v>44</v>
      </c>
      <c r="AA1923" t="s">
        <v>329</v>
      </c>
      <c r="AB1923" t="s">
        <v>46</v>
      </c>
      <c r="AC1923">
        <v>5000000</v>
      </c>
      <c r="AD1923">
        <v>2006</v>
      </c>
      <c r="AE1923">
        <v>769</v>
      </c>
      <c r="AF1923">
        <v>6.6</v>
      </c>
      <c r="AG1923">
        <v>1.85</v>
      </c>
      <c r="AH1923">
        <v>0</v>
      </c>
    </row>
    <row r="1924" spans="1:34">
      <c r="A1924" t="s">
        <v>34</v>
      </c>
      <c r="B1924" t="s">
        <v>3663</v>
      </c>
      <c r="C1924">
        <v>49</v>
      </c>
      <c r="D1924">
        <v>104</v>
      </c>
      <c r="E1924">
        <v>71</v>
      </c>
      <c r="F1924">
        <v>168</v>
      </c>
      <c r="G1924" t="s">
        <v>9247</v>
      </c>
      <c r="H1924">
        <v>1000</v>
      </c>
      <c r="I1924">
        <v>1789892</v>
      </c>
      <c r="J1924" t="s">
        <v>88</v>
      </c>
      <c r="K1924" t="s">
        <v>37</v>
      </c>
      <c r="Q1924" t="s">
        <v>1049</v>
      </c>
      <c r="R1924" t="s">
        <v>9248</v>
      </c>
      <c r="S1924">
        <v>9494</v>
      </c>
      <c r="T1924">
        <v>1795</v>
      </c>
      <c r="U1924" t="s">
        <v>9249</v>
      </c>
      <c r="V1924">
        <v>1</v>
      </c>
      <c r="W1924" t="s">
        <v>9250</v>
      </c>
      <c r="X1924" t="s">
        <v>9251</v>
      </c>
      <c r="Y1924">
        <v>109</v>
      </c>
      <c r="Z1924" t="s">
        <v>44</v>
      </c>
      <c r="AA1924" t="s">
        <v>359</v>
      </c>
      <c r="AB1924" t="s">
        <v>46</v>
      </c>
      <c r="AC1924">
        <v>8000000</v>
      </c>
      <c r="AD1924">
        <v>1998</v>
      </c>
      <c r="AE1924">
        <v>261</v>
      </c>
      <c r="AF1924">
        <v>6.6</v>
      </c>
      <c r="AG1924">
        <v>1.85</v>
      </c>
      <c r="AH1924">
        <v>515</v>
      </c>
    </row>
    <row r="1925" spans="1:34">
      <c r="A1925" t="s">
        <v>34</v>
      </c>
      <c r="B1925" t="s">
        <v>577</v>
      </c>
      <c r="C1925">
        <v>100</v>
      </c>
      <c r="D1925">
        <v>102</v>
      </c>
      <c r="E1925">
        <v>346</v>
      </c>
      <c r="F1925">
        <v>488</v>
      </c>
      <c r="G1925" t="s">
        <v>9252</v>
      </c>
      <c r="H1925">
        <v>947</v>
      </c>
      <c r="I1925">
        <v>23106</v>
      </c>
      <c r="J1925" t="s">
        <v>88</v>
      </c>
      <c r="K1925" t="s">
        <v>37</v>
      </c>
      <c r="L1925" t="s">
        <v>38</v>
      </c>
      <c r="M1925" t="s">
        <v>87</v>
      </c>
      <c r="Q1925" t="s">
        <v>1424</v>
      </c>
      <c r="R1925" t="s">
        <v>9253</v>
      </c>
      <c r="S1925">
        <v>9003</v>
      </c>
      <c r="T1925">
        <v>2572</v>
      </c>
      <c r="U1925" t="s">
        <v>307</v>
      </c>
      <c r="V1925">
        <v>0</v>
      </c>
      <c r="W1925" t="s">
        <v>9254</v>
      </c>
      <c r="X1925" t="s">
        <v>9255</v>
      </c>
      <c r="Y1925">
        <v>58</v>
      </c>
      <c r="Z1925" t="s">
        <v>44</v>
      </c>
      <c r="AA1925" t="s">
        <v>111</v>
      </c>
      <c r="AB1925" t="s">
        <v>199</v>
      </c>
      <c r="AC1925">
        <v>50000000</v>
      </c>
      <c r="AD1925">
        <v>2004</v>
      </c>
      <c r="AE1925">
        <v>526</v>
      </c>
      <c r="AF1925">
        <v>6.6</v>
      </c>
      <c r="AG1925">
        <v>1.66</v>
      </c>
      <c r="AH1925">
        <v>532</v>
      </c>
    </row>
    <row r="1926" spans="1:34">
      <c r="A1926" t="s">
        <v>34</v>
      </c>
      <c r="B1926" t="s">
        <v>116</v>
      </c>
      <c r="C1926">
        <v>364</v>
      </c>
      <c r="D1926">
        <v>90</v>
      </c>
      <c r="E1926">
        <v>23000</v>
      </c>
      <c r="F1926">
        <v>694</v>
      </c>
      <c r="G1926" t="s">
        <v>291</v>
      </c>
      <c r="H1926">
        <v>23000</v>
      </c>
      <c r="I1926">
        <v>24475193</v>
      </c>
      <c r="J1926" t="s">
        <v>88</v>
      </c>
      <c r="K1926" t="s">
        <v>38</v>
      </c>
      <c r="L1926" t="s">
        <v>87</v>
      </c>
      <c r="Q1926" t="s">
        <v>116</v>
      </c>
      <c r="R1926" t="s">
        <v>9273</v>
      </c>
      <c r="S1926">
        <v>190494</v>
      </c>
      <c r="T1926">
        <v>44265</v>
      </c>
      <c r="U1926" t="s">
        <v>9274</v>
      </c>
      <c r="V1926">
        <v>1</v>
      </c>
      <c r="W1926" t="s">
        <v>9275</v>
      </c>
      <c r="X1926" t="s">
        <v>9276</v>
      </c>
      <c r="Y1926">
        <v>314</v>
      </c>
      <c r="Z1926" t="s">
        <v>44</v>
      </c>
      <c r="AA1926" t="s">
        <v>45</v>
      </c>
      <c r="AB1926" t="s">
        <v>46</v>
      </c>
      <c r="AC1926">
        <v>3000000</v>
      </c>
      <c r="AD1926">
        <v>2013</v>
      </c>
      <c r="AE1926">
        <v>19000</v>
      </c>
      <c r="AF1926">
        <v>6.6</v>
      </c>
      <c r="AG1926">
        <v>2.35</v>
      </c>
      <c r="AH1926">
        <v>33000</v>
      </c>
    </row>
    <row r="1927" spans="1:34">
      <c r="A1927" t="s">
        <v>34</v>
      </c>
      <c r="B1927" t="s">
        <v>5676</v>
      </c>
      <c r="C1927">
        <v>106</v>
      </c>
      <c r="D1927">
        <v>87</v>
      </c>
      <c r="E1927">
        <v>79</v>
      </c>
      <c r="F1927">
        <v>218</v>
      </c>
      <c r="G1927" t="s">
        <v>5677</v>
      </c>
      <c r="H1927">
        <v>608</v>
      </c>
      <c r="I1927">
        <v>64267897</v>
      </c>
      <c r="J1927" t="s">
        <v>88</v>
      </c>
      <c r="K1927" t="s">
        <v>93</v>
      </c>
      <c r="Q1927" t="s">
        <v>5678</v>
      </c>
      <c r="R1927" t="s">
        <v>9289</v>
      </c>
      <c r="S1927">
        <v>67992</v>
      </c>
      <c r="T1927">
        <v>1770</v>
      </c>
      <c r="U1927" t="s">
        <v>5680</v>
      </c>
      <c r="V1927">
        <v>0</v>
      </c>
      <c r="W1927" t="s">
        <v>9290</v>
      </c>
      <c r="X1927" t="s">
        <v>9291</v>
      </c>
      <c r="Y1927">
        <v>327</v>
      </c>
      <c r="Z1927" t="s">
        <v>44</v>
      </c>
      <c r="AA1927" t="s">
        <v>45</v>
      </c>
      <c r="AB1927" t="s">
        <v>46</v>
      </c>
      <c r="AC1927">
        <v>5000000</v>
      </c>
      <c r="AD1927">
        <v>2002</v>
      </c>
      <c r="AE1927">
        <v>362</v>
      </c>
      <c r="AF1927">
        <v>6.6</v>
      </c>
      <c r="AG1927">
        <v>1.85</v>
      </c>
      <c r="AH1927">
        <v>0</v>
      </c>
    </row>
    <row r="1928" spans="1:34">
      <c r="A1928" t="s">
        <v>34</v>
      </c>
      <c r="B1928" t="s">
        <v>9298</v>
      </c>
      <c r="C1928">
        <v>168</v>
      </c>
      <c r="D1928">
        <v>95</v>
      </c>
      <c r="E1928">
        <v>38</v>
      </c>
      <c r="F1928">
        <v>249</v>
      </c>
      <c r="G1928" t="s">
        <v>9299</v>
      </c>
      <c r="H1928">
        <v>567</v>
      </c>
      <c r="I1928">
        <v>241437427</v>
      </c>
      <c r="J1928" t="s">
        <v>88</v>
      </c>
      <c r="K1928" t="s">
        <v>89</v>
      </c>
      <c r="L1928" t="s">
        <v>87</v>
      </c>
      <c r="Q1928" t="s">
        <v>9300</v>
      </c>
      <c r="R1928" t="s">
        <v>9301</v>
      </c>
      <c r="S1928">
        <v>102071</v>
      </c>
      <c r="T1928">
        <v>1495</v>
      </c>
      <c r="U1928" t="s">
        <v>9302</v>
      </c>
      <c r="V1928">
        <v>3</v>
      </c>
      <c r="W1928" t="s">
        <v>9303</v>
      </c>
      <c r="X1928" t="s">
        <v>9304</v>
      </c>
      <c r="Y1928">
        <v>756</v>
      </c>
      <c r="Z1928" t="s">
        <v>44</v>
      </c>
      <c r="AA1928" t="s">
        <v>45</v>
      </c>
      <c r="AB1928" t="s">
        <v>150</v>
      </c>
      <c r="AC1928">
        <v>5000000</v>
      </c>
      <c r="AD1928">
        <v>2002</v>
      </c>
      <c r="AE1928">
        <v>312</v>
      </c>
      <c r="AF1928">
        <v>6.6</v>
      </c>
      <c r="AG1928">
        <v>1.85</v>
      </c>
      <c r="AH1928">
        <v>5000</v>
      </c>
    </row>
    <row r="1929" spans="1:34">
      <c r="A1929" t="s">
        <v>34</v>
      </c>
      <c r="B1929" t="s">
        <v>9305</v>
      </c>
      <c r="C1929">
        <v>60</v>
      </c>
      <c r="D1929">
        <v>91</v>
      </c>
      <c r="E1929">
        <v>84</v>
      </c>
      <c r="F1929">
        <v>572</v>
      </c>
      <c r="G1929" t="s">
        <v>2872</v>
      </c>
      <c r="H1929">
        <v>1000</v>
      </c>
      <c r="I1929">
        <v>5480318</v>
      </c>
      <c r="J1929" t="s">
        <v>88</v>
      </c>
      <c r="K1929" t="s">
        <v>38</v>
      </c>
      <c r="Q1929" t="s">
        <v>6431</v>
      </c>
      <c r="R1929" t="s">
        <v>9306</v>
      </c>
      <c r="S1929">
        <v>9427</v>
      </c>
      <c r="T1929">
        <v>2691</v>
      </c>
      <c r="U1929" t="s">
        <v>9307</v>
      </c>
      <c r="V1929">
        <v>0</v>
      </c>
      <c r="W1929" t="s">
        <v>9308</v>
      </c>
      <c r="X1929" t="s">
        <v>9309</v>
      </c>
      <c r="Y1929">
        <v>79</v>
      </c>
      <c r="Z1929" t="s">
        <v>44</v>
      </c>
      <c r="AA1929" t="s">
        <v>45</v>
      </c>
      <c r="AB1929" t="s">
        <v>46</v>
      </c>
      <c r="AC1929">
        <v>5000000</v>
      </c>
      <c r="AD1929">
        <v>1998</v>
      </c>
      <c r="AE1929">
        <v>778</v>
      </c>
      <c r="AF1929">
        <v>6.6</v>
      </c>
      <c r="AG1929">
        <v>1.85</v>
      </c>
      <c r="AH1929">
        <v>462</v>
      </c>
    </row>
    <row r="1930" spans="1:34">
      <c r="A1930" t="s">
        <v>34</v>
      </c>
      <c r="B1930" t="s">
        <v>5226</v>
      </c>
      <c r="C1930">
        <v>114</v>
      </c>
      <c r="D1930">
        <v>96</v>
      </c>
      <c r="E1930">
        <v>101</v>
      </c>
      <c r="F1930">
        <v>71</v>
      </c>
      <c r="G1930" t="s">
        <v>5227</v>
      </c>
      <c r="H1930">
        <v>730</v>
      </c>
      <c r="I1930">
        <v>1325073</v>
      </c>
      <c r="J1930" t="s">
        <v>88</v>
      </c>
      <c r="K1930" t="s">
        <v>38</v>
      </c>
      <c r="Q1930" t="s">
        <v>3834</v>
      </c>
      <c r="R1930" t="s">
        <v>9310</v>
      </c>
      <c r="S1930">
        <v>18762</v>
      </c>
      <c r="T1930">
        <v>1208</v>
      </c>
      <c r="U1930" t="s">
        <v>9311</v>
      </c>
      <c r="V1930">
        <v>0</v>
      </c>
      <c r="W1930" t="s">
        <v>9312</v>
      </c>
      <c r="X1930" t="s">
        <v>9313</v>
      </c>
      <c r="Y1930">
        <v>91</v>
      </c>
      <c r="Z1930" t="s">
        <v>44</v>
      </c>
      <c r="AA1930" t="s">
        <v>45</v>
      </c>
      <c r="AB1930" t="s">
        <v>46</v>
      </c>
      <c r="AC1930">
        <v>4000000</v>
      </c>
      <c r="AD1930">
        <v>2005</v>
      </c>
      <c r="AE1930">
        <v>394</v>
      </c>
      <c r="AF1930">
        <v>6.6</v>
      </c>
      <c r="AG1930">
        <v>2.35</v>
      </c>
      <c r="AH1930">
        <v>708</v>
      </c>
    </row>
    <row r="1931" spans="1:34">
      <c r="A1931" t="s">
        <v>34</v>
      </c>
      <c r="B1931" t="s">
        <v>9314</v>
      </c>
      <c r="C1931">
        <v>43</v>
      </c>
      <c r="D1931">
        <v>99</v>
      </c>
      <c r="E1931">
        <v>13</v>
      </c>
      <c r="F1931">
        <v>159</v>
      </c>
      <c r="G1931" t="s">
        <v>6666</v>
      </c>
      <c r="H1931">
        <v>419</v>
      </c>
      <c r="I1931">
        <v>302204</v>
      </c>
      <c r="J1931" t="s">
        <v>88</v>
      </c>
      <c r="K1931" t="s">
        <v>37</v>
      </c>
      <c r="L1931" t="s">
        <v>87</v>
      </c>
      <c r="Q1931" t="s">
        <v>9315</v>
      </c>
      <c r="R1931" t="s">
        <v>9316</v>
      </c>
      <c r="S1931">
        <v>6705</v>
      </c>
      <c r="T1931">
        <v>975</v>
      </c>
      <c r="U1931" t="s">
        <v>7850</v>
      </c>
      <c r="V1931">
        <v>3</v>
      </c>
      <c r="W1931" t="s">
        <v>9317</v>
      </c>
      <c r="X1931" t="s">
        <v>9318</v>
      </c>
      <c r="Y1931">
        <v>53</v>
      </c>
      <c r="Z1931" t="s">
        <v>44</v>
      </c>
      <c r="AA1931" t="s">
        <v>329</v>
      </c>
      <c r="AB1931" t="s">
        <v>150</v>
      </c>
      <c r="AC1931">
        <v>3000000</v>
      </c>
      <c r="AD1931">
        <v>1997</v>
      </c>
      <c r="AE1931">
        <v>254</v>
      </c>
      <c r="AF1931">
        <v>6.6</v>
      </c>
      <c r="AG1931">
        <v>2.35</v>
      </c>
      <c r="AH1931">
        <v>167</v>
      </c>
    </row>
    <row r="1932" spans="1:34">
      <c r="A1932" t="s">
        <v>34</v>
      </c>
      <c r="B1932" t="s">
        <v>1609</v>
      </c>
      <c r="C1932">
        <v>53</v>
      </c>
      <c r="D1932">
        <v>115</v>
      </c>
      <c r="E1932">
        <v>0</v>
      </c>
      <c r="F1932">
        <v>360</v>
      </c>
      <c r="G1932" t="s">
        <v>6451</v>
      </c>
      <c r="H1932">
        <v>1000</v>
      </c>
      <c r="I1932">
        <v>38168022</v>
      </c>
      <c r="J1932" t="s">
        <v>88</v>
      </c>
      <c r="K1932" t="s">
        <v>93</v>
      </c>
      <c r="Q1932" t="s">
        <v>1719</v>
      </c>
      <c r="R1932" t="s">
        <v>9319</v>
      </c>
      <c r="S1932">
        <v>4687</v>
      </c>
      <c r="T1932">
        <v>1964</v>
      </c>
      <c r="U1932" t="s">
        <v>9320</v>
      </c>
      <c r="V1932">
        <v>0</v>
      </c>
      <c r="W1932" t="s">
        <v>9321</v>
      </c>
      <c r="X1932" t="s">
        <v>9322</v>
      </c>
      <c r="Y1932">
        <v>83</v>
      </c>
      <c r="Z1932" t="s">
        <v>44</v>
      </c>
      <c r="AA1932" t="s">
        <v>45</v>
      </c>
      <c r="AB1932" t="s">
        <v>46</v>
      </c>
      <c r="AC1932">
        <v>3000000</v>
      </c>
      <c r="AD1932">
        <v>2000</v>
      </c>
      <c r="AE1932">
        <v>436</v>
      </c>
      <c r="AF1932">
        <v>6.6</v>
      </c>
      <c r="AG1932">
        <v>1.85</v>
      </c>
      <c r="AH1932">
        <v>290</v>
      </c>
    </row>
    <row r="1933" spans="1:34">
      <c r="A1933" t="s">
        <v>34</v>
      </c>
      <c r="B1933" t="s">
        <v>9323</v>
      </c>
      <c r="C1933">
        <v>23</v>
      </c>
      <c r="D1933">
        <v>89</v>
      </c>
      <c r="E1933">
        <v>269</v>
      </c>
      <c r="F1933">
        <v>24</v>
      </c>
      <c r="G1933" t="s">
        <v>9324</v>
      </c>
      <c r="H1933">
        <v>489</v>
      </c>
      <c r="I1933">
        <v>2223990</v>
      </c>
      <c r="J1933" t="s">
        <v>88</v>
      </c>
      <c r="K1933" t="s">
        <v>93</v>
      </c>
      <c r="Q1933" t="s">
        <v>9325</v>
      </c>
      <c r="R1933" t="s">
        <v>9326</v>
      </c>
      <c r="S1933">
        <v>761</v>
      </c>
      <c r="T1933">
        <v>539</v>
      </c>
      <c r="U1933" t="s">
        <v>9327</v>
      </c>
      <c r="V1933">
        <v>1</v>
      </c>
      <c r="W1933" t="s">
        <v>9328</v>
      </c>
      <c r="X1933" t="s">
        <v>9329</v>
      </c>
      <c r="Y1933">
        <v>14</v>
      </c>
      <c r="Z1933" t="s">
        <v>44</v>
      </c>
      <c r="AA1933" t="s">
        <v>45</v>
      </c>
      <c r="AB1933" t="s">
        <v>46</v>
      </c>
      <c r="AC1933">
        <v>3000000</v>
      </c>
      <c r="AD1933">
        <v>2003</v>
      </c>
      <c r="AE1933">
        <v>26</v>
      </c>
      <c r="AF1933">
        <v>6.6</v>
      </c>
      <c r="AG1933">
        <v>1.85</v>
      </c>
      <c r="AH1933">
        <v>26</v>
      </c>
    </row>
    <row r="1934" spans="1:34">
      <c r="A1934" t="s">
        <v>34</v>
      </c>
      <c r="B1934" t="s">
        <v>9345</v>
      </c>
      <c r="C1934">
        <v>99</v>
      </c>
      <c r="D1934">
        <v>85</v>
      </c>
      <c r="E1934">
        <v>91</v>
      </c>
      <c r="F1934">
        <v>849</v>
      </c>
      <c r="G1934" t="s">
        <v>2209</v>
      </c>
      <c r="H1934">
        <v>1000</v>
      </c>
      <c r="I1934">
        <v>2199853</v>
      </c>
      <c r="J1934" t="s">
        <v>88</v>
      </c>
      <c r="K1934" t="s">
        <v>38</v>
      </c>
      <c r="Q1934" t="s">
        <v>6431</v>
      </c>
      <c r="R1934" t="s">
        <v>9346</v>
      </c>
      <c r="S1934">
        <v>19986</v>
      </c>
      <c r="T1934">
        <v>4289</v>
      </c>
      <c r="U1934" t="s">
        <v>8386</v>
      </c>
      <c r="V1934">
        <v>1</v>
      </c>
      <c r="W1934" t="s">
        <v>9347</v>
      </c>
      <c r="X1934" t="s">
        <v>9348</v>
      </c>
      <c r="Y1934">
        <v>186</v>
      </c>
      <c r="Z1934" t="s">
        <v>44</v>
      </c>
      <c r="AA1934" t="s">
        <v>45</v>
      </c>
      <c r="AB1934" t="s">
        <v>46</v>
      </c>
      <c r="AC1934">
        <v>1200000</v>
      </c>
      <c r="AD1934">
        <v>1999</v>
      </c>
      <c r="AE1934">
        <v>1000</v>
      </c>
      <c r="AF1934">
        <v>6.6</v>
      </c>
      <c r="AG1934">
        <v>1.85</v>
      </c>
      <c r="AH1934">
        <v>0</v>
      </c>
    </row>
    <row r="1935" spans="1:34">
      <c r="A1935" t="s">
        <v>34</v>
      </c>
      <c r="B1935" t="s">
        <v>449</v>
      </c>
      <c r="C1935">
        <v>81</v>
      </c>
      <c r="D1935">
        <v>91</v>
      </c>
      <c r="E1935">
        <v>12000</v>
      </c>
      <c r="F1935">
        <v>213</v>
      </c>
      <c r="G1935" t="s">
        <v>2812</v>
      </c>
      <c r="H1935">
        <v>778</v>
      </c>
      <c r="I1935">
        <v>154077</v>
      </c>
      <c r="J1935" t="s">
        <v>88</v>
      </c>
      <c r="K1935" t="s">
        <v>38</v>
      </c>
      <c r="Q1935" t="s">
        <v>2872</v>
      </c>
      <c r="R1935" t="s">
        <v>9366</v>
      </c>
      <c r="S1935">
        <v>6884</v>
      </c>
      <c r="T1935">
        <v>1440</v>
      </c>
      <c r="U1935" t="s">
        <v>1936</v>
      </c>
      <c r="V1935">
        <v>0</v>
      </c>
      <c r="W1935" t="s">
        <v>9367</v>
      </c>
      <c r="X1935" t="s">
        <v>9368</v>
      </c>
      <c r="Y1935">
        <v>53</v>
      </c>
      <c r="Z1935" t="s">
        <v>44</v>
      </c>
      <c r="AA1935" t="s">
        <v>45</v>
      </c>
      <c r="AB1935" t="s">
        <v>46</v>
      </c>
      <c r="AC1935">
        <v>500000</v>
      </c>
      <c r="AD1935">
        <v>2005</v>
      </c>
      <c r="AE1935">
        <v>327</v>
      </c>
      <c r="AF1935">
        <v>6.6</v>
      </c>
      <c r="AG1935">
        <v>1.85</v>
      </c>
      <c r="AH1935">
        <v>238</v>
      </c>
    </row>
    <row r="1936" spans="1:34">
      <c r="A1936" t="s">
        <v>34</v>
      </c>
      <c r="B1936" t="s">
        <v>9380</v>
      </c>
      <c r="C1936">
        <v>59</v>
      </c>
      <c r="D1936">
        <v>96</v>
      </c>
      <c r="E1936">
        <v>44</v>
      </c>
      <c r="F1936">
        <v>129</v>
      </c>
      <c r="G1936" t="s">
        <v>5684</v>
      </c>
      <c r="H1936">
        <v>625</v>
      </c>
      <c r="I1936">
        <v>1050600</v>
      </c>
      <c r="J1936" t="s">
        <v>88</v>
      </c>
      <c r="K1936" t="s">
        <v>38</v>
      </c>
      <c r="Q1936" t="s">
        <v>2188</v>
      </c>
      <c r="R1936" t="s">
        <v>9381</v>
      </c>
      <c r="S1936">
        <v>4662</v>
      </c>
      <c r="T1936">
        <v>1378</v>
      </c>
      <c r="U1936" t="s">
        <v>5102</v>
      </c>
      <c r="V1936">
        <v>0</v>
      </c>
      <c r="W1936" t="s">
        <v>9382</v>
      </c>
      <c r="X1936" t="s">
        <v>9383</v>
      </c>
      <c r="Y1936">
        <v>136</v>
      </c>
      <c r="Z1936" t="s">
        <v>44</v>
      </c>
      <c r="AA1936" t="s">
        <v>45</v>
      </c>
      <c r="AB1936" t="s">
        <v>46</v>
      </c>
      <c r="AC1936">
        <v>250000</v>
      </c>
      <c r="AD1936">
        <v>2000</v>
      </c>
      <c r="AE1936">
        <v>487</v>
      </c>
      <c r="AF1936">
        <v>6.6</v>
      </c>
      <c r="AG1936">
        <v>1.85</v>
      </c>
      <c r="AH1936">
        <v>170</v>
      </c>
    </row>
    <row r="1937" spans="1:34">
      <c r="A1937" t="s">
        <v>34</v>
      </c>
      <c r="B1937" t="s">
        <v>9384</v>
      </c>
      <c r="C1937">
        <v>36</v>
      </c>
      <c r="D1937">
        <v>98</v>
      </c>
      <c r="E1937">
        <v>0</v>
      </c>
      <c r="F1937">
        <v>73</v>
      </c>
      <c r="G1937" t="s">
        <v>9385</v>
      </c>
      <c r="H1937">
        <v>138</v>
      </c>
      <c r="I1937">
        <v>10246600</v>
      </c>
      <c r="J1937" t="s">
        <v>88</v>
      </c>
      <c r="K1937" t="s">
        <v>38</v>
      </c>
      <c r="L1937" t="s">
        <v>87</v>
      </c>
      <c r="Q1937" t="s">
        <v>9386</v>
      </c>
      <c r="R1937" t="s">
        <v>9387</v>
      </c>
      <c r="S1937">
        <v>6375</v>
      </c>
      <c r="T1937">
        <v>388</v>
      </c>
      <c r="U1937" t="s">
        <v>9388</v>
      </c>
      <c r="V1937">
        <v>0</v>
      </c>
      <c r="W1937" t="s">
        <v>9389</v>
      </c>
      <c r="X1937" t="s">
        <v>9390</v>
      </c>
      <c r="Y1937">
        <v>36</v>
      </c>
      <c r="Z1937" t="s">
        <v>44</v>
      </c>
      <c r="AA1937" t="s">
        <v>45</v>
      </c>
      <c r="AB1937" t="s">
        <v>46</v>
      </c>
      <c r="AC1937">
        <v>25000</v>
      </c>
      <c r="AD1937">
        <v>1995</v>
      </c>
      <c r="AE1937">
        <v>111</v>
      </c>
      <c r="AF1937">
        <v>6.6</v>
      </c>
      <c r="AG1937">
        <v>1.85</v>
      </c>
      <c r="AH1937">
        <v>265</v>
      </c>
    </row>
    <row r="1938" spans="1:34">
      <c r="A1938" t="s">
        <v>34</v>
      </c>
      <c r="B1938" t="s">
        <v>1795</v>
      </c>
      <c r="C1938">
        <v>383</v>
      </c>
      <c r="D1938">
        <v>102</v>
      </c>
      <c r="E1938">
        <v>480</v>
      </c>
      <c r="F1938">
        <v>461</v>
      </c>
      <c r="G1938" t="s">
        <v>9447</v>
      </c>
      <c r="H1938">
        <v>14000</v>
      </c>
      <c r="I1938">
        <v>254455986</v>
      </c>
      <c r="J1938" t="s">
        <v>88</v>
      </c>
      <c r="Q1938" t="s">
        <v>762</v>
      </c>
      <c r="R1938" t="s">
        <v>9448</v>
      </c>
      <c r="S1938">
        <v>375879</v>
      </c>
      <c r="T1938">
        <v>16143</v>
      </c>
      <c r="U1938" t="s">
        <v>4881</v>
      </c>
      <c r="V1938">
        <v>0</v>
      </c>
      <c r="W1938" t="s">
        <v>9449</v>
      </c>
      <c r="X1938" t="s">
        <v>9450</v>
      </c>
      <c r="Y1938">
        <v>402</v>
      </c>
      <c r="Z1938" t="s">
        <v>44</v>
      </c>
      <c r="AA1938" t="s">
        <v>45</v>
      </c>
      <c r="AB1938" t="s">
        <v>46</v>
      </c>
      <c r="AC1938">
        <v>80000000</v>
      </c>
      <c r="AD1938">
        <v>2011</v>
      </c>
      <c r="AE1938">
        <v>670</v>
      </c>
      <c r="AF1938">
        <v>6.5</v>
      </c>
      <c r="AG1938">
        <v>2.35</v>
      </c>
      <c r="AH1938">
        <v>56000</v>
      </c>
    </row>
    <row r="1939" spans="1:34">
      <c r="A1939" t="s">
        <v>34</v>
      </c>
      <c r="B1939" t="s">
        <v>2186</v>
      </c>
      <c r="C1939">
        <v>124</v>
      </c>
      <c r="D1939">
        <v>131</v>
      </c>
      <c r="E1939">
        <v>274</v>
      </c>
      <c r="F1939">
        <v>138</v>
      </c>
      <c r="G1939" t="s">
        <v>6572</v>
      </c>
      <c r="H1939">
        <v>11000</v>
      </c>
      <c r="I1939">
        <v>42044321</v>
      </c>
      <c r="J1939" t="s">
        <v>88</v>
      </c>
      <c r="K1939" t="s">
        <v>38</v>
      </c>
      <c r="L1939" t="s">
        <v>87</v>
      </c>
      <c r="Q1939" t="s">
        <v>3345</v>
      </c>
      <c r="R1939" t="s">
        <v>9469</v>
      </c>
      <c r="S1939">
        <v>65668</v>
      </c>
      <c r="T1939">
        <v>12522</v>
      </c>
      <c r="U1939" t="s">
        <v>9470</v>
      </c>
      <c r="V1939">
        <v>2</v>
      </c>
      <c r="W1939" t="s">
        <v>9471</v>
      </c>
      <c r="X1939" t="s">
        <v>9472</v>
      </c>
      <c r="Y1939">
        <v>342</v>
      </c>
      <c r="Z1939" t="s">
        <v>44</v>
      </c>
      <c r="AA1939" t="s">
        <v>45</v>
      </c>
      <c r="AB1939" t="s">
        <v>62</v>
      </c>
      <c r="AC1939">
        <v>80000000</v>
      </c>
      <c r="AD1939">
        <v>2004</v>
      </c>
      <c r="AE1939">
        <v>964</v>
      </c>
      <c r="AF1939">
        <v>6.5</v>
      </c>
      <c r="AG1939">
        <v>1.85</v>
      </c>
      <c r="AH1939">
        <v>0</v>
      </c>
    </row>
    <row r="1940" spans="1:34">
      <c r="A1940" t="s">
        <v>34</v>
      </c>
      <c r="B1940" t="s">
        <v>6215</v>
      </c>
      <c r="C1940">
        <v>153</v>
      </c>
      <c r="D1940">
        <v>119</v>
      </c>
      <c r="E1940">
        <v>0</v>
      </c>
      <c r="F1940">
        <v>744</v>
      </c>
      <c r="G1940" t="s">
        <v>9488</v>
      </c>
      <c r="H1940">
        <v>15000</v>
      </c>
      <c r="I1940">
        <v>115731542</v>
      </c>
      <c r="J1940" t="s">
        <v>88</v>
      </c>
      <c r="K1940" t="s">
        <v>38</v>
      </c>
      <c r="L1940" t="s">
        <v>87</v>
      </c>
      <c r="Q1940" t="s">
        <v>138</v>
      </c>
      <c r="R1940" t="s">
        <v>9489</v>
      </c>
      <c r="S1940">
        <v>151812</v>
      </c>
      <c r="T1940">
        <v>17768</v>
      </c>
      <c r="U1940" t="s">
        <v>5232</v>
      </c>
      <c r="V1940">
        <v>2</v>
      </c>
      <c r="W1940" t="s">
        <v>9490</v>
      </c>
      <c r="X1940" t="s">
        <v>9491</v>
      </c>
      <c r="Y1940">
        <v>556</v>
      </c>
      <c r="Z1940" t="s">
        <v>44</v>
      </c>
      <c r="AA1940" t="s">
        <v>45</v>
      </c>
      <c r="AB1940" t="s">
        <v>150</v>
      </c>
      <c r="AC1940">
        <v>65000000</v>
      </c>
      <c r="AD1940">
        <v>1998</v>
      </c>
      <c r="AE1940">
        <v>793</v>
      </c>
      <c r="AF1940">
        <v>6.5</v>
      </c>
      <c r="AG1940">
        <v>1.85</v>
      </c>
      <c r="AH1940">
        <v>0</v>
      </c>
    </row>
    <row r="1941" spans="1:34">
      <c r="A1941" t="s">
        <v>34</v>
      </c>
      <c r="B1941" t="s">
        <v>5663</v>
      </c>
      <c r="C1941">
        <v>155</v>
      </c>
      <c r="D1941">
        <v>116</v>
      </c>
      <c r="E1941">
        <v>101</v>
      </c>
      <c r="F1941">
        <v>79</v>
      </c>
      <c r="G1941" t="s">
        <v>4638</v>
      </c>
      <c r="H1941">
        <v>889</v>
      </c>
      <c r="I1941">
        <v>90567722</v>
      </c>
      <c r="J1941" t="s">
        <v>88</v>
      </c>
      <c r="Q1941" t="s">
        <v>1209</v>
      </c>
      <c r="R1941" t="s">
        <v>9520</v>
      </c>
      <c r="S1941">
        <v>185878</v>
      </c>
      <c r="T1941">
        <v>1711</v>
      </c>
      <c r="U1941" t="s">
        <v>9521</v>
      </c>
      <c r="V1941">
        <v>1</v>
      </c>
      <c r="W1941" t="s">
        <v>9522</v>
      </c>
      <c r="X1941" t="s">
        <v>9523</v>
      </c>
      <c r="Y1941">
        <v>481</v>
      </c>
      <c r="Z1941" t="s">
        <v>44</v>
      </c>
      <c r="AA1941" t="s">
        <v>45</v>
      </c>
      <c r="AB1941" t="s">
        <v>46</v>
      </c>
      <c r="AC1941">
        <v>51000000</v>
      </c>
      <c r="AD1941">
        <v>2000</v>
      </c>
      <c r="AE1941">
        <v>624</v>
      </c>
      <c r="AF1941">
        <v>6.5</v>
      </c>
      <c r="AG1941">
        <v>1.85</v>
      </c>
      <c r="AH1941">
        <v>0</v>
      </c>
    </row>
    <row r="1942" spans="1:34">
      <c r="A1942" t="s">
        <v>34</v>
      </c>
      <c r="B1942" t="s">
        <v>9524</v>
      </c>
      <c r="C1942">
        <v>118</v>
      </c>
      <c r="D1942">
        <v>118</v>
      </c>
      <c r="E1942">
        <v>41</v>
      </c>
      <c r="F1942">
        <v>585</v>
      </c>
      <c r="G1942" t="s">
        <v>621</v>
      </c>
      <c r="H1942">
        <v>18000</v>
      </c>
      <c r="I1942">
        <v>44737059</v>
      </c>
      <c r="J1942" t="s">
        <v>88</v>
      </c>
      <c r="K1942" t="s">
        <v>520</v>
      </c>
      <c r="Q1942" t="s">
        <v>156</v>
      </c>
      <c r="R1942" t="s">
        <v>9525</v>
      </c>
      <c r="S1942">
        <v>48322</v>
      </c>
      <c r="T1942">
        <v>24024</v>
      </c>
      <c r="U1942" t="s">
        <v>5260</v>
      </c>
      <c r="V1942">
        <v>1</v>
      </c>
      <c r="W1942" t="s">
        <v>9526</v>
      </c>
      <c r="X1942" t="s">
        <v>9527</v>
      </c>
      <c r="Y1942">
        <v>261</v>
      </c>
      <c r="Z1942" t="s">
        <v>44</v>
      </c>
      <c r="AA1942" t="s">
        <v>45</v>
      </c>
      <c r="AB1942" t="s">
        <v>62</v>
      </c>
      <c r="AC1942">
        <v>50000000</v>
      </c>
      <c r="AD1942">
        <v>2000</v>
      </c>
      <c r="AE1942">
        <v>4000</v>
      </c>
      <c r="AF1942">
        <v>6.5</v>
      </c>
      <c r="AG1942">
        <v>1.85</v>
      </c>
      <c r="AH1942">
        <v>0</v>
      </c>
    </row>
    <row r="1943" spans="1:34">
      <c r="A1943" t="s">
        <v>34</v>
      </c>
      <c r="B1943" t="s">
        <v>9556</v>
      </c>
      <c r="C1943">
        <v>173</v>
      </c>
      <c r="D1943">
        <v>117</v>
      </c>
      <c r="E1943">
        <v>153</v>
      </c>
      <c r="F1943">
        <v>734</v>
      </c>
      <c r="G1943" t="s">
        <v>3345</v>
      </c>
      <c r="H1943">
        <v>35000</v>
      </c>
      <c r="I1943">
        <v>46280507</v>
      </c>
      <c r="J1943" t="s">
        <v>88</v>
      </c>
      <c r="K1943" t="s">
        <v>87</v>
      </c>
      <c r="Q1943" t="s">
        <v>9557</v>
      </c>
      <c r="R1943" t="s">
        <v>9558</v>
      </c>
      <c r="S1943">
        <v>87165</v>
      </c>
      <c r="T1943">
        <v>49743</v>
      </c>
      <c r="U1943" t="s">
        <v>9559</v>
      </c>
      <c r="V1943">
        <v>0</v>
      </c>
      <c r="W1943" t="s">
        <v>9560</v>
      </c>
      <c r="X1943" t="s">
        <v>9561</v>
      </c>
      <c r="Y1943">
        <v>184</v>
      </c>
      <c r="Z1943" t="s">
        <v>44</v>
      </c>
      <c r="AA1943" t="s">
        <v>45</v>
      </c>
      <c r="AB1943" t="s">
        <v>62</v>
      </c>
      <c r="AC1943">
        <v>40000000</v>
      </c>
      <c r="AD1943">
        <v>2014</v>
      </c>
      <c r="AE1943">
        <v>11000</v>
      </c>
      <c r="AF1943">
        <v>6.5</v>
      </c>
      <c r="AG1943">
        <v>1.85</v>
      </c>
      <c r="AH1943">
        <v>12000</v>
      </c>
    </row>
    <row r="1944" spans="1:34">
      <c r="A1944" t="s">
        <v>34</v>
      </c>
      <c r="B1944" t="s">
        <v>4107</v>
      </c>
      <c r="C1944">
        <v>87</v>
      </c>
      <c r="D1944">
        <v>74</v>
      </c>
      <c r="E1944">
        <v>188</v>
      </c>
      <c r="F1944">
        <v>865</v>
      </c>
      <c r="G1944" t="s">
        <v>1049</v>
      </c>
      <c r="H1944">
        <v>11000</v>
      </c>
      <c r="I1944">
        <v>7262288</v>
      </c>
      <c r="J1944" t="s">
        <v>88</v>
      </c>
      <c r="K1944" t="s">
        <v>37</v>
      </c>
      <c r="L1944" t="s">
        <v>57</v>
      </c>
      <c r="Q1944" t="s">
        <v>1422</v>
      </c>
      <c r="R1944" t="s">
        <v>9573</v>
      </c>
      <c r="S1944">
        <v>17307</v>
      </c>
      <c r="T1944">
        <v>13917</v>
      </c>
      <c r="U1944" t="s">
        <v>5046</v>
      </c>
      <c r="V1944">
        <v>2</v>
      </c>
      <c r="W1944" t="s">
        <v>9574</v>
      </c>
      <c r="X1944" t="s">
        <v>9575</v>
      </c>
      <c r="Y1944">
        <v>186</v>
      </c>
      <c r="Z1944" t="s">
        <v>44</v>
      </c>
      <c r="AA1944" t="s">
        <v>45</v>
      </c>
      <c r="AB1944" t="s">
        <v>62</v>
      </c>
      <c r="AC1944">
        <v>40000000</v>
      </c>
      <c r="AD1944">
        <v>2002</v>
      </c>
      <c r="AE1944">
        <v>1000</v>
      </c>
      <c r="AF1944">
        <v>6.5</v>
      </c>
      <c r="AG1944">
        <v>1.85</v>
      </c>
      <c r="AH1944">
        <v>892</v>
      </c>
    </row>
    <row r="1945" spans="1:34">
      <c r="A1945" t="s">
        <v>34</v>
      </c>
      <c r="B1945" t="s">
        <v>8966</v>
      </c>
      <c r="C1945">
        <v>27</v>
      </c>
      <c r="D1945">
        <v>122</v>
      </c>
      <c r="E1945">
        <v>0</v>
      </c>
      <c r="F1945">
        <v>292</v>
      </c>
      <c r="G1945" t="s">
        <v>631</v>
      </c>
      <c r="H1945">
        <v>12000</v>
      </c>
      <c r="I1945">
        <v>41252428</v>
      </c>
      <c r="J1945" t="s">
        <v>88</v>
      </c>
      <c r="K1945" t="s">
        <v>38</v>
      </c>
      <c r="L1945" t="s">
        <v>87</v>
      </c>
      <c r="Q1945" t="s">
        <v>698</v>
      </c>
      <c r="R1945" t="s">
        <v>9584</v>
      </c>
      <c r="S1945">
        <v>11453</v>
      </c>
      <c r="T1945">
        <v>13716</v>
      </c>
      <c r="U1945" t="s">
        <v>9585</v>
      </c>
      <c r="V1945">
        <v>0</v>
      </c>
      <c r="W1945" t="s">
        <v>9586</v>
      </c>
      <c r="X1945" t="s">
        <v>9587</v>
      </c>
      <c r="Y1945">
        <v>71</v>
      </c>
      <c r="Z1945" t="s">
        <v>44</v>
      </c>
      <c r="AA1945" t="s">
        <v>45</v>
      </c>
      <c r="AB1945" t="s">
        <v>62</v>
      </c>
      <c r="AC1945">
        <v>42000000</v>
      </c>
      <c r="AD1945">
        <v>1996</v>
      </c>
      <c r="AE1945">
        <v>592</v>
      </c>
      <c r="AF1945">
        <v>6.5</v>
      </c>
      <c r="AG1945">
        <v>1.85</v>
      </c>
      <c r="AH1945">
        <v>0</v>
      </c>
    </row>
    <row r="1946" spans="1:34">
      <c r="A1946" t="s">
        <v>34</v>
      </c>
      <c r="B1946" t="s">
        <v>6195</v>
      </c>
      <c r="C1946">
        <v>212</v>
      </c>
      <c r="D1946">
        <v>107</v>
      </c>
      <c r="E1946">
        <v>50</v>
      </c>
      <c r="F1946">
        <v>58</v>
      </c>
      <c r="G1946" t="s">
        <v>9600</v>
      </c>
      <c r="H1946">
        <v>293</v>
      </c>
      <c r="I1946">
        <v>30993544</v>
      </c>
      <c r="J1946" t="s">
        <v>88</v>
      </c>
      <c r="K1946" t="s">
        <v>38</v>
      </c>
      <c r="L1946" t="s">
        <v>87</v>
      </c>
      <c r="Q1946" t="s">
        <v>9601</v>
      </c>
      <c r="R1946" t="s">
        <v>9602</v>
      </c>
      <c r="S1946">
        <v>58871</v>
      </c>
      <c r="T1946">
        <v>621</v>
      </c>
      <c r="U1946" t="s">
        <v>9603</v>
      </c>
      <c r="V1946">
        <v>0</v>
      </c>
      <c r="W1946" t="s">
        <v>9604</v>
      </c>
      <c r="X1946" t="s">
        <v>9605</v>
      </c>
      <c r="Y1946">
        <v>156</v>
      </c>
      <c r="Z1946" t="s">
        <v>44</v>
      </c>
      <c r="AA1946" t="s">
        <v>45</v>
      </c>
      <c r="AB1946" t="s">
        <v>62</v>
      </c>
      <c r="AC1946">
        <v>40000000</v>
      </c>
      <c r="AD1946">
        <v>2010</v>
      </c>
      <c r="AE1946">
        <v>117</v>
      </c>
      <c r="AF1946">
        <v>6.5</v>
      </c>
      <c r="AG1946">
        <v>2.35</v>
      </c>
      <c r="AH1946">
        <v>0</v>
      </c>
    </row>
    <row r="1947" spans="1:34">
      <c r="A1947" t="s">
        <v>34</v>
      </c>
      <c r="B1947" t="s">
        <v>7457</v>
      </c>
      <c r="C1947">
        <v>174</v>
      </c>
      <c r="D1947">
        <v>96</v>
      </c>
      <c r="E1947">
        <v>126</v>
      </c>
      <c r="F1947">
        <v>954</v>
      </c>
      <c r="G1947" t="s">
        <v>3478</v>
      </c>
      <c r="H1947">
        <v>18000</v>
      </c>
      <c r="I1947">
        <v>88915214</v>
      </c>
      <c r="J1947" t="s">
        <v>88</v>
      </c>
      <c r="K1947" t="s">
        <v>87</v>
      </c>
      <c r="Q1947" t="s">
        <v>615</v>
      </c>
      <c r="R1947" t="s">
        <v>9611</v>
      </c>
      <c r="S1947">
        <v>163665</v>
      </c>
      <c r="T1947">
        <v>22436</v>
      </c>
      <c r="U1947" t="s">
        <v>9177</v>
      </c>
      <c r="V1947">
        <v>2</v>
      </c>
      <c r="W1947" t="s">
        <v>9612</v>
      </c>
      <c r="X1947" t="s">
        <v>9613</v>
      </c>
      <c r="Y1947">
        <v>169</v>
      </c>
      <c r="Z1947" t="s">
        <v>44</v>
      </c>
      <c r="AA1947" t="s">
        <v>45</v>
      </c>
      <c r="AB1947" t="s">
        <v>46</v>
      </c>
      <c r="AC1947">
        <v>38000000</v>
      </c>
      <c r="AD1947">
        <v>2009</v>
      </c>
      <c r="AE1947">
        <v>957</v>
      </c>
      <c r="AF1947">
        <v>6.5</v>
      </c>
      <c r="AG1947">
        <v>2.35</v>
      </c>
      <c r="AH1947">
        <v>9000</v>
      </c>
    </row>
    <row r="1948" spans="1:34">
      <c r="A1948" t="s">
        <v>34</v>
      </c>
      <c r="B1948" t="s">
        <v>9649</v>
      </c>
      <c r="C1948">
        <v>159</v>
      </c>
      <c r="D1948">
        <v>105</v>
      </c>
      <c r="E1948">
        <v>56</v>
      </c>
      <c r="F1948">
        <v>22</v>
      </c>
      <c r="G1948" t="s">
        <v>9650</v>
      </c>
      <c r="H1948">
        <v>898</v>
      </c>
      <c r="I1948">
        <v>53021560</v>
      </c>
      <c r="J1948" t="s">
        <v>88</v>
      </c>
      <c r="K1948" t="s">
        <v>38</v>
      </c>
      <c r="L1948" t="s">
        <v>87</v>
      </c>
      <c r="Q1948" t="s">
        <v>4344</v>
      </c>
      <c r="R1948" t="s">
        <v>9651</v>
      </c>
      <c r="S1948">
        <v>74630</v>
      </c>
      <c r="T1948">
        <v>1026</v>
      </c>
      <c r="U1948" t="s">
        <v>9652</v>
      </c>
      <c r="V1948">
        <v>1</v>
      </c>
      <c r="W1948" t="s">
        <v>9653</v>
      </c>
      <c r="X1948" t="s">
        <v>9654</v>
      </c>
      <c r="Y1948">
        <v>156</v>
      </c>
      <c r="Z1948" t="s">
        <v>44</v>
      </c>
      <c r="AA1948" t="s">
        <v>45</v>
      </c>
      <c r="AB1948" t="s">
        <v>150</v>
      </c>
      <c r="AC1948">
        <v>30000000</v>
      </c>
      <c r="AD1948">
        <v>2010</v>
      </c>
      <c r="AE1948">
        <v>60</v>
      </c>
      <c r="AF1948">
        <v>6.5</v>
      </c>
      <c r="AG1948">
        <v>2.35</v>
      </c>
      <c r="AH1948">
        <v>13000</v>
      </c>
    </row>
    <row r="1949" spans="1:34">
      <c r="A1949" t="s">
        <v>34</v>
      </c>
      <c r="B1949" t="s">
        <v>9659</v>
      </c>
      <c r="C1949">
        <v>221</v>
      </c>
      <c r="D1949">
        <v>115</v>
      </c>
      <c r="E1949">
        <v>0</v>
      </c>
      <c r="F1949">
        <v>751</v>
      </c>
      <c r="G1949" t="s">
        <v>9660</v>
      </c>
      <c r="H1949">
        <v>10000</v>
      </c>
      <c r="I1949">
        <v>183436380</v>
      </c>
      <c r="J1949" t="s">
        <v>88</v>
      </c>
      <c r="K1949" t="s">
        <v>128</v>
      </c>
      <c r="Q1949" t="s">
        <v>2321</v>
      </c>
      <c r="R1949" t="s">
        <v>9661</v>
      </c>
      <c r="S1949">
        <v>97697</v>
      </c>
      <c r="T1949">
        <v>13159</v>
      </c>
      <c r="U1949" t="s">
        <v>5013</v>
      </c>
      <c r="V1949">
        <v>8</v>
      </c>
      <c r="W1949" t="s">
        <v>9662</v>
      </c>
      <c r="X1949" t="s">
        <v>9663</v>
      </c>
      <c r="Y1949">
        <v>185</v>
      </c>
      <c r="Z1949" t="s">
        <v>44</v>
      </c>
      <c r="AA1949" t="s">
        <v>45</v>
      </c>
      <c r="AB1949" t="s">
        <v>62</v>
      </c>
      <c r="AC1949">
        <v>29000000</v>
      </c>
      <c r="AD1949">
        <v>2015</v>
      </c>
      <c r="AE1949">
        <v>1000</v>
      </c>
      <c r="AF1949">
        <v>6.5</v>
      </c>
      <c r="AG1949">
        <v>1.85</v>
      </c>
      <c r="AH1949">
        <v>40000</v>
      </c>
    </row>
    <row r="1950" spans="1:34">
      <c r="A1950" t="s">
        <v>34</v>
      </c>
      <c r="B1950" t="s">
        <v>9664</v>
      </c>
      <c r="C1950">
        <v>135</v>
      </c>
      <c r="D1950">
        <v>110</v>
      </c>
      <c r="E1950">
        <v>53</v>
      </c>
      <c r="F1950">
        <v>87</v>
      </c>
      <c r="G1950" t="s">
        <v>9665</v>
      </c>
      <c r="H1950">
        <v>480</v>
      </c>
      <c r="I1950">
        <v>2775593</v>
      </c>
      <c r="J1950" t="s">
        <v>88</v>
      </c>
      <c r="K1950" t="s">
        <v>38</v>
      </c>
      <c r="L1950" t="s">
        <v>87</v>
      </c>
      <c r="Q1950" t="s">
        <v>3884</v>
      </c>
      <c r="R1950" t="s">
        <v>9666</v>
      </c>
      <c r="S1950">
        <v>61269</v>
      </c>
      <c r="T1950">
        <v>858</v>
      </c>
      <c r="U1950" t="s">
        <v>9667</v>
      </c>
      <c r="V1950">
        <v>4</v>
      </c>
      <c r="W1950" t="s">
        <v>9668</v>
      </c>
      <c r="X1950" t="s">
        <v>9669</v>
      </c>
      <c r="Y1950">
        <v>98</v>
      </c>
      <c r="Z1950" t="s">
        <v>44</v>
      </c>
      <c r="AA1950" t="s">
        <v>329</v>
      </c>
      <c r="AB1950" t="s">
        <v>46</v>
      </c>
      <c r="AC1950">
        <v>27000000</v>
      </c>
      <c r="AD1950">
        <v>2008</v>
      </c>
      <c r="AE1950">
        <v>261</v>
      </c>
      <c r="AF1950">
        <v>6.5</v>
      </c>
      <c r="AG1950">
        <v>1.85</v>
      </c>
      <c r="AH1950">
        <v>0</v>
      </c>
    </row>
    <row r="1951" spans="1:34">
      <c r="A1951" t="s">
        <v>34</v>
      </c>
      <c r="B1951" t="s">
        <v>3618</v>
      </c>
      <c r="C1951">
        <v>335</v>
      </c>
      <c r="D1951">
        <v>129</v>
      </c>
      <c r="E1951">
        <v>0</v>
      </c>
      <c r="F1951">
        <v>385</v>
      </c>
      <c r="G1951" t="s">
        <v>9682</v>
      </c>
      <c r="H1951">
        <v>12000</v>
      </c>
      <c r="I1951">
        <v>49874933</v>
      </c>
      <c r="J1951" t="s">
        <v>88</v>
      </c>
      <c r="K1951" t="s">
        <v>37</v>
      </c>
      <c r="L1951" t="s">
        <v>38</v>
      </c>
      <c r="Q1951" t="s">
        <v>4088</v>
      </c>
      <c r="R1951" t="s">
        <v>9683</v>
      </c>
      <c r="S1951">
        <v>161168</v>
      </c>
      <c r="T1951">
        <v>13573</v>
      </c>
      <c r="U1951" t="s">
        <v>2271</v>
      </c>
      <c r="V1951">
        <v>4</v>
      </c>
      <c r="W1951" t="s">
        <v>9684</v>
      </c>
      <c r="X1951" t="s">
        <v>9685</v>
      </c>
      <c r="Y1951">
        <v>287</v>
      </c>
      <c r="Z1951" t="s">
        <v>44</v>
      </c>
      <c r="AA1951" t="s">
        <v>45</v>
      </c>
      <c r="AB1951" t="s">
        <v>46</v>
      </c>
      <c r="AC1951">
        <v>26000000</v>
      </c>
      <c r="AD1951">
        <v>2013</v>
      </c>
      <c r="AE1951">
        <v>412</v>
      </c>
      <c r="AF1951">
        <v>6.5</v>
      </c>
      <c r="AG1951">
        <v>2.35</v>
      </c>
      <c r="AH1951">
        <v>43000</v>
      </c>
    </row>
    <row r="1952" spans="1:34">
      <c r="A1952" t="s">
        <v>34</v>
      </c>
      <c r="B1952" t="s">
        <v>6427</v>
      </c>
      <c r="C1952">
        <v>157</v>
      </c>
      <c r="D1952">
        <v>109</v>
      </c>
      <c r="E1952">
        <v>80</v>
      </c>
      <c r="F1952">
        <v>2000</v>
      </c>
      <c r="G1952" t="s">
        <v>3735</v>
      </c>
      <c r="H1952">
        <v>19000</v>
      </c>
      <c r="I1952">
        <v>45489752</v>
      </c>
      <c r="J1952" t="s">
        <v>88</v>
      </c>
      <c r="K1952" t="s">
        <v>38</v>
      </c>
      <c r="L1952" t="s">
        <v>87</v>
      </c>
      <c r="Q1952" t="s">
        <v>291</v>
      </c>
      <c r="R1952" t="s">
        <v>9686</v>
      </c>
      <c r="S1952">
        <v>48973</v>
      </c>
      <c r="T1952">
        <v>28493</v>
      </c>
      <c r="U1952" t="s">
        <v>1479</v>
      </c>
      <c r="V1952">
        <v>2</v>
      </c>
      <c r="W1952" t="s">
        <v>9687</v>
      </c>
      <c r="X1952" t="s">
        <v>9688</v>
      </c>
      <c r="Y1952">
        <v>214</v>
      </c>
      <c r="Z1952" t="s">
        <v>44</v>
      </c>
      <c r="AA1952" t="s">
        <v>45</v>
      </c>
      <c r="AB1952" t="s">
        <v>62</v>
      </c>
      <c r="AC1952">
        <v>26000000</v>
      </c>
      <c r="AD1952">
        <v>2004</v>
      </c>
      <c r="AE1952">
        <v>3000</v>
      </c>
      <c r="AF1952">
        <v>6.5</v>
      </c>
      <c r="AG1952">
        <v>1.85</v>
      </c>
      <c r="AH1952">
        <v>736</v>
      </c>
    </row>
    <row r="1953" spans="1:34">
      <c r="A1953" t="s">
        <v>34</v>
      </c>
      <c r="B1953" t="s">
        <v>1718</v>
      </c>
      <c r="C1953">
        <v>248</v>
      </c>
      <c r="D1953">
        <v>108</v>
      </c>
      <c r="E1953">
        <v>0</v>
      </c>
      <c r="F1953">
        <v>690</v>
      </c>
      <c r="G1953" t="s">
        <v>9559</v>
      </c>
      <c r="H1953">
        <v>13000</v>
      </c>
      <c r="I1953">
        <v>33313582</v>
      </c>
      <c r="J1953" t="s">
        <v>88</v>
      </c>
      <c r="K1953" t="s">
        <v>37</v>
      </c>
      <c r="L1953" t="s">
        <v>38</v>
      </c>
      <c r="M1953" t="s">
        <v>57</v>
      </c>
      <c r="Q1953" t="s">
        <v>209</v>
      </c>
      <c r="R1953" t="s">
        <v>9722</v>
      </c>
      <c r="S1953">
        <v>52888</v>
      </c>
      <c r="T1953">
        <v>16031</v>
      </c>
      <c r="U1953" t="s">
        <v>317</v>
      </c>
      <c r="V1953">
        <v>1</v>
      </c>
      <c r="W1953" t="s">
        <v>9723</v>
      </c>
      <c r="X1953" t="s">
        <v>9724</v>
      </c>
      <c r="Y1953">
        <v>175</v>
      </c>
      <c r="Z1953" t="s">
        <v>44</v>
      </c>
      <c r="AA1953" t="s">
        <v>45</v>
      </c>
      <c r="AB1953" t="s">
        <v>46</v>
      </c>
      <c r="AC1953">
        <v>21000000</v>
      </c>
      <c r="AD1953">
        <v>2009</v>
      </c>
      <c r="AE1953">
        <v>734</v>
      </c>
      <c r="AF1953">
        <v>6.5</v>
      </c>
      <c r="AG1953">
        <v>1.85</v>
      </c>
      <c r="AH1953">
        <v>0</v>
      </c>
    </row>
    <row r="1954" spans="1:34">
      <c r="A1954" t="s">
        <v>34</v>
      </c>
      <c r="B1954" t="s">
        <v>9380</v>
      </c>
      <c r="C1954">
        <v>192</v>
      </c>
      <c r="D1954">
        <v>90</v>
      </c>
      <c r="E1954">
        <v>44</v>
      </c>
      <c r="F1954">
        <v>729</v>
      </c>
      <c r="G1954" t="s">
        <v>8467</v>
      </c>
      <c r="H1954">
        <v>12000</v>
      </c>
      <c r="I1954">
        <v>15281286</v>
      </c>
      <c r="J1954" t="s">
        <v>88</v>
      </c>
      <c r="K1954" t="s">
        <v>38</v>
      </c>
      <c r="L1954" t="s">
        <v>87</v>
      </c>
      <c r="Q1954" t="s">
        <v>449</v>
      </c>
      <c r="R1954" t="s">
        <v>9759</v>
      </c>
      <c r="S1954">
        <v>64646</v>
      </c>
      <c r="T1954">
        <v>16004</v>
      </c>
      <c r="U1954" t="s">
        <v>370</v>
      </c>
      <c r="V1954">
        <v>2</v>
      </c>
      <c r="W1954" t="s">
        <v>9760</v>
      </c>
      <c r="X1954" t="s">
        <v>9761</v>
      </c>
      <c r="Y1954">
        <v>105</v>
      </c>
      <c r="Z1954" t="s">
        <v>44</v>
      </c>
      <c r="AA1954" t="s">
        <v>45</v>
      </c>
      <c r="AB1954" t="s">
        <v>46</v>
      </c>
      <c r="AC1954">
        <v>18000000</v>
      </c>
      <c r="AD1954">
        <v>2009</v>
      </c>
      <c r="AE1954">
        <v>904</v>
      </c>
      <c r="AF1954">
        <v>6.5</v>
      </c>
      <c r="AG1954">
        <v>1.85</v>
      </c>
      <c r="AH1954">
        <v>0</v>
      </c>
    </row>
    <row r="1955" spans="1:34">
      <c r="A1955" t="s">
        <v>34</v>
      </c>
      <c r="B1955" t="s">
        <v>7555</v>
      </c>
      <c r="C1955">
        <v>129</v>
      </c>
      <c r="D1955">
        <v>104</v>
      </c>
      <c r="E1955">
        <v>42</v>
      </c>
      <c r="F1955">
        <v>613</v>
      </c>
      <c r="G1955" t="s">
        <v>1386</v>
      </c>
      <c r="H1955">
        <v>839</v>
      </c>
      <c r="I1955">
        <v>82389560</v>
      </c>
      <c r="J1955" t="s">
        <v>88</v>
      </c>
      <c r="Q1955" t="s">
        <v>1796</v>
      </c>
      <c r="R1955" t="s">
        <v>9766</v>
      </c>
      <c r="S1955">
        <v>106820</v>
      </c>
      <c r="T1955">
        <v>3627</v>
      </c>
      <c r="U1955" t="s">
        <v>3591</v>
      </c>
      <c r="V1955">
        <v>1</v>
      </c>
      <c r="W1955" t="s">
        <v>9767</v>
      </c>
      <c r="X1955" t="s">
        <v>9768</v>
      </c>
      <c r="Y1955">
        <v>147</v>
      </c>
      <c r="Z1955" t="s">
        <v>44</v>
      </c>
      <c r="AA1955" t="s">
        <v>45</v>
      </c>
      <c r="AB1955" t="s">
        <v>46</v>
      </c>
      <c r="AC1955">
        <v>17000000</v>
      </c>
      <c r="AD1955">
        <v>2014</v>
      </c>
      <c r="AE1955">
        <v>756</v>
      </c>
      <c r="AF1955">
        <v>6.5</v>
      </c>
      <c r="AG1955">
        <v>1.85</v>
      </c>
      <c r="AH1955">
        <v>14000</v>
      </c>
    </row>
    <row r="1956" spans="1:34">
      <c r="A1956" t="s">
        <v>34</v>
      </c>
      <c r="B1956" t="s">
        <v>1795</v>
      </c>
      <c r="C1956">
        <v>103</v>
      </c>
      <c r="D1956">
        <v>94</v>
      </c>
      <c r="E1956">
        <v>480</v>
      </c>
      <c r="F1956">
        <v>486</v>
      </c>
      <c r="G1956" t="s">
        <v>9711</v>
      </c>
      <c r="H1956">
        <v>1000</v>
      </c>
      <c r="I1956">
        <v>68525609</v>
      </c>
      <c r="J1956" t="s">
        <v>88</v>
      </c>
      <c r="Q1956" t="s">
        <v>232</v>
      </c>
      <c r="R1956" t="s">
        <v>9779</v>
      </c>
      <c r="S1956">
        <v>132963</v>
      </c>
      <c r="T1956">
        <v>3889</v>
      </c>
      <c r="U1956" t="s">
        <v>9780</v>
      </c>
      <c r="V1956">
        <v>5</v>
      </c>
      <c r="W1956" t="s">
        <v>9781</v>
      </c>
      <c r="X1956" t="s">
        <v>9782</v>
      </c>
      <c r="Y1956">
        <v>302</v>
      </c>
      <c r="Z1956" t="s">
        <v>44</v>
      </c>
      <c r="AA1956" t="s">
        <v>45</v>
      </c>
      <c r="AB1956" t="s">
        <v>46</v>
      </c>
      <c r="AC1956">
        <v>15600000</v>
      </c>
      <c r="AD1956">
        <v>2000</v>
      </c>
      <c r="AE1956">
        <v>490</v>
      </c>
      <c r="AF1956">
        <v>6.5</v>
      </c>
      <c r="AG1956">
        <v>1.85</v>
      </c>
      <c r="AH1956">
        <v>0</v>
      </c>
    </row>
    <row r="1957" spans="1:34">
      <c r="A1957" t="s">
        <v>34</v>
      </c>
      <c r="B1957" t="s">
        <v>761</v>
      </c>
      <c r="C1957">
        <v>251</v>
      </c>
      <c r="D1957">
        <v>95</v>
      </c>
      <c r="E1957">
        <v>571</v>
      </c>
      <c r="F1957">
        <v>102</v>
      </c>
      <c r="G1957" t="s">
        <v>9783</v>
      </c>
      <c r="H1957">
        <v>499</v>
      </c>
      <c r="I1957">
        <v>7774730</v>
      </c>
      <c r="J1957" t="s">
        <v>88</v>
      </c>
      <c r="K1957" t="s">
        <v>94</v>
      </c>
      <c r="L1957" t="s">
        <v>86</v>
      </c>
      <c r="Q1957" t="s">
        <v>9784</v>
      </c>
      <c r="R1957" t="s">
        <v>9785</v>
      </c>
      <c r="S1957">
        <v>61912</v>
      </c>
      <c r="T1957">
        <v>1120</v>
      </c>
      <c r="U1957" t="s">
        <v>9786</v>
      </c>
      <c r="V1957">
        <v>0</v>
      </c>
      <c r="W1957" t="s">
        <v>9787</v>
      </c>
      <c r="X1957" t="s">
        <v>9788</v>
      </c>
      <c r="Y1957">
        <v>352</v>
      </c>
      <c r="Z1957" t="s">
        <v>44</v>
      </c>
      <c r="AA1957" t="s">
        <v>710</v>
      </c>
      <c r="AB1957" t="s">
        <v>46</v>
      </c>
      <c r="AC1957">
        <v>15500000</v>
      </c>
      <c r="AD1957">
        <v>2006</v>
      </c>
      <c r="AE1957">
        <v>298</v>
      </c>
      <c r="AF1957">
        <v>6.5</v>
      </c>
      <c r="AG1957">
        <v>1.85</v>
      </c>
      <c r="AH1957">
        <v>0</v>
      </c>
    </row>
    <row r="1958" spans="1:34">
      <c r="A1958" t="s">
        <v>34</v>
      </c>
      <c r="B1958" t="s">
        <v>9833</v>
      </c>
      <c r="C1958">
        <v>161</v>
      </c>
      <c r="D1958">
        <v>102</v>
      </c>
      <c r="E1958">
        <v>0</v>
      </c>
      <c r="F1958">
        <v>555</v>
      </c>
      <c r="G1958" t="s">
        <v>5614</v>
      </c>
      <c r="H1958">
        <v>3000</v>
      </c>
      <c r="I1958">
        <v>25277561</v>
      </c>
      <c r="J1958" t="s">
        <v>88</v>
      </c>
      <c r="K1958" t="s">
        <v>87</v>
      </c>
      <c r="Q1958" t="s">
        <v>849</v>
      </c>
      <c r="R1958" t="s">
        <v>9834</v>
      </c>
      <c r="S1958">
        <v>21672</v>
      </c>
      <c r="T1958">
        <v>5592</v>
      </c>
      <c r="U1958" t="s">
        <v>9835</v>
      </c>
      <c r="V1958">
        <v>10</v>
      </c>
      <c r="W1958" t="s">
        <v>9836</v>
      </c>
      <c r="X1958" t="s">
        <v>9837</v>
      </c>
      <c r="Y1958">
        <v>93</v>
      </c>
      <c r="Z1958" t="s">
        <v>44</v>
      </c>
      <c r="AA1958" t="s">
        <v>45</v>
      </c>
      <c r="AB1958" t="s">
        <v>46</v>
      </c>
      <c r="AC1958">
        <v>12000000</v>
      </c>
      <c r="AD1958">
        <v>2014</v>
      </c>
      <c r="AE1958">
        <v>966</v>
      </c>
      <c r="AF1958">
        <v>6.5</v>
      </c>
      <c r="AG1958">
        <v>2.35</v>
      </c>
      <c r="AH1958">
        <v>0</v>
      </c>
    </row>
    <row r="1959" spans="1:34">
      <c r="A1959" t="s">
        <v>34</v>
      </c>
      <c r="B1959" t="s">
        <v>9838</v>
      </c>
      <c r="C1959">
        <v>81</v>
      </c>
      <c r="D1959">
        <v>97</v>
      </c>
      <c r="E1959">
        <v>21</v>
      </c>
      <c r="F1959">
        <v>499</v>
      </c>
      <c r="G1959" t="s">
        <v>9839</v>
      </c>
      <c r="H1959">
        <v>17000</v>
      </c>
      <c r="I1959">
        <v>11043445</v>
      </c>
      <c r="J1959" t="s">
        <v>88</v>
      </c>
      <c r="K1959" t="s">
        <v>38</v>
      </c>
      <c r="L1959" t="s">
        <v>87</v>
      </c>
      <c r="Q1959" t="s">
        <v>683</v>
      </c>
      <c r="R1959" t="s">
        <v>9840</v>
      </c>
      <c r="S1959">
        <v>27689</v>
      </c>
      <c r="T1959">
        <v>20312</v>
      </c>
      <c r="U1959" t="s">
        <v>9784</v>
      </c>
      <c r="V1959">
        <v>0</v>
      </c>
      <c r="W1959" t="s">
        <v>9841</v>
      </c>
      <c r="X1959" t="s">
        <v>9842</v>
      </c>
      <c r="Y1959">
        <v>74</v>
      </c>
      <c r="Z1959" t="s">
        <v>44</v>
      </c>
      <c r="AA1959" t="s">
        <v>45</v>
      </c>
      <c r="AB1959" t="s">
        <v>62</v>
      </c>
      <c r="AC1959">
        <v>10000000</v>
      </c>
      <c r="AD1959">
        <v>2007</v>
      </c>
      <c r="AE1959">
        <v>1000</v>
      </c>
      <c r="AF1959">
        <v>6.5</v>
      </c>
      <c r="AG1959">
        <v>2.35</v>
      </c>
      <c r="AH1959">
        <v>1000</v>
      </c>
    </row>
    <row r="1960" spans="1:34">
      <c r="A1960" t="s">
        <v>34</v>
      </c>
      <c r="B1960" t="s">
        <v>9858</v>
      </c>
      <c r="C1960">
        <v>76</v>
      </c>
      <c r="D1960">
        <v>100</v>
      </c>
      <c r="E1960">
        <v>4</v>
      </c>
      <c r="F1960">
        <v>678</v>
      </c>
      <c r="G1960" t="s">
        <v>9859</v>
      </c>
      <c r="H1960">
        <v>982</v>
      </c>
      <c r="I1960">
        <v>25339117</v>
      </c>
      <c r="J1960" t="s">
        <v>88</v>
      </c>
      <c r="K1960" t="s">
        <v>87</v>
      </c>
      <c r="Q1960" t="s">
        <v>5835</v>
      </c>
      <c r="R1960" t="s">
        <v>9860</v>
      </c>
      <c r="S1960">
        <v>37885</v>
      </c>
      <c r="T1960">
        <v>4259</v>
      </c>
      <c r="U1960" t="s">
        <v>9861</v>
      </c>
      <c r="V1960">
        <v>4</v>
      </c>
      <c r="W1960" t="s">
        <v>9862</v>
      </c>
      <c r="X1960" t="s">
        <v>9863</v>
      </c>
      <c r="Y1960">
        <v>247</v>
      </c>
      <c r="Z1960" t="s">
        <v>44</v>
      </c>
      <c r="AA1960" t="s">
        <v>45</v>
      </c>
      <c r="AB1960" t="s">
        <v>62</v>
      </c>
      <c r="AC1960">
        <v>10000000</v>
      </c>
      <c r="AD1960">
        <v>1998</v>
      </c>
      <c r="AE1960">
        <v>945</v>
      </c>
      <c r="AF1960">
        <v>6.5</v>
      </c>
      <c r="AG1960">
        <v>1.85</v>
      </c>
      <c r="AH1960">
        <v>0</v>
      </c>
    </row>
    <row r="1961" spans="1:34">
      <c r="A1961" t="s">
        <v>34</v>
      </c>
      <c r="B1961" t="s">
        <v>9869</v>
      </c>
      <c r="C1961">
        <v>77</v>
      </c>
      <c r="D1961">
        <v>97</v>
      </c>
      <c r="E1961">
        <v>31</v>
      </c>
      <c r="F1961">
        <v>551</v>
      </c>
      <c r="G1961" t="s">
        <v>2358</v>
      </c>
      <c r="H1961">
        <v>4000</v>
      </c>
      <c r="I1961">
        <v>10561238</v>
      </c>
      <c r="J1961" t="s">
        <v>88</v>
      </c>
      <c r="K1961" t="s">
        <v>87</v>
      </c>
      <c r="L1961" t="s">
        <v>57</v>
      </c>
      <c r="Q1961" t="s">
        <v>508</v>
      </c>
      <c r="R1961" t="s">
        <v>9870</v>
      </c>
      <c r="S1961">
        <v>27265</v>
      </c>
      <c r="T1961">
        <v>6388</v>
      </c>
      <c r="U1961" t="s">
        <v>2310</v>
      </c>
      <c r="V1961">
        <v>0</v>
      </c>
      <c r="W1961" t="s">
        <v>9871</v>
      </c>
      <c r="X1961" t="s">
        <v>9872</v>
      </c>
      <c r="Y1961">
        <v>321</v>
      </c>
      <c r="Z1961" t="s">
        <v>44</v>
      </c>
      <c r="AA1961" t="s">
        <v>359</v>
      </c>
      <c r="AB1961" t="s">
        <v>62</v>
      </c>
      <c r="AC1961">
        <v>10000000</v>
      </c>
      <c r="AD1961">
        <v>1999</v>
      </c>
      <c r="AE1961">
        <v>980</v>
      </c>
      <c r="AF1961">
        <v>6.5</v>
      </c>
      <c r="AG1961">
        <v>1.85</v>
      </c>
      <c r="AH1961">
        <v>0</v>
      </c>
    </row>
    <row r="1962" spans="1:34">
      <c r="A1962" t="s">
        <v>34</v>
      </c>
      <c r="B1962" t="s">
        <v>9873</v>
      </c>
      <c r="C1962">
        <v>182</v>
      </c>
      <c r="D1962">
        <v>83</v>
      </c>
      <c r="E1962">
        <v>157</v>
      </c>
      <c r="F1962">
        <v>581</v>
      </c>
      <c r="G1962" t="s">
        <v>9874</v>
      </c>
      <c r="H1962">
        <v>2000</v>
      </c>
      <c r="I1962">
        <v>4244155</v>
      </c>
      <c r="J1962" t="s">
        <v>88</v>
      </c>
      <c r="K1962" t="s">
        <v>38</v>
      </c>
      <c r="Q1962" t="s">
        <v>2595</v>
      </c>
      <c r="R1962" t="s">
        <v>9875</v>
      </c>
      <c r="S1962">
        <v>56005</v>
      </c>
      <c r="T1962">
        <v>3374</v>
      </c>
      <c r="U1962" t="s">
        <v>1922</v>
      </c>
      <c r="V1962">
        <v>5</v>
      </c>
      <c r="W1962" t="s">
        <v>9876</v>
      </c>
      <c r="X1962" t="s">
        <v>9877</v>
      </c>
      <c r="Y1962">
        <v>112</v>
      </c>
      <c r="Z1962" t="s">
        <v>44</v>
      </c>
      <c r="AA1962" t="s">
        <v>45</v>
      </c>
      <c r="AB1962" t="s">
        <v>46</v>
      </c>
      <c r="AC1962">
        <v>10000000</v>
      </c>
      <c r="AD1962">
        <v>2011</v>
      </c>
      <c r="AE1962">
        <v>616</v>
      </c>
      <c r="AF1962">
        <v>6.5</v>
      </c>
      <c r="AG1962">
        <v>1.85</v>
      </c>
      <c r="AH1962">
        <v>0</v>
      </c>
    </row>
    <row r="1963" spans="1:34">
      <c r="A1963" t="s">
        <v>34</v>
      </c>
      <c r="B1963" t="s">
        <v>1609</v>
      </c>
      <c r="C1963">
        <v>57</v>
      </c>
      <c r="D1963">
        <v>135</v>
      </c>
      <c r="E1963">
        <v>0</v>
      </c>
      <c r="F1963">
        <v>851</v>
      </c>
      <c r="G1963" t="s">
        <v>1235</v>
      </c>
      <c r="H1963">
        <v>1000</v>
      </c>
      <c r="I1963">
        <v>2185266</v>
      </c>
      <c r="J1963" t="s">
        <v>88</v>
      </c>
      <c r="K1963" t="s">
        <v>38</v>
      </c>
      <c r="L1963" t="s">
        <v>128</v>
      </c>
      <c r="Q1963" t="s">
        <v>9878</v>
      </c>
      <c r="R1963" t="s">
        <v>9879</v>
      </c>
      <c r="S1963">
        <v>8720</v>
      </c>
      <c r="T1963">
        <v>4266</v>
      </c>
      <c r="U1963" t="s">
        <v>401</v>
      </c>
      <c r="V1963">
        <v>0</v>
      </c>
      <c r="W1963" t="s">
        <v>9880</v>
      </c>
      <c r="X1963" t="s">
        <v>9881</v>
      </c>
      <c r="Y1963">
        <v>186</v>
      </c>
      <c r="Z1963" t="s">
        <v>44</v>
      </c>
      <c r="AA1963" t="s">
        <v>45</v>
      </c>
      <c r="AB1963" t="s">
        <v>46</v>
      </c>
      <c r="AC1963">
        <v>10000000</v>
      </c>
      <c r="AD1963">
        <v>2000</v>
      </c>
      <c r="AE1963">
        <v>975</v>
      </c>
      <c r="AF1963">
        <v>6.5</v>
      </c>
      <c r="AG1963">
        <v>1.85</v>
      </c>
      <c r="AH1963">
        <v>1000</v>
      </c>
    </row>
    <row r="1964" spans="1:34">
      <c r="A1964" t="s">
        <v>34</v>
      </c>
      <c r="B1964" t="s">
        <v>9882</v>
      </c>
      <c r="C1964">
        <v>144</v>
      </c>
      <c r="D1964">
        <v>96</v>
      </c>
      <c r="E1964">
        <v>17</v>
      </c>
      <c r="F1964">
        <v>688</v>
      </c>
      <c r="G1964" t="s">
        <v>1978</v>
      </c>
      <c r="H1964">
        <v>2000</v>
      </c>
      <c r="I1964">
        <v>1474508</v>
      </c>
      <c r="J1964" t="s">
        <v>88</v>
      </c>
      <c r="K1964" t="s">
        <v>38</v>
      </c>
      <c r="Q1964" t="s">
        <v>2766</v>
      </c>
      <c r="R1964" t="s">
        <v>9883</v>
      </c>
      <c r="S1964">
        <v>33473</v>
      </c>
      <c r="T1964">
        <v>4607</v>
      </c>
      <c r="U1964" t="s">
        <v>6574</v>
      </c>
      <c r="V1964">
        <v>4</v>
      </c>
      <c r="W1964" t="s">
        <v>9884</v>
      </c>
      <c r="X1964" t="s">
        <v>9885</v>
      </c>
      <c r="Y1964">
        <v>88</v>
      </c>
      <c r="Z1964" t="s">
        <v>44</v>
      </c>
      <c r="AA1964" t="s">
        <v>45</v>
      </c>
      <c r="AB1964" t="s">
        <v>46</v>
      </c>
      <c r="AC1964">
        <v>5000000</v>
      </c>
      <c r="AD1964">
        <v>2009</v>
      </c>
      <c r="AE1964">
        <v>989</v>
      </c>
      <c r="AF1964">
        <v>6.5</v>
      </c>
      <c r="AG1964">
        <v>2.35</v>
      </c>
      <c r="AH1964">
        <v>0</v>
      </c>
    </row>
    <row r="1965" spans="1:34">
      <c r="A1965" t="s">
        <v>34</v>
      </c>
      <c r="B1965" t="s">
        <v>9899</v>
      </c>
      <c r="C1965">
        <v>15</v>
      </c>
      <c r="D1965">
        <v>79</v>
      </c>
      <c r="E1965">
        <v>157</v>
      </c>
      <c r="F1965">
        <v>219</v>
      </c>
      <c r="G1965" t="s">
        <v>9900</v>
      </c>
      <c r="H1965">
        <v>4000</v>
      </c>
      <c r="I1965">
        <v>4350774</v>
      </c>
      <c r="J1965" t="s">
        <v>88</v>
      </c>
      <c r="Q1965" t="s">
        <v>621</v>
      </c>
      <c r="R1965" t="s">
        <v>9901</v>
      </c>
      <c r="S1965">
        <v>10476</v>
      </c>
      <c r="T1965">
        <v>4908</v>
      </c>
      <c r="U1965" t="s">
        <v>9902</v>
      </c>
      <c r="V1965">
        <v>3</v>
      </c>
      <c r="W1965" t="s">
        <v>9903</v>
      </c>
      <c r="X1965" t="s">
        <v>9904</v>
      </c>
      <c r="Y1965">
        <v>52</v>
      </c>
      <c r="Z1965" t="s">
        <v>44</v>
      </c>
      <c r="AA1965" t="s">
        <v>45</v>
      </c>
      <c r="AB1965" t="s">
        <v>62</v>
      </c>
      <c r="AC1965">
        <v>8000000</v>
      </c>
      <c r="AD1965">
        <v>1994</v>
      </c>
      <c r="AE1965">
        <v>248</v>
      </c>
      <c r="AF1965">
        <v>6.5</v>
      </c>
      <c r="AG1965">
        <v>1.85</v>
      </c>
      <c r="AH1965">
        <v>0</v>
      </c>
    </row>
    <row r="1966" spans="1:34">
      <c r="A1966" t="s">
        <v>34</v>
      </c>
      <c r="B1966" t="s">
        <v>9916</v>
      </c>
      <c r="C1966">
        <v>132</v>
      </c>
      <c r="D1966">
        <v>101</v>
      </c>
      <c r="E1966">
        <v>17</v>
      </c>
      <c r="F1966">
        <v>429</v>
      </c>
      <c r="G1966" t="s">
        <v>5614</v>
      </c>
      <c r="H1966">
        <v>35000</v>
      </c>
      <c r="I1966">
        <v>34017854</v>
      </c>
      <c r="J1966" t="s">
        <v>88</v>
      </c>
      <c r="Q1966" t="s">
        <v>9557</v>
      </c>
      <c r="R1966" t="s">
        <v>9917</v>
      </c>
      <c r="S1966">
        <v>51326</v>
      </c>
      <c r="T1966">
        <v>36892</v>
      </c>
      <c r="U1966" t="s">
        <v>9918</v>
      </c>
      <c r="V1966">
        <v>4</v>
      </c>
      <c r="W1966" t="s">
        <v>9919</v>
      </c>
      <c r="X1966" t="s">
        <v>9920</v>
      </c>
      <c r="Y1966">
        <v>116</v>
      </c>
      <c r="Z1966" t="s">
        <v>44</v>
      </c>
      <c r="AA1966" t="s">
        <v>45</v>
      </c>
      <c r="AB1966" t="s">
        <v>62</v>
      </c>
      <c r="AC1966">
        <v>8500000</v>
      </c>
      <c r="AD1966">
        <v>2015</v>
      </c>
      <c r="AE1966">
        <v>966</v>
      </c>
      <c r="AF1966">
        <v>6.5</v>
      </c>
      <c r="AG1966">
        <v>2.35</v>
      </c>
      <c r="AH1966">
        <v>8000</v>
      </c>
    </row>
    <row r="1967" spans="1:34">
      <c r="A1967" t="s">
        <v>34</v>
      </c>
      <c r="B1967" t="s">
        <v>4562</v>
      </c>
      <c r="C1967">
        <v>37</v>
      </c>
      <c r="D1967">
        <v>109</v>
      </c>
      <c r="E1967">
        <v>44</v>
      </c>
      <c r="F1967">
        <v>458</v>
      </c>
      <c r="G1967" t="s">
        <v>5044</v>
      </c>
      <c r="H1967">
        <v>1000</v>
      </c>
      <c r="I1967">
        <v>27362712</v>
      </c>
      <c r="J1967" t="s">
        <v>88</v>
      </c>
      <c r="K1967" t="s">
        <v>38</v>
      </c>
      <c r="L1967" t="s">
        <v>128</v>
      </c>
      <c r="M1967" t="s">
        <v>87</v>
      </c>
      <c r="Q1967" t="s">
        <v>9921</v>
      </c>
      <c r="R1967" t="s">
        <v>9922</v>
      </c>
      <c r="S1967">
        <v>5971</v>
      </c>
      <c r="T1967">
        <v>3199</v>
      </c>
      <c r="U1967" t="s">
        <v>5817</v>
      </c>
      <c r="V1967">
        <v>1</v>
      </c>
      <c r="W1967" t="s">
        <v>9923</v>
      </c>
      <c r="X1967" t="s">
        <v>9924</v>
      </c>
      <c r="Y1967">
        <v>60</v>
      </c>
      <c r="Z1967" t="s">
        <v>44</v>
      </c>
      <c r="AA1967" t="s">
        <v>45</v>
      </c>
      <c r="AB1967" t="s">
        <v>62</v>
      </c>
      <c r="AC1967">
        <v>8000000</v>
      </c>
      <c r="AD1967">
        <v>2002</v>
      </c>
      <c r="AE1967">
        <v>886</v>
      </c>
      <c r="AF1967">
        <v>6.5</v>
      </c>
      <c r="AG1967">
        <v>1.85</v>
      </c>
      <c r="AH1967">
        <v>0</v>
      </c>
    </row>
    <row r="1968" spans="1:34">
      <c r="A1968" t="s">
        <v>34</v>
      </c>
      <c r="B1968" t="s">
        <v>1096</v>
      </c>
      <c r="C1968">
        <v>36</v>
      </c>
      <c r="D1968">
        <v>125</v>
      </c>
      <c r="E1968">
        <v>125</v>
      </c>
      <c r="F1968">
        <v>11</v>
      </c>
      <c r="G1968" t="s">
        <v>9952</v>
      </c>
      <c r="H1968">
        <v>60</v>
      </c>
      <c r="I1968">
        <v>223878</v>
      </c>
      <c r="J1968" t="s">
        <v>88</v>
      </c>
      <c r="K1968" t="s">
        <v>38</v>
      </c>
      <c r="L1968" t="s">
        <v>87</v>
      </c>
      <c r="Q1968" t="s">
        <v>9953</v>
      </c>
      <c r="R1968" t="s">
        <v>9954</v>
      </c>
      <c r="S1968">
        <v>3548</v>
      </c>
      <c r="T1968">
        <v>132</v>
      </c>
      <c r="U1968" t="s">
        <v>9955</v>
      </c>
      <c r="V1968">
        <v>1</v>
      </c>
      <c r="W1968" t="s">
        <v>9956</v>
      </c>
      <c r="X1968" t="s">
        <v>9957</v>
      </c>
      <c r="Y1968">
        <v>21</v>
      </c>
      <c r="Z1968" t="s">
        <v>110</v>
      </c>
      <c r="AA1968" t="s">
        <v>111</v>
      </c>
      <c r="AB1968" t="s">
        <v>46</v>
      </c>
      <c r="AC1968">
        <v>5000000</v>
      </c>
      <c r="AD1968">
        <v>2003</v>
      </c>
      <c r="AE1968">
        <v>29</v>
      </c>
      <c r="AF1968">
        <v>6.5</v>
      </c>
      <c r="AG1968">
        <v>2.35</v>
      </c>
      <c r="AH1968">
        <v>282</v>
      </c>
    </row>
    <row r="1969" spans="1:34">
      <c r="A1969" t="s">
        <v>34</v>
      </c>
      <c r="B1969" t="s">
        <v>9964</v>
      </c>
      <c r="C1969">
        <v>54</v>
      </c>
      <c r="D1969">
        <v>99</v>
      </c>
      <c r="E1969">
        <v>0</v>
      </c>
      <c r="F1969">
        <v>798</v>
      </c>
      <c r="G1969" t="s">
        <v>555</v>
      </c>
      <c r="H1969">
        <v>26000</v>
      </c>
      <c r="I1969">
        <v>92191</v>
      </c>
      <c r="J1969" t="s">
        <v>88</v>
      </c>
      <c r="K1969" t="s">
        <v>38</v>
      </c>
      <c r="L1969" t="s">
        <v>520</v>
      </c>
      <c r="Q1969" t="s">
        <v>553</v>
      </c>
      <c r="R1969" t="s">
        <v>9965</v>
      </c>
      <c r="S1969">
        <v>29463</v>
      </c>
      <c r="T1969">
        <v>29325</v>
      </c>
      <c r="U1969" t="s">
        <v>5941</v>
      </c>
      <c r="V1969">
        <v>1</v>
      </c>
      <c r="W1969" t="s">
        <v>9966</v>
      </c>
      <c r="X1969" t="s">
        <v>9967</v>
      </c>
      <c r="Y1969">
        <v>84</v>
      </c>
      <c r="Z1969" t="s">
        <v>44</v>
      </c>
      <c r="AA1969" t="s">
        <v>329</v>
      </c>
      <c r="AB1969" t="s">
        <v>46</v>
      </c>
      <c r="AC1969">
        <v>2500000</v>
      </c>
      <c r="AD1969">
        <v>2001</v>
      </c>
      <c r="AE1969">
        <v>1000</v>
      </c>
      <c r="AF1969">
        <v>6.5</v>
      </c>
      <c r="AG1969">
        <v>1.85</v>
      </c>
      <c r="AH1969">
        <v>0</v>
      </c>
    </row>
    <row r="1970" spans="1:34">
      <c r="A1970" t="s">
        <v>34</v>
      </c>
      <c r="B1970" t="s">
        <v>3846</v>
      </c>
      <c r="C1970">
        <v>121</v>
      </c>
      <c r="D1970">
        <v>93</v>
      </c>
      <c r="E1970">
        <v>131</v>
      </c>
      <c r="F1970">
        <v>90</v>
      </c>
      <c r="G1970" t="s">
        <v>9975</v>
      </c>
      <c r="H1970">
        <v>497</v>
      </c>
      <c r="I1970">
        <v>2426851</v>
      </c>
      <c r="J1970" t="s">
        <v>88</v>
      </c>
      <c r="K1970" t="s">
        <v>37</v>
      </c>
      <c r="L1970" t="s">
        <v>87</v>
      </c>
      <c r="M1970" t="s">
        <v>57</v>
      </c>
      <c r="Q1970" t="s">
        <v>2802</v>
      </c>
      <c r="R1970" t="s">
        <v>9976</v>
      </c>
      <c r="S1970">
        <v>16224</v>
      </c>
      <c r="T1970">
        <v>776</v>
      </c>
      <c r="U1970" t="s">
        <v>4905</v>
      </c>
      <c r="V1970">
        <v>1</v>
      </c>
      <c r="W1970" t="s">
        <v>9977</v>
      </c>
      <c r="X1970" t="s">
        <v>9978</v>
      </c>
      <c r="Y1970">
        <v>76</v>
      </c>
      <c r="Z1970" t="s">
        <v>44</v>
      </c>
      <c r="AA1970" t="s">
        <v>45</v>
      </c>
      <c r="AB1970" t="s">
        <v>46</v>
      </c>
      <c r="AC1970">
        <v>4000000</v>
      </c>
      <c r="AD1970">
        <v>2007</v>
      </c>
      <c r="AE1970">
        <v>113</v>
      </c>
      <c r="AF1970">
        <v>6.5</v>
      </c>
      <c r="AG1970">
        <v>2.5499999999999998</v>
      </c>
      <c r="AH1970">
        <v>830</v>
      </c>
    </row>
    <row r="1971" spans="1:34">
      <c r="A1971" t="s">
        <v>34</v>
      </c>
      <c r="B1971" t="s">
        <v>9986</v>
      </c>
      <c r="C1971">
        <v>30</v>
      </c>
      <c r="D1971">
        <v>101</v>
      </c>
      <c r="E1971">
        <v>0</v>
      </c>
      <c r="F1971">
        <v>681</v>
      </c>
      <c r="G1971" t="s">
        <v>370</v>
      </c>
      <c r="H1971">
        <v>827</v>
      </c>
      <c r="I1971">
        <v>220234</v>
      </c>
      <c r="J1971" t="s">
        <v>88</v>
      </c>
      <c r="K1971" t="s">
        <v>87</v>
      </c>
      <c r="Q1971" t="s">
        <v>3180</v>
      </c>
      <c r="R1971" t="s">
        <v>9987</v>
      </c>
      <c r="S1971">
        <v>1950</v>
      </c>
      <c r="T1971">
        <v>3574</v>
      </c>
      <c r="U1971" t="s">
        <v>5403</v>
      </c>
      <c r="V1971">
        <v>3</v>
      </c>
      <c r="W1971" t="s">
        <v>9988</v>
      </c>
      <c r="X1971" t="s">
        <v>9989</v>
      </c>
      <c r="Y1971">
        <v>24</v>
      </c>
      <c r="Z1971" t="s">
        <v>44</v>
      </c>
      <c r="AA1971" t="s">
        <v>45</v>
      </c>
      <c r="AB1971" t="s">
        <v>46</v>
      </c>
      <c r="AC1971">
        <v>3500000</v>
      </c>
      <c r="AD1971">
        <v>2006</v>
      </c>
      <c r="AE1971">
        <v>729</v>
      </c>
      <c r="AF1971">
        <v>6.5</v>
      </c>
      <c r="AG1971">
        <v>1.85</v>
      </c>
      <c r="AH1971">
        <v>360</v>
      </c>
    </row>
    <row r="1972" spans="1:34">
      <c r="A1972" t="s">
        <v>34</v>
      </c>
      <c r="B1972" t="s">
        <v>9990</v>
      </c>
      <c r="C1972">
        <v>159</v>
      </c>
      <c r="D1972">
        <v>92</v>
      </c>
      <c r="E1972">
        <v>0</v>
      </c>
      <c r="F1972">
        <v>539</v>
      </c>
      <c r="G1972" t="s">
        <v>8090</v>
      </c>
      <c r="H1972">
        <v>1000</v>
      </c>
      <c r="I1972">
        <v>2926565</v>
      </c>
      <c r="J1972" t="s">
        <v>88</v>
      </c>
      <c r="K1972" t="s">
        <v>38</v>
      </c>
      <c r="Q1972" t="s">
        <v>2810</v>
      </c>
      <c r="R1972" t="s">
        <v>9991</v>
      </c>
      <c r="S1972">
        <v>28573</v>
      </c>
      <c r="T1972">
        <v>3608</v>
      </c>
      <c r="U1972" t="s">
        <v>9992</v>
      </c>
      <c r="V1972">
        <v>0</v>
      </c>
      <c r="W1972" t="s">
        <v>9993</v>
      </c>
      <c r="X1972" t="s">
        <v>9994</v>
      </c>
      <c r="Y1972">
        <v>72</v>
      </c>
      <c r="Z1972" t="s">
        <v>44</v>
      </c>
      <c r="AA1972" t="s">
        <v>45</v>
      </c>
      <c r="AB1972" t="s">
        <v>46</v>
      </c>
      <c r="AC1972">
        <v>3000000</v>
      </c>
      <c r="AD1972">
        <v>2008</v>
      </c>
      <c r="AE1972">
        <v>585</v>
      </c>
      <c r="AF1972">
        <v>6.5</v>
      </c>
      <c r="AG1972">
        <v>1.66</v>
      </c>
      <c r="AH1972">
        <v>0</v>
      </c>
    </row>
    <row r="1973" spans="1:34">
      <c r="A1973" t="s">
        <v>34</v>
      </c>
      <c r="B1973" t="s">
        <v>10002</v>
      </c>
      <c r="C1973">
        <v>35</v>
      </c>
      <c r="D1973">
        <v>105</v>
      </c>
      <c r="E1973">
        <v>39</v>
      </c>
      <c r="F1973">
        <v>183</v>
      </c>
      <c r="G1973" t="s">
        <v>4229</v>
      </c>
      <c r="H1973">
        <v>267</v>
      </c>
      <c r="I1973">
        <v>3123749</v>
      </c>
      <c r="J1973" t="s">
        <v>88</v>
      </c>
      <c r="K1973" t="s">
        <v>87</v>
      </c>
      <c r="Q1973" t="s">
        <v>10003</v>
      </c>
      <c r="R1973" t="s">
        <v>10004</v>
      </c>
      <c r="S1973">
        <v>746</v>
      </c>
      <c r="T1973">
        <v>1231</v>
      </c>
      <c r="U1973" t="s">
        <v>10005</v>
      </c>
      <c r="V1973">
        <v>8</v>
      </c>
      <c r="W1973" t="s">
        <v>10006</v>
      </c>
      <c r="X1973" t="s">
        <v>10007</v>
      </c>
      <c r="Y1973">
        <v>27</v>
      </c>
      <c r="Z1973" t="s">
        <v>44</v>
      </c>
      <c r="AA1973" t="s">
        <v>45</v>
      </c>
      <c r="AB1973" t="s">
        <v>46</v>
      </c>
      <c r="AC1973">
        <v>1500000</v>
      </c>
      <c r="AD1973">
        <v>2005</v>
      </c>
      <c r="AE1973">
        <v>225</v>
      </c>
      <c r="AF1973">
        <v>6.5</v>
      </c>
      <c r="AG1973">
        <v>1.85</v>
      </c>
      <c r="AH1973">
        <v>88</v>
      </c>
    </row>
    <row r="1974" spans="1:34">
      <c r="A1974" t="s">
        <v>34</v>
      </c>
      <c r="B1974" t="s">
        <v>2002</v>
      </c>
      <c r="C1974">
        <v>160</v>
      </c>
      <c r="D1974">
        <v>101</v>
      </c>
      <c r="E1974">
        <v>263</v>
      </c>
      <c r="F1974">
        <v>37</v>
      </c>
      <c r="G1974" t="s">
        <v>10008</v>
      </c>
      <c r="H1974">
        <v>71</v>
      </c>
      <c r="I1974">
        <v>1984378</v>
      </c>
      <c r="J1974" t="s">
        <v>88</v>
      </c>
      <c r="K1974" t="s">
        <v>38</v>
      </c>
      <c r="L1974" t="s">
        <v>87</v>
      </c>
      <c r="Q1974" t="s">
        <v>10009</v>
      </c>
      <c r="R1974" t="s">
        <v>10010</v>
      </c>
      <c r="S1974">
        <v>27346</v>
      </c>
      <c r="T1974">
        <v>226</v>
      </c>
      <c r="U1974" t="s">
        <v>10011</v>
      </c>
      <c r="V1974">
        <v>3</v>
      </c>
      <c r="W1974" t="s">
        <v>10012</v>
      </c>
      <c r="X1974" t="s">
        <v>10013</v>
      </c>
      <c r="Y1974">
        <v>206</v>
      </c>
      <c r="Z1974" t="s">
        <v>44</v>
      </c>
      <c r="AA1974" t="s">
        <v>45</v>
      </c>
      <c r="AB1974" t="s">
        <v>199</v>
      </c>
      <c r="AC1974">
        <v>2000000</v>
      </c>
      <c r="AD1974">
        <v>2006</v>
      </c>
      <c r="AE1974">
        <v>51</v>
      </c>
      <c r="AF1974">
        <v>6.5</v>
      </c>
      <c r="AG1974">
        <v>1.78</v>
      </c>
      <c r="AH1974">
        <v>0</v>
      </c>
    </row>
    <row r="1975" spans="1:34">
      <c r="A1975" t="s">
        <v>34</v>
      </c>
      <c r="B1975" t="s">
        <v>10049</v>
      </c>
      <c r="C1975">
        <v>23</v>
      </c>
      <c r="D1975">
        <v>94</v>
      </c>
      <c r="E1975">
        <v>4</v>
      </c>
      <c r="F1975">
        <v>10</v>
      </c>
      <c r="G1975" t="s">
        <v>7749</v>
      </c>
      <c r="H1975">
        <v>360</v>
      </c>
      <c r="I1975">
        <v>1977544</v>
      </c>
      <c r="J1975" t="s">
        <v>88</v>
      </c>
      <c r="K1975" t="s">
        <v>38</v>
      </c>
      <c r="L1975" t="s">
        <v>87</v>
      </c>
      <c r="Q1975" t="s">
        <v>1542</v>
      </c>
      <c r="R1975" t="s">
        <v>10050</v>
      </c>
      <c r="S1975">
        <v>3513</v>
      </c>
      <c r="T1975">
        <v>656</v>
      </c>
      <c r="U1975" t="s">
        <v>10051</v>
      </c>
      <c r="V1975">
        <v>0</v>
      </c>
      <c r="W1975" t="s">
        <v>10052</v>
      </c>
      <c r="X1975" t="s">
        <v>10053</v>
      </c>
      <c r="Y1975">
        <v>36</v>
      </c>
      <c r="Z1975" t="s">
        <v>44</v>
      </c>
      <c r="AA1975" t="s">
        <v>45</v>
      </c>
      <c r="AB1975" t="s">
        <v>46</v>
      </c>
      <c r="AC1975">
        <v>250000</v>
      </c>
      <c r="AD1975">
        <v>1995</v>
      </c>
      <c r="AE1975">
        <v>273</v>
      </c>
      <c r="AF1975">
        <v>6.5</v>
      </c>
      <c r="AG1975">
        <v>1.85</v>
      </c>
      <c r="AH1975">
        <v>423</v>
      </c>
    </row>
    <row r="1976" spans="1:34">
      <c r="A1976" t="s">
        <v>76</v>
      </c>
      <c r="B1976" t="s">
        <v>1609</v>
      </c>
      <c r="C1976">
        <v>26</v>
      </c>
      <c r="D1976">
        <v>88</v>
      </c>
      <c r="E1976">
        <v>0</v>
      </c>
      <c r="F1976">
        <v>46</v>
      </c>
      <c r="G1976" t="s">
        <v>10054</v>
      </c>
      <c r="H1976">
        <v>539</v>
      </c>
      <c r="I1976">
        <v>7137502</v>
      </c>
      <c r="J1976" t="s">
        <v>88</v>
      </c>
      <c r="K1976" t="s">
        <v>87</v>
      </c>
      <c r="Q1976" t="s">
        <v>266</v>
      </c>
      <c r="R1976" t="s">
        <v>10055</v>
      </c>
      <c r="S1976">
        <v>4769</v>
      </c>
      <c r="T1976">
        <v>708</v>
      </c>
      <c r="U1976" t="s">
        <v>10056</v>
      </c>
      <c r="V1976">
        <v>0</v>
      </c>
      <c r="W1976" t="s">
        <v>10057</v>
      </c>
      <c r="X1976" t="s">
        <v>10058</v>
      </c>
      <c r="Y1976">
        <v>26</v>
      </c>
      <c r="Z1976" t="s">
        <v>44</v>
      </c>
      <c r="AA1976" t="s">
        <v>45</v>
      </c>
      <c r="AB1976" t="s">
        <v>46</v>
      </c>
      <c r="AC1976">
        <v>175000</v>
      </c>
      <c r="AD1976">
        <v>1986</v>
      </c>
      <c r="AE1976">
        <v>53</v>
      </c>
      <c r="AF1976">
        <v>6.5</v>
      </c>
      <c r="AG1976">
        <v>1.85</v>
      </c>
      <c r="AH1976">
        <v>406</v>
      </c>
    </row>
    <row r="1977" spans="1:34">
      <c r="A1977" t="s">
        <v>34</v>
      </c>
      <c r="B1977" t="s">
        <v>9556</v>
      </c>
      <c r="C1977">
        <v>173</v>
      </c>
      <c r="D1977">
        <v>107</v>
      </c>
      <c r="E1977">
        <v>153</v>
      </c>
      <c r="F1977">
        <v>233</v>
      </c>
      <c r="G1977" t="s">
        <v>10121</v>
      </c>
      <c r="H1977">
        <v>11000</v>
      </c>
      <c r="I1977">
        <v>137340146</v>
      </c>
      <c r="J1977" t="s">
        <v>88</v>
      </c>
      <c r="K1977" t="s">
        <v>38</v>
      </c>
      <c r="L1977" t="s">
        <v>70</v>
      </c>
      <c r="M1977" t="s">
        <v>87</v>
      </c>
      <c r="Q1977" t="s">
        <v>3345</v>
      </c>
      <c r="R1977" t="s">
        <v>10122</v>
      </c>
      <c r="S1977">
        <v>246492</v>
      </c>
      <c r="T1977">
        <v>12700</v>
      </c>
      <c r="U1977" t="s">
        <v>2899</v>
      </c>
      <c r="V1977">
        <v>1</v>
      </c>
      <c r="W1977" t="s">
        <v>10123</v>
      </c>
      <c r="X1977" t="s">
        <v>10124</v>
      </c>
      <c r="Y1977">
        <v>685</v>
      </c>
      <c r="Z1977" t="s">
        <v>44</v>
      </c>
      <c r="AA1977" t="s">
        <v>45</v>
      </c>
      <c r="AB1977" t="s">
        <v>62</v>
      </c>
      <c r="AC1977">
        <v>70000000</v>
      </c>
      <c r="AD1977">
        <v>2006</v>
      </c>
      <c r="AE1977">
        <v>1000</v>
      </c>
      <c r="AF1977">
        <v>6.4</v>
      </c>
      <c r="AG1977">
        <v>1.85</v>
      </c>
      <c r="AH1977">
        <v>7000</v>
      </c>
    </row>
    <row r="1978" spans="1:34">
      <c r="A1978" t="s">
        <v>34</v>
      </c>
      <c r="B1978" t="s">
        <v>7359</v>
      </c>
      <c r="C1978">
        <v>134</v>
      </c>
      <c r="D1978">
        <v>113</v>
      </c>
      <c r="E1978">
        <v>88</v>
      </c>
      <c r="F1978">
        <v>421</v>
      </c>
      <c r="G1978" t="s">
        <v>10125</v>
      </c>
      <c r="H1978">
        <v>11000</v>
      </c>
      <c r="I1978">
        <v>158115031</v>
      </c>
      <c r="J1978" t="s">
        <v>88</v>
      </c>
      <c r="K1978" t="s">
        <v>37</v>
      </c>
      <c r="L1978" t="s">
        <v>520</v>
      </c>
      <c r="Q1978" t="s">
        <v>3345</v>
      </c>
      <c r="R1978" t="s">
        <v>10126</v>
      </c>
      <c r="S1978">
        <v>130070</v>
      </c>
      <c r="T1978">
        <v>13693</v>
      </c>
      <c r="U1978" t="s">
        <v>10127</v>
      </c>
      <c r="V1978">
        <v>11</v>
      </c>
      <c r="W1978" t="s">
        <v>10128</v>
      </c>
      <c r="X1978" t="s">
        <v>10129</v>
      </c>
      <c r="Y1978">
        <v>316</v>
      </c>
      <c r="Z1978" t="s">
        <v>44</v>
      </c>
      <c r="AA1978" t="s">
        <v>45</v>
      </c>
      <c r="AB1978" t="s">
        <v>62</v>
      </c>
      <c r="AC1978">
        <v>82000000</v>
      </c>
      <c r="AD1978">
        <v>2005</v>
      </c>
      <c r="AE1978">
        <v>437</v>
      </c>
      <c r="AF1978">
        <v>6.4</v>
      </c>
      <c r="AG1978">
        <v>2.35</v>
      </c>
      <c r="AH1978">
        <v>0</v>
      </c>
    </row>
    <row r="1979" spans="1:34">
      <c r="A1979" t="s">
        <v>34</v>
      </c>
      <c r="B1979" t="s">
        <v>6474</v>
      </c>
      <c r="C1979">
        <v>204</v>
      </c>
      <c r="D1979">
        <v>117</v>
      </c>
      <c r="E1979">
        <v>221</v>
      </c>
      <c r="F1979">
        <v>503</v>
      </c>
      <c r="G1979" t="s">
        <v>4946</v>
      </c>
      <c r="H1979">
        <v>11000</v>
      </c>
      <c r="I1979">
        <v>103028109</v>
      </c>
      <c r="J1979" t="s">
        <v>88</v>
      </c>
      <c r="K1979" t="s">
        <v>87</v>
      </c>
      <c r="Q1979" t="s">
        <v>3345</v>
      </c>
      <c r="R1979" t="s">
        <v>10130</v>
      </c>
      <c r="S1979">
        <v>172878</v>
      </c>
      <c r="T1979">
        <v>16325</v>
      </c>
      <c r="U1979" t="s">
        <v>6475</v>
      </c>
      <c r="V1979">
        <v>1</v>
      </c>
      <c r="W1979" t="s">
        <v>10131</v>
      </c>
      <c r="X1979" t="s">
        <v>10132</v>
      </c>
      <c r="Y1979">
        <v>203</v>
      </c>
      <c r="Z1979" t="s">
        <v>44</v>
      </c>
      <c r="AA1979" t="s">
        <v>45</v>
      </c>
      <c r="AB1979" t="s">
        <v>62</v>
      </c>
      <c r="AC1979">
        <v>80000000</v>
      </c>
      <c r="AD1979">
        <v>2011</v>
      </c>
      <c r="AE1979">
        <v>3000</v>
      </c>
      <c r="AF1979">
        <v>6.4</v>
      </c>
      <c r="AG1979">
        <v>1.85</v>
      </c>
      <c r="AH1979">
        <v>19000</v>
      </c>
    </row>
    <row r="1980" spans="1:34">
      <c r="A1980" t="s">
        <v>34</v>
      </c>
      <c r="B1980" t="s">
        <v>5613</v>
      </c>
      <c r="C1980">
        <v>230</v>
      </c>
      <c r="D1980">
        <v>153</v>
      </c>
      <c r="E1980">
        <v>0</v>
      </c>
      <c r="F1980">
        <v>130</v>
      </c>
      <c r="G1980" t="s">
        <v>1706</v>
      </c>
      <c r="H1980">
        <v>11000</v>
      </c>
      <c r="I1980">
        <v>51814190</v>
      </c>
      <c r="J1980" t="s">
        <v>88</v>
      </c>
      <c r="K1980" t="s">
        <v>38</v>
      </c>
      <c r="Q1980" t="s">
        <v>3345</v>
      </c>
      <c r="R1980" t="s">
        <v>10137</v>
      </c>
      <c r="S1980">
        <v>100837</v>
      </c>
      <c r="T1980">
        <v>11852</v>
      </c>
      <c r="U1980" t="s">
        <v>10138</v>
      </c>
      <c r="V1980">
        <v>1</v>
      </c>
      <c r="W1980" t="s">
        <v>10139</v>
      </c>
      <c r="X1980" t="s">
        <v>10140</v>
      </c>
      <c r="Y1980">
        <v>301</v>
      </c>
      <c r="Z1980" t="s">
        <v>44</v>
      </c>
      <c r="AA1980" t="s">
        <v>45</v>
      </c>
      <c r="AB1980" t="s">
        <v>46</v>
      </c>
      <c r="AC1980">
        <v>75000000</v>
      </c>
      <c r="AD1980">
        <v>2009</v>
      </c>
      <c r="AE1980">
        <v>561</v>
      </c>
      <c r="AF1980">
        <v>6.4</v>
      </c>
      <c r="AG1980">
        <v>1.85</v>
      </c>
      <c r="AH1980">
        <v>0</v>
      </c>
    </row>
    <row r="1981" spans="1:34">
      <c r="A1981" t="s">
        <v>34</v>
      </c>
      <c r="B1981" t="s">
        <v>6115</v>
      </c>
      <c r="C1981">
        <v>280</v>
      </c>
      <c r="D1981">
        <v>125</v>
      </c>
      <c r="E1981">
        <v>3000</v>
      </c>
      <c r="F1981">
        <v>3000</v>
      </c>
      <c r="G1981" t="s">
        <v>39</v>
      </c>
      <c r="H1981">
        <v>14000</v>
      </c>
      <c r="I1981">
        <v>81257500</v>
      </c>
      <c r="J1981" t="s">
        <v>88</v>
      </c>
      <c r="Q1981" t="s">
        <v>81</v>
      </c>
      <c r="R1981" t="s">
        <v>10154</v>
      </c>
      <c r="S1981">
        <v>117739</v>
      </c>
      <c r="T1981">
        <v>30010</v>
      </c>
      <c r="U1981" t="s">
        <v>6115</v>
      </c>
      <c r="V1981">
        <v>0</v>
      </c>
      <c r="W1981" t="s">
        <v>10155</v>
      </c>
      <c r="X1981" t="s">
        <v>10156</v>
      </c>
      <c r="Y1981">
        <v>229</v>
      </c>
      <c r="Z1981" t="s">
        <v>44</v>
      </c>
      <c r="AA1981" t="s">
        <v>45</v>
      </c>
      <c r="AB1981" t="s">
        <v>46</v>
      </c>
      <c r="AC1981">
        <v>68000000</v>
      </c>
      <c r="AD1981">
        <v>2015</v>
      </c>
      <c r="AE1981">
        <v>11000</v>
      </c>
      <c r="AF1981">
        <v>6.4</v>
      </c>
      <c r="AG1981">
        <v>2.35</v>
      </c>
      <c r="AH1981">
        <v>30000</v>
      </c>
    </row>
    <row r="1982" spans="1:34">
      <c r="A1982" t="s">
        <v>34</v>
      </c>
      <c r="B1982" t="s">
        <v>4863</v>
      </c>
      <c r="C1982">
        <v>149</v>
      </c>
      <c r="D1982">
        <v>127</v>
      </c>
      <c r="E1982">
        <v>278</v>
      </c>
      <c r="F1982">
        <v>912</v>
      </c>
      <c r="G1982" t="s">
        <v>10157</v>
      </c>
      <c r="H1982">
        <v>2000</v>
      </c>
      <c r="I1982">
        <v>182805123</v>
      </c>
      <c r="J1982" t="s">
        <v>88</v>
      </c>
      <c r="K1982" t="s">
        <v>70</v>
      </c>
      <c r="L1982" t="s">
        <v>87</v>
      </c>
      <c r="Q1982" t="s">
        <v>2595</v>
      </c>
      <c r="R1982" t="s">
        <v>10158</v>
      </c>
      <c r="S1982">
        <v>158864</v>
      </c>
      <c r="T1982">
        <v>5838</v>
      </c>
      <c r="U1982" t="s">
        <v>1572</v>
      </c>
      <c r="V1982">
        <v>1</v>
      </c>
      <c r="W1982" t="s">
        <v>10159</v>
      </c>
      <c r="X1982" t="s">
        <v>10160</v>
      </c>
      <c r="Y1982">
        <v>395</v>
      </c>
      <c r="Z1982" t="s">
        <v>44</v>
      </c>
      <c r="AA1982" t="s">
        <v>45</v>
      </c>
      <c r="AB1982" t="s">
        <v>62</v>
      </c>
      <c r="AC1982">
        <v>70000000</v>
      </c>
      <c r="AD1982">
        <v>2000</v>
      </c>
      <c r="AE1982">
        <v>955</v>
      </c>
      <c r="AF1982">
        <v>6.4</v>
      </c>
      <c r="AG1982">
        <v>1.37</v>
      </c>
      <c r="AH1982">
        <v>0</v>
      </c>
    </row>
    <row r="1983" spans="1:34">
      <c r="A1983" t="s">
        <v>34</v>
      </c>
      <c r="B1983" t="s">
        <v>2504</v>
      </c>
      <c r="C1983">
        <v>313</v>
      </c>
      <c r="D1983">
        <v>99</v>
      </c>
      <c r="E1983">
        <v>119</v>
      </c>
      <c r="F1983">
        <v>174</v>
      </c>
      <c r="G1983" t="s">
        <v>8337</v>
      </c>
      <c r="H1983">
        <v>600</v>
      </c>
      <c r="I1983">
        <v>59617068</v>
      </c>
      <c r="J1983" t="s">
        <v>88</v>
      </c>
      <c r="K1983" t="s">
        <v>87</v>
      </c>
      <c r="Q1983" t="s">
        <v>10171</v>
      </c>
      <c r="R1983" t="s">
        <v>10172</v>
      </c>
      <c r="S1983">
        <v>213863</v>
      </c>
      <c r="T1983">
        <v>1375</v>
      </c>
      <c r="U1983" t="s">
        <v>10173</v>
      </c>
      <c r="V1983">
        <v>0</v>
      </c>
      <c r="W1983" t="s">
        <v>10174</v>
      </c>
      <c r="X1983" t="s">
        <v>10175</v>
      </c>
      <c r="Y1983">
        <v>310</v>
      </c>
      <c r="Z1983" t="s">
        <v>44</v>
      </c>
      <c r="AA1983" t="s">
        <v>45</v>
      </c>
      <c r="AB1983" t="s">
        <v>46</v>
      </c>
      <c r="AC1983">
        <v>65000000</v>
      </c>
      <c r="AD1983">
        <v>2012</v>
      </c>
      <c r="AE1983">
        <v>346</v>
      </c>
      <c r="AF1983">
        <v>6.4</v>
      </c>
      <c r="AG1983">
        <v>2.35</v>
      </c>
      <c r="AH1983">
        <v>59000</v>
      </c>
    </row>
    <row r="1984" spans="1:34">
      <c r="A1984" t="s">
        <v>34</v>
      </c>
      <c r="B1984" t="s">
        <v>3769</v>
      </c>
      <c r="C1984">
        <v>140</v>
      </c>
      <c r="D1984">
        <v>85</v>
      </c>
      <c r="E1984">
        <v>0</v>
      </c>
      <c r="F1984">
        <v>490</v>
      </c>
      <c r="G1984" t="s">
        <v>10194</v>
      </c>
      <c r="H1984">
        <v>21000</v>
      </c>
      <c r="I1984">
        <v>66365290</v>
      </c>
      <c r="J1984" t="s">
        <v>88</v>
      </c>
      <c r="Q1984" t="s">
        <v>608</v>
      </c>
      <c r="R1984" t="s">
        <v>10195</v>
      </c>
      <c r="S1984">
        <v>56874</v>
      </c>
      <c r="T1984">
        <v>22458</v>
      </c>
      <c r="U1984" t="s">
        <v>5516</v>
      </c>
      <c r="V1984">
        <v>2</v>
      </c>
      <c r="W1984" t="s">
        <v>10196</v>
      </c>
      <c r="X1984" t="s">
        <v>10197</v>
      </c>
      <c r="Y1984">
        <v>358</v>
      </c>
      <c r="Z1984" t="s">
        <v>44</v>
      </c>
      <c r="AA1984" t="s">
        <v>45</v>
      </c>
      <c r="AB1984" t="s">
        <v>62</v>
      </c>
      <c r="AC1984">
        <v>55000000</v>
      </c>
      <c r="AD1984">
        <v>1999</v>
      </c>
      <c r="AE1984">
        <v>860</v>
      </c>
      <c r="AF1984">
        <v>6.4</v>
      </c>
      <c r="AG1984">
        <v>1.37</v>
      </c>
      <c r="AH1984">
        <v>0</v>
      </c>
    </row>
    <row r="1985" spans="1:34">
      <c r="A1985" t="s">
        <v>34</v>
      </c>
      <c r="B1985" t="s">
        <v>136</v>
      </c>
      <c r="C1985">
        <v>49</v>
      </c>
      <c r="D1985">
        <v>104</v>
      </c>
      <c r="E1985">
        <v>0</v>
      </c>
      <c r="F1985">
        <v>812</v>
      </c>
      <c r="G1985" t="s">
        <v>1785</v>
      </c>
      <c r="H1985">
        <v>13000</v>
      </c>
      <c r="I1985">
        <v>58422650</v>
      </c>
      <c r="J1985" t="s">
        <v>88</v>
      </c>
      <c r="K1985" t="s">
        <v>70</v>
      </c>
      <c r="L1985" t="s">
        <v>94</v>
      </c>
      <c r="Q1985" t="s">
        <v>98</v>
      </c>
      <c r="R1985" t="s">
        <v>10198</v>
      </c>
      <c r="S1985">
        <v>78974</v>
      </c>
      <c r="T1985">
        <v>25599</v>
      </c>
      <c r="U1985" t="s">
        <v>5760</v>
      </c>
      <c r="V1985">
        <v>3</v>
      </c>
      <c r="W1985" t="s">
        <v>10199</v>
      </c>
      <c r="X1985" t="s">
        <v>10200</v>
      </c>
      <c r="Y1985">
        <v>173</v>
      </c>
      <c r="Z1985" t="s">
        <v>44</v>
      </c>
      <c r="AA1985" t="s">
        <v>45</v>
      </c>
      <c r="AB1985" t="s">
        <v>62</v>
      </c>
      <c r="AC1985">
        <v>55000000</v>
      </c>
      <c r="AD1985">
        <v>1992</v>
      </c>
      <c r="AE1985">
        <v>11000</v>
      </c>
      <c r="AF1985">
        <v>6.4</v>
      </c>
      <c r="AG1985">
        <v>1.85</v>
      </c>
      <c r="AH1985">
        <v>8000</v>
      </c>
    </row>
    <row r="1986" spans="1:34">
      <c r="A1986" t="s">
        <v>34</v>
      </c>
      <c r="B1986" t="s">
        <v>1421</v>
      </c>
      <c r="C1986">
        <v>190</v>
      </c>
      <c r="D1986">
        <v>123</v>
      </c>
      <c r="E1986">
        <v>488</v>
      </c>
      <c r="F1986">
        <v>2000</v>
      </c>
      <c r="G1986" t="s">
        <v>508</v>
      </c>
      <c r="H1986">
        <v>5000</v>
      </c>
      <c r="I1986">
        <v>26838389</v>
      </c>
      <c r="J1986" t="s">
        <v>88</v>
      </c>
      <c r="K1986" t="s">
        <v>38</v>
      </c>
      <c r="L1986" t="s">
        <v>87</v>
      </c>
      <c r="Q1986" t="s">
        <v>71</v>
      </c>
      <c r="R1986" t="s">
        <v>10218</v>
      </c>
      <c r="S1986">
        <v>58658</v>
      </c>
      <c r="T1986">
        <v>12700</v>
      </c>
      <c r="U1986" t="s">
        <v>2595</v>
      </c>
      <c r="V1986">
        <v>0</v>
      </c>
      <c r="W1986" t="s">
        <v>10219</v>
      </c>
      <c r="X1986" t="s">
        <v>10220</v>
      </c>
      <c r="Y1986">
        <v>495</v>
      </c>
      <c r="Z1986" t="s">
        <v>44</v>
      </c>
      <c r="AA1986" t="s">
        <v>45</v>
      </c>
      <c r="AB1986" t="s">
        <v>62</v>
      </c>
      <c r="AC1986">
        <v>57000000</v>
      </c>
      <c r="AD1986">
        <v>2005</v>
      </c>
      <c r="AE1986">
        <v>4000</v>
      </c>
      <c r="AF1986">
        <v>6.4</v>
      </c>
      <c r="AG1986">
        <v>1.85</v>
      </c>
      <c r="AH1986">
        <v>0</v>
      </c>
    </row>
    <row r="1987" spans="1:34">
      <c r="A1987" t="s">
        <v>34</v>
      </c>
      <c r="B1987" t="s">
        <v>3663</v>
      </c>
      <c r="C1987">
        <v>215</v>
      </c>
      <c r="D1987">
        <v>118</v>
      </c>
      <c r="E1987">
        <v>71</v>
      </c>
      <c r="F1987">
        <v>634</v>
      </c>
      <c r="G1987" t="s">
        <v>854</v>
      </c>
      <c r="H1987">
        <v>16000</v>
      </c>
      <c r="I1987">
        <v>37035845</v>
      </c>
      <c r="J1987" t="s">
        <v>88</v>
      </c>
      <c r="K1987" t="s">
        <v>70</v>
      </c>
      <c r="Q1987" t="s">
        <v>825</v>
      </c>
      <c r="R1987" t="s">
        <v>10221</v>
      </c>
      <c r="S1987">
        <v>136680</v>
      </c>
      <c r="T1987">
        <v>28045</v>
      </c>
      <c r="U1987" t="s">
        <v>10222</v>
      </c>
      <c r="V1987">
        <v>2</v>
      </c>
      <c r="W1987" t="s">
        <v>10223</v>
      </c>
      <c r="X1987" t="s">
        <v>10224</v>
      </c>
      <c r="Y1987">
        <v>149</v>
      </c>
      <c r="Z1987" t="s">
        <v>44</v>
      </c>
      <c r="AA1987" t="s">
        <v>45</v>
      </c>
      <c r="AB1987" t="s">
        <v>46</v>
      </c>
      <c r="AC1987">
        <v>52000000</v>
      </c>
      <c r="AD1987">
        <v>2011</v>
      </c>
      <c r="AE1987">
        <v>10000</v>
      </c>
      <c r="AF1987">
        <v>6.4</v>
      </c>
      <c r="AG1987">
        <v>2.35</v>
      </c>
      <c r="AH1987">
        <v>13000</v>
      </c>
    </row>
    <row r="1988" spans="1:34">
      <c r="A1988" t="s">
        <v>34</v>
      </c>
      <c r="B1988" t="s">
        <v>10225</v>
      </c>
      <c r="C1988">
        <v>140</v>
      </c>
      <c r="D1988">
        <v>116</v>
      </c>
      <c r="E1988">
        <v>80</v>
      </c>
      <c r="F1988">
        <v>651</v>
      </c>
      <c r="G1988" t="s">
        <v>632</v>
      </c>
      <c r="H1988">
        <v>11000</v>
      </c>
      <c r="I1988">
        <v>105807520</v>
      </c>
      <c r="J1988" t="s">
        <v>88</v>
      </c>
      <c r="K1988" t="s">
        <v>87</v>
      </c>
      <c r="Q1988" t="s">
        <v>201</v>
      </c>
      <c r="R1988" t="s">
        <v>10226</v>
      </c>
      <c r="S1988">
        <v>156717</v>
      </c>
      <c r="T1988">
        <v>14087</v>
      </c>
      <c r="U1988" t="s">
        <v>330</v>
      </c>
      <c r="V1988">
        <v>2</v>
      </c>
      <c r="W1988" t="s">
        <v>10227</v>
      </c>
      <c r="X1988" t="s">
        <v>10228</v>
      </c>
      <c r="Y1988">
        <v>357</v>
      </c>
      <c r="Z1988" t="s">
        <v>44</v>
      </c>
      <c r="AA1988" t="s">
        <v>45</v>
      </c>
      <c r="AB1988" t="s">
        <v>62</v>
      </c>
      <c r="AC1988">
        <v>50000000</v>
      </c>
      <c r="AD1988">
        <v>2003</v>
      </c>
      <c r="AE1988">
        <v>1000</v>
      </c>
      <c r="AF1988">
        <v>6.4</v>
      </c>
      <c r="AG1988">
        <v>1.85</v>
      </c>
      <c r="AH1988">
        <v>0</v>
      </c>
    </row>
    <row r="1989" spans="1:34">
      <c r="A1989" t="s">
        <v>34</v>
      </c>
      <c r="B1989" t="s">
        <v>8961</v>
      </c>
      <c r="C1989">
        <v>105</v>
      </c>
      <c r="D1989">
        <v>109</v>
      </c>
      <c r="E1989">
        <v>0</v>
      </c>
      <c r="F1989">
        <v>809</v>
      </c>
      <c r="G1989" t="s">
        <v>6120</v>
      </c>
      <c r="H1989">
        <v>49000</v>
      </c>
      <c r="I1989">
        <v>8355815</v>
      </c>
      <c r="J1989" t="s">
        <v>88</v>
      </c>
      <c r="K1989" t="s">
        <v>37</v>
      </c>
      <c r="L1989" t="s">
        <v>38</v>
      </c>
      <c r="M1989" t="s">
        <v>57</v>
      </c>
      <c r="Q1989" t="s">
        <v>566</v>
      </c>
      <c r="R1989" t="s">
        <v>10244</v>
      </c>
      <c r="S1989">
        <v>34730</v>
      </c>
      <c r="T1989">
        <v>52885</v>
      </c>
      <c r="U1989" t="s">
        <v>10245</v>
      </c>
      <c r="V1989">
        <v>2</v>
      </c>
      <c r="W1989" t="s">
        <v>10246</v>
      </c>
      <c r="X1989" t="s">
        <v>10247</v>
      </c>
      <c r="Y1989">
        <v>341</v>
      </c>
      <c r="Z1989" t="s">
        <v>44</v>
      </c>
      <c r="AA1989" t="s">
        <v>329</v>
      </c>
      <c r="AB1989" t="s">
        <v>46</v>
      </c>
      <c r="AC1989">
        <v>55000000</v>
      </c>
      <c r="AD1989">
        <v>2002</v>
      </c>
      <c r="AE1989">
        <v>811</v>
      </c>
      <c r="AF1989">
        <v>6.4</v>
      </c>
      <c r="AG1989">
        <v>1.85</v>
      </c>
      <c r="AH1989">
        <v>0</v>
      </c>
    </row>
    <row r="1990" spans="1:34">
      <c r="A1990" t="s">
        <v>34</v>
      </c>
      <c r="B1990" t="s">
        <v>1457</v>
      </c>
      <c r="C1990">
        <v>125</v>
      </c>
      <c r="D1990">
        <v>123</v>
      </c>
      <c r="E1990">
        <v>446</v>
      </c>
      <c r="F1990">
        <v>821</v>
      </c>
      <c r="G1990" t="s">
        <v>6431</v>
      </c>
      <c r="H1990">
        <v>20000</v>
      </c>
      <c r="I1990">
        <v>47095453</v>
      </c>
      <c r="J1990" t="s">
        <v>88</v>
      </c>
      <c r="K1990" t="s">
        <v>70</v>
      </c>
      <c r="L1990" t="s">
        <v>87</v>
      </c>
      <c r="Q1990" t="s">
        <v>289</v>
      </c>
      <c r="R1990" t="s">
        <v>10258</v>
      </c>
      <c r="S1990">
        <v>64595</v>
      </c>
      <c r="T1990">
        <v>22209</v>
      </c>
      <c r="U1990" t="s">
        <v>6262</v>
      </c>
      <c r="V1990">
        <v>1</v>
      </c>
      <c r="W1990" t="s">
        <v>10259</v>
      </c>
      <c r="X1990" t="s">
        <v>10260</v>
      </c>
      <c r="Y1990">
        <v>316</v>
      </c>
      <c r="Z1990" t="s">
        <v>44</v>
      </c>
      <c r="AA1990" t="s">
        <v>45</v>
      </c>
      <c r="AB1990" t="s">
        <v>62</v>
      </c>
      <c r="AC1990">
        <v>48000000</v>
      </c>
      <c r="AD1990">
        <v>2001</v>
      </c>
      <c r="AE1990">
        <v>1000</v>
      </c>
      <c r="AF1990">
        <v>6.4</v>
      </c>
      <c r="AG1990">
        <v>1.85</v>
      </c>
      <c r="AH1990">
        <v>0</v>
      </c>
    </row>
    <row r="1991" spans="1:34">
      <c r="A1991" t="s">
        <v>34</v>
      </c>
      <c r="B1991" t="s">
        <v>10270</v>
      </c>
      <c r="C1991">
        <v>168</v>
      </c>
      <c r="D1991">
        <v>134</v>
      </c>
      <c r="E1991">
        <v>38</v>
      </c>
      <c r="F1991">
        <v>2000</v>
      </c>
      <c r="G1991" t="s">
        <v>1736</v>
      </c>
      <c r="H1991">
        <v>11000</v>
      </c>
      <c r="I1991">
        <v>19377727</v>
      </c>
      <c r="J1991" t="s">
        <v>88</v>
      </c>
      <c r="K1991" t="s">
        <v>91</v>
      </c>
      <c r="Q1991" t="s">
        <v>4379</v>
      </c>
      <c r="R1991" t="s">
        <v>10271</v>
      </c>
      <c r="S1991">
        <v>35140</v>
      </c>
      <c r="T1991">
        <v>24351</v>
      </c>
      <c r="U1991" t="s">
        <v>280</v>
      </c>
      <c r="V1991">
        <v>3</v>
      </c>
      <c r="W1991" t="s">
        <v>10272</v>
      </c>
      <c r="X1991" t="s">
        <v>10273</v>
      </c>
      <c r="Y1991">
        <v>409</v>
      </c>
      <c r="Z1991" t="s">
        <v>44</v>
      </c>
      <c r="AA1991" t="s">
        <v>45</v>
      </c>
      <c r="AB1991" t="s">
        <v>62</v>
      </c>
      <c r="AC1991">
        <v>45000000</v>
      </c>
      <c r="AD1991">
        <v>2005</v>
      </c>
      <c r="AE1991">
        <v>8000</v>
      </c>
      <c r="AF1991">
        <v>6.4</v>
      </c>
      <c r="AG1991">
        <v>2.35</v>
      </c>
      <c r="AH1991">
        <v>0</v>
      </c>
    </row>
    <row r="1992" spans="1:34">
      <c r="A1992" t="s">
        <v>34</v>
      </c>
      <c r="B1992" t="s">
        <v>9018</v>
      </c>
      <c r="C1992">
        <v>161</v>
      </c>
      <c r="D1992">
        <v>129</v>
      </c>
      <c r="E1992">
        <v>42</v>
      </c>
      <c r="F1992">
        <v>49</v>
      </c>
      <c r="G1992" t="s">
        <v>10292</v>
      </c>
      <c r="H1992">
        <v>97</v>
      </c>
      <c r="I1992">
        <v>93952276</v>
      </c>
      <c r="J1992" t="s">
        <v>88</v>
      </c>
      <c r="K1992" t="s">
        <v>38</v>
      </c>
      <c r="L1992" t="s">
        <v>87</v>
      </c>
      <c r="Q1992" t="s">
        <v>10293</v>
      </c>
      <c r="R1992" t="s">
        <v>10294</v>
      </c>
      <c r="S1992">
        <v>132048</v>
      </c>
      <c r="T1992">
        <v>318</v>
      </c>
      <c r="U1992" t="s">
        <v>10295</v>
      </c>
      <c r="V1992">
        <v>7</v>
      </c>
      <c r="W1992" t="s">
        <v>10296</v>
      </c>
      <c r="X1992" t="s">
        <v>10297</v>
      </c>
      <c r="Y1992">
        <v>203</v>
      </c>
      <c r="Z1992" t="s">
        <v>44</v>
      </c>
      <c r="AA1992" t="s">
        <v>45</v>
      </c>
      <c r="AB1992" t="s">
        <v>62</v>
      </c>
      <c r="AC1992">
        <v>40000000</v>
      </c>
      <c r="AD1992">
        <v>2009</v>
      </c>
      <c r="AE1992">
        <v>50</v>
      </c>
      <c r="AF1992">
        <v>6.4</v>
      </c>
      <c r="AG1992">
        <v>2.35</v>
      </c>
      <c r="AH1992">
        <v>12000</v>
      </c>
    </row>
    <row r="1993" spans="1:34">
      <c r="A1993" t="s">
        <v>34</v>
      </c>
      <c r="B1993" t="s">
        <v>6513</v>
      </c>
      <c r="C1993">
        <v>191</v>
      </c>
      <c r="D1993">
        <v>102</v>
      </c>
      <c r="E1993">
        <v>23</v>
      </c>
      <c r="F1993">
        <v>651</v>
      </c>
      <c r="G1993" t="s">
        <v>3322</v>
      </c>
      <c r="H1993">
        <v>2000</v>
      </c>
      <c r="I1993">
        <v>64149837</v>
      </c>
      <c r="J1993" t="s">
        <v>88</v>
      </c>
      <c r="K1993" t="s">
        <v>38</v>
      </c>
      <c r="L1993" t="s">
        <v>89</v>
      </c>
      <c r="M1993" t="s">
        <v>70</v>
      </c>
      <c r="N1993" t="s">
        <v>87</v>
      </c>
      <c r="Q1993" t="s">
        <v>8295</v>
      </c>
      <c r="R1993" t="s">
        <v>10298</v>
      </c>
      <c r="S1993">
        <v>146899</v>
      </c>
      <c r="T1993">
        <v>7009</v>
      </c>
      <c r="U1993" t="s">
        <v>330</v>
      </c>
      <c r="V1993">
        <v>1</v>
      </c>
      <c r="W1993" t="s">
        <v>10299</v>
      </c>
      <c r="X1993" t="s">
        <v>10300</v>
      </c>
      <c r="Y1993">
        <v>185</v>
      </c>
      <c r="Z1993" t="s">
        <v>44</v>
      </c>
      <c r="AA1993" t="s">
        <v>45</v>
      </c>
      <c r="AB1993" t="s">
        <v>62</v>
      </c>
      <c r="AC1993">
        <v>20000000</v>
      </c>
      <c r="AD1993">
        <v>2009</v>
      </c>
      <c r="AE1993">
        <v>2000</v>
      </c>
      <c r="AF1993">
        <v>6.4</v>
      </c>
      <c r="AG1993">
        <v>2.35</v>
      </c>
      <c r="AH1993">
        <v>0</v>
      </c>
    </row>
    <row r="1994" spans="1:34">
      <c r="A1994" t="s">
        <v>34</v>
      </c>
      <c r="B1994" t="s">
        <v>7359</v>
      </c>
      <c r="C1994">
        <v>211</v>
      </c>
      <c r="D1994">
        <v>113</v>
      </c>
      <c r="E1994">
        <v>88</v>
      </c>
      <c r="F1994">
        <v>785</v>
      </c>
      <c r="G1994" t="s">
        <v>1031</v>
      </c>
      <c r="H1994">
        <v>22000</v>
      </c>
      <c r="I1994">
        <v>29802761</v>
      </c>
      <c r="J1994" t="s">
        <v>88</v>
      </c>
      <c r="K1994" t="s">
        <v>520</v>
      </c>
      <c r="Q1994" t="s">
        <v>63</v>
      </c>
      <c r="R1994" t="s">
        <v>10321</v>
      </c>
      <c r="S1994">
        <v>46480</v>
      </c>
      <c r="T1994">
        <v>36009</v>
      </c>
      <c r="U1994" t="s">
        <v>10322</v>
      </c>
      <c r="V1994">
        <v>1</v>
      </c>
      <c r="W1994" t="s">
        <v>10323</v>
      </c>
      <c r="X1994" t="s">
        <v>10324</v>
      </c>
      <c r="Y1994">
        <v>115</v>
      </c>
      <c r="Z1994" t="s">
        <v>44</v>
      </c>
      <c r="AA1994" t="s">
        <v>45</v>
      </c>
      <c r="AB1994" t="s">
        <v>62</v>
      </c>
      <c r="AC1994">
        <v>40000000</v>
      </c>
      <c r="AD1994">
        <v>2013</v>
      </c>
      <c r="AE1994">
        <v>13000</v>
      </c>
      <c r="AF1994">
        <v>6.4</v>
      </c>
      <c r="AG1994">
        <v>1.85</v>
      </c>
      <c r="AH1994">
        <v>12000</v>
      </c>
    </row>
    <row r="1995" spans="1:34">
      <c r="A1995" t="s">
        <v>34</v>
      </c>
      <c r="B1995" t="s">
        <v>10336</v>
      </c>
      <c r="C1995">
        <v>265</v>
      </c>
      <c r="D1995">
        <v>101</v>
      </c>
      <c r="E1995">
        <v>38</v>
      </c>
      <c r="F1995">
        <v>318</v>
      </c>
      <c r="G1995" t="s">
        <v>10337</v>
      </c>
      <c r="H1995">
        <v>496</v>
      </c>
      <c r="I1995">
        <v>50213619</v>
      </c>
      <c r="J1995" t="s">
        <v>88</v>
      </c>
      <c r="K1995" t="s">
        <v>86</v>
      </c>
      <c r="Q1995" t="s">
        <v>5302</v>
      </c>
      <c r="R1995" t="s">
        <v>10338</v>
      </c>
      <c r="S1995">
        <v>139184</v>
      </c>
      <c r="T1995">
        <v>1272</v>
      </c>
      <c r="U1995" t="s">
        <v>4827</v>
      </c>
      <c r="V1995">
        <v>8</v>
      </c>
      <c r="W1995" t="s">
        <v>10339</v>
      </c>
      <c r="X1995" t="s">
        <v>10340</v>
      </c>
      <c r="Y1995">
        <v>243</v>
      </c>
      <c r="Z1995" t="s">
        <v>44</v>
      </c>
      <c r="AA1995" t="s">
        <v>45</v>
      </c>
      <c r="AB1995" t="s">
        <v>46</v>
      </c>
      <c r="AC1995">
        <v>36000000</v>
      </c>
      <c r="AD1995">
        <v>2010</v>
      </c>
      <c r="AE1995">
        <v>390</v>
      </c>
      <c r="AF1995">
        <v>6.4</v>
      </c>
      <c r="AG1995">
        <v>1.85</v>
      </c>
      <c r="AH1995">
        <v>12000</v>
      </c>
    </row>
    <row r="1996" spans="1:34">
      <c r="A1996" t="s">
        <v>34</v>
      </c>
      <c r="B1996" t="s">
        <v>6474</v>
      </c>
      <c r="C1996">
        <v>112</v>
      </c>
      <c r="D1996">
        <v>93</v>
      </c>
      <c r="E1996">
        <v>221</v>
      </c>
      <c r="F1996">
        <v>781</v>
      </c>
      <c r="G1996" t="s">
        <v>3345</v>
      </c>
      <c r="H1996">
        <v>12000</v>
      </c>
      <c r="I1996">
        <v>163479795</v>
      </c>
      <c r="J1996" t="s">
        <v>88</v>
      </c>
      <c r="K1996" t="s">
        <v>38</v>
      </c>
      <c r="Q1996" t="s">
        <v>449</v>
      </c>
      <c r="R1996" t="s">
        <v>10369</v>
      </c>
      <c r="S1996">
        <v>161858</v>
      </c>
      <c r="T1996">
        <v>26760</v>
      </c>
      <c r="U1996" t="s">
        <v>4683</v>
      </c>
      <c r="V1996">
        <v>0</v>
      </c>
      <c r="W1996" t="s">
        <v>10370</v>
      </c>
      <c r="X1996" t="s">
        <v>10371</v>
      </c>
      <c r="Y1996">
        <v>289</v>
      </c>
      <c r="Z1996" t="s">
        <v>44</v>
      </c>
      <c r="AA1996" t="s">
        <v>45</v>
      </c>
      <c r="AB1996" t="s">
        <v>62</v>
      </c>
      <c r="AC1996">
        <v>34200000</v>
      </c>
      <c r="AD1996">
        <v>1999</v>
      </c>
      <c r="AE1996">
        <v>11000</v>
      </c>
      <c r="AF1996">
        <v>6.4</v>
      </c>
      <c r="AG1996">
        <v>1.85</v>
      </c>
      <c r="AH1996">
        <v>0</v>
      </c>
    </row>
    <row r="1997" spans="1:34">
      <c r="A1997" t="s">
        <v>34</v>
      </c>
      <c r="B1997" t="s">
        <v>10372</v>
      </c>
      <c r="C1997">
        <v>142</v>
      </c>
      <c r="D1997">
        <v>108</v>
      </c>
      <c r="E1997">
        <v>6</v>
      </c>
      <c r="F1997">
        <v>1000</v>
      </c>
      <c r="G1997" t="s">
        <v>6428</v>
      </c>
      <c r="H1997">
        <v>3000</v>
      </c>
      <c r="I1997">
        <v>145096820</v>
      </c>
      <c r="J1997" t="s">
        <v>88</v>
      </c>
      <c r="Q1997" t="s">
        <v>6429</v>
      </c>
      <c r="R1997" t="s">
        <v>10373</v>
      </c>
      <c r="S1997">
        <v>200260</v>
      </c>
      <c r="T1997">
        <v>7872</v>
      </c>
      <c r="U1997" t="s">
        <v>6431</v>
      </c>
      <c r="V1997">
        <v>0</v>
      </c>
      <c r="W1997" t="s">
        <v>10374</v>
      </c>
      <c r="X1997" t="s">
        <v>10375</v>
      </c>
      <c r="Y1997">
        <v>431</v>
      </c>
      <c r="Z1997" t="s">
        <v>44</v>
      </c>
      <c r="AA1997" t="s">
        <v>45</v>
      </c>
      <c r="AB1997" t="s">
        <v>46</v>
      </c>
      <c r="AC1997">
        <v>30000000</v>
      </c>
      <c r="AD1997">
        <v>2001</v>
      </c>
      <c r="AE1997">
        <v>1000</v>
      </c>
      <c r="AF1997">
        <v>6.4</v>
      </c>
      <c r="AG1997">
        <v>1.85</v>
      </c>
      <c r="AH1997">
        <v>0</v>
      </c>
    </row>
    <row r="1998" spans="1:34">
      <c r="A1998" t="s">
        <v>34</v>
      </c>
      <c r="B1998" t="s">
        <v>7359</v>
      </c>
      <c r="C1998">
        <v>43</v>
      </c>
      <c r="D1998">
        <v>83</v>
      </c>
      <c r="E1998">
        <v>88</v>
      </c>
      <c r="F1998">
        <v>348</v>
      </c>
      <c r="G1998" t="s">
        <v>2967</v>
      </c>
      <c r="H1998">
        <v>3000</v>
      </c>
      <c r="I1998">
        <v>51109400</v>
      </c>
      <c r="J1998" t="s">
        <v>88</v>
      </c>
      <c r="K1998" t="s">
        <v>37</v>
      </c>
      <c r="Q1998" t="s">
        <v>6892</v>
      </c>
      <c r="R1998" t="s">
        <v>10376</v>
      </c>
      <c r="S1998">
        <v>76850</v>
      </c>
      <c r="T1998">
        <v>4767</v>
      </c>
      <c r="U1998" t="s">
        <v>7577</v>
      </c>
      <c r="V1998">
        <v>5</v>
      </c>
      <c r="W1998" t="s">
        <v>10377</v>
      </c>
      <c r="X1998" t="s">
        <v>10378</v>
      </c>
      <c r="Y1998">
        <v>85</v>
      </c>
      <c r="Z1998" t="s">
        <v>44</v>
      </c>
      <c r="AA1998" t="s">
        <v>45</v>
      </c>
      <c r="AB1998" t="s">
        <v>62</v>
      </c>
      <c r="AC1998">
        <v>30000000</v>
      </c>
      <c r="AD1998">
        <v>1994</v>
      </c>
      <c r="AE1998">
        <v>459</v>
      </c>
      <c r="AF1998">
        <v>6.4</v>
      </c>
      <c r="AG1998">
        <v>1.85</v>
      </c>
      <c r="AH1998">
        <v>1000</v>
      </c>
    </row>
    <row r="1999" spans="1:34">
      <c r="A1999" t="s">
        <v>34</v>
      </c>
      <c r="B1999" t="s">
        <v>3833</v>
      </c>
      <c r="C1999">
        <v>358</v>
      </c>
      <c r="D1999">
        <v>106</v>
      </c>
      <c r="E1999">
        <v>44</v>
      </c>
      <c r="F1999">
        <v>133</v>
      </c>
      <c r="G1999" t="s">
        <v>10379</v>
      </c>
      <c r="H1999">
        <v>596</v>
      </c>
      <c r="I1999">
        <v>18298649</v>
      </c>
      <c r="J1999" t="s">
        <v>88</v>
      </c>
      <c r="K1999" t="s">
        <v>94</v>
      </c>
      <c r="Q1999" t="s">
        <v>10380</v>
      </c>
      <c r="R1999" t="s">
        <v>10381</v>
      </c>
      <c r="S1999">
        <v>85024</v>
      </c>
      <c r="T1999">
        <v>1393</v>
      </c>
      <c r="U1999" t="s">
        <v>10382</v>
      </c>
      <c r="V1999">
        <v>1</v>
      </c>
      <c r="W1999" t="s">
        <v>10383</v>
      </c>
      <c r="X1999" t="s">
        <v>10384</v>
      </c>
      <c r="Y1999">
        <v>242</v>
      </c>
      <c r="Z1999" t="s">
        <v>44</v>
      </c>
      <c r="AA1999" t="s">
        <v>45</v>
      </c>
      <c r="AB1999" t="s">
        <v>46</v>
      </c>
      <c r="AC1999">
        <v>30000000</v>
      </c>
      <c r="AD1999">
        <v>2011</v>
      </c>
      <c r="AE1999">
        <v>343</v>
      </c>
      <c r="AF1999">
        <v>6.4</v>
      </c>
      <c r="AG1999">
        <v>1.85</v>
      </c>
      <c r="AH1999">
        <v>23000</v>
      </c>
    </row>
    <row r="2000" spans="1:34">
      <c r="A2000" t="s">
        <v>34</v>
      </c>
      <c r="B2000" t="s">
        <v>10390</v>
      </c>
      <c r="C2000">
        <v>148</v>
      </c>
      <c r="D2000">
        <v>128</v>
      </c>
      <c r="E2000">
        <v>0</v>
      </c>
      <c r="F2000">
        <v>754</v>
      </c>
      <c r="G2000" t="s">
        <v>174</v>
      </c>
      <c r="H2000">
        <v>955</v>
      </c>
      <c r="I2000">
        <v>37036404</v>
      </c>
      <c r="J2000" t="s">
        <v>88</v>
      </c>
      <c r="K2000" t="s">
        <v>38</v>
      </c>
      <c r="L2000" t="s">
        <v>87</v>
      </c>
      <c r="Q2000" t="s">
        <v>10157</v>
      </c>
      <c r="R2000" t="s">
        <v>10391</v>
      </c>
      <c r="S2000">
        <v>44816</v>
      </c>
      <c r="T2000">
        <v>5404</v>
      </c>
      <c r="U2000" t="s">
        <v>8825</v>
      </c>
      <c r="V2000">
        <v>3</v>
      </c>
      <c r="W2000" t="s">
        <v>10392</v>
      </c>
      <c r="X2000" t="s">
        <v>10393</v>
      </c>
      <c r="Y2000">
        <v>259</v>
      </c>
      <c r="Z2000" t="s">
        <v>44</v>
      </c>
      <c r="AA2000" t="s">
        <v>45</v>
      </c>
      <c r="AB2000" t="s">
        <v>62</v>
      </c>
      <c r="AC2000">
        <v>30000000</v>
      </c>
      <c r="AD2000">
        <v>2000</v>
      </c>
      <c r="AE2000">
        <v>869</v>
      </c>
      <c r="AF2000">
        <v>6.4</v>
      </c>
      <c r="AG2000">
        <v>1.85</v>
      </c>
      <c r="AH2000">
        <v>0</v>
      </c>
    </row>
    <row r="2001" spans="1:34">
      <c r="A2001" t="s">
        <v>34</v>
      </c>
      <c r="B2001" t="s">
        <v>3634</v>
      </c>
      <c r="C2001">
        <v>78</v>
      </c>
      <c r="D2001">
        <v>112</v>
      </c>
      <c r="E2001">
        <v>541</v>
      </c>
      <c r="F2001">
        <v>638</v>
      </c>
      <c r="G2001" t="s">
        <v>699</v>
      </c>
      <c r="H2001">
        <v>22000</v>
      </c>
      <c r="I2001">
        <v>4485485</v>
      </c>
      <c r="J2001" t="s">
        <v>88</v>
      </c>
      <c r="K2001" t="s">
        <v>37</v>
      </c>
      <c r="L2001" t="s">
        <v>38</v>
      </c>
      <c r="Q2001" t="s">
        <v>63</v>
      </c>
      <c r="R2001" t="s">
        <v>10398</v>
      </c>
      <c r="S2001">
        <v>14612</v>
      </c>
      <c r="T2001">
        <v>46022</v>
      </c>
      <c r="U2001" t="s">
        <v>5492</v>
      </c>
      <c r="V2001">
        <v>1</v>
      </c>
      <c r="W2001" t="s">
        <v>10399</v>
      </c>
      <c r="X2001" t="s">
        <v>10400</v>
      </c>
      <c r="Y2001">
        <v>105</v>
      </c>
      <c r="Z2001" t="s">
        <v>44</v>
      </c>
      <c r="AA2001" t="s">
        <v>45</v>
      </c>
      <c r="AB2001" t="s">
        <v>46</v>
      </c>
      <c r="AC2001">
        <v>15000000</v>
      </c>
      <c r="AD2001">
        <v>1999</v>
      </c>
      <c r="AE2001">
        <v>22000</v>
      </c>
      <c r="AF2001">
        <v>6.4</v>
      </c>
      <c r="AG2001">
        <v>1.85</v>
      </c>
      <c r="AH2001">
        <v>0</v>
      </c>
    </row>
    <row r="2002" spans="1:34">
      <c r="A2002" t="s">
        <v>34</v>
      </c>
      <c r="B2002" t="s">
        <v>10413</v>
      </c>
      <c r="C2002">
        <v>91</v>
      </c>
      <c r="D2002">
        <v>105</v>
      </c>
      <c r="E2002">
        <v>99</v>
      </c>
      <c r="F2002">
        <v>960</v>
      </c>
      <c r="G2002" t="s">
        <v>10414</v>
      </c>
      <c r="H2002">
        <v>17000</v>
      </c>
      <c r="I2002">
        <v>33687630</v>
      </c>
      <c r="J2002" t="s">
        <v>88</v>
      </c>
      <c r="K2002" t="s">
        <v>87</v>
      </c>
      <c r="Q2002" t="s">
        <v>4205</v>
      </c>
      <c r="R2002" t="s">
        <v>10415</v>
      </c>
      <c r="S2002">
        <v>116762</v>
      </c>
      <c r="T2002">
        <v>20109</v>
      </c>
      <c r="U2002" t="s">
        <v>10416</v>
      </c>
      <c r="V2002">
        <v>0</v>
      </c>
      <c r="W2002" t="s">
        <v>10417</v>
      </c>
      <c r="X2002" t="s">
        <v>10418</v>
      </c>
      <c r="Y2002">
        <v>261</v>
      </c>
      <c r="Z2002" t="s">
        <v>44</v>
      </c>
      <c r="AA2002" t="s">
        <v>45</v>
      </c>
      <c r="AB2002" t="s">
        <v>62</v>
      </c>
      <c r="AC2002">
        <v>20000000</v>
      </c>
      <c r="AD2002">
        <v>2006</v>
      </c>
      <c r="AE2002">
        <v>1000</v>
      </c>
      <c r="AF2002">
        <v>6.4</v>
      </c>
      <c r="AG2002">
        <v>1.85</v>
      </c>
      <c r="AH2002">
        <v>0</v>
      </c>
    </row>
    <row r="2003" spans="1:34">
      <c r="A2003" t="s">
        <v>34</v>
      </c>
      <c r="B2003" t="s">
        <v>10430</v>
      </c>
      <c r="C2003">
        <v>64</v>
      </c>
      <c r="D2003">
        <v>97</v>
      </c>
      <c r="E2003">
        <v>11</v>
      </c>
      <c r="F2003">
        <v>595</v>
      </c>
      <c r="G2003" t="s">
        <v>10431</v>
      </c>
      <c r="H2003">
        <v>901</v>
      </c>
      <c r="I2003">
        <v>144833357</v>
      </c>
      <c r="J2003" t="s">
        <v>88</v>
      </c>
      <c r="K2003" t="s">
        <v>38</v>
      </c>
      <c r="L2003" t="s">
        <v>89</v>
      </c>
      <c r="M2003" t="s">
        <v>70</v>
      </c>
      <c r="Q2003" t="s">
        <v>4421</v>
      </c>
      <c r="R2003" t="s">
        <v>10432</v>
      </c>
      <c r="S2003">
        <v>64742</v>
      </c>
      <c r="T2003">
        <v>2790</v>
      </c>
      <c r="U2003" t="s">
        <v>1338</v>
      </c>
      <c r="V2003">
        <v>0</v>
      </c>
      <c r="W2003" t="s">
        <v>10433</v>
      </c>
      <c r="X2003" t="s">
        <v>10434</v>
      </c>
      <c r="Y2003">
        <v>111</v>
      </c>
      <c r="Z2003" t="s">
        <v>44</v>
      </c>
      <c r="AA2003" t="s">
        <v>45</v>
      </c>
      <c r="AB2003" t="s">
        <v>150</v>
      </c>
      <c r="AC2003">
        <v>22000000</v>
      </c>
      <c r="AD2003">
        <v>1994</v>
      </c>
      <c r="AE2003">
        <v>775</v>
      </c>
      <c r="AF2003">
        <v>6.4</v>
      </c>
      <c r="AG2003">
        <v>1.85</v>
      </c>
      <c r="AH2003">
        <v>0</v>
      </c>
    </row>
    <row r="2004" spans="1:34">
      <c r="A2004" t="s">
        <v>34</v>
      </c>
      <c r="B2004" t="s">
        <v>10435</v>
      </c>
      <c r="C2004">
        <v>168</v>
      </c>
      <c r="D2004">
        <v>105</v>
      </c>
      <c r="E2004">
        <v>31</v>
      </c>
      <c r="F2004">
        <v>110</v>
      </c>
      <c r="G2004" t="s">
        <v>10436</v>
      </c>
      <c r="H2004">
        <v>390</v>
      </c>
      <c r="I2004">
        <v>30659817</v>
      </c>
      <c r="J2004" t="s">
        <v>88</v>
      </c>
      <c r="K2004" t="s">
        <v>38</v>
      </c>
      <c r="Q2004" t="s">
        <v>10437</v>
      </c>
      <c r="R2004" t="s">
        <v>10438</v>
      </c>
      <c r="S2004">
        <v>59805</v>
      </c>
      <c r="T2004">
        <v>1006</v>
      </c>
      <c r="U2004" t="s">
        <v>8399</v>
      </c>
      <c r="V2004">
        <v>10</v>
      </c>
      <c r="W2004" t="s">
        <v>10439</v>
      </c>
      <c r="X2004" t="s">
        <v>10440</v>
      </c>
      <c r="Y2004">
        <v>95</v>
      </c>
      <c r="Z2004" t="s">
        <v>44</v>
      </c>
      <c r="AA2004" t="s">
        <v>45</v>
      </c>
      <c r="AB2004" t="s">
        <v>62</v>
      </c>
      <c r="AC2004">
        <v>26000000</v>
      </c>
      <c r="AD2004">
        <v>2013</v>
      </c>
      <c r="AE2004">
        <v>311</v>
      </c>
      <c r="AF2004">
        <v>6.4</v>
      </c>
      <c r="AG2004">
        <v>2.35</v>
      </c>
      <c r="AH2004">
        <v>0</v>
      </c>
    </row>
    <row r="2005" spans="1:34">
      <c r="A2005" t="s">
        <v>34</v>
      </c>
      <c r="B2005" t="s">
        <v>7976</v>
      </c>
      <c r="C2005">
        <v>88</v>
      </c>
      <c r="D2005">
        <v>94</v>
      </c>
      <c r="E2005">
        <v>42</v>
      </c>
      <c r="F2005">
        <v>517</v>
      </c>
      <c r="G2005" t="s">
        <v>8119</v>
      </c>
      <c r="H2005">
        <v>975</v>
      </c>
      <c r="I2005">
        <v>49002815</v>
      </c>
      <c r="J2005" t="s">
        <v>88</v>
      </c>
      <c r="K2005" t="s">
        <v>89</v>
      </c>
      <c r="Q2005" t="s">
        <v>6995</v>
      </c>
      <c r="R2005" t="s">
        <v>10441</v>
      </c>
      <c r="S2005">
        <v>15665</v>
      </c>
      <c r="T2005">
        <v>3153</v>
      </c>
      <c r="U2005" t="s">
        <v>6721</v>
      </c>
      <c r="V2005">
        <v>2</v>
      </c>
      <c r="W2005" t="s">
        <v>10442</v>
      </c>
      <c r="X2005" t="s">
        <v>10443</v>
      </c>
      <c r="Y2005">
        <v>35</v>
      </c>
      <c r="Z2005" t="s">
        <v>44</v>
      </c>
      <c r="AA2005" t="s">
        <v>45</v>
      </c>
      <c r="AB2005" t="s">
        <v>150</v>
      </c>
      <c r="AC2005">
        <v>22000000</v>
      </c>
      <c r="AD2005">
        <v>2012</v>
      </c>
      <c r="AE2005">
        <v>569</v>
      </c>
      <c r="AF2005">
        <v>6.4</v>
      </c>
      <c r="AG2005">
        <v>2.35</v>
      </c>
      <c r="AH2005">
        <v>0</v>
      </c>
    </row>
    <row r="2006" spans="1:34">
      <c r="A2006" t="s">
        <v>34</v>
      </c>
      <c r="B2006" t="s">
        <v>874</v>
      </c>
      <c r="C2006">
        <v>423</v>
      </c>
      <c r="D2006">
        <v>106</v>
      </c>
      <c r="E2006">
        <v>1000</v>
      </c>
      <c r="F2006">
        <v>1000</v>
      </c>
      <c r="G2006" t="s">
        <v>4205</v>
      </c>
      <c r="H2006">
        <v>19000</v>
      </c>
      <c r="I2006">
        <v>29997095</v>
      </c>
      <c r="J2006" t="s">
        <v>88</v>
      </c>
      <c r="K2006" t="s">
        <v>90</v>
      </c>
      <c r="Q2006" t="s">
        <v>291</v>
      </c>
      <c r="R2006" t="s">
        <v>10444</v>
      </c>
      <c r="S2006">
        <v>60926</v>
      </c>
      <c r="T2006">
        <v>38494</v>
      </c>
      <c r="U2006" t="s">
        <v>7704</v>
      </c>
      <c r="V2006">
        <v>5</v>
      </c>
      <c r="W2006" t="s">
        <v>10445</v>
      </c>
      <c r="X2006" t="s">
        <v>10446</v>
      </c>
      <c r="Y2006">
        <v>302</v>
      </c>
      <c r="Z2006" t="s">
        <v>44</v>
      </c>
      <c r="AA2006" t="s">
        <v>329</v>
      </c>
      <c r="AB2006" t="s">
        <v>62</v>
      </c>
      <c r="AC2006">
        <v>22000000</v>
      </c>
      <c r="AD2006">
        <v>2016</v>
      </c>
      <c r="AE2006">
        <v>17000</v>
      </c>
      <c r="AF2006">
        <v>6.4</v>
      </c>
      <c r="AG2006">
        <v>1.85</v>
      </c>
      <c r="AH2006">
        <v>23000</v>
      </c>
    </row>
    <row r="2007" spans="1:34">
      <c r="A2007" t="s">
        <v>34</v>
      </c>
      <c r="B2007" t="s">
        <v>10450</v>
      </c>
      <c r="C2007">
        <v>180</v>
      </c>
      <c r="D2007">
        <v>104</v>
      </c>
      <c r="E2007">
        <v>14</v>
      </c>
      <c r="F2007">
        <v>756</v>
      </c>
      <c r="G2007" t="s">
        <v>10451</v>
      </c>
      <c r="H2007">
        <v>2000</v>
      </c>
      <c r="I2007">
        <v>31584722</v>
      </c>
      <c r="J2007" t="s">
        <v>88</v>
      </c>
      <c r="K2007" t="s">
        <v>87</v>
      </c>
      <c r="Q2007" t="s">
        <v>871</v>
      </c>
      <c r="R2007" t="s">
        <v>10452</v>
      </c>
      <c r="S2007">
        <v>101730</v>
      </c>
      <c r="T2007">
        <v>5707</v>
      </c>
      <c r="U2007" t="s">
        <v>10453</v>
      </c>
      <c r="V2007">
        <v>1</v>
      </c>
      <c r="W2007" t="s">
        <v>10454</v>
      </c>
      <c r="X2007" t="s">
        <v>10455</v>
      </c>
      <c r="Y2007">
        <v>131</v>
      </c>
      <c r="Z2007" t="s">
        <v>44</v>
      </c>
      <c r="AA2007" t="s">
        <v>45</v>
      </c>
      <c r="AB2007" t="s">
        <v>46</v>
      </c>
      <c r="AC2007">
        <v>20000000</v>
      </c>
      <c r="AD2007">
        <v>2010</v>
      </c>
      <c r="AE2007">
        <v>934</v>
      </c>
      <c r="AF2007">
        <v>6.4</v>
      </c>
      <c r="AG2007">
        <v>2.35</v>
      </c>
      <c r="AH2007">
        <v>0</v>
      </c>
    </row>
    <row r="2008" spans="1:34">
      <c r="A2008" t="s">
        <v>34</v>
      </c>
      <c r="B2008" t="s">
        <v>507</v>
      </c>
      <c r="C2008">
        <v>248</v>
      </c>
      <c r="D2008">
        <v>102</v>
      </c>
      <c r="E2008">
        <v>1000</v>
      </c>
      <c r="F2008">
        <v>270</v>
      </c>
      <c r="G2008" t="s">
        <v>10461</v>
      </c>
      <c r="H2008">
        <v>734</v>
      </c>
      <c r="I2008">
        <v>11169531</v>
      </c>
      <c r="J2008" t="s">
        <v>88</v>
      </c>
      <c r="Q2008" t="s">
        <v>2239</v>
      </c>
      <c r="R2008" t="s">
        <v>10462</v>
      </c>
      <c r="S2008">
        <v>79855</v>
      </c>
      <c r="T2008">
        <v>1778</v>
      </c>
      <c r="U2008" t="s">
        <v>3526</v>
      </c>
      <c r="V2008">
        <v>2</v>
      </c>
      <c r="W2008" t="s">
        <v>10463</v>
      </c>
      <c r="X2008" t="s">
        <v>10464</v>
      </c>
      <c r="Y2008">
        <v>235</v>
      </c>
      <c r="Z2008" t="s">
        <v>44</v>
      </c>
      <c r="AA2008" t="s">
        <v>329</v>
      </c>
      <c r="AB2008" t="s">
        <v>62</v>
      </c>
      <c r="AC2008">
        <v>20000000</v>
      </c>
      <c r="AD2008">
        <v>2008</v>
      </c>
      <c r="AE2008">
        <v>563</v>
      </c>
      <c r="AF2008">
        <v>6.4</v>
      </c>
      <c r="AG2008">
        <v>2.35</v>
      </c>
      <c r="AH2008">
        <v>0</v>
      </c>
    </row>
    <row r="2009" spans="1:34">
      <c r="A2009" t="s">
        <v>34</v>
      </c>
      <c r="B2009" t="s">
        <v>2657</v>
      </c>
      <c r="C2009">
        <v>79</v>
      </c>
      <c r="D2009">
        <v>111</v>
      </c>
      <c r="E2009">
        <v>650</v>
      </c>
      <c r="F2009">
        <v>181</v>
      </c>
      <c r="G2009" t="s">
        <v>10465</v>
      </c>
      <c r="H2009">
        <v>690</v>
      </c>
      <c r="I2009">
        <v>5205343</v>
      </c>
      <c r="J2009" t="s">
        <v>88</v>
      </c>
      <c r="K2009" t="s">
        <v>38</v>
      </c>
      <c r="L2009" t="s">
        <v>89</v>
      </c>
      <c r="M2009" t="s">
        <v>128</v>
      </c>
      <c r="N2009" t="s">
        <v>87</v>
      </c>
      <c r="Q2009" t="s">
        <v>10466</v>
      </c>
      <c r="R2009" t="s">
        <v>10467</v>
      </c>
      <c r="S2009">
        <v>11958</v>
      </c>
      <c r="T2009">
        <v>1573</v>
      </c>
      <c r="U2009" t="s">
        <v>4519</v>
      </c>
      <c r="V2009">
        <v>3</v>
      </c>
      <c r="W2009" t="s">
        <v>10468</v>
      </c>
      <c r="X2009" t="s">
        <v>10469</v>
      </c>
      <c r="Y2009">
        <v>39</v>
      </c>
      <c r="Z2009" t="s">
        <v>44</v>
      </c>
      <c r="AA2009" t="s">
        <v>45</v>
      </c>
      <c r="AB2009" t="s">
        <v>150</v>
      </c>
      <c r="AC2009">
        <v>20000000</v>
      </c>
      <c r="AD2009">
        <v>2009</v>
      </c>
      <c r="AE2009">
        <v>224</v>
      </c>
      <c r="AF2009">
        <v>6.4</v>
      </c>
      <c r="AG2009">
        <v>2.35</v>
      </c>
      <c r="AH2009">
        <v>1000</v>
      </c>
    </row>
    <row r="2010" spans="1:34">
      <c r="A2010" t="s">
        <v>34</v>
      </c>
      <c r="B2010" t="s">
        <v>7136</v>
      </c>
      <c r="C2010">
        <v>134</v>
      </c>
      <c r="D2010">
        <v>100</v>
      </c>
      <c r="E2010">
        <v>14</v>
      </c>
      <c r="F2010">
        <v>356</v>
      </c>
      <c r="G2010" t="s">
        <v>10476</v>
      </c>
      <c r="H2010">
        <v>3000</v>
      </c>
      <c r="I2010">
        <v>12561</v>
      </c>
      <c r="J2010" t="s">
        <v>88</v>
      </c>
      <c r="K2010" t="s">
        <v>87</v>
      </c>
      <c r="Q2010" t="s">
        <v>3178</v>
      </c>
      <c r="R2010" t="s">
        <v>10477</v>
      </c>
      <c r="S2010">
        <v>71276</v>
      </c>
      <c r="T2010">
        <v>4094</v>
      </c>
      <c r="U2010" t="s">
        <v>10478</v>
      </c>
      <c r="V2010">
        <v>2</v>
      </c>
      <c r="W2010" t="s">
        <v>10479</v>
      </c>
      <c r="X2010" t="s">
        <v>10480</v>
      </c>
      <c r="Y2010">
        <v>181</v>
      </c>
      <c r="Z2010" t="s">
        <v>44</v>
      </c>
      <c r="AA2010" t="s">
        <v>45</v>
      </c>
      <c r="AB2010" t="s">
        <v>150</v>
      </c>
      <c r="AC2010">
        <v>19000000</v>
      </c>
      <c r="AD2010">
        <v>2010</v>
      </c>
      <c r="AE2010">
        <v>547</v>
      </c>
      <c r="AF2010">
        <v>6.4</v>
      </c>
      <c r="AG2010">
        <v>2.35</v>
      </c>
      <c r="AH2010">
        <v>13000</v>
      </c>
    </row>
    <row r="2011" spans="1:34">
      <c r="A2011" t="s">
        <v>34</v>
      </c>
      <c r="B2011" t="s">
        <v>10481</v>
      </c>
      <c r="C2011">
        <v>192</v>
      </c>
      <c r="D2011">
        <v>100</v>
      </c>
      <c r="E2011">
        <v>0</v>
      </c>
      <c r="F2011">
        <v>985</v>
      </c>
      <c r="G2011" t="s">
        <v>6381</v>
      </c>
      <c r="H2011">
        <v>3000</v>
      </c>
      <c r="I2011">
        <v>18439082</v>
      </c>
      <c r="J2011" t="s">
        <v>88</v>
      </c>
      <c r="K2011" t="s">
        <v>70</v>
      </c>
      <c r="L2011" t="s">
        <v>87</v>
      </c>
      <c r="Q2011" t="s">
        <v>1109</v>
      </c>
      <c r="R2011" t="s">
        <v>10482</v>
      </c>
      <c r="S2011">
        <v>94292</v>
      </c>
      <c r="T2011">
        <v>7252</v>
      </c>
      <c r="U2011" t="s">
        <v>6295</v>
      </c>
      <c r="V2011">
        <v>3</v>
      </c>
      <c r="W2011" t="s">
        <v>10483</v>
      </c>
      <c r="X2011" t="s">
        <v>10484</v>
      </c>
      <c r="Y2011">
        <v>287</v>
      </c>
      <c r="Z2011" t="s">
        <v>44</v>
      </c>
      <c r="AA2011" t="s">
        <v>45</v>
      </c>
      <c r="AB2011" t="s">
        <v>62</v>
      </c>
      <c r="AC2011">
        <v>18500000</v>
      </c>
      <c r="AD2011">
        <v>2009</v>
      </c>
      <c r="AE2011">
        <v>2000</v>
      </c>
      <c r="AF2011">
        <v>6.4</v>
      </c>
      <c r="AG2011">
        <v>1.85</v>
      </c>
      <c r="AH2011">
        <v>13000</v>
      </c>
    </row>
    <row r="2012" spans="1:34">
      <c r="A2012" t="s">
        <v>34</v>
      </c>
      <c r="B2012" t="s">
        <v>4922</v>
      </c>
      <c r="C2012">
        <v>351</v>
      </c>
      <c r="D2012">
        <v>97</v>
      </c>
      <c r="E2012">
        <v>89</v>
      </c>
      <c r="F2012">
        <v>329</v>
      </c>
      <c r="G2012" t="s">
        <v>5148</v>
      </c>
      <c r="H2012">
        <v>920</v>
      </c>
      <c r="I2012">
        <v>150056505</v>
      </c>
      <c r="J2012" t="s">
        <v>88</v>
      </c>
      <c r="Q2012" t="s">
        <v>5507</v>
      </c>
      <c r="R2012" t="s">
        <v>10485</v>
      </c>
      <c r="S2012">
        <v>216581</v>
      </c>
      <c r="T2012">
        <v>2771</v>
      </c>
      <c r="U2012" t="s">
        <v>6707</v>
      </c>
      <c r="V2012">
        <v>3</v>
      </c>
      <c r="W2012" t="s">
        <v>10486</v>
      </c>
      <c r="X2012" t="s">
        <v>10487</v>
      </c>
      <c r="Y2012">
        <v>397</v>
      </c>
      <c r="Z2012" t="s">
        <v>44</v>
      </c>
      <c r="AA2012" t="s">
        <v>45</v>
      </c>
      <c r="AB2012" t="s">
        <v>46</v>
      </c>
      <c r="AC2012">
        <v>18000000</v>
      </c>
      <c r="AD2012">
        <v>2014</v>
      </c>
      <c r="AE2012">
        <v>798</v>
      </c>
      <c r="AF2012">
        <v>6.4</v>
      </c>
      <c r="AG2012">
        <v>2.35</v>
      </c>
      <c r="AH2012">
        <v>21000</v>
      </c>
    </row>
    <row r="2013" spans="1:34">
      <c r="A2013" t="s">
        <v>34</v>
      </c>
      <c r="B2013" t="s">
        <v>983</v>
      </c>
      <c r="C2013">
        <v>128</v>
      </c>
      <c r="D2013">
        <v>108</v>
      </c>
      <c r="E2013">
        <v>11000</v>
      </c>
      <c r="F2013">
        <v>922</v>
      </c>
      <c r="G2013" t="s">
        <v>5160</v>
      </c>
      <c r="H2013">
        <v>11000</v>
      </c>
      <c r="I2013">
        <v>3203044</v>
      </c>
      <c r="J2013" t="s">
        <v>88</v>
      </c>
      <c r="K2013" t="s">
        <v>87</v>
      </c>
      <c r="Q2013" t="s">
        <v>983</v>
      </c>
      <c r="R2013" t="s">
        <v>10488</v>
      </c>
      <c r="S2013">
        <v>25165</v>
      </c>
      <c r="T2013">
        <v>14843</v>
      </c>
      <c r="U2013" t="s">
        <v>9912</v>
      </c>
      <c r="V2013">
        <v>2</v>
      </c>
      <c r="W2013" t="s">
        <v>10489</v>
      </c>
      <c r="X2013" t="s">
        <v>10490</v>
      </c>
      <c r="Y2013">
        <v>155</v>
      </c>
      <c r="Z2013" t="s">
        <v>44</v>
      </c>
      <c r="AA2013" t="s">
        <v>45</v>
      </c>
      <c r="AB2013" t="s">
        <v>46</v>
      </c>
      <c r="AC2013">
        <v>18000000</v>
      </c>
      <c r="AD2013">
        <v>2003</v>
      </c>
      <c r="AE2013">
        <v>944</v>
      </c>
      <c r="AF2013">
        <v>6.4</v>
      </c>
      <c r="AG2013">
        <v>2.35</v>
      </c>
      <c r="AH2013">
        <v>827</v>
      </c>
    </row>
    <row r="2014" spans="1:34">
      <c r="A2014" t="s">
        <v>34</v>
      </c>
      <c r="B2014" t="s">
        <v>10502</v>
      </c>
      <c r="C2014">
        <v>67</v>
      </c>
      <c r="D2014">
        <v>106</v>
      </c>
      <c r="E2014">
        <v>48</v>
      </c>
      <c r="F2014">
        <v>35</v>
      </c>
      <c r="G2014" t="s">
        <v>10503</v>
      </c>
      <c r="H2014">
        <v>23000</v>
      </c>
      <c r="I2014">
        <v>52885587</v>
      </c>
      <c r="J2014" t="s">
        <v>88</v>
      </c>
      <c r="K2014" t="s">
        <v>38</v>
      </c>
      <c r="L2014" t="s">
        <v>87</v>
      </c>
      <c r="M2014" t="s">
        <v>520</v>
      </c>
      <c r="Q2014" t="s">
        <v>3795</v>
      </c>
      <c r="R2014" t="s">
        <v>10504</v>
      </c>
      <c r="S2014">
        <v>35312</v>
      </c>
      <c r="T2014">
        <v>23369</v>
      </c>
      <c r="U2014" t="s">
        <v>10505</v>
      </c>
      <c r="V2014">
        <v>0</v>
      </c>
      <c r="W2014" t="s">
        <v>10506</v>
      </c>
      <c r="X2014" t="s">
        <v>10507</v>
      </c>
      <c r="Y2014">
        <v>267</v>
      </c>
      <c r="Z2014" t="s">
        <v>44</v>
      </c>
      <c r="AA2014" t="s">
        <v>45</v>
      </c>
      <c r="AB2014" t="s">
        <v>46</v>
      </c>
      <c r="AC2014">
        <v>16000000</v>
      </c>
      <c r="AD2014">
        <v>1999</v>
      </c>
      <c r="AE2014">
        <v>255</v>
      </c>
      <c r="AF2014">
        <v>6.4</v>
      </c>
      <c r="AG2014">
        <v>1.85</v>
      </c>
      <c r="AH2014">
        <v>0</v>
      </c>
    </row>
    <row r="2015" spans="1:34">
      <c r="A2015" t="s">
        <v>34</v>
      </c>
      <c r="B2015" t="s">
        <v>10266</v>
      </c>
      <c r="C2015">
        <v>96</v>
      </c>
      <c r="D2015">
        <v>106</v>
      </c>
      <c r="E2015">
        <v>61</v>
      </c>
      <c r="F2015">
        <v>649</v>
      </c>
      <c r="G2015" t="s">
        <v>10520</v>
      </c>
      <c r="H2015">
        <v>907</v>
      </c>
      <c r="I2015">
        <v>32645546</v>
      </c>
      <c r="J2015" t="s">
        <v>88</v>
      </c>
      <c r="K2015" t="s">
        <v>38</v>
      </c>
      <c r="L2015" t="s">
        <v>89</v>
      </c>
      <c r="Q2015" t="s">
        <v>10521</v>
      </c>
      <c r="R2015" t="s">
        <v>10522</v>
      </c>
      <c r="S2015">
        <v>8427</v>
      </c>
      <c r="T2015">
        <v>3462</v>
      </c>
      <c r="U2015" t="s">
        <v>10523</v>
      </c>
      <c r="V2015">
        <v>5</v>
      </c>
      <c r="W2015" t="s">
        <v>10524</v>
      </c>
      <c r="X2015" t="s">
        <v>10525</v>
      </c>
      <c r="Y2015">
        <v>88</v>
      </c>
      <c r="Z2015" t="s">
        <v>44</v>
      </c>
      <c r="AA2015" t="s">
        <v>45</v>
      </c>
      <c r="AB2015" t="s">
        <v>150</v>
      </c>
      <c r="AC2015">
        <v>14000000</v>
      </c>
      <c r="AD2015">
        <v>2005</v>
      </c>
      <c r="AE2015">
        <v>807</v>
      </c>
      <c r="AF2015">
        <v>6.4</v>
      </c>
      <c r="AG2015">
        <v>1.85</v>
      </c>
      <c r="AH2015">
        <v>1000</v>
      </c>
    </row>
    <row r="2016" spans="1:34">
      <c r="A2016" t="s">
        <v>34</v>
      </c>
      <c r="B2016" t="s">
        <v>983</v>
      </c>
      <c r="C2016">
        <v>42</v>
      </c>
      <c r="D2016">
        <v>124</v>
      </c>
      <c r="E2016">
        <v>11000</v>
      </c>
      <c r="F2016">
        <v>563</v>
      </c>
      <c r="G2016" t="s">
        <v>3079</v>
      </c>
      <c r="H2016">
        <v>11000</v>
      </c>
      <c r="I2016">
        <v>10763469</v>
      </c>
      <c r="J2016" t="s">
        <v>88</v>
      </c>
      <c r="K2016" t="s">
        <v>38</v>
      </c>
      <c r="L2016" t="s">
        <v>87</v>
      </c>
      <c r="Q2016" t="s">
        <v>983</v>
      </c>
      <c r="R2016" t="s">
        <v>10531</v>
      </c>
      <c r="S2016">
        <v>13692</v>
      </c>
      <c r="T2016">
        <v>12685</v>
      </c>
      <c r="U2016" t="s">
        <v>10461</v>
      </c>
      <c r="V2016">
        <v>0</v>
      </c>
      <c r="W2016" t="s">
        <v>10532</v>
      </c>
      <c r="X2016" t="s">
        <v>10533</v>
      </c>
      <c r="Y2016">
        <v>55</v>
      </c>
      <c r="Z2016" t="s">
        <v>44</v>
      </c>
      <c r="AA2016" t="s">
        <v>45</v>
      </c>
      <c r="AB2016" t="s">
        <v>150</v>
      </c>
      <c r="AC2016">
        <v>15000000</v>
      </c>
      <c r="AD2016">
        <v>1989</v>
      </c>
      <c r="AE2016">
        <v>860</v>
      </c>
      <c r="AF2016">
        <v>6.4</v>
      </c>
      <c r="AG2016">
        <v>1.85</v>
      </c>
      <c r="AH2016">
        <v>877</v>
      </c>
    </row>
    <row r="2017" spans="1:34">
      <c r="A2017" t="s">
        <v>34</v>
      </c>
      <c r="B2017" t="s">
        <v>10544</v>
      </c>
      <c r="C2017">
        <v>32</v>
      </c>
      <c r="D2017">
        <v>82</v>
      </c>
      <c r="E2017">
        <v>799</v>
      </c>
      <c r="F2017">
        <v>294</v>
      </c>
      <c r="G2017" t="s">
        <v>1915</v>
      </c>
      <c r="H2017">
        <v>721</v>
      </c>
      <c r="I2017">
        <v>9975684</v>
      </c>
      <c r="J2017" t="s">
        <v>88</v>
      </c>
      <c r="Q2017" t="s">
        <v>463</v>
      </c>
      <c r="R2017" t="s">
        <v>10545</v>
      </c>
      <c r="S2017">
        <v>20033</v>
      </c>
      <c r="T2017">
        <v>1805</v>
      </c>
      <c r="U2017" t="s">
        <v>10546</v>
      </c>
      <c r="V2017">
        <v>0</v>
      </c>
      <c r="W2017" t="s">
        <v>10547</v>
      </c>
      <c r="X2017" t="s">
        <v>10548</v>
      </c>
      <c r="Y2017">
        <v>117</v>
      </c>
      <c r="Z2017" t="s">
        <v>44</v>
      </c>
      <c r="AA2017" t="s">
        <v>710</v>
      </c>
      <c r="AB2017" t="s">
        <v>62</v>
      </c>
      <c r="AC2017">
        <v>13000000</v>
      </c>
      <c r="AD2017">
        <v>1998</v>
      </c>
      <c r="AE2017">
        <v>359</v>
      </c>
      <c r="AF2017">
        <v>6.4</v>
      </c>
      <c r="AG2017">
        <v>1.85</v>
      </c>
      <c r="AH2017">
        <v>679</v>
      </c>
    </row>
    <row r="2018" spans="1:34">
      <c r="A2018" t="s">
        <v>34</v>
      </c>
      <c r="B2018" t="s">
        <v>10549</v>
      </c>
      <c r="C2018">
        <v>116</v>
      </c>
      <c r="D2018">
        <v>90</v>
      </c>
      <c r="E2018">
        <v>34</v>
      </c>
      <c r="F2018">
        <v>506</v>
      </c>
      <c r="G2018" t="s">
        <v>3660</v>
      </c>
      <c r="H2018">
        <v>966</v>
      </c>
      <c r="I2018">
        <v>4360548</v>
      </c>
      <c r="J2018" t="s">
        <v>88</v>
      </c>
      <c r="K2018" t="s">
        <v>38</v>
      </c>
      <c r="L2018" t="s">
        <v>87</v>
      </c>
      <c r="Q2018" t="s">
        <v>10550</v>
      </c>
      <c r="R2018" t="s">
        <v>10551</v>
      </c>
      <c r="S2018">
        <v>13371</v>
      </c>
      <c r="T2018">
        <v>2661</v>
      </c>
      <c r="U2018" t="s">
        <v>2827</v>
      </c>
      <c r="V2018">
        <v>7</v>
      </c>
      <c r="W2018" t="s">
        <v>10552</v>
      </c>
      <c r="X2018" t="s">
        <v>10553</v>
      </c>
      <c r="Y2018">
        <v>60</v>
      </c>
      <c r="Z2018" t="s">
        <v>44</v>
      </c>
      <c r="AA2018" t="s">
        <v>45</v>
      </c>
      <c r="AB2018" t="s">
        <v>46</v>
      </c>
      <c r="AC2018">
        <v>15000000</v>
      </c>
      <c r="AD2018">
        <v>2009</v>
      </c>
      <c r="AE2018">
        <v>681</v>
      </c>
      <c r="AF2018">
        <v>6.4</v>
      </c>
      <c r="AG2018">
        <v>1.85</v>
      </c>
      <c r="AH2018">
        <v>0</v>
      </c>
    </row>
    <row r="2019" spans="1:34">
      <c r="A2019" t="s">
        <v>34</v>
      </c>
      <c r="B2019" t="s">
        <v>607</v>
      </c>
      <c r="C2019">
        <v>72</v>
      </c>
      <c r="D2019">
        <v>86</v>
      </c>
      <c r="E2019">
        <v>94</v>
      </c>
      <c r="F2019">
        <v>146</v>
      </c>
      <c r="G2019" t="s">
        <v>7068</v>
      </c>
      <c r="H2019">
        <v>693</v>
      </c>
      <c r="I2019">
        <v>333976</v>
      </c>
      <c r="J2019" t="s">
        <v>88</v>
      </c>
      <c r="K2019" t="s">
        <v>37</v>
      </c>
      <c r="Q2019" t="s">
        <v>286</v>
      </c>
      <c r="R2019" t="s">
        <v>10566</v>
      </c>
      <c r="S2019">
        <v>12559</v>
      </c>
      <c r="T2019">
        <v>1373</v>
      </c>
      <c r="U2019" t="s">
        <v>10567</v>
      </c>
      <c r="V2019">
        <v>0</v>
      </c>
      <c r="W2019" t="s">
        <v>10568</v>
      </c>
      <c r="X2019" t="s">
        <v>10569</v>
      </c>
      <c r="Y2019">
        <v>90</v>
      </c>
      <c r="Z2019" t="s">
        <v>44</v>
      </c>
      <c r="AA2019" t="s">
        <v>45</v>
      </c>
      <c r="AB2019" t="s">
        <v>46</v>
      </c>
      <c r="AC2019">
        <v>12000000</v>
      </c>
      <c r="AD2019">
        <v>2002</v>
      </c>
      <c r="AE2019">
        <v>534</v>
      </c>
      <c r="AF2019">
        <v>6.4</v>
      </c>
      <c r="AG2019">
        <v>2.35</v>
      </c>
      <c r="AH2019">
        <v>423</v>
      </c>
    </row>
    <row r="2020" spans="1:34">
      <c r="A2020" t="s">
        <v>34</v>
      </c>
      <c r="B2020" t="s">
        <v>4285</v>
      </c>
      <c r="C2020">
        <v>22</v>
      </c>
      <c r="D2020">
        <v>100</v>
      </c>
      <c r="E2020">
        <v>65</v>
      </c>
      <c r="F2020">
        <v>577</v>
      </c>
      <c r="G2020" t="s">
        <v>10580</v>
      </c>
      <c r="H2020">
        <v>633</v>
      </c>
      <c r="I2020">
        <v>50752337</v>
      </c>
      <c r="J2020" t="s">
        <v>88</v>
      </c>
      <c r="K2020" t="s">
        <v>38</v>
      </c>
      <c r="L2020" t="s">
        <v>89</v>
      </c>
      <c r="M2020" t="s">
        <v>520</v>
      </c>
      <c r="Q2020" t="s">
        <v>3424</v>
      </c>
      <c r="R2020" t="s">
        <v>10581</v>
      </c>
      <c r="S2020">
        <v>44502</v>
      </c>
      <c r="T2020">
        <v>3362</v>
      </c>
      <c r="U2020" t="s">
        <v>10582</v>
      </c>
      <c r="V2020">
        <v>8</v>
      </c>
      <c r="W2020" t="s">
        <v>10583</v>
      </c>
      <c r="X2020" t="s">
        <v>10584</v>
      </c>
      <c r="Y2020">
        <v>46</v>
      </c>
      <c r="Z2020" t="s">
        <v>44</v>
      </c>
      <c r="AA2020" t="s">
        <v>45</v>
      </c>
      <c r="AB2020" t="s">
        <v>150</v>
      </c>
      <c r="AC2020">
        <v>10000000</v>
      </c>
      <c r="AD2020">
        <v>1992</v>
      </c>
      <c r="AE2020">
        <v>613</v>
      </c>
      <c r="AF2020">
        <v>6.4</v>
      </c>
      <c r="AG2020">
        <v>1.85</v>
      </c>
      <c r="AH2020">
        <v>0</v>
      </c>
    </row>
    <row r="2021" spans="1:34">
      <c r="A2021" t="s">
        <v>34</v>
      </c>
      <c r="B2021" t="s">
        <v>10585</v>
      </c>
      <c r="C2021">
        <v>129</v>
      </c>
      <c r="D2021">
        <v>92</v>
      </c>
      <c r="E2021">
        <v>26</v>
      </c>
      <c r="F2021">
        <v>611</v>
      </c>
      <c r="G2021" t="s">
        <v>473</v>
      </c>
      <c r="H2021">
        <v>1000</v>
      </c>
      <c r="I2021">
        <v>4881867</v>
      </c>
      <c r="J2021" t="s">
        <v>88</v>
      </c>
      <c r="K2021" t="s">
        <v>128</v>
      </c>
      <c r="Q2021" t="s">
        <v>2924</v>
      </c>
      <c r="R2021" t="s">
        <v>10586</v>
      </c>
      <c r="S2021">
        <v>15200</v>
      </c>
      <c r="T2021">
        <v>3767</v>
      </c>
      <c r="U2021" t="s">
        <v>4998</v>
      </c>
      <c r="V2021">
        <v>1</v>
      </c>
      <c r="W2021" t="s">
        <v>10587</v>
      </c>
      <c r="X2021" t="s">
        <v>10588</v>
      </c>
      <c r="Y2021">
        <v>76</v>
      </c>
      <c r="Z2021" t="s">
        <v>44</v>
      </c>
      <c r="AA2021" t="s">
        <v>45</v>
      </c>
      <c r="AB2021" t="s">
        <v>46</v>
      </c>
      <c r="AC2021">
        <v>9000000</v>
      </c>
      <c r="AD2021">
        <v>2008</v>
      </c>
      <c r="AE2021">
        <v>1000</v>
      </c>
      <c r="AF2021">
        <v>6.4</v>
      </c>
      <c r="AG2021">
        <v>1.85</v>
      </c>
      <c r="AH2021">
        <v>1000</v>
      </c>
    </row>
    <row r="2022" spans="1:34">
      <c r="A2022" t="s">
        <v>34</v>
      </c>
      <c r="B2022" t="s">
        <v>10593</v>
      </c>
      <c r="C2022">
        <v>72</v>
      </c>
      <c r="D2022">
        <v>96</v>
      </c>
      <c r="E2022">
        <v>30</v>
      </c>
      <c r="F2022">
        <v>407</v>
      </c>
      <c r="G2022" t="s">
        <v>10603</v>
      </c>
      <c r="H2022">
        <v>761</v>
      </c>
      <c r="I2022">
        <v>7292175</v>
      </c>
      <c r="J2022" t="s">
        <v>88</v>
      </c>
      <c r="K2022" t="s">
        <v>38</v>
      </c>
      <c r="L2022" t="s">
        <v>87</v>
      </c>
      <c r="Q2022" t="s">
        <v>10604</v>
      </c>
      <c r="R2022" t="s">
        <v>10605</v>
      </c>
      <c r="S2022">
        <v>7736</v>
      </c>
      <c r="T2022">
        <v>2018</v>
      </c>
      <c r="U2022" t="s">
        <v>6583</v>
      </c>
      <c r="V2022">
        <v>3</v>
      </c>
      <c r="W2022" t="s">
        <v>10606</v>
      </c>
      <c r="X2022" t="s">
        <v>10607</v>
      </c>
      <c r="Y2022">
        <v>100</v>
      </c>
      <c r="Z2022" t="s">
        <v>44</v>
      </c>
      <c r="AA2022" t="s">
        <v>45</v>
      </c>
      <c r="AB2022" t="s">
        <v>46</v>
      </c>
      <c r="AC2022">
        <v>7000000</v>
      </c>
      <c r="AD2022">
        <v>1999</v>
      </c>
      <c r="AE2022">
        <v>412</v>
      </c>
      <c r="AF2022">
        <v>6.4</v>
      </c>
      <c r="AG2022">
        <v>1.85</v>
      </c>
      <c r="AH2022">
        <v>0</v>
      </c>
    </row>
    <row r="2023" spans="1:34">
      <c r="A2023" t="s">
        <v>34</v>
      </c>
      <c r="B2023" t="s">
        <v>10619</v>
      </c>
      <c r="C2023">
        <v>96</v>
      </c>
      <c r="D2023">
        <v>94</v>
      </c>
      <c r="E2023">
        <v>12</v>
      </c>
      <c r="F2023">
        <v>583</v>
      </c>
      <c r="G2023" t="s">
        <v>2220</v>
      </c>
      <c r="H2023">
        <v>16000</v>
      </c>
      <c r="I2023">
        <v>21005329</v>
      </c>
      <c r="J2023" t="s">
        <v>88</v>
      </c>
      <c r="K2023" t="s">
        <v>87</v>
      </c>
      <c r="Q2023" t="s">
        <v>825</v>
      </c>
      <c r="R2023" t="s">
        <v>10620</v>
      </c>
      <c r="S2023">
        <v>89128</v>
      </c>
      <c r="T2023">
        <v>19341</v>
      </c>
      <c r="U2023" t="s">
        <v>10621</v>
      </c>
      <c r="V2023">
        <v>0</v>
      </c>
      <c r="W2023" t="s">
        <v>10622</v>
      </c>
      <c r="X2023" t="s">
        <v>10623</v>
      </c>
      <c r="Y2023">
        <v>258</v>
      </c>
      <c r="Z2023" t="s">
        <v>44</v>
      </c>
      <c r="AA2023" t="s">
        <v>359</v>
      </c>
      <c r="AB2023" t="s">
        <v>46</v>
      </c>
      <c r="AC2023">
        <v>6000000</v>
      </c>
      <c r="AD2023">
        <v>2002</v>
      </c>
      <c r="AE2023">
        <v>876</v>
      </c>
      <c r="AF2023">
        <v>6.4</v>
      </c>
      <c r="AG2023">
        <v>1.85</v>
      </c>
      <c r="AH2023">
        <v>0</v>
      </c>
    </row>
    <row r="2024" spans="1:34">
      <c r="A2024" t="s">
        <v>34</v>
      </c>
      <c r="B2024" t="s">
        <v>10624</v>
      </c>
      <c r="C2024">
        <v>179</v>
      </c>
      <c r="D2024">
        <v>90</v>
      </c>
      <c r="E2024">
        <v>37</v>
      </c>
      <c r="F2024">
        <v>1000</v>
      </c>
      <c r="G2024" t="s">
        <v>3178</v>
      </c>
      <c r="H2024">
        <v>11000</v>
      </c>
      <c r="I2024">
        <v>24809547</v>
      </c>
      <c r="J2024" t="s">
        <v>88</v>
      </c>
      <c r="K2024" t="s">
        <v>38</v>
      </c>
      <c r="Q2024" t="s">
        <v>1422</v>
      </c>
      <c r="R2024" t="s">
        <v>10625</v>
      </c>
      <c r="S2024">
        <v>74875</v>
      </c>
      <c r="T2024">
        <v>15710</v>
      </c>
      <c r="U2024" t="s">
        <v>2924</v>
      </c>
      <c r="V2024">
        <v>1</v>
      </c>
      <c r="W2024" t="s">
        <v>10626</v>
      </c>
      <c r="X2024" t="s">
        <v>10627</v>
      </c>
      <c r="Y2024">
        <v>115</v>
      </c>
      <c r="Z2024" t="s">
        <v>44</v>
      </c>
      <c r="AA2024" t="s">
        <v>45</v>
      </c>
      <c r="AB2024" t="s">
        <v>46</v>
      </c>
      <c r="AC2024">
        <v>5000000</v>
      </c>
      <c r="AD2024">
        <v>2011</v>
      </c>
      <c r="AE2024">
        <v>3000</v>
      </c>
      <c r="AF2024">
        <v>6.4</v>
      </c>
      <c r="AG2024">
        <v>1.85</v>
      </c>
      <c r="AH2024">
        <v>11000</v>
      </c>
    </row>
    <row r="2025" spans="1:34">
      <c r="A2025" t="s">
        <v>34</v>
      </c>
      <c r="B2025" t="s">
        <v>621</v>
      </c>
      <c r="C2025">
        <v>81</v>
      </c>
      <c r="D2025">
        <v>95</v>
      </c>
      <c r="E2025">
        <v>4000</v>
      </c>
      <c r="F2025">
        <v>334</v>
      </c>
      <c r="G2025" t="s">
        <v>5260</v>
      </c>
      <c r="H2025">
        <v>4000</v>
      </c>
      <c r="I2025">
        <v>5308707</v>
      </c>
      <c r="J2025" t="s">
        <v>88</v>
      </c>
      <c r="K2025" t="s">
        <v>37</v>
      </c>
      <c r="L2025" t="s">
        <v>38</v>
      </c>
      <c r="M2025" t="s">
        <v>57</v>
      </c>
      <c r="Q2025" t="s">
        <v>621</v>
      </c>
      <c r="R2025" t="s">
        <v>10628</v>
      </c>
      <c r="S2025">
        <v>15053</v>
      </c>
      <c r="T2025">
        <v>5245</v>
      </c>
      <c r="U2025" t="s">
        <v>10629</v>
      </c>
      <c r="V2025">
        <v>2</v>
      </c>
      <c r="W2025" t="s">
        <v>10630</v>
      </c>
      <c r="X2025" t="s">
        <v>10631</v>
      </c>
      <c r="Y2025">
        <v>165</v>
      </c>
      <c r="Z2025" t="s">
        <v>44</v>
      </c>
      <c r="AA2025" t="s">
        <v>45</v>
      </c>
      <c r="AB2025" t="s">
        <v>46</v>
      </c>
      <c r="AC2025">
        <v>5000000</v>
      </c>
      <c r="AD2025">
        <v>2001</v>
      </c>
      <c r="AE2025">
        <v>585</v>
      </c>
      <c r="AF2025">
        <v>6.4</v>
      </c>
      <c r="AG2025">
        <v>1.85</v>
      </c>
      <c r="AH2025">
        <v>393</v>
      </c>
    </row>
    <row r="2026" spans="1:34">
      <c r="A2026" t="s">
        <v>34</v>
      </c>
      <c r="B2026" t="s">
        <v>10632</v>
      </c>
      <c r="C2026">
        <v>155</v>
      </c>
      <c r="D2026">
        <v>97</v>
      </c>
      <c r="E2026">
        <v>7</v>
      </c>
      <c r="F2026">
        <v>939</v>
      </c>
      <c r="G2026" t="s">
        <v>10633</v>
      </c>
      <c r="H2026">
        <v>8000</v>
      </c>
      <c r="I2026">
        <v>2711210</v>
      </c>
      <c r="J2026" t="s">
        <v>88</v>
      </c>
      <c r="K2026" t="s">
        <v>38</v>
      </c>
      <c r="Q2026" t="s">
        <v>1736</v>
      </c>
      <c r="R2026" t="s">
        <v>10634</v>
      </c>
      <c r="S2026">
        <v>40305</v>
      </c>
      <c r="T2026">
        <v>10517</v>
      </c>
      <c r="U2026" t="s">
        <v>624</v>
      </c>
      <c r="V2026">
        <v>1</v>
      </c>
      <c r="W2026" t="s">
        <v>10635</v>
      </c>
      <c r="X2026" t="s">
        <v>10636</v>
      </c>
      <c r="Y2026">
        <v>86</v>
      </c>
      <c r="Z2026" t="s">
        <v>44</v>
      </c>
      <c r="AA2026" t="s">
        <v>45</v>
      </c>
      <c r="AB2026" t="s">
        <v>46</v>
      </c>
      <c r="AC2026">
        <v>5000000</v>
      </c>
      <c r="AD2026">
        <v>2010</v>
      </c>
      <c r="AE2026">
        <v>981</v>
      </c>
      <c r="AF2026">
        <v>6.4</v>
      </c>
      <c r="AG2026">
        <v>2.35</v>
      </c>
      <c r="AH2026">
        <v>0</v>
      </c>
    </row>
    <row r="2027" spans="1:34">
      <c r="A2027" t="s">
        <v>34</v>
      </c>
      <c r="B2027" t="s">
        <v>10637</v>
      </c>
      <c r="C2027">
        <v>50</v>
      </c>
      <c r="D2027">
        <v>98</v>
      </c>
      <c r="E2027">
        <v>9</v>
      </c>
      <c r="F2027">
        <v>405</v>
      </c>
      <c r="G2027" t="s">
        <v>1736</v>
      </c>
      <c r="H2027">
        <v>11000</v>
      </c>
      <c r="I2027">
        <v>101228</v>
      </c>
      <c r="J2027" t="s">
        <v>88</v>
      </c>
      <c r="K2027" t="s">
        <v>38</v>
      </c>
      <c r="Q2027" t="s">
        <v>1422</v>
      </c>
      <c r="R2027" t="s">
        <v>10638</v>
      </c>
      <c r="S2027">
        <v>7228</v>
      </c>
      <c r="T2027">
        <v>20009</v>
      </c>
      <c r="U2027" t="s">
        <v>1458</v>
      </c>
      <c r="V2027">
        <v>4</v>
      </c>
      <c r="W2027" t="s">
        <v>10639</v>
      </c>
      <c r="X2027" t="s">
        <v>10640</v>
      </c>
      <c r="Y2027">
        <v>53</v>
      </c>
      <c r="Z2027" t="s">
        <v>44</v>
      </c>
      <c r="AA2027" t="s">
        <v>45</v>
      </c>
      <c r="AB2027" t="s">
        <v>46</v>
      </c>
      <c r="AC2027">
        <v>3500000</v>
      </c>
      <c r="AD2027">
        <v>2005</v>
      </c>
      <c r="AE2027">
        <v>8000</v>
      </c>
      <c r="AF2027">
        <v>6.4</v>
      </c>
      <c r="AG2027">
        <v>1.85</v>
      </c>
      <c r="AH2027">
        <v>414</v>
      </c>
    </row>
    <row r="2028" spans="1:34">
      <c r="A2028" t="s">
        <v>34</v>
      </c>
      <c r="B2028" t="s">
        <v>10653</v>
      </c>
      <c r="C2028">
        <v>62</v>
      </c>
      <c r="D2028">
        <v>101</v>
      </c>
      <c r="E2028">
        <v>6</v>
      </c>
      <c r="F2028">
        <v>727</v>
      </c>
      <c r="G2028" t="s">
        <v>1424</v>
      </c>
      <c r="H2028">
        <v>975</v>
      </c>
      <c r="I2028">
        <v>6643</v>
      </c>
      <c r="J2028" t="s">
        <v>88</v>
      </c>
      <c r="K2028" t="s">
        <v>70</v>
      </c>
      <c r="L2028" t="s">
        <v>57</v>
      </c>
      <c r="Q2028" t="s">
        <v>1680</v>
      </c>
      <c r="R2028" t="s">
        <v>10654</v>
      </c>
      <c r="S2028">
        <v>11965</v>
      </c>
      <c r="T2028">
        <v>4184</v>
      </c>
      <c r="U2028" t="s">
        <v>5899</v>
      </c>
      <c r="V2028">
        <v>2</v>
      </c>
      <c r="W2028" t="s">
        <v>10655</v>
      </c>
      <c r="X2028" t="s">
        <v>10656</v>
      </c>
      <c r="Y2028">
        <v>39</v>
      </c>
      <c r="Z2028" t="s">
        <v>44</v>
      </c>
      <c r="AA2028" t="s">
        <v>45</v>
      </c>
      <c r="AB2028" t="s">
        <v>46</v>
      </c>
      <c r="AC2028">
        <v>900000</v>
      </c>
      <c r="AD2028">
        <v>2012</v>
      </c>
      <c r="AE2028">
        <v>947</v>
      </c>
      <c r="AF2028">
        <v>6.4</v>
      </c>
      <c r="AG2028">
        <v>2.35</v>
      </c>
      <c r="AH2028">
        <v>0</v>
      </c>
    </row>
    <row r="2029" spans="1:34">
      <c r="A2029" t="s">
        <v>34</v>
      </c>
      <c r="B2029" t="s">
        <v>10657</v>
      </c>
      <c r="C2029">
        <v>224</v>
      </c>
      <c r="D2029">
        <v>91</v>
      </c>
      <c r="E2029">
        <v>75</v>
      </c>
      <c r="F2029">
        <v>13</v>
      </c>
      <c r="G2029" t="s">
        <v>10658</v>
      </c>
      <c r="H2029">
        <v>35</v>
      </c>
      <c r="I2029">
        <v>41709</v>
      </c>
      <c r="J2029" t="s">
        <v>88</v>
      </c>
      <c r="K2029" t="s">
        <v>94</v>
      </c>
      <c r="Q2029" t="s">
        <v>10659</v>
      </c>
      <c r="R2029" t="s">
        <v>10660</v>
      </c>
      <c r="S2029">
        <v>54601</v>
      </c>
      <c r="T2029">
        <v>116</v>
      </c>
      <c r="U2029" t="s">
        <v>10661</v>
      </c>
      <c r="V2029">
        <v>0</v>
      </c>
      <c r="W2029" t="s">
        <v>10662</v>
      </c>
      <c r="X2029" t="s">
        <v>10663</v>
      </c>
      <c r="Y2029">
        <v>200</v>
      </c>
      <c r="Z2029" t="s">
        <v>3016</v>
      </c>
      <c r="AA2029" t="s">
        <v>3017</v>
      </c>
      <c r="AB2029" t="s">
        <v>532</v>
      </c>
      <c r="AC2029">
        <v>800000</v>
      </c>
      <c r="AD2029">
        <v>2009</v>
      </c>
      <c r="AE2029">
        <v>16</v>
      </c>
      <c r="AF2029">
        <v>6.4</v>
      </c>
      <c r="AG2029">
        <v>1.85</v>
      </c>
      <c r="AH2029">
        <v>23000</v>
      </c>
    </row>
    <row r="2030" spans="1:34">
      <c r="A2030" t="s">
        <v>34</v>
      </c>
      <c r="B2030" t="s">
        <v>10768</v>
      </c>
      <c r="C2030">
        <v>191</v>
      </c>
      <c r="D2030">
        <v>93</v>
      </c>
      <c r="E2030">
        <v>8</v>
      </c>
      <c r="F2030">
        <v>970</v>
      </c>
      <c r="G2030" t="s">
        <v>473</v>
      </c>
      <c r="H2030">
        <v>8000</v>
      </c>
      <c r="I2030">
        <v>118153533</v>
      </c>
      <c r="J2030" t="s">
        <v>88</v>
      </c>
      <c r="K2030" t="s">
        <v>520</v>
      </c>
      <c r="Q2030" t="s">
        <v>1736</v>
      </c>
      <c r="R2030" t="s">
        <v>10769</v>
      </c>
      <c r="S2030">
        <v>129995</v>
      </c>
      <c r="T2030">
        <v>13232</v>
      </c>
      <c r="U2030" t="s">
        <v>7265</v>
      </c>
      <c r="V2030">
        <v>2</v>
      </c>
      <c r="W2030" t="s">
        <v>10770</v>
      </c>
      <c r="X2030" t="s">
        <v>10771</v>
      </c>
      <c r="Y2030">
        <v>246</v>
      </c>
      <c r="Z2030" t="s">
        <v>44</v>
      </c>
      <c r="AA2030" t="s">
        <v>45</v>
      </c>
      <c r="AB2030" t="s">
        <v>62</v>
      </c>
      <c r="AC2030">
        <v>61000000</v>
      </c>
      <c r="AD2030">
        <v>2007</v>
      </c>
      <c r="AE2030">
        <v>1000</v>
      </c>
      <c r="AF2030">
        <v>6.3</v>
      </c>
      <c r="AG2030">
        <v>1.85</v>
      </c>
      <c r="AH2030">
        <v>0</v>
      </c>
    </row>
    <row r="2031" spans="1:34">
      <c r="A2031" t="s">
        <v>34</v>
      </c>
      <c r="B2031" t="s">
        <v>6163</v>
      </c>
      <c r="C2031">
        <v>141</v>
      </c>
      <c r="D2031">
        <v>106</v>
      </c>
      <c r="E2031">
        <v>116</v>
      </c>
      <c r="F2031">
        <v>708</v>
      </c>
      <c r="G2031" t="s">
        <v>676</v>
      </c>
      <c r="H2031">
        <v>22000</v>
      </c>
      <c r="I2031">
        <v>279167575</v>
      </c>
      <c r="J2031" t="s">
        <v>88</v>
      </c>
      <c r="K2031" t="s">
        <v>87</v>
      </c>
      <c r="Q2031" t="s">
        <v>63</v>
      </c>
      <c r="R2031" t="s">
        <v>10772</v>
      </c>
      <c r="S2031">
        <v>211296</v>
      </c>
      <c r="T2031">
        <v>24938</v>
      </c>
      <c r="U2031" t="s">
        <v>6165</v>
      </c>
      <c r="V2031">
        <v>6</v>
      </c>
      <c r="W2031" t="s">
        <v>10773</v>
      </c>
      <c r="X2031" t="s">
        <v>10774</v>
      </c>
      <c r="Y2031">
        <v>428</v>
      </c>
      <c r="Z2031" t="s">
        <v>44</v>
      </c>
      <c r="AA2031" t="s">
        <v>45</v>
      </c>
      <c r="AB2031" t="s">
        <v>62</v>
      </c>
      <c r="AC2031">
        <v>80000000</v>
      </c>
      <c r="AD2031">
        <v>2004</v>
      </c>
      <c r="AE2031">
        <v>713</v>
      </c>
      <c r="AF2031">
        <v>6.3</v>
      </c>
      <c r="AG2031">
        <v>1.85</v>
      </c>
      <c r="AH2031">
        <v>0</v>
      </c>
    </row>
    <row r="2032" spans="1:34">
      <c r="A2032" t="s">
        <v>34</v>
      </c>
      <c r="B2032" t="s">
        <v>697</v>
      </c>
      <c r="C2032">
        <v>161</v>
      </c>
      <c r="D2032">
        <v>100</v>
      </c>
      <c r="E2032">
        <v>0</v>
      </c>
      <c r="F2032">
        <v>210</v>
      </c>
      <c r="G2032" t="s">
        <v>10788</v>
      </c>
      <c r="H2032">
        <v>436</v>
      </c>
      <c r="I2032">
        <v>35096190</v>
      </c>
      <c r="J2032" t="s">
        <v>88</v>
      </c>
      <c r="K2032" t="s">
        <v>37</v>
      </c>
      <c r="L2032" t="s">
        <v>87</v>
      </c>
      <c r="Q2032" t="s">
        <v>6451</v>
      </c>
      <c r="R2032" t="s">
        <v>10789</v>
      </c>
      <c r="S2032">
        <v>76560</v>
      </c>
      <c r="T2032">
        <v>1395</v>
      </c>
      <c r="U2032" t="s">
        <v>10790</v>
      </c>
      <c r="V2032">
        <v>1</v>
      </c>
      <c r="W2032" t="s">
        <v>10791</v>
      </c>
      <c r="X2032" t="s">
        <v>10792</v>
      </c>
      <c r="Y2032">
        <v>322</v>
      </c>
      <c r="Z2032" t="s">
        <v>44</v>
      </c>
      <c r="AA2032" t="s">
        <v>45</v>
      </c>
      <c r="AB2032" t="s">
        <v>62</v>
      </c>
      <c r="AC2032">
        <v>60000000</v>
      </c>
      <c r="AD2032">
        <v>2003</v>
      </c>
      <c r="AE2032">
        <v>399</v>
      </c>
      <c r="AF2032">
        <v>6.3</v>
      </c>
      <c r="AG2032">
        <v>1.85</v>
      </c>
      <c r="AH2032">
        <v>0</v>
      </c>
    </row>
    <row r="2033" spans="1:34">
      <c r="A2033" t="s">
        <v>34</v>
      </c>
      <c r="B2033" t="s">
        <v>5381</v>
      </c>
      <c r="C2033">
        <v>246</v>
      </c>
      <c r="D2033">
        <v>125</v>
      </c>
      <c r="E2033">
        <v>189</v>
      </c>
      <c r="F2033">
        <v>839</v>
      </c>
      <c r="G2033" t="s">
        <v>10793</v>
      </c>
      <c r="H2033">
        <v>1000</v>
      </c>
      <c r="I2033">
        <v>44665963</v>
      </c>
      <c r="J2033" t="s">
        <v>88</v>
      </c>
      <c r="Q2033" t="s">
        <v>2606</v>
      </c>
      <c r="R2033" t="s">
        <v>10794</v>
      </c>
      <c r="S2033">
        <v>159931</v>
      </c>
      <c r="T2033">
        <v>5081</v>
      </c>
      <c r="U2033" t="s">
        <v>1796</v>
      </c>
      <c r="V2033">
        <v>2</v>
      </c>
      <c r="W2033" t="s">
        <v>10795</v>
      </c>
      <c r="X2033" t="s">
        <v>10796</v>
      </c>
      <c r="Y2033">
        <v>281</v>
      </c>
      <c r="Z2033" t="s">
        <v>44</v>
      </c>
      <c r="AA2033" t="s">
        <v>45</v>
      </c>
      <c r="AB2033" t="s">
        <v>62</v>
      </c>
      <c r="AC2033">
        <v>58000000</v>
      </c>
      <c r="AD2033">
        <v>2013</v>
      </c>
      <c r="AE2033">
        <v>847</v>
      </c>
      <c r="AF2033">
        <v>6.3</v>
      </c>
      <c r="AG2033">
        <v>2.35</v>
      </c>
      <c r="AH2033">
        <v>22000</v>
      </c>
    </row>
    <row r="2034" spans="1:34">
      <c r="A2034" t="s">
        <v>34</v>
      </c>
      <c r="B2034" t="s">
        <v>10800</v>
      </c>
      <c r="C2034">
        <v>153</v>
      </c>
      <c r="D2034">
        <v>74</v>
      </c>
      <c r="E2034">
        <v>58</v>
      </c>
      <c r="F2034">
        <v>729</v>
      </c>
      <c r="G2034" t="s">
        <v>6879</v>
      </c>
      <c r="H2034">
        <v>3000</v>
      </c>
      <c r="I2034">
        <v>104354205</v>
      </c>
      <c r="J2034" t="s">
        <v>88</v>
      </c>
      <c r="K2034" t="s">
        <v>87</v>
      </c>
      <c r="Q2034" t="s">
        <v>6429</v>
      </c>
      <c r="R2034" t="s">
        <v>10801</v>
      </c>
      <c r="S2034">
        <v>162331</v>
      </c>
      <c r="T2034">
        <v>5713</v>
      </c>
      <c r="U2034" t="s">
        <v>370</v>
      </c>
      <c r="V2034">
        <v>3</v>
      </c>
      <c r="W2034" t="s">
        <v>10802</v>
      </c>
      <c r="X2034" t="s">
        <v>10803</v>
      </c>
      <c r="Y2034">
        <v>332</v>
      </c>
      <c r="Z2034" t="s">
        <v>44</v>
      </c>
      <c r="AA2034" t="s">
        <v>45</v>
      </c>
      <c r="AB2034" t="s">
        <v>46</v>
      </c>
      <c r="AC2034">
        <v>55000000</v>
      </c>
      <c r="AD2034">
        <v>2003</v>
      </c>
      <c r="AE2034">
        <v>864</v>
      </c>
      <c r="AF2034">
        <v>6.3</v>
      </c>
      <c r="AG2034">
        <v>2.35</v>
      </c>
      <c r="AH2034">
        <v>0</v>
      </c>
    </row>
    <row r="2035" spans="1:34">
      <c r="A2035" t="s">
        <v>34</v>
      </c>
      <c r="B2035" t="s">
        <v>5381</v>
      </c>
      <c r="C2035">
        <v>247</v>
      </c>
      <c r="D2035">
        <v>101</v>
      </c>
      <c r="E2035">
        <v>189</v>
      </c>
      <c r="F2035">
        <v>7000</v>
      </c>
      <c r="G2035" t="s">
        <v>1731</v>
      </c>
      <c r="H2035">
        <v>15000</v>
      </c>
      <c r="I2035">
        <v>98711404</v>
      </c>
      <c r="J2035" t="s">
        <v>88</v>
      </c>
      <c r="K2035" t="s">
        <v>37</v>
      </c>
      <c r="L2035" t="s">
        <v>87</v>
      </c>
      <c r="M2035" t="s">
        <v>57</v>
      </c>
      <c r="Q2035" t="s">
        <v>1221</v>
      </c>
      <c r="R2035" t="s">
        <v>10804</v>
      </c>
      <c r="S2035">
        <v>127571</v>
      </c>
      <c r="T2035">
        <v>39822</v>
      </c>
      <c r="U2035" t="s">
        <v>1592</v>
      </c>
      <c r="V2035">
        <v>2</v>
      </c>
      <c r="W2035" t="s">
        <v>10805</v>
      </c>
      <c r="X2035" t="s">
        <v>10806</v>
      </c>
      <c r="Y2035">
        <v>207</v>
      </c>
      <c r="Z2035" t="s">
        <v>44</v>
      </c>
      <c r="AA2035" t="s">
        <v>45</v>
      </c>
      <c r="AB2035" t="s">
        <v>62</v>
      </c>
      <c r="AC2035">
        <v>55000000</v>
      </c>
      <c r="AD2035">
        <v>2010</v>
      </c>
      <c r="AE2035">
        <v>11000</v>
      </c>
      <c r="AF2035">
        <v>6.3</v>
      </c>
      <c r="AG2035">
        <v>2.35</v>
      </c>
      <c r="AH2035">
        <v>0</v>
      </c>
    </row>
    <row r="2036" spans="1:34">
      <c r="A2036" t="s">
        <v>34</v>
      </c>
      <c r="B2036" t="s">
        <v>10539</v>
      </c>
      <c r="C2036">
        <v>238</v>
      </c>
      <c r="D2036">
        <v>108</v>
      </c>
      <c r="E2036">
        <v>58</v>
      </c>
      <c r="F2036">
        <v>838</v>
      </c>
      <c r="G2036" t="s">
        <v>1785</v>
      </c>
      <c r="H2036">
        <v>14000</v>
      </c>
      <c r="I2036">
        <v>143704210</v>
      </c>
      <c r="J2036" t="s">
        <v>88</v>
      </c>
      <c r="K2036" t="s">
        <v>89</v>
      </c>
      <c r="L2036" t="s">
        <v>91</v>
      </c>
      <c r="M2036" t="s">
        <v>87</v>
      </c>
      <c r="Q2036" t="s">
        <v>1191</v>
      </c>
      <c r="R2036" t="s">
        <v>10824</v>
      </c>
      <c r="S2036">
        <v>145974</v>
      </c>
      <c r="T2036">
        <v>26002</v>
      </c>
      <c r="U2036" t="s">
        <v>2462</v>
      </c>
      <c r="V2036">
        <v>1</v>
      </c>
      <c r="W2036" t="s">
        <v>10825</v>
      </c>
      <c r="X2036" t="s">
        <v>10826</v>
      </c>
      <c r="Y2036">
        <v>611</v>
      </c>
      <c r="Z2036" t="s">
        <v>44</v>
      </c>
      <c r="AA2036" t="s">
        <v>45</v>
      </c>
      <c r="AB2036" t="s">
        <v>62</v>
      </c>
      <c r="AC2036">
        <v>52000000</v>
      </c>
      <c r="AD2036">
        <v>2008</v>
      </c>
      <c r="AE2036">
        <v>11000</v>
      </c>
      <c r="AF2036">
        <v>6.3</v>
      </c>
      <c r="AG2036">
        <v>2.35</v>
      </c>
      <c r="AH2036">
        <v>10000</v>
      </c>
    </row>
    <row r="2037" spans="1:34">
      <c r="A2037" t="s">
        <v>34</v>
      </c>
      <c r="B2037" t="s">
        <v>1816</v>
      </c>
      <c r="C2037">
        <v>272</v>
      </c>
      <c r="D2037">
        <v>143</v>
      </c>
      <c r="E2037">
        <v>285</v>
      </c>
      <c r="F2037">
        <v>7000</v>
      </c>
      <c r="G2037" t="s">
        <v>1736</v>
      </c>
      <c r="H2037">
        <v>11000</v>
      </c>
      <c r="I2037">
        <v>2175312</v>
      </c>
      <c r="J2037" t="s">
        <v>88</v>
      </c>
      <c r="Q2037" t="s">
        <v>145</v>
      </c>
      <c r="R2037" t="s">
        <v>10827</v>
      </c>
      <c r="S2037">
        <v>131227</v>
      </c>
      <c r="T2037">
        <v>28176</v>
      </c>
      <c r="U2037" t="s">
        <v>1592</v>
      </c>
      <c r="V2037">
        <v>2</v>
      </c>
      <c r="W2037" t="s">
        <v>10828</v>
      </c>
      <c r="X2037" t="s">
        <v>10829</v>
      </c>
      <c r="Y2037">
        <v>346</v>
      </c>
      <c r="Z2037" t="s">
        <v>44</v>
      </c>
      <c r="AA2037" t="s">
        <v>45</v>
      </c>
      <c r="AB2037" t="s">
        <v>62</v>
      </c>
      <c r="AC2037">
        <v>50000000</v>
      </c>
      <c r="AD2037">
        <v>2013</v>
      </c>
      <c r="AE2037">
        <v>8000</v>
      </c>
      <c r="AF2037">
        <v>6.3</v>
      </c>
      <c r="AG2037">
        <v>2.35</v>
      </c>
      <c r="AH2037">
        <v>41000</v>
      </c>
    </row>
    <row r="2038" spans="1:34">
      <c r="A2038" t="s">
        <v>34</v>
      </c>
      <c r="B2038" t="s">
        <v>5086</v>
      </c>
      <c r="C2038">
        <v>105</v>
      </c>
      <c r="D2038">
        <v>106</v>
      </c>
      <c r="E2038">
        <v>287</v>
      </c>
      <c r="F2038">
        <v>767</v>
      </c>
      <c r="G2038" t="s">
        <v>9349</v>
      </c>
      <c r="H2038">
        <v>16000</v>
      </c>
      <c r="I2038">
        <v>41482207</v>
      </c>
      <c r="J2038" t="s">
        <v>88</v>
      </c>
      <c r="K2038" t="s">
        <v>70</v>
      </c>
      <c r="L2038" t="s">
        <v>94</v>
      </c>
      <c r="Q2038" t="s">
        <v>119</v>
      </c>
      <c r="R2038" t="s">
        <v>10834</v>
      </c>
      <c r="S2038">
        <v>68428</v>
      </c>
      <c r="T2038">
        <v>19610</v>
      </c>
      <c r="U2038" t="s">
        <v>5088</v>
      </c>
      <c r="V2038">
        <v>0</v>
      </c>
      <c r="W2038" t="s">
        <v>10835</v>
      </c>
      <c r="X2038" t="s">
        <v>10836</v>
      </c>
      <c r="Y2038">
        <v>148</v>
      </c>
      <c r="Z2038" t="s">
        <v>44</v>
      </c>
      <c r="AA2038" t="s">
        <v>45</v>
      </c>
      <c r="AB2038" t="s">
        <v>62</v>
      </c>
      <c r="AC2038">
        <v>50000000</v>
      </c>
      <c r="AD2038">
        <v>1990</v>
      </c>
      <c r="AE2038">
        <v>823</v>
      </c>
      <c r="AF2038">
        <v>6.3</v>
      </c>
      <c r="AG2038">
        <v>1.85</v>
      </c>
      <c r="AH2038">
        <v>0</v>
      </c>
    </row>
    <row r="2039" spans="1:34">
      <c r="A2039" t="s">
        <v>34</v>
      </c>
      <c r="B2039" t="s">
        <v>10845</v>
      </c>
      <c r="C2039">
        <v>84</v>
      </c>
      <c r="D2039">
        <v>105</v>
      </c>
      <c r="E2039">
        <v>29</v>
      </c>
      <c r="F2039">
        <v>692</v>
      </c>
      <c r="G2039" t="s">
        <v>10846</v>
      </c>
      <c r="H2039">
        <v>8000</v>
      </c>
      <c r="I2039">
        <v>126805112</v>
      </c>
      <c r="J2039" t="s">
        <v>88</v>
      </c>
      <c r="K2039" t="s">
        <v>87</v>
      </c>
      <c r="Q2039" t="s">
        <v>4199</v>
      </c>
      <c r="R2039" t="s">
        <v>10847</v>
      </c>
      <c r="S2039">
        <v>98199</v>
      </c>
      <c r="T2039">
        <v>12344</v>
      </c>
      <c r="U2039" t="s">
        <v>4784</v>
      </c>
      <c r="V2039">
        <v>1</v>
      </c>
      <c r="W2039" t="s">
        <v>10848</v>
      </c>
      <c r="X2039" t="s">
        <v>10849</v>
      </c>
      <c r="Y2039">
        <v>169</v>
      </c>
      <c r="Z2039" t="s">
        <v>44</v>
      </c>
      <c r="AA2039" t="s">
        <v>45</v>
      </c>
      <c r="AB2039" t="s">
        <v>62</v>
      </c>
      <c r="AC2039">
        <v>46000000</v>
      </c>
      <c r="AD2039">
        <v>1997</v>
      </c>
      <c r="AE2039">
        <v>1000</v>
      </c>
      <c r="AF2039">
        <v>6.3</v>
      </c>
      <c r="AG2039">
        <v>2.35</v>
      </c>
      <c r="AH2039">
        <v>0</v>
      </c>
    </row>
    <row r="2040" spans="1:34">
      <c r="A2040" t="s">
        <v>34</v>
      </c>
      <c r="B2040" t="s">
        <v>9137</v>
      </c>
      <c r="C2040">
        <v>48</v>
      </c>
      <c r="D2040">
        <v>135</v>
      </c>
      <c r="E2040">
        <v>41</v>
      </c>
      <c r="F2040">
        <v>808</v>
      </c>
      <c r="G2040" t="s">
        <v>4375</v>
      </c>
      <c r="H2040">
        <v>982</v>
      </c>
      <c r="I2040">
        <v>53854588</v>
      </c>
      <c r="J2040" t="s">
        <v>88</v>
      </c>
      <c r="K2040" t="s">
        <v>38</v>
      </c>
      <c r="L2040" t="s">
        <v>87</v>
      </c>
      <c r="M2040" t="s">
        <v>520</v>
      </c>
      <c r="Q2040" t="s">
        <v>8452</v>
      </c>
      <c r="R2040" t="s">
        <v>10853</v>
      </c>
      <c r="S2040">
        <v>37911</v>
      </c>
      <c r="T2040">
        <v>3648</v>
      </c>
      <c r="U2040" t="s">
        <v>4865</v>
      </c>
      <c r="V2040">
        <v>0</v>
      </c>
      <c r="W2040" t="s">
        <v>10854</v>
      </c>
      <c r="X2040" t="s">
        <v>10855</v>
      </c>
      <c r="Y2040">
        <v>73</v>
      </c>
      <c r="Z2040" t="s">
        <v>44</v>
      </c>
      <c r="AA2040" t="s">
        <v>45</v>
      </c>
      <c r="AB2040" t="s">
        <v>46</v>
      </c>
      <c r="AC2040">
        <v>45000000</v>
      </c>
      <c r="AD2040">
        <v>1996</v>
      </c>
      <c r="AE2040">
        <v>843</v>
      </c>
      <c r="AF2040">
        <v>6.3</v>
      </c>
      <c r="AG2040">
        <v>2.35</v>
      </c>
      <c r="AH2040">
        <v>1000</v>
      </c>
    </row>
    <row r="2041" spans="1:34">
      <c r="A2041" t="s">
        <v>34</v>
      </c>
      <c r="B2041" t="s">
        <v>9753</v>
      </c>
      <c r="C2041">
        <v>196</v>
      </c>
      <c r="D2041">
        <v>116</v>
      </c>
      <c r="E2041">
        <v>51</v>
      </c>
      <c r="F2041">
        <v>465</v>
      </c>
      <c r="G2041" t="s">
        <v>269</v>
      </c>
      <c r="H2041">
        <v>18000</v>
      </c>
      <c r="I2041">
        <v>54414716</v>
      </c>
      <c r="J2041" t="s">
        <v>88</v>
      </c>
      <c r="K2041" t="s">
        <v>37</v>
      </c>
      <c r="Q2041" t="s">
        <v>239</v>
      </c>
      <c r="R2041" t="s">
        <v>10874</v>
      </c>
      <c r="S2041">
        <v>114294</v>
      </c>
      <c r="T2041">
        <v>30571</v>
      </c>
      <c r="U2041" t="s">
        <v>6864</v>
      </c>
      <c r="V2041">
        <v>7</v>
      </c>
      <c r="W2041" t="s">
        <v>10875</v>
      </c>
      <c r="X2041" t="s">
        <v>10876</v>
      </c>
      <c r="Y2041">
        <v>187</v>
      </c>
      <c r="Z2041" t="s">
        <v>44</v>
      </c>
      <c r="AA2041" t="s">
        <v>45</v>
      </c>
      <c r="AB2041" t="s">
        <v>46</v>
      </c>
      <c r="AC2041">
        <v>42000000</v>
      </c>
      <c r="AD2041">
        <v>2014</v>
      </c>
      <c r="AE2041">
        <v>11000</v>
      </c>
      <c r="AF2041">
        <v>6.3</v>
      </c>
      <c r="AG2041">
        <v>2.35</v>
      </c>
      <c r="AH2041">
        <v>12000</v>
      </c>
    </row>
    <row r="2042" spans="1:34">
      <c r="A2042" t="s">
        <v>34</v>
      </c>
      <c r="B2042" t="s">
        <v>5613</v>
      </c>
      <c r="C2042">
        <v>332</v>
      </c>
      <c r="D2042">
        <v>129</v>
      </c>
      <c r="E2042">
        <v>0</v>
      </c>
      <c r="F2042">
        <v>213</v>
      </c>
      <c r="G2042" t="s">
        <v>8907</v>
      </c>
      <c r="H2042">
        <v>492</v>
      </c>
      <c r="I2042">
        <v>110008260</v>
      </c>
      <c r="J2042" t="s">
        <v>88</v>
      </c>
      <c r="K2042" t="s">
        <v>87</v>
      </c>
      <c r="Q2042" t="s">
        <v>10885</v>
      </c>
      <c r="R2042" t="s">
        <v>10886</v>
      </c>
      <c r="S2042">
        <v>94241</v>
      </c>
      <c r="T2042">
        <v>1450</v>
      </c>
      <c r="U2042" t="s">
        <v>10887</v>
      </c>
      <c r="V2042">
        <v>1</v>
      </c>
      <c r="W2042" t="s">
        <v>10888</v>
      </c>
      <c r="X2042" t="s">
        <v>10889</v>
      </c>
      <c r="Y2042">
        <v>309</v>
      </c>
      <c r="Z2042" t="s">
        <v>44</v>
      </c>
      <c r="AA2042" t="s">
        <v>198</v>
      </c>
      <c r="AB2042" t="s">
        <v>46</v>
      </c>
      <c r="AC2042">
        <v>35000000</v>
      </c>
      <c r="AD2042">
        <v>2015</v>
      </c>
      <c r="AE2042">
        <v>392</v>
      </c>
      <c r="AF2042">
        <v>6.3</v>
      </c>
      <c r="AG2042">
        <v>2.35</v>
      </c>
      <c r="AH2042">
        <v>25000</v>
      </c>
    </row>
    <row r="2043" spans="1:34">
      <c r="A2043" t="s">
        <v>34</v>
      </c>
      <c r="B2043" t="s">
        <v>3769</v>
      </c>
      <c r="C2043">
        <v>83</v>
      </c>
      <c r="D2043">
        <v>90</v>
      </c>
      <c r="E2043">
        <v>0</v>
      </c>
      <c r="F2043">
        <v>945</v>
      </c>
      <c r="G2043" t="s">
        <v>649</v>
      </c>
      <c r="H2043">
        <v>19000</v>
      </c>
      <c r="I2043">
        <v>63826569</v>
      </c>
      <c r="J2043" t="s">
        <v>88</v>
      </c>
      <c r="Q2043" t="s">
        <v>7609</v>
      </c>
      <c r="R2043" t="s">
        <v>10890</v>
      </c>
      <c r="S2043">
        <v>32416</v>
      </c>
      <c r="T2043">
        <v>23504</v>
      </c>
      <c r="U2043" t="s">
        <v>9859</v>
      </c>
      <c r="V2043">
        <v>0</v>
      </c>
      <c r="W2043" t="s">
        <v>10891</v>
      </c>
      <c r="X2043" t="s">
        <v>10892</v>
      </c>
      <c r="Y2043">
        <v>138</v>
      </c>
      <c r="Z2043" t="s">
        <v>44</v>
      </c>
      <c r="AA2043" t="s">
        <v>45</v>
      </c>
      <c r="AB2043" t="s">
        <v>62</v>
      </c>
      <c r="AC2043">
        <v>35000000</v>
      </c>
      <c r="AD2043">
        <v>1997</v>
      </c>
      <c r="AE2043">
        <v>957</v>
      </c>
      <c r="AF2043">
        <v>6.3</v>
      </c>
      <c r="AG2043">
        <v>1.85</v>
      </c>
      <c r="AH2043">
        <v>0</v>
      </c>
    </row>
    <row r="2044" spans="1:34">
      <c r="A2044" t="s">
        <v>34</v>
      </c>
      <c r="B2044" t="s">
        <v>10901</v>
      </c>
      <c r="C2044">
        <v>89</v>
      </c>
      <c r="D2044">
        <v>96</v>
      </c>
      <c r="E2044">
        <v>13</v>
      </c>
      <c r="F2044">
        <v>973</v>
      </c>
      <c r="G2044" t="s">
        <v>2924</v>
      </c>
      <c r="H2044">
        <v>11000</v>
      </c>
      <c r="I2044">
        <v>22913677</v>
      </c>
      <c r="J2044" t="s">
        <v>88</v>
      </c>
      <c r="K2044" t="s">
        <v>89</v>
      </c>
      <c r="L2044" t="s">
        <v>70</v>
      </c>
      <c r="M2044" t="s">
        <v>87</v>
      </c>
      <c r="Q2044" t="s">
        <v>200</v>
      </c>
      <c r="R2044" t="s">
        <v>10902</v>
      </c>
      <c r="S2044">
        <v>47800</v>
      </c>
      <c r="T2044">
        <v>17292</v>
      </c>
      <c r="U2044" t="s">
        <v>3726</v>
      </c>
      <c r="V2044">
        <v>1</v>
      </c>
      <c r="W2044" t="s">
        <v>10903</v>
      </c>
      <c r="X2044" t="s">
        <v>10904</v>
      </c>
      <c r="Y2044">
        <v>244</v>
      </c>
      <c r="Z2044" t="s">
        <v>44</v>
      </c>
      <c r="AA2044" t="s">
        <v>45</v>
      </c>
      <c r="AB2044" t="s">
        <v>150</v>
      </c>
      <c r="AC2044">
        <v>35000000</v>
      </c>
      <c r="AD2044">
        <v>2004</v>
      </c>
      <c r="AE2044">
        <v>1000</v>
      </c>
      <c r="AF2044">
        <v>6.3</v>
      </c>
      <c r="AG2044">
        <v>1.85</v>
      </c>
      <c r="AH2044">
        <v>0</v>
      </c>
    </row>
    <row r="2045" spans="1:34">
      <c r="A2045" t="s">
        <v>34</v>
      </c>
      <c r="B2045" t="s">
        <v>3439</v>
      </c>
      <c r="C2045">
        <v>129</v>
      </c>
      <c r="D2045">
        <v>98</v>
      </c>
      <c r="E2045">
        <v>12</v>
      </c>
      <c r="F2045">
        <v>663</v>
      </c>
      <c r="G2045" t="s">
        <v>621</v>
      </c>
      <c r="H2045">
        <v>4000</v>
      </c>
      <c r="I2045">
        <v>16831505</v>
      </c>
      <c r="J2045" t="s">
        <v>88</v>
      </c>
      <c r="K2045" t="s">
        <v>87</v>
      </c>
      <c r="L2045" t="s">
        <v>520</v>
      </c>
      <c r="Q2045" t="s">
        <v>508</v>
      </c>
      <c r="R2045" t="s">
        <v>10905</v>
      </c>
      <c r="S2045">
        <v>51842</v>
      </c>
      <c r="T2045">
        <v>9330</v>
      </c>
      <c r="U2045" t="s">
        <v>10906</v>
      </c>
      <c r="V2045">
        <v>1</v>
      </c>
      <c r="W2045" t="s">
        <v>10907</v>
      </c>
      <c r="X2045" t="s">
        <v>10908</v>
      </c>
      <c r="Y2045">
        <v>173</v>
      </c>
      <c r="Z2045" t="s">
        <v>44</v>
      </c>
      <c r="AA2045" t="s">
        <v>329</v>
      </c>
      <c r="AB2045" t="s">
        <v>62</v>
      </c>
      <c r="AC2045">
        <v>31000000</v>
      </c>
      <c r="AD2045">
        <v>2004</v>
      </c>
      <c r="AE2045">
        <v>4000</v>
      </c>
      <c r="AF2045">
        <v>6.3</v>
      </c>
      <c r="AG2045">
        <v>2.35</v>
      </c>
      <c r="AH2045">
        <v>0</v>
      </c>
    </row>
    <row r="2046" spans="1:34">
      <c r="A2046" t="s">
        <v>34</v>
      </c>
      <c r="B2046" t="s">
        <v>10922</v>
      </c>
      <c r="C2046">
        <v>167</v>
      </c>
      <c r="D2046">
        <v>102</v>
      </c>
      <c r="E2046">
        <v>8</v>
      </c>
      <c r="F2046">
        <v>472</v>
      </c>
      <c r="G2046" t="s">
        <v>3834</v>
      </c>
      <c r="H2046">
        <v>839</v>
      </c>
      <c r="I2046">
        <v>17797316</v>
      </c>
      <c r="J2046" t="s">
        <v>88</v>
      </c>
      <c r="K2046" t="s">
        <v>87</v>
      </c>
      <c r="Q2046" t="s">
        <v>1796</v>
      </c>
      <c r="R2046" t="s">
        <v>10923</v>
      </c>
      <c r="S2046">
        <v>50523</v>
      </c>
      <c r="T2046">
        <v>2961</v>
      </c>
      <c r="U2046" t="s">
        <v>5119</v>
      </c>
      <c r="V2046">
        <v>0</v>
      </c>
      <c r="W2046" t="s">
        <v>10924</v>
      </c>
      <c r="X2046" t="s">
        <v>10925</v>
      </c>
      <c r="Y2046">
        <v>113</v>
      </c>
      <c r="Z2046" t="s">
        <v>44</v>
      </c>
      <c r="AA2046" t="s">
        <v>45</v>
      </c>
      <c r="AB2046" t="s">
        <v>46</v>
      </c>
      <c r="AC2046">
        <v>32000000</v>
      </c>
      <c r="AD2046">
        <v>2010</v>
      </c>
      <c r="AE2046">
        <v>730</v>
      </c>
      <c r="AF2046">
        <v>6.3</v>
      </c>
      <c r="AG2046">
        <v>2.35</v>
      </c>
      <c r="AH2046">
        <v>0</v>
      </c>
    </row>
    <row r="2047" spans="1:34">
      <c r="A2047" t="s">
        <v>34</v>
      </c>
      <c r="B2047" t="s">
        <v>4238</v>
      </c>
      <c r="C2047">
        <v>74</v>
      </c>
      <c r="D2047">
        <v>103</v>
      </c>
      <c r="E2047">
        <v>155</v>
      </c>
      <c r="F2047">
        <v>125</v>
      </c>
      <c r="G2047" t="s">
        <v>4625</v>
      </c>
      <c r="H2047">
        <v>687</v>
      </c>
      <c r="I2047">
        <v>53133888</v>
      </c>
      <c r="J2047" t="s">
        <v>88</v>
      </c>
      <c r="K2047" t="s">
        <v>70</v>
      </c>
      <c r="L2047" t="s">
        <v>94</v>
      </c>
      <c r="M2047" t="s">
        <v>57</v>
      </c>
      <c r="Q2047" t="s">
        <v>3046</v>
      </c>
      <c r="R2047" t="s">
        <v>10934</v>
      </c>
      <c r="S2047">
        <v>50389</v>
      </c>
      <c r="T2047">
        <v>1440</v>
      </c>
      <c r="U2047" t="s">
        <v>10935</v>
      </c>
      <c r="V2047">
        <v>0</v>
      </c>
      <c r="W2047" t="s">
        <v>10936</v>
      </c>
      <c r="X2047" t="s">
        <v>10937</v>
      </c>
      <c r="Y2047">
        <v>136</v>
      </c>
      <c r="Z2047" t="s">
        <v>44</v>
      </c>
      <c r="AA2047" t="s">
        <v>45</v>
      </c>
      <c r="AB2047" t="s">
        <v>62</v>
      </c>
      <c r="AC2047">
        <v>31000000</v>
      </c>
      <c r="AD2047">
        <v>1990</v>
      </c>
      <c r="AE2047">
        <v>151</v>
      </c>
      <c r="AF2047">
        <v>6.3</v>
      </c>
      <c r="AG2047">
        <v>1.85</v>
      </c>
      <c r="AH2047">
        <v>0</v>
      </c>
    </row>
    <row r="2048" spans="1:34">
      <c r="A2048" t="s">
        <v>34</v>
      </c>
      <c r="B2048" t="s">
        <v>5476</v>
      </c>
      <c r="C2048">
        <v>234</v>
      </c>
      <c r="D2048">
        <v>100</v>
      </c>
      <c r="E2048">
        <v>64</v>
      </c>
      <c r="F2048">
        <v>329</v>
      </c>
      <c r="G2048" t="s">
        <v>1592</v>
      </c>
      <c r="H2048">
        <v>11000</v>
      </c>
      <c r="I2048">
        <v>63536011</v>
      </c>
      <c r="J2048" t="s">
        <v>88</v>
      </c>
      <c r="K2048" t="s">
        <v>38</v>
      </c>
      <c r="L2048" t="s">
        <v>87</v>
      </c>
      <c r="Q2048" t="s">
        <v>1785</v>
      </c>
      <c r="R2048" t="s">
        <v>10941</v>
      </c>
      <c r="S2048">
        <v>34258</v>
      </c>
      <c r="T2048">
        <v>19420</v>
      </c>
      <c r="U2048" t="s">
        <v>10942</v>
      </c>
      <c r="V2048">
        <v>2</v>
      </c>
      <c r="W2048" t="s">
        <v>10943</v>
      </c>
      <c r="X2048" t="s">
        <v>10944</v>
      </c>
      <c r="Y2048">
        <v>178</v>
      </c>
      <c r="Z2048" t="s">
        <v>44</v>
      </c>
      <c r="AA2048" t="s">
        <v>45</v>
      </c>
      <c r="AB2048" t="s">
        <v>62</v>
      </c>
      <c r="AC2048">
        <v>30000000</v>
      </c>
      <c r="AD2048">
        <v>2012</v>
      </c>
      <c r="AE2048">
        <v>7000</v>
      </c>
      <c r="AF2048">
        <v>6.3</v>
      </c>
      <c r="AG2048">
        <v>2.35</v>
      </c>
      <c r="AH2048">
        <v>0</v>
      </c>
    </row>
    <row r="2049" spans="1:34">
      <c r="A2049" t="s">
        <v>34</v>
      </c>
      <c r="B2049" t="s">
        <v>2456</v>
      </c>
      <c r="C2049">
        <v>171</v>
      </c>
      <c r="D2049">
        <v>104</v>
      </c>
      <c r="E2049">
        <v>96</v>
      </c>
      <c r="F2049">
        <v>559</v>
      </c>
      <c r="G2049" t="s">
        <v>10958</v>
      </c>
      <c r="H2049">
        <v>943</v>
      </c>
      <c r="I2049">
        <v>43097652</v>
      </c>
      <c r="J2049" t="s">
        <v>88</v>
      </c>
      <c r="K2049" t="s">
        <v>38</v>
      </c>
      <c r="L2049" t="s">
        <v>87</v>
      </c>
      <c r="Q2049" t="s">
        <v>769</v>
      </c>
      <c r="R2049" t="s">
        <v>10959</v>
      </c>
      <c r="S2049">
        <v>59068</v>
      </c>
      <c r="T2049">
        <v>3497</v>
      </c>
      <c r="U2049" t="s">
        <v>1919</v>
      </c>
      <c r="V2049">
        <v>2</v>
      </c>
      <c r="W2049" t="s">
        <v>10960</v>
      </c>
      <c r="X2049" t="s">
        <v>10961</v>
      </c>
      <c r="Y2049">
        <v>128</v>
      </c>
      <c r="Z2049" t="s">
        <v>44</v>
      </c>
      <c r="AA2049" t="s">
        <v>45</v>
      </c>
      <c r="AB2049" t="s">
        <v>150</v>
      </c>
      <c r="AC2049">
        <v>28000000</v>
      </c>
      <c r="AD2049">
        <v>2007</v>
      </c>
      <c r="AE2049">
        <v>763</v>
      </c>
      <c r="AF2049">
        <v>6.3</v>
      </c>
      <c r="AG2049">
        <v>2.35</v>
      </c>
      <c r="AH2049">
        <v>0</v>
      </c>
    </row>
    <row r="2050" spans="1:34">
      <c r="A2050" t="s">
        <v>34</v>
      </c>
      <c r="B2050" t="s">
        <v>10968</v>
      </c>
      <c r="C2050">
        <v>151</v>
      </c>
      <c r="D2050">
        <v>90</v>
      </c>
      <c r="E2050">
        <v>68</v>
      </c>
      <c r="F2050">
        <v>100</v>
      </c>
      <c r="G2050" t="s">
        <v>10969</v>
      </c>
      <c r="H2050">
        <v>328</v>
      </c>
      <c r="I2050">
        <v>32553210</v>
      </c>
      <c r="J2050" t="s">
        <v>88</v>
      </c>
      <c r="K2050" t="s">
        <v>89</v>
      </c>
      <c r="Q2050" t="s">
        <v>10970</v>
      </c>
      <c r="R2050" t="s">
        <v>10971</v>
      </c>
      <c r="S2050">
        <v>88714</v>
      </c>
      <c r="T2050">
        <v>794</v>
      </c>
      <c r="U2050" t="s">
        <v>10972</v>
      </c>
      <c r="V2050">
        <v>0</v>
      </c>
      <c r="W2050" t="s">
        <v>10973</v>
      </c>
      <c r="X2050" t="s">
        <v>10974</v>
      </c>
      <c r="Y2050">
        <v>235</v>
      </c>
      <c r="Z2050" t="s">
        <v>44</v>
      </c>
      <c r="AA2050" t="s">
        <v>329</v>
      </c>
      <c r="AB2050" t="s">
        <v>150</v>
      </c>
      <c r="AC2050">
        <v>25000000</v>
      </c>
      <c r="AD2050">
        <v>2007</v>
      </c>
      <c r="AE2050">
        <v>132</v>
      </c>
      <c r="AF2050">
        <v>6.3</v>
      </c>
      <c r="AG2050">
        <v>1.85</v>
      </c>
      <c r="AH2050">
        <v>0</v>
      </c>
    </row>
    <row r="2051" spans="1:34">
      <c r="A2051" t="s">
        <v>34</v>
      </c>
      <c r="B2051" t="s">
        <v>4699</v>
      </c>
      <c r="C2051">
        <v>156</v>
      </c>
      <c r="D2051">
        <v>110</v>
      </c>
      <c r="E2051">
        <v>119</v>
      </c>
      <c r="F2051">
        <v>265</v>
      </c>
      <c r="G2051" t="s">
        <v>4601</v>
      </c>
      <c r="H2051">
        <v>11000</v>
      </c>
      <c r="I2051">
        <v>25167270</v>
      </c>
      <c r="J2051" t="s">
        <v>88</v>
      </c>
      <c r="K2051" t="s">
        <v>37</v>
      </c>
      <c r="L2051" t="s">
        <v>38</v>
      </c>
      <c r="Q2051" t="s">
        <v>39</v>
      </c>
      <c r="R2051" t="s">
        <v>10979</v>
      </c>
      <c r="S2051">
        <v>30119</v>
      </c>
      <c r="T2051">
        <v>12254</v>
      </c>
      <c r="U2051" t="s">
        <v>10980</v>
      </c>
      <c r="V2051">
        <v>4</v>
      </c>
      <c r="W2051" t="s">
        <v>10981</v>
      </c>
      <c r="X2051" t="s">
        <v>10982</v>
      </c>
      <c r="Y2051">
        <v>263</v>
      </c>
      <c r="Z2051" t="s">
        <v>44</v>
      </c>
      <c r="AA2051" t="s">
        <v>359</v>
      </c>
      <c r="AB2051" t="s">
        <v>46</v>
      </c>
      <c r="AC2051">
        <v>24000000</v>
      </c>
      <c r="AD2051">
        <v>2000</v>
      </c>
      <c r="AE2051">
        <v>592</v>
      </c>
      <c r="AF2051">
        <v>6.3</v>
      </c>
      <c r="AG2051">
        <v>2.35</v>
      </c>
      <c r="AH2051">
        <v>455</v>
      </c>
    </row>
    <row r="2052" spans="1:34">
      <c r="A2052" t="s">
        <v>34</v>
      </c>
      <c r="B2052" t="s">
        <v>983</v>
      </c>
      <c r="C2052">
        <v>275</v>
      </c>
      <c r="D2052">
        <v>112</v>
      </c>
      <c r="E2052">
        <v>11000</v>
      </c>
      <c r="F2052">
        <v>159</v>
      </c>
      <c r="G2052" t="s">
        <v>3746</v>
      </c>
      <c r="H2052">
        <v>385</v>
      </c>
      <c r="I2052">
        <v>16684352</v>
      </c>
      <c r="J2052" t="s">
        <v>88</v>
      </c>
      <c r="K2052" t="s">
        <v>87</v>
      </c>
      <c r="Q2052" t="s">
        <v>10988</v>
      </c>
      <c r="R2052" t="s">
        <v>10989</v>
      </c>
      <c r="S2052">
        <v>67893</v>
      </c>
      <c r="T2052">
        <v>1205</v>
      </c>
      <c r="U2052" t="s">
        <v>10990</v>
      </c>
      <c r="V2052">
        <v>0</v>
      </c>
      <c r="W2052" t="s">
        <v>10991</v>
      </c>
      <c r="X2052" t="s">
        <v>10992</v>
      </c>
      <c r="Y2052">
        <v>163</v>
      </c>
      <c r="Z2052" t="s">
        <v>44</v>
      </c>
      <c r="AA2052" t="s">
        <v>45</v>
      </c>
      <c r="AB2052" t="s">
        <v>46</v>
      </c>
      <c r="AC2052">
        <v>17000000</v>
      </c>
      <c r="AD2052">
        <v>2012</v>
      </c>
      <c r="AE2052">
        <v>223</v>
      </c>
      <c r="AF2052">
        <v>6.3</v>
      </c>
      <c r="AG2052">
        <v>1.85</v>
      </c>
      <c r="AH2052">
        <v>18000</v>
      </c>
    </row>
    <row r="2053" spans="1:34">
      <c r="A2053" t="s">
        <v>34</v>
      </c>
      <c r="B2053" t="s">
        <v>11031</v>
      </c>
      <c r="C2053">
        <v>76</v>
      </c>
      <c r="D2053">
        <v>108</v>
      </c>
      <c r="E2053">
        <v>54</v>
      </c>
      <c r="F2053">
        <v>463</v>
      </c>
      <c r="G2053" t="s">
        <v>9300</v>
      </c>
      <c r="H2053">
        <v>786</v>
      </c>
      <c r="I2053">
        <v>8054280</v>
      </c>
      <c r="J2053" t="s">
        <v>88</v>
      </c>
      <c r="K2053" t="s">
        <v>37</v>
      </c>
      <c r="L2053" t="s">
        <v>128</v>
      </c>
      <c r="Q2053" t="s">
        <v>11032</v>
      </c>
      <c r="R2053" t="s">
        <v>11033</v>
      </c>
      <c r="S2053">
        <v>6838</v>
      </c>
      <c r="T2053">
        <v>2730</v>
      </c>
      <c r="U2053" t="s">
        <v>2696</v>
      </c>
      <c r="V2053">
        <v>3</v>
      </c>
      <c r="W2053" t="s">
        <v>11034</v>
      </c>
      <c r="X2053" t="s">
        <v>11035</v>
      </c>
      <c r="Y2053">
        <v>117</v>
      </c>
      <c r="Z2053" t="s">
        <v>44</v>
      </c>
      <c r="AA2053" t="s">
        <v>45</v>
      </c>
      <c r="AB2053" t="s">
        <v>62</v>
      </c>
      <c r="AC2053">
        <v>20000000</v>
      </c>
      <c r="AD2053">
        <v>2004</v>
      </c>
      <c r="AE2053">
        <v>567</v>
      </c>
      <c r="AF2053">
        <v>6.3</v>
      </c>
      <c r="AG2053">
        <v>1.85</v>
      </c>
      <c r="AH2053">
        <v>924</v>
      </c>
    </row>
    <row r="2054" spans="1:34">
      <c r="A2054" t="s">
        <v>34</v>
      </c>
      <c r="B2054" t="s">
        <v>11036</v>
      </c>
      <c r="C2054">
        <v>136</v>
      </c>
      <c r="D2054">
        <v>97</v>
      </c>
      <c r="E2054">
        <v>31</v>
      </c>
      <c r="F2054">
        <v>562</v>
      </c>
      <c r="G2054" t="s">
        <v>408</v>
      </c>
      <c r="H2054">
        <v>2000</v>
      </c>
      <c r="I2054">
        <v>6923891</v>
      </c>
      <c r="J2054" t="s">
        <v>88</v>
      </c>
      <c r="K2054" t="s">
        <v>38</v>
      </c>
      <c r="L2054" t="s">
        <v>87</v>
      </c>
      <c r="Q2054" t="s">
        <v>10308</v>
      </c>
      <c r="R2054" t="s">
        <v>11037</v>
      </c>
      <c r="S2054">
        <v>43867</v>
      </c>
      <c r="T2054">
        <v>5519</v>
      </c>
      <c r="U2054" t="s">
        <v>2612</v>
      </c>
      <c r="V2054">
        <v>4</v>
      </c>
      <c r="W2054" t="s">
        <v>11038</v>
      </c>
      <c r="X2054" t="s">
        <v>11039</v>
      </c>
      <c r="Y2054">
        <v>83</v>
      </c>
      <c r="Z2054" t="s">
        <v>44</v>
      </c>
      <c r="AA2054" t="s">
        <v>45</v>
      </c>
      <c r="AB2054" t="s">
        <v>46</v>
      </c>
      <c r="AC2054">
        <v>23000000</v>
      </c>
      <c r="AD2054">
        <v>2011</v>
      </c>
      <c r="AE2054">
        <v>2000</v>
      </c>
      <c r="AF2054">
        <v>6.3</v>
      </c>
      <c r="AG2054">
        <v>2.35</v>
      </c>
      <c r="AH2054">
        <v>0</v>
      </c>
    </row>
    <row r="2055" spans="1:34">
      <c r="A2055" t="s">
        <v>34</v>
      </c>
      <c r="B2055" t="s">
        <v>11043</v>
      </c>
      <c r="C2055">
        <v>142</v>
      </c>
      <c r="D2055">
        <v>103</v>
      </c>
      <c r="E2055">
        <v>15</v>
      </c>
      <c r="F2055">
        <v>172</v>
      </c>
      <c r="G2055" t="s">
        <v>3569</v>
      </c>
      <c r="H2055">
        <v>723</v>
      </c>
      <c r="I2055">
        <v>6061759</v>
      </c>
      <c r="J2055" t="s">
        <v>88</v>
      </c>
      <c r="K2055" t="s">
        <v>38</v>
      </c>
      <c r="L2055" t="s">
        <v>87</v>
      </c>
      <c r="Q2055" t="s">
        <v>1079</v>
      </c>
      <c r="R2055" t="s">
        <v>11044</v>
      </c>
      <c r="S2055">
        <v>49077</v>
      </c>
      <c r="T2055">
        <v>1615</v>
      </c>
      <c r="U2055" t="s">
        <v>9027</v>
      </c>
      <c r="V2055">
        <v>0</v>
      </c>
      <c r="W2055" t="s">
        <v>11045</v>
      </c>
      <c r="X2055" t="s">
        <v>11046</v>
      </c>
      <c r="Y2055">
        <v>475</v>
      </c>
      <c r="Z2055" t="s">
        <v>44</v>
      </c>
      <c r="AA2055" t="s">
        <v>45</v>
      </c>
      <c r="AB2055" t="s">
        <v>62</v>
      </c>
      <c r="AC2055">
        <v>17000000</v>
      </c>
      <c r="AD2055">
        <v>2005</v>
      </c>
      <c r="AE2055">
        <v>552</v>
      </c>
      <c r="AF2055">
        <v>6.3</v>
      </c>
      <c r="AG2055">
        <v>1.85</v>
      </c>
      <c r="AH2055">
        <v>0</v>
      </c>
    </row>
    <row r="2056" spans="1:34">
      <c r="A2056" t="s">
        <v>34</v>
      </c>
      <c r="B2056" t="s">
        <v>47</v>
      </c>
      <c r="C2056">
        <v>44</v>
      </c>
      <c r="D2056">
        <v>103</v>
      </c>
      <c r="E2056">
        <v>0</v>
      </c>
      <c r="F2056">
        <v>805</v>
      </c>
      <c r="G2056" t="s">
        <v>5170</v>
      </c>
      <c r="H2056">
        <v>12000</v>
      </c>
      <c r="I2056">
        <v>41382841</v>
      </c>
      <c r="J2056" t="s">
        <v>88</v>
      </c>
      <c r="K2056" t="s">
        <v>38</v>
      </c>
      <c r="L2056" t="s">
        <v>70</v>
      </c>
      <c r="M2056" t="s">
        <v>87</v>
      </c>
      <c r="Q2056" t="s">
        <v>2304</v>
      </c>
      <c r="R2056" t="s">
        <v>11047</v>
      </c>
      <c r="S2056">
        <v>27149</v>
      </c>
      <c r="T2056">
        <v>14672</v>
      </c>
      <c r="U2056" t="s">
        <v>546</v>
      </c>
      <c r="V2056">
        <v>0</v>
      </c>
      <c r="W2056" t="s">
        <v>11048</v>
      </c>
      <c r="X2056" t="s">
        <v>11049</v>
      </c>
      <c r="Y2056">
        <v>96</v>
      </c>
      <c r="Z2056" t="s">
        <v>44</v>
      </c>
      <c r="AA2056" t="s">
        <v>45</v>
      </c>
      <c r="AB2056" t="s">
        <v>62</v>
      </c>
      <c r="AC2056">
        <v>18000000</v>
      </c>
      <c r="AD2056">
        <v>1986</v>
      </c>
      <c r="AE2056">
        <v>899</v>
      </c>
      <c r="AF2056">
        <v>6.3</v>
      </c>
      <c r="AG2056">
        <v>1.85</v>
      </c>
      <c r="AH2056">
        <v>0</v>
      </c>
    </row>
    <row r="2057" spans="1:34">
      <c r="A2057" t="s">
        <v>34</v>
      </c>
      <c r="B2057" t="s">
        <v>5990</v>
      </c>
      <c r="C2057">
        <v>91</v>
      </c>
      <c r="D2057">
        <v>110</v>
      </c>
      <c r="E2057">
        <v>422</v>
      </c>
      <c r="F2057">
        <v>422</v>
      </c>
      <c r="G2057" t="s">
        <v>11054</v>
      </c>
      <c r="H2057">
        <v>33000</v>
      </c>
      <c r="I2057">
        <v>19179969</v>
      </c>
      <c r="J2057" t="s">
        <v>88</v>
      </c>
      <c r="Q2057" t="s">
        <v>11055</v>
      </c>
      <c r="R2057" t="s">
        <v>11056</v>
      </c>
      <c r="S2057">
        <v>54710</v>
      </c>
      <c r="T2057">
        <v>35345</v>
      </c>
      <c r="U2057" t="s">
        <v>5990</v>
      </c>
      <c r="V2057">
        <v>2</v>
      </c>
      <c r="W2057" t="s">
        <v>11057</v>
      </c>
      <c r="X2057" t="s">
        <v>11058</v>
      </c>
      <c r="Y2057">
        <v>177</v>
      </c>
      <c r="Z2057" t="s">
        <v>44</v>
      </c>
      <c r="AA2057" t="s">
        <v>45</v>
      </c>
      <c r="AB2057" t="s">
        <v>46</v>
      </c>
      <c r="AC2057">
        <v>17500000</v>
      </c>
      <c r="AD2057">
        <v>2006</v>
      </c>
      <c r="AE2057">
        <v>459</v>
      </c>
      <c r="AF2057">
        <v>6.3</v>
      </c>
      <c r="AG2057">
        <v>2.35</v>
      </c>
      <c r="AH2057">
        <v>0</v>
      </c>
    </row>
    <row r="2058" spans="1:34">
      <c r="A2058" t="s">
        <v>34</v>
      </c>
      <c r="B2058" t="s">
        <v>11059</v>
      </c>
      <c r="C2058">
        <v>72</v>
      </c>
      <c r="D2058">
        <v>108</v>
      </c>
      <c r="E2058">
        <v>18</v>
      </c>
      <c r="F2058">
        <v>433</v>
      </c>
      <c r="G2058" t="s">
        <v>11060</v>
      </c>
      <c r="H2058">
        <v>714</v>
      </c>
      <c r="I2058">
        <v>11702090</v>
      </c>
      <c r="J2058" t="s">
        <v>88</v>
      </c>
      <c r="K2058" t="s">
        <v>87</v>
      </c>
      <c r="Q2058" t="s">
        <v>11061</v>
      </c>
      <c r="R2058" t="s">
        <v>11062</v>
      </c>
      <c r="S2058">
        <v>37700</v>
      </c>
      <c r="T2058">
        <v>2785</v>
      </c>
      <c r="U2058" t="s">
        <v>11063</v>
      </c>
      <c r="V2058">
        <v>2</v>
      </c>
      <c r="W2058" t="s">
        <v>11064</v>
      </c>
      <c r="X2058" t="s">
        <v>11065</v>
      </c>
      <c r="Y2058">
        <v>50</v>
      </c>
      <c r="Z2058" t="s">
        <v>44</v>
      </c>
      <c r="AA2058" t="s">
        <v>45</v>
      </c>
      <c r="AB2058" t="s">
        <v>62</v>
      </c>
      <c r="AC2058">
        <v>16500000</v>
      </c>
      <c r="AD2058">
        <v>2007</v>
      </c>
      <c r="AE2058">
        <v>701</v>
      </c>
      <c r="AF2058">
        <v>6.3</v>
      </c>
      <c r="AG2058">
        <v>2.35</v>
      </c>
      <c r="AH2058">
        <v>0</v>
      </c>
    </row>
    <row r="2059" spans="1:34">
      <c r="A2059" t="s">
        <v>34</v>
      </c>
      <c r="B2059" t="s">
        <v>983</v>
      </c>
      <c r="C2059">
        <v>223</v>
      </c>
      <c r="D2059">
        <v>98</v>
      </c>
      <c r="E2059">
        <v>11000</v>
      </c>
      <c r="F2059">
        <v>557</v>
      </c>
      <c r="G2059" t="s">
        <v>1210</v>
      </c>
      <c r="H2059">
        <v>12000</v>
      </c>
      <c r="I2059">
        <v>3247816</v>
      </c>
      <c r="J2059" t="s">
        <v>88</v>
      </c>
      <c r="K2059" t="s">
        <v>38</v>
      </c>
      <c r="L2059" t="s">
        <v>87</v>
      </c>
      <c r="Q2059" t="s">
        <v>218</v>
      </c>
      <c r="R2059" t="s">
        <v>11075</v>
      </c>
      <c r="S2059">
        <v>36145</v>
      </c>
      <c r="T2059">
        <v>19310</v>
      </c>
      <c r="U2059" t="s">
        <v>730</v>
      </c>
      <c r="V2059">
        <v>0</v>
      </c>
      <c r="W2059" t="s">
        <v>11076</v>
      </c>
      <c r="X2059" t="s">
        <v>11077</v>
      </c>
      <c r="Y2059">
        <v>108</v>
      </c>
      <c r="Z2059" t="s">
        <v>44</v>
      </c>
      <c r="AA2059" t="s">
        <v>45</v>
      </c>
      <c r="AB2059" t="s">
        <v>46</v>
      </c>
      <c r="AC2059">
        <v>22000000</v>
      </c>
      <c r="AD2059">
        <v>2010</v>
      </c>
      <c r="AE2059">
        <v>6000</v>
      </c>
      <c r="AF2059">
        <v>6.3</v>
      </c>
      <c r="AG2059">
        <v>1.85</v>
      </c>
      <c r="AH2059">
        <v>0</v>
      </c>
    </row>
    <row r="2060" spans="1:34">
      <c r="A2060" t="s">
        <v>34</v>
      </c>
      <c r="B2060" t="s">
        <v>11078</v>
      </c>
      <c r="C2060">
        <v>28</v>
      </c>
      <c r="D2060">
        <v>111</v>
      </c>
      <c r="E2060">
        <v>0</v>
      </c>
      <c r="F2060">
        <v>617</v>
      </c>
      <c r="G2060" t="s">
        <v>11079</v>
      </c>
      <c r="H2060">
        <v>783</v>
      </c>
      <c r="I2060">
        <v>1954202</v>
      </c>
      <c r="J2060" t="s">
        <v>88</v>
      </c>
      <c r="K2060" t="s">
        <v>37</v>
      </c>
      <c r="L2060" t="s">
        <v>38</v>
      </c>
      <c r="Q2060" t="s">
        <v>130</v>
      </c>
      <c r="R2060" t="s">
        <v>11080</v>
      </c>
      <c r="S2060">
        <v>5917</v>
      </c>
      <c r="T2060">
        <v>4834</v>
      </c>
      <c r="U2060" t="s">
        <v>817</v>
      </c>
      <c r="V2060">
        <v>0</v>
      </c>
      <c r="W2060" t="s">
        <v>11081</v>
      </c>
      <c r="X2060" t="s">
        <v>11082</v>
      </c>
      <c r="Y2060">
        <v>71</v>
      </c>
      <c r="Z2060" t="s">
        <v>44</v>
      </c>
      <c r="AA2060" t="s">
        <v>45</v>
      </c>
      <c r="AB2060" t="s">
        <v>62</v>
      </c>
      <c r="AC2060">
        <v>15000000</v>
      </c>
      <c r="AD2060">
        <v>1999</v>
      </c>
      <c r="AE2060">
        <v>664</v>
      </c>
      <c r="AF2060">
        <v>6.3</v>
      </c>
      <c r="AG2060">
        <v>2.35</v>
      </c>
      <c r="AH2060">
        <v>391</v>
      </c>
    </row>
    <row r="2061" spans="1:34">
      <c r="A2061" t="s">
        <v>34</v>
      </c>
      <c r="B2061" t="s">
        <v>9171</v>
      </c>
      <c r="C2061">
        <v>91</v>
      </c>
      <c r="D2061">
        <v>102</v>
      </c>
      <c r="E2061">
        <v>167</v>
      </c>
      <c r="F2061">
        <v>436</v>
      </c>
      <c r="G2061" t="s">
        <v>11091</v>
      </c>
      <c r="H2061">
        <v>656</v>
      </c>
      <c r="I2061">
        <v>75074950</v>
      </c>
      <c r="J2061" t="s">
        <v>88</v>
      </c>
      <c r="K2061" t="s">
        <v>38</v>
      </c>
      <c r="Q2061" t="s">
        <v>7085</v>
      </c>
      <c r="R2061" t="s">
        <v>11092</v>
      </c>
      <c r="S2061">
        <v>22147</v>
      </c>
      <c r="T2061">
        <v>2754</v>
      </c>
      <c r="U2061" t="s">
        <v>6451</v>
      </c>
      <c r="V2061">
        <v>0</v>
      </c>
      <c r="W2061" t="s">
        <v>11093</v>
      </c>
      <c r="X2061" t="s">
        <v>11094</v>
      </c>
      <c r="Y2061">
        <v>156</v>
      </c>
      <c r="Z2061" t="s">
        <v>44</v>
      </c>
      <c r="AA2061" t="s">
        <v>45</v>
      </c>
      <c r="AB2061" t="s">
        <v>62</v>
      </c>
      <c r="AC2061">
        <v>12000000</v>
      </c>
      <c r="AD2061">
        <v>2002</v>
      </c>
      <c r="AE2061">
        <v>528</v>
      </c>
      <c r="AF2061">
        <v>6.3</v>
      </c>
      <c r="AG2061">
        <v>1.85</v>
      </c>
      <c r="AH2061">
        <v>770</v>
      </c>
    </row>
    <row r="2062" spans="1:34">
      <c r="A2062" t="s">
        <v>34</v>
      </c>
      <c r="B2062" t="s">
        <v>2976</v>
      </c>
      <c r="C2062">
        <v>325</v>
      </c>
      <c r="D2062">
        <v>94</v>
      </c>
      <c r="E2062">
        <v>655</v>
      </c>
      <c r="F2062">
        <v>390</v>
      </c>
      <c r="G2062" t="s">
        <v>1129</v>
      </c>
      <c r="H2062">
        <v>9000</v>
      </c>
      <c r="I2062">
        <v>16300302</v>
      </c>
      <c r="J2062" t="s">
        <v>88</v>
      </c>
      <c r="K2062" t="s">
        <v>38</v>
      </c>
      <c r="Q2062" t="s">
        <v>767</v>
      </c>
      <c r="R2062" t="s">
        <v>11095</v>
      </c>
      <c r="S2062">
        <v>64682</v>
      </c>
      <c r="T2062">
        <v>10575</v>
      </c>
      <c r="U2062" t="s">
        <v>10337</v>
      </c>
      <c r="V2062">
        <v>1</v>
      </c>
      <c r="W2062" t="s">
        <v>11096</v>
      </c>
      <c r="X2062" t="s">
        <v>11097</v>
      </c>
      <c r="Y2062">
        <v>203</v>
      </c>
      <c r="Z2062" t="s">
        <v>44</v>
      </c>
      <c r="AA2062" t="s">
        <v>45</v>
      </c>
      <c r="AB2062" t="s">
        <v>46</v>
      </c>
      <c r="AC2062">
        <v>12000000</v>
      </c>
      <c r="AD2062">
        <v>2011</v>
      </c>
      <c r="AE2062">
        <v>786</v>
      </c>
      <c r="AF2062">
        <v>6.3</v>
      </c>
      <c r="AG2062">
        <v>1.85</v>
      </c>
      <c r="AH2062">
        <v>0</v>
      </c>
    </row>
    <row r="2063" spans="1:34">
      <c r="A2063" t="s">
        <v>34</v>
      </c>
      <c r="B2063" t="s">
        <v>3049</v>
      </c>
      <c r="C2063">
        <v>144</v>
      </c>
      <c r="D2063">
        <v>86</v>
      </c>
      <c r="E2063">
        <v>378</v>
      </c>
      <c r="F2063">
        <v>783</v>
      </c>
      <c r="G2063" t="s">
        <v>3050</v>
      </c>
      <c r="H2063">
        <v>957</v>
      </c>
      <c r="I2063">
        <v>5542025</v>
      </c>
      <c r="J2063" t="s">
        <v>88</v>
      </c>
      <c r="Q2063" t="s">
        <v>3478</v>
      </c>
      <c r="R2063" t="s">
        <v>11098</v>
      </c>
      <c r="S2063">
        <v>12197</v>
      </c>
      <c r="T2063">
        <v>3535</v>
      </c>
      <c r="U2063" t="s">
        <v>2547</v>
      </c>
      <c r="V2063">
        <v>0</v>
      </c>
      <c r="W2063" t="s">
        <v>11099</v>
      </c>
      <c r="X2063" t="s">
        <v>11100</v>
      </c>
      <c r="Y2063">
        <v>150</v>
      </c>
      <c r="Z2063" t="s">
        <v>44</v>
      </c>
      <c r="AA2063" t="s">
        <v>45</v>
      </c>
      <c r="AB2063" t="s">
        <v>62</v>
      </c>
      <c r="AC2063">
        <v>12000000</v>
      </c>
      <c r="AD2063">
        <v>2006</v>
      </c>
      <c r="AE2063">
        <v>925</v>
      </c>
      <c r="AF2063">
        <v>6.3</v>
      </c>
      <c r="AG2063">
        <v>1.85</v>
      </c>
      <c r="AH2063">
        <v>650</v>
      </c>
    </row>
    <row r="2064" spans="1:34">
      <c r="A2064" t="s">
        <v>76</v>
      </c>
      <c r="B2064" t="s">
        <v>983</v>
      </c>
      <c r="C2064">
        <v>114</v>
      </c>
      <c r="D2064">
        <v>113</v>
      </c>
      <c r="E2064">
        <v>11000</v>
      </c>
      <c r="F2064">
        <v>99</v>
      </c>
      <c r="G2064" t="s">
        <v>11101</v>
      </c>
      <c r="H2064">
        <v>537</v>
      </c>
      <c r="I2064">
        <v>5032496</v>
      </c>
      <c r="J2064" t="s">
        <v>88</v>
      </c>
      <c r="K2064" t="s">
        <v>38</v>
      </c>
      <c r="Q2064" t="s">
        <v>10496</v>
      </c>
      <c r="R2064" t="s">
        <v>11102</v>
      </c>
      <c r="S2064">
        <v>20576</v>
      </c>
      <c r="T2064">
        <v>943</v>
      </c>
      <c r="U2064" t="s">
        <v>2870</v>
      </c>
      <c r="V2064">
        <v>0</v>
      </c>
      <c r="W2064" t="s">
        <v>11103</v>
      </c>
      <c r="X2064" t="s">
        <v>11104</v>
      </c>
      <c r="Y2064">
        <v>161</v>
      </c>
      <c r="Z2064" t="s">
        <v>44</v>
      </c>
      <c r="AA2064" t="s">
        <v>45</v>
      </c>
      <c r="AB2064" t="s">
        <v>46</v>
      </c>
      <c r="AC2064">
        <v>12000000</v>
      </c>
      <c r="AD2064">
        <v>1998</v>
      </c>
      <c r="AE2064">
        <v>255</v>
      </c>
      <c r="AF2064">
        <v>6.3</v>
      </c>
      <c r="AG2064">
        <v>1.66</v>
      </c>
      <c r="AH2064">
        <v>652</v>
      </c>
    </row>
    <row r="2065" spans="1:34">
      <c r="A2065" t="s">
        <v>34</v>
      </c>
      <c r="B2065" t="s">
        <v>11112</v>
      </c>
      <c r="C2065">
        <v>37</v>
      </c>
      <c r="D2065">
        <v>89</v>
      </c>
      <c r="E2065">
        <v>2</v>
      </c>
      <c r="F2065">
        <v>651</v>
      </c>
      <c r="G2065" t="s">
        <v>9361</v>
      </c>
      <c r="H2065">
        <v>799</v>
      </c>
      <c r="I2065">
        <v>13903262</v>
      </c>
      <c r="J2065" t="s">
        <v>88</v>
      </c>
      <c r="K2065" t="s">
        <v>520</v>
      </c>
      <c r="Q2065" t="s">
        <v>11113</v>
      </c>
      <c r="R2065" t="s">
        <v>11114</v>
      </c>
      <c r="S2065">
        <v>14656</v>
      </c>
      <c r="T2065">
        <v>4291</v>
      </c>
      <c r="U2065" t="s">
        <v>330</v>
      </c>
      <c r="V2065">
        <v>0</v>
      </c>
      <c r="W2065" t="s">
        <v>11115</v>
      </c>
      <c r="X2065" t="s">
        <v>11116</v>
      </c>
      <c r="Y2065">
        <v>90</v>
      </c>
      <c r="Z2065" t="s">
        <v>44</v>
      </c>
      <c r="AA2065" t="s">
        <v>45</v>
      </c>
      <c r="AB2065" t="s">
        <v>62</v>
      </c>
      <c r="AC2065">
        <v>11000000</v>
      </c>
      <c r="AD2065">
        <v>2001</v>
      </c>
      <c r="AE2065">
        <v>711</v>
      </c>
      <c r="AF2065">
        <v>6.3</v>
      </c>
      <c r="AG2065">
        <v>1.85</v>
      </c>
      <c r="AH2065">
        <v>0</v>
      </c>
    </row>
    <row r="2066" spans="1:34">
      <c r="A2066" t="s">
        <v>34</v>
      </c>
      <c r="B2066" t="s">
        <v>2729</v>
      </c>
      <c r="C2066">
        <v>100</v>
      </c>
      <c r="D2066">
        <v>100</v>
      </c>
      <c r="E2066">
        <v>532</v>
      </c>
      <c r="F2066">
        <v>711</v>
      </c>
      <c r="G2066" t="s">
        <v>3729</v>
      </c>
      <c r="H2066">
        <v>4000</v>
      </c>
      <c r="I2066">
        <v>9801782</v>
      </c>
      <c r="J2066" t="s">
        <v>88</v>
      </c>
      <c r="K2066" t="s">
        <v>37</v>
      </c>
      <c r="L2066" t="s">
        <v>57</v>
      </c>
      <c r="Q2066" t="s">
        <v>621</v>
      </c>
      <c r="R2066" t="s">
        <v>11120</v>
      </c>
      <c r="S2066">
        <v>39331</v>
      </c>
      <c r="T2066">
        <v>6046</v>
      </c>
      <c r="U2066" t="s">
        <v>7795</v>
      </c>
      <c r="V2066">
        <v>0</v>
      </c>
      <c r="W2066" t="s">
        <v>11121</v>
      </c>
      <c r="X2066" t="s">
        <v>11122</v>
      </c>
      <c r="Y2066">
        <v>481</v>
      </c>
      <c r="Z2066" t="s">
        <v>44</v>
      </c>
      <c r="AA2066" t="s">
        <v>45</v>
      </c>
      <c r="AB2066" t="s">
        <v>46</v>
      </c>
      <c r="AC2066">
        <v>10000000</v>
      </c>
      <c r="AD2066">
        <v>1998</v>
      </c>
      <c r="AE2066">
        <v>796</v>
      </c>
      <c r="AF2066">
        <v>6.3</v>
      </c>
      <c r="AG2066">
        <v>1.85</v>
      </c>
      <c r="AH2066">
        <v>0</v>
      </c>
    </row>
    <row r="2067" spans="1:34">
      <c r="A2067" t="s">
        <v>34</v>
      </c>
      <c r="B2067" t="s">
        <v>3984</v>
      </c>
      <c r="C2067">
        <v>270</v>
      </c>
      <c r="D2067">
        <v>97</v>
      </c>
      <c r="E2067">
        <v>387</v>
      </c>
      <c r="F2067">
        <v>64</v>
      </c>
      <c r="G2067" t="s">
        <v>11123</v>
      </c>
      <c r="H2067">
        <v>6000</v>
      </c>
      <c r="I2067">
        <v>7574066</v>
      </c>
      <c r="J2067" t="s">
        <v>88</v>
      </c>
      <c r="K2067" t="s">
        <v>38</v>
      </c>
      <c r="Q2067" t="s">
        <v>1210</v>
      </c>
      <c r="R2067" t="s">
        <v>11124</v>
      </c>
      <c r="S2067">
        <v>30325</v>
      </c>
      <c r="T2067">
        <v>6322</v>
      </c>
      <c r="U2067" t="s">
        <v>11125</v>
      </c>
      <c r="V2067">
        <v>2</v>
      </c>
      <c r="W2067" t="s">
        <v>11126</v>
      </c>
      <c r="X2067" t="s">
        <v>11127</v>
      </c>
      <c r="Y2067">
        <v>96</v>
      </c>
      <c r="Z2067" t="s">
        <v>44</v>
      </c>
      <c r="AA2067" t="s">
        <v>45</v>
      </c>
      <c r="AB2067" t="s">
        <v>46</v>
      </c>
      <c r="AC2067">
        <v>10000000</v>
      </c>
      <c r="AD2067">
        <v>2014</v>
      </c>
      <c r="AE2067">
        <v>139</v>
      </c>
      <c r="AF2067">
        <v>6.3</v>
      </c>
      <c r="AG2067">
        <v>1.85</v>
      </c>
      <c r="AH2067">
        <v>0</v>
      </c>
    </row>
    <row r="2068" spans="1:34">
      <c r="A2068" t="s">
        <v>34</v>
      </c>
      <c r="B2068" t="s">
        <v>9873</v>
      </c>
      <c r="C2068">
        <v>223</v>
      </c>
      <c r="D2068">
        <v>91</v>
      </c>
      <c r="E2068">
        <v>157</v>
      </c>
      <c r="F2068">
        <v>224</v>
      </c>
      <c r="G2068" t="s">
        <v>11143</v>
      </c>
      <c r="H2068">
        <v>490</v>
      </c>
      <c r="I2068">
        <v>7455447</v>
      </c>
      <c r="J2068" t="s">
        <v>88</v>
      </c>
      <c r="K2068" t="s">
        <v>38</v>
      </c>
      <c r="L2068" t="s">
        <v>87</v>
      </c>
      <c r="Q2068" t="s">
        <v>8812</v>
      </c>
      <c r="R2068" t="s">
        <v>11144</v>
      </c>
      <c r="S2068">
        <v>29967</v>
      </c>
      <c r="T2068">
        <v>1136</v>
      </c>
      <c r="U2068" t="s">
        <v>11145</v>
      </c>
      <c r="V2068">
        <v>2</v>
      </c>
      <c r="W2068" t="s">
        <v>11146</v>
      </c>
      <c r="X2068" t="s">
        <v>11147</v>
      </c>
      <c r="Y2068">
        <v>126</v>
      </c>
      <c r="Z2068" t="s">
        <v>44</v>
      </c>
      <c r="AA2068" t="s">
        <v>45</v>
      </c>
      <c r="AB2068" t="s">
        <v>46</v>
      </c>
      <c r="AC2068">
        <v>7000000</v>
      </c>
      <c r="AD2068">
        <v>2010</v>
      </c>
      <c r="AE2068">
        <v>259</v>
      </c>
      <c r="AF2068">
        <v>6.3</v>
      </c>
      <c r="AG2068">
        <v>1.85</v>
      </c>
      <c r="AH2068">
        <v>0</v>
      </c>
    </row>
    <row r="2069" spans="1:34">
      <c r="A2069" t="s">
        <v>34</v>
      </c>
      <c r="B2069" t="s">
        <v>2015</v>
      </c>
      <c r="C2069">
        <v>301</v>
      </c>
      <c r="D2069">
        <v>97</v>
      </c>
      <c r="E2069">
        <v>0</v>
      </c>
      <c r="F2069">
        <v>106</v>
      </c>
      <c r="G2069" t="s">
        <v>5680</v>
      </c>
      <c r="H2069">
        <v>227</v>
      </c>
      <c r="I2069">
        <v>1768416</v>
      </c>
      <c r="J2069" t="s">
        <v>88</v>
      </c>
      <c r="K2069" t="s">
        <v>38</v>
      </c>
      <c r="Q2069" t="s">
        <v>11159</v>
      </c>
      <c r="R2069" t="s">
        <v>11160</v>
      </c>
      <c r="S2069">
        <v>35848</v>
      </c>
      <c r="T2069">
        <v>684</v>
      </c>
      <c r="U2069" t="s">
        <v>11161</v>
      </c>
      <c r="V2069">
        <v>0</v>
      </c>
      <c r="W2069" t="s">
        <v>11162</v>
      </c>
      <c r="X2069" t="s">
        <v>11163</v>
      </c>
      <c r="Y2069">
        <v>198</v>
      </c>
      <c r="Z2069" t="s">
        <v>44</v>
      </c>
      <c r="AA2069" t="s">
        <v>45</v>
      </c>
      <c r="AB2069" t="s">
        <v>46</v>
      </c>
      <c r="AC2069">
        <v>7000000</v>
      </c>
      <c r="AD2069">
        <v>2010</v>
      </c>
      <c r="AE2069">
        <v>218</v>
      </c>
      <c r="AF2069">
        <v>6.3</v>
      </c>
      <c r="AG2069">
        <v>1.85</v>
      </c>
      <c r="AH2069">
        <v>0</v>
      </c>
    </row>
    <row r="2070" spans="1:34">
      <c r="A2070" t="s">
        <v>34</v>
      </c>
      <c r="B2070" t="s">
        <v>11164</v>
      </c>
      <c r="C2070">
        <v>33</v>
      </c>
      <c r="D2070">
        <v>88</v>
      </c>
      <c r="E2070">
        <v>3</v>
      </c>
      <c r="F2070">
        <v>38</v>
      </c>
      <c r="G2070" t="s">
        <v>11165</v>
      </c>
      <c r="H2070">
        <v>46</v>
      </c>
      <c r="I2070">
        <v>110029</v>
      </c>
      <c r="J2070" t="s">
        <v>88</v>
      </c>
      <c r="K2070" t="s">
        <v>38</v>
      </c>
      <c r="L2070" t="s">
        <v>91</v>
      </c>
      <c r="Q2070" t="s">
        <v>3463</v>
      </c>
      <c r="R2070" t="s">
        <v>11166</v>
      </c>
      <c r="S2070">
        <v>1388</v>
      </c>
      <c r="T2070">
        <v>225</v>
      </c>
      <c r="U2070" t="s">
        <v>11167</v>
      </c>
      <c r="V2070">
        <v>7</v>
      </c>
      <c r="W2070" t="s">
        <v>11168</v>
      </c>
      <c r="X2070" t="s">
        <v>11169</v>
      </c>
      <c r="Y2070">
        <v>31</v>
      </c>
      <c r="Z2070" t="s">
        <v>44</v>
      </c>
      <c r="AA2070" t="s">
        <v>772</v>
      </c>
      <c r="AB2070" t="s">
        <v>62</v>
      </c>
      <c r="AC2070">
        <v>6500000</v>
      </c>
      <c r="AD2070">
        <v>2009</v>
      </c>
      <c r="AE2070">
        <v>46</v>
      </c>
      <c r="AF2070">
        <v>6.3</v>
      </c>
      <c r="AG2070">
        <v>2.35</v>
      </c>
      <c r="AH2070">
        <v>479</v>
      </c>
    </row>
    <row r="2071" spans="1:34">
      <c r="A2071" t="s">
        <v>34</v>
      </c>
      <c r="B2071" t="s">
        <v>11170</v>
      </c>
      <c r="C2071">
        <v>52</v>
      </c>
      <c r="D2071">
        <v>106</v>
      </c>
      <c r="E2071">
        <v>10</v>
      </c>
      <c r="F2071">
        <v>578</v>
      </c>
      <c r="G2071" t="s">
        <v>5081</v>
      </c>
      <c r="H2071">
        <v>3000</v>
      </c>
      <c r="I2071">
        <v>27457409</v>
      </c>
      <c r="J2071" t="s">
        <v>88</v>
      </c>
      <c r="K2071" t="s">
        <v>38</v>
      </c>
      <c r="Q2071" t="s">
        <v>11135</v>
      </c>
      <c r="R2071" t="s">
        <v>11171</v>
      </c>
      <c r="S2071">
        <v>3198</v>
      </c>
      <c r="T2071">
        <v>6419</v>
      </c>
      <c r="U2071" t="s">
        <v>5390</v>
      </c>
      <c r="V2071">
        <v>4</v>
      </c>
      <c r="W2071" t="s">
        <v>11172</v>
      </c>
      <c r="X2071" t="s">
        <v>11173</v>
      </c>
      <c r="Y2071">
        <v>43</v>
      </c>
      <c r="Z2071" t="s">
        <v>44</v>
      </c>
      <c r="AA2071" t="s">
        <v>45</v>
      </c>
      <c r="AB2071" t="s">
        <v>46</v>
      </c>
      <c r="AC2071">
        <v>6000000</v>
      </c>
      <c r="AD2071">
        <v>2001</v>
      </c>
      <c r="AE2071">
        <v>685</v>
      </c>
      <c r="AF2071">
        <v>6.3</v>
      </c>
      <c r="AG2071">
        <v>1.85</v>
      </c>
      <c r="AH2071">
        <v>478</v>
      </c>
    </row>
    <row r="2072" spans="1:34">
      <c r="A2072" t="s">
        <v>34</v>
      </c>
      <c r="B2072" t="s">
        <v>11188</v>
      </c>
      <c r="C2072">
        <v>51</v>
      </c>
      <c r="D2072">
        <v>85</v>
      </c>
      <c r="E2072">
        <v>0</v>
      </c>
      <c r="F2072">
        <v>209</v>
      </c>
      <c r="G2072" t="s">
        <v>11189</v>
      </c>
      <c r="H2072">
        <v>945</v>
      </c>
      <c r="I2072">
        <v>265107</v>
      </c>
      <c r="J2072" t="s">
        <v>88</v>
      </c>
      <c r="K2072" t="s">
        <v>94</v>
      </c>
      <c r="L2072" t="s">
        <v>90</v>
      </c>
      <c r="Q2072" t="s">
        <v>9859</v>
      </c>
      <c r="R2072" t="s">
        <v>11190</v>
      </c>
      <c r="S2072">
        <v>4617</v>
      </c>
      <c r="T2072">
        <v>2282</v>
      </c>
      <c r="U2072" t="s">
        <v>11191</v>
      </c>
      <c r="V2072">
        <v>1</v>
      </c>
      <c r="W2072" t="s">
        <v>11192</v>
      </c>
      <c r="X2072" t="s">
        <v>11193</v>
      </c>
      <c r="Y2072">
        <v>93</v>
      </c>
      <c r="Z2072" t="s">
        <v>44</v>
      </c>
      <c r="AA2072" t="s">
        <v>772</v>
      </c>
      <c r="AB2072" t="s">
        <v>199</v>
      </c>
      <c r="AC2072">
        <v>1500000</v>
      </c>
      <c r="AD2072">
        <v>2000</v>
      </c>
      <c r="AE2072">
        <v>774</v>
      </c>
      <c r="AF2072">
        <v>6.3</v>
      </c>
      <c r="AG2072">
        <v>1.85</v>
      </c>
      <c r="AH2072">
        <v>614</v>
      </c>
    </row>
    <row r="2073" spans="1:34">
      <c r="A2073" t="s">
        <v>34</v>
      </c>
      <c r="B2073" t="s">
        <v>11194</v>
      </c>
      <c r="C2073">
        <v>33</v>
      </c>
      <c r="D2073">
        <v>86</v>
      </c>
      <c r="E2073">
        <v>8</v>
      </c>
      <c r="F2073">
        <v>428</v>
      </c>
      <c r="G2073" t="s">
        <v>534</v>
      </c>
      <c r="H2073">
        <v>759</v>
      </c>
      <c r="I2073">
        <v>185577</v>
      </c>
      <c r="J2073" t="s">
        <v>88</v>
      </c>
      <c r="Q2073" t="s">
        <v>617</v>
      </c>
      <c r="R2073" t="s">
        <v>11195</v>
      </c>
      <c r="S2073">
        <v>2133</v>
      </c>
      <c r="T2073">
        <v>2805</v>
      </c>
      <c r="U2073" t="s">
        <v>6647</v>
      </c>
      <c r="V2073">
        <v>1</v>
      </c>
      <c r="W2073" t="s">
        <v>11196</v>
      </c>
      <c r="X2073" t="s">
        <v>11197</v>
      </c>
      <c r="Y2073">
        <v>31</v>
      </c>
      <c r="Z2073" t="s">
        <v>44</v>
      </c>
      <c r="AA2073" t="s">
        <v>329</v>
      </c>
      <c r="AB2073" t="s">
        <v>46</v>
      </c>
      <c r="AC2073">
        <v>4000000</v>
      </c>
      <c r="AD2073">
        <v>1999</v>
      </c>
      <c r="AE2073">
        <v>638</v>
      </c>
      <c r="AF2073">
        <v>6.3</v>
      </c>
      <c r="AG2073">
        <v>1.85</v>
      </c>
      <c r="AH2073">
        <v>182</v>
      </c>
    </row>
    <row r="2074" spans="1:34">
      <c r="A2074" t="s">
        <v>34</v>
      </c>
      <c r="B2074" t="s">
        <v>1159</v>
      </c>
      <c r="C2074">
        <v>34</v>
      </c>
      <c r="D2074">
        <v>103</v>
      </c>
      <c r="E2074">
        <v>272</v>
      </c>
      <c r="F2074">
        <v>70</v>
      </c>
      <c r="G2074" t="s">
        <v>8792</v>
      </c>
      <c r="H2074">
        <v>736</v>
      </c>
      <c r="I2074">
        <v>75078</v>
      </c>
      <c r="J2074" t="s">
        <v>88</v>
      </c>
      <c r="Q2074" t="s">
        <v>11198</v>
      </c>
      <c r="R2074" t="s">
        <v>11199</v>
      </c>
      <c r="S2074">
        <v>1398</v>
      </c>
      <c r="T2074">
        <v>1403</v>
      </c>
      <c r="U2074" t="s">
        <v>4329</v>
      </c>
      <c r="V2074">
        <v>4</v>
      </c>
      <c r="W2074" t="s">
        <v>11200</v>
      </c>
      <c r="X2074" t="s">
        <v>11201</v>
      </c>
      <c r="Y2074">
        <v>26</v>
      </c>
      <c r="Z2074" t="s">
        <v>44</v>
      </c>
      <c r="AA2074" t="s">
        <v>45</v>
      </c>
      <c r="AB2074" t="s">
        <v>46</v>
      </c>
      <c r="AC2074">
        <v>14000000</v>
      </c>
      <c r="AD2074">
        <v>2000</v>
      </c>
      <c r="AE2074">
        <v>450</v>
      </c>
      <c r="AF2074">
        <v>6.3</v>
      </c>
      <c r="AG2074">
        <v>1.85</v>
      </c>
      <c r="AH2074">
        <v>132</v>
      </c>
    </row>
    <row r="2075" spans="1:34">
      <c r="A2075" t="s">
        <v>34</v>
      </c>
      <c r="B2075" t="s">
        <v>11215</v>
      </c>
      <c r="C2075">
        <v>77</v>
      </c>
      <c r="D2075">
        <v>98</v>
      </c>
      <c r="E2075">
        <v>3</v>
      </c>
      <c r="F2075">
        <v>327</v>
      </c>
      <c r="G2075" t="s">
        <v>5575</v>
      </c>
      <c r="H2075">
        <v>349</v>
      </c>
      <c r="I2075">
        <v>1943649</v>
      </c>
      <c r="J2075" t="s">
        <v>88</v>
      </c>
      <c r="K2075" t="s">
        <v>37</v>
      </c>
      <c r="L2075" t="s">
        <v>87</v>
      </c>
      <c r="Q2075" t="s">
        <v>11216</v>
      </c>
      <c r="R2075" t="s">
        <v>11217</v>
      </c>
      <c r="S2075">
        <v>8697</v>
      </c>
      <c r="T2075">
        <v>2095</v>
      </c>
      <c r="U2075" t="s">
        <v>7092</v>
      </c>
      <c r="V2075">
        <v>3</v>
      </c>
      <c r="W2075" t="s">
        <v>11218</v>
      </c>
      <c r="X2075" t="s">
        <v>11219</v>
      </c>
      <c r="Y2075">
        <v>122</v>
      </c>
      <c r="Z2075" t="s">
        <v>44</v>
      </c>
      <c r="AA2075" t="s">
        <v>45</v>
      </c>
      <c r="AB2075" t="s">
        <v>62</v>
      </c>
      <c r="AC2075">
        <v>1700000</v>
      </c>
      <c r="AD2075">
        <v>1999</v>
      </c>
      <c r="AE2075">
        <v>347</v>
      </c>
      <c r="AF2075">
        <v>6.3</v>
      </c>
      <c r="AG2075">
        <v>1.85</v>
      </c>
      <c r="AH2075">
        <v>374</v>
      </c>
    </row>
    <row r="2076" spans="1:34">
      <c r="A2076" t="s">
        <v>34</v>
      </c>
      <c r="B2076" t="s">
        <v>10286</v>
      </c>
      <c r="C2076">
        <v>100</v>
      </c>
      <c r="D2076">
        <v>84</v>
      </c>
      <c r="E2076">
        <v>0</v>
      </c>
      <c r="F2076">
        <v>158</v>
      </c>
      <c r="G2076" t="s">
        <v>2028</v>
      </c>
      <c r="H2076">
        <v>634</v>
      </c>
      <c r="I2076">
        <v>173066</v>
      </c>
      <c r="J2076" t="s">
        <v>88</v>
      </c>
      <c r="K2076" t="s">
        <v>70</v>
      </c>
      <c r="Q2076" t="s">
        <v>2029</v>
      </c>
      <c r="R2076" t="s">
        <v>11220</v>
      </c>
      <c r="S2076">
        <v>21379</v>
      </c>
      <c r="T2076">
        <v>1238</v>
      </c>
      <c r="U2076" t="s">
        <v>11221</v>
      </c>
      <c r="V2076">
        <v>1</v>
      </c>
      <c r="W2076" t="s">
        <v>11222</v>
      </c>
      <c r="X2076" t="s">
        <v>11223</v>
      </c>
      <c r="Y2076">
        <v>88</v>
      </c>
      <c r="Z2076" t="s">
        <v>44</v>
      </c>
      <c r="AA2076" t="s">
        <v>45</v>
      </c>
      <c r="AB2076" t="s">
        <v>46</v>
      </c>
      <c r="AC2076">
        <v>1500000</v>
      </c>
      <c r="AD2076">
        <v>2007</v>
      </c>
      <c r="AE2076">
        <v>328</v>
      </c>
      <c r="AF2076">
        <v>6.3</v>
      </c>
      <c r="AG2076">
        <v>1.85</v>
      </c>
      <c r="AH2076">
        <v>0</v>
      </c>
    </row>
    <row r="2077" spans="1:34">
      <c r="A2077" t="s">
        <v>34</v>
      </c>
      <c r="B2077" t="s">
        <v>9649</v>
      </c>
      <c r="C2077">
        <v>91</v>
      </c>
      <c r="D2077">
        <v>78</v>
      </c>
      <c r="E2077">
        <v>56</v>
      </c>
      <c r="F2077">
        <v>184</v>
      </c>
      <c r="G2077" t="s">
        <v>2490</v>
      </c>
      <c r="H2077">
        <v>376</v>
      </c>
      <c r="I2077">
        <v>2882062</v>
      </c>
      <c r="J2077" t="s">
        <v>88</v>
      </c>
      <c r="K2077" t="s">
        <v>38</v>
      </c>
      <c r="L2077" t="s">
        <v>87</v>
      </c>
      <c r="Q2077" t="s">
        <v>11243</v>
      </c>
      <c r="R2077" t="s">
        <v>11244</v>
      </c>
      <c r="S2077">
        <v>5178</v>
      </c>
      <c r="T2077">
        <v>1144</v>
      </c>
      <c r="U2077" t="s">
        <v>11245</v>
      </c>
      <c r="V2077">
        <v>2</v>
      </c>
      <c r="W2077" t="s">
        <v>11246</v>
      </c>
      <c r="X2077" t="s">
        <v>11247</v>
      </c>
      <c r="Y2077">
        <v>101</v>
      </c>
      <c r="Z2077" t="s">
        <v>44</v>
      </c>
      <c r="AA2077" t="s">
        <v>45</v>
      </c>
      <c r="AB2077" t="s">
        <v>62</v>
      </c>
      <c r="AC2077">
        <v>150000</v>
      </c>
      <c r="AD2077">
        <v>2000</v>
      </c>
      <c r="AE2077">
        <v>346</v>
      </c>
      <c r="AF2077">
        <v>6.3</v>
      </c>
      <c r="AG2077">
        <v>1.85</v>
      </c>
      <c r="AH2077">
        <v>132</v>
      </c>
    </row>
    <row r="2078" spans="1:34">
      <c r="A2078" t="s">
        <v>34</v>
      </c>
      <c r="B2078" t="s">
        <v>10646</v>
      </c>
      <c r="C2078">
        <v>113</v>
      </c>
      <c r="D2078">
        <v>98</v>
      </c>
      <c r="E2078">
        <v>969</v>
      </c>
      <c r="F2078">
        <v>433</v>
      </c>
      <c r="G2078" t="s">
        <v>1896</v>
      </c>
      <c r="H2078">
        <v>969</v>
      </c>
      <c r="I2078">
        <v>389804</v>
      </c>
      <c r="J2078" t="s">
        <v>88</v>
      </c>
      <c r="K2078" t="s">
        <v>38</v>
      </c>
      <c r="L2078" t="s">
        <v>87</v>
      </c>
      <c r="Q2078" t="s">
        <v>10646</v>
      </c>
      <c r="R2078" t="s">
        <v>11248</v>
      </c>
      <c r="S2078">
        <v>11816</v>
      </c>
      <c r="T2078">
        <v>2530</v>
      </c>
      <c r="U2078" t="s">
        <v>11249</v>
      </c>
      <c r="V2078">
        <v>0</v>
      </c>
      <c r="W2078" t="s">
        <v>11250</v>
      </c>
      <c r="X2078" t="s">
        <v>11251</v>
      </c>
      <c r="Y2078">
        <v>35</v>
      </c>
      <c r="Z2078" t="s">
        <v>44</v>
      </c>
      <c r="AA2078" t="s">
        <v>45</v>
      </c>
      <c r="AB2078" t="s">
        <v>532</v>
      </c>
      <c r="AC2078">
        <v>65000</v>
      </c>
      <c r="AD2078">
        <v>2010</v>
      </c>
      <c r="AE2078">
        <v>529</v>
      </c>
      <c r="AF2078">
        <v>6.3</v>
      </c>
      <c r="AG2078">
        <v>2.35</v>
      </c>
      <c r="AH2078">
        <v>0</v>
      </c>
    </row>
    <row r="2079" spans="1:34">
      <c r="A2079" t="s">
        <v>34</v>
      </c>
      <c r="B2079" t="s">
        <v>1091</v>
      </c>
      <c r="C2079">
        <v>526</v>
      </c>
      <c r="D2079">
        <v>113</v>
      </c>
      <c r="E2079">
        <v>13000</v>
      </c>
      <c r="F2079">
        <v>16000</v>
      </c>
      <c r="G2079" t="s">
        <v>2423</v>
      </c>
      <c r="H2079">
        <v>40000</v>
      </c>
      <c r="I2079">
        <v>79711678</v>
      </c>
      <c r="J2079" t="s">
        <v>88</v>
      </c>
      <c r="K2079" t="s">
        <v>70</v>
      </c>
      <c r="L2079" t="s">
        <v>94</v>
      </c>
      <c r="Q2079" t="s">
        <v>785</v>
      </c>
      <c r="R2079" t="s">
        <v>11262</v>
      </c>
      <c r="S2079">
        <v>199039</v>
      </c>
      <c r="T2079">
        <v>80849</v>
      </c>
      <c r="U2079" t="s">
        <v>119</v>
      </c>
      <c r="V2079">
        <v>7</v>
      </c>
      <c r="W2079" t="s">
        <v>11263</v>
      </c>
      <c r="X2079" t="s">
        <v>11264</v>
      </c>
      <c r="Y2079">
        <v>479</v>
      </c>
      <c r="Z2079" t="s">
        <v>44</v>
      </c>
      <c r="AA2079" t="s">
        <v>45</v>
      </c>
      <c r="AB2079" t="s">
        <v>62</v>
      </c>
      <c r="AC2079">
        <v>100000000</v>
      </c>
      <c r="AD2079">
        <v>2012</v>
      </c>
      <c r="AE2079">
        <v>17000</v>
      </c>
      <c r="AF2079">
        <v>6.2</v>
      </c>
      <c r="AG2079">
        <v>1.85</v>
      </c>
      <c r="AH2079">
        <v>82000</v>
      </c>
    </row>
    <row r="2080" spans="1:34">
      <c r="A2080" t="s">
        <v>34</v>
      </c>
      <c r="B2080" t="s">
        <v>6163</v>
      </c>
      <c r="C2080">
        <v>255</v>
      </c>
      <c r="D2080">
        <v>85</v>
      </c>
      <c r="E2080">
        <v>116</v>
      </c>
      <c r="F2080">
        <v>329</v>
      </c>
      <c r="G2080" t="s">
        <v>11280</v>
      </c>
      <c r="H2080">
        <v>8000</v>
      </c>
      <c r="I2080">
        <v>86897182</v>
      </c>
      <c r="J2080" t="s">
        <v>88</v>
      </c>
      <c r="Q2080" t="s">
        <v>1736</v>
      </c>
      <c r="R2080" t="s">
        <v>11281</v>
      </c>
      <c r="S2080">
        <v>106790</v>
      </c>
      <c r="T2080">
        <v>9271</v>
      </c>
      <c r="U2080" t="s">
        <v>6418</v>
      </c>
      <c r="V2080">
        <v>0</v>
      </c>
      <c r="W2080" t="s">
        <v>11282</v>
      </c>
      <c r="X2080" t="s">
        <v>11283</v>
      </c>
      <c r="Y2080">
        <v>177</v>
      </c>
      <c r="Z2080" t="s">
        <v>44</v>
      </c>
      <c r="AA2080" t="s">
        <v>45</v>
      </c>
      <c r="AB2080" t="s">
        <v>46</v>
      </c>
      <c r="AC2080">
        <v>95000000</v>
      </c>
      <c r="AD2080">
        <v>2012</v>
      </c>
      <c r="AE2080">
        <v>331</v>
      </c>
      <c r="AF2080">
        <v>6.2</v>
      </c>
      <c r="AG2080">
        <v>1.85</v>
      </c>
      <c r="AH2080">
        <v>18000</v>
      </c>
    </row>
    <row r="2081" spans="1:34">
      <c r="A2081" t="s">
        <v>34</v>
      </c>
      <c r="B2081" t="s">
        <v>4360</v>
      </c>
      <c r="C2081">
        <v>211</v>
      </c>
      <c r="D2081">
        <v>125</v>
      </c>
      <c r="E2081">
        <v>209</v>
      </c>
      <c r="F2081">
        <v>896</v>
      </c>
      <c r="G2081" t="s">
        <v>511</v>
      </c>
      <c r="H2081">
        <v>8000</v>
      </c>
      <c r="I2081">
        <v>40559930</v>
      </c>
      <c r="J2081" t="s">
        <v>88</v>
      </c>
      <c r="K2081" t="s">
        <v>37</v>
      </c>
      <c r="L2081" t="s">
        <v>87</v>
      </c>
      <c r="M2081" t="s">
        <v>57</v>
      </c>
      <c r="Q2081" t="s">
        <v>4199</v>
      </c>
      <c r="R2081" t="s">
        <v>11325</v>
      </c>
      <c r="S2081">
        <v>41727</v>
      </c>
      <c r="T2081">
        <v>10623</v>
      </c>
      <c r="U2081" t="s">
        <v>1305</v>
      </c>
      <c r="V2081">
        <v>0</v>
      </c>
      <c r="W2081" t="s">
        <v>11326</v>
      </c>
      <c r="X2081" t="s">
        <v>11327</v>
      </c>
      <c r="Y2081">
        <v>184</v>
      </c>
      <c r="Z2081" t="s">
        <v>44</v>
      </c>
      <c r="AA2081" t="s">
        <v>45</v>
      </c>
      <c r="AB2081" t="s">
        <v>62</v>
      </c>
      <c r="AC2081">
        <v>60000000</v>
      </c>
      <c r="AD2081">
        <v>2009</v>
      </c>
      <c r="AE2081">
        <v>1000</v>
      </c>
      <c r="AF2081">
        <v>6.2</v>
      </c>
      <c r="AG2081">
        <v>2.35</v>
      </c>
      <c r="AH2081">
        <v>0</v>
      </c>
    </row>
    <row r="2082" spans="1:34">
      <c r="A2082" t="s">
        <v>34</v>
      </c>
      <c r="B2082" t="s">
        <v>5476</v>
      </c>
      <c r="C2082">
        <v>108</v>
      </c>
      <c r="D2082">
        <v>100</v>
      </c>
      <c r="E2082">
        <v>64</v>
      </c>
      <c r="F2082">
        <v>296</v>
      </c>
      <c r="G2082" t="s">
        <v>241</v>
      </c>
      <c r="H2082">
        <v>734</v>
      </c>
      <c r="I2082">
        <v>7204138</v>
      </c>
      <c r="J2082" t="s">
        <v>88</v>
      </c>
      <c r="Q2082" t="s">
        <v>9559</v>
      </c>
      <c r="R2082" t="s">
        <v>11378</v>
      </c>
      <c r="S2082">
        <v>34809</v>
      </c>
      <c r="T2082">
        <v>2085</v>
      </c>
      <c r="U2082" t="s">
        <v>11379</v>
      </c>
      <c r="V2082">
        <v>0</v>
      </c>
      <c r="W2082" t="s">
        <v>11380</v>
      </c>
      <c r="X2082" t="s">
        <v>11381</v>
      </c>
      <c r="Y2082">
        <v>125</v>
      </c>
      <c r="Z2082" t="s">
        <v>44</v>
      </c>
      <c r="AA2082" t="s">
        <v>45</v>
      </c>
      <c r="AB2082" t="s">
        <v>150</v>
      </c>
      <c r="AC2082">
        <v>41000000</v>
      </c>
      <c r="AD2082">
        <v>2011</v>
      </c>
      <c r="AE2082">
        <v>574</v>
      </c>
      <c r="AF2082">
        <v>6.2</v>
      </c>
      <c r="AG2082">
        <v>2.35</v>
      </c>
      <c r="AH2082">
        <v>11000</v>
      </c>
    </row>
    <row r="2083" spans="1:34">
      <c r="A2083" t="s">
        <v>34</v>
      </c>
      <c r="B2083" t="s">
        <v>5663</v>
      </c>
      <c r="C2083">
        <v>124</v>
      </c>
      <c r="D2083">
        <v>104</v>
      </c>
      <c r="E2083">
        <v>101</v>
      </c>
      <c r="F2083">
        <v>223</v>
      </c>
      <c r="G2083" t="s">
        <v>11387</v>
      </c>
      <c r="H2083">
        <v>787</v>
      </c>
      <c r="I2083">
        <v>42071069</v>
      </c>
      <c r="J2083" t="s">
        <v>88</v>
      </c>
      <c r="K2083" t="s">
        <v>38</v>
      </c>
      <c r="L2083" t="s">
        <v>87</v>
      </c>
      <c r="M2083" t="s">
        <v>520</v>
      </c>
      <c r="Q2083" t="s">
        <v>7033</v>
      </c>
      <c r="R2083" t="s">
        <v>11388</v>
      </c>
      <c r="S2083">
        <v>36223</v>
      </c>
      <c r="T2083">
        <v>1827</v>
      </c>
      <c r="U2083" t="s">
        <v>5980</v>
      </c>
      <c r="V2083">
        <v>1</v>
      </c>
      <c r="W2083" t="s">
        <v>11389</v>
      </c>
      <c r="X2083" t="s">
        <v>11390</v>
      </c>
      <c r="Y2083">
        <v>208</v>
      </c>
      <c r="Z2083" t="s">
        <v>44</v>
      </c>
      <c r="AA2083" t="s">
        <v>45</v>
      </c>
      <c r="AB2083" t="s">
        <v>62</v>
      </c>
      <c r="AC2083">
        <v>30000000</v>
      </c>
      <c r="AD2083">
        <v>2005</v>
      </c>
      <c r="AE2083">
        <v>299</v>
      </c>
      <c r="AF2083">
        <v>6.2</v>
      </c>
      <c r="AG2083">
        <v>2.35</v>
      </c>
      <c r="AH2083">
        <v>0</v>
      </c>
    </row>
    <row r="2084" spans="1:34">
      <c r="A2084" t="s">
        <v>34</v>
      </c>
      <c r="B2084" t="s">
        <v>11402</v>
      </c>
      <c r="C2084">
        <v>135</v>
      </c>
      <c r="D2084">
        <v>103</v>
      </c>
      <c r="E2084">
        <v>14</v>
      </c>
      <c r="F2084">
        <v>624</v>
      </c>
      <c r="G2084" t="s">
        <v>3872</v>
      </c>
      <c r="H2084">
        <v>865</v>
      </c>
      <c r="I2084">
        <v>13395939</v>
      </c>
      <c r="J2084" t="s">
        <v>88</v>
      </c>
      <c r="K2084" t="s">
        <v>38</v>
      </c>
      <c r="L2084" t="s">
        <v>87</v>
      </c>
      <c r="Q2084" t="s">
        <v>5046</v>
      </c>
      <c r="R2084" t="s">
        <v>11403</v>
      </c>
      <c r="S2084">
        <v>43442</v>
      </c>
      <c r="T2084">
        <v>3639</v>
      </c>
      <c r="U2084" t="s">
        <v>3809</v>
      </c>
      <c r="V2084">
        <v>4</v>
      </c>
      <c r="W2084" t="s">
        <v>11404</v>
      </c>
      <c r="X2084" t="s">
        <v>11405</v>
      </c>
      <c r="Y2084">
        <v>146</v>
      </c>
      <c r="Z2084" t="s">
        <v>44</v>
      </c>
      <c r="AA2084" t="s">
        <v>329</v>
      </c>
      <c r="AB2084" t="s">
        <v>46</v>
      </c>
      <c r="AC2084">
        <v>60000000</v>
      </c>
      <c r="AD2084">
        <v>2004</v>
      </c>
      <c r="AE2084">
        <v>826</v>
      </c>
      <c r="AF2084">
        <v>6.2</v>
      </c>
      <c r="AG2084">
        <v>1.85</v>
      </c>
      <c r="AH2084">
        <v>0</v>
      </c>
    </row>
    <row r="2085" spans="1:34">
      <c r="A2085" t="s">
        <v>34</v>
      </c>
      <c r="B2085" t="s">
        <v>3668</v>
      </c>
      <c r="C2085">
        <v>79</v>
      </c>
      <c r="D2085">
        <v>107</v>
      </c>
      <c r="E2085">
        <v>34</v>
      </c>
      <c r="F2085">
        <v>472</v>
      </c>
      <c r="G2085" t="s">
        <v>9912</v>
      </c>
      <c r="H2085">
        <v>11000</v>
      </c>
      <c r="I2085">
        <v>7564000</v>
      </c>
      <c r="J2085" t="s">
        <v>88</v>
      </c>
      <c r="K2085" t="s">
        <v>37</v>
      </c>
      <c r="L2085" t="s">
        <v>38</v>
      </c>
      <c r="M2085" t="s">
        <v>57</v>
      </c>
      <c r="Q2085" t="s">
        <v>1742</v>
      </c>
      <c r="R2085" t="s">
        <v>11409</v>
      </c>
      <c r="S2085">
        <v>54650</v>
      </c>
      <c r="T2085">
        <v>13821</v>
      </c>
      <c r="U2085" t="s">
        <v>11410</v>
      </c>
      <c r="V2085">
        <v>1</v>
      </c>
      <c r="W2085" t="s">
        <v>11411</v>
      </c>
      <c r="X2085" t="s">
        <v>11412</v>
      </c>
      <c r="Y2085">
        <v>223</v>
      </c>
      <c r="Z2085" t="s">
        <v>44</v>
      </c>
      <c r="AA2085" t="s">
        <v>45</v>
      </c>
      <c r="AB2085" t="s">
        <v>62</v>
      </c>
      <c r="AC2085">
        <v>20000000</v>
      </c>
      <c r="AD2085">
        <v>1995</v>
      </c>
      <c r="AE2085">
        <v>922</v>
      </c>
      <c r="AF2085">
        <v>6.2</v>
      </c>
      <c r="AG2085">
        <v>2.35</v>
      </c>
      <c r="AH2085">
        <v>12000</v>
      </c>
    </row>
    <row r="2086" spans="1:34">
      <c r="A2086" t="s">
        <v>34</v>
      </c>
      <c r="B2086" t="s">
        <v>11413</v>
      </c>
      <c r="C2086">
        <v>116</v>
      </c>
      <c r="D2086">
        <v>123</v>
      </c>
      <c r="E2086">
        <v>7</v>
      </c>
      <c r="F2086">
        <v>692</v>
      </c>
      <c r="G2086" t="s">
        <v>8825</v>
      </c>
      <c r="H2086">
        <v>931</v>
      </c>
      <c r="I2086">
        <v>40334024</v>
      </c>
      <c r="J2086" t="s">
        <v>88</v>
      </c>
      <c r="K2086" t="s">
        <v>37</v>
      </c>
      <c r="L2086" t="s">
        <v>87</v>
      </c>
      <c r="Q2086" t="s">
        <v>1679</v>
      </c>
      <c r="R2086" t="s">
        <v>11414</v>
      </c>
      <c r="S2086">
        <v>44168</v>
      </c>
      <c r="T2086">
        <v>2912</v>
      </c>
      <c r="U2086" t="s">
        <v>514</v>
      </c>
      <c r="V2086">
        <v>3</v>
      </c>
      <c r="W2086" t="s">
        <v>11415</v>
      </c>
      <c r="X2086" t="s">
        <v>11416</v>
      </c>
      <c r="Y2086">
        <v>216</v>
      </c>
      <c r="Z2086" t="s">
        <v>44</v>
      </c>
      <c r="AA2086" t="s">
        <v>45</v>
      </c>
      <c r="AB2086" t="s">
        <v>62</v>
      </c>
      <c r="AC2086">
        <v>35000000</v>
      </c>
      <c r="AD2086">
        <v>2001</v>
      </c>
      <c r="AE2086">
        <v>754</v>
      </c>
      <c r="AF2086">
        <v>6.2</v>
      </c>
      <c r="AG2086">
        <v>2.35</v>
      </c>
      <c r="AH2086">
        <v>989</v>
      </c>
    </row>
    <row r="2087" spans="1:34">
      <c r="A2087" t="s">
        <v>34</v>
      </c>
      <c r="B2087" t="s">
        <v>5613</v>
      </c>
      <c r="C2087">
        <v>285</v>
      </c>
      <c r="D2087">
        <v>134</v>
      </c>
      <c r="E2087">
        <v>0</v>
      </c>
      <c r="F2087">
        <v>120</v>
      </c>
      <c r="G2087" t="s">
        <v>10138</v>
      </c>
      <c r="H2087">
        <v>529</v>
      </c>
      <c r="I2087">
        <v>67523385</v>
      </c>
      <c r="J2087" t="s">
        <v>88</v>
      </c>
      <c r="Q2087" t="s">
        <v>6297</v>
      </c>
      <c r="R2087" t="s">
        <v>11430</v>
      </c>
      <c r="S2087">
        <v>104005</v>
      </c>
      <c r="T2087">
        <v>1050</v>
      </c>
      <c r="U2087" t="s">
        <v>11431</v>
      </c>
      <c r="V2087">
        <v>2</v>
      </c>
      <c r="W2087" t="s">
        <v>11432</v>
      </c>
      <c r="X2087" t="s">
        <v>11433</v>
      </c>
      <c r="Y2087">
        <v>248</v>
      </c>
      <c r="Z2087" t="s">
        <v>44</v>
      </c>
      <c r="AA2087" t="s">
        <v>45</v>
      </c>
      <c r="AB2087" t="s">
        <v>46</v>
      </c>
      <c r="AC2087">
        <v>35000000</v>
      </c>
      <c r="AD2087">
        <v>2012</v>
      </c>
      <c r="AE2087">
        <v>130</v>
      </c>
      <c r="AF2087">
        <v>6.2</v>
      </c>
      <c r="AG2087">
        <v>2.35</v>
      </c>
      <c r="AH2087">
        <v>18000</v>
      </c>
    </row>
    <row r="2088" spans="1:34">
      <c r="A2088" t="s">
        <v>34</v>
      </c>
      <c r="B2088" t="s">
        <v>874</v>
      </c>
      <c r="C2088">
        <v>193</v>
      </c>
      <c r="D2088">
        <v>104</v>
      </c>
      <c r="E2088">
        <v>1000</v>
      </c>
      <c r="F2088">
        <v>939</v>
      </c>
      <c r="G2088" t="s">
        <v>138</v>
      </c>
      <c r="H2088">
        <v>24000</v>
      </c>
      <c r="I2088">
        <v>39692139</v>
      </c>
      <c r="J2088" t="s">
        <v>88</v>
      </c>
      <c r="K2088" t="s">
        <v>37</v>
      </c>
      <c r="L2088" t="s">
        <v>57</v>
      </c>
      <c r="Q2088" t="s">
        <v>346</v>
      </c>
      <c r="R2088" t="s">
        <v>11434</v>
      </c>
      <c r="S2088">
        <v>84131</v>
      </c>
      <c r="T2088">
        <v>41701</v>
      </c>
      <c r="U2088" t="s">
        <v>624</v>
      </c>
      <c r="V2088">
        <v>1</v>
      </c>
      <c r="W2088" t="s">
        <v>11435</v>
      </c>
      <c r="X2088" t="s">
        <v>11436</v>
      </c>
      <c r="Y2088">
        <v>400</v>
      </c>
      <c r="Z2088" t="s">
        <v>44</v>
      </c>
      <c r="AA2088" t="s">
        <v>45</v>
      </c>
      <c r="AB2088" t="s">
        <v>46</v>
      </c>
      <c r="AC2088">
        <v>35000000</v>
      </c>
      <c r="AD2088">
        <v>2004</v>
      </c>
      <c r="AE2088">
        <v>15000</v>
      </c>
      <c r="AF2088">
        <v>6.2</v>
      </c>
      <c r="AG2088">
        <v>1.85</v>
      </c>
      <c r="AH2088">
        <v>0</v>
      </c>
    </row>
    <row r="2089" spans="1:34">
      <c r="A2089" t="s">
        <v>34</v>
      </c>
      <c r="B2089" t="s">
        <v>2101</v>
      </c>
      <c r="C2089">
        <v>164</v>
      </c>
      <c r="D2089">
        <v>102</v>
      </c>
      <c r="E2089">
        <v>0</v>
      </c>
      <c r="F2089">
        <v>769</v>
      </c>
      <c r="G2089" t="s">
        <v>164</v>
      </c>
      <c r="H2089">
        <v>939</v>
      </c>
      <c r="I2089">
        <v>25266129</v>
      </c>
      <c r="J2089" t="s">
        <v>88</v>
      </c>
      <c r="K2089" t="s">
        <v>38</v>
      </c>
      <c r="L2089" t="s">
        <v>87</v>
      </c>
      <c r="Q2089" t="s">
        <v>624</v>
      </c>
      <c r="R2089" t="s">
        <v>11449</v>
      </c>
      <c r="S2089">
        <v>54346</v>
      </c>
      <c r="T2089">
        <v>3592</v>
      </c>
      <c r="U2089" t="s">
        <v>3863</v>
      </c>
      <c r="V2089">
        <v>5</v>
      </c>
      <c r="W2089" t="s">
        <v>11450</v>
      </c>
      <c r="X2089" t="s">
        <v>11451</v>
      </c>
      <c r="Y2089">
        <v>358</v>
      </c>
      <c r="Z2089" t="s">
        <v>44</v>
      </c>
      <c r="AA2089" t="s">
        <v>45</v>
      </c>
      <c r="AB2089" t="s">
        <v>62</v>
      </c>
      <c r="AC2089">
        <v>35000000</v>
      </c>
      <c r="AD2089">
        <v>2004</v>
      </c>
      <c r="AE2089">
        <v>854</v>
      </c>
      <c r="AF2089">
        <v>6.2</v>
      </c>
      <c r="AG2089">
        <v>2.35</v>
      </c>
      <c r="AH2089">
        <v>0</v>
      </c>
    </row>
    <row r="2090" spans="1:34">
      <c r="A2090" t="s">
        <v>34</v>
      </c>
      <c r="B2090" t="s">
        <v>7051</v>
      </c>
      <c r="C2090">
        <v>108</v>
      </c>
      <c r="D2090">
        <v>111</v>
      </c>
      <c r="E2090">
        <v>0</v>
      </c>
      <c r="F2090">
        <v>529</v>
      </c>
      <c r="G2090" t="s">
        <v>4204</v>
      </c>
      <c r="H2090">
        <v>11000</v>
      </c>
      <c r="I2090">
        <v>108244774</v>
      </c>
      <c r="J2090" t="s">
        <v>88</v>
      </c>
      <c r="K2090" t="s">
        <v>89</v>
      </c>
      <c r="L2090" t="s">
        <v>87</v>
      </c>
      <c r="Q2090" t="s">
        <v>200</v>
      </c>
      <c r="R2090" t="s">
        <v>11473</v>
      </c>
      <c r="S2090">
        <v>94049</v>
      </c>
      <c r="T2090">
        <v>13645</v>
      </c>
      <c r="U2090" t="s">
        <v>3534</v>
      </c>
      <c r="V2090">
        <v>2</v>
      </c>
      <c r="W2090" t="s">
        <v>11474</v>
      </c>
      <c r="X2090" t="s">
        <v>11475</v>
      </c>
      <c r="Y2090">
        <v>301</v>
      </c>
      <c r="Z2090" t="s">
        <v>44</v>
      </c>
      <c r="AA2090" t="s">
        <v>45</v>
      </c>
      <c r="AB2090" t="s">
        <v>251</v>
      </c>
      <c r="AC2090">
        <v>37000000</v>
      </c>
      <c r="AD2090">
        <v>2001</v>
      </c>
      <c r="AE2090">
        <v>995</v>
      </c>
      <c r="AF2090">
        <v>6.2</v>
      </c>
      <c r="AG2090">
        <v>1.85</v>
      </c>
      <c r="AH2090">
        <v>0</v>
      </c>
    </row>
    <row r="2091" spans="1:34">
      <c r="A2091" t="s">
        <v>34</v>
      </c>
      <c r="B2091" t="s">
        <v>8580</v>
      </c>
      <c r="C2091">
        <v>50</v>
      </c>
      <c r="D2091">
        <v>103</v>
      </c>
      <c r="E2091">
        <v>37</v>
      </c>
      <c r="F2091">
        <v>452</v>
      </c>
      <c r="G2091" t="s">
        <v>7544</v>
      </c>
      <c r="H2091">
        <v>944</v>
      </c>
      <c r="I2091">
        <v>105444419</v>
      </c>
      <c r="J2091" t="s">
        <v>88</v>
      </c>
      <c r="Q2091" t="s">
        <v>5160</v>
      </c>
      <c r="R2091" t="s">
        <v>11476</v>
      </c>
      <c r="S2091">
        <v>31817</v>
      </c>
      <c r="T2091">
        <v>3143</v>
      </c>
      <c r="U2091" t="s">
        <v>1076</v>
      </c>
      <c r="V2091">
        <v>3</v>
      </c>
      <c r="W2091" t="s">
        <v>11477</v>
      </c>
      <c r="X2091" t="s">
        <v>11478</v>
      </c>
      <c r="Y2091">
        <v>117</v>
      </c>
      <c r="Z2091" t="s">
        <v>44</v>
      </c>
      <c r="AA2091" t="s">
        <v>45</v>
      </c>
      <c r="AB2091" t="s">
        <v>150</v>
      </c>
      <c r="AC2091">
        <v>26000000</v>
      </c>
      <c r="AD2091">
        <v>1996</v>
      </c>
      <c r="AE2091">
        <v>893</v>
      </c>
      <c r="AF2091">
        <v>6.2</v>
      </c>
      <c r="AG2091">
        <v>1.85</v>
      </c>
      <c r="AH2091">
        <v>0</v>
      </c>
    </row>
    <row r="2092" spans="1:34">
      <c r="A2092" t="s">
        <v>34</v>
      </c>
      <c r="B2092" t="s">
        <v>4922</v>
      </c>
      <c r="C2092">
        <v>232</v>
      </c>
      <c r="D2092">
        <v>131</v>
      </c>
      <c r="E2092">
        <v>89</v>
      </c>
      <c r="F2092">
        <v>372</v>
      </c>
      <c r="G2092" t="s">
        <v>11487</v>
      </c>
      <c r="H2092">
        <v>2000</v>
      </c>
      <c r="I2092">
        <v>28644770</v>
      </c>
      <c r="J2092" t="s">
        <v>88</v>
      </c>
      <c r="K2092" t="s">
        <v>87</v>
      </c>
      <c r="Q2092" t="s">
        <v>1738</v>
      </c>
      <c r="R2092" t="s">
        <v>11488</v>
      </c>
      <c r="S2092">
        <v>78974</v>
      </c>
      <c r="T2092">
        <v>3479</v>
      </c>
      <c r="U2092" t="s">
        <v>11489</v>
      </c>
      <c r="V2092">
        <v>2</v>
      </c>
      <c r="W2092" t="s">
        <v>11490</v>
      </c>
      <c r="X2092" t="s">
        <v>11491</v>
      </c>
      <c r="Y2092">
        <v>141</v>
      </c>
      <c r="Z2092" t="s">
        <v>44</v>
      </c>
      <c r="AA2092" t="s">
        <v>45</v>
      </c>
      <c r="AB2092" t="s">
        <v>46</v>
      </c>
      <c r="AC2092">
        <v>30000000</v>
      </c>
      <c r="AD2092">
        <v>2012</v>
      </c>
      <c r="AE2092">
        <v>401</v>
      </c>
      <c r="AF2092">
        <v>6.2</v>
      </c>
      <c r="AG2092">
        <v>1.85</v>
      </c>
      <c r="AH2092">
        <v>11000</v>
      </c>
    </row>
    <row r="2093" spans="1:34">
      <c r="A2093" t="s">
        <v>34</v>
      </c>
      <c r="B2093" t="s">
        <v>9380</v>
      </c>
      <c r="C2093">
        <v>119</v>
      </c>
      <c r="D2093">
        <v>81</v>
      </c>
      <c r="E2093">
        <v>44</v>
      </c>
      <c r="F2093">
        <v>3000</v>
      </c>
      <c r="G2093" t="s">
        <v>1592</v>
      </c>
      <c r="H2093">
        <v>35000</v>
      </c>
      <c r="I2093">
        <v>66950483</v>
      </c>
      <c r="J2093" t="s">
        <v>88</v>
      </c>
      <c r="K2093" t="s">
        <v>89</v>
      </c>
      <c r="Q2093" t="s">
        <v>9557</v>
      </c>
      <c r="R2093" t="s">
        <v>11492</v>
      </c>
      <c r="S2093">
        <v>29738</v>
      </c>
      <c r="T2093">
        <v>47677</v>
      </c>
      <c r="U2093" t="s">
        <v>1109</v>
      </c>
      <c r="V2093">
        <v>6</v>
      </c>
      <c r="W2093" t="s">
        <v>11493</v>
      </c>
      <c r="X2093" t="s">
        <v>11494</v>
      </c>
      <c r="Y2093">
        <v>85</v>
      </c>
      <c r="Z2093" t="s">
        <v>44</v>
      </c>
      <c r="AA2093" t="s">
        <v>45</v>
      </c>
      <c r="AB2093" t="s">
        <v>150</v>
      </c>
      <c r="AC2093">
        <v>28000000</v>
      </c>
      <c r="AD2093">
        <v>2014</v>
      </c>
      <c r="AE2093">
        <v>7000</v>
      </c>
      <c r="AF2093">
        <v>6.2</v>
      </c>
      <c r="AG2093">
        <v>2.39</v>
      </c>
      <c r="AH2093">
        <v>12000</v>
      </c>
    </row>
    <row r="2094" spans="1:34">
      <c r="A2094" t="s">
        <v>34</v>
      </c>
      <c r="B2094" t="s">
        <v>7095</v>
      </c>
      <c r="C2094">
        <v>245</v>
      </c>
      <c r="D2094">
        <v>108</v>
      </c>
      <c r="E2094">
        <v>425</v>
      </c>
      <c r="F2094">
        <v>766</v>
      </c>
      <c r="G2094" t="s">
        <v>10645</v>
      </c>
      <c r="H2094">
        <v>20000</v>
      </c>
      <c r="I2094">
        <v>70625986</v>
      </c>
      <c r="J2094" t="s">
        <v>88</v>
      </c>
      <c r="K2094" t="s">
        <v>87</v>
      </c>
      <c r="Q2094" t="s">
        <v>642</v>
      </c>
      <c r="R2094" t="s">
        <v>11521</v>
      </c>
      <c r="S2094">
        <v>168717</v>
      </c>
      <c r="T2094">
        <v>22739</v>
      </c>
      <c r="U2094" t="s">
        <v>472</v>
      </c>
      <c r="V2094">
        <v>1</v>
      </c>
      <c r="W2094" t="s">
        <v>11522</v>
      </c>
      <c r="X2094" t="s">
        <v>11523</v>
      </c>
      <c r="Y2094">
        <v>178</v>
      </c>
      <c r="Z2094" t="s">
        <v>44</v>
      </c>
      <c r="AA2094" t="s">
        <v>45</v>
      </c>
      <c r="AB2094" t="s">
        <v>46</v>
      </c>
      <c r="AC2094">
        <v>25000000</v>
      </c>
      <c r="AD2094">
        <v>2011</v>
      </c>
      <c r="AE2094">
        <v>962</v>
      </c>
      <c r="AF2094">
        <v>6.2</v>
      </c>
      <c r="AG2094">
        <v>2.35</v>
      </c>
      <c r="AH2094">
        <v>24000</v>
      </c>
    </row>
    <row r="2095" spans="1:34">
      <c r="A2095" t="s">
        <v>34</v>
      </c>
      <c r="B2095" t="s">
        <v>11524</v>
      </c>
      <c r="C2095">
        <v>20</v>
      </c>
      <c r="D2095">
        <v>105</v>
      </c>
      <c r="E2095">
        <v>121</v>
      </c>
      <c r="F2095">
        <v>354</v>
      </c>
      <c r="G2095" t="s">
        <v>3809</v>
      </c>
      <c r="H2095">
        <v>3000</v>
      </c>
      <c r="I2095">
        <v>10070000</v>
      </c>
      <c r="J2095" t="s">
        <v>88</v>
      </c>
      <c r="K2095" t="s">
        <v>38</v>
      </c>
      <c r="L2095" t="s">
        <v>87</v>
      </c>
      <c r="Q2095" t="s">
        <v>3500</v>
      </c>
      <c r="R2095" t="s">
        <v>11525</v>
      </c>
      <c r="S2095">
        <v>5668</v>
      </c>
      <c r="T2095">
        <v>5023</v>
      </c>
      <c r="U2095" t="s">
        <v>11526</v>
      </c>
      <c r="V2095">
        <v>3</v>
      </c>
      <c r="W2095" t="s">
        <v>11527</v>
      </c>
      <c r="X2095" t="s">
        <v>11528</v>
      </c>
      <c r="Y2095">
        <v>50</v>
      </c>
      <c r="Z2095" t="s">
        <v>44</v>
      </c>
      <c r="AA2095" t="s">
        <v>45</v>
      </c>
      <c r="AB2095" t="s">
        <v>62</v>
      </c>
      <c r="AC2095">
        <v>25000000</v>
      </c>
      <c r="AD2095">
        <v>1996</v>
      </c>
      <c r="AE2095">
        <v>624</v>
      </c>
      <c r="AF2095">
        <v>6.2</v>
      </c>
      <c r="AG2095">
        <v>1.85</v>
      </c>
      <c r="AH2095">
        <v>491</v>
      </c>
    </row>
    <row r="2096" spans="1:34">
      <c r="A2096" t="s">
        <v>34</v>
      </c>
      <c r="B2096" t="s">
        <v>11529</v>
      </c>
      <c r="C2096">
        <v>271</v>
      </c>
      <c r="D2096">
        <v>94</v>
      </c>
      <c r="E2096">
        <v>293</v>
      </c>
      <c r="F2096">
        <v>939</v>
      </c>
      <c r="G2096" t="s">
        <v>698</v>
      </c>
      <c r="H2096">
        <v>18000</v>
      </c>
      <c r="I2096">
        <v>32416109</v>
      </c>
      <c r="J2096" t="s">
        <v>88</v>
      </c>
      <c r="K2096" t="s">
        <v>207</v>
      </c>
      <c r="Q2096" t="s">
        <v>239</v>
      </c>
      <c r="R2096" t="s">
        <v>11530</v>
      </c>
      <c r="S2096">
        <v>109620</v>
      </c>
      <c r="T2096">
        <v>32474</v>
      </c>
      <c r="U2096" t="s">
        <v>624</v>
      </c>
      <c r="V2096">
        <v>0</v>
      </c>
      <c r="W2096" t="s">
        <v>11531</v>
      </c>
      <c r="X2096" t="s">
        <v>11532</v>
      </c>
      <c r="Y2096">
        <v>268</v>
      </c>
      <c r="Z2096" t="s">
        <v>44</v>
      </c>
      <c r="AA2096" t="s">
        <v>45</v>
      </c>
      <c r="AB2096" t="s">
        <v>46</v>
      </c>
      <c r="AC2096">
        <v>25000000</v>
      </c>
      <c r="AD2096">
        <v>2009</v>
      </c>
      <c r="AE2096">
        <v>12000</v>
      </c>
      <c r="AF2096">
        <v>6.2</v>
      </c>
      <c r="AG2096">
        <v>2.35</v>
      </c>
      <c r="AH2096">
        <v>15000</v>
      </c>
    </row>
    <row r="2097" spans="1:34">
      <c r="A2097" t="s">
        <v>34</v>
      </c>
      <c r="B2097" t="s">
        <v>2286</v>
      </c>
      <c r="C2097">
        <v>155</v>
      </c>
      <c r="D2097">
        <v>100</v>
      </c>
      <c r="E2097">
        <v>350</v>
      </c>
      <c r="F2097">
        <v>30</v>
      </c>
      <c r="G2097" t="s">
        <v>11537</v>
      </c>
      <c r="H2097">
        <v>201</v>
      </c>
      <c r="I2097">
        <v>2708188</v>
      </c>
      <c r="J2097" t="s">
        <v>88</v>
      </c>
      <c r="K2097" t="s">
        <v>38</v>
      </c>
      <c r="L2097" t="s">
        <v>87</v>
      </c>
      <c r="Q2097" t="s">
        <v>11538</v>
      </c>
      <c r="R2097" t="s">
        <v>11539</v>
      </c>
      <c r="S2097">
        <v>8924</v>
      </c>
      <c r="T2097">
        <v>365</v>
      </c>
      <c r="U2097" t="s">
        <v>11540</v>
      </c>
      <c r="V2097">
        <v>1</v>
      </c>
      <c r="W2097" t="s">
        <v>11541</v>
      </c>
      <c r="X2097" t="s">
        <v>11542</v>
      </c>
      <c r="Y2097">
        <v>43</v>
      </c>
      <c r="Z2097" t="s">
        <v>44</v>
      </c>
      <c r="AA2097" t="s">
        <v>329</v>
      </c>
      <c r="AB2097" t="s">
        <v>46</v>
      </c>
      <c r="AC2097">
        <v>23000000</v>
      </c>
      <c r="AD2097">
        <v>2009</v>
      </c>
      <c r="AE2097">
        <v>123</v>
      </c>
      <c r="AF2097">
        <v>6.2</v>
      </c>
      <c r="AG2097">
        <v>2.35</v>
      </c>
      <c r="AH2097">
        <v>0</v>
      </c>
    </row>
    <row r="2098" spans="1:34">
      <c r="A2098" t="s">
        <v>34</v>
      </c>
      <c r="B2098" t="s">
        <v>10413</v>
      </c>
      <c r="C2098">
        <v>112</v>
      </c>
      <c r="D2098">
        <v>110</v>
      </c>
      <c r="E2098">
        <v>99</v>
      </c>
      <c r="F2098">
        <v>835</v>
      </c>
      <c r="G2098" t="s">
        <v>10357</v>
      </c>
      <c r="H2098">
        <v>12000</v>
      </c>
      <c r="I2098">
        <v>90636983</v>
      </c>
      <c r="J2098" t="s">
        <v>88</v>
      </c>
      <c r="K2098" t="s">
        <v>89</v>
      </c>
      <c r="L2098" t="s">
        <v>520</v>
      </c>
      <c r="Q2098" t="s">
        <v>4088</v>
      </c>
      <c r="R2098" t="s">
        <v>11547</v>
      </c>
      <c r="S2098">
        <v>44021</v>
      </c>
      <c r="T2098">
        <v>15170</v>
      </c>
      <c r="U2098" t="s">
        <v>2183</v>
      </c>
      <c r="V2098">
        <v>0</v>
      </c>
      <c r="W2098" t="s">
        <v>11548</v>
      </c>
      <c r="X2098" t="s">
        <v>11549</v>
      </c>
      <c r="Y2098">
        <v>83</v>
      </c>
      <c r="Z2098" t="s">
        <v>44</v>
      </c>
      <c r="AA2098" t="s">
        <v>45</v>
      </c>
      <c r="AB2098" t="s">
        <v>150</v>
      </c>
      <c r="AC2098">
        <v>22000000</v>
      </c>
      <c r="AD2098">
        <v>2007</v>
      </c>
      <c r="AE2098">
        <v>941</v>
      </c>
      <c r="AF2098">
        <v>6.2</v>
      </c>
      <c r="AG2098">
        <v>2.35</v>
      </c>
      <c r="AH2098">
        <v>0</v>
      </c>
    </row>
    <row r="2099" spans="1:34">
      <c r="A2099" t="s">
        <v>34</v>
      </c>
      <c r="B2099" t="s">
        <v>11550</v>
      </c>
      <c r="C2099">
        <v>22</v>
      </c>
      <c r="D2099">
        <v>143</v>
      </c>
      <c r="E2099">
        <v>688</v>
      </c>
      <c r="F2099">
        <v>42</v>
      </c>
      <c r="G2099" t="s">
        <v>1345</v>
      </c>
      <c r="H2099">
        <v>638</v>
      </c>
      <c r="I2099">
        <v>5000000</v>
      </c>
      <c r="J2099" t="s">
        <v>88</v>
      </c>
      <c r="K2099" t="s">
        <v>38</v>
      </c>
      <c r="L2099" t="s">
        <v>91</v>
      </c>
      <c r="M2099" t="s">
        <v>87</v>
      </c>
      <c r="N2099" t="s">
        <v>207</v>
      </c>
      <c r="Q2099" t="s">
        <v>11551</v>
      </c>
      <c r="R2099" t="s">
        <v>11552</v>
      </c>
      <c r="S2099">
        <v>1547</v>
      </c>
      <c r="T2099">
        <v>788</v>
      </c>
      <c r="U2099" t="s">
        <v>11553</v>
      </c>
      <c r="V2099">
        <v>2</v>
      </c>
      <c r="W2099" t="s">
        <v>11554</v>
      </c>
      <c r="X2099" t="s">
        <v>11555</v>
      </c>
      <c r="Y2099">
        <v>50</v>
      </c>
      <c r="Z2099" t="s">
        <v>44</v>
      </c>
      <c r="AA2099" t="s">
        <v>45</v>
      </c>
      <c r="AB2099" t="s">
        <v>251</v>
      </c>
      <c r="AC2099">
        <v>25000000</v>
      </c>
      <c r="AD2099">
        <v>1970</v>
      </c>
      <c r="AE2099">
        <v>50</v>
      </c>
      <c r="AF2099">
        <v>6.2</v>
      </c>
      <c r="AG2099">
        <v>2.35</v>
      </c>
      <c r="AH2099">
        <v>104</v>
      </c>
    </row>
    <row r="2100" spans="1:34">
      <c r="A2100" t="s">
        <v>34</v>
      </c>
      <c r="B2100" t="s">
        <v>1159</v>
      </c>
      <c r="C2100">
        <v>111</v>
      </c>
      <c r="D2100">
        <v>115</v>
      </c>
      <c r="E2100">
        <v>272</v>
      </c>
      <c r="F2100">
        <v>1000</v>
      </c>
      <c r="G2100" t="s">
        <v>6381</v>
      </c>
      <c r="H2100">
        <v>49000</v>
      </c>
      <c r="I2100">
        <v>37442180</v>
      </c>
      <c r="J2100" t="s">
        <v>88</v>
      </c>
      <c r="K2100" t="s">
        <v>38</v>
      </c>
      <c r="L2100" t="s">
        <v>87</v>
      </c>
      <c r="M2100" t="s">
        <v>57</v>
      </c>
      <c r="Q2100" t="s">
        <v>566</v>
      </c>
      <c r="R2100" t="s">
        <v>11561</v>
      </c>
      <c r="S2100">
        <v>28005</v>
      </c>
      <c r="T2100">
        <v>52571</v>
      </c>
      <c r="U2100" t="s">
        <v>473</v>
      </c>
      <c r="V2100">
        <v>1</v>
      </c>
      <c r="W2100" t="s">
        <v>11562</v>
      </c>
      <c r="X2100" t="s">
        <v>11563</v>
      </c>
      <c r="Y2100">
        <v>236</v>
      </c>
      <c r="Z2100" t="s">
        <v>44</v>
      </c>
      <c r="AA2100" t="s">
        <v>45</v>
      </c>
      <c r="AB2100" t="s">
        <v>62</v>
      </c>
      <c r="AC2100">
        <v>20000000</v>
      </c>
      <c r="AD2100">
        <v>2006</v>
      </c>
      <c r="AE2100">
        <v>2000</v>
      </c>
      <c r="AF2100">
        <v>6.2</v>
      </c>
      <c r="AG2100">
        <v>2.35</v>
      </c>
      <c r="AH2100">
        <v>0</v>
      </c>
    </row>
    <row r="2101" spans="1:34">
      <c r="A2101" t="s">
        <v>34</v>
      </c>
      <c r="B2101" t="s">
        <v>7457</v>
      </c>
      <c r="C2101">
        <v>163</v>
      </c>
      <c r="D2101">
        <v>96</v>
      </c>
      <c r="E2101">
        <v>126</v>
      </c>
      <c r="F2101">
        <v>584</v>
      </c>
      <c r="G2101" t="s">
        <v>11584</v>
      </c>
      <c r="H2101">
        <v>2000</v>
      </c>
      <c r="I2101">
        <v>95001351</v>
      </c>
      <c r="J2101" t="s">
        <v>88</v>
      </c>
      <c r="K2101" t="s">
        <v>87</v>
      </c>
      <c r="Q2101" t="s">
        <v>7872</v>
      </c>
      <c r="R2101" t="s">
        <v>11585</v>
      </c>
      <c r="S2101">
        <v>131801</v>
      </c>
      <c r="T2101">
        <v>4380</v>
      </c>
      <c r="U2101" t="s">
        <v>11586</v>
      </c>
      <c r="V2101">
        <v>1</v>
      </c>
      <c r="W2101" t="s">
        <v>11587</v>
      </c>
      <c r="X2101" t="s">
        <v>11588</v>
      </c>
      <c r="Y2101">
        <v>548</v>
      </c>
      <c r="Z2101" t="s">
        <v>44</v>
      </c>
      <c r="AA2101" t="s">
        <v>45</v>
      </c>
      <c r="AB2101" t="s">
        <v>62</v>
      </c>
      <c r="AC2101">
        <v>18000000</v>
      </c>
      <c r="AD2101">
        <v>2001</v>
      </c>
      <c r="AE2101">
        <v>788</v>
      </c>
      <c r="AF2101">
        <v>6.2</v>
      </c>
      <c r="AG2101">
        <v>2.35</v>
      </c>
      <c r="AH2101">
        <v>0</v>
      </c>
    </row>
    <row r="2102" spans="1:34">
      <c r="A2102" t="s">
        <v>34</v>
      </c>
      <c r="B2102" t="s">
        <v>11599</v>
      </c>
      <c r="C2102">
        <v>63</v>
      </c>
      <c r="D2102">
        <v>82</v>
      </c>
      <c r="E2102">
        <v>12</v>
      </c>
      <c r="F2102">
        <v>281</v>
      </c>
      <c r="G2102" t="s">
        <v>7261</v>
      </c>
      <c r="H2102">
        <v>8000</v>
      </c>
      <c r="I2102">
        <v>30324946</v>
      </c>
      <c r="J2102" t="s">
        <v>88</v>
      </c>
      <c r="K2102" t="s">
        <v>128</v>
      </c>
      <c r="L2102" t="s">
        <v>87</v>
      </c>
      <c r="Q2102" t="s">
        <v>1736</v>
      </c>
      <c r="R2102" t="s">
        <v>11600</v>
      </c>
      <c r="S2102">
        <v>48458</v>
      </c>
      <c r="T2102">
        <v>9271</v>
      </c>
      <c r="U2102" t="s">
        <v>7672</v>
      </c>
      <c r="V2102">
        <v>2</v>
      </c>
      <c r="W2102" t="s">
        <v>11601</v>
      </c>
      <c r="X2102" t="s">
        <v>11602</v>
      </c>
      <c r="Y2102">
        <v>239</v>
      </c>
      <c r="Z2102" t="s">
        <v>44</v>
      </c>
      <c r="AA2102" t="s">
        <v>45</v>
      </c>
      <c r="AB2102" t="s">
        <v>62</v>
      </c>
      <c r="AC2102">
        <v>17000000</v>
      </c>
      <c r="AD2102">
        <v>1998</v>
      </c>
      <c r="AE2102">
        <v>357</v>
      </c>
      <c r="AF2102">
        <v>6.2</v>
      </c>
      <c r="AG2102">
        <v>1.85</v>
      </c>
      <c r="AH2102">
        <v>0</v>
      </c>
    </row>
    <row r="2103" spans="1:34">
      <c r="A2103" t="s">
        <v>34</v>
      </c>
      <c r="B2103" t="s">
        <v>11607</v>
      </c>
      <c r="C2103">
        <v>111</v>
      </c>
      <c r="D2103">
        <v>94</v>
      </c>
      <c r="E2103">
        <v>87</v>
      </c>
      <c r="F2103">
        <v>569</v>
      </c>
      <c r="G2103" t="s">
        <v>6995</v>
      </c>
      <c r="H2103">
        <v>17000</v>
      </c>
      <c r="I2103">
        <v>64001297</v>
      </c>
      <c r="J2103" t="s">
        <v>88</v>
      </c>
      <c r="K2103" t="s">
        <v>89</v>
      </c>
      <c r="Q2103" t="s">
        <v>2423</v>
      </c>
      <c r="R2103" t="s">
        <v>11608</v>
      </c>
      <c r="S2103">
        <v>32002</v>
      </c>
      <c r="T2103">
        <v>20154</v>
      </c>
      <c r="U2103" t="s">
        <v>8119</v>
      </c>
      <c r="V2103">
        <v>1</v>
      </c>
      <c r="W2103" t="s">
        <v>11609</v>
      </c>
      <c r="X2103" t="s">
        <v>11610</v>
      </c>
      <c r="Y2103">
        <v>103</v>
      </c>
      <c r="Z2103" t="s">
        <v>44</v>
      </c>
      <c r="AA2103" t="s">
        <v>45</v>
      </c>
      <c r="AB2103" t="s">
        <v>150</v>
      </c>
      <c r="AC2103">
        <v>15000000</v>
      </c>
      <c r="AD2103">
        <v>2010</v>
      </c>
      <c r="AE2103">
        <v>975</v>
      </c>
      <c r="AF2103">
        <v>6.2</v>
      </c>
      <c r="AG2103">
        <v>1.85</v>
      </c>
      <c r="AH2103">
        <v>0</v>
      </c>
    </row>
    <row r="2104" spans="1:34">
      <c r="A2104" t="s">
        <v>34</v>
      </c>
      <c r="B2104" t="s">
        <v>11617</v>
      </c>
      <c r="C2104">
        <v>198</v>
      </c>
      <c r="D2104">
        <v>98</v>
      </c>
      <c r="E2104">
        <v>66</v>
      </c>
      <c r="F2104">
        <v>562</v>
      </c>
      <c r="G2104" t="s">
        <v>1503</v>
      </c>
      <c r="H2104">
        <v>3000</v>
      </c>
      <c r="I2104">
        <v>42592530</v>
      </c>
      <c r="J2104" t="s">
        <v>88</v>
      </c>
      <c r="K2104" t="s">
        <v>70</v>
      </c>
      <c r="L2104" t="s">
        <v>94</v>
      </c>
      <c r="Q2104" t="s">
        <v>3178</v>
      </c>
      <c r="R2104" t="s">
        <v>11618</v>
      </c>
      <c r="S2104">
        <v>29867</v>
      </c>
      <c r="T2104">
        <v>4567</v>
      </c>
      <c r="U2104" t="s">
        <v>5814</v>
      </c>
      <c r="V2104">
        <v>0</v>
      </c>
      <c r="W2104" t="s">
        <v>11619</v>
      </c>
      <c r="X2104" t="s">
        <v>11620</v>
      </c>
      <c r="Y2104">
        <v>181</v>
      </c>
      <c r="Z2104" t="s">
        <v>44</v>
      </c>
      <c r="AA2104" t="s">
        <v>45</v>
      </c>
      <c r="AB2104" t="s">
        <v>62</v>
      </c>
      <c r="AC2104">
        <v>15000000</v>
      </c>
      <c r="AD2104">
        <v>2015</v>
      </c>
      <c r="AE2104">
        <v>658</v>
      </c>
      <c r="AF2104">
        <v>6.2</v>
      </c>
      <c r="AG2104">
        <v>2.35</v>
      </c>
      <c r="AH2104">
        <v>27000</v>
      </c>
    </row>
    <row r="2105" spans="1:34">
      <c r="A2105" t="s">
        <v>34</v>
      </c>
      <c r="B2105" t="s">
        <v>5220</v>
      </c>
      <c r="C2105">
        <v>132</v>
      </c>
      <c r="D2105">
        <v>102</v>
      </c>
      <c r="E2105">
        <v>11</v>
      </c>
      <c r="F2105">
        <v>1000</v>
      </c>
      <c r="G2105" t="s">
        <v>762</v>
      </c>
      <c r="H2105">
        <v>15000</v>
      </c>
      <c r="I2105">
        <v>6409206</v>
      </c>
      <c r="J2105" t="s">
        <v>88</v>
      </c>
      <c r="K2105" t="s">
        <v>128</v>
      </c>
      <c r="Q2105" t="s">
        <v>869</v>
      </c>
      <c r="R2105" t="s">
        <v>11635</v>
      </c>
      <c r="S2105">
        <v>32311</v>
      </c>
      <c r="T2105">
        <v>33153</v>
      </c>
      <c r="U2105" t="s">
        <v>2606</v>
      </c>
      <c r="V2105">
        <v>4</v>
      </c>
      <c r="W2105" t="s">
        <v>11636</v>
      </c>
      <c r="X2105" t="s">
        <v>11637</v>
      </c>
      <c r="Y2105">
        <v>104</v>
      </c>
      <c r="Z2105" t="s">
        <v>44</v>
      </c>
      <c r="AA2105" t="s">
        <v>45</v>
      </c>
      <c r="AB2105" t="s">
        <v>62</v>
      </c>
      <c r="AC2105">
        <v>15000000</v>
      </c>
      <c r="AD2105">
        <v>2008</v>
      </c>
      <c r="AE2105">
        <v>14000</v>
      </c>
      <c r="AF2105">
        <v>6.2</v>
      </c>
      <c r="AG2105">
        <v>1.85</v>
      </c>
      <c r="AH2105">
        <v>0</v>
      </c>
    </row>
    <row r="2106" spans="1:34">
      <c r="A2106" t="s">
        <v>34</v>
      </c>
      <c r="B2106" t="s">
        <v>11638</v>
      </c>
      <c r="C2106">
        <v>59</v>
      </c>
      <c r="D2106">
        <v>92</v>
      </c>
      <c r="E2106">
        <v>6</v>
      </c>
      <c r="F2106">
        <v>577</v>
      </c>
      <c r="G2106" t="s">
        <v>370</v>
      </c>
      <c r="H2106">
        <v>890</v>
      </c>
      <c r="I2106">
        <v>4002955</v>
      </c>
      <c r="J2106" t="s">
        <v>88</v>
      </c>
      <c r="K2106" t="s">
        <v>70</v>
      </c>
      <c r="L2106" t="s">
        <v>94</v>
      </c>
      <c r="M2106" t="s">
        <v>57</v>
      </c>
      <c r="Q2106" t="s">
        <v>830</v>
      </c>
      <c r="R2106" t="s">
        <v>11639</v>
      </c>
      <c r="S2106">
        <v>33745</v>
      </c>
      <c r="T2106">
        <v>3654</v>
      </c>
      <c r="U2106" t="s">
        <v>10582</v>
      </c>
      <c r="V2106">
        <v>0</v>
      </c>
      <c r="W2106" t="s">
        <v>11640</v>
      </c>
      <c r="X2106" t="s">
        <v>11641</v>
      </c>
      <c r="Y2106">
        <v>198</v>
      </c>
      <c r="Z2106" t="s">
        <v>44</v>
      </c>
      <c r="AA2106" t="s">
        <v>45</v>
      </c>
      <c r="AB2106" t="s">
        <v>46</v>
      </c>
      <c r="AC2106">
        <v>20000000</v>
      </c>
      <c r="AD2106">
        <v>1999</v>
      </c>
      <c r="AE2106">
        <v>729</v>
      </c>
      <c r="AF2106">
        <v>6.2</v>
      </c>
      <c r="AG2106">
        <v>1.85</v>
      </c>
      <c r="AH2106">
        <v>0</v>
      </c>
    </row>
    <row r="2107" spans="1:34">
      <c r="A2107" t="s">
        <v>34</v>
      </c>
      <c r="B2107" t="s">
        <v>10800</v>
      </c>
      <c r="C2107">
        <v>34</v>
      </c>
      <c r="D2107">
        <v>93</v>
      </c>
      <c r="E2107">
        <v>58</v>
      </c>
      <c r="F2107">
        <v>722</v>
      </c>
      <c r="G2107" t="s">
        <v>370</v>
      </c>
      <c r="H2107">
        <v>995</v>
      </c>
      <c r="I2107">
        <v>31155435</v>
      </c>
      <c r="J2107" t="s">
        <v>88</v>
      </c>
      <c r="K2107" t="s">
        <v>70</v>
      </c>
      <c r="Q2107" t="s">
        <v>4204</v>
      </c>
      <c r="R2107" t="s">
        <v>11652</v>
      </c>
      <c r="S2107">
        <v>42644</v>
      </c>
      <c r="T2107">
        <v>6105</v>
      </c>
      <c r="U2107" t="s">
        <v>3917</v>
      </c>
      <c r="V2107">
        <v>2</v>
      </c>
      <c r="W2107" t="s">
        <v>11653</v>
      </c>
      <c r="X2107" t="s">
        <v>11654</v>
      </c>
      <c r="Y2107">
        <v>102</v>
      </c>
      <c r="Z2107" t="s">
        <v>44</v>
      </c>
      <c r="AA2107" t="s">
        <v>45</v>
      </c>
      <c r="AB2107" t="s">
        <v>46</v>
      </c>
      <c r="AC2107">
        <v>12000000</v>
      </c>
      <c r="AD2107">
        <v>2001</v>
      </c>
      <c r="AE2107">
        <v>729</v>
      </c>
      <c r="AF2107">
        <v>6.2</v>
      </c>
      <c r="AG2107">
        <v>1.85</v>
      </c>
      <c r="AH2107">
        <v>0</v>
      </c>
    </row>
    <row r="2108" spans="1:34">
      <c r="A2108" t="s">
        <v>34</v>
      </c>
      <c r="B2108" t="s">
        <v>11655</v>
      </c>
      <c r="C2108">
        <v>132</v>
      </c>
      <c r="D2108">
        <v>122</v>
      </c>
      <c r="E2108">
        <v>708</v>
      </c>
      <c r="F2108">
        <v>316</v>
      </c>
      <c r="G2108" t="s">
        <v>11446</v>
      </c>
      <c r="H2108">
        <v>433</v>
      </c>
      <c r="I2108">
        <v>6754898</v>
      </c>
      <c r="J2108" t="s">
        <v>88</v>
      </c>
      <c r="K2108" t="s">
        <v>38</v>
      </c>
      <c r="Q2108" t="s">
        <v>11656</v>
      </c>
      <c r="R2108" t="s">
        <v>11657</v>
      </c>
      <c r="S2108">
        <v>20000</v>
      </c>
      <c r="T2108">
        <v>1291</v>
      </c>
      <c r="U2108" t="s">
        <v>9106</v>
      </c>
      <c r="V2108">
        <v>0</v>
      </c>
      <c r="W2108" t="s">
        <v>11658</v>
      </c>
      <c r="X2108" t="s">
        <v>11659</v>
      </c>
      <c r="Y2108">
        <v>188</v>
      </c>
      <c r="Z2108" t="s">
        <v>44</v>
      </c>
      <c r="AA2108" t="s">
        <v>45</v>
      </c>
      <c r="AB2108" t="s">
        <v>46</v>
      </c>
      <c r="AC2108">
        <v>12000000</v>
      </c>
      <c r="AD2108">
        <v>2006</v>
      </c>
      <c r="AE2108">
        <v>398</v>
      </c>
      <c r="AF2108">
        <v>6.2</v>
      </c>
      <c r="AG2108">
        <v>2.35</v>
      </c>
      <c r="AH2108">
        <v>0</v>
      </c>
    </row>
    <row r="2109" spans="1:34">
      <c r="A2109" t="s">
        <v>34</v>
      </c>
      <c r="B2109" t="s">
        <v>3999</v>
      </c>
      <c r="C2109">
        <v>15</v>
      </c>
      <c r="D2109">
        <v>113</v>
      </c>
      <c r="E2109">
        <v>300</v>
      </c>
      <c r="F2109">
        <v>787</v>
      </c>
      <c r="G2109" t="s">
        <v>238</v>
      </c>
      <c r="H2109">
        <v>1000</v>
      </c>
      <c r="I2109">
        <v>2832826</v>
      </c>
      <c r="J2109" t="s">
        <v>88</v>
      </c>
      <c r="K2109" t="s">
        <v>38</v>
      </c>
      <c r="L2109" t="s">
        <v>87</v>
      </c>
      <c r="Q2109" t="s">
        <v>2810</v>
      </c>
      <c r="R2109" t="s">
        <v>11660</v>
      </c>
      <c r="S2109">
        <v>1761</v>
      </c>
      <c r="T2109">
        <v>3072</v>
      </c>
      <c r="U2109" t="s">
        <v>3521</v>
      </c>
      <c r="V2109">
        <v>2</v>
      </c>
      <c r="W2109" t="s">
        <v>11661</v>
      </c>
      <c r="X2109" t="s">
        <v>11662</v>
      </c>
      <c r="Y2109">
        <v>19</v>
      </c>
      <c r="Z2109" t="s">
        <v>44</v>
      </c>
      <c r="AA2109" t="s">
        <v>45</v>
      </c>
      <c r="AB2109" t="s">
        <v>46</v>
      </c>
      <c r="AC2109">
        <v>11000000</v>
      </c>
      <c r="AD2109">
        <v>1995</v>
      </c>
      <c r="AE2109">
        <v>979</v>
      </c>
      <c r="AF2109">
        <v>6.2</v>
      </c>
      <c r="AG2109">
        <v>1.85</v>
      </c>
      <c r="AH2109">
        <v>174</v>
      </c>
    </row>
    <row r="2110" spans="1:34">
      <c r="A2110" t="s">
        <v>34</v>
      </c>
      <c r="B2110" t="s">
        <v>8438</v>
      </c>
      <c r="C2110">
        <v>90</v>
      </c>
      <c r="D2110">
        <v>87</v>
      </c>
      <c r="E2110">
        <v>0</v>
      </c>
      <c r="F2110">
        <v>503</v>
      </c>
      <c r="G2110" t="s">
        <v>10496</v>
      </c>
      <c r="H2110">
        <v>975</v>
      </c>
      <c r="I2110">
        <v>1276984</v>
      </c>
      <c r="J2110" t="s">
        <v>88</v>
      </c>
      <c r="K2110" t="s">
        <v>37</v>
      </c>
      <c r="L2110" t="s">
        <v>57</v>
      </c>
      <c r="Q2110" t="s">
        <v>4287</v>
      </c>
      <c r="R2110" t="s">
        <v>11679</v>
      </c>
      <c r="S2110">
        <v>11403</v>
      </c>
      <c r="T2110">
        <v>3059</v>
      </c>
      <c r="U2110" t="s">
        <v>6475</v>
      </c>
      <c r="V2110">
        <v>2</v>
      </c>
      <c r="W2110" t="s">
        <v>11680</v>
      </c>
      <c r="X2110" t="s">
        <v>11681</v>
      </c>
      <c r="Y2110">
        <v>150</v>
      </c>
      <c r="Z2110" t="s">
        <v>44</v>
      </c>
      <c r="AA2110" t="s">
        <v>301</v>
      </c>
      <c r="AB2110" t="s">
        <v>46</v>
      </c>
      <c r="AC2110">
        <v>10000000</v>
      </c>
      <c r="AD2110">
        <v>2000</v>
      </c>
      <c r="AE2110">
        <v>537</v>
      </c>
      <c r="AF2110">
        <v>6.2</v>
      </c>
      <c r="AG2110">
        <v>1.85</v>
      </c>
      <c r="AH2110">
        <v>795</v>
      </c>
    </row>
    <row r="2111" spans="1:34">
      <c r="A2111" t="s">
        <v>34</v>
      </c>
      <c r="B2111" t="s">
        <v>630</v>
      </c>
      <c r="C2111">
        <v>43</v>
      </c>
      <c r="D2111">
        <v>111</v>
      </c>
      <c r="E2111">
        <v>2000</v>
      </c>
      <c r="F2111">
        <v>51</v>
      </c>
      <c r="G2111" t="s">
        <v>11697</v>
      </c>
      <c r="H2111">
        <v>15000</v>
      </c>
      <c r="I2111">
        <v>69800000</v>
      </c>
      <c r="J2111" t="s">
        <v>88</v>
      </c>
      <c r="K2111" t="s">
        <v>70</v>
      </c>
      <c r="L2111" t="s">
        <v>87</v>
      </c>
      <c r="Q2111" t="s">
        <v>138</v>
      </c>
      <c r="R2111" t="s">
        <v>11698</v>
      </c>
      <c r="S2111">
        <v>54723</v>
      </c>
      <c r="T2111">
        <v>15361</v>
      </c>
      <c r="U2111" t="s">
        <v>11699</v>
      </c>
      <c r="V2111">
        <v>2</v>
      </c>
      <c r="W2111" t="s">
        <v>11700</v>
      </c>
      <c r="X2111" t="s">
        <v>11701</v>
      </c>
      <c r="Y2111">
        <v>99</v>
      </c>
      <c r="Z2111" t="s">
        <v>44</v>
      </c>
      <c r="AA2111" t="s">
        <v>45</v>
      </c>
      <c r="AB2111" t="s">
        <v>150</v>
      </c>
      <c r="AC2111">
        <v>8000000</v>
      </c>
      <c r="AD2111">
        <v>1984</v>
      </c>
      <c r="AE2111">
        <v>161</v>
      </c>
      <c r="AF2111">
        <v>6.2</v>
      </c>
      <c r="AG2111">
        <v>1.85</v>
      </c>
      <c r="AH2111">
        <v>0</v>
      </c>
    </row>
    <row r="2112" spans="1:34">
      <c r="A2112" t="s">
        <v>34</v>
      </c>
      <c r="B2112" t="s">
        <v>1977</v>
      </c>
      <c r="C2112">
        <v>192</v>
      </c>
      <c r="D2112">
        <v>92</v>
      </c>
      <c r="E2112">
        <v>406</v>
      </c>
      <c r="F2112">
        <v>968</v>
      </c>
      <c r="G2112" t="s">
        <v>1221</v>
      </c>
      <c r="H2112">
        <v>24000</v>
      </c>
      <c r="I2112">
        <v>10814185</v>
      </c>
      <c r="J2112" t="s">
        <v>88</v>
      </c>
      <c r="K2112" t="s">
        <v>37</v>
      </c>
      <c r="L2112" t="s">
        <v>87</v>
      </c>
      <c r="Q2112" t="s">
        <v>346</v>
      </c>
      <c r="R2112" t="s">
        <v>11702</v>
      </c>
      <c r="S2112">
        <v>37530</v>
      </c>
      <c r="T2112">
        <v>41867</v>
      </c>
      <c r="U2112" t="s">
        <v>6053</v>
      </c>
      <c r="V2112">
        <v>6</v>
      </c>
      <c r="W2112" t="s">
        <v>11703</v>
      </c>
      <c r="X2112" t="s">
        <v>11704</v>
      </c>
      <c r="Y2112">
        <v>106</v>
      </c>
      <c r="Z2112" t="s">
        <v>44</v>
      </c>
      <c r="AA2112" t="s">
        <v>45</v>
      </c>
      <c r="AB2112" t="s">
        <v>46</v>
      </c>
      <c r="AC2112">
        <v>8000000</v>
      </c>
      <c r="AD2112">
        <v>2009</v>
      </c>
      <c r="AE2112">
        <v>15000</v>
      </c>
      <c r="AF2112">
        <v>6.2</v>
      </c>
      <c r="AG2112">
        <v>1.85</v>
      </c>
      <c r="AH2112">
        <v>0</v>
      </c>
    </row>
    <row r="2113" spans="1:34">
      <c r="A2113" t="s">
        <v>34</v>
      </c>
      <c r="B2113" t="s">
        <v>8563</v>
      </c>
      <c r="C2113">
        <v>119</v>
      </c>
      <c r="D2113">
        <v>122</v>
      </c>
      <c r="E2113">
        <v>98</v>
      </c>
      <c r="F2113">
        <v>397</v>
      </c>
      <c r="G2113" t="s">
        <v>5471</v>
      </c>
      <c r="H2113">
        <v>729</v>
      </c>
      <c r="I2113">
        <v>6601079</v>
      </c>
      <c r="J2113" t="s">
        <v>88</v>
      </c>
      <c r="K2113" t="s">
        <v>38</v>
      </c>
      <c r="L2113" t="s">
        <v>91</v>
      </c>
      <c r="M2113" t="s">
        <v>87</v>
      </c>
      <c r="Q2113" t="s">
        <v>11709</v>
      </c>
      <c r="R2113" t="s">
        <v>11710</v>
      </c>
      <c r="S2113">
        <v>17436</v>
      </c>
      <c r="T2113">
        <v>2321</v>
      </c>
      <c r="U2113" t="s">
        <v>8566</v>
      </c>
      <c r="V2113">
        <v>1</v>
      </c>
      <c r="W2113" t="s">
        <v>11711</v>
      </c>
      <c r="X2113" t="s">
        <v>11712</v>
      </c>
      <c r="Y2113">
        <v>276</v>
      </c>
      <c r="Z2113" t="s">
        <v>44</v>
      </c>
      <c r="AA2113" t="s">
        <v>329</v>
      </c>
      <c r="AB2113" t="s">
        <v>62</v>
      </c>
      <c r="AC2113">
        <v>7000000</v>
      </c>
      <c r="AD2113">
        <v>2004</v>
      </c>
      <c r="AE2113">
        <v>579</v>
      </c>
      <c r="AF2113">
        <v>6.2</v>
      </c>
      <c r="AG2113">
        <v>2.35</v>
      </c>
      <c r="AH2113">
        <v>0</v>
      </c>
    </row>
    <row r="2114" spans="1:34">
      <c r="A2114" t="s">
        <v>34</v>
      </c>
      <c r="B2114" t="s">
        <v>10225</v>
      </c>
      <c r="C2114">
        <v>34</v>
      </c>
      <c r="D2114">
        <v>104</v>
      </c>
      <c r="E2114">
        <v>80</v>
      </c>
      <c r="F2114">
        <v>658</v>
      </c>
      <c r="G2114" t="s">
        <v>2841</v>
      </c>
      <c r="H2114">
        <v>8000</v>
      </c>
      <c r="I2114">
        <v>12793213</v>
      </c>
      <c r="J2114" t="s">
        <v>88</v>
      </c>
      <c r="K2114" t="s">
        <v>38</v>
      </c>
      <c r="L2114" t="s">
        <v>87</v>
      </c>
      <c r="Q2114" t="s">
        <v>4199</v>
      </c>
      <c r="R2114" t="s">
        <v>11722</v>
      </c>
      <c r="S2114">
        <v>18286</v>
      </c>
      <c r="T2114">
        <v>10430</v>
      </c>
      <c r="U2114" t="s">
        <v>1503</v>
      </c>
      <c r="V2114">
        <v>4</v>
      </c>
      <c r="W2114" t="s">
        <v>11723</v>
      </c>
      <c r="X2114" t="s">
        <v>11724</v>
      </c>
      <c r="Y2114">
        <v>73</v>
      </c>
      <c r="Z2114" t="s">
        <v>44</v>
      </c>
      <c r="AA2114" t="s">
        <v>45</v>
      </c>
      <c r="AB2114" t="s">
        <v>46</v>
      </c>
      <c r="AC2114">
        <v>6000000</v>
      </c>
      <c r="AD2114">
        <v>1988</v>
      </c>
      <c r="AE2114">
        <v>960</v>
      </c>
      <c r="AF2114">
        <v>6.2</v>
      </c>
      <c r="AG2114">
        <v>1.85</v>
      </c>
      <c r="AH2114">
        <v>0</v>
      </c>
    </row>
    <row r="2115" spans="1:34">
      <c r="A2115" t="s">
        <v>34</v>
      </c>
      <c r="B2115" t="s">
        <v>5220</v>
      </c>
      <c r="C2115">
        <v>47</v>
      </c>
      <c r="D2115">
        <v>107</v>
      </c>
      <c r="E2115">
        <v>11</v>
      </c>
      <c r="F2115">
        <v>419</v>
      </c>
      <c r="G2115" t="s">
        <v>844</v>
      </c>
      <c r="H2115">
        <v>773</v>
      </c>
      <c r="I2115">
        <v>54606</v>
      </c>
      <c r="J2115" t="s">
        <v>88</v>
      </c>
      <c r="K2115" t="s">
        <v>37</v>
      </c>
      <c r="L2115" t="s">
        <v>87</v>
      </c>
      <c r="Q2115" t="s">
        <v>1372</v>
      </c>
      <c r="R2115" t="s">
        <v>11730</v>
      </c>
      <c r="S2115">
        <v>1940</v>
      </c>
      <c r="T2115">
        <v>2440</v>
      </c>
      <c r="U2115" t="s">
        <v>9315</v>
      </c>
      <c r="V2115">
        <v>0</v>
      </c>
      <c r="W2115" t="s">
        <v>11731</v>
      </c>
      <c r="X2115" t="s">
        <v>11732</v>
      </c>
      <c r="Y2115">
        <v>34</v>
      </c>
      <c r="Z2115" t="s">
        <v>44</v>
      </c>
      <c r="AA2115" t="s">
        <v>329</v>
      </c>
      <c r="AB2115" t="s">
        <v>62</v>
      </c>
      <c r="AC2115">
        <v>6000000</v>
      </c>
      <c r="AD2115">
        <v>2001</v>
      </c>
      <c r="AE2115">
        <v>766</v>
      </c>
      <c r="AF2115">
        <v>6.2</v>
      </c>
      <c r="AG2115">
        <v>2.35</v>
      </c>
      <c r="AH2115">
        <v>30</v>
      </c>
    </row>
    <row r="2116" spans="1:34">
      <c r="A2116" t="s">
        <v>34</v>
      </c>
      <c r="B2116" t="s">
        <v>11749</v>
      </c>
      <c r="C2116">
        <v>75</v>
      </c>
      <c r="D2116">
        <v>94</v>
      </c>
      <c r="E2116">
        <v>84</v>
      </c>
      <c r="F2116">
        <v>95</v>
      </c>
      <c r="G2116" t="s">
        <v>11750</v>
      </c>
      <c r="H2116">
        <v>110</v>
      </c>
      <c r="I2116">
        <v>105500000</v>
      </c>
      <c r="J2116" t="s">
        <v>88</v>
      </c>
      <c r="Q2116" t="s">
        <v>11751</v>
      </c>
      <c r="R2116" t="s">
        <v>11752</v>
      </c>
      <c r="S2116">
        <v>31260</v>
      </c>
      <c r="T2116">
        <v>582</v>
      </c>
      <c r="U2116" t="s">
        <v>11753</v>
      </c>
      <c r="V2116">
        <v>0</v>
      </c>
      <c r="W2116" t="s">
        <v>11754</v>
      </c>
      <c r="X2116" t="s">
        <v>11755</v>
      </c>
      <c r="Y2116">
        <v>152</v>
      </c>
      <c r="Z2116" t="s">
        <v>44</v>
      </c>
      <c r="AA2116" t="s">
        <v>710</v>
      </c>
      <c r="AB2116" t="s">
        <v>46</v>
      </c>
      <c r="AC2116">
        <v>4000000</v>
      </c>
      <c r="AD2116">
        <v>1981</v>
      </c>
      <c r="AE2116">
        <v>95</v>
      </c>
      <c r="AF2116">
        <v>6.2</v>
      </c>
      <c r="AG2116">
        <v>1.85</v>
      </c>
      <c r="AH2116">
        <v>0</v>
      </c>
    </row>
    <row r="2117" spans="1:34">
      <c r="A2117" t="s">
        <v>34</v>
      </c>
      <c r="B2117" t="s">
        <v>11759</v>
      </c>
      <c r="C2117">
        <v>22</v>
      </c>
      <c r="D2117">
        <v>106</v>
      </c>
      <c r="E2117">
        <v>8</v>
      </c>
      <c r="F2117">
        <v>315</v>
      </c>
      <c r="G2117" t="s">
        <v>8566</v>
      </c>
      <c r="H2117">
        <v>611</v>
      </c>
      <c r="I2117">
        <v>115504</v>
      </c>
      <c r="J2117" t="s">
        <v>88</v>
      </c>
      <c r="K2117" t="s">
        <v>38</v>
      </c>
      <c r="L2117" t="s">
        <v>87</v>
      </c>
      <c r="Q2117" t="s">
        <v>2915</v>
      </c>
      <c r="R2117" t="s">
        <v>11760</v>
      </c>
      <c r="S2117">
        <v>4820</v>
      </c>
      <c r="T2117">
        <v>1739</v>
      </c>
      <c r="U2117" t="s">
        <v>11761</v>
      </c>
      <c r="V2117">
        <v>2</v>
      </c>
      <c r="W2117" t="s">
        <v>11762</v>
      </c>
      <c r="X2117" t="s">
        <v>11763</v>
      </c>
      <c r="Y2117">
        <v>26</v>
      </c>
      <c r="Z2117" t="s">
        <v>44</v>
      </c>
      <c r="AA2117" t="s">
        <v>329</v>
      </c>
      <c r="AB2117" t="s">
        <v>62</v>
      </c>
      <c r="AC2117">
        <v>14000000</v>
      </c>
      <c r="AD2117">
        <v>2008</v>
      </c>
      <c r="AE2117">
        <v>397</v>
      </c>
      <c r="AF2117">
        <v>6.2</v>
      </c>
      <c r="AG2117">
        <v>2.35</v>
      </c>
      <c r="AH2117">
        <v>0</v>
      </c>
    </row>
    <row r="2118" spans="1:34">
      <c r="A2118" t="s">
        <v>34</v>
      </c>
      <c r="B2118" t="s">
        <v>373</v>
      </c>
      <c r="C2118">
        <v>32</v>
      </c>
      <c r="D2118">
        <v>80</v>
      </c>
      <c r="E2118">
        <v>522</v>
      </c>
      <c r="F2118">
        <v>423</v>
      </c>
      <c r="G2118" t="s">
        <v>373</v>
      </c>
      <c r="H2118">
        <v>813</v>
      </c>
      <c r="I2118">
        <v>194568</v>
      </c>
      <c r="J2118" t="s">
        <v>88</v>
      </c>
      <c r="K2118" t="s">
        <v>87</v>
      </c>
      <c r="Q2118" t="s">
        <v>11764</v>
      </c>
      <c r="R2118" t="s">
        <v>11765</v>
      </c>
      <c r="S2118">
        <v>2963</v>
      </c>
      <c r="T2118">
        <v>2179</v>
      </c>
      <c r="U2118" t="s">
        <v>4115</v>
      </c>
      <c r="V2118">
        <v>0</v>
      </c>
      <c r="W2118" t="s">
        <v>11766</v>
      </c>
      <c r="X2118" t="s">
        <v>11767</v>
      </c>
      <c r="Y2118">
        <v>28</v>
      </c>
      <c r="Z2118" t="s">
        <v>44</v>
      </c>
      <c r="AA2118" t="s">
        <v>45</v>
      </c>
      <c r="AB2118" t="s">
        <v>46</v>
      </c>
      <c r="AC2118">
        <v>1500000</v>
      </c>
      <c r="AD2118">
        <v>2006</v>
      </c>
      <c r="AE2118">
        <v>522</v>
      </c>
      <c r="AF2118">
        <v>6.2</v>
      </c>
      <c r="AG2118">
        <v>1.85</v>
      </c>
      <c r="AH2118">
        <v>0</v>
      </c>
    </row>
    <row r="2119" spans="1:34">
      <c r="A2119" t="s">
        <v>76</v>
      </c>
      <c r="B2119" t="s">
        <v>11768</v>
      </c>
      <c r="C2119">
        <v>35</v>
      </c>
      <c r="D2119">
        <v>87</v>
      </c>
      <c r="E2119">
        <v>4</v>
      </c>
      <c r="F2119">
        <v>624</v>
      </c>
      <c r="G2119" t="s">
        <v>632</v>
      </c>
      <c r="H2119">
        <v>2000</v>
      </c>
      <c r="I2119">
        <v>19539</v>
      </c>
      <c r="J2119" t="s">
        <v>88</v>
      </c>
      <c r="Q2119" t="s">
        <v>2595</v>
      </c>
      <c r="R2119" t="s">
        <v>11769</v>
      </c>
      <c r="S2119">
        <v>4182</v>
      </c>
      <c r="T2119">
        <v>6227</v>
      </c>
      <c r="U2119" t="s">
        <v>4638</v>
      </c>
      <c r="V2119">
        <v>1</v>
      </c>
      <c r="W2119" t="s">
        <v>11770</v>
      </c>
      <c r="X2119" t="s">
        <v>11771</v>
      </c>
      <c r="Y2119">
        <v>53</v>
      </c>
      <c r="Z2119" t="s">
        <v>44</v>
      </c>
      <c r="AA2119" t="s">
        <v>45</v>
      </c>
      <c r="AB2119" t="s">
        <v>46</v>
      </c>
      <c r="AC2119">
        <v>1000000</v>
      </c>
      <c r="AD2119">
        <v>2003</v>
      </c>
      <c r="AE2119">
        <v>1000</v>
      </c>
      <c r="AF2119">
        <v>6.2</v>
      </c>
      <c r="AG2119">
        <v>1.85</v>
      </c>
      <c r="AH2119">
        <v>3000</v>
      </c>
    </row>
    <row r="2120" spans="1:34">
      <c r="A2120" t="s">
        <v>34</v>
      </c>
      <c r="B2120" t="s">
        <v>11776</v>
      </c>
      <c r="C2120">
        <v>101</v>
      </c>
      <c r="D2120">
        <v>109</v>
      </c>
      <c r="E2120">
        <v>199</v>
      </c>
      <c r="F2120">
        <v>44</v>
      </c>
      <c r="G2120" t="s">
        <v>11777</v>
      </c>
      <c r="H2120">
        <v>503</v>
      </c>
      <c r="I2120">
        <v>9000000</v>
      </c>
      <c r="J2120" t="s">
        <v>88</v>
      </c>
      <c r="K2120" t="s">
        <v>38</v>
      </c>
      <c r="L2120" t="s">
        <v>128</v>
      </c>
      <c r="Q2120" t="s">
        <v>6126</v>
      </c>
      <c r="R2120" t="s">
        <v>11778</v>
      </c>
      <c r="S2120">
        <v>7584</v>
      </c>
      <c r="T2120">
        <v>731</v>
      </c>
      <c r="U2120" t="s">
        <v>11779</v>
      </c>
      <c r="V2120">
        <v>8</v>
      </c>
      <c r="W2120" t="s">
        <v>11780</v>
      </c>
      <c r="X2120" t="s">
        <v>11781</v>
      </c>
      <c r="Y2120">
        <v>137</v>
      </c>
      <c r="Z2120" t="s">
        <v>44</v>
      </c>
      <c r="AA2120" t="s">
        <v>45</v>
      </c>
      <c r="AB2120" t="s">
        <v>2034</v>
      </c>
      <c r="AC2120">
        <v>900000</v>
      </c>
      <c r="AD2120">
        <v>1970</v>
      </c>
      <c r="AE2120">
        <v>46</v>
      </c>
      <c r="AF2120">
        <v>6.2</v>
      </c>
      <c r="AG2120">
        <v>2.35</v>
      </c>
      <c r="AH2120">
        <v>0</v>
      </c>
    </row>
    <row r="2121" spans="1:34">
      <c r="A2121" t="s">
        <v>34</v>
      </c>
      <c r="B2121" t="s">
        <v>1874</v>
      </c>
      <c r="C2121">
        <v>59</v>
      </c>
      <c r="D2121">
        <v>92</v>
      </c>
      <c r="E2121">
        <v>406</v>
      </c>
      <c r="F2121">
        <v>194</v>
      </c>
      <c r="G2121" t="s">
        <v>11782</v>
      </c>
      <c r="H2121">
        <v>406</v>
      </c>
      <c r="I2121">
        <v>582024</v>
      </c>
      <c r="J2121" t="s">
        <v>88</v>
      </c>
      <c r="K2121" t="s">
        <v>86</v>
      </c>
      <c r="Q2121" t="s">
        <v>1874</v>
      </c>
      <c r="R2121" t="s">
        <v>11783</v>
      </c>
      <c r="S2121">
        <v>30396</v>
      </c>
      <c r="T2121">
        <v>904</v>
      </c>
      <c r="U2121" t="s">
        <v>11784</v>
      </c>
      <c r="V2121">
        <v>0</v>
      </c>
      <c r="W2121" t="s">
        <v>11785</v>
      </c>
      <c r="X2121" t="s">
        <v>11786</v>
      </c>
      <c r="Y2121">
        <v>168</v>
      </c>
      <c r="Z2121" t="s">
        <v>44</v>
      </c>
      <c r="AA2121" t="s">
        <v>45</v>
      </c>
      <c r="AB2121" t="s">
        <v>4581</v>
      </c>
      <c r="AC2121">
        <v>1000000</v>
      </c>
      <c r="AD2121">
        <v>1997</v>
      </c>
      <c r="AE2121">
        <v>203</v>
      </c>
      <c r="AF2121">
        <v>6.2</v>
      </c>
      <c r="AG2121">
        <v>1.85</v>
      </c>
      <c r="AH2121">
        <v>0</v>
      </c>
    </row>
    <row r="2122" spans="1:34">
      <c r="A2122" t="s">
        <v>34</v>
      </c>
      <c r="B2122" t="s">
        <v>3146</v>
      </c>
      <c r="C2122">
        <v>35</v>
      </c>
      <c r="D2122">
        <v>84</v>
      </c>
      <c r="E2122">
        <v>681</v>
      </c>
      <c r="F2122">
        <v>143</v>
      </c>
      <c r="G2122" t="s">
        <v>11787</v>
      </c>
      <c r="H2122">
        <v>239</v>
      </c>
      <c r="I2122">
        <v>52850</v>
      </c>
      <c r="J2122" t="s">
        <v>88</v>
      </c>
      <c r="Q2122" t="s">
        <v>8828</v>
      </c>
      <c r="R2122" t="s">
        <v>11788</v>
      </c>
      <c r="S2122">
        <v>1656</v>
      </c>
      <c r="T2122">
        <v>734</v>
      </c>
      <c r="U2122" t="s">
        <v>11789</v>
      </c>
      <c r="V2122">
        <v>0</v>
      </c>
      <c r="W2122" t="s">
        <v>11790</v>
      </c>
      <c r="X2122" t="s">
        <v>11791</v>
      </c>
      <c r="Y2122">
        <v>12</v>
      </c>
      <c r="Z2122" t="s">
        <v>44</v>
      </c>
      <c r="AA2122" t="s">
        <v>45</v>
      </c>
      <c r="AB2122" t="s">
        <v>532</v>
      </c>
      <c r="AC2122">
        <v>500000</v>
      </c>
      <c r="AD2122">
        <v>2007</v>
      </c>
      <c r="AE2122">
        <v>172</v>
      </c>
      <c r="AF2122">
        <v>6.2</v>
      </c>
      <c r="AG2122">
        <v>1.85</v>
      </c>
      <c r="AH2122">
        <v>155</v>
      </c>
    </row>
    <row r="2123" spans="1:34">
      <c r="A2123" t="s">
        <v>34</v>
      </c>
      <c r="B2123" t="s">
        <v>11792</v>
      </c>
      <c r="C2123">
        <v>88</v>
      </c>
      <c r="D2123">
        <v>103</v>
      </c>
      <c r="E2123">
        <v>365</v>
      </c>
      <c r="F2123">
        <v>49</v>
      </c>
      <c r="G2123" t="s">
        <v>11792</v>
      </c>
      <c r="H2123">
        <v>907</v>
      </c>
      <c r="I2123">
        <v>23000</v>
      </c>
      <c r="J2123" t="s">
        <v>88</v>
      </c>
      <c r="K2123" t="s">
        <v>94</v>
      </c>
      <c r="L2123" t="s">
        <v>91</v>
      </c>
      <c r="Q2123" t="s">
        <v>11793</v>
      </c>
      <c r="R2123" t="s">
        <v>11794</v>
      </c>
      <c r="S2123">
        <v>5931</v>
      </c>
      <c r="T2123">
        <v>1411</v>
      </c>
      <c r="U2123" t="s">
        <v>11795</v>
      </c>
      <c r="V2123">
        <v>0</v>
      </c>
      <c r="W2123" t="s">
        <v>11796</v>
      </c>
      <c r="X2123" t="s">
        <v>11797</v>
      </c>
      <c r="Y2123">
        <v>58</v>
      </c>
      <c r="Z2123" t="s">
        <v>44</v>
      </c>
      <c r="AA2123" t="s">
        <v>45</v>
      </c>
      <c r="AB2123" t="s">
        <v>199</v>
      </c>
      <c r="AC2123">
        <v>500000</v>
      </c>
      <c r="AD2123">
        <v>2006</v>
      </c>
      <c r="AE2123">
        <v>365</v>
      </c>
      <c r="AF2123">
        <v>6.2</v>
      </c>
      <c r="AG2123">
        <v>1.85</v>
      </c>
      <c r="AH2123">
        <v>0</v>
      </c>
    </row>
    <row r="2124" spans="1:34">
      <c r="A2124" t="s">
        <v>34</v>
      </c>
      <c r="B2124" t="s">
        <v>4217</v>
      </c>
      <c r="C2124">
        <v>135</v>
      </c>
      <c r="D2124">
        <v>90</v>
      </c>
      <c r="E2124">
        <v>23</v>
      </c>
      <c r="F2124">
        <v>233</v>
      </c>
      <c r="G2124" t="s">
        <v>9568</v>
      </c>
      <c r="H2124">
        <v>957</v>
      </c>
      <c r="I2124">
        <v>110332737</v>
      </c>
      <c r="J2124" t="s">
        <v>88</v>
      </c>
      <c r="K2124" t="s">
        <v>37</v>
      </c>
      <c r="Q2124" t="s">
        <v>3478</v>
      </c>
      <c r="R2124" t="s">
        <v>11829</v>
      </c>
      <c r="S2124">
        <v>110788</v>
      </c>
      <c r="T2124">
        <v>1997</v>
      </c>
      <c r="U2124" t="s">
        <v>11830</v>
      </c>
      <c r="V2124">
        <v>1</v>
      </c>
      <c r="W2124" t="s">
        <v>11831</v>
      </c>
      <c r="X2124" t="s">
        <v>11832</v>
      </c>
      <c r="Y2124">
        <v>258</v>
      </c>
      <c r="Z2124" t="s">
        <v>44</v>
      </c>
      <c r="AA2124" t="s">
        <v>45</v>
      </c>
      <c r="AB2124" t="s">
        <v>62</v>
      </c>
      <c r="AC2124">
        <v>100000000</v>
      </c>
      <c r="AD2124">
        <v>2005</v>
      </c>
      <c r="AE2124">
        <v>550</v>
      </c>
      <c r="AF2124">
        <v>6.1</v>
      </c>
      <c r="AG2124">
        <v>2.35</v>
      </c>
      <c r="AH2124">
        <v>2000</v>
      </c>
    </row>
    <row r="2125" spans="1:34">
      <c r="A2125" t="s">
        <v>34</v>
      </c>
      <c r="B2125" t="s">
        <v>3850</v>
      </c>
      <c r="C2125">
        <v>144</v>
      </c>
      <c r="D2125">
        <v>99</v>
      </c>
      <c r="E2125">
        <v>163</v>
      </c>
      <c r="F2125">
        <v>495</v>
      </c>
      <c r="G2125" t="s">
        <v>11869</v>
      </c>
      <c r="H2125">
        <v>11000</v>
      </c>
      <c r="I2125">
        <v>109993847</v>
      </c>
      <c r="J2125" t="s">
        <v>88</v>
      </c>
      <c r="K2125" t="s">
        <v>89</v>
      </c>
      <c r="L2125" t="s">
        <v>70</v>
      </c>
      <c r="M2125" t="s">
        <v>87</v>
      </c>
      <c r="Q2125" t="s">
        <v>3345</v>
      </c>
      <c r="R2125" t="s">
        <v>11870</v>
      </c>
      <c r="S2125">
        <v>72326</v>
      </c>
      <c r="T2125">
        <v>12831</v>
      </c>
      <c r="U2125" t="s">
        <v>11871</v>
      </c>
      <c r="V2125">
        <v>0</v>
      </c>
      <c r="W2125" t="s">
        <v>11872</v>
      </c>
      <c r="X2125" t="s">
        <v>11873</v>
      </c>
      <c r="Y2125">
        <v>116</v>
      </c>
      <c r="Z2125" t="s">
        <v>44</v>
      </c>
      <c r="AA2125" t="s">
        <v>45</v>
      </c>
      <c r="AB2125" t="s">
        <v>150</v>
      </c>
      <c r="AC2125">
        <v>80000000</v>
      </c>
      <c r="AD2125">
        <v>2008</v>
      </c>
      <c r="AE2125">
        <v>869</v>
      </c>
      <c r="AF2125">
        <v>6.1</v>
      </c>
      <c r="AG2125">
        <v>2.35</v>
      </c>
      <c r="AH2125">
        <v>0</v>
      </c>
    </row>
    <row r="2126" spans="1:34">
      <c r="A2126" t="s">
        <v>34</v>
      </c>
      <c r="B2126" t="s">
        <v>6740</v>
      </c>
      <c r="C2126">
        <v>86</v>
      </c>
      <c r="D2126">
        <v>104</v>
      </c>
      <c r="E2126">
        <v>226</v>
      </c>
      <c r="F2126">
        <v>577</v>
      </c>
      <c r="G2126" t="s">
        <v>7062</v>
      </c>
      <c r="H2126">
        <v>13000</v>
      </c>
      <c r="I2126">
        <v>69688384</v>
      </c>
      <c r="J2126" t="s">
        <v>88</v>
      </c>
      <c r="K2126" t="s">
        <v>89</v>
      </c>
      <c r="L2126" t="s">
        <v>70</v>
      </c>
      <c r="Q2126" t="s">
        <v>98</v>
      </c>
      <c r="R2126" t="s">
        <v>11892</v>
      </c>
      <c r="S2126">
        <v>34473</v>
      </c>
      <c r="T2126">
        <v>16452</v>
      </c>
      <c r="U2126" t="s">
        <v>1833</v>
      </c>
      <c r="V2126">
        <v>1</v>
      </c>
      <c r="W2126" t="s">
        <v>11893</v>
      </c>
      <c r="X2126" t="s">
        <v>11894</v>
      </c>
      <c r="Y2126">
        <v>139</v>
      </c>
      <c r="Z2126" t="s">
        <v>44</v>
      </c>
      <c r="AA2126" t="s">
        <v>45</v>
      </c>
      <c r="AB2126" t="s">
        <v>150</v>
      </c>
      <c r="AC2126">
        <v>60000000</v>
      </c>
      <c r="AD2126">
        <v>2000</v>
      </c>
      <c r="AE2126">
        <v>718</v>
      </c>
      <c r="AF2126">
        <v>6.1</v>
      </c>
      <c r="AG2126">
        <v>1.85</v>
      </c>
      <c r="AH2126">
        <v>0</v>
      </c>
    </row>
    <row r="2127" spans="1:34">
      <c r="A2127" t="s">
        <v>34</v>
      </c>
      <c r="B2127" t="s">
        <v>11905</v>
      </c>
      <c r="C2127">
        <v>118</v>
      </c>
      <c r="D2127">
        <v>101</v>
      </c>
      <c r="E2127">
        <v>30</v>
      </c>
      <c r="F2127">
        <v>268</v>
      </c>
      <c r="G2127" t="s">
        <v>4287</v>
      </c>
      <c r="H2127">
        <v>1000</v>
      </c>
      <c r="I2127">
        <v>93307796</v>
      </c>
      <c r="J2127" t="s">
        <v>88</v>
      </c>
      <c r="K2127" t="s">
        <v>87</v>
      </c>
      <c r="Q2127" t="s">
        <v>1828</v>
      </c>
      <c r="R2127" t="s">
        <v>11906</v>
      </c>
      <c r="S2127">
        <v>85673</v>
      </c>
      <c r="T2127">
        <v>2636</v>
      </c>
      <c r="U2127" t="s">
        <v>1925</v>
      </c>
      <c r="V2127">
        <v>2</v>
      </c>
      <c r="W2127" t="s">
        <v>11907</v>
      </c>
      <c r="X2127" t="s">
        <v>11908</v>
      </c>
      <c r="Y2127">
        <v>269</v>
      </c>
      <c r="Z2127" t="s">
        <v>44</v>
      </c>
      <c r="AA2127" t="s">
        <v>45</v>
      </c>
      <c r="AB2127" t="s">
        <v>62</v>
      </c>
      <c r="AC2127">
        <v>60000000</v>
      </c>
      <c r="AD2127">
        <v>2002</v>
      </c>
      <c r="AE2127">
        <v>976</v>
      </c>
      <c r="AF2127">
        <v>6.1</v>
      </c>
      <c r="AG2127">
        <v>1.85</v>
      </c>
      <c r="AH2127">
        <v>0</v>
      </c>
    </row>
    <row r="2128" spans="1:34">
      <c r="A2128" t="s">
        <v>34</v>
      </c>
      <c r="B2128" t="s">
        <v>1795</v>
      </c>
      <c r="C2128">
        <v>173</v>
      </c>
      <c r="D2128">
        <v>101</v>
      </c>
      <c r="E2128">
        <v>480</v>
      </c>
      <c r="F2128">
        <v>767</v>
      </c>
      <c r="G2128" t="s">
        <v>11869</v>
      </c>
      <c r="H2128">
        <v>881</v>
      </c>
      <c r="I2128">
        <v>88200225</v>
      </c>
      <c r="J2128" t="s">
        <v>88</v>
      </c>
      <c r="K2128" t="s">
        <v>37</v>
      </c>
      <c r="Q2128" t="s">
        <v>2200</v>
      </c>
      <c r="R2128" t="s">
        <v>11909</v>
      </c>
      <c r="S2128">
        <v>120795</v>
      </c>
      <c r="T2128">
        <v>3943</v>
      </c>
      <c r="U2128" t="s">
        <v>11910</v>
      </c>
      <c r="V2128">
        <v>5</v>
      </c>
      <c r="W2128" t="s">
        <v>11911</v>
      </c>
      <c r="X2128" t="s">
        <v>11912</v>
      </c>
      <c r="Y2128">
        <v>308</v>
      </c>
      <c r="Z2128" t="s">
        <v>44</v>
      </c>
      <c r="AA2128" t="s">
        <v>45</v>
      </c>
      <c r="AB2128" t="s">
        <v>62</v>
      </c>
      <c r="AC2128">
        <v>60000000</v>
      </c>
      <c r="AD2128">
        <v>2004</v>
      </c>
      <c r="AE2128">
        <v>869</v>
      </c>
      <c r="AF2128">
        <v>6.1</v>
      </c>
      <c r="AG2128">
        <v>2.35</v>
      </c>
      <c r="AH2128">
        <v>0</v>
      </c>
    </row>
    <row r="2129" spans="1:34">
      <c r="A2129" t="s">
        <v>34</v>
      </c>
      <c r="B2129" t="s">
        <v>7640</v>
      </c>
      <c r="C2129">
        <v>92</v>
      </c>
      <c r="D2129">
        <v>104</v>
      </c>
      <c r="E2129">
        <v>165</v>
      </c>
      <c r="F2129">
        <v>944</v>
      </c>
      <c r="G2129" t="s">
        <v>1501</v>
      </c>
      <c r="H2129">
        <v>1000</v>
      </c>
      <c r="I2129">
        <v>46611204</v>
      </c>
      <c r="J2129" t="s">
        <v>88</v>
      </c>
      <c r="K2129" t="s">
        <v>38</v>
      </c>
      <c r="L2129" t="s">
        <v>70</v>
      </c>
      <c r="M2129" t="s">
        <v>87</v>
      </c>
      <c r="Q2129" t="s">
        <v>1709</v>
      </c>
      <c r="R2129" t="s">
        <v>11921</v>
      </c>
      <c r="S2129">
        <v>55749</v>
      </c>
      <c r="T2129">
        <v>4294</v>
      </c>
      <c r="U2129" t="s">
        <v>5160</v>
      </c>
      <c r="V2129">
        <v>1</v>
      </c>
      <c r="W2129" t="s">
        <v>11922</v>
      </c>
      <c r="X2129" t="s">
        <v>11923</v>
      </c>
      <c r="Y2129">
        <v>257</v>
      </c>
      <c r="Z2129" t="s">
        <v>44</v>
      </c>
      <c r="AA2129" t="s">
        <v>45</v>
      </c>
      <c r="AB2129" t="s">
        <v>62</v>
      </c>
      <c r="AC2129">
        <v>48000000</v>
      </c>
      <c r="AD2129">
        <v>1998</v>
      </c>
      <c r="AE2129">
        <v>967</v>
      </c>
      <c r="AF2129">
        <v>6.1</v>
      </c>
      <c r="AG2129">
        <v>2.35</v>
      </c>
      <c r="AH2129">
        <v>0</v>
      </c>
    </row>
    <row r="2130" spans="1:34">
      <c r="A2130" t="s">
        <v>34</v>
      </c>
      <c r="B2130" t="s">
        <v>630</v>
      </c>
      <c r="C2130">
        <v>115</v>
      </c>
      <c r="D2130">
        <v>122</v>
      </c>
      <c r="E2130">
        <v>2000</v>
      </c>
      <c r="F2130">
        <v>1000</v>
      </c>
      <c r="G2130" t="s">
        <v>632</v>
      </c>
      <c r="H2130">
        <v>11000</v>
      </c>
      <c r="I2130">
        <v>22362500</v>
      </c>
      <c r="J2130" t="s">
        <v>88</v>
      </c>
      <c r="K2130" t="s">
        <v>38</v>
      </c>
      <c r="Q2130" t="s">
        <v>201</v>
      </c>
      <c r="R2130" t="s">
        <v>11941</v>
      </c>
      <c r="S2130">
        <v>35599</v>
      </c>
      <c r="T2130">
        <v>15275</v>
      </c>
      <c r="U2130" t="s">
        <v>2264</v>
      </c>
      <c r="V2130">
        <v>0</v>
      </c>
      <c r="W2130" t="s">
        <v>11942</v>
      </c>
      <c r="X2130" t="s">
        <v>11943</v>
      </c>
      <c r="Y2130">
        <v>195</v>
      </c>
      <c r="Z2130" t="s">
        <v>44</v>
      </c>
      <c r="AA2130" t="s">
        <v>45</v>
      </c>
      <c r="AB2130" t="s">
        <v>62</v>
      </c>
      <c r="AC2130">
        <v>55000000</v>
      </c>
      <c r="AD2130">
        <v>1999</v>
      </c>
      <c r="AE2130">
        <v>1000</v>
      </c>
      <c r="AF2130">
        <v>6.1</v>
      </c>
      <c r="AG2130">
        <v>1.85</v>
      </c>
      <c r="AH2130">
        <v>641</v>
      </c>
    </row>
    <row r="2131" spans="1:34">
      <c r="A2131" t="s">
        <v>34</v>
      </c>
      <c r="B2131" t="s">
        <v>9753</v>
      </c>
      <c r="C2131">
        <v>145</v>
      </c>
      <c r="D2131">
        <v>96</v>
      </c>
      <c r="E2131">
        <v>51</v>
      </c>
      <c r="F2131">
        <v>322</v>
      </c>
      <c r="G2131" t="s">
        <v>7872</v>
      </c>
      <c r="H2131">
        <v>8000</v>
      </c>
      <c r="I2131">
        <v>150315155</v>
      </c>
      <c r="J2131" t="s">
        <v>88</v>
      </c>
      <c r="K2131" t="s">
        <v>89</v>
      </c>
      <c r="Q2131" t="s">
        <v>1736</v>
      </c>
      <c r="R2131" t="s">
        <v>11947</v>
      </c>
      <c r="S2131">
        <v>54010</v>
      </c>
      <c r="T2131">
        <v>10886</v>
      </c>
      <c r="U2131" t="s">
        <v>6420</v>
      </c>
      <c r="V2131">
        <v>2</v>
      </c>
      <c r="W2131" t="s">
        <v>11948</v>
      </c>
      <c r="X2131" t="s">
        <v>11949</v>
      </c>
      <c r="Y2131">
        <v>130</v>
      </c>
      <c r="Z2131" t="s">
        <v>44</v>
      </c>
      <c r="AA2131" t="s">
        <v>45</v>
      </c>
      <c r="AB2131" t="s">
        <v>62</v>
      </c>
      <c r="AC2131">
        <v>50000000</v>
      </c>
      <c r="AD2131">
        <v>2015</v>
      </c>
      <c r="AE2131">
        <v>2000</v>
      </c>
      <c r="AF2131">
        <v>6.1</v>
      </c>
      <c r="AG2131">
        <v>1.85</v>
      </c>
      <c r="AH2131">
        <v>13000</v>
      </c>
    </row>
    <row r="2132" spans="1:34">
      <c r="A2132" t="s">
        <v>34</v>
      </c>
      <c r="B2132" t="s">
        <v>6938</v>
      </c>
      <c r="C2132">
        <v>118</v>
      </c>
      <c r="D2132">
        <v>106</v>
      </c>
      <c r="E2132">
        <v>23</v>
      </c>
      <c r="F2132">
        <v>418</v>
      </c>
      <c r="G2132" t="s">
        <v>6414</v>
      </c>
      <c r="H2132">
        <v>1000</v>
      </c>
      <c r="I2132">
        <v>57887882</v>
      </c>
      <c r="J2132" t="s">
        <v>88</v>
      </c>
      <c r="K2132" t="s">
        <v>38</v>
      </c>
      <c r="L2132" t="s">
        <v>87</v>
      </c>
      <c r="Q2132" t="s">
        <v>8047</v>
      </c>
      <c r="R2132" t="s">
        <v>11978</v>
      </c>
      <c r="S2132">
        <v>35508</v>
      </c>
      <c r="T2132">
        <v>2325</v>
      </c>
      <c r="U2132" t="s">
        <v>5039</v>
      </c>
      <c r="V2132">
        <v>2</v>
      </c>
      <c r="W2132" t="s">
        <v>11979</v>
      </c>
      <c r="X2132" t="s">
        <v>11980</v>
      </c>
      <c r="Y2132">
        <v>211</v>
      </c>
      <c r="Z2132" t="s">
        <v>44</v>
      </c>
      <c r="AA2132" t="s">
        <v>45</v>
      </c>
      <c r="AB2132" t="s">
        <v>62</v>
      </c>
      <c r="AC2132">
        <v>50000000</v>
      </c>
      <c r="AD2132">
        <v>2004</v>
      </c>
      <c r="AE2132">
        <v>593</v>
      </c>
      <c r="AF2132">
        <v>6.1</v>
      </c>
      <c r="AG2132">
        <v>1.85</v>
      </c>
      <c r="AH2132">
        <v>0</v>
      </c>
    </row>
    <row r="2133" spans="1:34">
      <c r="A2133" t="s">
        <v>34</v>
      </c>
      <c r="B2133" t="s">
        <v>6115</v>
      </c>
      <c r="C2133">
        <v>303</v>
      </c>
      <c r="D2133">
        <v>136</v>
      </c>
      <c r="E2133">
        <v>3000</v>
      </c>
      <c r="F2133">
        <v>3000</v>
      </c>
      <c r="G2133" t="s">
        <v>767</v>
      </c>
      <c r="H2133">
        <v>14000</v>
      </c>
      <c r="I2133">
        <v>42615685</v>
      </c>
      <c r="J2133" t="s">
        <v>88</v>
      </c>
      <c r="K2133" t="s">
        <v>92</v>
      </c>
      <c r="Q2133" t="s">
        <v>81</v>
      </c>
      <c r="R2133" t="s">
        <v>11984</v>
      </c>
      <c r="S2133">
        <v>136093</v>
      </c>
      <c r="T2133">
        <v>28927</v>
      </c>
      <c r="U2133" t="s">
        <v>6115</v>
      </c>
      <c r="V2133">
        <v>3</v>
      </c>
      <c r="W2133" t="s">
        <v>11985</v>
      </c>
      <c r="X2133" t="s">
        <v>11986</v>
      </c>
      <c r="Y2133">
        <v>416</v>
      </c>
      <c r="Z2133" t="s">
        <v>44</v>
      </c>
      <c r="AA2133" t="s">
        <v>45</v>
      </c>
      <c r="AB2133" t="s">
        <v>46</v>
      </c>
      <c r="AC2133">
        <v>40000000</v>
      </c>
      <c r="AD2133">
        <v>2014</v>
      </c>
      <c r="AE2133">
        <v>9000</v>
      </c>
      <c r="AF2133">
        <v>6.1</v>
      </c>
      <c r="AG2133">
        <v>2.35</v>
      </c>
      <c r="AH2133">
        <v>24000</v>
      </c>
    </row>
    <row r="2134" spans="1:34">
      <c r="A2134" t="s">
        <v>34</v>
      </c>
      <c r="B2134" t="s">
        <v>4378</v>
      </c>
      <c r="C2134">
        <v>12</v>
      </c>
      <c r="D2134">
        <v>128</v>
      </c>
      <c r="E2134">
        <v>545</v>
      </c>
      <c r="F2134">
        <v>353</v>
      </c>
      <c r="G2134" t="s">
        <v>11987</v>
      </c>
      <c r="H2134">
        <v>783</v>
      </c>
      <c r="I2134">
        <v>24332324</v>
      </c>
      <c r="J2134" t="s">
        <v>88</v>
      </c>
      <c r="K2134" t="s">
        <v>38</v>
      </c>
      <c r="Q2134" t="s">
        <v>2547</v>
      </c>
      <c r="R2134" t="s">
        <v>11988</v>
      </c>
      <c r="S2134">
        <v>13830</v>
      </c>
      <c r="T2134">
        <v>3126</v>
      </c>
      <c r="U2134" t="s">
        <v>11989</v>
      </c>
      <c r="V2134">
        <v>1</v>
      </c>
      <c r="W2134" t="s">
        <v>11990</v>
      </c>
      <c r="X2134" t="s">
        <v>11991</v>
      </c>
      <c r="Y2134">
        <v>61</v>
      </c>
      <c r="Z2134" t="s">
        <v>44</v>
      </c>
      <c r="AA2134" t="s">
        <v>45</v>
      </c>
      <c r="AB2134" t="s">
        <v>62</v>
      </c>
      <c r="AC2134">
        <v>40000000</v>
      </c>
      <c r="AD2134">
        <v>1994</v>
      </c>
      <c r="AE2134">
        <v>754</v>
      </c>
      <c r="AF2134">
        <v>6.1</v>
      </c>
      <c r="AG2134">
        <v>1.85</v>
      </c>
      <c r="AH2134">
        <v>680</v>
      </c>
    </row>
    <row r="2135" spans="1:34">
      <c r="A2135" t="s">
        <v>34</v>
      </c>
      <c r="B2135" t="s">
        <v>6304</v>
      </c>
      <c r="C2135">
        <v>97</v>
      </c>
      <c r="D2135">
        <v>108</v>
      </c>
      <c r="E2135">
        <v>72</v>
      </c>
      <c r="F2135">
        <v>559</v>
      </c>
      <c r="G2135" t="s">
        <v>6216</v>
      </c>
      <c r="H2135">
        <v>982</v>
      </c>
      <c r="I2135">
        <v>127214072</v>
      </c>
      <c r="J2135" t="s">
        <v>88</v>
      </c>
      <c r="K2135" t="s">
        <v>87</v>
      </c>
      <c r="Q2135" t="s">
        <v>5835</v>
      </c>
      <c r="R2135" t="s">
        <v>11992</v>
      </c>
      <c r="S2135">
        <v>83786</v>
      </c>
      <c r="T2135">
        <v>4251</v>
      </c>
      <c r="U2135" t="s">
        <v>11993</v>
      </c>
      <c r="V2135">
        <v>1</v>
      </c>
      <c r="W2135" t="s">
        <v>11994</v>
      </c>
      <c r="X2135" t="s">
        <v>11995</v>
      </c>
      <c r="Y2135">
        <v>392</v>
      </c>
      <c r="Z2135" t="s">
        <v>44</v>
      </c>
      <c r="AA2135" t="s">
        <v>45</v>
      </c>
      <c r="AB2135" t="s">
        <v>62</v>
      </c>
      <c r="AC2135">
        <v>38000000</v>
      </c>
      <c r="AD2135">
        <v>2002</v>
      </c>
      <c r="AE2135">
        <v>935</v>
      </c>
      <c r="AF2135">
        <v>6.1</v>
      </c>
      <c r="AG2135">
        <v>2.35</v>
      </c>
      <c r="AH2135">
        <v>0</v>
      </c>
    </row>
    <row r="2136" spans="1:34">
      <c r="A2136" t="s">
        <v>34</v>
      </c>
      <c r="B2136" t="s">
        <v>12000</v>
      </c>
      <c r="C2136">
        <v>148</v>
      </c>
      <c r="D2136">
        <v>110</v>
      </c>
      <c r="E2136">
        <v>11</v>
      </c>
      <c r="F2136">
        <v>591</v>
      </c>
      <c r="G2136" t="s">
        <v>1386</v>
      </c>
      <c r="H2136">
        <v>2000</v>
      </c>
      <c r="I2136">
        <v>46813366</v>
      </c>
      <c r="J2136" t="s">
        <v>88</v>
      </c>
      <c r="K2136" t="s">
        <v>87</v>
      </c>
      <c r="Q2136" t="s">
        <v>1738</v>
      </c>
      <c r="R2136" t="s">
        <v>12001</v>
      </c>
      <c r="S2136">
        <v>39440</v>
      </c>
      <c r="T2136">
        <v>4882</v>
      </c>
      <c r="U2136" t="s">
        <v>11427</v>
      </c>
      <c r="V2136">
        <v>4</v>
      </c>
      <c r="W2136" t="s">
        <v>12002</v>
      </c>
      <c r="X2136" t="s">
        <v>12003</v>
      </c>
      <c r="Y2136">
        <v>83</v>
      </c>
      <c r="Z2136" t="s">
        <v>44</v>
      </c>
      <c r="AA2136" t="s">
        <v>45</v>
      </c>
      <c r="AB2136" t="s">
        <v>46</v>
      </c>
      <c r="AC2136">
        <v>38000000</v>
      </c>
      <c r="AD2136">
        <v>2016</v>
      </c>
      <c r="AE2136">
        <v>756</v>
      </c>
      <c r="AF2136">
        <v>6.1</v>
      </c>
      <c r="AG2136">
        <v>2.35</v>
      </c>
      <c r="AH2136">
        <v>15000</v>
      </c>
    </row>
    <row r="2137" spans="1:34">
      <c r="A2137" t="s">
        <v>34</v>
      </c>
      <c r="B2137" t="s">
        <v>12008</v>
      </c>
      <c r="C2137">
        <v>97</v>
      </c>
      <c r="D2137">
        <v>109</v>
      </c>
      <c r="E2137">
        <v>24</v>
      </c>
      <c r="F2137">
        <v>167</v>
      </c>
      <c r="G2137" t="s">
        <v>1524</v>
      </c>
      <c r="H2137">
        <v>287</v>
      </c>
      <c r="I2137">
        <v>28995450</v>
      </c>
      <c r="J2137" t="s">
        <v>88</v>
      </c>
      <c r="K2137" t="s">
        <v>89</v>
      </c>
      <c r="L2137" t="s">
        <v>70</v>
      </c>
      <c r="Q2137" t="s">
        <v>4371</v>
      </c>
      <c r="R2137" t="s">
        <v>12009</v>
      </c>
      <c r="S2137">
        <v>19230</v>
      </c>
      <c r="T2137">
        <v>855</v>
      </c>
      <c r="U2137" t="s">
        <v>12010</v>
      </c>
      <c r="V2137">
        <v>5</v>
      </c>
      <c r="W2137" t="s">
        <v>12011</v>
      </c>
      <c r="X2137" t="s">
        <v>12012</v>
      </c>
      <c r="Y2137">
        <v>59</v>
      </c>
      <c r="Z2137" t="s">
        <v>44</v>
      </c>
      <c r="AA2137" t="s">
        <v>329</v>
      </c>
      <c r="AB2137" t="s">
        <v>150</v>
      </c>
      <c r="AC2137">
        <v>35000000</v>
      </c>
      <c r="AD2137">
        <v>2010</v>
      </c>
      <c r="AE2137">
        <v>175</v>
      </c>
      <c r="AF2137">
        <v>6.1</v>
      </c>
      <c r="AG2137">
        <v>2.35</v>
      </c>
      <c r="AH2137">
        <v>0</v>
      </c>
    </row>
    <row r="2138" spans="1:34">
      <c r="A2138" t="s">
        <v>34</v>
      </c>
      <c r="B2138" t="s">
        <v>8186</v>
      </c>
      <c r="C2138">
        <v>175</v>
      </c>
      <c r="D2138">
        <v>111</v>
      </c>
      <c r="E2138">
        <v>98</v>
      </c>
      <c r="F2138">
        <v>71</v>
      </c>
      <c r="G2138" t="s">
        <v>12020</v>
      </c>
      <c r="H2138">
        <v>2000</v>
      </c>
      <c r="I2138">
        <v>76806312</v>
      </c>
      <c r="J2138" t="s">
        <v>88</v>
      </c>
      <c r="K2138" t="s">
        <v>87</v>
      </c>
      <c r="Q2138" t="s">
        <v>2595</v>
      </c>
      <c r="R2138" t="s">
        <v>12021</v>
      </c>
      <c r="S2138">
        <v>124501</v>
      </c>
      <c r="T2138">
        <v>2978</v>
      </c>
      <c r="U2138" t="s">
        <v>12022</v>
      </c>
      <c r="V2138">
        <v>1</v>
      </c>
      <c r="W2138" t="s">
        <v>12023</v>
      </c>
      <c r="X2138" t="s">
        <v>12024</v>
      </c>
      <c r="Y2138">
        <v>154</v>
      </c>
      <c r="Z2138" t="s">
        <v>44</v>
      </c>
      <c r="AA2138" t="s">
        <v>45</v>
      </c>
      <c r="AB2138" t="s">
        <v>62</v>
      </c>
      <c r="AC2138">
        <v>30000000</v>
      </c>
      <c r="AD2138">
        <v>2008</v>
      </c>
      <c r="AE2138">
        <v>805</v>
      </c>
      <c r="AF2138">
        <v>6.1</v>
      </c>
      <c r="AG2138">
        <v>2.35</v>
      </c>
      <c r="AH2138">
        <v>0</v>
      </c>
    </row>
    <row r="2139" spans="1:34">
      <c r="A2139" t="s">
        <v>34</v>
      </c>
      <c r="B2139" t="s">
        <v>9649</v>
      </c>
      <c r="C2139">
        <v>119</v>
      </c>
      <c r="D2139">
        <v>98</v>
      </c>
      <c r="E2139">
        <v>56</v>
      </c>
      <c r="F2139">
        <v>533</v>
      </c>
      <c r="G2139" t="s">
        <v>2595</v>
      </c>
      <c r="H2139">
        <v>3000</v>
      </c>
      <c r="I2139">
        <v>56044241</v>
      </c>
      <c r="J2139" t="s">
        <v>88</v>
      </c>
      <c r="K2139" t="s">
        <v>70</v>
      </c>
      <c r="L2139" t="s">
        <v>87</v>
      </c>
      <c r="Q2139" t="s">
        <v>1109</v>
      </c>
      <c r="R2139" t="s">
        <v>12030</v>
      </c>
      <c r="S2139">
        <v>122187</v>
      </c>
      <c r="T2139">
        <v>6742</v>
      </c>
      <c r="U2139" t="s">
        <v>12031</v>
      </c>
      <c r="V2139">
        <v>1</v>
      </c>
      <c r="W2139" t="s">
        <v>12032</v>
      </c>
      <c r="X2139" t="s">
        <v>12033</v>
      </c>
      <c r="Y2139">
        <v>339</v>
      </c>
      <c r="Z2139" t="s">
        <v>44</v>
      </c>
      <c r="AA2139" t="s">
        <v>45</v>
      </c>
      <c r="AB2139" t="s">
        <v>62</v>
      </c>
      <c r="AC2139">
        <v>37000000</v>
      </c>
      <c r="AD2139">
        <v>2004</v>
      </c>
      <c r="AE2139">
        <v>2000</v>
      </c>
      <c r="AF2139">
        <v>6.1</v>
      </c>
      <c r="AG2139">
        <v>1.85</v>
      </c>
      <c r="AH2139">
        <v>0</v>
      </c>
    </row>
    <row r="2140" spans="1:34">
      <c r="A2140" t="s">
        <v>34</v>
      </c>
      <c r="B2140" t="s">
        <v>138</v>
      </c>
      <c r="C2140">
        <v>218</v>
      </c>
      <c r="D2140">
        <v>98</v>
      </c>
      <c r="E2140">
        <v>15000</v>
      </c>
      <c r="F2140">
        <v>392</v>
      </c>
      <c r="G2140" t="s">
        <v>1796</v>
      </c>
      <c r="H2140">
        <v>15000</v>
      </c>
      <c r="I2140">
        <v>35565975</v>
      </c>
      <c r="J2140" t="s">
        <v>88</v>
      </c>
      <c r="K2140" t="s">
        <v>38</v>
      </c>
      <c r="L2140" t="s">
        <v>87</v>
      </c>
      <c r="Q2140" t="s">
        <v>138</v>
      </c>
      <c r="R2140" t="s">
        <v>12039</v>
      </c>
      <c r="S2140">
        <v>49205</v>
      </c>
      <c r="T2140">
        <v>16827</v>
      </c>
      <c r="U2140" t="s">
        <v>8907</v>
      </c>
      <c r="V2140">
        <v>0</v>
      </c>
      <c r="W2140" t="s">
        <v>12040</v>
      </c>
      <c r="X2140" t="s">
        <v>12041</v>
      </c>
      <c r="Y2140">
        <v>184</v>
      </c>
      <c r="Z2140" t="s">
        <v>44</v>
      </c>
      <c r="AA2140" t="s">
        <v>45</v>
      </c>
      <c r="AB2140" t="s">
        <v>62</v>
      </c>
      <c r="AC2140">
        <v>30000000</v>
      </c>
      <c r="AD2140">
        <v>2011</v>
      </c>
      <c r="AE2140">
        <v>839</v>
      </c>
      <c r="AF2140">
        <v>6.1</v>
      </c>
      <c r="AG2140">
        <v>2.35</v>
      </c>
      <c r="AH2140">
        <v>0</v>
      </c>
    </row>
    <row r="2141" spans="1:34">
      <c r="A2141" t="s">
        <v>34</v>
      </c>
      <c r="B2141" t="s">
        <v>12046</v>
      </c>
      <c r="C2141">
        <v>65</v>
      </c>
      <c r="D2141">
        <v>101</v>
      </c>
      <c r="E2141">
        <v>3</v>
      </c>
      <c r="F2141">
        <v>120</v>
      </c>
      <c r="G2141" t="s">
        <v>12047</v>
      </c>
      <c r="H2141">
        <v>448</v>
      </c>
      <c r="I2141">
        <v>12189514</v>
      </c>
      <c r="J2141" t="s">
        <v>88</v>
      </c>
      <c r="K2141" t="s">
        <v>87</v>
      </c>
      <c r="Q2141" t="s">
        <v>6132</v>
      </c>
      <c r="R2141" t="s">
        <v>12048</v>
      </c>
      <c r="S2141">
        <v>30092</v>
      </c>
      <c r="T2141">
        <v>842</v>
      </c>
      <c r="U2141" t="s">
        <v>12049</v>
      </c>
      <c r="V2141">
        <v>0</v>
      </c>
      <c r="W2141" t="s">
        <v>12050</v>
      </c>
      <c r="X2141" t="s">
        <v>12051</v>
      </c>
      <c r="Y2141">
        <v>129</v>
      </c>
      <c r="Z2141" t="s">
        <v>44</v>
      </c>
      <c r="AA2141" t="s">
        <v>45</v>
      </c>
      <c r="AB2141" t="s">
        <v>62</v>
      </c>
      <c r="AC2141">
        <v>23000000</v>
      </c>
      <c r="AD2141">
        <v>2004</v>
      </c>
      <c r="AE2141">
        <v>143</v>
      </c>
      <c r="AF2141">
        <v>6.1</v>
      </c>
      <c r="AG2141">
        <v>2.35</v>
      </c>
      <c r="AH2141">
        <v>0</v>
      </c>
    </row>
    <row r="2142" spans="1:34">
      <c r="A2142" t="s">
        <v>34</v>
      </c>
      <c r="B2142" t="s">
        <v>3567</v>
      </c>
      <c r="C2142">
        <v>125</v>
      </c>
      <c r="D2142">
        <v>107</v>
      </c>
      <c r="E2142">
        <v>234</v>
      </c>
      <c r="F2142">
        <v>660</v>
      </c>
      <c r="G2142" t="s">
        <v>7567</v>
      </c>
      <c r="H2142">
        <v>1000</v>
      </c>
      <c r="I2142">
        <v>6998324</v>
      </c>
      <c r="J2142" t="s">
        <v>88</v>
      </c>
      <c r="K2142" t="s">
        <v>38</v>
      </c>
      <c r="Q2142" t="s">
        <v>12062</v>
      </c>
      <c r="R2142" t="s">
        <v>12063</v>
      </c>
      <c r="S2142">
        <v>11476</v>
      </c>
      <c r="T2142">
        <v>3944</v>
      </c>
      <c r="U2142" t="s">
        <v>887</v>
      </c>
      <c r="V2142">
        <v>2</v>
      </c>
      <c r="W2142" t="s">
        <v>12064</v>
      </c>
      <c r="X2142" t="s">
        <v>12065</v>
      </c>
      <c r="Y2142">
        <v>50</v>
      </c>
      <c r="Z2142" t="s">
        <v>44</v>
      </c>
      <c r="AA2142" t="s">
        <v>45</v>
      </c>
      <c r="AB2142" t="s">
        <v>46</v>
      </c>
      <c r="AC2142">
        <v>28000000</v>
      </c>
      <c r="AD2142">
        <v>2015</v>
      </c>
      <c r="AE2142">
        <v>962</v>
      </c>
      <c r="AF2142">
        <v>6.1</v>
      </c>
      <c r="AG2142">
        <v>1.85</v>
      </c>
      <c r="AH2142">
        <v>0</v>
      </c>
    </row>
    <row r="2143" spans="1:34">
      <c r="A2143" t="s">
        <v>34</v>
      </c>
      <c r="B2143" t="s">
        <v>6380</v>
      </c>
      <c r="C2143">
        <v>129</v>
      </c>
      <c r="D2143">
        <v>97</v>
      </c>
      <c r="E2143">
        <v>70</v>
      </c>
      <c r="F2143">
        <v>512</v>
      </c>
      <c r="G2143" t="s">
        <v>12066</v>
      </c>
      <c r="H2143">
        <v>2000</v>
      </c>
      <c r="I2143">
        <v>110222438</v>
      </c>
      <c r="J2143" t="s">
        <v>88</v>
      </c>
      <c r="K2143" t="s">
        <v>89</v>
      </c>
      <c r="L2143" t="s">
        <v>70</v>
      </c>
      <c r="M2143" t="s">
        <v>128</v>
      </c>
      <c r="N2143" t="s">
        <v>87</v>
      </c>
      <c r="Q2143" t="s">
        <v>1518</v>
      </c>
      <c r="R2143" t="s">
        <v>12067</v>
      </c>
      <c r="S2143">
        <v>96693</v>
      </c>
      <c r="T2143">
        <v>3984</v>
      </c>
      <c r="U2143" t="s">
        <v>923</v>
      </c>
      <c r="V2143">
        <v>2</v>
      </c>
      <c r="W2143" t="s">
        <v>12068</v>
      </c>
      <c r="X2143" t="s">
        <v>12069</v>
      </c>
      <c r="Y2143">
        <v>271</v>
      </c>
      <c r="Z2143" t="s">
        <v>44</v>
      </c>
      <c r="AA2143" t="s">
        <v>45</v>
      </c>
      <c r="AB2143" t="s">
        <v>150</v>
      </c>
      <c r="AC2143">
        <v>26000000</v>
      </c>
      <c r="AD2143">
        <v>2003</v>
      </c>
      <c r="AE2143">
        <v>528</v>
      </c>
      <c r="AF2143">
        <v>6.1</v>
      </c>
      <c r="AG2143">
        <v>1.85</v>
      </c>
      <c r="AH2143">
        <v>0</v>
      </c>
    </row>
    <row r="2144" spans="1:34">
      <c r="A2144" t="s">
        <v>34</v>
      </c>
      <c r="B2144" t="s">
        <v>10413</v>
      </c>
      <c r="C2144">
        <v>139</v>
      </c>
      <c r="D2144">
        <v>105</v>
      </c>
      <c r="E2144">
        <v>99</v>
      </c>
      <c r="F2144">
        <v>433</v>
      </c>
      <c r="G2144" t="s">
        <v>6561</v>
      </c>
      <c r="H2144">
        <v>3000</v>
      </c>
      <c r="I2144">
        <v>77264926</v>
      </c>
      <c r="J2144" t="s">
        <v>88</v>
      </c>
      <c r="K2144" t="s">
        <v>89</v>
      </c>
      <c r="Q2144" t="s">
        <v>4946</v>
      </c>
      <c r="R2144" t="s">
        <v>12079</v>
      </c>
      <c r="S2144">
        <v>21176</v>
      </c>
      <c r="T2144">
        <v>5740</v>
      </c>
      <c r="U2144" t="s">
        <v>6269</v>
      </c>
      <c r="V2144">
        <v>5</v>
      </c>
      <c r="W2144" t="s">
        <v>12080</v>
      </c>
      <c r="X2144" t="s">
        <v>12081</v>
      </c>
      <c r="Y2144">
        <v>107</v>
      </c>
      <c r="Z2144" t="s">
        <v>44</v>
      </c>
      <c r="AA2144" t="s">
        <v>45</v>
      </c>
      <c r="AB2144" t="s">
        <v>150</v>
      </c>
      <c r="AC2144">
        <v>25000000</v>
      </c>
      <c r="AD2144">
        <v>2012</v>
      </c>
      <c r="AE2144">
        <v>448</v>
      </c>
      <c r="AF2144">
        <v>6.1</v>
      </c>
      <c r="AG2144">
        <v>1.85</v>
      </c>
      <c r="AH2144">
        <v>0</v>
      </c>
    </row>
    <row r="2145" spans="1:34">
      <c r="A2145" t="s">
        <v>76</v>
      </c>
      <c r="B2145" t="s">
        <v>9556</v>
      </c>
      <c r="C2145">
        <v>108</v>
      </c>
      <c r="D2145">
        <v>90</v>
      </c>
      <c r="E2145">
        <v>153</v>
      </c>
      <c r="F2145">
        <v>427</v>
      </c>
      <c r="G2145" t="s">
        <v>2264</v>
      </c>
      <c r="H2145">
        <v>11000</v>
      </c>
      <c r="I2145">
        <v>161487252</v>
      </c>
      <c r="J2145" t="s">
        <v>88</v>
      </c>
      <c r="K2145" t="s">
        <v>520</v>
      </c>
      <c r="Q2145" t="s">
        <v>3345</v>
      </c>
      <c r="R2145" t="s">
        <v>12098</v>
      </c>
      <c r="S2145">
        <v>119450</v>
      </c>
      <c r="T2145">
        <v>13823</v>
      </c>
      <c r="U2145" t="s">
        <v>7360</v>
      </c>
      <c r="V2145">
        <v>0</v>
      </c>
      <c r="W2145" t="s">
        <v>12099</v>
      </c>
      <c r="X2145" t="s">
        <v>12100</v>
      </c>
      <c r="Y2145">
        <v>300</v>
      </c>
      <c r="Z2145" t="s">
        <v>44</v>
      </c>
      <c r="AA2145" t="s">
        <v>45</v>
      </c>
      <c r="AB2145" t="s">
        <v>62</v>
      </c>
      <c r="AC2145">
        <v>20000000</v>
      </c>
      <c r="AD2145">
        <v>1998</v>
      </c>
      <c r="AE2145">
        <v>1000</v>
      </c>
      <c r="AF2145">
        <v>6.1</v>
      </c>
      <c r="AG2145">
        <v>1.85</v>
      </c>
      <c r="AH2145">
        <v>0</v>
      </c>
    </row>
    <row r="2146" spans="1:34">
      <c r="A2146" t="s">
        <v>34</v>
      </c>
      <c r="B2146" t="s">
        <v>2112</v>
      </c>
      <c r="C2146">
        <v>92</v>
      </c>
      <c r="D2146">
        <v>97</v>
      </c>
      <c r="E2146">
        <v>956</v>
      </c>
      <c r="F2146">
        <v>99</v>
      </c>
      <c r="G2146" t="s">
        <v>2310</v>
      </c>
      <c r="H2146">
        <v>20000</v>
      </c>
      <c r="I2146">
        <v>27338033</v>
      </c>
      <c r="J2146" t="s">
        <v>88</v>
      </c>
      <c r="K2146" t="s">
        <v>87</v>
      </c>
      <c r="Q2146" t="s">
        <v>289</v>
      </c>
      <c r="R2146" t="s">
        <v>12101</v>
      </c>
      <c r="S2146">
        <v>19709</v>
      </c>
      <c r="T2146">
        <v>20798</v>
      </c>
      <c r="U2146" t="s">
        <v>12102</v>
      </c>
      <c r="V2146">
        <v>3</v>
      </c>
      <c r="W2146" t="s">
        <v>12103</v>
      </c>
      <c r="X2146" t="s">
        <v>12104</v>
      </c>
      <c r="Y2146">
        <v>167</v>
      </c>
      <c r="Z2146" t="s">
        <v>44</v>
      </c>
      <c r="AA2146" t="s">
        <v>45</v>
      </c>
      <c r="AB2146" t="s">
        <v>62</v>
      </c>
      <c r="AC2146">
        <v>23000000</v>
      </c>
      <c r="AD2146">
        <v>2001</v>
      </c>
      <c r="AE2146">
        <v>551</v>
      </c>
      <c r="AF2146">
        <v>6.1</v>
      </c>
      <c r="AG2146">
        <v>1.85</v>
      </c>
      <c r="AH2146">
        <v>0</v>
      </c>
    </row>
    <row r="2147" spans="1:34">
      <c r="A2147" t="s">
        <v>34</v>
      </c>
      <c r="B2147" t="s">
        <v>10266</v>
      </c>
      <c r="C2147">
        <v>36</v>
      </c>
      <c r="D2147">
        <v>114</v>
      </c>
      <c r="E2147">
        <v>61</v>
      </c>
      <c r="F2147">
        <v>407</v>
      </c>
      <c r="G2147" t="s">
        <v>7196</v>
      </c>
      <c r="H2147">
        <v>20000</v>
      </c>
      <c r="I2147">
        <v>18653615</v>
      </c>
      <c r="J2147" t="s">
        <v>88</v>
      </c>
      <c r="K2147" t="s">
        <v>38</v>
      </c>
      <c r="Q2147" t="s">
        <v>642</v>
      </c>
      <c r="R2147" t="s">
        <v>12105</v>
      </c>
      <c r="S2147">
        <v>14786</v>
      </c>
      <c r="T2147">
        <v>22040</v>
      </c>
      <c r="U2147" t="s">
        <v>6583</v>
      </c>
      <c r="V2147">
        <v>2</v>
      </c>
      <c r="W2147" t="s">
        <v>12106</v>
      </c>
      <c r="X2147" t="s">
        <v>12107</v>
      </c>
      <c r="Y2147">
        <v>103</v>
      </c>
      <c r="Z2147" t="s">
        <v>44</v>
      </c>
      <c r="AA2147" t="s">
        <v>45</v>
      </c>
      <c r="AB2147" t="s">
        <v>62</v>
      </c>
      <c r="AC2147">
        <v>23000000</v>
      </c>
      <c r="AD2147">
        <v>1999</v>
      </c>
      <c r="AE2147">
        <v>797</v>
      </c>
      <c r="AF2147">
        <v>6.1</v>
      </c>
      <c r="AG2147">
        <v>2.35</v>
      </c>
      <c r="AH2147">
        <v>638</v>
      </c>
    </row>
    <row r="2148" spans="1:34">
      <c r="A2148" t="s">
        <v>34</v>
      </c>
      <c r="B2148" t="s">
        <v>12046</v>
      </c>
      <c r="C2148">
        <v>65</v>
      </c>
      <c r="D2148">
        <v>101</v>
      </c>
      <c r="E2148">
        <v>3</v>
      </c>
      <c r="F2148">
        <v>120</v>
      </c>
      <c r="G2148" t="s">
        <v>12047</v>
      </c>
      <c r="H2148">
        <v>448</v>
      </c>
      <c r="I2148">
        <v>12189514</v>
      </c>
      <c r="J2148" t="s">
        <v>88</v>
      </c>
      <c r="K2148" t="s">
        <v>87</v>
      </c>
      <c r="Q2148" t="s">
        <v>6132</v>
      </c>
      <c r="R2148" t="s">
        <v>12048</v>
      </c>
      <c r="S2148">
        <v>30092</v>
      </c>
      <c r="T2148">
        <v>829</v>
      </c>
      <c r="U2148" t="s">
        <v>12049</v>
      </c>
      <c r="V2148">
        <v>0</v>
      </c>
      <c r="W2148" t="s">
        <v>12050</v>
      </c>
      <c r="X2148" t="s">
        <v>12051</v>
      </c>
      <c r="Y2148">
        <v>129</v>
      </c>
      <c r="Z2148" t="s">
        <v>44</v>
      </c>
      <c r="AA2148" t="s">
        <v>45</v>
      </c>
      <c r="AB2148" t="s">
        <v>62</v>
      </c>
      <c r="AC2148">
        <v>23000000</v>
      </c>
      <c r="AD2148">
        <v>2004</v>
      </c>
      <c r="AE2148">
        <v>143</v>
      </c>
      <c r="AF2148">
        <v>6.1</v>
      </c>
      <c r="AG2148">
        <v>2.35</v>
      </c>
      <c r="AH2148">
        <v>0</v>
      </c>
    </row>
    <row r="2149" spans="1:34">
      <c r="A2149" t="s">
        <v>34</v>
      </c>
      <c r="B2149" t="s">
        <v>12112</v>
      </c>
      <c r="C2149">
        <v>131</v>
      </c>
      <c r="D2149">
        <v>120</v>
      </c>
      <c r="E2149">
        <v>0</v>
      </c>
      <c r="F2149">
        <v>886</v>
      </c>
      <c r="G2149" t="s">
        <v>4421</v>
      </c>
      <c r="H2149">
        <v>1000</v>
      </c>
      <c r="I2149">
        <v>16284360</v>
      </c>
      <c r="J2149" t="s">
        <v>88</v>
      </c>
      <c r="K2149" t="s">
        <v>38</v>
      </c>
      <c r="Q2149" t="s">
        <v>2337</v>
      </c>
      <c r="R2149" t="s">
        <v>12113</v>
      </c>
      <c r="S2149">
        <v>15079</v>
      </c>
      <c r="T2149">
        <v>6212</v>
      </c>
      <c r="U2149" t="s">
        <v>279</v>
      </c>
      <c r="V2149">
        <v>1</v>
      </c>
      <c r="W2149" t="s">
        <v>12114</v>
      </c>
      <c r="X2149" t="s">
        <v>12115</v>
      </c>
      <c r="Y2149">
        <v>79</v>
      </c>
      <c r="Z2149" t="s">
        <v>44</v>
      </c>
      <c r="AA2149" t="s">
        <v>45</v>
      </c>
      <c r="AB2149" t="s">
        <v>62</v>
      </c>
      <c r="AC2149">
        <v>21000000</v>
      </c>
      <c r="AD2149">
        <v>2008</v>
      </c>
      <c r="AE2149">
        <v>901</v>
      </c>
      <c r="AF2149">
        <v>6.1</v>
      </c>
      <c r="AG2149">
        <v>2.35</v>
      </c>
      <c r="AH2149">
        <v>1000</v>
      </c>
    </row>
    <row r="2150" spans="1:34">
      <c r="A2150" t="s">
        <v>34</v>
      </c>
      <c r="B2150" t="s">
        <v>12137</v>
      </c>
      <c r="C2150">
        <v>81</v>
      </c>
      <c r="D2150">
        <v>98</v>
      </c>
      <c r="E2150">
        <v>4</v>
      </c>
      <c r="F2150">
        <v>677</v>
      </c>
      <c r="G2150" t="s">
        <v>1691</v>
      </c>
      <c r="H2150">
        <v>2000</v>
      </c>
      <c r="I2150">
        <v>10544143</v>
      </c>
      <c r="J2150" t="s">
        <v>88</v>
      </c>
      <c r="K2150" t="s">
        <v>87</v>
      </c>
      <c r="Q2150" t="s">
        <v>8295</v>
      </c>
      <c r="R2150" t="s">
        <v>12138</v>
      </c>
      <c r="S2150">
        <v>16372</v>
      </c>
      <c r="T2150">
        <v>4843</v>
      </c>
      <c r="U2150" t="s">
        <v>12139</v>
      </c>
      <c r="V2150">
        <v>2</v>
      </c>
      <c r="W2150" t="s">
        <v>12140</v>
      </c>
      <c r="X2150" t="s">
        <v>12141</v>
      </c>
      <c r="Y2150">
        <v>121</v>
      </c>
      <c r="Z2150" t="s">
        <v>44</v>
      </c>
      <c r="AA2150" t="s">
        <v>772</v>
      </c>
      <c r="AB2150" t="s">
        <v>62</v>
      </c>
      <c r="AC2150">
        <v>20000000</v>
      </c>
      <c r="AD2150">
        <v>1999</v>
      </c>
      <c r="AE2150">
        <v>1000</v>
      </c>
      <c r="AF2150">
        <v>6.1</v>
      </c>
      <c r="AG2150">
        <v>1.37</v>
      </c>
      <c r="AH2150">
        <v>311</v>
      </c>
    </row>
    <row r="2151" spans="1:34">
      <c r="A2151" t="s">
        <v>34</v>
      </c>
      <c r="B2151" t="s">
        <v>10768</v>
      </c>
      <c r="C2151">
        <v>181</v>
      </c>
      <c r="D2151">
        <v>101</v>
      </c>
      <c r="E2151">
        <v>8</v>
      </c>
      <c r="F2151">
        <v>110</v>
      </c>
      <c r="G2151" t="s">
        <v>2730</v>
      </c>
      <c r="H2151">
        <v>544</v>
      </c>
      <c r="I2151">
        <v>27758465</v>
      </c>
      <c r="J2151" t="s">
        <v>88</v>
      </c>
      <c r="K2151" t="s">
        <v>38</v>
      </c>
      <c r="L2151" t="s">
        <v>87</v>
      </c>
      <c r="Q2151" t="s">
        <v>12146</v>
      </c>
      <c r="R2151" t="s">
        <v>12147</v>
      </c>
      <c r="S2151">
        <v>77987</v>
      </c>
      <c r="T2151">
        <v>1292</v>
      </c>
      <c r="U2151" t="s">
        <v>12148</v>
      </c>
      <c r="V2151">
        <v>2</v>
      </c>
      <c r="W2151" t="s">
        <v>12149</v>
      </c>
      <c r="X2151" t="s">
        <v>12150</v>
      </c>
      <c r="Y2151">
        <v>120</v>
      </c>
      <c r="Z2151" t="s">
        <v>44</v>
      </c>
      <c r="AA2151" t="s">
        <v>45</v>
      </c>
      <c r="AB2151" t="s">
        <v>62</v>
      </c>
      <c r="AC2151">
        <v>19000000</v>
      </c>
      <c r="AD2151">
        <v>2010</v>
      </c>
      <c r="AE2151">
        <v>449</v>
      </c>
      <c r="AF2151">
        <v>6.1</v>
      </c>
      <c r="AG2151">
        <v>2.35</v>
      </c>
      <c r="AH2151">
        <v>0</v>
      </c>
    </row>
    <row r="2152" spans="1:34">
      <c r="A2152" t="s">
        <v>34</v>
      </c>
      <c r="B2152" t="s">
        <v>3959</v>
      </c>
      <c r="C2152">
        <v>156</v>
      </c>
      <c r="D2152">
        <v>94</v>
      </c>
      <c r="E2152">
        <v>52</v>
      </c>
      <c r="F2152">
        <v>261</v>
      </c>
      <c r="G2152" t="s">
        <v>9299</v>
      </c>
      <c r="H2152">
        <v>567</v>
      </c>
      <c r="I2152">
        <v>59573085</v>
      </c>
      <c r="J2152" t="s">
        <v>88</v>
      </c>
      <c r="K2152" t="s">
        <v>89</v>
      </c>
      <c r="L2152" t="s">
        <v>87</v>
      </c>
      <c r="Q2152" t="s">
        <v>9300</v>
      </c>
      <c r="R2152" t="s">
        <v>12151</v>
      </c>
      <c r="S2152">
        <v>13562</v>
      </c>
      <c r="T2152">
        <v>2259</v>
      </c>
      <c r="U2152" t="s">
        <v>12152</v>
      </c>
      <c r="V2152">
        <v>10</v>
      </c>
      <c r="W2152" t="s">
        <v>12153</v>
      </c>
      <c r="X2152" t="s">
        <v>12154</v>
      </c>
      <c r="Y2152">
        <v>103</v>
      </c>
      <c r="Z2152" t="s">
        <v>44</v>
      </c>
      <c r="AA2152" t="s">
        <v>45</v>
      </c>
      <c r="AB2152" t="s">
        <v>62</v>
      </c>
      <c r="AC2152">
        <v>18000000</v>
      </c>
      <c r="AD2152">
        <v>2016</v>
      </c>
      <c r="AE2152">
        <v>312</v>
      </c>
      <c r="AF2152">
        <v>6.1</v>
      </c>
      <c r="AG2152">
        <v>2.35</v>
      </c>
      <c r="AH2152">
        <v>19000</v>
      </c>
    </row>
    <row r="2153" spans="1:34">
      <c r="A2153" t="s">
        <v>34</v>
      </c>
      <c r="B2153" t="s">
        <v>7638</v>
      </c>
      <c r="C2153">
        <v>25</v>
      </c>
      <c r="D2153">
        <v>109</v>
      </c>
      <c r="E2153">
        <v>6</v>
      </c>
      <c r="F2153">
        <v>271</v>
      </c>
      <c r="G2153" t="s">
        <v>1929</v>
      </c>
      <c r="H2153">
        <v>1000</v>
      </c>
      <c r="I2153">
        <v>69800000</v>
      </c>
      <c r="J2153" t="s">
        <v>88</v>
      </c>
      <c r="K2153" t="s">
        <v>207</v>
      </c>
      <c r="Q2153" t="s">
        <v>572</v>
      </c>
      <c r="R2153" t="s">
        <v>12159</v>
      </c>
      <c r="S2153">
        <v>18140</v>
      </c>
      <c r="T2153">
        <v>2419</v>
      </c>
      <c r="U2153" t="s">
        <v>5588</v>
      </c>
      <c r="V2153">
        <v>1</v>
      </c>
      <c r="W2153" t="s">
        <v>12160</v>
      </c>
      <c r="X2153" t="s">
        <v>12161</v>
      </c>
      <c r="Y2153">
        <v>60</v>
      </c>
      <c r="Z2153" t="s">
        <v>44</v>
      </c>
      <c r="AA2153" t="s">
        <v>45</v>
      </c>
      <c r="AB2153" t="s">
        <v>46</v>
      </c>
      <c r="AC2153">
        <v>10000000</v>
      </c>
      <c r="AD2153">
        <v>1980</v>
      </c>
      <c r="AE2153">
        <v>745</v>
      </c>
      <c r="AF2153">
        <v>6.1</v>
      </c>
      <c r="AG2153">
        <v>1.85</v>
      </c>
      <c r="AH2153">
        <v>855</v>
      </c>
    </row>
    <row r="2154" spans="1:34">
      <c r="A2154" t="s">
        <v>34</v>
      </c>
      <c r="B2154" t="s">
        <v>12162</v>
      </c>
      <c r="C2154">
        <v>103</v>
      </c>
      <c r="D2154">
        <v>90</v>
      </c>
      <c r="E2154">
        <v>6</v>
      </c>
      <c r="F2154">
        <v>458</v>
      </c>
      <c r="G2154" t="s">
        <v>9102</v>
      </c>
      <c r="H2154">
        <v>1000</v>
      </c>
      <c r="I2154">
        <v>31585300</v>
      </c>
      <c r="J2154" t="s">
        <v>88</v>
      </c>
      <c r="K2154" t="s">
        <v>87</v>
      </c>
      <c r="Q2154" t="s">
        <v>787</v>
      </c>
      <c r="R2154" t="s">
        <v>12163</v>
      </c>
      <c r="S2154">
        <v>38248</v>
      </c>
      <c r="T2154">
        <v>2666</v>
      </c>
      <c r="U2154" t="s">
        <v>7614</v>
      </c>
      <c r="V2154">
        <v>0</v>
      </c>
      <c r="W2154" t="s">
        <v>12164</v>
      </c>
      <c r="X2154" t="s">
        <v>12165</v>
      </c>
      <c r="Y2154">
        <v>250</v>
      </c>
      <c r="Z2154" t="s">
        <v>44</v>
      </c>
      <c r="AA2154" t="s">
        <v>45</v>
      </c>
      <c r="AB2154" t="s">
        <v>62</v>
      </c>
      <c r="AC2154">
        <v>15000000</v>
      </c>
      <c r="AD2154">
        <v>2005</v>
      </c>
      <c r="AE2154">
        <v>650</v>
      </c>
      <c r="AF2154">
        <v>6.1</v>
      </c>
      <c r="AG2154">
        <v>1.85</v>
      </c>
      <c r="AH2154">
        <v>0</v>
      </c>
    </row>
    <row r="2155" spans="1:34">
      <c r="A2155" t="s">
        <v>34</v>
      </c>
      <c r="B2155" t="s">
        <v>10336</v>
      </c>
      <c r="C2155">
        <v>90</v>
      </c>
      <c r="D2155">
        <v>100</v>
      </c>
      <c r="E2155">
        <v>38</v>
      </c>
      <c r="F2155">
        <v>460</v>
      </c>
      <c r="G2155" t="s">
        <v>9174</v>
      </c>
      <c r="H2155">
        <v>833</v>
      </c>
      <c r="I2155">
        <v>48637684</v>
      </c>
      <c r="J2155" t="s">
        <v>88</v>
      </c>
      <c r="K2155" t="s">
        <v>87</v>
      </c>
      <c r="Q2155" t="s">
        <v>1682</v>
      </c>
      <c r="R2155" t="s">
        <v>12175</v>
      </c>
      <c r="S2155">
        <v>16979</v>
      </c>
      <c r="T2155">
        <v>2800</v>
      </c>
      <c r="U2155" t="s">
        <v>11518</v>
      </c>
      <c r="V2155">
        <v>4</v>
      </c>
      <c r="W2155" t="s">
        <v>12176</v>
      </c>
      <c r="X2155" t="s">
        <v>12177</v>
      </c>
      <c r="Y2155">
        <v>42</v>
      </c>
      <c r="Z2155" t="s">
        <v>44</v>
      </c>
      <c r="AA2155" t="s">
        <v>45</v>
      </c>
      <c r="AB2155" t="s">
        <v>46</v>
      </c>
      <c r="AC2155">
        <v>12500000</v>
      </c>
      <c r="AD2155">
        <v>2014</v>
      </c>
      <c r="AE2155">
        <v>807</v>
      </c>
      <c r="AF2155">
        <v>6.1</v>
      </c>
      <c r="AG2155">
        <v>2.35</v>
      </c>
      <c r="AH2155">
        <v>0</v>
      </c>
    </row>
    <row r="2156" spans="1:34">
      <c r="A2156" t="s">
        <v>34</v>
      </c>
      <c r="B2156" t="s">
        <v>12182</v>
      </c>
      <c r="C2156">
        <v>37</v>
      </c>
      <c r="D2156">
        <v>117</v>
      </c>
      <c r="E2156">
        <v>17</v>
      </c>
      <c r="F2156">
        <v>912</v>
      </c>
      <c r="G2156" t="s">
        <v>9172</v>
      </c>
      <c r="H2156">
        <v>1000</v>
      </c>
      <c r="I2156">
        <v>49121934</v>
      </c>
      <c r="J2156" t="s">
        <v>88</v>
      </c>
      <c r="K2156" t="s">
        <v>38</v>
      </c>
      <c r="L2156" t="s">
        <v>87</v>
      </c>
      <c r="Q2156" t="s">
        <v>3737</v>
      </c>
      <c r="R2156" t="s">
        <v>12183</v>
      </c>
      <c r="S2156">
        <v>6528</v>
      </c>
      <c r="T2156">
        <v>6554</v>
      </c>
      <c r="U2156" t="s">
        <v>1572</v>
      </c>
      <c r="V2156">
        <v>9</v>
      </c>
      <c r="W2156" t="s">
        <v>12184</v>
      </c>
      <c r="X2156" t="s">
        <v>12185</v>
      </c>
      <c r="Y2156">
        <v>32</v>
      </c>
      <c r="Z2156" t="s">
        <v>44</v>
      </c>
      <c r="AA2156" t="s">
        <v>45</v>
      </c>
      <c r="AB2156" t="s">
        <v>62</v>
      </c>
      <c r="AC2156">
        <v>13000000</v>
      </c>
      <c r="AD2156">
        <v>2007</v>
      </c>
      <c r="AE2156">
        <v>997</v>
      </c>
      <c r="AF2156">
        <v>6.1</v>
      </c>
      <c r="AG2156">
        <v>2.35</v>
      </c>
      <c r="AH2156">
        <v>0</v>
      </c>
    </row>
    <row r="2157" spans="1:34">
      <c r="A2157" t="s">
        <v>34</v>
      </c>
      <c r="B2157" t="s">
        <v>12191</v>
      </c>
      <c r="C2157">
        <v>40</v>
      </c>
      <c r="D2157">
        <v>90</v>
      </c>
      <c r="E2157">
        <v>7</v>
      </c>
      <c r="F2157">
        <v>405</v>
      </c>
      <c r="G2157" t="s">
        <v>830</v>
      </c>
      <c r="H2157">
        <v>939</v>
      </c>
      <c r="I2157">
        <v>22235901</v>
      </c>
      <c r="J2157" t="s">
        <v>88</v>
      </c>
      <c r="K2157" t="s">
        <v>87</v>
      </c>
      <c r="Q2157" t="s">
        <v>4259</v>
      </c>
      <c r="R2157" t="s">
        <v>12192</v>
      </c>
      <c r="S2157">
        <v>4339</v>
      </c>
      <c r="T2157">
        <v>2815</v>
      </c>
      <c r="U2157" t="s">
        <v>7168</v>
      </c>
      <c r="V2157">
        <v>2</v>
      </c>
      <c r="W2157" t="s">
        <v>12193</v>
      </c>
      <c r="X2157" t="s">
        <v>12194</v>
      </c>
      <c r="Y2157">
        <v>31</v>
      </c>
      <c r="Z2157" t="s">
        <v>44</v>
      </c>
      <c r="AA2157" t="s">
        <v>45</v>
      </c>
      <c r="AB2157" t="s">
        <v>46</v>
      </c>
      <c r="AC2157">
        <v>6000000</v>
      </c>
      <c r="AD2157">
        <v>2001</v>
      </c>
      <c r="AE2157">
        <v>890</v>
      </c>
      <c r="AF2157">
        <v>6.1</v>
      </c>
      <c r="AG2157">
        <v>1.85</v>
      </c>
      <c r="AH2157">
        <v>593</v>
      </c>
    </row>
    <row r="2158" spans="1:34">
      <c r="A2158" t="s">
        <v>34</v>
      </c>
      <c r="B2158" t="s">
        <v>10585</v>
      </c>
      <c r="C2158">
        <v>81</v>
      </c>
      <c r="D2158">
        <v>94</v>
      </c>
      <c r="E2158">
        <v>26</v>
      </c>
      <c r="F2158">
        <v>4000</v>
      </c>
      <c r="G2158" t="s">
        <v>1736</v>
      </c>
      <c r="H2158">
        <v>16000</v>
      </c>
      <c r="I2158">
        <v>6241697</v>
      </c>
      <c r="J2158" t="s">
        <v>88</v>
      </c>
      <c r="Q2158" t="s">
        <v>825</v>
      </c>
      <c r="R2158" t="s">
        <v>12195</v>
      </c>
      <c r="S2158">
        <v>16059</v>
      </c>
      <c r="T2158">
        <v>31005</v>
      </c>
      <c r="U2158" t="s">
        <v>508</v>
      </c>
      <c r="V2158">
        <v>2</v>
      </c>
      <c r="W2158" t="s">
        <v>12196</v>
      </c>
      <c r="X2158" t="s">
        <v>12197</v>
      </c>
      <c r="Y2158">
        <v>210</v>
      </c>
      <c r="Z2158" t="s">
        <v>44</v>
      </c>
      <c r="AA2158" t="s">
        <v>301</v>
      </c>
      <c r="AB2158" t="s">
        <v>62</v>
      </c>
      <c r="AC2158">
        <v>13000000</v>
      </c>
      <c r="AD2158">
        <v>1999</v>
      </c>
      <c r="AE2158">
        <v>8000</v>
      </c>
      <c r="AF2158">
        <v>6.1</v>
      </c>
      <c r="AG2158">
        <v>1.85</v>
      </c>
      <c r="AH2158">
        <v>0</v>
      </c>
    </row>
    <row r="2159" spans="1:34">
      <c r="A2159" t="s">
        <v>34</v>
      </c>
      <c r="B2159" t="s">
        <v>12198</v>
      </c>
      <c r="C2159">
        <v>111</v>
      </c>
      <c r="D2159">
        <v>93</v>
      </c>
      <c r="E2159">
        <v>16</v>
      </c>
      <c r="F2159">
        <v>258</v>
      </c>
      <c r="G2159" t="s">
        <v>385</v>
      </c>
      <c r="H2159">
        <v>567</v>
      </c>
      <c r="I2159">
        <v>4919896</v>
      </c>
      <c r="J2159" t="s">
        <v>88</v>
      </c>
      <c r="K2159" t="s">
        <v>37</v>
      </c>
      <c r="L2159" t="s">
        <v>57</v>
      </c>
      <c r="Q2159" t="s">
        <v>2331</v>
      </c>
      <c r="R2159" t="s">
        <v>12199</v>
      </c>
      <c r="S2159">
        <v>21530</v>
      </c>
      <c r="T2159">
        <v>1775</v>
      </c>
      <c r="U2159" t="s">
        <v>1539</v>
      </c>
      <c r="V2159">
        <v>1</v>
      </c>
      <c r="W2159" t="s">
        <v>12200</v>
      </c>
      <c r="X2159" t="s">
        <v>12201</v>
      </c>
      <c r="Y2159">
        <v>159</v>
      </c>
      <c r="Z2159" t="s">
        <v>44</v>
      </c>
      <c r="AA2159" t="s">
        <v>329</v>
      </c>
      <c r="AB2159" t="s">
        <v>46</v>
      </c>
      <c r="AC2159">
        <v>13000000</v>
      </c>
      <c r="AD2159">
        <v>2001</v>
      </c>
      <c r="AE2159">
        <v>326</v>
      </c>
      <c r="AF2159">
        <v>6.1</v>
      </c>
      <c r="AG2159">
        <v>2.35</v>
      </c>
      <c r="AH2159">
        <v>618</v>
      </c>
    </row>
    <row r="2160" spans="1:34">
      <c r="A2160" t="s">
        <v>34</v>
      </c>
      <c r="B2160" t="s">
        <v>12234</v>
      </c>
      <c r="C2160">
        <v>55</v>
      </c>
      <c r="D2160">
        <v>98</v>
      </c>
      <c r="E2160">
        <v>41</v>
      </c>
      <c r="F2160">
        <v>525</v>
      </c>
      <c r="G2160" t="s">
        <v>1798</v>
      </c>
      <c r="H2160">
        <v>723</v>
      </c>
      <c r="I2160">
        <v>57176582</v>
      </c>
      <c r="J2160" t="s">
        <v>88</v>
      </c>
      <c r="Q2160" t="s">
        <v>4636</v>
      </c>
      <c r="R2160" t="s">
        <v>12235</v>
      </c>
      <c r="S2160">
        <v>27492</v>
      </c>
      <c r="T2160">
        <v>3939</v>
      </c>
      <c r="U2160" t="s">
        <v>9815</v>
      </c>
      <c r="V2160">
        <v>1</v>
      </c>
      <c r="W2160" t="s">
        <v>12236</v>
      </c>
      <c r="X2160" t="s">
        <v>12237</v>
      </c>
      <c r="Y2160">
        <v>84</v>
      </c>
      <c r="Z2160" t="s">
        <v>44</v>
      </c>
      <c r="AA2160" t="s">
        <v>45</v>
      </c>
      <c r="AB2160" t="s">
        <v>46</v>
      </c>
      <c r="AC2160">
        <v>9500000</v>
      </c>
      <c r="AD2160">
        <v>2000</v>
      </c>
      <c r="AE2160">
        <v>706</v>
      </c>
      <c r="AF2160">
        <v>6.1</v>
      </c>
      <c r="AG2160">
        <v>1.85</v>
      </c>
      <c r="AH2160">
        <v>0</v>
      </c>
    </row>
    <row r="2161" spans="1:34">
      <c r="A2161" t="s">
        <v>34</v>
      </c>
      <c r="B2161" t="s">
        <v>12242</v>
      </c>
      <c r="C2161">
        <v>164</v>
      </c>
      <c r="D2161">
        <v>94</v>
      </c>
      <c r="E2161">
        <v>19</v>
      </c>
      <c r="F2161">
        <v>117</v>
      </c>
      <c r="G2161" t="s">
        <v>12243</v>
      </c>
      <c r="H2161">
        <v>363</v>
      </c>
      <c r="I2161">
        <v>26049082</v>
      </c>
      <c r="J2161" t="s">
        <v>88</v>
      </c>
      <c r="K2161" t="s">
        <v>87</v>
      </c>
      <c r="Q2161" t="s">
        <v>12244</v>
      </c>
      <c r="R2161" t="s">
        <v>12245</v>
      </c>
      <c r="S2161">
        <v>76791</v>
      </c>
      <c r="T2161">
        <v>1024</v>
      </c>
      <c r="U2161" t="s">
        <v>12246</v>
      </c>
      <c r="V2161">
        <v>3</v>
      </c>
      <c r="W2161" t="s">
        <v>12247</v>
      </c>
      <c r="X2161" t="s">
        <v>12248</v>
      </c>
      <c r="Y2161">
        <v>100</v>
      </c>
      <c r="Z2161" t="s">
        <v>44</v>
      </c>
      <c r="AA2161" t="s">
        <v>45</v>
      </c>
      <c r="AB2161" t="s">
        <v>46</v>
      </c>
      <c r="AC2161">
        <v>8000000</v>
      </c>
      <c r="AD2161">
        <v>2014</v>
      </c>
      <c r="AE2161">
        <v>342</v>
      </c>
      <c r="AF2161">
        <v>6.1</v>
      </c>
      <c r="AG2161">
        <v>2.35</v>
      </c>
      <c r="AH2161">
        <v>0</v>
      </c>
    </row>
    <row r="2162" spans="1:34">
      <c r="A2162" t="s">
        <v>34</v>
      </c>
      <c r="B2162" t="s">
        <v>1718</v>
      </c>
      <c r="C2162">
        <v>324</v>
      </c>
      <c r="D2162">
        <v>110</v>
      </c>
      <c r="E2162">
        <v>0</v>
      </c>
      <c r="F2162">
        <v>11000</v>
      </c>
      <c r="G2162" t="s">
        <v>4913</v>
      </c>
      <c r="H2162">
        <v>17000</v>
      </c>
      <c r="I2162">
        <v>113709992</v>
      </c>
      <c r="J2162" t="s">
        <v>88</v>
      </c>
      <c r="K2162" t="s">
        <v>38</v>
      </c>
      <c r="Q2162" t="s">
        <v>4205</v>
      </c>
      <c r="R2162" t="s">
        <v>12254</v>
      </c>
      <c r="S2162">
        <v>108843</v>
      </c>
      <c r="T2162">
        <v>46646</v>
      </c>
      <c r="U2162" t="s">
        <v>201</v>
      </c>
      <c r="V2162">
        <v>1</v>
      </c>
      <c r="W2162" t="s">
        <v>12255</v>
      </c>
      <c r="X2162" t="s">
        <v>12256</v>
      </c>
      <c r="Y2162">
        <v>281</v>
      </c>
      <c r="Z2162" t="s">
        <v>44</v>
      </c>
      <c r="AA2162" t="s">
        <v>45</v>
      </c>
      <c r="AB2162" t="s">
        <v>46</v>
      </c>
      <c r="AC2162">
        <v>7000000</v>
      </c>
      <c r="AD2162">
        <v>2012</v>
      </c>
      <c r="AE2162">
        <v>15000</v>
      </c>
      <c r="AF2162">
        <v>6.1</v>
      </c>
      <c r="AG2162">
        <v>2.35</v>
      </c>
      <c r="AH2162">
        <v>54000</v>
      </c>
    </row>
    <row r="2163" spans="1:34">
      <c r="A2163" t="s">
        <v>34</v>
      </c>
      <c r="B2163" t="s">
        <v>12261</v>
      </c>
      <c r="C2163">
        <v>25</v>
      </c>
      <c r="D2163">
        <v>98</v>
      </c>
      <c r="E2163">
        <v>38</v>
      </c>
      <c r="F2163">
        <v>360</v>
      </c>
      <c r="G2163" t="s">
        <v>8525</v>
      </c>
      <c r="H2163">
        <v>1000</v>
      </c>
      <c r="I2163">
        <v>11797927</v>
      </c>
      <c r="J2163" t="s">
        <v>88</v>
      </c>
      <c r="K2163" t="s">
        <v>94</v>
      </c>
      <c r="L2163" t="s">
        <v>57</v>
      </c>
      <c r="Q2163" t="s">
        <v>2913</v>
      </c>
      <c r="R2163" t="s">
        <v>12262</v>
      </c>
      <c r="S2163">
        <v>4582</v>
      </c>
      <c r="T2163">
        <v>3221</v>
      </c>
      <c r="U2163" t="s">
        <v>12263</v>
      </c>
      <c r="V2163">
        <v>0</v>
      </c>
      <c r="W2163" t="s">
        <v>12264</v>
      </c>
      <c r="X2163" t="s">
        <v>12265</v>
      </c>
      <c r="Y2163">
        <v>52</v>
      </c>
      <c r="Z2163" t="s">
        <v>44</v>
      </c>
      <c r="AA2163" t="s">
        <v>45</v>
      </c>
      <c r="AB2163" t="s">
        <v>46</v>
      </c>
      <c r="AC2163">
        <v>6000000</v>
      </c>
      <c r="AD2163">
        <v>1995</v>
      </c>
      <c r="AE2163">
        <v>475</v>
      </c>
      <c r="AF2163">
        <v>6.1</v>
      </c>
      <c r="AG2163">
        <v>1.85</v>
      </c>
      <c r="AH2163">
        <v>985</v>
      </c>
    </row>
    <row r="2164" spans="1:34">
      <c r="A2164" t="s">
        <v>34</v>
      </c>
      <c r="B2164" t="s">
        <v>12266</v>
      </c>
      <c r="C2164">
        <v>72</v>
      </c>
      <c r="D2164">
        <v>99</v>
      </c>
      <c r="E2164">
        <v>17</v>
      </c>
      <c r="F2164">
        <v>16</v>
      </c>
      <c r="G2164" t="s">
        <v>12266</v>
      </c>
      <c r="H2164">
        <v>31</v>
      </c>
      <c r="I2164">
        <v>22770</v>
      </c>
      <c r="J2164" t="s">
        <v>88</v>
      </c>
      <c r="K2164" t="s">
        <v>38</v>
      </c>
      <c r="Q2164" t="s">
        <v>12267</v>
      </c>
      <c r="R2164" t="s">
        <v>12268</v>
      </c>
      <c r="S2164">
        <v>1658</v>
      </c>
      <c r="T2164">
        <v>81</v>
      </c>
      <c r="U2164" t="s">
        <v>12269</v>
      </c>
      <c r="V2164">
        <v>0</v>
      </c>
      <c r="W2164" t="s">
        <v>12270</v>
      </c>
      <c r="X2164" t="s">
        <v>12271</v>
      </c>
      <c r="Y2164">
        <v>12</v>
      </c>
      <c r="Z2164" t="s">
        <v>197</v>
      </c>
      <c r="AA2164" t="s">
        <v>198</v>
      </c>
      <c r="AB2164" t="s">
        <v>199</v>
      </c>
      <c r="AC2164">
        <v>5500000</v>
      </c>
      <c r="AD2164">
        <v>2013</v>
      </c>
      <c r="AE2164">
        <v>17</v>
      </c>
      <c r="AF2164">
        <v>6.1</v>
      </c>
      <c r="AG2164">
        <v>1.85</v>
      </c>
      <c r="AH2164">
        <v>543</v>
      </c>
    </row>
    <row r="2165" spans="1:34">
      <c r="A2165" t="s">
        <v>34</v>
      </c>
      <c r="B2165" t="s">
        <v>9384</v>
      </c>
      <c r="C2165">
        <v>43</v>
      </c>
      <c r="D2165">
        <v>96</v>
      </c>
      <c r="E2165">
        <v>0</v>
      </c>
      <c r="F2165">
        <v>111</v>
      </c>
      <c r="G2165" t="s">
        <v>522</v>
      </c>
      <c r="H2165">
        <v>385</v>
      </c>
      <c r="I2165">
        <v>9449219</v>
      </c>
      <c r="J2165" t="s">
        <v>88</v>
      </c>
      <c r="K2165" t="s">
        <v>38</v>
      </c>
      <c r="L2165" t="s">
        <v>87</v>
      </c>
      <c r="Q2165" t="s">
        <v>4254</v>
      </c>
      <c r="R2165" t="s">
        <v>12293</v>
      </c>
      <c r="S2165">
        <v>13949</v>
      </c>
      <c r="T2165">
        <v>995</v>
      </c>
      <c r="U2165" t="s">
        <v>9385</v>
      </c>
      <c r="V2165">
        <v>2</v>
      </c>
      <c r="W2165" t="s">
        <v>12294</v>
      </c>
      <c r="X2165" t="s">
        <v>12295</v>
      </c>
      <c r="Y2165">
        <v>98</v>
      </c>
      <c r="Z2165" t="s">
        <v>44</v>
      </c>
      <c r="AA2165" t="s">
        <v>45</v>
      </c>
      <c r="AB2165" t="s">
        <v>46</v>
      </c>
      <c r="AC2165">
        <v>3500000</v>
      </c>
      <c r="AD2165">
        <v>1996</v>
      </c>
      <c r="AE2165">
        <v>356</v>
      </c>
      <c r="AF2165">
        <v>6.1</v>
      </c>
      <c r="AG2165">
        <v>1.85</v>
      </c>
      <c r="AH2165">
        <v>453</v>
      </c>
    </row>
    <row r="2166" spans="1:34">
      <c r="A2166" t="s">
        <v>34</v>
      </c>
      <c r="B2166" t="s">
        <v>12319</v>
      </c>
      <c r="C2166">
        <v>12</v>
      </c>
      <c r="D2166">
        <v>88</v>
      </c>
      <c r="E2166">
        <v>0</v>
      </c>
      <c r="F2166">
        <v>3</v>
      </c>
      <c r="G2166" t="s">
        <v>12320</v>
      </c>
      <c r="H2166">
        <v>268</v>
      </c>
      <c r="I2166">
        <v>58936</v>
      </c>
      <c r="J2166" t="s">
        <v>88</v>
      </c>
      <c r="K2166" t="s">
        <v>128</v>
      </c>
      <c r="Q2166" t="s">
        <v>12321</v>
      </c>
      <c r="R2166" t="s">
        <v>12322</v>
      </c>
      <c r="S2166">
        <v>91</v>
      </c>
      <c r="T2166">
        <v>318</v>
      </c>
      <c r="U2166" t="s">
        <v>12323</v>
      </c>
      <c r="V2166">
        <v>0</v>
      </c>
      <c r="W2166" t="s">
        <v>12324</v>
      </c>
      <c r="X2166" t="s">
        <v>12325</v>
      </c>
      <c r="Y2166">
        <v>4</v>
      </c>
      <c r="Z2166" t="s">
        <v>44</v>
      </c>
      <c r="AA2166" t="s">
        <v>45</v>
      </c>
      <c r="AB2166" t="s">
        <v>46</v>
      </c>
      <c r="AC2166">
        <v>1200000</v>
      </c>
      <c r="AD2166">
        <v>2001</v>
      </c>
      <c r="AE2166">
        <v>44</v>
      </c>
      <c r="AF2166">
        <v>6.1</v>
      </c>
      <c r="AG2166">
        <v>1.78</v>
      </c>
      <c r="AH2166">
        <v>27</v>
      </c>
    </row>
    <row r="2167" spans="1:34">
      <c r="A2167" t="s">
        <v>34</v>
      </c>
      <c r="B2167" t="s">
        <v>12333</v>
      </c>
      <c r="C2167">
        <v>29</v>
      </c>
      <c r="D2167">
        <v>79</v>
      </c>
      <c r="E2167">
        <v>2</v>
      </c>
      <c r="F2167">
        <v>551</v>
      </c>
      <c r="G2167" t="s">
        <v>10582</v>
      </c>
      <c r="H2167">
        <v>855</v>
      </c>
      <c r="I2167">
        <v>279282</v>
      </c>
      <c r="J2167" t="s">
        <v>88</v>
      </c>
      <c r="K2167" t="s">
        <v>38</v>
      </c>
      <c r="L2167" t="s">
        <v>87</v>
      </c>
      <c r="Q2167" t="s">
        <v>12334</v>
      </c>
      <c r="R2167" t="s">
        <v>12335</v>
      </c>
      <c r="S2167">
        <v>3806</v>
      </c>
      <c r="T2167">
        <v>2489</v>
      </c>
      <c r="U2167" t="s">
        <v>2668</v>
      </c>
      <c r="V2167">
        <v>2</v>
      </c>
      <c r="W2167" t="s">
        <v>12336</v>
      </c>
      <c r="X2167" t="s">
        <v>12337</v>
      </c>
      <c r="Y2167">
        <v>49</v>
      </c>
      <c r="Z2167" t="s">
        <v>44</v>
      </c>
      <c r="AA2167" t="s">
        <v>45</v>
      </c>
      <c r="AB2167" t="s">
        <v>62</v>
      </c>
      <c r="AC2167">
        <v>1000000</v>
      </c>
      <c r="AD2167">
        <v>2003</v>
      </c>
      <c r="AE2167">
        <v>577</v>
      </c>
      <c r="AF2167">
        <v>6.1</v>
      </c>
      <c r="AG2167">
        <v>1.85</v>
      </c>
      <c r="AH2167">
        <v>150</v>
      </c>
    </row>
    <row r="2168" spans="1:34">
      <c r="A2168" t="s">
        <v>34</v>
      </c>
      <c r="B2168" t="s">
        <v>5534</v>
      </c>
      <c r="C2168">
        <v>33</v>
      </c>
      <c r="D2168">
        <v>88</v>
      </c>
      <c r="E2168">
        <v>29</v>
      </c>
      <c r="F2168">
        <v>117</v>
      </c>
      <c r="G2168" t="s">
        <v>12338</v>
      </c>
      <c r="H2168">
        <v>499</v>
      </c>
      <c r="I2168">
        <v>21210</v>
      </c>
      <c r="J2168" t="s">
        <v>88</v>
      </c>
      <c r="K2168" t="s">
        <v>37</v>
      </c>
      <c r="Q2168" t="s">
        <v>3190</v>
      </c>
      <c r="R2168" t="s">
        <v>12339</v>
      </c>
      <c r="S2168">
        <v>2735</v>
      </c>
      <c r="T2168">
        <v>1141</v>
      </c>
      <c r="U2168" t="s">
        <v>12246</v>
      </c>
      <c r="V2168">
        <v>0</v>
      </c>
      <c r="W2168" t="s">
        <v>12340</v>
      </c>
      <c r="X2168" t="s">
        <v>12341</v>
      </c>
      <c r="Y2168">
        <v>52</v>
      </c>
      <c r="Z2168" t="s">
        <v>44</v>
      </c>
      <c r="AA2168" t="s">
        <v>45</v>
      </c>
      <c r="AB2168" t="s">
        <v>46</v>
      </c>
      <c r="AC2168">
        <v>1000000</v>
      </c>
      <c r="AD2168">
        <v>1998</v>
      </c>
      <c r="AE2168">
        <v>230</v>
      </c>
      <c r="AF2168">
        <v>6.1</v>
      </c>
      <c r="AG2168">
        <v>1.85</v>
      </c>
      <c r="AH2168">
        <v>157</v>
      </c>
    </row>
    <row r="2169" spans="1:34">
      <c r="A2169" t="s">
        <v>34</v>
      </c>
      <c r="B2169" t="s">
        <v>9645</v>
      </c>
      <c r="C2169">
        <v>148</v>
      </c>
      <c r="D2169">
        <v>101</v>
      </c>
      <c r="E2169">
        <v>12</v>
      </c>
      <c r="F2169">
        <v>149</v>
      </c>
      <c r="G2169" t="s">
        <v>9608</v>
      </c>
      <c r="H2169">
        <v>642</v>
      </c>
      <c r="I2169">
        <v>80276912</v>
      </c>
      <c r="J2169" t="s">
        <v>88</v>
      </c>
      <c r="K2169" t="s">
        <v>87</v>
      </c>
      <c r="Q2169" t="s">
        <v>398</v>
      </c>
      <c r="R2169" t="s">
        <v>12360</v>
      </c>
      <c r="S2169">
        <v>140740</v>
      </c>
      <c r="T2169">
        <v>1026</v>
      </c>
      <c r="U2169" t="s">
        <v>12361</v>
      </c>
      <c r="V2169">
        <v>2</v>
      </c>
      <c r="W2169" t="s">
        <v>12362</v>
      </c>
      <c r="X2169" t="s">
        <v>12363</v>
      </c>
      <c r="Y2169">
        <v>151</v>
      </c>
      <c r="Z2169" t="s">
        <v>44</v>
      </c>
      <c r="AA2169" t="s">
        <v>45</v>
      </c>
      <c r="AB2169" t="s">
        <v>62</v>
      </c>
      <c r="AC2169">
        <v>35000000</v>
      </c>
      <c r="AD2169">
        <v>2008</v>
      </c>
      <c r="AE2169">
        <v>171</v>
      </c>
      <c r="AF2169">
        <v>6.1</v>
      </c>
      <c r="AG2169">
        <v>2.35</v>
      </c>
      <c r="AH2169">
        <v>0</v>
      </c>
    </row>
    <row r="2170" spans="1:34">
      <c r="A2170" t="s">
        <v>34</v>
      </c>
      <c r="B2170" t="s">
        <v>8438</v>
      </c>
      <c r="C2170">
        <v>73</v>
      </c>
      <c r="D2170">
        <v>108</v>
      </c>
      <c r="E2170">
        <v>0</v>
      </c>
      <c r="F2170">
        <v>105</v>
      </c>
      <c r="G2170" t="s">
        <v>12371</v>
      </c>
      <c r="H2170">
        <v>462</v>
      </c>
      <c r="I2170">
        <v>180483</v>
      </c>
      <c r="J2170" t="s">
        <v>88</v>
      </c>
      <c r="K2170" t="s">
        <v>37</v>
      </c>
      <c r="L2170" t="s">
        <v>94</v>
      </c>
      <c r="Q2170" t="s">
        <v>12372</v>
      </c>
      <c r="R2170" t="s">
        <v>12373</v>
      </c>
      <c r="S2170">
        <v>16792</v>
      </c>
      <c r="T2170">
        <v>760</v>
      </c>
      <c r="U2170" t="s">
        <v>12374</v>
      </c>
      <c r="V2170">
        <v>2</v>
      </c>
      <c r="W2170" t="s">
        <v>12375</v>
      </c>
      <c r="X2170" t="s">
        <v>12376</v>
      </c>
      <c r="Y2170">
        <v>183</v>
      </c>
      <c r="Z2170" t="s">
        <v>44</v>
      </c>
      <c r="AA2170" t="s">
        <v>45</v>
      </c>
      <c r="AB2170" t="s">
        <v>4581</v>
      </c>
      <c r="AC2170">
        <v>10000</v>
      </c>
      <c r="AD2170">
        <v>1972</v>
      </c>
      <c r="AE2170">
        <v>143</v>
      </c>
      <c r="AF2170">
        <v>6.1</v>
      </c>
      <c r="AG2170">
        <v>1.37</v>
      </c>
      <c r="AH2170">
        <v>0</v>
      </c>
    </row>
    <row r="2171" spans="1:34">
      <c r="A2171" t="s">
        <v>34</v>
      </c>
      <c r="B2171" t="s">
        <v>630</v>
      </c>
      <c r="C2171">
        <v>175</v>
      </c>
      <c r="D2171">
        <v>110</v>
      </c>
      <c r="E2171">
        <v>2000</v>
      </c>
      <c r="F2171">
        <v>636</v>
      </c>
      <c r="G2171" t="s">
        <v>3917</v>
      </c>
      <c r="H2171">
        <v>1000</v>
      </c>
      <c r="I2171">
        <v>260031035</v>
      </c>
      <c r="J2171" t="s">
        <v>88</v>
      </c>
      <c r="K2171" t="s">
        <v>89</v>
      </c>
      <c r="L2171" t="s">
        <v>70</v>
      </c>
      <c r="Q2171" t="s">
        <v>2264</v>
      </c>
      <c r="R2171" t="s">
        <v>12383</v>
      </c>
      <c r="S2171">
        <v>141414</v>
      </c>
      <c r="T2171">
        <v>4146</v>
      </c>
      <c r="U2171" t="s">
        <v>8235</v>
      </c>
      <c r="V2171">
        <v>0</v>
      </c>
      <c r="W2171" t="s">
        <v>12384</v>
      </c>
      <c r="X2171" t="s">
        <v>12385</v>
      </c>
      <c r="Y2171">
        <v>482</v>
      </c>
      <c r="Z2171" t="s">
        <v>44</v>
      </c>
      <c r="AA2171" t="s">
        <v>45</v>
      </c>
      <c r="AB2171" t="s">
        <v>150</v>
      </c>
      <c r="AC2171">
        <v>123000000</v>
      </c>
      <c r="AD2171">
        <v>2000</v>
      </c>
      <c r="AE2171">
        <v>722</v>
      </c>
      <c r="AF2171">
        <v>6</v>
      </c>
      <c r="AG2171">
        <v>1.85</v>
      </c>
      <c r="AH2171">
        <v>0</v>
      </c>
    </row>
    <row r="2172" spans="1:34">
      <c r="A2172" t="s">
        <v>34</v>
      </c>
      <c r="B2172" t="s">
        <v>6474</v>
      </c>
      <c r="C2172">
        <v>179</v>
      </c>
      <c r="D2172">
        <v>102</v>
      </c>
      <c r="E2172">
        <v>221</v>
      </c>
      <c r="F2172">
        <v>4000</v>
      </c>
      <c r="G2172" t="s">
        <v>3345</v>
      </c>
      <c r="H2172">
        <v>12000</v>
      </c>
      <c r="I2172">
        <v>162001186</v>
      </c>
      <c r="J2172" t="s">
        <v>88</v>
      </c>
      <c r="Q2172" t="s">
        <v>449</v>
      </c>
      <c r="R2172" t="s">
        <v>12415</v>
      </c>
      <c r="S2172">
        <v>181443</v>
      </c>
      <c r="T2172">
        <v>28497</v>
      </c>
      <c r="U2172" t="s">
        <v>3842</v>
      </c>
      <c r="V2172">
        <v>4</v>
      </c>
      <c r="W2172" t="s">
        <v>12416</v>
      </c>
      <c r="X2172" t="s">
        <v>12417</v>
      </c>
      <c r="Y2172">
        <v>311</v>
      </c>
      <c r="Z2172" t="s">
        <v>44</v>
      </c>
      <c r="AA2172" t="s">
        <v>45</v>
      </c>
      <c r="AB2172" t="s">
        <v>62</v>
      </c>
      <c r="AC2172">
        <v>80000000</v>
      </c>
      <c r="AD2172">
        <v>2010</v>
      </c>
      <c r="AE2172">
        <v>11000</v>
      </c>
      <c r="AF2172">
        <v>6</v>
      </c>
      <c r="AG2172">
        <v>1.85</v>
      </c>
      <c r="AH2172">
        <v>12000</v>
      </c>
    </row>
    <row r="2173" spans="1:34">
      <c r="A2173" t="s">
        <v>34</v>
      </c>
      <c r="B2173" t="s">
        <v>3454</v>
      </c>
      <c r="C2173">
        <v>186</v>
      </c>
      <c r="D2173">
        <v>114</v>
      </c>
      <c r="E2173">
        <v>0</v>
      </c>
      <c r="F2173">
        <v>110</v>
      </c>
      <c r="G2173" t="s">
        <v>12455</v>
      </c>
      <c r="H2173">
        <v>142</v>
      </c>
      <c r="I2173">
        <v>31199215</v>
      </c>
      <c r="J2173" t="s">
        <v>88</v>
      </c>
      <c r="K2173" t="s">
        <v>38</v>
      </c>
      <c r="L2173" t="s">
        <v>87</v>
      </c>
      <c r="M2173" t="s">
        <v>520</v>
      </c>
      <c r="Q2173" t="s">
        <v>12456</v>
      </c>
      <c r="R2173" t="s">
        <v>12457</v>
      </c>
      <c r="S2173">
        <v>27664</v>
      </c>
      <c r="T2173">
        <v>589</v>
      </c>
      <c r="U2173" t="s">
        <v>12458</v>
      </c>
      <c r="V2173">
        <v>8</v>
      </c>
      <c r="W2173" t="s">
        <v>12459</v>
      </c>
      <c r="X2173" t="s">
        <v>12460</v>
      </c>
      <c r="Y2173">
        <v>120</v>
      </c>
      <c r="Z2173" t="s">
        <v>44</v>
      </c>
      <c r="AA2173" t="s">
        <v>45</v>
      </c>
      <c r="AB2173" t="s">
        <v>62</v>
      </c>
      <c r="AC2173">
        <v>58000000</v>
      </c>
      <c r="AD2173">
        <v>2008</v>
      </c>
      <c r="AE2173">
        <v>117</v>
      </c>
      <c r="AF2173">
        <v>6</v>
      </c>
      <c r="AG2173">
        <v>1.85</v>
      </c>
      <c r="AH2173">
        <v>472</v>
      </c>
    </row>
    <row r="2174" spans="1:34">
      <c r="A2174" t="s">
        <v>34</v>
      </c>
      <c r="B2174" t="s">
        <v>8143</v>
      </c>
      <c r="C2174">
        <v>26</v>
      </c>
      <c r="D2174">
        <v>100</v>
      </c>
      <c r="E2174">
        <v>52</v>
      </c>
      <c r="F2174">
        <v>394</v>
      </c>
      <c r="G2174" t="s">
        <v>12461</v>
      </c>
      <c r="H2174">
        <v>795</v>
      </c>
      <c r="I2174">
        <v>100328194</v>
      </c>
      <c r="J2174" t="s">
        <v>88</v>
      </c>
      <c r="K2174" t="s">
        <v>89</v>
      </c>
      <c r="L2174" t="s">
        <v>70</v>
      </c>
      <c r="Q2174" t="s">
        <v>602</v>
      </c>
      <c r="R2174" t="s">
        <v>12462</v>
      </c>
      <c r="S2174">
        <v>85903</v>
      </c>
      <c r="T2174">
        <v>2638</v>
      </c>
      <c r="U2174" t="s">
        <v>519</v>
      </c>
      <c r="V2174">
        <v>0</v>
      </c>
      <c r="W2174" t="s">
        <v>12463</v>
      </c>
      <c r="X2174" t="s">
        <v>12464</v>
      </c>
      <c r="Y2174">
        <v>92</v>
      </c>
      <c r="Z2174" t="s">
        <v>44</v>
      </c>
      <c r="AA2174" t="s">
        <v>45</v>
      </c>
      <c r="AB2174" t="s">
        <v>150</v>
      </c>
      <c r="AC2174">
        <v>50000000</v>
      </c>
      <c r="AD2174">
        <v>1995</v>
      </c>
      <c r="AE2174">
        <v>419</v>
      </c>
      <c r="AF2174">
        <v>6</v>
      </c>
      <c r="AG2174">
        <v>1.85</v>
      </c>
      <c r="AH2174">
        <v>0</v>
      </c>
    </row>
    <row r="2175" spans="1:34">
      <c r="A2175" t="s">
        <v>34</v>
      </c>
      <c r="B2175" t="s">
        <v>6380</v>
      </c>
      <c r="C2175">
        <v>189</v>
      </c>
      <c r="D2175">
        <v>94</v>
      </c>
      <c r="E2175">
        <v>70</v>
      </c>
      <c r="F2175">
        <v>497</v>
      </c>
      <c r="G2175" t="s">
        <v>12468</v>
      </c>
      <c r="H2175">
        <v>1000</v>
      </c>
      <c r="I2175">
        <v>68218041</v>
      </c>
      <c r="J2175" t="s">
        <v>88</v>
      </c>
      <c r="K2175" t="s">
        <v>89</v>
      </c>
      <c r="L2175" t="s">
        <v>70</v>
      </c>
      <c r="Q2175" t="s">
        <v>2337</v>
      </c>
      <c r="R2175" t="s">
        <v>12469</v>
      </c>
      <c r="S2175">
        <v>67191</v>
      </c>
      <c r="T2175">
        <v>2820</v>
      </c>
      <c r="U2175" t="s">
        <v>2802</v>
      </c>
      <c r="V2175">
        <v>1</v>
      </c>
      <c r="W2175" t="s">
        <v>12470</v>
      </c>
      <c r="X2175" t="s">
        <v>12471</v>
      </c>
      <c r="Y2175">
        <v>108</v>
      </c>
      <c r="Z2175" t="s">
        <v>44</v>
      </c>
      <c r="AA2175" t="s">
        <v>45</v>
      </c>
      <c r="AB2175" t="s">
        <v>150</v>
      </c>
      <c r="AC2175">
        <v>55000000</v>
      </c>
      <c r="AD2175">
        <v>2011</v>
      </c>
      <c r="AE2175">
        <v>549</v>
      </c>
      <c r="AF2175">
        <v>6</v>
      </c>
      <c r="AG2175">
        <v>1.85</v>
      </c>
      <c r="AH2175">
        <v>14000</v>
      </c>
    </row>
    <row r="2176" spans="1:34">
      <c r="A2176" t="s">
        <v>34</v>
      </c>
      <c r="B2176" t="s">
        <v>7051</v>
      </c>
      <c r="C2176">
        <v>93</v>
      </c>
      <c r="D2176">
        <v>119</v>
      </c>
      <c r="E2176">
        <v>0</v>
      </c>
      <c r="F2176">
        <v>434</v>
      </c>
      <c r="G2176" t="s">
        <v>4010</v>
      </c>
      <c r="H2176">
        <v>627</v>
      </c>
      <c r="I2176">
        <v>37486138</v>
      </c>
      <c r="J2176" t="s">
        <v>88</v>
      </c>
      <c r="K2176" t="s">
        <v>38</v>
      </c>
      <c r="L2176" t="s">
        <v>87</v>
      </c>
      <c r="Q2176" t="s">
        <v>8110</v>
      </c>
      <c r="R2176" t="s">
        <v>12480</v>
      </c>
      <c r="S2176">
        <v>30890</v>
      </c>
      <c r="T2176">
        <v>2052</v>
      </c>
      <c r="U2176" t="s">
        <v>12481</v>
      </c>
      <c r="V2176">
        <v>1</v>
      </c>
      <c r="W2176" t="s">
        <v>12482</v>
      </c>
      <c r="X2176" t="s">
        <v>12483</v>
      </c>
      <c r="Y2176">
        <v>106</v>
      </c>
      <c r="Z2176" t="s">
        <v>44</v>
      </c>
      <c r="AA2176" t="s">
        <v>45</v>
      </c>
      <c r="AB2176" t="s">
        <v>62</v>
      </c>
      <c r="AC2176">
        <v>50000000</v>
      </c>
      <c r="AD2176">
        <v>2004</v>
      </c>
      <c r="AE2176">
        <v>508</v>
      </c>
      <c r="AF2176">
        <v>6</v>
      </c>
      <c r="AG2176">
        <v>1.85</v>
      </c>
      <c r="AH2176">
        <v>718</v>
      </c>
    </row>
    <row r="2177" spans="1:34">
      <c r="A2177" t="s">
        <v>34</v>
      </c>
      <c r="B2177" t="s">
        <v>920</v>
      </c>
      <c r="C2177">
        <v>125</v>
      </c>
      <c r="D2177">
        <v>93</v>
      </c>
      <c r="E2177">
        <v>11000</v>
      </c>
      <c r="F2177">
        <v>484</v>
      </c>
      <c r="G2177" t="s">
        <v>1767</v>
      </c>
      <c r="H2177">
        <v>3000</v>
      </c>
      <c r="I2177">
        <v>37879996</v>
      </c>
      <c r="J2177" t="s">
        <v>88</v>
      </c>
      <c r="K2177" t="s">
        <v>70</v>
      </c>
      <c r="L2177" t="s">
        <v>87</v>
      </c>
      <c r="Q2177" t="s">
        <v>3500</v>
      </c>
      <c r="R2177" t="s">
        <v>12491</v>
      </c>
      <c r="S2177">
        <v>81888</v>
      </c>
      <c r="T2177">
        <v>5390</v>
      </c>
      <c r="U2177" t="s">
        <v>3906</v>
      </c>
      <c r="V2177">
        <v>2</v>
      </c>
      <c r="W2177" t="s">
        <v>12492</v>
      </c>
      <c r="X2177" t="s">
        <v>12493</v>
      </c>
      <c r="Y2177">
        <v>254</v>
      </c>
      <c r="Z2177" t="s">
        <v>44</v>
      </c>
      <c r="AA2177" t="s">
        <v>45</v>
      </c>
      <c r="AB2177" t="s">
        <v>62</v>
      </c>
      <c r="AC2177">
        <v>48000000</v>
      </c>
      <c r="AD2177">
        <v>2000</v>
      </c>
      <c r="AE2177">
        <v>575</v>
      </c>
      <c r="AF2177">
        <v>6</v>
      </c>
      <c r="AG2177">
        <v>2.35</v>
      </c>
      <c r="AH2177">
        <v>0</v>
      </c>
    </row>
    <row r="2178" spans="1:34">
      <c r="A2178" t="s">
        <v>34</v>
      </c>
      <c r="B2178" t="s">
        <v>4112</v>
      </c>
      <c r="C2178">
        <v>72</v>
      </c>
      <c r="D2178">
        <v>96</v>
      </c>
      <c r="E2178">
        <v>0</v>
      </c>
      <c r="F2178">
        <v>302</v>
      </c>
      <c r="G2178" t="s">
        <v>1049</v>
      </c>
      <c r="H2178">
        <v>2000</v>
      </c>
      <c r="I2178">
        <v>60154431</v>
      </c>
      <c r="J2178" t="s">
        <v>88</v>
      </c>
      <c r="K2178" t="s">
        <v>38</v>
      </c>
      <c r="L2178" t="s">
        <v>57</v>
      </c>
      <c r="Q2178" t="s">
        <v>280</v>
      </c>
      <c r="R2178" t="s">
        <v>12497</v>
      </c>
      <c r="S2178">
        <v>122347</v>
      </c>
      <c r="T2178">
        <v>3718</v>
      </c>
      <c r="U2178" t="s">
        <v>12498</v>
      </c>
      <c r="V2178">
        <v>1</v>
      </c>
      <c r="W2178" t="s">
        <v>12499</v>
      </c>
      <c r="X2178" t="s">
        <v>12500</v>
      </c>
      <c r="Y2178">
        <v>345</v>
      </c>
      <c r="Z2178" t="s">
        <v>44</v>
      </c>
      <c r="AA2178" t="s">
        <v>45</v>
      </c>
      <c r="AB2178" t="s">
        <v>62</v>
      </c>
      <c r="AC2178">
        <v>47000000</v>
      </c>
      <c r="AD2178">
        <v>1996</v>
      </c>
      <c r="AE2178">
        <v>1000</v>
      </c>
      <c r="AF2178">
        <v>6</v>
      </c>
      <c r="AG2178">
        <v>2.35</v>
      </c>
      <c r="AH2178">
        <v>0</v>
      </c>
    </row>
    <row r="2179" spans="1:34">
      <c r="A2179" t="s">
        <v>34</v>
      </c>
      <c r="B2179" t="s">
        <v>920</v>
      </c>
      <c r="C2179">
        <v>43</v>
      </c>
      <c r="D2179">
        <v>117</v>
      </c>
      <c r="E2179">
        <v>11000</v>
      </c>
      <c r="F2179">
        <v>451</v>
      </c>
      <c r="G2179" t="s">
        <v>3906</v>
      </c>
      <c r="H2179">
        <v>905</v>
      </c>
      <c r="I2179">
        <v>20101861</v>
      </c>
      <c r="J2179" t="s">
        <v>88</v>
      </c>
      <c r="K2179" t="s">
        <v>87</v>
      </c>
      <c r="L2179" t="s">
        <v>86</v>
      </c>
      <c r="Q2179" t="s">
        <v>3347</v>
      </c>
      <c r="R2179" t="s">
        <v>12501</v>
      </c>
      <c r="S2179">
        <v>24757</v>
      </c>
      <c r="T2179">
        <v>2348</v>
      </c>
      <c r="U2179" t="s">
        <v>12502</v>
      </c>
      <c r="V2179">
        <v>0</v>
      </c>
      <c r="W2179" t="s">
        <v>12503</v>
      </c>
      <c r="X2179" t="s">
        <v>12504</v>
      </c>
      <c r="Y2179">
        <v>81</v>
      </c>
      <c r="Z2179" t="s">
        <v>44</v>
      </c>
      <c r="AA2179" t="s">
        <v>45</v>
      </c>
      <c r="AB2179" t="s">
        <v>62</v>
      </c>
      <c r="AC2179">
        <v>45000000</v>
      </c>
      <c r="AD2179">
        <v>1996</v>
      </c>
      <c r="AE2179">
        <v>484</v>
      </c>
      <c r="AF2179">
        <v>6</v>
      </c>
      <c r="AG2179">
        <v>2.35</v>
      </c>
      <c r="AH2179">
        <v>0</v>
      </c>
    </row>
    <row r="2180" spans="1:34">
      <c r="A2180" t="s">
        <v>34</v>
      </c>
      <c r="B2180" t="s">
        <v>12516</v>
      </c>
      <c r="C2180">
        <v>116</v>
      </c>
      <c r="D2180">
        <v>103</v>
      </c>
      <c r="E2180">
        <v>84</v>
      </c>
      <c r="F2180">
        <v>664</v>
      </c>
      <c r="G2180" t="s">
        <v>2194</v>
      </c>
      <c r="H2180">
        <v>12000</v>
      </c>
      <c r="I2180">
        <v>37035515</v>
      </c>
      <c r="J2180" t="s">
        <v>88</v>
      </c>
      <c r="K2180" t="s">
        <v>38</v>
      </c>
      <c r="Q2180" t="s">
        <v>449</v>
      </c>
      <c r="R2180" t="s">
        <v>12517</v>
      </c>
      <c r="S2180">
        <v>34597</v>
      </c>
      <c r="T2180">
        <v>23864</v>
      </c>
      <c r="U2180" t="s">
        <v>11079</v>
      </c>
      <c r="V2180">
        <v>1</v>
      </c>
      <c r="W2180" t="s">
        <v>12518</v>
      </c>
      <c r="X2180" t="s">
        <v>12519</v>
      </c>
      <c r="Y2180">
        <v>194</v>
      </c>
      <c r="Z2180" t="s">
        <v>44</v>
      </c>
      <c r="AA2180" t="s">
        <v>45</v>
      </c>
      <c r="AB2180" t="s">
        <v>62</v>
      </c>
      <c r="AC2180">
        <v>43000000</v>
      </c>
      <c r="AD2180">
        <v>2000</v>
      </c>
      <c r="AE2180">
        <v>10000</v>
      </c>
      <c r="AF2180">
        <v>6</v>
      </c>
      <c r="AG2180">
        <v>1.37</v>
      </c>
      <c r="AH2180">
        <v>0</v>
      </c>
    </row>
    <row r="2181" spans="1:34">
      <c r="A2181" t="s">
        <v>34</v>
      </c>
      <c r="B2181" t="s">
        <v>12520</v>
      </c>
      <c r="C2181">
        <v>173</v>
      </c>
      <c r="D2181">
        <v>107</v>
      </c>
      <c r="E2181">
        <v>164</v>
      </c>
      <c r="F2181">
        <v>723</v>
      </c>
      <c r="G2181" t="s">
        <v>1738</v>
      </c>
      <c r="H2181">
        <v>8000</v>
      </c>
      <c r="I2181">
        <v>90353764</v>
      </c>
      <c r="J2181" t="s">
        <v>88</v>
      </c>
      <c r="K2181" t="s">
        <v>37</v>
      </c>
      <c r="Q2181" t="s">
        <v>1736</v>
      </c>
      <c r="R2181" t="s">
        <v>12521</v>
      </c>
      <c r="S2181">
        <v>85629</v>
      </c>
      <c r="T2181">
        <v>12556</v>
      </c>
      <c r="U2181" t="s">
        <v>1079</v>
      </c>
      <c r="V2181">
        <v>2</v>
      </c>
      <c r="W2181" t="s">
        <v>12522</v>
      </c>
      <c r="X2181" t="s">
        <v>12523</v>
      </c>
      <c r="Y2181">
        <v>144</v>
      </c>
      <c r="Z2181" t="s">
        <v>44</v>
      </c>
      <c r="AA2181" t="s">
        <v>45</v>
      </c>
      <c r="AB2181" t="s">
        <v>46</v>
      </c>
      <c r="AC2181">
        <v>40000000</v>
      </c>
      <c r="AD2181">
        <v>2015</v>
      </c>
      <c r="AE2181">
        <v>2000</v>
      </c>
      <c r="AF2181">
        <v>6</v>
      </c>
      <c r="AG2181">
        <v>1.85</v>
      </c>
      <c r="AH2181">
        <v>14000</v>
      </c>
    </row>
    <row r="2182" spans="1:34">
      <c r="A2182" t="s">
        <v>34</v>
      </c>
      <c r="B2182" t="s">
        <v>1447</v>
      </c>
      <c r="C2182">
        <v>191</v>
      </c>
      <c r="D2182">
        <v>109</v>
      </c>
      <c r="E2182">
        <v>415</v>
      </c>
      <c r="F2182">
        <v>119</v>
      </c>
      <c r="G2182" t="s">
        <v>12524</v>
      </c>
      <c r="H2182">
        <v>982</v>
      </c>
      <c r="I2182">
        <v>83906114</v>
      </c>
      <c r="J2182" t="s">
        <v>88</v>
      </c>
      <c r="K2182" t="s">
        <v>87</v>
      </c>
      <c r="Q2182" t="s">
        <v>8452</v>
      </c>
      <c r="R2182" t="s">
        <v>12525</v>
      </c>
      <c r="S2182">
        <v>104481</v>
      </c>
      <c r="T2182">
        <v>2357</v>
      </c>
      <c r="U2182" t="s">
        <v>12526</v>
      </c>
      <c r="V2182">
        <v>2</v>
      </c>
      <c r="W2182" t="s">
        <v>12527</v>
      </c>
      <c r="X2182" t="s">
        <v>12528</v>
      </c>
      <c r="Y2182">
        <v>189</v>
      </c>
      <c r="Z2182" t="s">
        <v>44</v>
      </c>
      <c r="AA2182" t="s">
        <v>45</v>
      </c>
      <c r="AB2182" t="s">
        <v>62</v>
      </c>
      <c r="AC2182">
        <v>40000000</v>
      </c>
      <c r="AD2182">
        <v>2014</v>
      </c>
      <c r="AE2182">
        <v>971</v>
      </c>
      <c r="AF2182">
        <v>6</v>
      </c>
      <c r="AG2182">
        <v>2.35</v>
      </c>
      <c r="AH2182">
        <v>16000</v>
      </c>
    </row>
    <row r="2183" spans="1:34">
      <c r="A2183" t="s">
        <v>34</v>
      </c>
      <c r="B2183" t="s">
        <v>4922</v>
      </c>
      <c r="C2183">
        <v>177</v>
      </c>
      <c r="D2183">
        <v>92</v>
      </c>
      <c r="E2183">
        <v>89</v>
      </c>
      <c r="F2183">
        <v>190</v>
      </c>
      <c r="G2183" t="s">
        <v>6707</v>
      </c>
      <c r="H2183">
        <v>17000</v>
      </c>
      <c r="I2183">
        <v>55291815</v>
      </c>
      <c r="J2183" t="s">
        <v>88</v>
      </c>
      <c r="Q2183" t="s">
        <v>2423</v>
      </c>
      <c r="R2183" t="s">
        <v>12552</v>
      </c>
      <c r="S2183">
        <v>28041</v>
      </c>
      <c r="T2183">
        <v>17860</v>
      </c>
      <c r="U2183" t="s">
        <v>4566</v>
      </c>
      <c r="V2183">
        <v>0</v>
      </c>
      <c r="W2183" t="s">
        <v>12553</v>
      </c>
      <c r="X2183" t="s">
        <v>12554</v>
      </c>
      <c r="Y2183">
        <v>111</v>
      </c>
      <c r="Z2183" t="s">
        <v>44</v>
      </c>
      <c r="AA2183" t="s">
        <v>45</v>
      </c>
      <c r="AB2183" t="s">
        <v>46</v>
      </c>
      <c r="AC2183">
        <v>35000000</v>
      </c>
      <c r="AD2183">
        <v>2016</v>
      </c>
      <c r="AE2183">
        <v>329</v>
      </c>
      <c r="AF2183">
        <v>6</v>
      </c>
      <c r="AG2183">
        <v>2.35</v>
      </c>
      <c r="AH2183">
        <v>0</v>
      </c>
    </row>
    <row r="2184" spans="1:34">
      <c r="A2184" t="s">
        <v>34</v>
      </c>
      <c r="B2184" t="s">
        <v>1801</v>
      </c>
      <c r="C2184">
        <v>56</v>
      </c>
      <c r="D2184">
        <v>124</v>
      </c>
      <c r="E2184">
        <v>179</v>
      </c>
      <c r="F2184">
        <v>551</v>
      </c>
      <c r="G2184" t="s">
        <v>1097</v>
      </c>
      <c r="H2184">
        <v>11000</v>
      </c>
      <c r="I2184">
        <v>8406264</v>
      </c>
      <c r="J2184" t="s">
        <v>88</v>
      </c>
      <c r="K2184" t="s">
        <v>38</v>
      </c>
      <c r="L2184" t="s">
        <v>87</v>
      </c>
      <c r="Q2184" t="s">
        <v>1742</v>
      </c>
      <c r="R2184" t="s">
        <v>12562</v>
      </c>
      <c r="S2184">
        <v>24826</v>
      </c>
      <c r="T2184">
        <v>13093</v>
      </c>
      <c r="U2184" t="s">
        <v>5422</v>
      </c>
      <c r="V2184">
        <v>3</v>
      </c>
      <c r="W2184" t="s">
        <v>12563</v>
      </c>
      <c r="X2184" t="s">
        <v>12564</v>
      </c>
      <c r="Y2184">
        <v>175</v>
      </c>
      <c r="Z2184" t="s">
        <v>44</v>
      </c>
      <c r="AA2184" t="s">
        <v>45</v>
      </c>
      <c r="AB2184" t="s">
        <v>46</v>
      </c>
      <c r="AC2184">
        <v>38000000</v>
      </c>
      <c r="AD2184">
        <v>1999</v>
      </c>
      <c r="AE2184">
        <v>617</v>
      </c>
      <c r="AF2184">
        <v>6</v>
      </c>
      <c r="AG2184">
        <v>2.35</v>
      </c>
      <c r="AH2184">
        <v>783</v>
      </c>
    </row>
    <row r="2185" spans="1:34">
      <c r="A2185" t="s">
        <v>34</v>
      </c>
      <c r="B2185" t="s">
        <v>12569</v>
      </c>
      <c r="C2185">
        <v>145</v>
      </c>
      <c r="D2185">
        <v>99</v>
      </c>
      <c r="E2185">
        <v>5</v>
      </c>
      <c r="F2185">
        <v>966</v>
      </c>
      <c r="G2185" t="s">
        <v>473</v>
      </c>
      <c r="H2185">
        <v>2000</v>
      </c>
      <c r="I2185">
        <v>60269340</v>
      </c>
      <c r="J2185" t="s">
        <v>88</v>
      </c>
      <c r="K2185" t="s">
        <v>87</v>
      </c>
      <c r="Q2185" t="s">
        <v>6381</v>
      </c>
      <c r="R2185" t="s">
        <v>12570</v>
      </c>
      <c r="S2185">
        <v>34079</v>
      </c>
      <c r="T2185">
        <v>6930</v>
      </c>
      <c r="U2185" t="s">
        <v>5614</v>
      </c>
      <c r="V2185">
        <v>2</v>
      </c>
      <c r="W2185" t="s">
        <v>12571</v>
      </c>
      <c r="X2185" t="s">
        <v>12572</v>
      </c>
      <c r="Y2185">
        <v>97</v>
      </c>
      <c r="Z2185" t="s">
        <v>44</v>
      </c>
      <c r="AA2185" t="s">
        <v>45</v>
      </c>
      <c r="AB2185" t="s">
        <v>62</v>
      </c>
      <c r="AC2185">
        <v>30000000</v>
      </c>
      <c r="AD2185">
        <v>2008</v>
      </c>
      <c r="AE2185">
        <v>1000</v>
      </c>
      <c r="AF2185">
        <v>6</v>
      </c>
      <c r="AG2185">
        <v>1.85</v>
      </c>
      <c r="AH2185">
        <v>0</v>
      </c>
    </row>
    <row r="2186" spans="1:34">
      <c r="A2186" t="s">
        <v>34</v>
      </c>
      <c r="B2186" t="s">
        <v>12616</v>
      </c>
      <c r="C2186">
        <v>151</v>
      </c>
      <c r="D2186">
        <v>117</v>
      </c>
      <c r="E2186">
        <v>20</v>
      </c>
      <c r="F2186">
        <v>783</v>
      </c>
      <c r="G2186" t="s">
        <v>8467</v>
      </c>
      <c r="H2186">
        <v>11000</v>
      </c>
      <c r="I2186">
        <v>13987482</v>
      </c>
      <c r="J2186" t="s">
        <v>88</v>
      </c>
      <c r="K2186" t="s">
        <v>87</v>
      </c>
      <c r="Q2186" t="s">
        <v>610</v>
      </c>
      <c r="R2186" t="s">
        <v>12617</v>
      </c>
      <c r="S2186">
        <v>58957</v>
      </c>
      <c r="T2186">
        <v>15713</v>
      </c>
      <c r="U2186" t="s">
        <v>2547</v>
      </c>
      <c r="V2186">
        <v>1</v>
      </c>
      <c r="W2186" t="s">
        <v>12618</v>
      </c>
      <c r="X2186" t="s">
        <v>12619</v>
      </c>
      <c r="Y2186">
        <v>91</v>
      </c>
      <c r="Z2186" t="s">
        <v>44</v>
      </c>
      <c r="AA2186" t="s">
        <v>45</v>
      </c>
      <c r="AB2186" t="s">
        <v>46</v>
      </c>
      <c r="AC2186">
        <v>20000000</v>
      </c>
      <c r="AD2186">
        <v>2011</v>
      </c>
      <c r="AE2186">
        <v>904</v>
      </c>
      <c r="AF2186">
        <v>6</v>
      </c>
      <c r="AG2186">
        <v>1.85</v>
      </c>
      <c r="AH2186">
        <v>0</v>
      </c>
    </row>
    <row r="2187" spans="1:34">
      <c r="A2187" t="s">
        <v>34</v>
      </c>
      <c r="B2187" t="s">
        <v>2699</v>
      </c>
      <c r="C2187">
        <v>20</v>
      </c>
      <c r="D2187">
        <v>106</v>
      </c>
      <c r="E2187">
        <v>277</v>
      </c>
      <c r="F2187">
        <v>383</v>
      </c>
      <c r="G2187" t="s">
        <v>2766</v>
      </c>
      <c r="H2187">
        <v>22000</v>
      </c>
      <c r="I2187">
        <v>10555348</v>
      </c>
      <c r="J2187" t="s">
        <v>88</v>
      </c>
      <c r="K2187" t="s">
        <v>37</v>
      </c>
      <c r="Q2187" t="s">
        <v>63</v>
      </c>
      <c r="R2187" t="s">
        <v>12620</v>
      </c>
      <c r="S2187">
        <v>17349</v>
      </c>
      <c r="T2187">
        <v>24887</v>
      </c>
      <c r="U2187" t="s">
        <v>4423</v>
      </c>
      <c r="V2187">
        <v>0</v>
      </c>
      <c r="W2187" t="s">
        <v>12621</v>
      </c>
      <c r="X2187" t="s">
        <v>12622</v>
      </c>
      <c r="Y2187">
        <v>42</v>
      </c>
      <c r="Z2187" t="s">
        <v>44</v>
      </c>
      <c r="AA2187" t="s">
        <v>45</v>
      </c>
      <c r="AB2187" t="s">
        <v>62</v>
      </c>
      <c r="AC2187">
        <v>20000000</v>
      </c>
      <c r="AD2187">
        <v>1989</v>
      </c>
      <c r="AE2187">
        <v>2000</v>
      </c>
      <c r="AF2187">
        <v>6</v>
      </c>
      <c r="AG2187">
        <v>2.35</v>
      </c>
      <c r="AH2187">
        <v>855</v>
      </c>
    </row>
    <row r="2188" spans="1:34">
      <c r="A2188" t="s">
        <v>34</v>
      </c>
      <c r="B2188" t="s">
        <v>12634</v>
      </c>
      <c r="C2188">
        <v>65</v>
      </c>
      <c r="D2188">
        <v>112</v>
      </c>
      <c r="E2188">
        <v>28</v>
      </c>
      <c r="F2188">
        <v>215</v>
      </c>
      <c r="G2188" t="s">
        <v>3295</v>
      </c>
      <c r="H2188">
        <v>555</v>
      </c>
      <c r="I2188">
        <v>4734235</v>
      </c>
      <c r="J2188" t="s">
        <v>88</v>
      </c>
      <c r="K2188" t="s">
        <v>38</v>
      </c>
      <c r="L2188" t="s">
        <v>128</v>
      </c>
      <c r="Q2188" t="s">
        <v>12635</v>
      </c>
      <c r="R2188" t="s">
        <v>12636</v>
      </c>
      <c r="S2188">
        <v>8217</v>
      </c>
      <c r="T2188">
        <v>1227</v>
      </c>
      <c r="U2188" t="s">
        <v>12426</v>
      </c>
      <c r="V2188">
        <v>0</v>
      </c>
      <c r="W2188" t="s">
        <v>12637</v>
      </c>
      <c r="X2188" t="s">
        <v>12638</v>
      </c>
      <c r="Y2188">
        <v>123</v>
      </c>
      <c r="Z2188" t="s">
        <v>44</v>
      </c>
      <c r="AA2188" t="s">
        <v>45</v>
      </c>
      <c r="AB2188" t="s">
        <v>46</v>
      </c>
      <c r="AC2188">
        <v>15000000</v>
      </c>
      <c r="AD2188">
        <v>2000</v>
      </c>
      <c r="AE2188">
        <v>403</v>
      </c>
      <c r="AF2188">
        <v>6</v>
      </c>
      <c r="AG2188">
        <v>1.85</v>
      </c>
      <c r="AH2188">
        <v>573</v>
      </c>
    </row>
    <row r="2189" spans="1:34">
      <c r="A2189" t="s">
        <v>34</v>
      </c>
      <c r="B2189" t="s">
        <v>7095</v>
      </c>
      <c r="C2189">
        <v>27</v>
      </c>
      <c r="D2189">
        <v>107</v>
      </c>
      <c r="E2189">
        <v>425</v>
      </c>
      <c r="F2189">
        <v>247</v>
      </c>
      <c r="G2189" t="s">
        <v>12639</v>
      </c>
      <c r="H2189">
        <v>742</v>
      </c>
      <c r="I2189">
        <v>111936400</v>
      </c>
      <c r="J2189" t="s">
        <v>88</v>
      </c>
      <c r="K2189" t="s">
        <v>37</v>
      </c>
      <c r="Q2189" t="s">
        <v>4194</v>
      </c>
      <c r="R2189" t="s">
        <v>12640</v>
      </c>
      <c r="S2189">
        <v>87538</v>
      </c>
      <c r="T2189">
        <v>2151</v>
      </c>
      <c r="U2189" t="s">
        <v>12641</v>
      </c>
      <c r="V2189">
        <v>1</v>
      </c>
      <c r="W2189" t="s">
        <v>12642</v>
      </c>
      <c r="X2189" t="s">
        <v>12643</v>
      </c>
      <c r="Y2189">
        <v>79</v>
      </c>
      <c r="Z2189" t="s">
        <v>44</v>
      </c>
      <c r="AA2189" t="s">
        <v>45</v>
      </c>
      <c r="AB2189" t="s">
        <v>150</v>
      </c>
      <c r="AC2189">
        <v>15000000</v>
      </c>
      <c r="AD2189">
        <v>1988</v>
      </c>
      <c r="AE2189">
        <v>384</v>
      </c>
      <c r="AF2189">
        <v>6</v>
      </c>
      <c r="AG2189">
        <v>1.85</v>
      </c>
      <c r="AH2189">
        <v>0</v>
      </c>
    </row>
    <row r="2190" spans="1:34">
      <c r="A2190" t="s">
        <v>34</v>
      </c>
      <c r="B2190" t="s">
        <v>7215</v>
      </c>
      <c r="C2190">
        <v>65</v>
      </c>
      <c r="D2190">
        <v>111</v>
      </c>
      <c r="E2190">
        <v>13</v>
      </c>
      <c r="F2190">
        <v>106</v>
      </c>
      <c r="G2190" t="s">
        <v>9540</v>
      </c>
      <c r="H2190">
        <v>818</v>
      </c>
      <c r="I2190">
        <v>29106737</v>
      </c>
      <c r="J2190" t="s">
        <v>88</v>
      </c>
      <c r="K2190" t="s">
        <v>38</v>
      </c>
      <c r="L2190" t="s">
        <v>87</v>
      </c>
      <c r="Q2190" t="s">
        <v>2146</v>
      </c>
      <c r="R2190" t="s">
        <v>12644</v>
      </c>
      <c r="S2190">
        <v>15582</v>
      </c>
      <c r="T2190">
        <v>1450</v>
      </c>
      <c r="U2190" t="s">
        <v>12645</v>
      </c>
      <c r="V2190">
        <v>0</v>
      </c>
      <c r="W2190" t="s">
        <v>12646</v>
      </c>
      <c r="X2190" t="s">
        <v>12647</v>
      </c>
      <c r="Y2190">
        <v>132</v>
      </c>
      <c r="Z2190" t="s">
        <v>44</v>
      </c>
      <c r="AA2190" t="s">
        <v>45</v>
      </c>
      <c r="AB2190" t="s">
        <v>46</v>
      </c>
      <c r="AC2190">
        <v>15000000</v>
      </c>
      <c r="AD2190">
        <v>1998</v>
      </c>
      <c r="AE2190">
        <v>511</v>
      </c>
      <c r="AF2190">
        <v>6</v>
      </c>
      <c r="AG2190">
        <v>1.85</v>
      </c>
      <c r="AH2190">
        <v>849</v>
      </c>
    </row>
    <row r="2191" spans="1:34">
      <c r="A2191" t="s">
        <v>34</v>
      </c>
      <c r="B2191" t="s">
        <v>12653</v>
      </c>
      <c r="C2191">
        <v>37</v>
      </c>
      <c r="D2191">
        <v>96</v>
      </c>
      <c r="E2191">
        <v>0</v>
      </c>
      <c r="F2191">
        <v>654</v>
      </c>
      <c r="G2191" t="s">
        <v>7872</v>
      </c>
      <c r="H2191">
        <v>3000</v>
      </c>
      <c r="I2191">
        <v>15062898</v>
      </c>
      <c r="J2191" t="s">
        <v>88</v>
      </c>
      <c r="Q2191" t="s">
        <v>6429</v>
      </c>
      <c r="R2191" t="s">
        <v>12654</v>
      </c>
      <c r="S2191">
        <v>11729</v>
      </c>
      <c r="T2191">
        <v>6861</v>
      </c>
      <c r="U2191" t="s">
        <v>12655</v>
      </c>
      <c r="V2191">
        <v>0</v>
      </c>
      <c r="W2191" t="s">
        <v>12656</v>
      </c>
      <c r="X2191" t="s">
        <v>12657</v>
      </c>
      <c r="Y2191">
        <v>106</v>
      </c>
      <c r="Z2191" t="s">
        <v>44</v>
      </c>
      <c r="AA2191" t="s">
        <v>45</v>
      </c>
      <c r="AB2191" t="s">
        <v>46</v>
      </c>
      <c r="AC2191">
        <v>14000000</v>
      </c>
      <c r="AD2191">
        <v>1998</v>
      </c>
      <c r="AE2191">
        <v>2000</v>
      </c>
      <c r="AF2191">
        <v>6</v>
      </c>
      <c r="AG2191">
        <v>1.85</v>
      </c>
      <c r="AH2191">
        <v>645</v>
      </c>
    </row>
    <row r="2192" spans="1:34">
      <c r="A2192" t="s">
        <v>34</v>
      </c>
      <c r="B2192" t="s">
        <v>1911</v>
      </c>
      <c r="C2192">
        <v>25</v>
      </c>
      <c r="D2192">
        <v>107</v>
      </c>
      <c r="E2192">
        <v>0</v>
      </c>
      <c r="F2192">
        <v>745</v>
      </c>
      <c r="G2192" t="s">
        <v>8825</v>
      </c>
      <c r="H2192">
        <v>941</v>
      </c>
      <c r="I2192">
        <v>141853</v>
      </c>
      <c r="J2192" t="s">
        <v>88</v>
      </c>
      <c r="K2192" t="s">
        <v>38</v>
      </c>
      <c r="Q2192" t="s">
        <v>10357</v>
      </c>
      <c r="R2192" t="s">
        <v>12666</v>
      </c>
      <c r="S2192">
        <v>1427</v>
      </c>
      <c r="T2192">
        <v>3099</v>
      </c>
      <c r="U2192" t="s">
        <v>1929</v>
      </c>
      <c r="V2192">
        <v>2</v>
      </c>
      <c r="W2192" t="s">
        <v>12667</v>
      </c>
      <c r="X2192" t="s">
        <v>12668</v>
      </c>
      <c r="Y2192">
        <v>12</v>
      </c>
      <c r="Z2192" t="s">
        <v>44</v>
      </c>
      <c r="AA2192" t="s">
        <v>772</v>
      </c>
      <c r="AB2192" t="s">
        <v>46</v>
      </c>
      <c r="AC2192">
        <v>12000000</v>
      </c>
      <c r="AD2192">
        <v>1997</v>
      </c>
      <c r="AE2192">
        <v>754</v>
      </c>
      <c r="AF2192">
        <v>6</v>
      </c>
      <c r="AG2192">
        <v>1.85</v>
      </c>
      <c r="AH2192">
        <v>88</v>
      </c>
    </row>
    <row r="2193" spans="1:34">
      <c r="A2193" t="s">
        <v>34</v>
      </c>
      <c r="B2193" t="s">
        <v>12669</v>
      </c>
      <c r="C2193">
        <v>158</v>
      </c>
      <c r="D2193">
        <v>109</v>
      </c>
      <c r="E2193">
        <v>11</v>
      </c>
      <c r="F2193">
        <v>411</v>
      </c>
      <c r="G2193" t="s">
        <v>11368</v>
      </c>
      <c r="H2193">
        <v>22000</v>
      </c>
      <c r="I2193">
        <v>35537564</v>
      </c>
      <c r="J2193" t="s">
        <v>88</v>
      </c>
      <c r="Q2193" t="s">
        <v>63</v>
      </c>
      <c r="R2193" t="s">
        <v>12670</v>
      </c>
      <c r="S2193">
        <v>49671</v>
      </c>
      <c r="T2193">
        <v>24063</v>
      </c>
      <c r="U2193" t="s">
        <v>12671</v>
      </c>
      <c r="V2193">
        <v>1</v>
      </c>
      <c r="W2193" t="s">
        <v>12672</v>
      </c>
      <c r="X2193" t="s">
        <v>12673</v>
      </c>
      <c r="Y2193">
        <v>166</v>
      </c>
      <c r="Z2193" t="s">
        <v>44</v>
      </c>
      <c r="AA2193" t="s">
        <v>45</v>
      </c>
      <c r="AB2193" t="s">
        <v>46</v>
      </c>
      <c r="AC2193">
        <v>11500000</v>
      </c>
      <c r="AD2193">
        <v>2016</v>
      </c>
      <c r="AE2193">
        <v>851</v>
      </c>
      <c r="AF2193">
        <v>6</v>
      </c>
      <c r="AG2193">
        <v>2.35</v>
      </c>
      <c r="AH2193">
        <v>11000</v>
      </c>
    </row>
    <row r="2194" spans="1:34">
      <c r="A2194" t="s">
        <v>34</v>
      </c>
      <c r="B2194" t="s">
        <v>12710</v>
      </c>
      <c r="C2194">
        <v>9</v>
      </c>
      <c r="D2194">
        <v>109</v>
      </c>
      <c r="E2194">
        <v>62</v>
      </c>
      <c r="F2194">
        <v>518</v>
      </c>
      <c r="G2194" t="s">
        <v>4366</v>
      </c>
      <c r="H2194">
        <v>584</v>
      </c>
      <c r="I2194">
        <v>5100000</v>
      </c>
      <c r="J2194" t="s">
        <v>88</v>
      </c>
      <c r="K2194" t="s">
        <v>38</v>
      </c>
      <c r="L2194" t="s">
        <v>87</v>
      </c>
      <c r="Q2194" t="s">
        <v>1711</v>
      </c>
      <c r="R2194" t="s">
        <v>12711</v>
      </c>
      <c r="S2194">
        <v>6595</v>
      </c>
      <c r="T2194">
        <v>2024</v>
      </c>
      <c r="U2194" t="s">
        <v>12712</v>
      </c>
      <c r="V2194">
        <v>0</v>
      </c>
      <c r="W2194" t="s">
        <v>12713</v>
      </c>
      <c r="X2194" t="s">
        <v>12714</v>
      </c>
      <c r="Y2194">
        <v>61</v>
      </c>
      <c r="Z2194" t="s">
        <v>44</v>
      </c>
      <c r="AA2194" t="s">
        <v>329</v>
      </c>
      <c r="AB2194" t="s">
        <v>46</v>
      </c>
      <c r="AC2194">
        <v>7500000</v>
      </c>
      <c r="AD2194">
        <v>1984</v>
      </c>
      <c r="AE2194">
        <v>552</v>
      </c>
      <c r="AF2194">
        <v>6</v>
      </c>
      <c r="AG2194">
        <v>1.85</v>
      </c>
      <c r="AH2194">
        <v>345</v>
      </c>
    </row>
    <row r="2195" spans="1:34">
      <c r="A2195" t="s">
        <v>34</v>
      </c>
      <c r="B2195" t="s">
        <v>12715</v>
      </c>
      <c r="C2195">
        <v>9</v>
      </c>
      <c r="D2195">
        <v>102</v>
      </c>
      <c r="E2195">
        <v>329</v>
      </c>
      <c r="F2195">
        <v>280</v>
      </c>
      <c r="G2195" t="s">
        <v>12715</v>
      </c>
      <c r="H2195">
        <v>611</v>
      </c>
      <c r="I2195">
        <v>4239767</v>
      </c>
      <c r="J2195" t="s">
        <v>88</v>
      </c>
      <c r="K2195" t="s">
        <v>38</v>
      </c>
      <c r="L2195" t="s">
        <v>87</v>
      </c>
      <c r="M2195" t="s">
        <v>520</v>
      </c>
      <c r="Q2195" t="s">
        <v>12716</v>
      </c>
      <c r="R2195" t="s">
        <v>12717</v>
      </c>
      <c r="S2195">
        <v>3709</v>
      </c>
      <c r="T2195">
        <v>1834</v>
      </c>
      <c r="U2195" t="s">
        <v>12718</v>
      </c>
      <c r="V2195">
        <v>3</v>
      </c>
      <c r="W2195" t="s">
        <v>12719</v>
      </c>
      <c r="X2195" t="s">
        <v>12720</v>
      </c>
      <c r="Y2195">
        <v>83</v>
      </c>
      <c r="Z2195" t="s">
        <v>44</v>
      </c>
      <c r="AA2195" t="s">
        <v>710</v>
      </c>
      <c r="AB2195" t="s">
        <v>46</v>
      </c>
      <c r="AC2195">
        <v>7500000</v>
      </c>
      <c r="AD2195">
        <v>2002</v>
      </c>
      <c r="AE2195">
        <v>329</v>
      </c>
      <c r="AF2195">
        <v>6</v>
      </c>
      <c r="AG2195">
        <v>1.85</v>
      </c>
      <c r="AH2195">
        <v>0</v>
      </c>
    </row>
    <row r="2196" spans="1:34">
      <c r="A2196" t="s">
        <v>34</v>
      </c>
      <c r="B2196" t="s">
        <v>12726</v>
      </c>
      <c r="C2196">
        <v>27</v>
      </c>
      <c r="D2196">
        <v>118</v>
      </c>
      <c r="E2196">
        <v>0</v>
      </c>
      <c r="F2196">
        <v>410</v>
      </c>
      <c r="G2196" t="s">
        <v>164</v>
      </c>
      <c r="H2196">
        <v>26000</v>
      </c>
      <c r="I2196">
        <v>46451</v>
      </c>
      <c r="J2196" t="s">
        <v>88</v>
      </c>
      <c r="K2196" t="s">
        <v>37</v>
      </c>
      <c r="L2196" t="s">
        <v>57</v>
      </c>
      <c r="Q2196" t="s">
        <v>757</v>
      </c>
      <c r="R2196" t="s">
        <v>12727</v>
      </c>
      <c r="S2196">
        <v>7663</v>
      </c>
      <c r="T2196">
        <v>27756</v>
      </c>
      <c r="U2196" t="s">
        <v>2136</v>
      </c>
      <c r="V2196">
        <v>2</v>
      </c>
      <c r="W2196" t="s">
        <v>12728</v>
      </c>
      <c r="X2196" t="s">
        <v>12729</v>
      </c>
      <c r="Y2196">
        <v>38</v>
      </c>
      <c r="Z2196" t="s">
        <v>44</v>
      </c>
      <c r="AA2196" t="s">
        <v>45</v>
      </c>
      <c r="AB2196" t="s">
        <v>46</v>
      </c>
      <c r="AC2196">
        <v>7000000</v>
      </c>
      <c r="AD2196">
        <v>2010</v>
      </c>
      <c r="AE2196">
        <v>854</v>
      </c>
      <c r="AF2196">
        <v>6</v>
      </c>
      <c r="AG2196">
        <v>1.85</v>
      </c>
      <c r="AH2196">
        <v>694</v>
      </c>
    </row>
    <row r="2197" spans="1:34">
      <c r="A2197" t="s">
        <v>34</v>
      </c>
      <c r="B2197" t="s">
        <v>12735</v>
      </c>
      <c r="C2197">
        <v>95</v>
      </c>
      <c r="D2197">
        <v>85</v>
      </c>
      <c r="E2197">
        <v>10</v>
      </c>
      <c r="F2197">
        <v>178</v>
      </c>
      <c r="G2197" t="s">
        <v>10204</v>
      </c>
      <c r="H2197">
        <v>3000</v>
      </c>
      <c r="I2197">
        <v>14000000</v>
      </c>
      <c r="J2197" t="s">
        <v>88</v>
      </c>
      <c r="K2197" t="s">
        <v>70</v>
      </c>
      <c r="L2197" t="s">
        <v>94</v>
      </c>
      <c r="M2197" t="s">
        <v>57</v>
      </c>
      <c r="Q2197" t="s">
        <v>6892</v>
      </c>
      <c r="R2197" t="s">
        <v>12736</v>
      </c>
      <c r="S2197">
        <v>15956</v>
      </c>
      <c r="T2197">
        <v>3617</v>
      </c>
      <c r="U2197" t="s">
        <v>8586</v>
      </c>
      <c r="V2197">
        <v>0</v>
      </c>
      <c r="W2197" t="s">
        <v>12737</v>
      </c>
      <c r="X2197" t="s">
        <v>12738</v>
      </c>
      <c r="Y2197">
        <v>118</v>
      </c>
      <c r="Z2197" t="s">
        <v>44</v>
      </c>
      <c r="AA2197" t="s">
        <v>45</v>
      </c>
      <c r="AB2197" t="s">
        <v>46</v>
      </c>
      <c r="AC2197">
        <v>3500000</v>
      </c>
      <c r="AD2197">
        <v>1987</v>
      </c>
      <c r="AE2197">
        <v>273</v>
      </c>
      <c r="AF2197">
        <v>6</v>
      </c>
      <c r="AG2197">
        <v>1.85</v>
      </c>
      <c r="AH2197">
        <v>1000</v>
      </c>
    </row>
    <row r="2198" spans="1:34">
      <c r="A2198" t="s">
        <v>34</v>
      </c>
      <c r="B2198" t="s">
        <v>12749</v>
      </c>
      <c r="C2198">
        <v>38</v>
      </c>
      <c r="D2198">
        <v>108</v>
      </c>
      <c r="E2198">
        <v>14</v>
      </c>
      <c r="F2198">
        <v>274</v>
      </c>
      <c r="G2198" t="s">
        <v>12750</v>
      </c>
      <c r="H2198">
        <v>1000</v>
      </c>
      <c r="I2198">
        <v>594904</v>
      </c>
      <c r="J2198" t="s">
        <v>88</v>
      </c>
      <c r="K2198" t="s">
        <v>38</v>
      </c>
      <c r="Q2198" t="s">
        <v>8932</v>
      </c>
      <c r="R2198" t="s">
        <v>12751</v>
      </c>
      <c r="S2198">
        <v>2582</v>
      </c>
      <c r="T2198">
        <v>1805</v>
      </c>
      <c r="U2198" t="s">
        <v>12752</v>
      </c>
      <c r="V2198">
        <v>0</v>
      </c>
      <c r="W2198" t="s">
        <v>12753</v>
      </c>
      <c r="X2198" t="s">
        <v>12754</v>
      </c>
      <c r="Y2198">
        <v>89</v>
      </c>
      <c r="Z2198" t="s">
        <v>44</v>
      </c>
      <c r="AA2198" t="s">
        <v>45</v>
      </c>
      <c r="AB2198" t="s">
        <v>62</v>
      </c>
      <c r="AC2198">
        <v>1200000</v>
      </c>
      <c r="AD2198">
        <v>2012</v>
      </c>
      <c r="AE2198">
        <v>330</v>
      </c>
      <c r="AF2198">
        <v>6</v>
      </c>
      <c r="AG2198">
        <v>1.85</v>
      </c>
      <c r="AH2198">
        <v>0</v>
      </c>
    </row>
    <row r="2199" spans="1:34">
      <c r="A2199" t="s">
        <v>34</v>
      </c>
      <c r="B2199" t="s">
        <v>12766</v>
      </c>
      <c r="C2199">
        <v>115</v>
      </c>
      <c r="D2199">
        <v>88</v>
      </c>
      <c r="E2199">
        <v>15</v>
      </c>
      <c r="F2199">
        <v>567</v>
      </c>
      <c r="G2199" t="s">
        <v>8467</v>
      </c>
      <c r="H2199">
        <v>938</v>
      </c>
      <c r="I2199">
        <v>1243961</v>
      </c>
      <c r="J2199" t="s">
        <v>88</v>
      </c>
      <c r="Q2199" t="s">
        <v>12767</v>
      </c>
      <c r="R2199" t="s">
        <v>12768</v>
      </c>
      <c r="S2199">
        <v>13421</v>
      </c>
      <c r="T2199">
        <v>3770</v>
      </c>
      <c r="U2199" t="s">
        <v>9300</v>
      </c>
      <c r="V2199">
        <v>0</v>
      </c>
      <c r="W2199" t="s">
        <v>12769</v>
      </c>
      <c r="X2199" t="s">
        <v>12770</v>
      </c>
      <c r="Y2199">
        <v>34</v>
      </c>
      <c r="Z2199" t="s">
        <v>44</v>
      </c>
      <c r="AA2199" t="s">
        <v>45</v>
      </c>
      <c r="AB2199" t="s">
        <v>46</v>
      </c>
      <c r="AC2199">
        <v>850000</v>
      </c>
      <c r="AD2199">
        <v>2012</v>
      </c>
      <c r="AE2199">
        <v>904</v>
      </c>
      <c r="AF2199">
        <v>6</v>
      </c>
      <c r="AG2199">
        <v>2.35</v>
      </c>
      <c r="AH2199">
        <v>0</v>
      </c>
    </row>
    <row r="2200" spans="1:34">
      <c r="A2200" t="s">
        <v>34</v>
      </c>
      <c r="B2200" t="s">
        <v>12771</v>
      </c>
      <c r="C2200">
        <v>25</v>
      </c>
      <c r="D2200">
        <v>98</v>
      </c>
      <c r="E2200">
        <v>71</v>
      </c>
      <c r="F2200">
        <v>658</v>
      </c>
      <c r="G2200" t="s">
        <v>1890</v>
      </c>
      <c r="H2200">
        <v>22000</v>
      </c>
      <c r="I2200">
        <v>295468</v>
      </c>
      <c r="J2200" t="s">
        <v>88</v>
      </c>
      <c r="K2200" t="s">
        <v>87</v>
      </c>
      <c r="Q2200" t="s">
        <v>1043</v>
      </c>
      <c r="R2200" t="s">
        <v>12772</v>
      </c>
      <c r="S2200">
        <v>709</v>
      </c>
      <c r="T2200">
        <v>24382</v>
      </c>
      <c r="U2200" t="s">
        <v>3480</v>
      </c>
      <c r="V2200">
        <v>1</v>
      </c>
      <c r="W2200" t="s">
        <v>12773</v>
      </c>
      <c r="X2200" t="s">
        <v>12774</v>
      </c>
      <c r="Y2200">
        <v>34</v>
      </c>
      <c r="Z2200" t="s">
        <v>44</v>
      </c>
      <c r="AA2200" t="s">
        <v>45</v>
      </c>
      <c r="AB2200" t="s">
        <v>46</v>
      </c>
      <c r="AC2200">
        <v>500000</v>
      </c>
      <c r="AD2200">
        <v>2001</v>
      </c>
      <c r="AE2200">
        <v>1000</v>
      </c>
      <c r="AF2200">
        <v>6</v>
      </c>
      <c r="AG2200">
        <v>1.85</v>
      </c>
      <c r="AH2200">
        <v>139</v>
      </c>
    </row>
    <row r="2201" spans="1:34">
      <c r="A2201" t="s">
        <v>34</v>
      </c>
      <c r="B2201" t="s">
        <v>3850</v>
      </c>
      <c r="C2201">
        <v>360</v>
      </c>
      <c r="D2201">
        <v>136</v>
      </c>
      <c r="E2201">
        <v>163</v>
      </c>
      <c r="F2201">
        <v>66</v>
      </c>
      <c r="G2201" t="s">
        <v>12836</v>
      </c>
      <c r="H2201">
        <v>394</v>
      </c>
      <c r="I2201">
        <v>38509342</v>
      </c>
      <c r="J2201" t="s">
        <v>88</v>
      </c>
      <c r="K2201" t="s">
        <v>38</v>
      </c>
      <c r="L2201" t="s">
        <v>91</v>
      </c>
      <c r="M2201" t="s">
        <v>87</v>
      </c>
      <c r="Q2201" t="s">
        <v>12837</v>
      </c>
      <c r="R2201" t="s">
        <v>12838</v>
      </c>
      <c r="S2201">
        <v>61995</v>
      </c>
      <c r="T2201">
        <v>712</v>
      </c>
      <c r="U2201" t="s">
        <v>12839</v>
      </c>
      <c r="V2201">
        <v>7</v>
      </c>
      <c r="W2201" t="s">
        <v>12840</v>
      </c>
      <c r="X2201" t="s">
        <v>12841</v>
      </c>
      <c r="Y2201">
        <v>356</v>
      </c>
      <c r="Z2201" t="s">
        <v>44</v>
      </c>
      <c r="AA2201" t="s">
        <v>45</v>
      </c>
      <c r="AB2201" t="s">
        <v>62</v>
      </c>
      <c r="AC2201">
        <v>75000000</v>
      </c>
      <c r="AD2201">
        <v>2012</v>
      </c>
      <c r="AE2201">
        <v>217</v>
      </c>
      <c r="AF2201">
        <v>5.9</v>
      </c>
      <c r="AG2201">
        <v>2.35</v>
      </c>
      <c r="AH2201">
        <v>33000</v>
      </c>
    </row>
    <row r="2202" spans="1:34">
      <c r="A2202" t="s">
        <v>34</v>
      </c>
      <c r="B2202" t="s">
        <v>5663</v>
      </c>
      <c r="C2202">
        <v>237</v>
      </c>
      <c r="D2202">
        <v>111</v>
      </c>
      <c r="E2202">
        <v>101</v>
      </c>
      <c r="F2202">
        <v>681</v>
      </c>
      <c r="G2202" t="s">
        <v>6055</v>
      </c>
      <c r="H2202">
        <v>966</v>
      </c>
      <c r="I2202">
        <v>45045037</v>
      </c>
      <c r="J2202" t="s">
        <v>88</v>
      </c>
      <c r="K2202" t="s">
        <v>87</v>
      </c>
      <c r="Q2202" t="s">
        <v>10550</v>
      </c>
      <c r="R2202" t="s">
        <v>12842</v>
      </c>
      <c r="S2202">
        <v>103230</v>
      </c>
      <c r="T2202">
        <v>3393</v>
      </c>
      <c r="U2202" t="s">
        <v>12843</v>
      </c>
      <c r="V2202">
        <v>3</v>
      </c>
      <c r="W2202" t="s">
        <v>12844</v>
      </c>
      <c r="X2202" t="s">
        <v>12845</v>
      </c>
      <c r="Y2202">
        <v>143</v>
      </c>
      <c r="Z2202" t="s">
        <v>44</v>
      </c>
      <c r="AA2202" t="s">
        <v>45</v>
      </c>
      <c r="AB2202" t="s">
        <v>46</v>
      </c>
      <c r="AC2202">
        <v>36000000</v>
      </c>
      <c r="AD2202">
        <v>2011</v>
      </c>
      <c r="AE2202">
        <v>919</v>
      </c>
      <c r="AF2202">
        <v>5.9</v>
      </c>
      <c r="AG2202">
        <v>2.35</v>
      </c>
      <c r="AH2202">
        <v>10000</v>
      </c>
    </row>
    <row r="2203" spans="1:34">
      <c r="A2203" t="s">
        <v>34</v>
      </c>
      <c r="B2203" t="s">
        <v>920</v>
      </c>
      <c r="C2203">
        <v>105</v>
      </c>
      <c r="D2203">
        <v>96</v>
      </c>
      <c r="E2203">
        <v>11000</v>
      </c>
      <c r="F2203">
        <v>236</v>
      </c>
      <c r="G2203" t="s">
        <v>519</v>
      </c>
      <c r="H2203">
        <v>22000</v>
      </c>
      <c r="I2203">
        <v>32122249</v>
      </c>
      <c r="J2203" t="s">
        <v>88</v>
      </c>
      <c r="K2203" t="s">
        <v>37</v>
      </c>
      <c r="Q2203" t="s">
        <v>63</v>
      </c>
      <c r="R2203" t="s">
        <v>12866</v>
      </c>
      <c r="S2203">
        <v>69319</v>
      </c>
      <c r="T2203">
        <v>22889</v>
      </c>
      <c r="U2203" t="s">
        <v>12867</v>
      </c>
      <c r="V2203">
        <v>1</v>
      </c>
      <c r="W2203" t="s">
        <v>12868</v>
      </c>
      <c r="X2203" t="s">
        <v>12869</v>
      </c>
      <c r="Y2203">
        <v>138</v>
      </c>
      <c r="Z2203" t="s">
        <v>44</v>
      </c>
      <c r="AA2203" t="s">
        <v>45</v>
      </c>
      <c r="AB2203" t="s">
        <v>46</v>
      </c>
      <c r="AC2203">
        <v>60000000</v>
      </c>
      <c r="AD2203">
        <v>2002</v>
      </c>
      <c r="AE2203">
        <v>394</v>
      </c>
      <c r="AF2203">
        <v>5.9</v>
      </c>
      <c r="AG2203">
        <v>1.85</v>
      </c>
      <c r="AH2203">
        <v>846</v>
      </c>
    </row>
    <row r="2204" spans="1:34">
      <c r="A2204" t="s">
        <v>34</v>
      </c>
      <c r="B2204" t="s">
        <v>12902</v>
      </c>
      <c r="C2204">
        <v>143</v>
      </c>
      <c r="D2204">
        <v>108</v>
      </c>
      <c r="E2204">
        <v>17</v>
      </c>
      <c r="F2204">
        <v>186</v>
      </c>
      <c r="G2204" t="s">
        <v>1198</v>
      </c>
      <c r="H2204">
        <v>14000</v>
      </c>
      <c r="I2204">
        <v>40203020</v>
      </c>
      <c r="J2204" t="s">
        <v>88</v>
      </c>
      <c r="K2204" t="s">
        <v>38</v>
      </c>
      <c r="L2204" t="s">
        <v>87</v>
      </c>
      <c r="Q2204" t="s">
        <v>1191</v>
      </c>
      <c r="R2204" t="s">
        <v>12903</v>
      </c>
      <c r="S2204">
        <v>74315</v>
      </c>
      <c r="T2204">
        <v>15634</v>
      </c>
      <c r="U2204" t="s">
        <v>4497</v>
      </c>
      <c r="V2204">
        <v>1</v>
      </c>
      <c r="W2204" t="s">
        <v>12904</v>
      </c>
      <c r="X2204" t="s">
        <v>12905</v>
      </c>
      <c r="Y2204">
        <v>259</v>
      </c>
      <c r="Z2204" t="s">
        <v>44</v>
      </c>
      <c r="AA2204" t="s">
        <v>329</v>
      </c>
      <c r="AB2204" t="s">
        <v>46</v>
      </c>
      <c r="AC2204">
        <v>40000000</v>
      </c>
      <c r="AD2204">
        <v>2004</v>
      </c>
      <c r="AE2204">
        <v>1000</v>
      </c>
      <c r="AF2204">
        <v>5.9</v>
      </c>
      <c r="AG2204">
        <v>2.35</v>
      </c>
      <c r="AH2204">
        <v>0</v>
      </c>
    </row>
    <row r="2205" spans="1:34">
      <c r="A2205" t="s">
        <v>34</v>
      </c>
      <c r="B2205" t="s">
        <v>913</v>
      </c>
      <c r="C2205">
        <v>99</v>
      </c>
      <c r="D2205">
        <v>95</v>
      </c>
      <c r="E2205">
        <v>0</v>
      </c>
      <c r="F2205">
        <v>323</v>
      </c>
      <c r="G2205" t="s">
        <v>3061</v>
      </c>
      <c r="H2205">
        <v>13000</v>
      </c>
      <c r="I2205">
        <v>27067160</v>
      </c>
      <c r="J2205" t="s">
        <v>88</v>
      </c>
      <c r="K2205" t="s">
        <v>38</v>
      </c>
      <c r="L2205" t="s">
        <v>87</v>
      </c>
      <c r="Q2205" t="s">
        <v>98</v>
      </c>
      <c r="R2205" t="s">
        <v>12906</v>
      </c>
      <c r="S2205">
        <v>18404</v>
      </c>
      <c r="T2205">
        <v>14706</v>
      </c>
      <c r="U2205" t="s">
        <v>12907</v>
      </c>
      <c r="V2205">
        <v>1</v>
      </c>
      <c r="W2205" t="s">
        <v>12908</v>
      </c>
      <c r="X2205" t="s">
        <v>12909</v>
      </c>
      <c r="Y2205">
        <v>150</v>
      </c>
      <c r="Z2205" t="s">
        <v>44</v>
      </c>
      <c r="AA2205" t="s">
        <v>45</v>
      </c>
      <c r="AB2205" t="s">
        <v>46</v>
      </c>
      <c r="AC2205">
        <v>50000000</v>
      </c>
      <c r="AD2205">
        <v>1999</v>
      </c>
      <c r="AE2205">
        <v>559</v>
      </c>
      <c r="AF2205">
        <v>5.9</v>
      </c>
      <c r="AG2205">
        <v>1.85</v>
      </c>
      <c r="AH2205">
        <v>0</v>
      </c>
    </row>
    <row r="2206" spans="1:34">
      <c r="A2206" t="s">
        <v>34</v>
      </c>
      <c r="B2206" t="s">
        <v>5534</v>
      </c>
      <c r="C2206">
        <v>108</v>
      </c>
      <c r="D2206">
        <v>90</v>
      </c>
      <c r="E2206">
        <v>29</v>
      </c>
      <c r="F2206">
        <v>650</v>
      </c>
      <c r="G2206" t="s">
        <v>8941</v>
      </c>
      <c r="H2206">
        <v>22000</v>
      </c>
      <c r="I2206">
        <v>87856565</v>
      </c>
      <c r="J2206" t="s">
        <v>88</v>
      </c>
      <c r="K2206" t="s">
        <v>87</v>
      </c>
      <c r="Q2206" t="s">
        <v>699</v>
      </c>
      <c r="R2206" t="s">
        <v>12929</v>
      </c>
      <c r="S2206">
        <v>106909</v>
      </c>
      <c r="T2206">
        <v>24534</v>
      </c>
      <c r="U2206" t="s">
        <v>9102</v>
      </c>
      <c r="V2206">
        <v>1</v>
      </c>
      <c r="W2206" t="s">
        <v>12930</v>
      </c>
      <c r="X2206" t="s">
        <v>12931</v>
      </c>
      <c r="Y2206">
        <v>268</v>
      </c>
      <c r="Z2206" t="s">
        <v>44</v>
      </c>
      <c r="AA2206" t="s">
        <v>45</v>
      </c>
      <c r="AB2206" t="s">
        <v>62</v>
      </c>
      <c r="AC2206">
        <v>42000000</v>
      </c>
      <c r="AD2206">
        <v>2004</v>
      </c>
      <c r="AE2206">
        <v>923</v>
      </c>
      <c r="AF2206">
        <v>5.9</v>
      </c>
      <c r="AG2206">
        <v>1.85</v>
      </c>
      <c r="AH2206">
        <v>0</v>
      </c>
    </row>
    <row r="2207" spans="1:34">
      <c r="A2207" t="s">
        <v>34</v>
      </c>
      <c r="B2207" t="s">
        <v>5663</v>
      </c>
      <c r="C2207">
        <v>109</v>
      </c>
      <c r="D2207">
        <v>114</v>
      </c>
      <c r="E2207">
        <v>101</v>
      </c>
      <c r="F2207">
        <v>398</v>
      </c>
      <c r="G2207" t="s">
        <v>1085</v>
      </c>
      <c r="H2207">
        <v>700</v>
      </c>
      <c r="I2207">
        <v>70836296</v>
      </c>
      <c r="J2207" t="s">
        <v>88</v>
      </c>
      <c r="K2207" t="s">
        <v>38</v>
      </c>
      <c r="L2207" t="s">
        <v>70</v>
      </c>
      <c r="M2207" t="s">
        <v>87</v>
      </c>
      <c r="Q2207" t="s">
        <v>6736</v>
      </c>
      <c r="R2207" t="s">
        <v>12935</v>
      </c>
      <c r="S2207">
        <v>109445</v>
      </c>
      <c r="T2207">
        <v>2842</v>
      </c>
      <c r="U2207" t="s">
        <v>12936</v>
      </c>
      <c r="V2207">
        <v>2</v>
      </c>
      <c r="W2207" t="s">
        <v>12937</v>
      </c>
      <c r="X2207" t="s">
        <v>12938</v>
      </c>
      <c r="Y2207">
        <v>426</v>
      </c>
      <c r="Z2207" t="s">
        <v>44</v>
      </c>
      <c r="AA2207" t="s">
        <v>45</v>
      </c>
      <c r="AB2207" t="s">
        <v>62</v>
      </c>
      <c r="AC2207">
        <v>40000000</v>
      </c>
      <c r="AD2207">
        <v>2001</v>
      </c>
      <c r="AE2207">
        <v>655</v>
      </c>
      <c r="AF2207">
        <v>5.9</v>
      </c>
      <c r="AG2207">
        <v>1.85</v>
      </c>
      <c r="AH2207">
        <v>0</v>
      </c>
    </row>
    <row r="2208" spans="1:34">
      <c r="A2208" t="s">
        <v>34</v>
      </c>
      <c r="B2208" t="s">
        <v>7095</v>
      </c>
      <c r="C2208">
        <v>16</v>
      </c>
      <c r="D2208">
        <v>116</v>
      </c>
      <c r="E2208">
        <v>425</v>
      </c>
      <c r="F2208">
        <v>204</v>
      </c>
      <c r="G2208" t="s">
        <v>6872</v>
      </c>
      <c r="H2208">
        <v>954</v>
      </c>
      <c r="I2208">
        <v>49851591</v>
      </c>
      <c r="J2208" t="s">
        <v>88</v>
      </c>
      <c r="K2208" t="s">
        <v>37</v>
      </c>
      <c r="L2208" t="s">
        <v>87</v>
      </c>
      <c r="Q2208" t="s">
        <v>1051</v>
      </c>
      <c r="R2208" t="s">
        <v>12945</v>
      </c>
      <c r="S2208">
        <v>7900</v>
      </c>
      <c r="T2208">
        <v>2179</v>
      </c>
      <c r="U2208" t="s">
        <v>7510</v>
      </c>
      <c r="V2208">
        <v>3</v>
      </c>
      <c r="W2208" t="s">
        <v>12946</v>
      </c>
      <c r="X2208" t="s">
        <v>12947</v>
      </c>
      <c r="Y2208">
        <v>34</v>
      </c>
      <c r="Z2208" t="s">
        <v>44</v>
      </c>
      <c r="AA2208" t="s">
        <v>45</v>
      </c>
      <c r="AB2208" t="s">
        <v>150</v>
      </c>
      <c r="AC2208">
        <v>40000000</v>
      </c>
      <c r="AD2208">
        <v>1986</v>
      </c>
      <c r="AE2208">
        <v>568</v>
      </c>
      <c r="AF2208">
        <v>5.9</v>
      </c>
      <c r="AG2208">
        <v>2.35</v>
      </c>
      <c r="AH2208">
        <v>263</v>
      </c>
    </row>
    <row r="2209" spans="1:34">
      <c r="A2209" t="s">
        <v>34</v>
      </c>
      <c r="B2209" t="s">
        <v>647</v>
      </c>
      <c r="C2209">
        <v>40</v>
      </c>
      <c r="D2209">
        <v>99</v>
      </c>
      <c r="E2209">
        <v>0</v>
      </c>
      <c r="F2209">
        <v>402</v>
      </c>
      <c r="G2209" t="s">
        <v>3480</v>
      </c>
      <c r="H2209">
        <v>782</v>
      </c>
      <c r="I2209">
        <v>14358033</v>
      </c>
      <c r="J2209" t="s">
        <v>88</v>
      </c>
      <c r="K2209" t="s">
        <v>87</v>
      </c>
      <c r="L2209" t="s">
        <v>86</v>
      </c>
      <c r="M2209" t="s">
        <v>57</v>
      </c>
      <c r="Q2209" t="s">
        <v>12960</v>
      </c>
      <c r="R2209" t="s">
        <v>12961</v>
      </c>
      <c r="S2209">
        <v>17365</v>
      </c>
      <c r="T2209">
        <v>2125</v>
      </c>
      <c r="U2209" t="s">
        <v>12962</v>
      </c>
      <c r="V2209">
        <v>2</v>
      </c>
      <c r="W2209" t="s">
        <v>12963</v>
      </c>
      <c r="X2209" t="s">
        <v>12964</v>
      </c>
      <c r="Y2209">
        <v>66</v>
      </c>
      <c r="Z2209" t="s">
        <v>44</v>
      </c>
      <c r="AA2209" t="s">
        <v>45</v>
      </c>
      <c r="AB2209" t="s">
        <v>62</v>
      </c>
      <c r="AC2209">
        <v>40000000</v>
      </c>
      <c r="AD2209">
        <v>1992</v>
      </c>
      <c r="AE2209">
        <v>658</v>
      </c>
      <c r="AF2209">
        <v>5.9</v>
      </c>
      <c r="AG2209">
        <v>2.35</v>
      </c>
      <c r="AH2209">
        <v>630</v>
      </c>
    </row>
    <row r="2210" spans="1:34">
      <c r="A2210" t="s">
        <v>34</v>
      </c>
      <c r="B2210" t="s">
        <v>10502</v>
      </c>
      <c r="C2210">
        <v>70</v>
      </c>
      <c r="D2210">
        <v>91</v>
      </c>
      <c r="E2210">
        <v>48</v>
      </c>
      <c r="F2210">
        <v>39</v>
      </c>
      <c r="G2210" t="s">
        <v>12968</v>
      </c>
      <c r="H2210">
        <v>61</v>
      </c>
      <c r="I2210">
        <v>18438149</v>
      </c>
      <c r="J2210" t="s">
        <v>88</v>
      </c>
      <c r="K2210" t="s">
        <v>38</v>
      </c>
      <c r="Q2210" t="s">
        <v>6886</v>
      </c>
      <c r="R2210" t="s">
        <v>12969</v>
      </c>
      <c r="S2210">
        <v>30842</v>
      </c>
      <c r="T2210">
        <v>222</v>
      </c>
      <c r="U2210" t="s">
        <v>7819</v>
      </c>
      <c r="V2210">
        <v>8</v>
      </c>
      <c r="W2210" t="s">
        <v>12970</v>
      </c>
      <c r="X2210" t="s">
        <v>12971</v>
      </c>
      <c r="Y2210">
        <v>93</v>
      </c>
      <c r="Z2210" t="s">
        <v>44</v>
      </c>
      <c r="AA2210" t="s">
        <v>45</v>
      </c>
      <c r="AB2210" t="s">
        <v>62</v>
      </c>
      <c r="AC2210">
        <v>40000000</v>
      </c>
      <c r="AD2210">
        <v>2012</v>
      </c>
      <c r="AE2210">
        <v>46</v>
      </c>
      <c r="AF2210">
        <v>5.9</v>
      </c>
      <c r="AG2210">
        <v>2.35</v>
      </c>
      <c r="AH2210">
        <v>0</v>
      </c>
    </row>
    <row r="2211" spans="1:34">
      <c r="A2211" t="s">
        <v>34</v>
      </c>
      <c r="B2211" t="s">
        <v>12976</v>
      </c>
      <c r="C2211">
        <v>104</v>
      </c>
      <c r="D2211">
        <v>105</v>
      </c>
      <c r="E2211">
        <v>8</v>
      </c>
      <c r="F2211">
        <v>278</v>
      </c>
      <c r="G2211" t="s">
        <v>12977</v>
      </c>
      <c r="H2211">
        <v>1000</v>
      </c>
      <c r="I2211">
        <v>67962333</v>
      </c>
      <c r="J2211" t="s">
        <v>88</v>
      </c>
      <c r="K2211" t="s">
        <v>87</v>
      </c>
      <c r="Q2211" t="s">
        <v>1719</v>
      </c>
      <c r="R2211" t="s">
        <v>12978</v>
      </c>
      <c r="S2211">
        <v>33887</v>
      </c>
      <c r="T2211">
        <v>2689</v>
      </c>
      <c r="U2211" t="s">
        <v>12979</v>
      </c>
      <c r="V2211">
        <v>2</v>
      </c>
      <c r="W2211" t="s">
        <v>12980</v>
      </c>
      <c r="X2211" t="s">
        <v>12981</v>
      </c>
      <c r="Y2211">
        <v>160</v>
      </c>
      <c r="Z2211" t="s">
        <v>44</v>
      </c>
      <c r="AA2211" t="s">
        <v>45</v>
      </c>
      <c r="AB2211" t="s">
        <v>62</v>
      </c>
      <c r="AC2211">
        <v>35000000</v>
      </c>
      <c r="AD2211">
        <v>2005</v>
      </c>
      <c r="AE2211">
        <v>358</v>
      </c>
      <c r="AF2211">
        <v>5.9</v>
      </c>
      <c r="AG2211">
        <v>1.85</v>
      </c>
      <c r="AH2211">
        <v>919</v>
      </c>
    </row>
    <row r="2212" spans="1:34">
      <c r="A2212" t="s">
        <v>34</v>
      </c>
      <c r="B2212" t="s">
        <v>12982</v>
      </c>
      <c r="C2212">
        <v>120</v>
      </c>
      <c r="D2212">
        <v>98</v>
      </c>
      <c r="E2212">
        <v>30</v>
      </c>
      <c r="F2212">
        <v>664</v>
      </c>
      <c r="G2212" t="s">
        <v>12983</v>
      </c>
      <c r="H2212">
        <v>944</v>
      </c>
      <c r="I2212">
        <v>43894863</v>
      </c>
      <c r="J2212" t="s">
        <v>88</v>
      </c>
      <c r="K2212" t="s">
        <v>87</v>
      </c>
      <c r="Q2212" t="s">
        <v>5160</v>
      </c>
      <c r="R2212" t="s">
        <v>12984</v>
      </c>
      <c r="S2212">
        <v>25883</v>
      </c>
      <c r="T2212">
        <v>4879</v>
      </c>
      <c r="U2212" t="s">
        <v>11079</v>
      </c>
      <c r="V2212">
        <v>2</v>
      </c>
      <c r="W2212" t="s">
        <v>12985</v>
      </c>
      <c r="X2212" t="s">
        <v>12986</v>
      </c>
      <c r="Y2212">
        <v>262</v>
      </c>
      <c r="Z2212" t="s">
        <v>44</v>
      </c>
      <c r="AA2212" t="s">
        <v>45</v>
      </c>
      <c r="AB2212" t="s">
        <v>62</v>
      </c>
      <c r="AC2212">
        <v>30000000</v>
      </c>
      <c r="AD2212">
        <v>2005</v>
      </c>
      <c r="AE2212">
        <v>940</v>
      </c>
      <c r="AF2212">
        <v>5.9</v>
      </c>
      <c r="AG2212">
        <v>2.35</v>
      </c>
      <c r="AH2212">
        <v>0</v>
      </c>
    </row>
    <row r="2213" spans="1:34">
      <c r="A2213" t="s">
        <v>34</v>
      </c>
      <c r="B2213" t="s">
        <v>7555</v>
      </c>
      <c r="C2213">
        <v>128</v>
      </c>
      <c r="D2213">
        <v>112</v>
      </c>
      <c r="E2213">
        <v>42</v>
      </c>
      <c r="F2213">
        <v>196</v>
      </c>
      <c r="G2213" t="s">
        <v>12987</v>
      </c>
      <c r="H2213">
        <v>969</v>
      </c>
      <c r="I2213">
        <v>39026186</v>
      </c>
      <c r="J2213" t="s">
        <v>88</v>
      </c>
      <c r="K2213" t="s">
        <v>38</v>
      </c>
      <c r="L2213" t="s">
        <v>87</v>
      </c>
      <c r="Q2213" t="s">
        <v>5936</v>
      </c>
      <c r="R2213" t="s">
        <v>12988</v>
      </c>
      <c r="S2213">
        <v>48019</v>
      </c>
      <c r="T2213">
        <v>2371</v>
      </c>
      <c r="U2213" t="s">
        <v>12989</v>
      </c>
      <c r="V2213">
        <v>4</v>
      </c>
      <c r="W2213" t="s">
        <v>12990</v>
      </c>
      <c r="X2213" t="s">
        <v>12991</v>
      </c>
      <c r="Y2213">
        <v>153</v>
      </c>
      <c r="Z2213" t="s">
        <v>44</v>
      </c>
      <c r="AA2213" t="s">
        <v>45</v>
      </c>
      <c r="AB2213" t="s">
        <v>62</v>
      </c>
      <c r="AC2213">
        <v>35000000</v>
      </c>
      <c r="AD2213">
        <v>2011</v>
      </c>
      <c r="AE2213">
        <v>826</v>
      </c>
      <c r="AF2213">
        <v>5.9</v>
      </c>
      <c r="AG2213">
        <v>1.85</v>
      </c>
      <c r="AH2213">
        <v>13000</v>
      </c>
    </row>
    <row r="2214" spans="1:34">
      <c r="A2214" t="s">
        <v>34</v>
      </c>
      <c r="B2214" t="s">
        <v>7794</v>
      </c>
      <c r="C2214">
        <v>90</v>
      </c>
      <c r="D2214">
        <v>90</v>
      </c>
      <c r="E2214">
        <v>29</v>
      </c>
      <c r="F2214">
        <v>142</v>
      </c>
      <c r="G2214" t="s">
        <v>12997</v>
      </c>
      <c r="H2214">
        <v>638</v>
      </c>
      <c r="I2214">
        <v>17848322</v>
      </c>
      <c r="J2214" t="s">
        <v>88</v>
      </c>
      <c r="K2214" t="s">
        <v>87</v>
      </c>
      <c r="Q2214" t="s">
        <v>534</v>
      </c>
      <c r="R2214" t="s">
        <v>12998</v>
      </c>
      <c r="S2214">
        <v>18771</v>
      </c>
      <c r="T2214">
        <v>961</v>
      </c>
      <c r="U2214" t="s">
        <v>12999</v>
      </c>
      <c r="V2214">
        <v>1</v>
      </c>
      <c r="W2214" t="s">
        <v>13000</v>
      </c>
      <c r="X2214" t="s">
        <v>13001</v>
      </c>
      <c r="Y2214">
        <v>102</v>
      </c>
      <c r="Z2214" t="s">
        <v>44</v>
      </c>
      <c r="AA2214" t="s">
        <v>551</v>
      </c>
      <c r="AB2214" t="s">
        <v>62</v>
      </c>
      <c r="AC2214">
        <v>28000000</v>
      </c>
      <c r="AD2214">
        <v>2004</v>
      </c>
      <c r="AE2214">
        <v>160</v>
      </c>
      <c r="AF2214">
        <v>5.9</v>
      </c>
      <c r="AG2214">
        <v>2.35</v>
      </c>
      <c r="AH2214">
        <v>702</v>
      </c>
    </row>
    <row r="2215" spans="1:34">
      <c r="A2215" t="s">
        <v>34</v>
      </c>
      <c r="B2215" t="s">
        <v>13002</v>
      </c>
      <c r="C2215">
        <v>260</v>
      </c>
      <c r="D2215">
        <v>100</v>
      </c>
      <c r="E2215">
        <v>35</v>
      </c>
      <c r="F2215">
        <v>7000</v>
      </c>
      <c r="G2215" t="s">
        <v>854</v>
      </c>
      <c r="H2215">
        <v>12000</v>
      </c>
      <c r="I2215">
        <v>22525921</v>
      </c>
      <c r="J2215" t="s">
        <v>88</v>
      </c>
      <c r="Q2215" t="s">
        <v>449</v>
      </c>
      <c r="R2215" t="s">
        <v>13003</v>
      </c>
      <c r="S2215">
        <v>60596</v>
      </c>
      <c r="T2215">
        <v>32094</v>
      </c>
      <c r="U2215" t="s">
        <v>1592</v>
      </c>
      <c r="V2215">
        <v>4</v>
      </c>
      <c r="W2215" t="s">
        <v>13004</v>
      </c>
      <c r="X2215" t="s">
        <v>13005</v>
      </c>
      <c r="Y2215">
        <v>158</v>
      </c>
      <c r="Z2215" t="s">
        <v>44</v>
      </c>
      <c r="AA2215" t="s">
        <v>45</v>
      </c>
      <c r="AB2215" t="s">
        <v>62</v>
      </c>
      <c r="AC2215">
        <v>30000000</v>
      </c>
      <c r="AD2215">
        <v>2013</v>
      </c>
      <c r="AE2215">
        <v>10000</v>
      </c>
      <c r="AF2215">
        <v>5.9</v>
      </c>
      <c r="AG2215">
        <v>2.35</v>
      </c>
      <c r="AH2215">
        <v>13000</v>
      </c>
    </row>
    <row r="2216" spans="1:34">
      <c r="A2216" t="s">
        <v>34</v>
      </c>
      <c r="B2216" t="s">
        <v>6474</v>
      </c>
      <c r="C2216">
        <v>97</v>
      </c>
      <c r="D2216">
        <v>96</v>
      </c>
      <c r="E2216">
        <v>221</v>
      </c>
      <c r="F2216">
        <v>110</v>
      </c>
      <c r="G2216" t="s">
        <v>13056</v>
      </c>
      <c r="H2216">
        <v>240</v>
      </c>
      <c r="I2216">
        <v>19351569</v>
      </c>
      <c r="J2216" t="s">
        <v>88</v>
      </c>
      <c r="K2216" t="s">
        <v>37</v>
      </c>
      <c r="L2216" t="s">
        <v>87</v>
      </c>
      <c r="Q2216" t="s">
        <v>13057</v>
      </c>
      <c r="R2216" t="s">
        <v>13058</v>
      </c>
      <c r="S2216">
        <v>33287</v>
      </c>
      <c r="T2216">
        <v>664</v>
      </c>
      <c r="U2216" t="s">
        <v>13059</v>
      </c>
      <c r="V2216">
        <v>1</v>
      </c>
      <c r="W2216" t="s">
        <v>13060</v>
      </c>
      <c r="X2216" t="s">
        <v>13061</v>
      </c>
      <c r="Y2216">
        <v>201</v>
      </c>
      <c r="Z2216" t="s">
        <v>44</v>
      </c>
      <c r="AA2216" t="s">
        <v>45</v>
      </c>
      <c r="AB2216" t="s">
        <v>62</v>
      </c>
      <c r="AC2216">
        <v>22000000</v>
      </c>
      <c r="AD2216">
        <v>2001</v>
      </c>
      <c r="AE2216">
        <v>226</v>
      </c>
      <c r="AF2216">
        <v>5.9</v>
      </c>
      <c r="AG2216">
        <v>1.85</v>
      </c>
      <c r="AH2216">
        <v>739</v>
      </c>
    </row>
    <row r="2217" spans="1:34">
      <c r="A2217" t="s">
        <v>34</v>
      </c>
      <c r="B2217" t="s">
        <v>10585</v>
      </c>
      <c r="C2217">
        <v>93</v>
      </c>
      <c r="D2217">
        <v>99</v>
      </c>
      <c r="E2217">
        <v>26</v>
      </c>
      <c r="F2217">
        <v>650</v>
      </c>
      <c r="G2217" t="s">
        <v>1212</v>
      </c>
      <c r="H2217">
        <v>720</v>
      </c>
      <c r="I2217">
        <v>25584685</v>
      </c>
      <c r="J2217" t="s">
        <v>88</v>
      </c>
      <c r="K2217" t="s">
        <v>37</v>
      </c>
      <c r="L2217" t="s">
        <v>89</v>
      </c>
      <c r="M2217" t="s">
        <v>90</v>
      </c>
      <c r="N2217" t="s">
        <v>87</v>
      </c>
      <c r="O2217" t="s">
        <v>57</v>
      </c>
      <c r="Q2217" t="s">
        <v>13072</v>
      </c>
      <c r="R2217" t="s">
        <v>13073</v>
      </c>
      <c r="S2217">
        <v>15877</v>
      </c>
      <c r="T2217">
        <v>3327</v>
      </c>
      <c r="U2217" t="s">
        <v>2211</v>
      </c>
      <c r="V2217">
        <v>5</v>
      </c>
      <c r="W2217" t="s">
        <v>13074</v>
      </c>
      <c r="X2217" t="s">
        <v>13075</v>
      </c>
      <c r="Y2217">
        <v>102</v>
      </c>
      <c r="Z2217" t="s">
        <v>44</v>
      </c>
      <c r="AA2217" t="s">
        <v>45</v>
      </c>
      <c r="AB2217" t="s">
        <v>150</v>
      </c>
      <c r="AC2217">
        <v>20000000</v>
      </c>
      <c r="AD2217">
        <v>2007</v>
      </c>
      <c r="AE2217">
        <v>669</v>
      </c>
      <c r="AF2217">
        <v>5.9</v>
      </c>
      <c r="AG2217">
        <v>2.35</v>
      </c>
      <c r="AH2217">
        <v>590</v>
      </c>
    </row>
    <row r="2218" spans="1:34">
      <c r="A2218" t="s">
        <v>34</v>
      </c>
      <c r="B2218" t="s">
        <v>9524</v>
      </c>
      <c r="C2218">
        <v>80</v>
      </c>
      <c r="D2218">
        <v>112</v>
      </c>
      <c r="E2218">
        <v>41</v>
      </c>
      <c r="F2218">
        <v>490</v>
      </c>
      <c r="G2218" t="s">
        <v>890</v>
      </c>
      <c r="H2218">
        <v>1000</v>
      </c>
      <c r="I2218">
        <v>19151864</v>
      </c>
      <c r="J2218" t="s">
        <v>88</v>
      </c>
      <c r="K2218" t="s">
        <v>87</v>
      </c>
      <c r="Q2218" t="s">
        <v>7914</v>
      </c>
      <c r="R2218" t="s">
        <v>13076</v>
      </c>
      <c r="S2218">
        <v>36983</v>
      </c>
      <c r="T2218">
        <v>3301</v>
      </c>
      <c r="U2218" t="s">
        <v>13077</v>
      </c>
      <c r="V2218">
        <v>3</v>
      </c>
      <c r="W2218" t="s">
        <v>13078</v>
      </c>
      <c r="X2218" t="s">
        <v>13079</v>
      </c>
      <c r="Y2218">
        <v>100</v>
      </c>
      <c r="Z2218" t="s">
        <v>44</v>
      </c>
      <c r="AA2218" t="s">
        <v>45</v>
      </c>
      <c r="AB2218" t="s">
        <v>46</v>
      </c>
      <c r="AC2218">
        <v>40000000</v>
      </c>
      <c r="AD2218">
        <v>2008</v>
      </c>
      <c r="AE2218">
        <v>500</v>
      </c>
      <c r="AF2218">
        <v>5.9</v>
      </c>
      <c r="AG2218">
        <v>1.85</v>
      </c>
      <c r="AH2218">
        <v>0</v>
      </c>
    </row>
    <row r="2219" spans="1:34">
      <c r="A2219" t="s">
        <v>34</v>
      </c>
      <c r="B2219" t="s">
        <v>7051</v>
      </c>
      <c r="C2219">
        <v>88</v>
      </c>
      <c r="D2219">
        <v>113</v>
      </c>
      <c r="E2219">
        <v>0</v>
      </c>
      <c r="F2219">
        <v>949</v>
      </c>
      <c r="G2219" t="s">
        <v>6995</v>
      </c>
      <c r="H2219">
        <v>995</v>
      </c>
      <c r="I2219">
        <v>18882880</v>
      </c>
      <c r="J2219" t="s">
        <v>88</v>
      </c>
      <c r="K2219" t="s">
        <v>38</v>
      </c>
      <c r="Q2219" t="s">
        <v>4204</v>
      </c>
      <c r="R2219" t="s">
        <v>13080</v>
      </c>
      <c r="S2219">
        <v>20539</v>
      </c>
      <c r="T2219">
        <v>4039</v>
      </c>
      <c r="U2219" t="s">
        <v>9068</v>
      </c>
      <c r="V2219">
        <v>3</v>
      </c>
      <c r="W2219" t="s">
        <v>13081</v>
      </c>
      <c r="X2219" t="s">
        <v>13082</v>
      </c>
      <c r="Y2219">
        <v>125</v>
      </c>
      <c r="Z2219" t="s">
        <v>44</v>
      </c>
      <c r="AA2219" t="s">
        <v>45</v>
      </c>
      <c r="AB2219" t="s">
        <v>46</v>
      </c>
      <c r="AC2219">
        <v>20000000</v>
      </c>
      <c r="AD2219">
        <v>2007</v>
      </c>
      <c r="AE2219">
        <v>975</v>
      </c>
      <c r="AF2219">
        <v>5.9</v>
      </c>
      <c r="AG2219">
        <v>2.35</v>
      </c>
      <c r="AH2219">
        <v>681</v>
      </c>
    </row>
    <row r="2220" spans="1:34">
      <c r="A2220" t="s">
        <v>34</v>
      </c>
      <c r="B2220" t="s">
        <v>1795</v>
      </c>
      <c r="C2220">
        <v>110</v>
      </c>
      <c r="D2220">
        <v>108</v>
      </c>
      <c r="E2220">
        <v>480</v>
      </c>
      <c r="F2220">
        <v>579</v>
      </c>
      <c r="G2220" t="s">
        <v>1679</v>
      </c>
      <c r="H2220">
        <v>970</v>
      </c>
      <c r="I2220">
        <v>17803796</v>
      </c>
      <c r="J2220" t="s">
        <v>88</v>
      </c>
      <c r="Q2220" t="s">
        <v>7265</v>
      </c>
      <c r="R2220" t="s">
        <v>13083</v>
      </c>
      <c r="S2220">
        <v>26100</v>
      </c>
      <c r="T2220">
        <v>4374</v>
      </c>
      <c r="U2220" t="s">
        <v>9500</v>
      </c>
      <c r="V2220">
        <v>1</v>
      </c>
      <c r="W2220" t="s">
        <v>13084</v>
      </c>
      <c r="X2220" t="s">
        <v>13085</v>
      </c>
      <c r="Y2220">
        <v>97</v>
      </c>
      <c r="Z2220" t="s">
        <v>44</v>
      </c>
      <c r="AA2220" t="s">
        <v>45</v>
      </c>
      <c r="AB2220" t="s">
        <v>62</v>
      </c>
      <c r="AC2220">
        <v>20000000</v>
      </c>
      <c r="AD2220">
        <v>2006</v>
      </c>
      <c r="AE2220">
        <v>931</v>
      </c>
      <c r="AF2220">
        <v>5.9</v>
      </c>
      <c r="AG2220">
        <v>2.35</v>
      </c>
      <c r="AH2220">
        <v>484</v>
      </c>
    </row>
    <row r="2221" spans="1:34">
      <c r="A2221" t="s">
        <v>34</v>
      </c>
      <c r="B2221" t="s">
        <v>13086</v>
      </c>
      <c r="C2221">
        <v>69</v>
      </c>
      <c r="D2221">
        <v>95</v>
      </c>
      <c r="E2221">
        <v>15</v>
      </c>
      <c r="F2221">
        <v>528</v>
      </c>
      <c r="G2221" t="s">
        <v>3238</v>
      </c>
      <c r="H2221">
        <v>1000</v>
      </c>
      <c r="I2221">
        <v>51431160</v>
      </c>
      <c r="J2221" t="s">
        <v>88</v>
      </c>
      <c r="K2221" t="s">
        <v>89</v>
      </c>
      <c r="L2221" t="s">
        <v>87</v>
      </c>
      <c r="Q2221" t="s">
        <v>5851</v>
      </c>
      <c r="R2221" t="s">
        <v>13087</v>
      </c>
      <c r="S2221">
        <v>62861</v>
      </c>
      <c r="T2221">
        <v>3092</v>
      </c>
      <c r="U2221" t="s">
        <v>12066</v>
      </c>
      <c r="V2221">
        <v>2</v>
      </c>
      <c r="W2221" t="s">
        <v>13088</v>
      </c>
      <c r="X2221" t="s">
        <v>13089</v>
      </c>
      <c r="Y2221">
        <v>232</v>
      </c>
      <c r="Z2221" t="s">
        <v>44</v>
      </c>
      <c r="AA2221" t="s">
        <v>45</v>
      </c>
      <c r="AB2221" t="s">
        <v>150</v>
      </c>
      <c r="AC2221">
        <v>20000000</v>
      </c>
      <c r="AD2221">
        <v>2004</v>
      </c>
      <c r="AE2221">
        <v>852</v>
      </c>
      <c r="AF2221">
        <v>5.9</v>
      </c>
      <c r="AG2221">
        <v>1.85</v>
      </c>
      <c r="AH2221">
        <v>0</v>
      </c>
    </row>
    <row r="2222" spans="1:34">
      <c r="A2222" t="s">
        <v>34</v>
      </c>
      <c r="B2222" t="s">
        <v>10225</v>
      </c>
      <c r="C2222">
        <v>112</v>
      </c>
      <c r="D2222">
        <v>98</v>
      </c>
      <c r="E2222">
        <v>80</v>
      </c>
      <c r="F2222">
        <v>399</v>
      </c>
      <c r="G2222" t="s">
        <v>8523</v>
      </c>
      <c r="H2222">
        <v>567</v>
      </c>
      <c r="I2222">
        <v>8662318</v>
      </c>
      <c r="J2222" t="s">
        <v>88</v>
      </c>
      <c r="K2222" t="s">
        <v>87</v>
      </c>
      <c r="Q2222" t="s">
        <v>9300</v>
      </c>
      <c r="R2222" t="s">
        <v>13098</v>
      </c>
      <c r="S2222">
        <v>15033</v>
      </c>
      <c r="T2222">
        <v>2016</v>
      </c>
      <c r="U2222" t="s">
        <v>7929</v>
      </c>
      <c r="V2222">
        <v>1</v>
      </c>
      <c r="W2222" t="s">
        <v>13099</v>
      </c>
      <c r="X2222" t="s">
        <v>13100</v>
      </c>
      <c r="Y2222">
        <v>75</v>
      </c>
      <c r="Z2222" t="s">
        <v>44</v>
      </c>
      <c r="AA2222" t="s">
        <v>45</v>
      </c>
      <c r="AB2222" t="s">
        <v>62</v>
      </c>
      <c r="AC2222">
        <v>17000000</v>
      </c>
      <c r="AD2222">
        <v>2009</v>
      </c>
      <c r="AE2222">
        <v>503</v>
      </c>
      <c r="AF2222">
        <v>5.9</v>
      </c>
      <c r="AG2222">
        <v>1.85</v>
      </c>
      <c r="AH2222">
        <v>0</v>
      </c>
    </row>
    <row r="2223" spans="1:34">
      <c r="A2223" t="s">
        <v>34</v>
      </c>
      <c r="B2223" t="s">
        <v>1055</v>
      </c>
      <c r="C2223">
        <v>21</v>
      </c>
      <c r="D2223">
        <v>102</v>
      </c>
      <c r="E2223">
        <v>12000</v>
      </c>
      <c r="F2223">
        <v>801</v>
      </c>
      <c r="G2223" t="s">
        <v>9606</v>
      </c>
      <c r="H2223">
        <v>19000</v>
      </c>
      <c r="I2223">
        <v>167780960</v>
      </c>
      <c r="J2223" t="s">
        <v>88</v>
      </c>
      <c r="K2223" t="s">
        <v>38</v>
      </c>
      <c r="L2223" t="s">
        <v>89</v>
      </c>
      <c r="Q2223" t="s">
        <v>7609</v>
      </c>
      <c r="R2223" t="s">
        <v>13113</v>
      </c>
      <c r="S2223">
        <v>36918</v>
      </c>
      <c r="T2223">
        <v>21499</v>
      </c>
      <c r="U2223" t="s">
        <v>5197</v>
      </c>
      <c r="V2223">
        <v>4</v>
      </c>
      <c r="W2223" t="s">
        <v>13114</v>
      </c>
      <c r="X2223" t="s">
        <v>13115</v>
      </c>
      <c r="Y2223">
        <v>42</v>
      </c>
      <c r="Z2223" t="s">
        <v>44</v>
      </c>
      <c r="AA2223" t="s">
        <v>45</v>
      </c>
      <c r="AB2223" t="s">
        <v>150</v>
      </c>
      <c r="AC2223">
        <v>11000000</v>
      </c>
      <c r="AD2223">
        <v>1987</v>
      </c>
      <c r="AE2223">
        <v>875</v>
      </c>
      <c r="AF2223">
        <v>5.9</v>
      </c>
      <c r="AG2223">
        <v>1.85</v>
      </c>
      <c r="AH2223">
        <v>3000</v>
      </c>
    </row>
    <row r="2224" spans="1:34">
      <c r="A2224" t="s">
        <v>34</v>
      </c>
      <c r="B2224" t="s">
        <v>13120</v>
      </c>
      <c r="C2224">
        <v>50</v>
      </c>
      <c r="D2224">
        <v>93</v>
      </c>
      <c r="E2224">
        <v>17</v>
      </c>
      <c r="F2224">
        <v>66</v>
      </c>
      <c r="G2224" t="s">
        <v>13121</v>
      </c>
      <c r="H2224">
        <v>1000</v>
      </c>
      <c r="I2224">
        <v>20380</v>
      </c>
      <c r="J2224" t="s">
        <v>88</v>
      </c>
      <c r="K2224" t="s">
        <v>38</v>
      </c>
      <c r="L2224" t="s">
        <v>70</v>
      </c>
      <c r="M2224" t="s">
        <v>128</v>
      </c>
      <c r="N2224" t="s">
        <v>87</v>
      </c>
      <c r="Q2224" t="s">
        <v>2513</v>
      </c>
      <c r="R2224" t="s">
        <v>13122</v>
      </c>
      <c r="S2224">
        <v>7519</v>
      </c>
      <c r="T2224">
        <v>1245</v>
      </c>
      <c r="U2224" t="s">
        <v>9132</v>
      </c>
      <c r="V2224">
        <v>1</v>
      </c>
      <c r="W2224" t="s">
        <v>13123</v>
      </c>
      <c r="X2224" t="s">
        <v>13124</v>
      </c>
      <c r="Y2224">
        <v>39</v>
      </c>
      <c r="Z2224" t="s">
        <v>44</v>
      </c>
      <c r="AA2224" t="s">
        <v>45</v>
      </c>
      <c r="AB2224" t="s">
        <v>46</v>
      </c>
      <c r="AC2224">
        <v>15000000</v>
      </c>
      <c r="AD2224">
        <v>2007</v>
      </c>
      <c r="AE2224">
        <v>165</v>
      </c>
      <c r="AF2224">
        <v>5.9</v>
      </c>
      <c r="AG2224">
        <v>1.85</v>
      </c>
      <c r="AH2224">
        <v>445</v>
      </c>
    </row>
    <row r="2225" spans="1:34">
      <c r="A2225" t="s">
        <v>34</v>
      </c>
      <c r="B2225" t="s">
        <v>13135</v>
      </c>
      <c r="C2225">
        <v>49</v>
      </c>
      <c r="D2225">
        <v>92</v>
      </c>
      <c r="E2225">
        <v>13</v>
      </c>
      <c r="F2225">
        <v>301</v>
      </c>
      <c r="G2225" t="s">
        <v>9325</v>
      </c>
      <c r="H2225">
        <v>11000</v>
      </c>
      <c r="I2225">
        <v>28972187</v>
      </c>
      <c r="J2225" t="s">
        <v>88</v>
      </c>
      <c r="Q2225" t="s">
        <v>1422</v>
      </c>
      <c r="R2225" t="s">
        <v>13136</v>
      </c>
      <c r="S2225">
        <v>28805</v>
      </c>
      <c r="T2225">
        <v>12687</v>
      </c>
      <c r="U2225" t="s">
        <v>13137</v>
      </c>
      <c r="V2225">
        <v>1</v>
      </c>
      <c r="W2225" t="s">
        <v>13138</v>
      </c>
      <c r="X2225" t="s">
        <v>13139</v>
      </c>
      <c r="Y2225">
        <v>159</v>
      </c>
      <c r="Z2225" t="s">
        <v>44</v>
      </c>
      <c r="AA2225" t="s">
        <v>45</v>
      </c>
      <c r="AB2225" t="s">
        <v>62</v>
      </c>
      <c r="AC2225">
        <v>13000000</v>
      </c>
      <c r="AD2225">
        <v>2002</v>
      </c>
      <c r="AE2225">
        <v>489</v>
      </c>
      <c r="AF2225">
        <v>5.9</v>
      </c>
      <c r="AG2225">
        <v>1.85</v>
      </c>
      <c r="AH2225">
        <v>1000</v>
      </c>
    </row>
    <row r="2226" spans="1:34">
      <c r="A2226" t="s">
        <v>34</v>
      </c>
      <c r="B2226" t="s">
        <v>13140</v>
      </c>
      <c r="C2226">
        <v>25</v>
      </c>
      <c r="D2226">
        <v>100</v>
      </c>
      <c r="E2226">
        <v>15</v>
      </c>
      <c r="F2226">
        <v>388</v>
      </c>
      <c r="G2226" t="s">
        <v>4097</v>
      </c>
      <c r="H2226">
        <v>694</v>
      </c>
      <c r="I2226">
        <v>26539321</v>
      </c>
      <c r="J2226" t="s">
        <v>88</v>
      </c>
      <c r="K2226" t="s">
        <v>38</v>
      </c>
      <c r="L2226" t="s">
        <v>89</v>
      </c>
      <c r="Q2226" t="s">
        <v>12298</v>
      </c>
      <c r="R2226" t="s">
        <v>13141</v>
      </c>
      <c r="S2226">
        <v>7984</v>
      </c>
      <c r="T2226">
        <v>2486</v>
      </c>
      <c r="U2226" t="s">
        <v>7844</v>
      </c>
      <c r="V2226">
        <v>1</v>
      </c>
      <c r="W2226" t="s">
        <v>13142</v>
      </c>
      <c r="X2226" t="s">
        <v>13143</v>
      </c>
      <c r="Y2226">
        <v>42</v>
      </c>
      <c r="Z2226" t="s">
        <v>44</v>
      </c>
      <c r="AA2226" t="s">
        <v>45</v>
      </c>
      <c r="AB2226" t="s">
        <v>150</v>
      </c>
      <c r="AC2226">
        <v>13000000</v>
      </c>
      <c r="AD2226">
        <v>1996</v>
      </c>
      <c r="AE2226">
        <v>558</v>
      </c>
      <c r="AF2226">
        <v>5.9</v>
      </c>
      <c r="AG2226">
        <v>1.85</v>
      </c>
      <c r="AH2226">
        <v>833</v>
      </c>
    </row>
    <row r="2227" spans="1:34">
      <c r="A2227" t="s">
        <v>34</v>
      </c>
      <c r="B2227" t="s">
        <v>13144</v>
      </c>
      <c r="C2227">
        <v>168</v>
      </c>
      <c r="D2227">
        <v>93</v>
      </c>
      <c r="E2227">
        <v>24</v>
      </c>
      <c r="F2227">
        <v>499</v>
      </c>
      <c r="G2227" t="s">
        <v>13145</v>
      </c>
      <c r="H2227">
        <v>552</v>
      </c>
      <c r="I2227">
        <v>25675765</v>
      </c>
      <c r="J2227" t="s">
        <v>88</v>
      </c>
      <c r="Q2227" t="s">
        <v>13146</v>
      </c>
      <c r="R2227" t="s">
        <v>13147</v>
      </c>
      <c r="S2227">
        <v>60407</v>
      </c>
      <c r="T2227">
        <v>2730</v>
      </c>
      <c r="U2227" t="s">
        <v>13148</v>
      </c>
      <c r="V2227">
        <v>0</v>
      </c>
      <c r="W2227" t="s">
        <v>13149</v>
      </c>
      <c r="X2227" t="s">
        <v>13150</v>
      </c>
      <c r="Y2227">
        <v>84</v>
      </c>
      <c r="Z2227" t="s">
        <v>44</v>
      </c>
      <c r="AA2227" t="s">
        <v>45</v>
      </c>
      <c r="AB2227" t="s">
        <v>46</v>
      </c>
      <c r="AC2227">
        <v>13000000</v>
      </c>
      <c r="AD2227">
        <v>2013</v>
      </c>
      <c r="AE2227">
        <v>528</v>
      </c>
      <c r="AF2227">
        <v>5.9</v>
      </c>
      <c r="AG2227">
        <v>2.35</v>
      </c>
      <c r="AH2227">
        <v>11000</v>
      </c>
    </row>
    <row r="2228" spans="1:34">
      <c r="A2228" t="s">
        <v>34</v>
      </c>
      <c r="B2228" t="s">
        <v>13151</v>
      </c>
      <c r="C2228">
        <v>21</v>
      </c>
      <c r="D2228">
        <v>91</v>
      </c>
      <c r="E2228">
        <v>150</v>
      </c>
      <c r="F2228">
        <v>150</v>
      </c>
      <c r="G2228" t="s">
        <v>3760</v>
      </c>
      <c r="H2228">
        <v>979</v>
      </c>
      <c r="I2228">
        <v>2104000</v>
      </c>
      <c r="J2228" t="s">
        <v>88</v>
      </c>
      <c r="K2228" t="s">
        <v>37</v>
      </c>
      <c r="L2228" t="s">
        <v>38</v>
      </c>
      <c r="Q2228" t="s">
        <v>238</v>
      </c>
      <c r="R2228" t="s">
        <v>13152</v>
      </c>
      <c r="S2228">
        <v>1595</v>
      </c>
      <c r="T2228">
        <v>1679</v>
      </c>
      <c r="U2228" t="s">
        <v>13151</v>
      </c>
      <c r="V2228">
        <v>3</v>
      </c>
      <c r="W2228" t="s">
        <v>13153</v>
      </c>
      <c r="X2228" t="s">
        <v>13154</v>
      </c>
      <c r="Y2228">
        <v>19</v>
      </c>
      <c r="Z2228" t="s">
        <v>44</v>
      </c>
      <c r="AA2228" t="s">
        <v>45</v>
      </c>
      <c r="AB2228" t="s">
        <v>46</v>
      </c>
      <c r="AC2228">
        <v>13000000</v>
      </c>
      <c r="AD2228">
        <v>1996</v>
      </c>
      <c r="AE2228">
        <v>385</v>
      </c>
      <c r="AF2228">
        <v>5.9</v>
      </c>
      <c r="AG2228">
        <v>1.85</v>
      </c>
      <c r="AH2228">
        <v>69</v>
      </c>
    </row>
    <row r="2229" spans="1:34">
      <c r="A2229" t="s">
        <v>34</v>
      </c>
      <c r="B2229" t="s">
        <v>3596</v>
      </c>
      <c r="C2229">
        <v>139</v>
      </c>
      <c r="D2229">
        <v>98</v>
      </c>
      <c r="E2229">
        <v>235</v>
      </c>
      <c r="F2229">
        <v>229</v>
      </c>
      <c r="G2229" t="s">
        <v>6864</v>
      </c>
      <c r="H2229">
        <v>4000</v>
      </c>
      <c r="I2229">
        <v>68353550</v>
      </c>
      <c r="J2229" t="s">
        <v>88</v>
      </c>
      <c r="K2229" t="s">
        <v>520</v>
      </c>
      <c r="Q2229" t="s">
        <v>508</v>
      </c>
      <c r="R2229" t="s">
        <v>13170</v>
      </c>
      <c r="S2229">
        <v>70141</v>
      </c>
      <c r="T2229">
        <v>5270</v>
      </c>
      <c r="U2229" t="s">
        <v>13171</v>
      </c>
      <c r="V2229">
        <v>1</v>
      </c>
      <c r="W2229" t="s">
        <v>13172</v>
      </c>
      <c r="X2229" t="s">
        <v>13173</v>
      </c>
      <c r="Y2229">
        <v>385</v>
      </c>
      <c r="Z2229" t="s">
        <v>44</v>
      </c>
      <c r="AA2229" t="s">
        <v>45</v>
      </c>
      <c r="AB2229" t="s">
        <v>62</v>
      </c>
      <c r="AC2229">
        <v>10000000</v>
      </c>
      <c r="AD2229">
        <v>2000</v>
      </c>
      <c r="AE2229">
        <v>464</v>
      </c>
      <c r="AF2229">
        <v>5.9</v>
      </c>
      <c r="AG2229">
        <v>1.85</v>
      </c>
      <c r="AH2229">
        <v>0</v>
      </c>
    </row>
    <row r="2230" spans="1:34">
      <c r="A2230" t="s">
        <v>34</v>
      </c>
      <c r="B2230" t="s">
        <v>13191</v>
      </c>
      <c r="C2230">
        <v>89</v>
      </c>
      <c r="D2230">
        <v>84</v>
      </c>
      <c r="E2230">
        <v>134</v>
      </c>
      <c r="F2230">
        <v>307</v>
      </c>
      <c r="G2230" t="s">
        <v>330</v>
      </c>
      <c r="H2230">
        <v>655</v>
      </c>
      <c r="I2230">
        <v>20339754</v>
      </c>
      <c r="J2230" t="s">
        <v>88</v>
      </c>
      <c r="K2230" t="s">
        <v>37</v>
      </c>
      <c r="Q2230" t="s">
        <v>7488</v>
      </c>
      <c r="R2230" t="s">
        <v>13192</v>
      </c>
      <c r="S2230">
        <v>23928</v>
      </c>
      <c r="T2230">
        <v>2737</v>
      </c>
      <c r="U2230" t="s">
        <v>13193</v>
      </c>
      <c r="V2230">
        <v>2</v>
      </c>
      <c r="W2230" t="s">
        <v>13194</v>
      </c>
      <c r="X2230" t="s">
        <v>13195</v>
      </c>
      <c r="Y2230">
        <v>73</v>
      </c>
      <c r="Z2230" t="s">
        <v>44</v>
      </c>
      <c r="AA2230" t="s">
        <v>45</v>
      </c>
      <c r="AB2230" t="s">
        <v>46</v>
      </c>
      <c r="AC2230">
        <v>10000000</v>
      </c>
      <c r="AD2230">
        <v>2007</v>
      </c>
      <c r="AE2230">
        <v>651</v>
      </c>
      <c r="AF2230">
        <v>5.9</v>
      </c>
      <c r="AG2230">
        <v>1.85</v>
      </c>
      <c r="AH2230">
        <v>441</v>
      </c>
    </row>
    <row r="2231" spans="1:34">
      <c r="A2231" t="s">
        <v>34</v>
      </c>
      <c r="B2231" t="s">
        <v>13200</v>
      </c>
      <c r="C2231">
        <v>22</v>
      </c>
      <c r="D2231">
        <v>90</v>
      </c>
      <c r="E2231">
        <v>0</v>
      </c>
      <c r="F2231">
        <v>617</v>
      </c>
      <c r="G2231" t="s">
        <v>10466</v>
      </c>
      <c r="H2231">
        <v>806</v>
      </c>
      <c r="I2231">
        <v>100503</v>
      </c>
      <c r="J2231" t="s">
        <v>88</v>
      </c>
      <c r="K2231" t="s">
        <v>87</v>
      </c>
      <c r="Q2231" t="s">
        <v>4113</v>
      </c>
      <c r="R2231" t="s">
        <v>13201</v>
      </c>
      <c r="S2231">
        <v>7759</v>
      </c>
      <c r="T2231">
        <v>3124</v>
      </c>
      <c r="U2231" t="s">
        <v>6554</v>
      </c>
      <c r="V2231">
        <v>2</v>
      </c>
      <c r="W2231" t="s">
        <v>13202</v>
      </c>
      <c r="X2231" t="s">
        <v>13203</v>
      </c>
      <c r="Y2231">
        <v>20</v>
      </c>
      <c r="Z2231" t="s">
        <v>44</v>
      </c>
      <c r="AA2231" t="s">
        <v>45</v>
      </c>
      <c r="AB2231" t="s">
        <v>46</v>
      </c>
      <c r="AC2231">
        <v>8000000</v>
      </c>
      <c r="AD2231">
        <v>2009</v>
      </c>
      <c r="AE2231">
        <v>690</v>
      </c>
      <c r="AF2231">
        <v>5.9</v>
      </c>
      <c r="AG2231">
        <v>1.85</v>
      </c>
      <c r="AH2231">
        <v>1000</v>
      </c>
    </row>
    <row r="2232" spans="1:34">
      <c r="A2232" t="s">
        <v>34</v>
      </c>
      <c r="B2232" t="s">
        <v>13204</v>
      </c>
      <c r="C2232">
        <v>104</v>
      </c>
      <c r="D2232">
        <v>108</v>
      </c>
      <c r="E2232">
        <v>30</v>
      </c>
      <c r="F2232">
        <v>281</v>
      </c>
      <c r="G2232" t="s">
        <v>3295</v>
      </c>
      <c r="H2232">
        <v>474</v>
      </c>
      <c r="I2232">
        <v>453079</v>
      </c>
      <c r="J2232" t="s">
        <v>88</v>
      </c>
      <c r="Q2232" t="s">
        <v>3773</v>
      </c>
      <c r="R2232" t="s">
        <v>13205</v>
      </c>
      <c r="S2232">
        <v>4124</v>
      </c>
      <c r="T2232">
        <v>2029</v>
      </c>
      <c r="U2232" t="s">
        <v>7672</v>
      </c>
      <c r="V2232">
        <v>4</v>
      </c>
      <c r="W2232" t="s">
        <v>13206</v>
      </c>
      <c r="X2232" t="s">
        <v>13207</v>
      </c>
      <c r="Y2232">
        <v>29</v>
      </c>
      <c r="Z2232" t="s">
        <v>44</v>
      </c>
      <c r="AA2232" t="s">
        <v>45</v>
      </c>
      <c r="AB2232" t="s">
        <v>46</v>
      </c>
      <c r="AC2232">
        <v>7000000</v>
      </c>
      <c r="AD2232">
        <v>2010</v>
      </c>
      <c r="AE2232">
        <v>403</v>
      </c>
      <c r="AF2232">
        <v>5.9</v>
      </c>
      <c r="AG2232">
        <v>2.35</v>
      </c>
      <c r="AH2232">
        <v>916</v>
      </c>
    </row>
    <row r="2233" spans="1:34">
      <c r="A2233" t="s">
        <v>34</v>
      </c>
      <c r="B2233" t="s">
        <v>5843</v>
      </c>
      <c r="C2233">
        <v>111</v>
      </c>
      <c r="D2233">
        <v>88</v>
      </c>
      <c r="E2233">
        <v>132</v>
      </c>
      <c r="F2233">
        <v>180</v>
      </c>
      <c r="G2233" t="s">
        <v>13208</v>
      </c>
      <c r="H2233">
        <v>435</v>
      </c>
      <c r="I2233">
        <v>13367101</v>
      </c>
      <c r="J2233" t="s">
        <v>88</v>
      </c>
      <c r="K2233" t="s">
        <v>38</v>
      </c>
      <c r="L2233" t="s">
        <v>87</v>
      </c>
      <c r="Q2233" t="s">
        <v>13209</v>
      </c>
      <c r="R2233" t="s">
        <v>13210</v>
      </c>
      <c r="S2233">
        <v>19715</v>
      </c>
      <c r="T2233">
        <v>1140</v>
      </c>
      <c r="U2233" t="s">
        <v>13211</v>
      </c>
      <c r="V2233">
        <v>2</v>
      </c>
      <c r="W2233" t="s">
        <v>13212</v>
      </c>
      <c r="X2233" t="s">
        <v>13213</v>
      </c>
      <c r="Y2233">
        <v>166</v>
      </c>
      <c r="Z2233" t="s">
        <v>44</v>
      </c>
      <c r="AA2233" t="s">
        <v>45</v>
      </c>
      <c r="AB2233" t="s">
        <v>46</v>
      </c>
      <c r="AC2233">
        <v>6500000</v>
      </c>
      <c r="AD2233">
        <v>2006</v>
      </c>
      <c r="AE2233">
        <v>230</v>
      </c>
      <c r="AF2233">
        <v>5.9</v>
      </c>
      <c r="AG2233">
        <v>2.35</v>
      </c>
      <c r="AH2233">
        <v>515</v>
      </c>
    </row>
    <row r="2234" spans="1:34">
      <c r="A2234" t="s">
        <v>34</v>
      </c>
      <c r="B2234" t="s">
        <v>13214</v>
      </c>
      <c r="C2234">
        <v>67</v>
      </c>
      <c r="D2234">
        <v>101</v>
      </c>
      <c r="E2234">
        <v>112</v>
      </c>
      <c r="F2234">
        <v>612</v>
      </c>
      <c r="G2234" t="s">
        <v>5232</v>
      </c>
      <c r="H2234">
        <v>1000</v>
      </c>
      <c r="I2234">
        <v>6851636</v>
      </c>
      <c r="J2234" t="s">
        <v>88</v>
      </c>
      <c r="K2234" t="s">
        <v>38</v>
      </c>
      <c r="L2234" t="s">
        <v>87</v>
      </c>
      <c r="Q2234" t="s">
        <v>1049</v>
      </c>
      <c r="R2234" t="s">
        <v>13215</v>
      </c>
      <c r="S2234">
        <v>13010</v>
      </c>
      <c r="T2234">
        <v>2697</v>
      </c>
      <c r="U2234" t="s">
        <v>2542</v>
      </c>
      <c r="V2234">
        <v>5</v>
      </c>
      <c r="W2234" t="s">
        <v>13216</v>
      </c>
      <c r="X2234" t="s">
        <v>13217</v>
      </c>
      <c r="Y2234">
        <v>182</v>
      </c>
      <c r="Z2234" t="s">
        <v>44</v>
      </c>
      <c r="AA2234" t="s">
        <v>45</v>
      </c>
      <c r="AB2234" t="s">
        <v>46</v>
      </c>
      <c r="AC2234">
        <v>6000000</v>
      </c>
      <c r="AD2234">
        <v>1999</v>
      </c>
      <c r="AE2234">
        <v>744</v>
      </c>
      <c r="AF2234">
        <v>5.9</v>
      </c>
      <c r="AG2234">
        <v>1.85</v>
      </c>
      <c r="AH2234">
        <v>0</v>
      </c>
    </row>
    <row r="2235" spans="1:34">
      <c r="A2235" t="s">
        <v>34</v>
      </c>
      <c r="B2235" t="s">
        <v>5663</v>
      </c>
      <c r="C2235">
        <v>123</v>
      </c>
      <c r="D2235">
        <v>118</v>
      </c>
      <c r="E2235">
        <v>101</v>
      </c>
      <c r="F2235">
        <v>327</v>
      </c>
      <c r="G2235" t="s">
        <v>13386</v>
      </c>
      <c r="H2235">
        <v>13000</v>
      </c>
      <c r="I2235">
        <v>33828318</v>
      </c>
      <c r="J2235" t="s">
        <v>88</v>
      </c>
      <c r="Q2235" t="s">
        <v>209</v>
      </c>
      <c r="R2235" t="s">
        <v>13387</v>
      </c>
      <c r="S2235">
        <v>44453</v>
      </c>
      <c r="T2235">
        <v>14036</v>
      </c>
      <c r="U2235" t="s">
        <v>2812</v>
      </c>
      <c r="V2235">
        <v>2</v>
      </c>
      <c r="W2235" t="s">
        <v>13388</v>
      </c>
      <c r="X2235" t="s">
        <v>13389</v>
      </c>
      <c r="Y2235">
        <v>154</v>
      </c>
      <c r="Z2235" t="s">
        <v>44</v>
      </c>
      <c r="AA2235" t="s">
        <v>45</v>
      </c>
      <c r="AB2235" t="s">
        <v>62</v>
      </c>
      <c r="AC2235">
        <v>55000000</v>
      </c>
      <c r="AD2235">
        <v>2003</v>
      </c>
      <c r="AE2235">
        <v>390</v>
      </c>
      <c r="AF2235">
        <v>5.8</v>
      </c>
      <c r="AG2235">
        <v>2.35</v>
      </c>
      <c r="AH2235">
        <v>0</v>
      </c>
    </row>
    <row r="2236" spans="1:34">
      <c r="A2236" t="s">
        <v>34</v>
      </c>
      <c r="B2236" t="s">
        <v>13390</v>
      </c>
      <c r="C2236">
        <v>164</v>
      </c>
      <c r="D2236">
        <v>99</v>
      </c>
      <c r="E2236">
        <v>3</v>
      </c>
      <c r="F2236">
        <v>490</v>
      </c>
      <c r="G2236" t="s">
        <v>4825</v>
      </c>
      <c r="H2236">
        <v>8000</v>
      </c>
      <c r="I2236">
        <v>33472850</v>
      </c>
      <c r="J2236" t="s">
        <v>88</v>
      </c>
      <c r="K2236" t="s">
        <v>520</v>
      </c>
      <c r="Q2236" t="s">
        <v>1736</v>
      </c>
      <c r="R2236" t="s">
        <v>13391</v>
      </c>
      <c r="S2236">
        <v>67005</v>
      </c>
      <c r="T2236">
        <v>10026</v>
      </c>
      <c r="U2236" t="s">
        <v>8812</v>
      </c>
      <c r="V2236">
        <v>3</v>
      </c>
      <c r="W2236" t="s">
        <v>13392</v>
      </c>
      <c r="X2236" t="s">
        <v>13393</v>
      </c>
      <c r="Y2236">
        <v>119</v>
      </c>
      <c r="Z2236" t="s">
        <v>44</v>
      </c>
      <c r="AA2236" t="s">
        <v>45</v>
      </c>
      <c r="AB2236" t="s">
        <v>46</v>
      </c>
      <c r="AC2236">
        <v>55000000</v>
      </c>
      <c r="AD2236">
        <v>2008</v>
      </c>
      <c r="AE2236">
        <v>509</v>
      </c>
      <c r="AF2236">
        <v>5.8</v>
      </c>
      <c r="AG2236">
        <v>2.35</v>
      </c>
      <c r="AH2236">
        <v>0</v>
      </c>
    </row>
    <row r="2237" spans="1:34">
      <c r="A2237" t="s">
        <v>34</v>
      </c>
      <c r="B2237" t="s">
        <v>3596</v>
      </c>
      <c r="C2237">
        <v>183</v>
      </c>
      <c r="D2237">
        <v>106</v>
      </c>
      <c r="E2237">
        <v>235</v>
      </c>
      <c r="F2237">
        <v>931</v>
      </c>
      <c r="G2237" t="s">
        <v>3478</v>
      </c>
      <c r="H2237">
        <v>4000</v>
      </c>
      <c r="I2237">
        <v>118683135</v>
      </c>
      <c r="J2237" t="s">
        <v>88</v>
      </c>
      <c r="K2237" t="s">
        <v>38</v>
      </c>
      <c r="L2237" t="s">
        <v>87</v>
      </c>
      <c r="Q2237" t="s">
        <v>621</v>
      </c>
      <c r="R2237" t="s">
        <v>13397</v>
      </c>
      <c r="S2237">
        <v>102167</v>
      </c>
      <c r="T2237">
        <v>8315</v>
      </c>
      <c r="U2237" t="s">
        <v>13398</v>
      </c>
      <c r="V2237">
        <v>1</v>
      </c>
      <c r="W2237" t="s">
        <v>13399</v>
      </c>
      <c r="X2237" t="s">
        <v>13400</v>
      </c>
      <c r="Y2237">
        <v>483</v>
      </c>
      <c r="Z2237" t="s">
        <v>44</v>
      </c>
      <c r="AA2237" t="s">
        <v>45</v>
      </c>
      <c r="AB2237" t="s">
        <v>62</v>
      </c>
      <c r="AC2237">
        <v>52000000</v>
      </c>
      <c r="AD2237">
        <v>2006</v>
      </c>
      <c r="AE2237">
        <v>957</v>
      </c>
      <c r="AF2237">
        <v>5.8</v>
      </c>
      <c r="AG2237">
        <v>1.85</v>
      </c>
      <c r="AH2237">
        <v>0</v>
      </c>
    </row>
    <row r="2238" spans="1:34">
      <c r="A2238" t="s">
        <v>34</v>
      </c>
      <c r="B2238" t="s">
        <v>5291</v>
      </c>
      <c r="C2238">
        <v>117</v>
      </c>
      <c r="D2238">
        <v>96</v>
      </c>
      <c r="E2238">
        <v>65</v>
      </c>
      <c r="F2238">
        <v>828</v>
      </c>
      <c r="G2238" t="s">
        <v>3345</v>
      </c>
      <c r="H2238">
        <v>12000</v>
      </c>
      <c r="I2238">
        <v>126203320</v>
      </c>
      <c r="J2238" t="s">
        <v>88</v>
      </c>
      <c r="K2238" t="s">
        <v>87</v>
      </c>
      <c r="Q2238" t="s">
        <v>449</v>
      </c>
      <c r="R2238" t="s">
        <v>13401</v>
      </c>
      <c r="S2238">
        <v>110432</v>
      </c>
      <c r="T2238">
        <v>26826</v>
      </c>
      <c r="U2238" t="s">
        <v>413</v>
      </c>
      <c r="V2238">
        <v>1</v>
      </c>
      <c r="W2238" t="s">
        <v>13402</v>
      </c>
      <c r="X2238" t="s">
        <v>13403</v>
      </c>
      <c r="Y2238">
        <v>309</v>
      </c>
      <c r="Z2238" t="s">
        <v>44</v>
      </c>
      <c r="AA2238" t="s">
        <v>45</v>
      </c>
      <c r="AB2238" t="s">
        <v>62</v>
      </c>
      <c r="AC2238">
        <v>50000000</v>
      </c>
      <c r="AD2238">
        <v>2002</v>
      </c>
      <c r="AE2238">
        <v>11000</v>
      </c>
      <c r="AF2238">
        <v>5.8</v>
      </c>
      <c r="AG2238">
        <v>1.85</v>
      </c>
      <c r="AH2238">
        <v>0</v>
      </c>
    </row>
    <row r="2239" spans="1:34">
      <c r="A2239" t="s">
        <v>34</v>
      </c>
      <c r="B2239" t="s">
        <v>2504</v>
      </c>
      <c r="C2239">
        <v>288</v>
      </c>
      <c r="D2239">
        <v>81</v>
      </c>
      <c r="E2239">
        <v>119</v>
      </c>
      <c r="F2239">
        <v>412</v>
      </c>
      <c r="G2239" t="s">
        <v>6752</v>
      </c>
      <c r="H2239">
        <v>468</v>
      </c>
      <c r="I2239">
        <v>59992760</v>
      </c>
      <c r="J2239" t="s">
        <v>88</v>
      </c>
      <c r="Q2239" t="s">
        <v>13434</v>
      </c>
      <c r="R2239" t="s">
        <v>13435</v>
      </c>
      <c r="S2239">
        <v>119622</v>
      </c>
      <c r="T2239">
        <v>2134</v>
      </c>
      <c r="U2239" t="s">
        <v>13436</v>
      </c>
      <c r="V2239">
        <v>1</v>
      </c>
      <c r="W2239" t="s">
        <v>13437</v>
      </c>
      <c r="X2239" t="s">
        <v>13438</v>
      </c>
      <c r="Y2239">
        <v>396</v>
      </c>
      <c r="Z2239" t="s">
        <v>44</v>
      </c>
      <c r="AA2239" t="s">
        <v>45</v>
      </c>
      <c r="AB2239" t="s">
        <v>46</v>
      </c>
      <c r="AC2239">
        <v>42000000</v>
      </c>
      <c r="AD2239">
        <v>2009</v>
      </c>
      <c r="AE2239">
        <v>442</v>
      </c>
      <c r="AF2239">
        <v>5.8</v>
      </c>
      <c r="AG2239">
        <v>1.85</v>
      </c>
      <c r="AH2239">
        <v>0</v>
      </c>
    </row>
    <row r="2240" spans="1:34">
      <c r="A2240" t="s">
        <v>34</v>
      </c>
      <c r="B2240" t="s">
        <v>5381</v>
      </c>
      <c r="C2240">
        <v>104</v>
      </c>
      <c r="D2240">
        <v>94</v>
      </c>
      <c r="E2240">
        <v>189</v>
      </c>
      <c r="F2240">
        <v>597</v>
      </c>
      <c r="G2240" t="s">
        <v>9828</v>
      </c>
      <c r="H2240">
        <v>3000</v>
      </c>
      <c r="I2240">
        <v>138614544</v>
      </c>
      <c r="J2240" t="s">
        <v>88</v>
      </c>
      <c r="K2240" t="s">
        <v>89</v>
      </c>
      <c r="Q2240" t="s">
        <v>13439</v>
      </c>
      <c r="R2240" t="s">
        <v>13440</v>
      </c>
      <c r="S2240">
        <v>75152</v>
      </c>
      <c r="T2240">
        <v>7014</v>
      </c>
      <c r="U2240" t="s">
        <v>4196</v>
      </c>
      <c r="V2240">
        <v>15</v>
      </c>
      <c r="W2240" t="s">
        <v>13441</v>
      </c>
      <c r="X2240" t="s">
        <v>13442</v>
      </c>
      <c r="Y2240">
        <v>288</v>
      </c>
      <c r="Z2240" t="s">
        <v>44</v>
      </c>
      <c r="AA2240" t="s">
        <v>45</v>
      </c>
      <c r="AB2240" t="s">
        <v>150</v>
      </c>
      <c r="AC2240">
        <v>40000000</v>
      </c>
      <c r="AD2240">
        <v>2003</v>
      </c>
      <c r="AE2240">
        <v>2000</v>
      </c>
      <c r="AF2240">
        <v>5.8</v>
      </c>
      <c r="AG2240">
        <v>1.85</v>
      </c>
      <c r="AH2240">
        <v>0</v>
      </c>
    </row>
    <row r="2241" spans="1:34">
      <c r="A2241" t="s">
        <v>34</v>
      </c>
      <c r="B2241" t="s">
        <v>13443</v>
      </c>
      <c r="C2241">
        <v>128</v>
      </c>
      <c r="D2241">
        <v>101</v>
      </c>
      <c r="E2241">
        <v>10</v>
      </c>
      <c r="F2241">
        <v>681</v>
      </c>
      <c r="G2241" t="s">
        <v>13444</v>
      </c>
      <c r="H2241">
        <v>1000</v>
      </c>
      <c r="I2241">
        <v>46012734</v>
      </c>
      <c r="J2241" t="s">
        <v>88</v>
      </c>
      <c r="K2241" t="s">
        <v>87</v>
      </c>
      <c r="Q2241" t="s">
        <v>5815</v>
      </c>
      <c r="R2241" t="s">
        <v>13445</v>
      </c>
      <c r="S2241">
        <v>54421</v>
      </c>
      <c r="T2241">
        <v>4298</v>
      </c>
      <c r="U2241" t="s">
        <v>5403</v>
      </c>
      <c r="V2241">
        <v>2</v>
      </c>
      <c r="W2241" t="s">
        <v>13446</v>
      </c>
      <c r="X2241" t="s">
        <v>13447</v>
      </c>
      <c r="Y2241">
        <v>101</v>
      </c>
      <c r="Z2241" t="s">
        <v>44</v>
      </c>
      <c r="AA2241" t="s">
        <v>45</v>
      </c>
      <c r="AB2241" t="s">
        <v>62</v>
      </c>
      <c r="AC2241">
        <v>40000000</v>
      </c>
      <c r="AD2241">
        <v>2008</v>
      </c>
      <c r="AE2241">
        <v>689</v>
      </c>
      <c r="AF2241">
        <v>5.8</v>
      </c>
      <c r="AG2241">
        <v>2.35</v>
      </c>
      <c r="AH2241">
        <v>3000</v>
      </c>
    </row>
    <row r="2242" spans="1:34">
      <c r="A2242" t="s">
        <v>34</v>
      </c>
      <c r="B2242" t="s">
        <v>8186</v>
      </c>
      <c r="C2242">
        <v>147</v>
      </c>
      <c r="D2242">
        <v>95</v>
      </c>
      <c r="E2242">
        <v>98</v>
      </c>
      <c r="F2242">
        <v>78</v>
      </c>
      <c r="G2242" t="s">
        <v>13451</v>
      </c>
      <c r="H2242">
        <v>405</v>
      </c>
      <c r="I2242">
        <v>37101011</v>
      </c>
      <c r="J2242" t="s">
        <v>88</v>
      </c>
      <c r="K2242" t="s">
        <v>38</v>
      </c>
      <c r="Q2242" t="s">
        <v>5727</v>
      </c>
      <c r="R2242" t="s">
        <v>13452</v>
      </c>
      <c r="S2242">
        <v>30394</v>
      </c>
      <c r="T2242">
        <v>1070</v>
      </c>
      <c r="U2242" t="s">
        <v>13453</v>
      </c>
      <c r="V2242">
        <v>1</v>
      </c>
      <c r="W2242" t="s">
        <v>13454</v>
      </c>
      <c r="X2242" t="s">
        <v>13455</v>
      </c>
      <c r="Y2242">
        <v>103</v>
      </c>
      <c r="Z2242" t="s">
        <v>44</v>
      </c>
      <c r="AA2242" t="s">
        <v>45</v>
      </c>
      <c r="AB2242" t="s">
        <v>62</v>
      </c>
      <c r="AC2242">
        <v>40000000</v>
      </c>
      <c r="AD2242">
        <v>2012</v>
      </c>
      <c r="AE2242">
        <v>358</v>
      </c>
      <c r="AF2242">
        <v>5.8</v>
      </c>
      <c r="AG2242">
        <v>2.35</v>
      </c>
      <c r="AH2242">
        <v>0</v>
      </c>
    </row>
    <row r="2243" spans="1:34">
      <c r="A2243" t="s">
        <v>34</v>
      </c>
      <c r="B2243" t="s">
        <v>13456</v>
      </c>
      <c r="C2243">
        <v>90</v>
      </c>
      <c r="D2243">
        <v>102</v>
      </c>
      <c r="E2243">
        <v>6</v>
      </c>
      <c r="F2243">
        <v>584</v>
      </c>
      <c r="G2243" t="s">
        <v>396</v>
      </c>
      <c r="H2243">
        <v>711</v>
      </c>
      <c r="I2243">
        <v>33864342</v>
      </c>
      <c r="J2243" t="s">
        <v>88</v>
      </c>
      <c r="K2243" t="s">
        <v>37</v>
      </c>
      <c r="L2243" t="s">
        <v>87</v>
      </c>
      <c r="Q2243" t="s">
        <v>7795</v>
      </c>
      <c r="R2243" t="s">
        <v>13457</v>
      </c>
      <c r="S2243">
        <v>29968</v>
      </c>
      <c r="T2243">
        <v>2913</v>
      </c>
      <c r="U2243" t="s">
        <v>2751</v>
      </c>
      <c r="V2243">
        <v>1</v>
      </c>
      <c r="W2243" t="s">
        <v>13458</v>
      </c>
      <c r="X2243" t="s">
        <v>13459</v>
      </c>
      <c r="Y2243">
        <v>117</v>
      </c>
      <c r="Z2243" t="s">
        <v>44</v>
      </c>
      <c r="AA2243" t="s">
        <v>329</v>
      </c>
      <c r="AB2243" t="s">
        <v>62</v>
      </c>
      <c r="AC2243">
        <v>40000000</v>
      </c>
      <c r="AD2243">
        <v>1999</v>
      </c>
      <c r="AE2243">
        <v>683</v>
      </c>
      <c r="AF2243">
        <v>5.8</v>
      </c>
      <c r="AG2243">
        <v>1.85</v>
      </c>
      <c r="AH2243">
        <v>445</v>
      </c>
    </row>
    <row r="2244" spans="1:34">
      <c r="A2244" t="s">
        <v>34</v>
      </c>
      <c r="B2244" t="s">
        <v>4285</v>
      </c>
      <c r="C2244">
        <v>86</v>
      </c>
      <c r="D2244">
        <v>103</v>
      </c>
      <c r="E2244">
        <v>65</v>
      </c>
      <c r="F2244">
        <v>311</v>
      </c>
      <c r="G2244" t="s">
        <v>5160</v>
      </c>
      <c r="H2244">
        <v>11000</v>
      </c>
      <c r="I2244">
        <v>14448589</v>
      </c>
      <c r="J2244" t="s">
        <v>88</v>
      </c>
      <c r="K2244" t="s">
        <v>87</v>
      </c>
      <c r="Q2244" t="s">
        <v>1742</v>
      </c>
      <c r="R2244" t="s">
        <v>13460</v>
      </c>
      <c r="S2244">
        <v>19364</v>
      </c>
      <c r="T2244">
        <v>12566</v>
      </c>
      <c r="U2244" t="s">
        <v>10894</v>
      </c>
      <c r="V2244">
        <v>2</v>
      </c>
      <c r="W2244" t="s">
        <v>13461</v>
      </c>
      <c r="X2244" t="s">
        <v>13462</v>
      </c>
      <c r="Y2244">
        <v>128</v>
      </c>
      <c r="Z2244" t="s">
        <v>44</v>
      </c>
      <c r="AA2244" t="s">
        <v>45</v>
      </c>
      <c r="AB2244" t="s">
        <v>62</v>
      </c>
      <c r="AC2244">
        <v>40000000</v>
      </c>
      <c r="AD2244">
        <v>2002</v>
      </c>
      <c r="AE2244">
        <v>944</v>
      </c>
      <c r="AF2244">
        <v>5.8</v>
      </c>
      <c r="AG2244">
        <v>2.35</v>
      </c>
      <c r="AH2244">
        <v>835</v>
      </c>
    </row>
    <row r="2245" spans="1:34">
      <c r="A2245" t="s">
        <v>34</v>
      </c>
      <c r="B2245" t="s">
        <v>8961</v>
      </c>
      <c r="C2245">
        <v>78</v>
      </c>
      <c r="D2245">
        <v>89</v>
      </c>
      <c r="E2245">
        <v>0</v>
      </c>
      <c r="F2245">
        <v>500</v>
      </c>
      <c r="G2245" t="s">
        <v>8110</v>
      </c>
      <c r="H2245">
        <v>1000</v>
      </c>
      <c r="I2245">
        <v>9652000</v>
      </c>
      <c r="J2245" t="s">
        <v>88</v>
      </c>
      <c r="Q2245" t="s">
        <v>2971</v>
      </c>
      <c r="R2245" t="s">
        <v>13463</v>
      </c>
      <c r="S2245">
        <v>46205</v>
      </c>
      <c r="T2245">
        <v>3096</v>
      </c>
      <c r="U2245" t="s">
        <v>3190</v>
      </c>
      <c r="V2245">
        <v>0</v>
      </c>
      <c r="W2245" t="s">
        <v>13464</v>
      </c>
      <c r="X2245" t="s">
        <v>13465</v>
      </c>
      <c r="Y2245">
        <v>147</v>
      </c>
      <c r="Z2245" t="s">
        <v>44</v>
      </c>
      <c r="AA2245" t="s">
        <v>45</v>
      </c>
      <c r="AB2245" t="s">
        <v>62</v>
      </c>
      <c r="AC2245">
        <v>40000000</v>
      </c>
      <c r="AD2245">
        <v>2003</v>
      </c>
      <c r="AE2245">
        <v>627</v>
      </c>
      <c r="AF2245">
        <v>5.8</v>
      </c>
      <c r="AG2245">
        <v>1.85</v>
      </c>
      <c r="AH2245">
        <v>0</v>
      </c>
    </row>
    <row r="2246" spans="1:34">
      <c r="A2246" t="s">
        <v>34</v>
      </c>
      <c r="B2246" t="s">
        <v>6538</v>
      </c>
      <c r="C2246">
        <v>61</v>
      </c>
      <c r="D2246">
        <v>84</v>
      </c>
      <c r="E2246">
        <v>8</v>
      </c>
      <c r="F2246">
        <v>219</v>
      </c>
      <c r="G2246" t="s">
        <v>9900</v>
      </c>
      <c r="H2246">
        <v>545</v>
      </c>
      <c r="I2246">
        <v>4777007</v>
      </c>
      <c r="J2246" t="s">
        <v>88</v>
      </c>
      <c r="K2246" t="s">
        <v>70</v>
      </c>
      <c r="L2246" t="s">
        <v>86</v>
      </c>
      <c r="Q2246" t="s">
        <v>13466</v>
      </c>
      <c r="R2246" t="s">
        <v>13467</v>
      </c>
      <c r="S2246">
        <v>15130</v>
      </c>
      <c r="T2246">
        <v>1149</v>
      </c>
      <c r="U2246" t="s">
        <v>9750</v>
      </c>
      <c r="V2246">
        <v>3</v>
      </c>
      <c r="W2246" t="s">
        <v>13468</v>
      </c>
      <c r="X2246" t="s">
        <v>13469</v>
      </c>
      <c r="Y2246">
        <v>98</v>
      </c>
      <c r="Z2246" t="s">
        <v>44</v>
      </c>
      <c r="AA2246" t="s">
        <v>301</v>
      </c>
      <c r="AB2246" t="s">
        <v>62</v>
      </c>
      <c r="AC2246">
        <v>40000000</v>
      </c>
      <c r="AD2246">
        <v>2001</v>
      </c>
      <c r="AE2246">
        <v>248</v>
      </c>
      <c r="AF2246">
        <v>5.8</v>
      </c>
      <c r="AG2246">
        <v>2.35</v>
      </c>
      <c r="AH2246">
        <v>565</v>
      </c>
    </row>
    <row r="2247" spans="1:34">
      <c r="A2247" t="s">
        <v>34</v>
      </c>
      <c r="B2247" t="s">
        <v>13104</v>
      </c>
      <c r="C2247">
        <v>66</v>
      </c>
      <c r="D2247">
        <v>105</v>
      </c>
      <c r="E2247">
        <v>29</v>
      </c>
      <c r="F2247">
        <v>742</v>
      </c>
      <c r="G2247" t="s">
        <v>13116</v>
      </c>
      <c r="H2247">
        <v>14000</v>
      </c>
      <c r="I2247">
        <v>35990505</v>
      </c>
      <c r="J2247" t="s">
        <v>88</v>
      </c>
      <c r="K2247" t="s">
        <v>38</v>
      </c>
      <c r="L2247" t="s">
        <v>89</v>
      </c>
      <c r="M2247" t="s">
        <v>87</v>
      </c>
      <c r="Q2247" t="s">
        <v>1191</v>
      </c>
      <c r="R2247" t="s">
        <v>13512</v>
      </c>
      <c r="S2247">
        <v>48095</v>
      </c>
      <c r="T2247">
        <v>16400</v>
      </c>
      <c r="U2247" t="s">
        <v>4194</v>
      </c>
      <c r="V2247">
        <v>1</v>
      </c>
      <c r="W2247" t="s">
        <v>13513</v>
      </c>
      <c r="X2247" t="s">
        <v>13514</v>
      </c>
      <c r="Y2247">
        <v>194</v>
      </c>
      <c r="Z2247" t="s">
        <v>44</v>
      </c>
      <c r="AA2247" t="s">
        <v>45</v>
      </c>
      <c r="AB2247" t="s">
        <v>150</v>
      </c>
      <c r="AC2247">
        <v>20000000</v>
      </c>
      <c r="AD2247">
        <v>2003</v>
      </c>
      <c r="AE2247">
        <v>1000</v>
      </c>
      <c r="AF2247">
        <v>5.8</v>
      </c>
      <c r="AG2247">
        <v>2.35</v>
      </c>
      <c r="AH2247">
        <v>0</v>
      </c>
    </row>
    <row r="2248" spans="1:34">
      <c r="A2248" t="s">
        <v>34</v>
      </c>
      <c r="B2248" t="s">
        <v>12579</v>
      </c>
      <c r="C2248">
        <v>98</v>
      </c>
      <c r="D2248">
        <v>104</v>
      </c>
      <c r="E2248">
        <v>144</v>
      </c>
      <c r="F2248">
        <v>290</v>
      </c>
      <c r="G2248" t="s">
        <v>9606</v>
      </c>
      <c r="H2248">
        <v>939</v>
      </c>
      <c r="I2248">
        <v>20668843</v>
      </c>
      <c r="J2248" t="s">
        <v>88</v>
      </c>
      <c r="K2248" t="s">
        <v>37</v>
      </c>
      <c r="L2248" t="s">
        <v>57</v>
      </c>
      <c r="Q2248" t="s">
        <v>624</v>
      </c>
      <c r="R2248" t="s">
        <v>13538</v>
      </c>
      <c r="S2248">
        <v>16831</v>
      </c>
      <c r="T2248">
        <v>2453</v>
      </c>
      <c r="U2248" t="s">
        <v>13539</v>
      </c>
      <c r="V2248">
        <v>3</v>
      </c>
      <c r="W2248" t="s">
        <v>13540</v>
      </c>
      <c r="X2248" t="s">
        <v>13541</v>
      </c>
      <c r="Y2248">
        <v>54</v>
      </c>
      <c r="Z2248" t="s">
        <v>44</v>
      </c>
      <c r="AA2248" t="s">
        <v>45</v>
      </c>
      <c r="AB2248" t="s">
        <v>62</v>
      </c>
      <c r="AC2248">
        <v>22000000</v>
      </c>
      <c r="AD2248">
        <v>2008</v>
      </c>
      <c r="AE2248">
        <v>875</v>
      </c>
      <c r="AF2248">
        <v>5.8</v>
      </c>
      <c r="AG2248">
        <v>2.35</v>
      </c>
      <c r="AH2248">
        <v>687</v>
      </c>
    </row>
    <row r="2249" spans="1:34">
      <c r="A2249" t="s">
        <v>34</v>
      </c>
      <c r="B2249" t="s">
        <v>13542</v>
      </c>
      <c r="C2249">
        <v>16</v>
      </c>
      <c r="D2249">
        <v>102</v>
      </c>
      <c r="E2249">
        <v>18</v>
      </c>
      <c r="F2249">
        <v>186</v>
      </c>
      <c r="G2249" t="s">
        <v>13543</v>
      </c>
      <c r="H2249">
        <v>670</v>
      </c>
      <c r="I2249">
        <v>15593</v>
      </c>
      <c r="J2249" t="s">
        <v>88</v>
      </c>
      <c r="K2249" t="s">
        <v>38</v>
      </c>
      <c r="L2249" t="s">
        <v>87</v>
      </c>
      <c r="Q2249" t="s">
        <v>13544</v>
      </c>
      <c r="R2249" t="s">
        <v>13545</v>
      </c>
      <c r="S2249">
        <v>2295</v>
      </c>
      <c r="T2249">
        <v>1562</v>
      </c>
      <c r="U2249" t="s">
        <v>13546</v>
      </c>
      <c r="V2249">
        <v>1</v>
      </c>
      <c r="W2249" t="s">
        <v>13547</v>
      </c>
      <c r="X2249" t="s">
        <v>13548</v>
      </c>
      <c r="Y2249">
        <v>40</v>
      </c>
      <c r="Z2249" t="s">
        <v>44</v>
      </c>
      <c r="AA2249" t="s">
        <v>45</v>
      </c>
      <c r="AB2249" t="s">
        <v>62</v>
      </c>
      <c r="AC2249">
        <v>21000000</v>
      </c>
      <c r="AD2249">
        <v>1999</v>
      </c>
      <c r="AE2249">
        <v>419</v>
      </c>
      <c r="AF2249">
        <v>5.8</v>
      </c>
      <c r="AG2249">
        <v>1.85</v>
      </c>
      <c r="AH2249">
        <v>284</v>
      </c>
    </row>
    <row r="2250" spans="1:34">
      <c r="A2250" t="s">
        <v>34</v>
      </c>
      <c r="B2250" t="s">
        <v>13549</v>
      </c>
      <c r="C2250">
        <v>11</v>
      </c>
      <c r="D2250">
        <v>114</v>
      </c>
      <c r="E2250">
        <v>19</v>
      </c>
      <c r="F2250">
        <v>842</v>
      </c>
      <c r="G2250" t="s">
        <v>876</v>
      </c>
      <c r="H2250">
        <v>1000</v>
      </c>
      <c r="I2250">
        <v>69700000</v>
      </c>
      <c r="J2250" t="s">
        <v>88</v>
      </c>
      <c r="K2250" t="s">
        <v>91</v>
      </c>
      <c r="Q2250" t="s">
        <v>13550</v>
      </c>
      <c r="R2250" t="s">
        <v>13551</v>
      </c>
      <c r="S2250">
        <v>7748</v>
      </c>
      <c r="T2250">
        <v>3688</v>
      </c>
      <c r="U2250" t="s">
        <v>13552</v>
      </c>
      <c r="V2250">
        <v>2</v>
      </c>
      <c r="W2250" t="s">
        <v>13553</v>
      </c>
      <c r="X2250" t="s">
        <v>13554</v>
      </c>
      <c r="Y2250">
        <v>48</v>
      </c>
      <c r="Z2250" t="s">
        <v>44</v>
      </c>
      <c r="AA2250" t="s">
        <v>45</v>
      </c>
      <c r="AB2250" t="s">
        <v>46</v>
      </c>
      <c r="AC2250">
        <v>35000000</v>
      </c>
      <c r="AD2250">
        <v>1982</v>
      </c>
      <c r="AE2250">
        <v>883</v>
      </c>
      <c r="AF2250">
        <v>5.8</v>
      </c>
      <c r="AG2250">
        <v>2.35</v>
      </c>
      <c r="AH2250">
        <v>0</v>
      </c>
    </row>
    <row r="2251" spans="1:34">
      <c r="A2251" t="s">
        <v>34</v>
      </c>
      <c r="B2251" t="s">
        <v>10413</v>
      </c>
      <c r="C2251">
        <v>91</v>
      </c>
      <c r="D2251">
        <v>105</v>
      </c>
      <c r="E2251">
        <v>99</v>
      </c>
      <c r="F2251">
        <v>518</v>
      </c>
      <c r="G2251" t="s">
        <v>12767</v>
      </c>
      <c r="H2251">
        <v>2000</v>
      </c>
      <c r="I2251">
        <v>25677801</v>
      </c>
      <c r="J2251" t="s">
        <v>88</v>
      </c>
      <c r="K2251" t="s">
        <v>89</v>
      </c>
      <c r="L2251" t="s">
        <v>87</v>
      </c>
      <c r="Q2251" t="s">
        <v>1518</v>
      </c>
      <c r="R2251" t="s">
        <v>13568</v>
      </c>
      <c r="S2251">
        <v>41273</v>
      </c>
      <c r="T2251">
        <v>4813</v>
      </c>
      <c r="U2251" t="s">
        <v>13569</v>
      </c>
      <c r="V2251">
        <v>6</v>
      </c>
      <c r="W2251" t="s">
        <v>13570</v>
      </c>
      <c r="X2251" t="s">
        <v>13571</v>
      </c>
      <c r="Y2251">
        <v>136</v>
      </c>
      <c r="Z2251" t="s">
        <v>44</v>
      </c>
      <c r="AA2251" t="s">
        <v>45</v>
      </c>
      <c r="AB2251" t="s">
        <v>150</v>
      </c>
      <c r="AC2251">
        <v>20000000</v>
      </c>
      <c r="AD2251">
        <v>2010</v>
      </c>
      <c r="AE2251">
        <v>938</v>
      </c>
      <c r="AF2251">
        <v>5.8</v>
      </c>
      <c r="AG2251">
        <v>2.35</v>
      </c>
      <c r="AH2251">
        <v>0</v>
      </c>
    </row>
    <row r="2252" spans="1:34">
      <c r="A2252" t="s">
        <v>34</v>
      </c>
      <c r="B2252" t="s">
        <v>13580</v>
      </c>
      <c r="C2252">
        <v>190</v>
      </c>
      <c r="D2252">
        <v>86</v>
      </c>
      <c r="E2252">
        <v>62</v>
      </c>
      <c r="F2252">
        <v>59</v>
      </c>
      <c r="G2252" t="s">
        <v>2936</v>
      </c>
      <c r="H2252">
        <v>390</v>
      </c>
      <c r="I2252">
        <v>23993605</v>
      </c>
      <c r="J2252" t="s">
        <v>88</v>
      </c>
      <c r="K2252" t="s">
        <v>37</v>
      </c>
      <c r="L2252" t="s">
        <v>38</v>
      </c>
      <c r="Q2252" t="s">
        <v>10337</v>
      </c>
      <c r="R2252" t="s">
        <v>13581</v>
      </c>
      <c r="S2252">
        <v>52467</v>
      </c>
      <c r="T2252">
        <v>727</v>
      </c>
      <c r="U2252" t="s">
        <v>13582</v>
      </c>
      <c r="V2252">
        <v>1</v>
      </c>
      <c r="W2252" t="s">
        <v>13583</v>
      </c>
      <c r="X2252" t="s">
        <v>13584</v>
      </c>
      <c r="Y2252">
        <v>248</v>
      </c>
      <c r="Z2252" t="s">
        <v>44</v>
      </c>
      <c r="AA2252" t="s">
        <v>45</v>
      </c>
      <c r="AB2252" t="s">
        <v>46</v>
      </c>
      <c r="AC2252">
        <v>18000000</v>
      </c>
      <c r="AD2252">
        <v>2009</v>
      </c>
      <c r="AE2252">
        <v>258</v>
      </c>
      <c r="AF2252">
        <v>5.8</v>
      </c>
      <c r="AG2252">
        <v>2.35</v>
      </c>
      <c r="AH2252">
        <v>0</v>
      </c>
    </row>
    <row r="2253" spans="1:34">
      <c r="A2253" t="s">
        <v>34</v>
      </c>
      <c r="B2253" t="s">
        <v>13613</v>
      </c>
      <c r="C2253">
        <v>96</v>
      </c>
      <c r="D2253">
        <v>95</v>
      </c>
      <c r="E2253">
        <v>7</v>
      </c>
      <c r="F2253">
        <v>1000</v>
      </c>
      <c r="G2253" t="s">
        <v>2209</v>
      </c>
      <c r="H2253">
        <v>23000</v>
      </c>
      <c r="I2253">
        <v>63319509</v>
      </c>
      <c r="J2253" t="s">
        <v>88</v>
      </c>
      <c r="K2253" t="s">
        <v>87</v>
      </c>
      <c r="Q2253" t="s">
        <v>3795</v>
      </c>
      <c r="R2253" t="s">
        <v>13614</v>
      </c>
      <c r="S2253">
        <v>67115</v>
      </c>
      <c r="T2253">
        <v>28734</v>
      </c>
      <c r="U2253" t="s">
        <v>3196</v>
      </c>
      <c r="V2253">
        <v>2</v>
      </c>
      <c r="W2253" t="s">
        <v>13615</v>
      </c>
      <c r="X2253" t="s">
        <v>13616</v>
      </c>
      <c r="Y2253">
        <v>389</v>
      </c>
      <c r="Z2253" t="s">
        <v>44</v>
      </c>
      <c r="AA2253" t="s">
        <v>45</v>
      </c>
      <c r="AB2253" t="s">
        <v>62</v>
      </c>
      <c r="AC2253">
        <v>10000000</v>
      </c>
      <c r="AD2253">
        <v>1999</v>
      </c>
      <c r="AE2253">
        <v>1000</v>
      </c>
      <c r="AF2253">
        <v>5.8</v>
      </c>
      <c r="AG2253">
        <v>1.85</v>
      </c>
      <c r="AH2253">
        <v>0</v>
      </c>
    </row>
    <row r="2254" spans="1:34">
      <c r="A2254" t="s">
        <v>34</v>
      </c>
      <c r="B2254" t="s">
        <v>13617</v>
      </c>
      <c r="C2254">
        <v>26</v>
      </c>
      <c r="D2254">
        <v>85</v>
      </c>
      <c r="E2254">
        <v>7</v>
      </c>
      <c r="F2254">
        <v>615</v>
      </c>
      <c r="G2254" t="s">
        <v>1798</v>
      </c>
      <c r="H2254">
        <v>723</v>
      </c>
      <c r="I2254">
        <v>32983713</v>
      </c>
      <c r="J2254" t="s">
        <v>88</v>
      </c>
      <c r="K2254" t="s">
        <v>38</v>
      </c>
      <c r="Q2254" t="s">
        <v>4636</v>
      </c>
      <c r="R2254" t="s">
        <v>13618</v>
      </c>
      <c r="S2254">
        <v>19284</v>
      </c>
      <c r="T2254">
        <v>3712</v>
      </c>
      <c r="U2254" t="s">
        <v>13619</v>
      </c>
      <c r="V2254">
        <v>0</v>
      </c>
      <c r="W2254" t="s">
        <v>13620</v>
      </c>
      <c r="X2254" t="s">
        <v>13621</v>
      </c>
      <c r="Y2254">
        <v>66</v>
      </c>
      <c r="Z2254" t="s">
        <v>44</v>
      </c>
      <c r="AA2254" t="s">
        <v>45</v>
      </c>
      <c r="AB2254" t="s">
        <v>46</v>
      </c>
      <c r="AC2254">
        <v>20000000</v>
      </c>
      <c r="AD2254">
        <v>2002</v>
      </c>
      <c r="AE2254">
        <v>706</v>
      </c>
      <c r="AF2254">
        <v>5.8</v>
      </c>
      <c r="AG2254">
        <v>1.85</v>
      </c>
      <c r="AH2254">
        <v>981</v>
      </c>
    </row>
    <row r="2255" spans="1:34">
      <c r="A2255" t="s">
        <v>34</v>
      </c>
      <c r="B2255" t="s">
        <v>10901</v>
      </c>
      <c r="C2255">
        <v>63</v>
      </c>
      <c r="D2255">
        <v>87</v>
      </c>
      <c r="E2255">
        <v>13</v>
      </c>
      <c r="F2255">
        <v>869</v>
      </c>
      <c r="G2255" t="s">
        <v>508</v>
      </c>
      <c r="H2255">
        <v>15000</v>
      </c>
      <c r="I2255">
        <v>11560259</v>
      </c>
      <c r="J2255" t="s">
        <v>88</v>
      </c>
      <c r="K2255" t="s">
        <v>87</v>
      </c>
      <c r="Q2255" t="s">
        <v>1221</v>
      </c>
      <c r="R2255" t="s">
        <v>13626</v>
      </c>
      <c r="S2255">
        <v>15617</v>
      </c>
      <c r="T2255">
        <v>22485</v>
      </c>
      <c r="U2255" t="s">
        <v>11869</v>
      </c>
      <c r="V2255">
        <v>1</v>
      </c>
      <c r="W2255" t="s">
        <v>13627</v>
      </c>
      <c r="X2255" t="s">
        <v>13628</v>
      </c>
      <c r="Y2255">
        <v>180</v>
      </c>
      <c r="Z2255" t="s">
        <v>44</v>
      </c>
      <c r="AA2255" t="s">
        <v>45</v>
      </c>
      <c r="AB2255" t="s">
        <v>62</v>
      </c>
      <c r="AC2255">
        <v>22000000</v>
      </c>
      <c r="AD2255">
        <v>2001</v>
      </c>
      <c r="AE2255">
        <v>4000</v>
      </c>
      <c r="AF2255">
        <v>5.8</v>
      </c>
      <c r="AG2255">
        <v>2.35</v>
      </c>
      <c r="AH2255">
        <v>0</v>
      </c>
    </row>
    <row r="2256" spans="1:34">
      <c r="A2256" t="s">
        <v>34</v>
      </c>
      <c r="B2256" t="s">
        <v>1609</v>
      </c>
      <c r="C2256">
        <v>22</v>
      </c>
      <c r="D2256">
        <v>121</v>
      </c>
      <c r="E2256">
        <v>0</v>
      </c>
      <c r="F2256">
        <v>182</v>
      </c>
      <c r="G2256" t="s">
        <v>13633</v>
      </c>
      <c r="H2256">
        <v>413</v>
      </c>
      <c r="I2256">
        <v>14545844</v>
      </c>
      <c r="J2256" t="s">
        <v>88</v>
      </c>
      <c r="K2256" t="s">
        <v>38</v>
      </c>
      <c r="L2256" t="s">
        <v>91</v>
      </c>
      <c r="Q2256" t="s">
        <v>6917</v>
      </c>
      <c r="R2256" t="s">
        <v>13634</v>
      </c>
      <c r="S2256">
        <v>4756</v>
      </c>
      <c r="T2256">
        <v>1284</v>
      </c>
      <c r="U2256" t="s">
        <v>11997</v>
      </c>
      <c r="V2256">
        <v>4</v>
      </c>
      <c r="W2256" t="s">
        <v>13635</v>
      </c>
      <c r="X2256" t="s">
        <v>13636</v>
      </c>
      <c r="Y2256">
        <v>38</v>
      </c>
      <c r="Z2256" t="s">
        <v>44</v>
      </c>
      <c r="AA2256" t="s">
        <v>45</v>
      </c>
      <c r="AB2256" t="s">
        <v>46</v>
      </c>
      <c r="AC2256">
        <v>6500000</v>
      </c>
      <c r="AD2256">
        <v>1988</v>
      </c>
      <c r="AE2256">
        <v>282</v>
      </c>
      <c r="AF2256">
        <v>5.8</v>
      </c>
      <c r="AG2256">
        <v>1.85</v>
      </c>
      <c r="AH2256">
        <v>624</v>
      </c>
    </row>
    <row r="2257" spans="1:34">
      <c r="A2257" t="s">
        <v>34</v>
      </c>
      <c r="B2257" t="s">
        <v>13637</v>
      </c>
      <c r="C2257">
        <v>84</v>
      </c>
      <c r="D2257">
        <v>95</v>
      </c>
      <c r="E2257">
        <v>8</v>
      </c>
      <c r="F2257">
        <v>15</v>
      </c>
      <c r="G2257" t="s">
        <v>13638</v>
      </c>
      <c r="H2257">
        <v>244</v>
      </c>
      <c r="I2257">
        <v>2025238</v>
      </c>
      <c r="J2257" t="s">
        <v>88</v>
      </c>
      <c r="K2257" t="s">
        <v>37</v>
      </c>
      <c r="L2257" t="s">
        <v>38</v>
      </c>
      <c r="M2257" t="s">
        <v>57</v>
      </c>
      <c r="Q2257" t="s">
        <v>3383</v>
      </c>
      <c r="R2257" t="s">
        <v>13639</v>
      </c>
      <c r="S2257">
        <v>9589</v>
      </c>
      <c r="T2257">
        <v>489</v>
      </c>
      <c r="U2257" t="s">
        <v>13640</v>
      </c>
      <c r="V2257">
        <v>3</v>
      </c>
      <c r="W2257" t="s">
        <v>13641</v>
      </c>
      <c r="X2257" t="s">
        <v>13642</v>
      </c>
      <c r="Y2257">
        <v>105</v>
      </c>
      <c r="Z2257" t="s">
        <v>44</v>
      </c>
      <c r="AA2257" t="s">
        <v>45</v>
      </c>
      <c r="AB2257" t="s">
        <v>46</v>
      </c>
      <c r="AC2257">
        <v>6000000</v>
      </c>
      <c r="AD2257">
        <v>2001</v>
      </c>
      <c r="AE2257">
        <v>230</v>
      </c>
      <c r="AF2257">
        <v>5.8</v>
      </c>
      <c r="AG2257">
        <v>1.85</v>
      </c>
      <c r="AH2257">
        <v>289</v>
      </c>
    </row>
    <row r="2258" spans="1:34">
      <c r="A2258" t="s">
        <v>34</v>
      </c>
      <c r="B2258" t="s">
        <v>13648</v>
      </c>
      <c r="C2258">
        <v>45</v>
      </c>
      <c r="D2258">
        <v>94</v>
      </c>
      <c r="E2258">
        <v>24</v>
      </c>
      <c r="F2258">
        <v>545</v>
      </c>
      <c r="G2258" t="s">
        <v>13649</v>
      </c>
      <c r="H2258">
        <v>834</v>
      </c>
      <c r="I2258">
        <v>2800000</v>
      </c>
      <c r="J2258" t="s">
        <v>88</v>
      </c>
      <c r="Q2258" t="s">
        <v>1071</v>
      </c>
      <c r="R2258" t="s">
        <v>13650</v>
      </c>
      <c r="S2258">
        <v>4377</v>
      </c>
      <c r="T2258">
        <v>2662</v>
      </c>
      <c r="U2258" t="s">
        <v>13466</v>
      </c>
      <c r="V2258">
        <v>3</v>
      </c>
      <c r="W2258" t="s">
        <v>13651</v>
      </c>
      <c r="X2258" t="s">
        <v>13652</v>
      </c>
      <c r="Y2258">
        <v>85</v>
      </c>
      <c r="Z2258" t="s">
        <v>44</v>
      </c>
      <c r="AA2258" t="s">
        <v>45</v>
      </c>
      <c r="AB2258" t="s">
        <v>46</v>
      </c>
      <c r="AC2258">
        <v>4000000</v>
      </c>
      <c r="AD2258">
        <v>1999</v>
      </c>
      <c r="AE2258">
        <v>625</v>
      </c>
      <c r="AF2258">
        <v>5.8</v>
      </c>
      <c r="AG2258">
        <v>1.85</v>
      </c>
      <c r="AH2258">
        <v>309</v>
      </c>
    </row>
    <row r="2259" spans="1:34">
      <c r="A2259" t="s">
        <v>34</v>
      </c>
      <c r="B2259" t="s">
        <v>13661</v>
      </c>
      <c r="C2259">
        <v>45</v>
      </c>
      <c r="D2259">
        <v>85</v>
      </c>
      <c r="E2259">
        <v>0</v>
      </c>
      <c r="F2259">
        <v>966</v>
      </c>
      <c r="G2259" t="s">
        <v>449</v>
      </c>
      <c r="H2259">
        <v>22000</v>
      </c>
      <c r="I2259">
        <v>100669</v>
      </c>
      <c r="J2259" t="s">
        <v>88</v>
      </c>
      <c r="K2259" t="s">
        <v>38</v>
      </c>
      <c r="Q2259" t="s">
        <v>1043</v>
      </c>
      <c r="R2259" t="s">
        <v>13662</v>
      </c>
      <c r="S2259">
        <v>2522</v>
      </c>
      <c r="T2259">
        <v>36885</v>
      </c>
      <c r="U2259" t="s">
        <v>5614</v>
      </c>
      <c r="V2259">
        <v>1</v>
      </c>
      <c r="W2259" t="s">
        <v>13663</v>
      </c>
      <c r="X2259" t="s">
        <v>13664</v>
      </c>
      <c r="Y2259">
        <v>11</v>
      </c>
      <c r="Z2259" t="s">
        <v>44</v>
      </c>
      <c r="AA2259" t="s">
        <v>45</v>
      </c>
      <c r="AB2259" t="s">
        <v>46</v>
      </c>
      <c r="AC2259">
        <v>3800000</v>
      </c>
      <c r="AD2259">
        <v>2009</v>
      </c>
      <c r="AE2259">
        <v>12000</v>
      </c>
      <c r="AF2259">
        <v>5.8</v>
      </c>
      <c r="AG2259">
        <v>2.35</v>
      </c>
      <c r="AH2259">
        <v>407</v>
      </c>
    </row>
    <row r="2260" spans="1:34">
      <c r="A2260" t="s">
        <v>34</v>
      </c>
      <c r="B2260" t="s">
        <v>13672</v>
      </c>
      <c r="C2260">
        <v>97</v>
      </c>
      <c r="D2260">
        <v>104</v>
      </c>
      <c r="E2260">
        <v>38</v>
      </c>
      <c r="F2260">
        <v>690</v>
      </c>
      <c r="G2260" t="s">
        <v>5899</v>
      </c>
      <c r="H2260">
        <v>801</v>
      </c>
      <c r="I2260">
        <v>3447339</v>
      </c>
      <c r="J2260" t="s">
        <v>88</v>
      </c>
      <c r="K2260" t="s">
        <v>87</v>
      </c>
      <c r="Q2260" t="s">
        <v>794</v>
      </c>
      <c r="R2260" t="s">
        <v>13673</v>
      </c>
      <c r="S2260">
        <v>29517</v>
      </c>
      <c r="T2260">
        <v>2667</v>
      </c>
      <c r="U2260" t="s">
        <v>10466</v>
      </c>
      <c r="V2260">
        <v>7</v>
      </c>
      <c r="W2260" t="s">
        <v>13674</v>
      </c>
      <c r="X2260" t="s">
        <v>13675</v>
      </c>
      <c r="Y2260">
        <v>79</v>
      </c>
      <c r="Z2260" t="s">
        <v>44</v>
      </c>
      <c r="AA2260" t="s">
        <v>45</v>
      </c>
      <c r="AB2260" t="s">
        <v>46</v>
      </c>
      <c r="AC2260">
        <v>1500000</v>
      </c>
      <c r="AD2260">
        <v>2013</v>
      </c>
      <c r="AE2260">
        <v>727</v>
      </c>
      <c r="AF2260">
        <v>5.8</v>
      </c>
      <c r="AG2260">
        <v>1.78</v>
      </c>
      <c r="AH2260">
        <v>0</v>
      </c>
    </row>
    <row r="2261" spans="1:34">
      <c r="A2261" t="s">
        <v>34</v>
      </c>
      <c r="B2261" t="s">
        <v>13676</v>
      </c>
      <c r="C2261">
        <v>230</v>
      </c>
      <c r="D2261">
        <v>82</v>
      </c>
      <c r="E2261">
        <v>248</v>
      </c>
      <c r="F2261">
        <v>196</v>
      </c>
      <c r="G2261" t="s">
        <v>13677</v>
      </c>
      <c r="H2261">
        <v>353</v>
      </c>
      <c r="I2261">
        <v>98017</v>
      </c>
      <c r="J2261" t="s">
        <v>88</v>
      </c>
      <c r="K2261" t="s">
        <v>70</v>
      </c>
      <c r="L2261" t="s">
        <v>94</v>
      </c>
      <c r="Q2261" t="s">
        <v>11338</v>
      </c>
      <c r="R2261" t="s">
        <v>13678</v>
      </c>
      <c r="S2261">
        <v>26185</v>
      </c>
      <c r="T2261">
        <v>1498</v>
      </c>
      <c r="U2261" t="s">
        <v>13679</v>
      </c>
      <c r="V2261">
        <v>0</v>
      </c>
      <c r="W2261" t="s">
        <v>13680</v>
      </c>
      <c r="X2261" t="s">
        <v>13681</v>
      </c>
      <c r="Y2261">
        <v>170</v>
      </c>
      <c r="Z2261" t="s">
        <v>44</v>
      </c>
      <c r="AA2261" t="s">
        <v>301</v>
      </c>
      <c r="AB2261" t="s">
        <v>46</v>
      </c>
      <c r="AC2261">
        <v>500000</v>
      </c>
      <c r="AD2261">
        <v>2010</v>
      </c>
      <c r="AE2261">
        <v>248</v>
      </c>
      <c r="AF2261">
        <v>5.8</v>
      </c>
      <c r="AG2261">
        <v>1.85</v>
      </c>
      <c r="AH2261">
        <v>46000</v>
      </c>
    </row>
    <row r="2262" spans="1:34">
      <c r="A2262" t="s">
        <v>34</v>
      </c>
      <c r="B2262" t="s">
        <v>1464</v>
      </c>
      <c r="C2262">
        <v>161</v>
      </c>
      <c r="D2262">
        <v>118</v>
      </c>
      <c r="E2262">
        <v>473</v>
      </c>
      <c r="F2262">
        <v>680</v>
      </c>
      <c r="G2262" t="s">
        <v>13718</v>
      </c>
      <c r="H2262">
        <v>12000</v>
      </c>
      <c r="I2262">
        <v>55808744</v>
      </c>
      <c r="J2262" t="s">
        <v>88</v>
      </c>
      <c r="K2262" t="s">
        <v>37</v>
      </c>
      <c r="L2262" t="s">
        <v>128</v>
      </c>
      <c r="Q2262" t="s">
        <v>4088</v>
      </c>
      <c r="R2262" t="s">
        <v>13719</v>
      </c>
      <c r="S2262">
        <v>59435</v>
      </c>
      <c r="T2262">
        <v>15889</v>
      </c>
      <c r="U2262" t="s">
        <v>1407</v>
      </c>
      <c r="V2262">
        <v>4</v>
      </c>
      <c r="W2262" t="s">
        <v>13720</v>
      </c>
      <c r="X2262" t="s">
        <v>13721</v>
      </c>
      <c r="Y2262">
        <v>323</v>
      </c>
      <c r="Z2262" t="s">
        <v>44</v>
      </c>
      <c r="AA2262" t="s">
        <v>45</v>
      </c>
      <c r="AB2262" t="s">
        <v>62</v>
      </c>
      <c r="AC2262">
        <v>53000000</v>
      </c>
      <c r="AD2262">
        <v>2005</v>
      </c>
      <c r="AE2262">
        <v>1000</v>
      </c>
      <c r="AF2262">
        <v>5.7</v>
      </c>
      <c r="AG2262">
        <v>2.4</v>
      </c>
      <c r="AH2262">
        <v>0</v>
      </c>
    </row>
    <row r="2263" spans="1:34">
      <c r="A2263" t="s">
        <v>34</v>
      </c>
      <c r="B2263" t="s">
        <v>7051</v>
      </c>
      <c r="C2263">
        <v>186</v>
      </c>
      <c r="D2263">
        <v>125</v>
      </c>
      <c r="E2263">
        <v>0</v>
      </c>
      <c r="F2263">
        <v>11000</v>
      </c>
      <c r="G2263" t="s">
        <v>13753</v>
      </c>
      <c r="H2263">
        <v>14000</v>
      </c>
      <c r="I2263">
        <v>110476776</v>
      </c>
      <c r="J2263" t="s">
        <v>88</v>
      </c>
      <c r="K2263" t="s">
        <v>87</v>
      </c>
      <c r="Q2263" t="s">
        <v>762</v>
      </c>
      <c r="R2263" t="s">
        <v>13754</v>
      </c>
      <c r="S2263">
        <v>95437</v>
      </c>
      <c r="T2263">
        <v>45696</v>
      </c>
      <c r="U2263" t="s">
        <v>200</v>
      </c>
      <c r="V2263">
        <v>12</v>
      </c>
      <c r="W2263" t="s">
        <v>13755</v>
      </c>
      <c r="X2263" t="s">
        <v>13756</v>
      </c>
      <c r="Y2263">
        <v>211</v>
      </c>
      <c r="Z2263" t="s">
        <v>44</v>
      </c>
      <c r="AA2263" t="s">
        <v>45</v>
      </c>
      <c r="AB2263" t="s">
        <v>62</v>
      </c>
      <c r="AC2263">
        <v>52000000</v>
      </c>
      <c r="AD2263">
        <v>2010</v>
      </c>
      <c r="AE2263">
        <v>12000</v>
      </c>
      <c r="AF2263">
        <v>5.7</v>
      </c>
      <c r="AG2263">
        <v>1.85</v>
      </c>
      <c r="AH2263">
        <v>9000</v>
      </c>
    </row>
    <row r="2264" spans="1:34">
      <c r="A2264" t="s">
        <v>34</v>
      </c>
      <c r="B2264" t="s">
        <v>13765</v>
      </c>
      <c r="C2264">
        <v>142</v>
      </c>
      <c r="D2264">
        <v>102</v>
      </c>
      <c r="E2264">
        <v>148</v>
      </c>
      <c r="F2264">
        <v>135</v>
      </c>
      <c r="G2264" t="s">
        <v>3451</v>
      </c>
      <c r="H2264">
        <v>8000</v>
      </c>
      <c r="I2264">
        <v>93607673</v>
      </c>
      <c r="J2264" t="s">
        <v>88</v>
      </c>
      <c r="K2264" t="s">
        <v>87</v>
      </c>
      <c r="Q2264" t="s">
        <v>4199</v>
      </c>
      <c r="R2264" t="s">
        <v>13766</v>
      </c>
      <c r="S2264">
        <v>47573</v>
      </c>
      <c r="T2264">
        <v>9176</v>
      </c>
      <c r="U2264" t="s">
        <v>3611</v>
      </c>
      <c r="V2264">
        <v>4</v>
      </c>
      <c r="W2264" t="s">
        <v>13767</v>
      </c>
      <c r="X2264" t="s">
        <v>13768</v>
      </c>
      <c r="Y2264">
        <v>343</v>
      </c>
      <c r="Z2264" t="s">
        <v>44</v>
      </c>
      <c r="AA2264" t="s">
        <v>45</v>
      </c>
      <c r="AB2264" t="s">
        <v>62</v>
      </c>
      <c r="AC2264">
        <v>48000000</v>
      </c>
      <c r="AD2264">
        <v>2001</v>
      </c>
      <c r="AE2264">
        <v>973</v>
      </c>
      <c r="AF2264">
        <v>5.7</v>
      </c>
      <c r="AG2264">
        <v>2.35</v>
      </c>
      <c r="AH2264">
        <v>881</v>
      </c>
    </row>
    <row r="2265" spans="1:34">
      <c r="A2265" t="s">
        <v>34</v>
      </c>
      <c r="B2265" t="s">
        <v>7051</v>
      </c>
      <c r="C2265">
        <v>77</v>
      </c>
      <c r="D2265">
        <v>113</v>
      </c>
      <c r="E2265">
        <v>0</v>
      </c>
      <c r="F2265">
        <v>995</v>
      </c>
      <c r="G2265" t="s">
        <v>13769</v>
      </c>
      <c r="H2265">
        <v>11000</v>
      </c>
      <c r="I2265">
        <v>95149435</v>
      </c>
      <c r="J2265" t="s">
        <v>88</v>
      </c>
      <c r="K2265" t="s">
        <v>89</v>
      </c>
      <c r="L2265" t="s">
        <v>87</v>
      </c>
      <c r="Q2265" t="s">
        <v>200</v>
      </c>
      <c r="R2265" t="s">
        <v>13770</v>
      </c>
      <c r="S2265">
        <v>53687</v>
      </c>
      <c r="T2265">
        <v>15362</v>
      </c>
      <c r="U2265" t="s">
        <v>4204</v>
      </c>
      <c r="V2265">
        <v>2</v>
      </c>
      <c r="W2265" t="s">
        <v>13771</v>
      </c>
      <c r="X2265" t="s">
        <v>13772</v>
      </c>
      <c r="Y2265">
        <v>152</v>
      </c>
      <c r="Z2265" t="s">
        <v>44</v>
      </c>
      <c r="AA2265" t="s">
        <v>45</v>
      </c>
      <c r="AB2265" t="s">
        <v>251</v>
      </c>
      <c r="AC2265">
        <v>40000000</v>
      </c>
      <c r="AD2265">
        <v>2004</v>
      </c>
      <c r="AE2265">
        <v>1000</v>
      </c>
      <c r="AF2265">
        <v>5.7</v>
      </c>
      <c r="AG2265">
        <v>1.85</v>
      </c>
      <c r="AH2265">
        <v>1000</v>
      </c>
    </row>
    <row r="2266" spans="1:34">
      <c r="A2266" t="s">
        <v>34</v>
      </c>
      <c r="B2266" t="s">
        <v>5663</v>
      </c>
      <c r="C2266">
        <v>218</v>
      </c>
      <c r="D2266">
        <v>109</v>
      </c>
      <c r="E2266">
        <v>101</v>
      </c>
      <c r="F2266">
        <v>839</v>
      </c>
      <c r="G2266" t="s">
        <v>5170</v>
      </c>
      <c r="H2266">
        <v>13000</v>
      </c>
      <c r="I2266">
        <v>86208010</v>
      </c>
      <c r="J2266" t="s">
        <v>88</v>
      </c>
      <c r="Q2266" t="s">
        <v>859</v>
      </c>
      <c r="R2266" t="s">
        <v>13773</v>
      </c>
      <c r="S2266">
        <v>97045</v>
      </c>
      <c r="T2266">
        <v>16179</v>
      </c>
      <c r="U2266" t="s">
        <v>1796</v>
      </c>
      <c r="V2266">
        <v>1</v>
      </c>
      <c r="W2266" t="s">
        <v>13774</v>
      </c>
      <c r="X2266" t="s">
        <v>13775</v>
      </c>
      <c r="Y2266">
        <v>285</v>
      </c>
      <c r="Z2266" t="s">
        <v>44</v>
      </c>
      <c r="AA2266" t="s">
        <v>45</v>
      </c>
      <c r="AB2266" t="s">
        <v>62</v>
      </c>
      <c r="AC2266">
        <v>35000000</v>
      </c>
      <c r="AD2266">
        <v>2014</v>
      </c>
      <c r="AE2266">
        <v>899</v>
      </c>
      <c r="AF2266">
        <v>5.7</v>
      </c>
      <c r="AG2266">
        <v>1.85</v>
      </c>
      <c r="AH2266">
        <v>55000</v>
      </c>
    </row>
    <row r="2267" spans="1:34">
      <c r="A2267" t="s">
        <v>34</v>
      </c>
      <c r="B2267" t="s">
        <v>5291</v>
      </c>
      <c r="C2267">
        <v>146</v>
      </c>
      <c r="D2267">
        <v>102</v>
      </c>
      <c r="E2267">
        <v>65</v>
      </c>
      <c r="F2267">
        <v>490</v>
      </c>
      <c r="G2267" t="s">
        <v>10580</v>
      </c>
      <c r="H2267">
        <v>1000</v>
      </c>
      <c r="I2267">
        <v>32853640</v>
      </c>
      <c r="J2267" t="s">
        <v>88</v>
      </c>
      <c r="K2267" t="s">
        <v>38</v>
      </c>
      <c r="Q2267" t="s">
        <v>8047</v>
      </c>
      <c r="R2267" t="s">
        <v>13776</v>
      </c>
      <c r="S2267">
        <v>50199</v>
      </c>
      <c r="T2267">
        <v>3239</v>
      </c>
      <c r="U2267" t="s">
        <v>8812</v>
      </c>
      <c r="V2267">
        <v>1</v>
      </c>
      <c r="W2267" t="s">
        <v>13777</v>
      </c>
      <c r="X2267" t="s">
        <v>13778</v>
      </c>
      <c r="Y2267">
        <v>101</v>
      </c>
      <c r="Z2267" t="s">
        <v>44</v>
      </c>
      <c r="AA2267" t="s">
        <v>45</v>
      </c>
      <c r="AB2267" t="s">
        <v>62</v>
      </c>
      <c r="AC2267">
        <v>40000000</v>
      </c>
      <c r="AD2267">
        <v>2008</v>
      </c>
      <c r="AE2267">
        <v>613</v>
      </c>
      <c r="AF2267">
        <v>5.7</v>
      </c>
      <c r="AG2267">
        <v>2.35</v>
      </c>
      <c r="AH2267">
        <v>702</v>
      </c>
    </row>
    <row r="2268" spans="1:34">
      <c r="A2268" t="s">
        <v>34</v>
      </c>
      <c r="B2268" t="s">
        <v>3421</v>
      </c>
      <c r="C2268">
        <v>23</v>
      </c>
      <c r="D2268">
        <v>93</v>
      </c>
      <c r="E2268">
        <v>36</v>
      </c>
      <c r="F2268">
        <v>275</v>
      </c>
      <c r="G2268" t="s">
        <v>13788</v>
      </c>
      <c r="H2268">
        <v>592</v>
      </c>
      <c r="I2268">
        <v>30400000</v>
      </c>
      <c r="J2268" t="s">
        <v>88</v>
      </c>
      <c r="Q2268" t="s">
        <v>631</v>
      </c>
      <c r="R2268" t="s">
        <v>13789</v>
      </c>
      <c r="S2268">
        <v>17810</v>
      </c>
      <c r="T2268">
        <v>2176</v>
      </c>
      <c r="U2268" t="s">
        <v>3856</v>
      </c>
      <c r="V2268">
        <v>2</v>
      </c>
      <c r="W2268" t="s">
        <v>13790</v>
      </c>
      <c r="X2268" t="s">
        <v>13791</v>
      </c>
      <c r="Y2268">
        <v>73</v>
      </c>
      <c r="Z2268" t="s">
        <v>44</v>
      </c>
      <c r="AA2268" t="s">
        <v>45</v>
      </c>
      <c r="AB2268" t="s">
        <v>150</v>
      </c>
      <c r="AC2268">
        <v>39000000</v>
      </c>
      <c r="AD2268">
        <v>1996</v>
      </c>
      <c r="AE2268">
        <v>516</v>
      </c>
      <c r="AF2268">
        <v>5.7</v>
      </c>
      <c r="AG2268">
        <v>2.35</v>
      </c>
      <c r="AH2268">
        <v>478</v>
      </c>
    </row>
    <row r="2269" spans="1:34">
      <c r="A2269" t="s">
        <v>34</v>
      </c>
      <c r="B2269" t="s">
        <v>3959</v>
      </c>
      <c r="C2269">
        <v>170</v>
      </c>
      <c r="D2269">
        <v>110</v>
      </c>
      <c r="E2269">
        <v>52</v>
      </c>
      <c r="F2269">
        <v>651</v>
      </c>
      <c r="G2269" t="s">
        <v>1479</v>
      </c>
      <c r="H2269">
        <v>10000</v>
      </c>
      <c r="I2269">
        <v>41102171</v>
      </c>
      <c r="J2269" t="s">
        <v>88</v>
      </c>
      <c r="K2269" t="s">
        <v>38</v>
      </c>
      <c r="L2269" t="s">
        <v>87</v>
      </c>
      <c r="Q2269" t="s">
        <v>2321</v>
      </c>
      <c r="R2269" t="s">
        <v>13792</v>
      </c>
      <c r="S2269">
        <v>57266</v>
      </c>
      <c r="T2269">
        <v>13396</v>
      </c>
      <c r="U2269" t="s">
        <v>330</v>
      </c>
      <c r="V2269">
        <v>12</v>
      </c>
      <c r="W2269" t="s">
        <v>13793</v>
      </c>
      <c r="X2269" t="s">
        <v>13794</v>
      </c>
      <c r="Y2269">
        <v>89</v>
      </c>
      <c r="Z2269" t="s">
        <v>44</v>
      </c>
      <c r="AA2269" t="s">
        <v>45</v>
      </c>
      <c r="AB2269" t="s">
        <v>62</v>
      </c>
      <c r="AC2269">
        <v>40000000</v>
      </c>
      <c r="AD2269">
        <v>2012</v>
      </c>
      <c r="AE2269">
        <v>2000</v>
      </c>
      <c r="AF2269">
        <v>5.7</v>
      </c>
      <c r="AG2269">
        <v>2.35</v>
      </c>
      <c r="AH2269">
        <v>14000</v>
      </c>
    </row>
    <row r="2270" spans="1:34">
      <c r="A2270" t="s">
        <v>34</v>
      </c>
      <c r="B2270" t="s">
        <v>6863</v>
      </c>
      <c r="C2270">
        <v>275</v>
      </c>
      <c r="D2270">
        <v>120</v>
      </c>
      <c r="E2270">
        <v>91</v>
      </c>
      <c r="F2270">
        <v>680</v>
      </c>
      <c r="G2270" t="s">
        <v>7355</v>
      </c>
      <c r="H2270">
        <v>4000</v>
      </c>
      <c r="I2270">
        <v>134455175</v>
      </c>
      <c r="J2270" t="s">
        <v>88</v>
      </c>
      <c r="K2270" t="s">
        <v>37</v>
      </c>
      <c r="Q2270" t="s">
        <v>621</v>
      </c>
      <c r="R2270" t="s">
        <v>13798</v>
      </c>
      <c r="S2270">
        <v>97664</v>
      </c>
      <c r="T2270">
        <v>5826</v>
      </c>
      <c r="U2270" t="s">
        <v>3598</v>
      </c>
      <c r="V2270">
        <v>2</v>
      </c>
      <c r="W2270" t="s">
        <v>13799</v>
      </c>
      <c r="X2270" t="s">
        <v>13800</v>
      </c>
      <c r="Y2270">
        <v>232</v>
      </c>
      <c r="Z2270" t="s">
        <v>44</v>
      </c>
      <c r="AA2270" t="s">
        <v>45</v>
      </c>
      <c r="AB2270" t="s">
        <v>46</v>
      </c>
      <c r="AC2270">
        <v>35000000</v>
      </c>
      <c r="AD2270">
        <v>2013</v>
      </c>
      <c r="AE2270">
        <v>904</v>
      </c>
      <c r="AF2270">
        <v>5.7</v>
      </c>
      <c r="AG2270">
        <v>2.35</v>
      </c>
      <c r="AH2270">
        <v>17000</v>
      </c>
    </row>
    <row r="2271" spans="1:34">
      <c r="A2271" t="s">
        <v>34</v>
      </c>
      <c r="B2271" t="s">
        <v>1096</v>
      </c>
      <c r="C2271">
        <v>135</v>
      </c>
      <c r="D2271">
        <v>105</v>
      </c>
      <c r="E2271">
        <v>125</v>
      </c>
      <c r="F2271">
        <v>2000</v>
      </c>
      <c r="G2271" t="s">
        <v>1479</v>
      </c>
      <c r="H2271">
        <v>18000</v>
      </c>
      <c r="I2271">
        <v>13101142</v>
      </c>
      <c r="J2271" t="s">
        <v>88</v>
      </c>
      <c r="K2271" t="s">
        <v>87</v>
      </c>
      <c r="L2271" t="s">
        <v>520</v>
      </c>
      <c r="Q2271" t="s">
        <v>615</v>
      </c>
      <c r="R2271" t="s">
        <v>13810</v>
      </c>
      <c r="S2271">
        <v>23916</v>
      </c>
      <c r="T2271">
        <v>23122</v>
      </c>
      <c r="U2271" t="s">
        <v>2595</v>
      </c>
      <c r="V2271">
        <v>5</v>
      </c>
      <c r="W2271" t="s">
        <v>13811</v>
      </c>
      <c r="X2271" t="s">
        <v>13812</v>
      </c>
      <c r="Y2271">
        <v>50</v>
      </c>
      <c r="Z2271" t="s">
        <v>44</v>
      </c>
      <c r="AA2271" t="s">
        <v>45</v>
      </c>
      <c r="AB2271" t="s">
        <v>62</v>
      </c>
      <c r="AC2271">
        <v>35000000</v>
      </c>
      <c r="AD2271">
        <v>2012</v>
      </c>
      <c r="AE2271">
        <v>2000</v>
      </c>
      <c r="AF2271">
        <v>5.7</v>
      </c>
      <c r="AG2271">
        <v>2.35</v>
      </c>
      <c r="AH2271">
        <v>0</v>
      </c>
    </row>
    <row r="2272" spans="1:34">
      <c r="A2272" t="s">
        <v>34</v>
      </c>
      <c r="B2272" t="s">
        <v>7264</v>
      </c>
      <c r="C2272">
        <v>163</v>
      </c>
      <c r="D2272">
        <v>92</v>
      </c>
      <c r="E2272">
        <v>100</v>
      </c>
      <c r="F2272">
        <v>327</v>
      </c>
      <c r="G2272" t="s">
        <v>8014</v>
      </c>
      <c r="H2272">
        <v>678</v>
      </c>
      <c r="I2272">
        <v>80197993</v>
      </c>
      <c r="J2272" t="s">
        <v>88</v>
      </c>
      <c r="K2272" t="s">
        <v>89</v>
      </c>
      <c r="L2272" t="s">
        <v>520</v>
      </c>
      <c r="Q2272" t="s">
        <v>4207</v>
      </c>
      <c r="R2272" t="s">
        <v>13813</v>
      </c>
      <c r="S2272">
        <v>65551</v>
      </c>
      <c r="T2272">
        <v>1729</v>
      </c>
      <c r="U2272" t="s">
        <v>13814</v>
      </c>
      <c r="V2272">
        <v>1</v>
      </c>
      <c r="W2272" t="s">
        <v>13815</v>
      </c>
      <c r="X2272" t="s">
        <v>13816</v>
      </c>
      <c r="Y2272">
        <v>441</v>
      </c>
      <c r="Z2272" t="s">
        <v>44</v>
      </c>
      <c r="AA2272" t="s">
        <v>359</v>
      </c>
      <c r="AB2272" t="s">
        <v>150</v>
      </c>
      <c r="AC2272">
        <v>32000000</v>
      </c>
      <c r="AD2272">
        <v>2006</v>
      </c>
      <c r="AE2272">
        <v>635</v>
      </c>
      <c r="AF2272">
        <v>5.7</v>
      </c>
      <c r="AG2272">
        <v>1.85</v>
      </c>
      <c r="AH2272">
        <v>0</v>
      </c>
    </row>
    <row r="2273" spans="1:34">
      <c r="A2273" t="s">
        <v>34</v>
      </c>
      <c r="B2273" t="s">
        <v>2657</v>
      </c>
      <c r="C2273">
        <v>98</v>
      </c>
      <c r="D2273">
        <v>118</v>
      </c>
      <c r="E2273">
        <v>650</v>
      </c>
      <c r="F2273">
        <v>715</v>
      </c>
      <c r="G2273" t="s">
        <v>13821</v>
      </c>
      <c r="H2273">
        <v>1000</v>
      </c>
      <c r="I2273">
        <v>30920167</v>
      </c>
      <c r="J2273" t="s">
        <v>88</v>
      </c>
      <c r="K2273" t="s">
        <v>128</v>
      </c>
      <c r="Q2273" t="s">
        <v>13550</v>
      </c>
      <c r="R2273" t="s">
        <v>13822</v>
      </c>
      <c r="S2273">
        <v>6476</v>
      </c>
      <c r="T2273">
        <v>3389</v>
      </c>
      <c r="U2273" t="s">
        <v>6229</v>
      </c>
      <c r="V2273">
        <v>4</v>
      </c>
      <c r="W2273" t="s">
        <v>13823</v>
      </c>
      <c r="X2273" t="s">
        <v>13824</v>
      </c>
      <c r="Y2273">
        <v>71</v>
      </c>
      <c r="Z2273" t="s">
        <v>44</v>
      </c>
      <c r="AA2273" t="s">
        <v>45</v>
      </c>
      <c r="AB2273" t="s">
        <v>62</v>
      </c>
      <c r="AC2273">
        <v>25000000</v>
      </c>
      <c r="AD2273">
        <v>2012</v>
      </c>
      <c r="AE2273">
        <v>773</v>
      </c>
      <c r="AF2273">
        <v>5.7</v>
      </c>
      <c r="AG2273">
        <v>2.35</v>
      </c>
      <c r="AH2273">
        <v>0</v>
      </c>
    </row>
    <row r="2274" spans="1:34">
      <c r="A2274" t="s">
        <v>34</v>
      </c>
      <c r="B2274" t="s">
        <v>1159</v>
      </c>
      <c r="C2274">
        <v>137</v>
      </c>
      <c r="D2274">
        <v>104</v>
      </c>
      <c r="E2274">
        <v>272</v>
      </c>
      <c r="F2274">
        <v>17000</v>
      </c>
      <c r="G2274" t="s">
        <v>915</v>
      </c>
      <c r="H2274">
        <v>22000</v>
      </c>
      <c r="I2274">
        <v>1089365</v>
      </c>
      <c r="J2274" t="s">
        <v>88</v>
      </c>
      <c r="K2274" t="s">
        <v>38</v>
      </c>
      <c r="Q2274" t="s">
        <v>63</v>
      </c>
      <c r="R2274" t="s">
        <v>13825</v>
      </c>
      <c r="S2274">
        <v>23767</v>
      </c>
      <c r="T2274">
        <v>71973</v>
      </c>
      <c r="U2274" t="s">
        <v>683</v>
      </c>
      <c r="V2274">
        <v>1</v>
      </c>
      <c r="W2274" t="s">
        <v>13826</v>
      </c>
      <c r="X2274" t="s">
        <v>13827</v>
      </c>
      <c r="Y2274">
        <v>111</v>
      </c>
      <c r="Z2274" t="s">
        <v>44</v>
      </c>
      <c r="AA2274" t="s">
        <v>45</v>
      </c>
      <c r="AB2274" t="s">
        <v>46</v>
      </c>
      <c r="AC2274">
        <v>25000000</v>
      </c>
      <c r="AD2274">
        <v>2008</v>
      </c>
      <c r="AE2274">
        <v>18000</v>
      </c>
      <c r="AF2274">
        <v>5.7</v>
      </c>
      <c r="AG2274">
        <v>2.35</v>
      </c>
      <c r="AH2274">
        <v>845</v>
      </c>
    </row>
    <row r="2275" spans="1:34">
      <c r="A2275" t="s">
        <v>34</v>
      </c>
      <c r="B2275" t="s">
        <v>7051</v>
      </c>
      <c r="C2275">
        <v>200</v>
      </c>
      <c r="D2275">
        <v>113</v>
      </c>
      <c r="E2275">
        <v>0</v>
      </c>
      <c r="F2275">
        <v>307</v>
      </c>
      <c r="G2275" t="s">
        <v>4152</v>
      </c>
      <c r="H2275">
        <v>22000</v>
      </c>
      <c r="I2275">
        <v>54540525</v>
      </c>
      <c r="J2275" t="s">
        <v>88</v>
      </c>
      <c r="K2275" t="s">
        <v>87</v>
      </c>
      <c r="Q2275" t="s">
        <v>63</v>
      </c>
      <c r="R2275" t="s">
        <v>13828</v>
      </c>
      <c r="S2275">
        <v>66579</v>
      </c>
      <c r="T2275">
        <v>23456</v>
      </c>
      <c r="U2275" t="s">
        <v>13829</v>
      </c>
      <c r="V2275">
        <v>15</v>
      </c>
      <c r="W2275" t="s">
        <v>13830</v>
      </c>
      <c r="X2275" t="s">
        <v>13831</v>
      </c>
      <c r="Y2275">
        <v>134</v>
      </c>
      <c r="Z2275" t="s">
        <v>44</v>
      </c>
      <c r="AA2275" t="s">
        <v>45</v>
      </c>
      <c r="AB2275" t="s">
        <v>62</v>
      </c>
      <c r="AC2275">
        <v>56000000</v>
      </c>
      <c r="AD2275">
        <v>2011</v>
      </c>
      <c r="AE2275">
        <v>988</v>
      </c>
      <c r="AF2275">
        <v>5.7</v>
      </c>
      <c r="AG2275">
        <v>1.85</v>
      </c>
      <c r="AH2275">
        <v>20000</v>
      </c>
    </row>
    <row r="2276" spans="1:34">
      <c r="A2276" t="s">
        <v>34</v>
      </c>
      <c r="B2276" t="s">
        <v>1133</v>
      </c>
      <c r="C2276">
        <v>49</v>
      </c>
      <c r="D2276">
        <v>117</v>
      </c>
      <c r="E2276">
        <v>138</v>
      </c>
      <c r="F2276">
        <v>416</v>
      </c>
      <c r="G2276" t="s">
        <v>2746</v>
      </c>
      <c r="H2276">
        <v>908</v>
      </c>
      <c r="I2276">
        <v>134904</v>
      </c>
      <c r="J2276" t="s">
        <v>88</v>
      </c>
      <c r="K2276" t="s">
        <v>38</v>
      </c>
      <c r="L2276" t="s">
        <v>87</v>
      </c>
      <c r="M2276" t="s">
        <v>520</v>
      </c>
      <c r="Q2276" t="s">
        <v>9229</v>
      </c>
      <c r="R2276" t="s">
        <v>13832</v>
      </c>
      <c r="S2276">
        <v>2395</v>
      </c>
      <c r="T2276">
        <v>3204</v>
      </c>
      <c r="U2276" t="s">
        <v>13833</v>
      </c>
      <c r="V2276">
        <v>9</v>
      </c>
      <c r="W2276" t="s">
        <v>13834</v>
      </c>
      <c r="X2276" t="s">
        <v>13835</v>
      </c>
      <c r="Y2276">
        <v>17</v>
      </c>
      <c r="Z2276" t="s">
        <v>44</v>
      </c>
      <c r="AA2276" t="s">
        <v>45</v>
      </c>
      <c r="AB2276" t="s">
        <v>46</v>
      </c>
      <c r="AC2276">
        <v>25000000</v>
      </c>
      <c r="AD2276">
        <v>2010</v>
      </c>
      <c r="AE2276">
        <v>581</v>
      </c>
      <c r="AF2276">
        <v>5.7</v>
      </c>
      <c r="AG2276">
        <v>1.78</v>
      </c>
      <c r="AH2276">
        <v>636</v>
      </c>
    </row>
    <row r="2277" spans="1:34">
      <c r="A2277" t="s">
        <v>34</v>
      </c>
      <c r="B2277" t="s">
        <v>9171</v>
      </c>
      <c r="C2277">
        <v>52</v>
      </c>
      <c r="D2277">
        <v>106</v>
      </c>
      <c r="E2277">
        <v>167</v>
      </c>
      <c r="F2277">
        <v>676</v>
      </c>
      <c r="G2277" t="s">
        <v>9174</v>
      </c>
      <c r="H2277">
        <v>966</v>
      </c>
      <c r="I2277">
        <v>65182182</v>
      </c>
      <c r="J2277" t="s">
        <v>88</v>
      </c>
      <c r="K2277" t="s">
        <v>87</v>
      </c>
      <c r="Q2277" t="s">
        <v>5614</v>
      </c>
      <c r="R2277" t="s">
        <v>13836</v>
      </c>
      <c r="S2277">
        <v>15310</v>
      </c>
      <c r="T2277">
        <v>4830</v>
      </c>
      <c r="U2277" t="s">
        <v>10215</v>
      </c>
      <c r="V2277">
        <v>8</v>
      </c>
      <c r="W2277" t="s">
        <v>13837</v>
      </c>
      <c r="X2277" t="s">
        <v>13838</v>
      </c>
      <c r="Y2277">
        <v>38</v>
      </c>
      <c r="Z2277" t="s">
        <v>44</v>
      </c>
      <c r="AA2277" t="s">
        <v>45</v>
      </c>
      <c r="AB2277" t="s">
        <v>62</v>
      </c>
      <c r="AC2277">
        <v>24000000</v>
      </c>
      <c r="AD2277">
        <v>2014</v>
      </c>
      <c r="AE2277">
        <v>807</v>
      </c>
      <c r="AF2277">
        <v>5.7</v>
      </c>
      <c r="AG2277">
        <v>2.35</v>
      </c>
      <c r="AH2277">
        <v>3000</v>
      </c>
    </row>
    <row r="2278" spans="1:34">
      <c r="A2278" t="s">
        <v>34</v>
      </c>
      <c r="B2278" t="s">
        <v>13847</v>
      </c>
      <c r="C2278">
        <v>64</v>
      </c>
      <c r="D2278">
        <v>118</v>
      </c>
      <c r="E2278">
        <v>30</v>
      </c>
      <c r="F2278">
        <v>284</v>
      </c>
      <c r="G2278" t="s">
        <v>6414</v>
      </c>
      <c r="H2278">
        <v>962</v>
      </c>
      <c r="I2278">
        <v>56398162</v>
      </c>
      <c r="J2278" t="s">
        <v>88</v>
      </c>
      <c r="K2278" t="s">
        <v>38</v>
      </c>
      <c r="L2278" t="s">
        <v>128</v>
      </c>
      <c r="M2278" t="s">
        <v>87</v>
      </c>
      <c r="Q2278" t="s">
        <v>3873</v>
      </c>
      <c r="R2278" t="s">
        <v>13848</v>
      </c>
      <c r="S2278">
        <v>28649</v>
      </c>
      <c r="T2278">
        <v>2390</v>
      </c>
      <c r="U2278" t="s">
        <v>13849</v>
      </c>
      <c r="V2278">
        <v>0</v>
      </c>
      <c r="W2278" t="s">
        <v>13850</v>
      </c>
      <c r="X2278" t="s">
        <v>13851</v>
      </c>
      <c r="Y2278">
        <v>185</v>
      </c>
      <c r="Z2278" t="s">
        <v>44</v>
      </c>
      <c r="AA2278" t="s">
        <v>45</v>
      </c>
      <c r="AB2278" t="s">
        <v>62</v>
      </c>
      <c r="AC2278">
        <v>20000000</v>
      </c>
      <c r="AD2278">
        <v>2002</v>
      </c>
      <c r="AE2278">
        <v>593</v>
      </c>
      <c r="AF2278">
        <v>5.7</v>
      </c>
      <c r="AG2278">
        <v>2.35</v>
      </c>
      <c r="AH2278">
        <v>2000</v>
      </c>
    </row>
    <row r="2279" spans="1:34">
      <c r="A2279" t="s">
        <v>34</v>
      </c>
      <c r="B2279" t="s">
        <v>6567</v>
      </c>
      <c r="C2279">
        <v>286</v>
      </c>
      <c r="D2279">
        <v>97</v>
      </c>
      <c r="E2279">
        <v>52</v>
      </c>
      <c r="F2279">
        <v>384</v>
      </c>
      <c r="G2279" t="s">
        <v>3478</v>
      </c>
      <c r="H2279">
        <v>3000</v>
      </c>
      <c r="I2279">
        <v>100292856</v>
      </c>
      <c r="J2279" t="s">
        <v>88</v>
      </c>
      <c r="Q2279" t="s">
        <v>3857</v>
      </c>
      <c r="R2279" t="s">
        <v>13856</v>
      </c>
      <c r="S2279">
        <v>160418</v>
      </c>
      <c r="T2279">
        <v>5547</v>
      </c>
      <c r="U2279" t="s">
        <v>475</v>
      </c>
      <c r="V2279">
        <v>0</v>
      </c>
      <c r="W2279" t="s">
        <v>13857</v>
      </c>
      <c r="X2279" t="s">
        <v>13858</v>
      </c>
      <c r="Y2279">
        <v>296</v>
      </c>
      <c r="Z2279" t="s">
        <v>44</v>
      </c>
      <c r="AA2279" t="s">
        <v>45</v>
      </c>
      <c r="AB2279" t="s">
        <v>46</v>
      </c>
      <c r="AC2279">
        <v>20000000</v>
      </c>
      <c r="AD2279">
        <v>2011</v>
      </c>
      <c r="AE2279">
        <v>957</v>
      </c>
      <c r="AF2279">
        <v>5.7</v>
      </c>
      <c r="AG2279">
        <v>1.85</v>
      </c>
      <c r="AH2279">
        <v>16000</v>
      </c>
    </row>
    <row r="2280" spans="1:34">
      <c r="A2280" t="s">
        <v>34</v>
      </c>
      <c r="B2280" t="s">
        <v>10063</v>
      </c>
      <c r="C2280">
        <v>91</v>
      </c>
      <c r="D2280">
        <v>88</v>
      </c>
      <c r="E2280">
        <v>31</v>
      </c>
      <c r="F2280">
        <v>489</v>
      </c>
      <c r="G2280" t="s">
        <v>9325</v>
      </c>
      <c r="H2280">
        <v>1000</v>
      </c>
      <c r="I2280">
        <v>65535067</v>
      </c>
      <c r="J2280" t="s">
        <v>88</v>
      </c>
      <c r="K2280" t="s">
        <v>87</v>
      </c>
      <c r="Q2280" t="s">
        <v>473</v>
      </c>
      <c r="R2280" t="s">
        <v>13866</v>
      </c>
      <c r="S2280">
        <v>59380</v>
      </c>
      <c r="T2280">
        <v>2604</v>
      </c>
      <c r="U2280" t="s">
        <v>13867</v>
      </c>
      <c r="V2280">
        <v>1</v>
      </c>
      <c r="W2280" t="s">
        <v>13868</v>
      </c>
      <c r="X2280" t="s">
        <v>13869</v>
      </c>
      <c r="Y2280">
        <v>202</v>
      </c>
      <c r="Z2280" t="s">
        <v>44</v>
      </c>
      <c r="AA2280" t="s">
        <v>45</v>
      </c>
      <c r="AB2280" t="s">
        <v>46</v>
      </c>
      <c r="AC2280">
        <v>17000000</v>
      </c>
      <c r="AD2280">
        <v>1999</v>
      </c>
      <c r="AE2280">
        <v>489</v>
      </c>
      <c r="AF2280">
        <v>5.7</v>
      </c>
      <c r="AG2280">
        <v>1.85</v>
      </c>
      <c r="AH2280">
        <v>0</v>
      </c>
    </row>
    <row r="2281" spans="1:34">
      <c r="A2281" t="s">
        <v>76</v>
      </c>
      <c r="B2281" t="s">
        <v>12976</v>
      </c>
      <c r="C2281">
        <v>50</v>
      </c>
      <c r="D2281">
        <v>106</v>
      </c>
      <c r="E2281">
        <v>8</v>
      </c>
      <c r="F2281">
        <v>521</v>
      </c>
      <c r="G2281" t="s">
        <v>7085</v>
      </c>
      <c r="H2281">
        <v>748</v>
      </c>
      <c r="I2281">
        <v>64955956</v>
      </c>
      <c r="J2281" t="s">
        <v>88</v>
      </c>
      <c r="K2281" t="s">
        <v>38</v>
      </c>
      <c r="Q2281" t="s">
        <v>2223</v>
      </c>
      <c r="R2281" t="s">
        <v>13870</v>
      </c>
      <c r="S2281">
        <v>10104</v>
      </c>
      <c r="T2281">
        <v>3956</v>
      </c>
      <c r="U2281" t="s">
        <v>13871</v>
      </c>
      <c r="V2281">
        <v>4</v>
      </c>
      <c r="W2281" t="s">
        <v>13872</v>
      </c>
      <c r="X2281" t="s">
        <v>13873</v>
      </c>
      <c r="Y2281">
        <v>69</v>
      </c>
      <c r="Z2281" t="s">
        <v>44</v>
      </c>
      <c r="AA2281" t="s">
        <v>45</v>
      </c>
      <c r="AB2281" t="s">
        <v>62</v>
      </c>
      <c r="AC2281">
        <v>18000000</v>
      </c>
      <c r="AD2281">
        <v>2004</v>
      </c>
      <c r="AE2281">
        <v>656</v>
      </c>
      <c r="AF2281">
        <v>5.7</v>
      </c>
      <c r="AG2281">
        <v>1.85</v>
      </c>
      <c r="AH2281">
        <v>265</v>
      </c>
    </row>
    <row r="2282" spans="1:34">
      <c r="A2282" t="s">
        <v>34</v>
      </c>
      <c r="B2282" t="s">
        <v>2825</v>
      </c>
      <c r="C2282">
        <v>97</v>
      </c>
      <c r="D2282">
        <v>107</v>
      </c>
      <c r="E2282">
        <v>24</v>
      </c>
      <c r="F2282">
        <v>85</v>
      </c>
      <c r="G2282" t="s">
        <v>3456</v>
      </c>
      <c r="H2282">
        <v>10000</v>
      </c>
      <c r="I2282">
        <v>26284475</v>
      </c>
      <c r="J2282" t="s">
        <v>88</v>
      </c>
      <c r="Q2282" t="s">
        <v>854</v>
      </c>
      <c r="R2282" t="s">
        <v>13874</v>
      </c>
      <c r="S2282">
        <v>9051</v>
      </c>
      <c r="T2282">
        <v>10691</v>
      </c>
      <c r="U2282" t="s">
        <v>13875</v>
      </c>
      <c r="V2282">
        <v>13</v>
      </c>
      <c r="W2282" t="s">
        <v>13876</v>
      </c>
      <c r="X2282" t="s">
        <v>13877</v>
      </c>
      <c r="Y2282">
        <v>68</v>
      </c>
      <c r="Z2282" t="s">
        <v>44</v>
      </c>
      <c r="AA2282" t="s">
        <v>45</v>
      </c>
      <c r="AB2282" t="s">
        <v>62</v>
      </c>
      <c r="AC2282">
        <v>17000000</v>
      </c>
      <c r="AD2282">
        <v>2015</v>
      </c>
      <c r="AE2282">
        <v>566</v>
      </c>
      <c r="AF2282">
        <v>5.7</v>
      </c>
      <c r="AG2282">
        <v>2.35</v>
      </c>
      <c r="AH2282">
        <v>0</v>
      </c>
    </row>
    <row r="2283" spans="1:34">
      <c r="A2283" t="s">
        <v>34</v>
      </c>
      <c r="B2283" t="s">
        <v>913</v>
      </c>
      <c r="C2283">
        <v>107</v>
      </c>
      <c r="D2283">
        <v>94</v>
      </c>
      <c r="E2283">
        <v>0</v>
      </c>
      <c r="F2283">
        <v>197</v>
      </c>
      <c r="G2283" t="s">
        <v>6742</v>
      </c>
      <c r="H2283">
        <v>712</v>
      </c>
      <c r="I2283">
        <v>15155772</v>
      </c>
      <c r="J2283" t="s">
        <v>88</v>
      </c>
      <c r="K2283" t="s">
        <v>38</v>
      </c>
      <c r="L2283" t="s">
        <v>87</v>
      </c>
      <c r="Q2283" t="s">
        <v>5152</v>
      </c>
      <c r="R2283" t="s">
        <v>13878</v>
      </c>
      <c r="S2283">
        <v>8895</v>
      </c>
      <c r="T2283">
        <v>1673</v>
      </c>
      <c r="U2283" t="s">
        <v>13879</v>
      </c>
      <c r="V2283">
        <v>2</v>
      </c>
      <c r="W2283" t="s">
        <v>13880</v>
      </c>
      <c r="X2283" t="s">
        <v>13881</v>
      </c>
      <c r="Y2283">
        <v>48</v>
      </c>
      <c r="Z2283" t="s">
        <v>44</v>
      </c>
      <c r="AA2283" t="s">
        <v>45</v>
      </c>
      <c r="AB2283" t="s">
        <v>62</v>
      </c>
      <c r="AC2283">
        <v>18000000</v>
      </c>
      <c r="AD2283">
        <v>2014</v>
      </c>
      <c r="AE2283">
        <v>341</v>
      </c>
      <c r="AF2283">
        <v>5.7</v>
      </c>
      <c r="AG2283">
        <v>2.35</v>
      </c>
      <c r="AH2283">
        <v>3000</v>
      </c>
    </row>
    <row r="2284" spans="1:34">
      <c r="A2284" t="s">
        <v>34</v>
      </c>
      <c r="B2284" t="s">
        <v>12162</v>
      </c>
      <c r="C2284">
        <v>46</v>
      </c>
      <c r="D2284">
        <v>101</v>
      </c>
      <c r="E2284">
        <v>6</v>
      </c>
      <c r="F2284">
        <v>258</v>
      </c>
      <c r="G2284" t="s">
        <v>13882</v>
      </c>
      <c r="H2284">
        <v>812</v>
      </c>
      <c r="I2284">
        <v>14108518</v>
      </c>
      <c r="J2284" t="s">
        <v>88</v>
      </c>
      <c r="K2284" t="s">
        <v>38</v>
      </c>
      <c r="L2284" t="s">
        <v>87</v>
      </c>
      <c r="Q2284" t="s">
        <v>5804</v>
      </c>
      <c r="R2284" t="s">
        <v>13883</v>
      </c>
      <c r="S2284">
        <v>8215</v>
      </c>
      <c r="T2284">
        <v>1882</v>
      </c>
      <c r="U2284" t="s">
        <v>13884</v>
      </c>
      <c r="V2284">
        <v>1</v>
      </c>
      <c r="W2284" t="s">
        <v>13885</v>
      </c>
      <c r="X2284" t="s">
        <v>13886</v>
      </c>
      <c r="Y2284">
        <v>95</v>
      </c>
      <c r="Z2284" t="s">
        <v>44</v>
      </c>
      <c r="AA2284" t="s">
        <v>45</v>
      </c>
      <c r="AB2284" t="s">
        <v>62</v>
      </c>
      <c r="AC2284">
        <v>16000000</v>
      </c>
      <c r="AD2284">
        <v>2003</v>
      </c>
      <c r="AE2284">
        <v>326</v>
      </c>
      <c r="AF2284">
        <v>5.7</v>
      </c>
      <c r="AG2284">
        <v>1.85</v>
      </c>
      <c r="AH2284">
        <v>371</v>
      </c>
    </row>
    <row r="2285" spans="1:34">
      <c r="A2285" t="s">
        <v>34</v>
      </c>
      <c r="B2285" t="s">
        <v>13887</v>
      </c>
      <c r="C2285">
        <v>97</v>
      </c>
      <c r="D2285">
        <v>99</v>
      </c>
      <c r="E2285">
        <v>11</v>
      </c>
      <c r="F2285">
        <v>971</v>
      </c>
      <c r="G2285" t="s">
        <v>13888</v>
      </c>
      <c r="H2285">
        <v>11000</v>
      </c>
      <c r="I2285">
        <v>37882551</v>
      </c>
      <c r="J2285" t="s">
        <v>88</v>
      </c>
      <c r="Q2285" t="s">
        <v>610</v>
      </c>
      <c r="R2285" t="s">
        <v>13889</v>
      </c>
      <c r="S2285">
        <v>80305</v>
      </c>
      <c r="T2285">
        <v>15369</v>
      </c>
      <c r="U2285" t="s">
        <v>5276</v>
      </c>
      <c r="V2285">
        <v>0</v>
      </c>
      <c r="W2285" t="s">
        <v>13890</v>
      </c>
      <c r="X2285" t="s">
        <v>13891</v>
      </c>
      <c r="Y2285">
        <v>393</v>
      </c>
      <c r="Z2285" t="s">
        <v>44</v>
      </c>
      <c r="AA2285" t="s">
        <v>45</v>
      </c>
      <c r="AB2285" t="s">
        <v>46</v>
      </c>
      <c r="AC2285">
        <v>16000000</v>
      </c>
      <c r="AD2285">
        <v>2001</v>
      </c>
      <c r="AE2285">
        <v>983</v>
      </c>
      <c r="AF2285">
        <v>5.7</v>
      </c>
      <c r="AG2285">
        <v>1.85</v>
      </c>
      <c r="AH2285">
        <v>0</v>
      </c>
    </row>
    <row r="2286" spans="1:34">
      <c r="A2286" t="s">
        <v>34</v>
      </c>
      <c r="B2286" t="s">
        <v>13897</v>
      </c>
      <c r="C2286">
        <v>222</v>
      </c>
      <c r="D2286">
        <v>115</v>
      </c>
      <c r="E2286">
        <v>13</v>
      </c>
      <c r="F2286">
        <v>642</v>
      </c>
      <c r="G2286" t="s">
        <v>4205</v>
      </c>
      <c r="H2286">
        <v>20000</v>
      </c>
      <c r="I2286">
        <v>66009973</v>
      </c>
      <c r="J2286" t="s">
        <v>88</v>
      </c>
      <c r="K2286" t="s">
        <v>38</v>
      </c>
      <c r="L2286" t="s">
        <v>128</v>
      </c>
      <c r="Q2286" t="s">
        <v>8216</v>
      </c>
      <c r="R2286" t="s">
        <v>13898</v>
      </c>
      <c r="S2286">
        <v>38202</v>
      </c>
      <c r="T2286">
        <v>38963</v>
      </c>
      <c r="U2286" t="s">
        <v>12604</v>
      </c>
      <c r="V2286">
        <v>3</v>
      </c>
      <c r="W2286" t="s">
        <v>13899</v>
      </c>
      <c r="X2286" t="s">
        <v>13900</v>
      </c>
      <c r="Y2286">
        <v>135</v>
      </c>
      <c r="Z2286" t="s">
        <v>44</v>
      </c>
      <c r="AA2286" t="s">
        <v>45</v>
      </c>
      <c r="AB2286" t="s">
        <v>46</v>
      </c>
      <c r="AC2286">
        <v>14800000</v>
      </c>
      <c r="AD2286">
        <v>2015</v>
      </c>
      <c r="AE2286">
        <v>17000</v>
      </c>
      <c r="AF2286">
        <v>5.7</v>
      </c>
      <c r="AG2286">
        <v>2.35</v>
      </c>
      <c r="AH2286">
        <v>41000</v>
      </c>
    </row>
    <row r="2287" spans="1:34">
      <c r="A2287" t="s">
        <v>34</v>
      </c>
      <c r="B2287" t="s">
        <v>6427</v>
      </c>
      <c r="C2287">
        <v>150</v>
      </c>
      <c r="D2287">
        <v>107</v>
      </c>
      <c r="E2287">
        <v>80</v>
      </c>
      <c r="F2287">
        <v>252</v>
      </c>
      <c r="G2287" t="s">
        <v>12739</v>
      </c>
      <c r="H2287">
        <v>2000</v>
      </c>
      <c r="I2287">
        <v>18004225</v>
      </c>
      <c r="J2287" t="s">
        <v>88</v>
      </c>
      <c r="K2287" t="s">
        <v>38</v>
      </c>
      <c r="L2287" t="s">
        <v>87</v>
      </c>
      <c r="Q2287" t="s">
        <v>6381</v>
      </c>
      <c r="R2287" t="s">
        <v>13926</v>
      </c>
      <c r="S2287">
        <v>28573</v>
      </c>
      <c r="T2287">
        <v>3004</v>
      </c>
      <c r="U2287" t="s">
        <v>5019</v>
      </c>
      <c r="V2287">
        <v>2</v>
      </c>
      <c r="W2287" t="s">
        <v>13927</v>
      </c>
      <c r="X2287" t="s">
        <v>13928</v>
      </c>
      <c r="Y2287">
        <v>87</v>
      </c>
      <c r="Z2287" t="s">
        <v>44</v>
      </c>
      <c r="AA2287" t="s">
        <v>45</v>
      </c>
      <c r="AB2287" t="s">
        <v>62</v>
      </c>
      <c r="AC2287">
        <v>13000000</v>
      </c>
      <c r="AD2287">
        <v>2013</v>
      </c>
      <c r="AE2287">
        <v>257</v>
      </c>
      <c r="AF2287">
        <v>5.7</v>
      </c>
      <c r="AG2287">
        <v>2.35</v>
      </c>
      <c r="AH2287">
        <v>5000</v>
      </c>
    </row>
    <row r="2288" spans="1:34">
      <c r="A2288" t="s">
        <v>34</v>
      </c>
      <c r="B2288" t="s">
        <v>13929</v>
      </c>
      <c r="C2288">
        <v>29</v>
      </c>
      <c r="D2288">
        <v>81</v>
      </c>
      <c r="E2288">
        <v>25</v>
      </c>
      <c r="F2288">
        <v>654</v>
      </c>
      <c r="G2288" t="s">
        <v>5232</v>
      </c>
      <c r="H2288">
        <v>931</v>
      </c>
      <c r="I2288">
        <v>6982680</v>
      </c>
      <c r="J2288" t="s">
        <v>88</v>
      </c>
      <c r="K2288" t="s">
        <v>37</v>
      </c>
      <c r="Q2288" t="s">
        <v>1679</v>
      </c>
      <c r="R2288" t="s">
        <v>13930</v>
      </c>
      <c r="S2288">
        <v>6965</v>
      </c>
      <c r="T2288">
        <v>3848</v>
      </c>
      <c r="U2288" t="s">
        <v>13931</v>
      </c>
      <c r="V2288">
        <v>0</v>
      </c>
      <c r="W2288" t="s">
        <v>13932</v>
      </c>
      <c r="X2288" t="s">
        <v>13933</v>
      </c>
      <c r="Y2288">
        <v>69</v>
      </c>
      <c r="Z2288" t="s">
        <v>44</v>
      </c>
      <c r="AA2288" t="s">
        <v>45</v>
      </c>
      <c r="AB2288" t="s">
        <v>62</v>
      </c>
      <c r="AC2288">
        <v>10000000</v>
      </c>
      <c r="AD2288">
        <v>2000</v>
      </c>
      <c r="AE2288">
        <v>744</v>
      </c>
      <c r="AF2288">
        <v>5.7</v>
      </c>
      <c r="AG2288">
        <v>1.85</v>
      </c>
      <c r="AH2288">
        <v>262</v>
      </c>
    </row>
    <row r="2289" spans="1:34">
      <c r="A2289" t="s">
        <v>34</v>
      </c>
      <c r="B2289" t="s">
        <v>13938</v>
      </c>
      <c r="C2289">
        <v>49</v>
      </c>
      <c r="D2289">
        <v>101</v>
      </c>
      <c r="E2289">
        <v>3</v>
      </c>
      <c r="F2289">
        <v>826</v>
      </c>
      <c r="G2289" t="s">
        <v>1691</v>
      </c>
      <c r="H2289">
        <v>14000</v>
      </c>
      <c r="I2289">
        <v>1631839</v>
      </c>
      <c r="J2289" t="s">
        <v>88</v>
      </c>
      <c r="K2289" t="s">
        <v>37</v>
      </c>
      <c r="L2289" t="s">
        <v>87</v>
      </c>
      <c r="Q2289" t="s">
        <v>81</v>
      </c>
      <c r="R2289" t="s">
        <v>13939</v>
      </c>
      <c r="S2289">
        <v>5936</v>
      </c>
      <c r="T2289">
        <v>17665</v>
      </c>
      <c r="U2289" t="s">
        <v>6141</v>
      </c>
      <c r="V2289">
        <v>0</v>
      </c>
      <c r="W2289" t="s">
        <v>13940</v>
      </c>
      <c r="X2289" t="s">
        <v>13941</v>
      </c>
      <c r="Y2289">
        <v>91</v>
      </c>
      <c r="Z2289" t="s">
        <v>44</v>
      </c>
      <c r="AA2289" t="s">
        <v>45</v>
      </c>
      <c r="AB2289" t="s">
        <v>46</v>
      </c>
      <c r="AC2289">
        <v>10000000</v>
      </c>
      <c r="AD2289">
        <v>2000</v>
      </c>
      <c r="AE2289">
        <v>1000</v>
      </c>
      <c r="AF2289">
        <v>5.7</v>
      </c>
      <c r="AG2289">
        <v>1.85</v>
      </c>
      <c r="AH2289">
        <v>242</v>
      </c>
    </row>
    <row r="2290" spans="1:34">
      <c r="A2290" t="s">
        <v>34</v>
      </c>
      <c r="B2290" t="s">
        <v>13948</v>
      </c>
      <c r="C2290">
        <v>100</v>
      </c>
      <c r="D2290">
        <v>103</v>
      </c>
      <c r="E2290">
        <v>38</v>
      </c>
      <c r="F2290">
        <v>316</v>
      </c>
      <c r="G2290" t="s">
        <v>1671</v>
      </c>
      <c r="H2290">
        <v>745</v>
      </c>
      <c r="I2290">
        <v>1530535</v>
      </c>
      <c r="J2290" t="s">
        <v>88</v>
      </c>
      <c r="K2290" t="s">
        <v>38</v>
      </c>
      <c r="L2290" t="s">
        <v>87</v>
      </c>
      <c r="Q2290" t="s">
        <v>404</v>
      </c>
      <c r="R2290" t="s">
        <v>13949</v>
      </c>
      <c r="S2290">
        <v>7833</v>
      </c>
      <c r="T2290">
        <v>1721</v>
      </c>
      <c r="U2290" t="s">
        <v>9106</v>
      </c>
      <c r="V2290">
        <v>3</v>
      </c>
      <c r="W2290" t="s">
        <v>13950</v>
      </c>
      <c r="X2290" t="s">
        <v>13951</v>
      </c>
      <c r="Y2290">
        <v>63</v>
      </c>
      <c r="Z2290" t="s">
        <v>44</v>
      </c>
      <c r="AA2290" t="s">
        <v>45</v>
      </c>
      <c r="AB2290" t="s">
        <v>46</v>
      </c>
      <c r="AC2290">
        <v>9000000</v>
      </c>
      <c r="AD2290">
        <v>2005</v>
      </c>
      <c r="AE2290">
        <v>591</v>
      </c>
      <c r="AF2290">
        <v>5.7</v>
      </c>
      <c r="AG2290">
        <v>2.35</v>
      </c>
      <c r="AH2290">
        <v>215</v>
      </c>
    </row>
    <row r="2291" spans="1:34">
      <c r="A2291" t="s">
        <v>34</v>
      </c>
      <c r="B2291" t="s">
        <v>13959</v>
      </c>
      <c r="C2291">
        <v>59</v>
      </c>
      <c r="D2291">
        <v>91</v>
      </c>
      <c r="E2291">
        <v>13</v>
      </c>
      <c r="F2291">
        <v>292</v>
      </c>
      <c r="G2291" t="s">
        <v>5898</v>
      </c>
      <c r="H2291">
        <v>452</v>
      </c>
      <c r="I2291">
        <v>17843379</v>
      </c>
      <c r="J2291" t="s">
        <v>88</v>
      </c>
      <c r="K2291" t="s">
        <v>38</v>
      </c>
      <c r="L2291" t="s">
        <v>87</v>
      </c>
      <c r="Q2291" t="s">
        <v>1076</v>
      </c>
      <c r="R2291" t="s">
        <v>13960</v>
      </c>
      <c r="S2291">
        <v>14904</v>
      </c>
      <c r="T2291">
        <v>1760</v>
      </c>
      <c r="U2291" t="s">
        <v>2990</v>
      </c>
      <c r="V2291">
        <v>2</v>
      </c>
      <c r="W2291" t="s">
        <v>13961</v>
      </c>
      <c r="X2291" t="s">
        <v>13962</v>
      </c>
      <c r="Y2291">
        <v>147</v>
      </c>
      <c r="Z2291" t="s">
        <v>44</v>
      </c>
      <c r="AA2291" t="s">
        <v>45</v>
      </c>
      <c r="AB2291" t="s">
        <v>62</v>
      </c>
      <c r="AC2291">
        <v>8000000</v>
      </c>
      <c r="AD2291">
        <v>1999</v>
      </c>
      <c r="AE2291">
        <v>442</v>
      </c>
      <c r="AF2291">
        <v>5.7</v>
      </c>
      <c r="AG2291">
        <v>1.85</v>
      </c>
      <c r="AH2291">
        <v>0</v>
      </c>
    </row>
    <row r="2292" spans="1:34">
      <c r="A2292" t="s">
        <v>34</v>
      </c>
      <c r="B2292" t="s">
        <v>13934</v>
      </c>
      <c r="C2292">
        <v>52</v>
      </c>
      <c r="D2292">
        <v>112</v>
      </c>
      <c r="E2292">
        <v>70</v>
      </c>
      <c r="F2292">
        <v>826</v>
      </c>
      <c r="G2292" t="s">
        <v>1572</v>
      </c>
      <c r="H2292">
        <v>1000</v>
      </c>
      <c r="I2292">
        <v>37295394</v>
      </c>
      <c r="J2292" t="s">
        <v>88</v>
      </c>
      <c r="K2292" t="s">
        <v>38</v>
      </c>
      <c r="Q2292" t="s">
        <v>10784</v>
      </c>
      <c r="R2292" t="s">
        <v>13963</v>
      </c>
      <c r="S2292">
        <v>7973</v>
      </c>
      <c r="T2292">
        <v>5959</v>
      </c>
      <c r="U2292" t="s">
        <v>12510</v>
      </c>
      <c r="V2292">
        <v>8</v>
      </c>
      <c r="W2292" t="s">
        <v>13964</v>
      </c>
      <c r="X2292" t="s">
        <v>13965</v>
      </c>
      <c r="Y2292">
        <v>59</v>
      </c>
      <c r="Z2292" t="s">
        <v>44</v>
      </c>
      <c r="AA2292" t="s">
        <v>45</v>
      </c>
      <c r="AB2292" t="s">
        <v>62</v>
      </c>
      <c r="AC2292">
        <v>6600000</v>
      </c>
      <c r="AD2292">
        <v>2011</v>
      </c>
      <c r="AE2292">
        <v>912</v>
      </c>
      <c r="AF2292">
        <v>5.7</v>
      </c>
      <c r="AG2292">
        <v>1.85</v>
      </c>
      <c r="AH2292">
        <v>0</v>
      </c>
    </row>
    <row r="2293" spans="1:34">
      <c r="A2293" t="s">
        <v>34</v>
      </c>
      <c r="B2293" t="s">
        <v>13989</v>
      </c>
      <c r="C2293">
        <v>18</v>
      </c>
      <c r="D2293">
        <v>100</v>
      </c>
      <c r="E2293">
        <v>0</v>
      </c>
      <c r="F2293">
        <v>249</v>
      </c>
      <c r="G2293" t="s">
        <v>11689</v>
      </c>
      <c r="H2293">
        <v>640</v>
      </c>
      <c r="I2293">
        <v>71904</v>
      </c>
      <c r="J2293" t="s">
        <v>88</v>
      </c>
      <c r="K2293" t="s">
        <v>38</v>
      </c>
      <c r="L2293" t="s">
        <v>89</v>
      </c>
      <c r="Q2293" t="s">
        <v>971</v>
      </c>
      <c r="R2293" t="s">
        <v>13990</v>
      </c>
      <c r="S2293">
        <v>806</v>
      </c>
      <c r="T2293">
        <v>1491</v>
      </c>
      <c r="U2293" t="s">
        <v>10113</v>
      </c>
      <c r="V2293">
        <v>1</v>
      </c>
      <c r="W2293" t="s">
        <v>13991</v>
      </c>
      <c r="X2293" t="s">
        <v>13992</v>
      </c>
      <c r="Y2293">
        <v>18</v>
      </c>
      <c r="Z2293" t="s">
        <v>44</v>
      </c>
      <c r="AA2293" t="s">
        <v>45</v>
      </c>
      <c r="AB2293" t="s">
        <v>62</v>
      </c>
      <c r="AC2293">
        <v>2500000</v>
      </c>
      <c r="AD2293">
        <v>2006</v>
      </c>
      <c r="AE2293">
        <v>261</v>
      </c>
      <c r="AF2293">
        <v>5.7</v>
      </c>
      <c r="AG2293">
        <v>1.85</v>
      </c>
      <c r="AH2293">
        <v>140</v>
      </c>
    </row>
    <row r="2294" spans="1:34">
      <c r="A2294" t="s">
        <v>76</v>
      </c>
      <c r="B2294" t="s">
        <v>14005</v>
      </c>
      <c r="C2294">
        <v>94</v>
      </c>
      <c r="D2294">
        <v>106</v>
      </c>
      <c r="E2294">
        <v>5</v>
      </c>
      <c r="F2294">
        <v>356</v>
      </c>
      <c r="G2294" t="s">
        <v>14006</v>
      </c>
      <c r="H2294">
        <v>416</v>
      </c>
      <c r="I2294">
        <v>2436</v>
      </c>
      <c r="J2294" t="s">
        <v>88</v>
      </c>
      <c r="K2294" t="s">
        <v>70</v>
      </c>
      <c r="L2294" t="s">
        <v>91</v>
      </c>
      <c r="M2294" t="s">
        <v>86</v>
      </c>
      <c r="Q2294" t="s">
        <v>14007</v>
      </c>
      <c r="R2294" t="s">
        <v>14008</v>
      </c>
      <c r="S2294">
        <v>344</v>
      </c>
      <c r="T2294">
        <v>1611</v>
      </c>
      <c r="U2294" t="s">
        <v>14009</v>
      </c>
      <c r="V2294">
        <v>2</v>
      </c>
      <c r="W2294" t="s">
        <v>14010</v>
      </c>
      <c r="X2294" t="s">
        <v>14011</v>
      </c>
      <c r="Y2294">
        <v>19</v>
      </c>
      <c r="Z2294" t="s">
        <v>44</v>
      </c>
      <c r="AA2294" t="s">
        <v>45</v>
      </c>
      <c r="AB2294" t="s">
        <v>532</v>
      </c>
      <c r="AC2294">
        <v>2000000</v>
      </c>
      <c r="AD2294">
        <v>2012</v>
      </c>
      <c r="AE2294">
        <v>403</v>
      </c>
      <c r="AF2294">
        <v>5.7</v>
      </c>
      <c r="AG2294">
        <v>2.35</v>
      </c>
      <c r="AH2294">
        <v>655</v>
      </c>
    </row>
    <row r="2295" spans="1:34">
      <c r="A2295" t="s">
        <v>34</v>
      </c>
      <c r="B2295" t="s">
        <v>14019</v>
      </c>
      <c r="C2295">
        <v>18</v>
      </c>
      <c r="D2295">
        <v>100</v>
      </c>
      <c r="E2295">
        <v>28</v>
      </c>
      <c r="F2295">
        <v>501</v>
      </c>
      <c r="G2295" t="s">
        <v>10453</v>
      </c>
      <c r="H2295">
        <v>945</v>
      </c>
      <c r="I2295">
        <v>20186</v>
      </c>
      <c r="J2295" t="s">
        <v>88</v>
      </c>
      <c r="Q2295" t="s">
        <v>14020</v>
      </c>
      <c r="R2295" t="s">
        <v>14021</v>
      </c>
      <c r="S2295">
        <v>6025</v>
      </c>
      <c r="T2295">
        <v>2924</v>
      </c>
      <c r="U2295" t="s">
        <v>14022</v>
      </c>
      <c r="V2295">
        <v>8</v>
      </c>
      <c r="W2295" t="s">
        <v>14023</v>
      </c>
      <c r="X2295" t="s">
        <v>14024</v>
      </c>
      <c r="Y2295">
        <v>15</v>
      </c>
      <c r="Z2295" t="s">
        <v>44</v>
      </c>
      <c r="AA2295" t="s">
        <v>45</v>
      </c>
      <c r="AB2295" t="s">
        <v>46</v>
      </c>
      <c r="AC2295">
        <v>930000</v>
      </c>
      <c r="AD2295">
        <v>2011</v>
      </c>
      <c r="AE2295">
        <v>756</v>
      </c>
      <c r="AF2295">
        <v>5.7</v>
      </c>
      <c r="AG2295">
        <v>2.35</v>
      </c>
      <c r="AH2295">
        <v>995</v>
      </c>
    </row>
    <row r="2296" spans="1:34">
      <c r="A2296" t="s">
        <v>34</v>
      </c>
      <c r="B2296" t="s">
        <v>5320</v>
      </c>
      <c r="C2296">
        <v>9</v>
      </c>
      <c r="D2296">
        <v>100</v>
      </c>
      <c r="E2296">
        <v>6</v>
      </c>
      <c r="F2296">
        <v>325</v>
      </c>
      <c r="G2296" t="s">
        <v>14032</v>
      </c>
      <c r="H2296">
        <v>396</v>
      </c>
      <c r="I2296">
        <v>31937</v>
      </c>
      <c r="J2296" t="s">
        <v>88</v>
      </c>
      <c r="K2296" t="s">
        <v>87</v>
      </c>
      <c r="Q2296" t="s">
        <v>14033</v>
      </c>
      <c r="R2296" t="s">
        <v>14034</v>
      </c>
      <c r="S2296">
        <v>1358</v>
      </c>
      <c r="T2296">
        <v>2310</v>
      </c>
      <c r="U2296" t="s">
        <v>14035</v>
      </c>
      <c r="V2296">
        <v>3</v>
      </c>
      <c r="W2296" t="s">
        <v>14036</v>
      </c>
      <c r="X2296" t="s">
        <v>14037</v>
      </c>
      <c r="Y2296">
        <v>10</v>
      </c>
      <c r="Z2296" t="s">
        <v>44</v>
      </c>
      <c r="AA2296" t="s">
        <v>45</v>
      </c>
      <c r="AB2296" t="s">
        <v>46</v>
      </c>
      <c r="AC2296">
        <v>500000</v>
      </c>
      <c r="AD2296">
        <v>2007</v>
      </c>
      <c r="AE2296">
        <v>326</v>
      </c>
      <c r="AF2296">
        <v>5.7</v>
      </c>
      <c r="AG2296">
        <v>1.85</v>
      </c>
      <c r="AH2296">
        <v>60</v>
      </c>
    </row>
    <row r="2297" spans="1:34">
      <c r="A2297" t="s">
        <v>34</v>
      </c>
      <c r="B2297" t="s">
        <v>6863</v>
      </c>
      <c r="C2297">
        <v>141</v>
      </c>
      <c r="D2297">
        <v>88</v>
      </c>
      <c r="E2297">
        <v>91</v>
      </c>
      <c r="F2297">
        <v>982</v>
      </c>
      <c r="G2297" t="s">
        <v>51</v>
      </c>
      <c r="H2297">
        <v>4000</v>
      </c>
      <c r="I2297">
        <v>120136047</v>
      </c>
      <c r="J2297" t="s">
        <v>88</v>
      </c>
      <c r="K2297" t="s">
        <v>38</v>
      </c>
      <c r="L2297" t="s">
        <v>87</v>
      </c>
      <c r="Q2297" t="s">
        <v>621</v>
      </c>
      <c r="R2297" t="s">
        <v>14066</v>
      </c>
      <c r="S2297">
        <v>48500</v>
      </c>
      <c r="T2297">
        <v>9913</v>
      </c>
      <c r="U2297" t="s">
        <v>3943</v>
      </c>
      <c r="V2297">
        <v>2</v>
      </c>
      <c r="W2297" t="s">
        <v>14067</v>
      </c>
      <c r="X2297" t="s">
        <v>14068</v>
      </c>
      <c r="Y2297">
        <v>124</v>
      </c>
      <c r="Z2297" t="s">
        <v>44</v>
      </c>
      <c r="AA2297" t="s">
        <v>359</v>
      </c>
      <c r="AB2297" t="s">
        <v>62</v>
      </c>
      <c r="AC2297">
        <v>80000000</v>
      </c>
      <c r="AD2297">
        <v>2008</v>
      </c>
      <c r="AE2297">
        <v>3000</v>
      </c>
      <c r="AF2297">
        <v>5.6</v>
      </c>
      <c r="AG2297">
        <v>1.85</v>
      </c>
      <c r="AH2297">
        <v>0</v>
      </c>
    </row>
    <row r="2298" spans="1:34">
      <c r="A2298" t="s">
        <v>34</v>
      </c>
      <c r="B2298" t="s">
        <v>9753</v>
      </c>
      <c r="C2298">
        <v>157</v>
      </c>
      <c r="D2298">
        <v>116</v>
      </c>
      <c r="E2298">
        <v>51</v>
      </c>
      <c r="F2298">
        <v>622</v>
      </c>
      <c r="G2298" t="s">
        <v>3665</v>
      </c>
      <c r="H2298">
        <v>11000</v>
      </c>
      <c r="I2298">
        <v>36931089</v>
      </c>
      <c r="J2298" t="s">
        <v>88</v>
      </c>
      <c r="Q2298" t="s">
        <v>3345</v>
      </c>
      <c r="R2298" t="s">
        <v>14110</v>
      </c>
      <c r="S2298">
        <v>70681</v>
      </c>
      <c r="T2298">
        <v>16484</v>
      </c>
      <c r="U2298" t="s">
        <v>1962</v>
      </c>
      <c r="V2298">
        <v>2</v>
      </c>
      <c r="W2298" t="s">
        <v>14111</v>
      </c>
      <c r="X2298" t="s">
        <v>14112</v>
      </c>
      <c r="Y2298">
        <v>198</v>
      </c>
      <c r="Z2298" t="s">
        <v>44</v>
      </c>
      <c r="AA2298" t="s">
        <v>45</v>
      </c>
      <c r="AB2298" t="s">
        <v>46</v>
      </c>
      <c r="AC2298">
        <v>70000000</v>
      </c>
      <c r="AD2298">
        <v>2012</v>
      </c>
      <c r="AE2298">
        <v>3000</v>
      </c>
      <c r="AF2298">
        <v>5.6</v>
      </c>
      <c r="AG2298">
        <v>2.35</v>
      </c>
      <c r="AH2298">
        <v>12000</v>
      </c>
    </row>
    <row r="2299" spans="1:34">
      <c r="A2299" t="s">
        <v>34</v>
      </c>
      <c r="B2299" t="s">
        <v>7076</v>
      </c>
      <c r="C2299">
        <v>57</v>
      </c>
      <c r="D2299">
        <v>95</v>
      </c>
      <c r="E2299">
        <v>293</v>
      </c>
      <c r="F2299">
        <v>744</v>
      </c>
      <c r="G2299" t="s">
        <v>791</v>
      </c>
      <c r="H2299">
        <v>851</v>
      </c>
      <c r="I2299">
        <v>128769345</v>
      </c>
      <c r="J2299" t="s">
        <v>88</v>
      </c>
      <c r="K2299" t="s">
        <v>87</v>
      </c>
      <c r="L2299" t="s">
        <v>86</v>
      </c>
      <c r="Q2299" t="s">
        <v>401</v>
      </c>
      <c r="R2299" t="s">
        <v>14113</v>
      </c>
      <c r="S2299">
        <v>86556</v>
      </c>
      <c r="T2299">
        <v>3155</v>
      </c>
      <c r="U2299" t="s">
        <v>5232</v>
      </c>
      <c r="V2299">
        <v>1</v>
      </c>
      <c r="W2299" t="s">
        <v>14114</v>
      </c>
      <c r="X2299" t="s">
        <v>14115</v>
      </c>
      <c r="Y2299">
        <v>99</v>
      </c>
      <c r="Z2299" t="s">
        <v>44</v>
      </c>
      <c r="AA2299" t="s">
        <v>45</v>
      </c>
      <c r="AB2299" t="s">
        <v>62</v>
      </c>
      <c r="AC2299">
        <v>54000000</v>
      </c>
      <c r="AD2299">
        <v>1996</v>
      </c>
      <c r="AE2299">
        <v>773</v>
      </c>
      <c r="AF2299">
        <v>5.6</v>
      </c>
      <c r="AG2299">
        <v>1.85</v>
      </c>
      <c r="AH2299">
        <v>960</v>
      </c>
    </row>
    <row r="2300" spans="1:34">
      <c r="A2300" t="s">
        <v>34</v>
      </c>
      <c r="B2300" t="s">
        <v>14119</v>
      </c>
      <c r="C2300">
        <v>93</v>
      </c>
      <c r="D2300">
        <v>107</v>
      </c>
      <c r="E2300">
        <v>11</v>
      </c>
      <c r="F2300">
        <v>506</v>
      </c>
      <c r="G2300" t="s">
        <v>3174</v>
      </c>
      <c r="H2300">
        <v>939</v>
      </c>
      <c r="I2300">
        <v>16088610</v>
      </c>
      <c r="J2300" t="s">
        <v>88</v>
      </c>
      <c r="K2300" t="s">
        <v>38</v>
      </c>
      <c r="L2300" t="s">
        <v>89</v>
      </c>
      <c r="M2300" t="s">
        <v>70</v>
      </c>
      <c r="Q2300" t="s">
        <v>624</v>
      </c>
      <c r="R2300" t="s">
        <v>14120</v>
      </c>
      <c r="S2300">
        <v>10417</v>
      </c>
      <c r="T2300">
        <v>3742</v>
      </c>
      <c r="U2300" t="s">
        <v>2827</v>
      </c>
      <c r="V2300">
        <v>2</v>
      </c>
      <c r="W2300" t="s">
        <v>14121</v>
      </c>
      <c r="X2300" t="s">
        <v>14122</v>
      </c>
      <c r="Y2300">
        <v>39</v>
      </c>
      <c r="Z2300" t="s">
        <v>44</v>
      </c>
      <c r="AA2300" t="s">
        <v>45</v>
      </c>
      <c r="AB2300" t="s">
        <v>150</v>
      </c>
      <c r="AC2300">
        <v>55000000</v>
      </c>
      <c r="AD2300">
        <v>2009</v>
      </c>
      <c r="AE2300">
        <v>605</v>
      </c>
      <c r="AF2300">
        <v>5.6</v>
      </c>
      <c r="AG2300">
        <v>2.35</v>
      </c>
      <c r="AH2300">
        <v>610</v>
      </c>
    </row>
    <row r="2301" spans="1:34">
      <c r="A2301" t="s">
        <v>34</v>
      </c>
      <c r="B2301" t="s">
        <v>607</v>
      </c>
      <c r="C2301">
        <v>136</v>
      </c>
      <c r="D2301">
        <v>110</v>
      </c>
      <c r="E2301">
        <v>94</v>
      </c>
      <c r="F2301">
        <v>240</v>
      </c>
      <c r="G2301" t="s">
        <v>14123</v>
      </c>
      <c r="H2301">
        <v>277</v>
      </c>
      <c r="I2301">
        <v>75604320</v>
      </c>
      <c r="J2301" t="s">
        <v>88</v>
      </c>
      <c r="K2301" t="s">
        <v>87</v>
      </c>
      <c r="Q2301" t="s">
        <v>14124</v>
      </c>
      <c r="R2301" t="s">
        <v>14125</v>
      </c>
      <c r="S2301">
        <v>68417</v>
      </c>
      <c r="T2301">
        <v>847</v>
      </c>
      <c r="U2301" t="s">
        <v>13057</v>
      </c>
      <c r="V2301">
        <v>1</v>
      </c>
      <c r="W2301" t="s">
        <v>14126</v>
      </c>
      <c r="X2301" t="s">
        <v>14127</v>
      </c>
      <c r="Y2301">
        <v>195</v>
      </c>
      <c r="Z2301" t="s">
        <v>44</v>
      </c>
      <c r="AA2301" t="s">
        <v>45</v>
      </c>
      <c r="AB2301" t="s">
        <v>62</v>
      </c>
      <c r="AC2301">
        <v>54000000</v>
      </c>
      <c r="AD2301">
        <v>2006</v>
      </c>
      <c r="AE2301">
        <v>245</v>
      </c>
      <c r="AF2301">
        <v>5.6</v>
      </c>
      <c r="AG2301">
        <v>1.85</v>
      </c>
      <c r="AH2301">
        <v>0</v>
      </c>
    </row>
    <row r="2302" spans="1:34">
      <c r="A2302" t="s">
        <v>34</v>
      </c>
      <c r="B2302" t="s">
        <v>8852</v>
      </c>
      <c r="C2302">
        <v>143</v>
      </c>
      <c r="D2302">
        <v>95</v>
      </c>
      <c r="E2302">
        <v>9</v>
      </c>
      <c r="F2302">
        <v>11000</v>
      </c>
      <c r="G2302" t="s">
        <v>201</v>
      </c>
      <c r="H2302">
        <v>14000</v>
      </c>
      <c r="I2302">
        <v>88658172</v>
      </c>
      <c r="J2302" t="s">
        <v>88</v>
      </c>
      <c r="K2302" t="s">
        <v>87</v>
      </c>
      <c r="Q2302" t="s">
        <v>762</v>
      </c>
      <c r="R2302" t="s">
        <v>14131</v>
      </c>
      <c r="S2302">
        <v>58412</v>
      </c>
      <c r="T2302">
        <v>37967</v>
      </c>
      <c r="U2302" t="s">
        <v>1422</v>
      </c>
      <c r="V2302">
        <v>2</v>
      </c>
      <c r="W2302" t="s">
        <v>14132</v>
      </c>
      <c r="X2302" t="s">
        <v>14133</v>
      </c>
      <c r="Y2302">
        <v>242</v>
      </c>
      <c r="Z2302" t="s">
        <v>44</v>
      </c>
      <c r="AA2302" t="s">
        <v>45</v>
      </c>
      <c r="AB2302" t="s">
        <v>62</v>
      </c>
      <c r="AC2302">
        <v>50000000</v>
      </c>
      <c r="AD2302">
        <v>2006</v>
      </c>
      <c r="AE2302">
        <v>11000</v>
      </c>
      <c r="AF2302">
        <v>5.6</v>
      </c>
      <c r="AG2302">
        <v>2.35</v>
      </c>
      <c r="AH2302">
        <v>2000</v>
      </c>
    </row>
    <row r="2303" spans="1:34">
      <c r="A2303" t="s">
        <v>34</v>
      </c>
      <c r="B2303" t="s">
        <v>4274</v>
      </c>
      <c r="C2303">
        <v>82</v>
      </c>
      <c r="D2303">
        <v>87</v>
      </c>
      <c r="E2303">
        <v>0</v>
      </c>
      <c r="F2303">
        <v>591</v>
      </c>
      <c r="G2303" t="s">
        <v>4109</v>
      </c>
      <c r="H2303">
        <v>2000</v>
      </c>
      <c r="I2303">
        <v>6291602</v>
      </c>
      <c r="J2303" t="s">
        <v>88</v>
      </c>
      <c r="K2303" t="s">
        <v>86</v>
      </c>
      <c r="Q2303" t="s">
        <v>2595</v>
      </c>
      <c r="R2303" t="s">
        <v>14137</v>
      </c>
      <c r="S2303">
        <v>8070</v>
      </c>
      <c r="T2303">
        <v>3954</v>
      </c>
      <c r="U2303" t="s">
        <v>1671</v>
      </c>
      <c r="V2303">
        <v>0</v>
      </c>
      <c r="W2303" t="s">
        <v>14138</v>
      </c>
      <c r="X2303" t="s">
        <v>14139</v>
      </c>
      <c r="Y2303">
        <v>91</v>
      </c>
      <c r="Z2303" t="s">
        <v>44</v>
      </c>
      <c r="AA2303" t="s">
        <v>45</v>
      </c>
      <c r="AB2303" t="s">
        <v>46</v>
      </c>
      <c r="AC2303">
        <v>50000000</v>
      </c>
      <c r="AD2303">
        <v>2000</v>
      </c>
      <c r="AE2303">
        <v>602</v>
      </c>
      <c r="AF2303">
        <v>5.6</v>
      </c>
      <c r="AG2303">
        <v>1.85</v>
      </c>
      <c r="AH2303">
        <v>255</v>
      </c>
    </row>
    <row r="2304" spans="1:34">
      <c r="A2304" t="s">
        <v>34</v>
      </c>
      <c r="B2304" t="s">
        <v>14140</v>
      </c>
      <c r="C2304">
        <v>155</v>
      </c>
      <c r="D2304">
        <v>107</v>
      </c>
      <c r="E2304">
        <v>18</v>
      </c>
      <c r="F2304">
        <v>560</v>
      </c>
      <c r="G2304" t="s">
        <v>13649</v>
      </c>
      <c r="H2304">
        <v>811</v>
      </c>
      <c r="I2304">
        <v>60786269</v>
      </c>
      <c r="J2304" t="s">
        <v>88</v>
      </c>
      <c r="K2304" t="s">
        <v>38</v>
      </c>
      <c r="L2304" t="s">
        <v>128</v>
      </c>
      <c r="M2304" t="s">
        <v>87</v>
      </c>
      <c r="Q2304" t="s">
        <v>10261</v>
      </c>
      <c r="R2304" t="s">
        <v>14141</v>
      </c>
      <c r="S2304">
        <v>90539</v>
      </c>
      <c r="T2304">
        <v>3106</v>
      </c>
      <c r="U2304" t="s">
        <v>14142</v>
      </c>
      <c r="V2304">
        <v>5</v>
      </c>
      <c r="W2304" t="s">
        <v>14143</v>
      </c>
      <c r="X2304" t="s">
        <v>14144</v>
      </c>
      <c r="Y2304">
        <v>379</v>
      </c>
      <c r="Z2304" t="s">
        <v>44</v>
      </c>
      <c r="AA2304" t="s">
        <v>45</v>
      </c>
      <c r="AB2304" t="s">
        <v>62</v>
      </c>
      <c r="AC2304">
        <v>45000000</v>
      </c>
      <c r="AD2304">
        <v>2000</v>
      </c>
      <c r="AE2304">
        <v>625</v>
      </c>
      <c r="AF2304">
        <v>5.6</v>
      </c>
      <c r="AG2304">
        <v>2.35</v>
      </c>
      <c r="AH2304">
        <v>0</v>
      </c>
    </row>
    <row r="2305" spans="1:34">
      <c r="A2305" t="s">
        <v>34</v>
      </c>
      <c r="B2305" t="s">
        <v>10800</v>
      </c>
      <c r="C2305">
        <v>94</v>
      </c>
      <c r="D2305">
        <v>95</v>
      </c>
      <c r="E2305">
        <v>58</v>
      </c>
      <c r="F2305">
        <v>3000</v>
      </c>
      <c r="G2305" t="s">
        <v>1736</v>
      </c>
      <c r="H2305">
        <v>14000</v>
      </c>
      <c r="I2305">
        <v>52580895</v>
      </c>
      <c r="J2305" t="s">
        <v>88</v>
      </c>
      <c r="K2305" t="s">
        <v>89</v>
      </c>
      <c r="L2305" t="s">
        <v>87</v>
      </c>
      <c r="M2305" t="s">
        <v>520</v>
      </c>
      <c r="Q2305" t="s">
        <v>2616</v>
      </c>
      <c r="R2305" t="s">
        <v>14145</v>
      </c>
      <c r="S2305">
        <v>30255</v>
      </c>
      <c r="T2305">
        <v>27351</v>
      </c>
      <c r="U2305" t="s">
        <v>51</v>
      </c>
      <c r="V2305">
        <v>1</v>
      </c>
      <c r="W2305" t="s">
        <v>14146</v>
      </c>
      <c r="X2305" t="s">
        <v>14147</v>
      </c>
      <c r="Y2305">
        <v>118</v>
      </c>
      <c r="Z2305" t="s">
        <v>44</v>
      </c>
      <c r="AA2305" t="s">
        <v>45</v>
      </c>
      <c r="AB2305" t="s">
        <v>150</v>
      </c>
      <c r="AC2305">
        <v>45000000</v>
      </c>
      <c r="AD2305">
        <v>2005</v>
      </c>
      <c r="AE2305">
        <v>8000</v>
      </c>
      <c r="AF2305">
        <v>5.6</v>
      </c>
      <c r="AG2305">
        <v>2.35</v>
      </c>
      <c r="AH2305">
        <v>743</v>
      </c>
    </row>
    <row r="2306" spans="1:34">
      <c r="A2306" t="s">
        <v>34</v>
      </c>
      <c r="B2306" t="s">
        <v>6474</v>
      </c>
      <c r="C2306">
        <v>90</v>
      </c>
      <c r="D2306">
        <v>75</v>
      </c>
      <c r="E2306">
        <v>221</v>
      </c>
      <c r="F2306">
        <v>553</v>
      </c>
      <c r="G2306" t="s">
        <v>7265</v>
      </c>
      <c r="H2306">
        <v>11000</v>
      </c>
      <c r="I2306">
        <v>57651794</v>
      </c>
      <c r="J2306" t="s">
        <v>88</v>
      </c>
      <c r="K2306" t="s">
        <v>87</v>
      </c>
      <c r="L2306" t="s">
        <v>520</v>
      </c>
      <c r="Q2306" t="s">
        <v>4379</v>
      </c>
      <c r="R2306" t="s">
        <v>14165</v>
      </c>
      <c r="S2306">
        <v>40651</v>
      </c>
      <c r="T2306">
        <v>13125</v>
      </c>
      <c r="U2306" t="s">
        <v>8220</v>
      </c>
      <c r="V2306">
        <v>2</v>
      </c>
      <c r="W2306" t="s">
        <v>14166</v>
      </c>
      <c r="X2306" t="s">
        <v>14167</v>
      </c>
      <c r="Y2306">
        <v>209</v>
      </c>
      <c r="Z2306" t="s">
        <v>44</v>
      </c>
      <c r="AA2306" t="s">
        <v>45</v>
      </c>
      <c r="AB2306" t="s">
        <v>62</v>
      </c>
      <c r="AC2306">
        <v>33000000</v>
      </c>
      <c r="AD2306">
        <v>2006</v>
      </c>
      <c r="AE2306">
        <v>970</v>
      </c>
      <c r="AF2306">
        <v>5.6</v>
      </c>
      <c r="AG2306">
        <v>1.85</v>
      </c>
      <c r="AH2306">
        <v>0</v>
      </c>
    </row>
    <row r="2307" spans="1:34">
      <c r="A2307" t="s">
        <v>34</v>
      </c>
      <c r="B2307" t="s">
        <v>14180</v>
      </c>
      <c r="C2307">
        <v>133</v>
      </c>
      <c r="D2307">
        <v>89</v>
      </c>
      <c r="E2307">
        <v>16</v>
      </c>
      <c r="F2307">
        <v>2000</v>
      </c>
      <c r="G2307" t="s">
        <v>63</v>
      </c>
      <c r="H2307">
        <v>49000</v>
      </c>
      <c r="I2307">
        <v>21784432</v>
      </c>
      <c r="J2307" t="s">
        <v>88</v>
      </c>
      <c r="Q2307" t="s">
        <v>566</v>
      </c>
      <c r="R2307" t="s">
        <v>14181</v>
      </c>
      <c r="S2307">
        <v>37493</v>
      </c>
      <c r="T2307">
        <v>74181</v>
      </c>
      <c r="U2307" t="s">
        <v>10308</v>
      </c>
      <c r="V2307">
        <v>8</v>
      </c>
      <c r="W2307" t="s">
        <v>14182</v>
      </c>
      <c r="X2307" t="s">
        <v>14183</v>
      </c>
      <c r="Y2307">
        <v>108</v>
      </c>
      <c r="Z2307" t="s">
        <v>44</v>
      </c>
      <c r="AA2307" t="s">
        <v>45</v>
      </c>
      <c r="AB2307" t="s">
        <v>46</v>
      </c>
      <c r="AC2307">
        <v>35000000</v>
      </c>
      <c r="AD2307">
        <v>2013</v>
      </c>
      <c r="AE2307">
        <v>22000</v>
      </c>
      <c r="AF2307">
        <v>5.6</v>
      </c>
      <c r="AG2307">
        <v>2.35</v>
      </c>
      <c r="AH2307">
        <v>0</v>
      </c>
    </row>
    <row r="2308" spans="1:34">
      <c r="A2308" t="s">
        <v>34</v>
      </c>
      <c r="B2308" t="s">
        <v>913</v>
      </c>
      <c r="C2308">
        <v>73</v>
      </c>
      <c r="D2308">
        <v>96</v>
      </c>
      <c r="E2308">
        <v>0</v>
      </c>
      <c r="F2308">
        <v>130</v>
      </c>
      <c r="G2308" t="s">
        <v>14188</v>
      </c>
      <c r="H2308">
        <v>372</v>
      </c>
      <c r="I2308">
        <v>14208384</v>
      </c>
      <c r="J2308" t="s">
        <v>88</v>
      </c>
      <c r="K2308" t="s">
        <v>87</v>
      </c>
      <c r="Q2308" t="s">
        <v>11489</v>
      </c>
      <c r="R2308" t="s">
        <v>14189</v>
      </c>
      <c r="S2308">
        <v>11520</v>
      </c>
      <c r="T2308">
        <v>977</v>
      </c>
      <c r="U2308" t="s">
        <v>14190</v>
      </c>
      <c r="V2308">
        <v>2</v>
      </c>
      <c r="W2308" t="s">
        <v>14191</v>
      </c>
      <c r="X2308" t="s">
        <v>14192</v>
      </c>
      <c r="Y2308">
        <v>105</v>
      </c>
      <c r="Z2308" t="s">
        <v>44</v>
      </c>
      <c r="AA2308" t="s">
        <v>45</v>
      </c>
      <c r="AB2308" t="s">
        <v>62</v>
      </c>
      <c r="AC2308">
        <v>30000000</v>
      </c>
      <c r="AD2308">
        <v>2003</v>
      </c>
      <c r="AE2308">
        <v>206</v>
      </c>
      <c r="AF2308">
        <v>5.6</v>
      </c>
      <c r="AG2308">
        <v>1.85</v>
      </c>
      <c r="AH2308">
        <v>625</v>
      </c>
    </row>
    <row r="2309" spans="1:34">
      <c r="A2309" t="s">
        <v>34</v>
      </c>
      <c r="B2309" t="s">
        <v>14214</v>
      </c>
      <c r="C2309">
        <v>127</v>
      </c>
      <c r="D2309">
        <v>101</v>
      </c>
      <c r="E2309">
        <v>7</v>
      </c>
      <c r="F2309">
        <v>440</v>
      </c>
      <c r="G2309" t="s">
        <v>2612</v>
      </c>
      <c r="H2309">
        <v>1000</v>
      </c>
      <c r="I2309">
        <v>35000629</v>
      </c>
      <c r="J2309" t="s">
        <v>88</v>
      </c>
      <c r="K2309" t="s">
        <v>87</v>
      </c>
      <c r="Q2309" t="s">
        <v>7914</v>
      </c>
      <c r="R2309" t="s">
        <v>14215</v>
      </c>
      <c r="S2309">
        <v>74622</v>
      </c>
      <c r="T2309">
        <v>2822</v>
      </c>
      <c r="U2309" t="s">
        <v>13505</v>
      </c>
      <c r="V2309">
        <v>1</v>
      </c>
      <c r="W2309" t="s">
        <v>14216</v>
      </c>
      <c r="X2309" t="s">
        <v>14217</v>
      </c>
      <c r="Y2309">
        <v>150</v>
      </c>
      <c r="Z2309" t="s">
        <v>44</v>
      </c>
      <c r="AA2309" t="s">
        <v>45</v>
      </c>
      <c r="AB2309" t="s">
        <v>46</v>
      </c>
      <c r="AC2309">
        <v>25000000</v>
      </c>
      <c r="AD2309">
        <v>2007</v>
      </c>
      <c r="AE2309">
        <v>562</v>
      </c>
      <c r="AF2309">
        <v>5.6</v>
      </c>
      <c r="AG2309">
        <v>1.85</v>
      </c>
      <c r="AH2309">
        <v>0</v>
      </c>
    </row>
    <row r="2310" spans="1:34">
      <c r="A2310" t="s">
        <v>34</v>
      </c>
      <c r="B2310" t="s">
        <v>7457</v>
      </c>
      <c r="C2310">
        <v>84</v>
      </c>
      <c r="D2310">
        <v>95</v>
      </c>
      <c r="E2310">
        <v>126</v>
      </c>
      <c r="F2310">
        <v>886</v>
      </c>
      <c r="G2310" t="s">
        <v>1978</v>
      </c>
      <c r="H2310">
        <v>2000</v>
      </c>
      <c r="I2310">
        <v>16964743</v>
      </c>
      <c r="J2310" t="s">
        <v>88</v>
      </c>
      <c r="K2310" t="s">
        <v>87</v>
      </c>
      <c r="Q2310" t="s">
        <v>10308</v>
      </c>
      <c r="R2310" t="s">
        <v>14229</v>
      </c>
      <c r="S2310">
        <v>22844</v>
      </c>
      <c r="T2310">
        <v>4681</v>
      </c>
      <c r="U2310" t="s">
        <v>279</v>
      </c>
      <c r="V2310">
        <v>1</v>
      </c>
      <c r="W2310" t="s">
        <v>14230</v>
      </c>
      <c r="X2310" t="s">
        <v>14231</v>
      </c>
      <c r="Y2310">
        <v>140</v>
      </c>
      <c r="Z2310" t="s">
        <v>44</v>
      </c>
      <c r="AA2310" t="s">
        <v>45</v>
      </c>
      <c r="AB2310" t="s">
        <v>62</v>
      </c>
      <c r="AC2310">
        <v>24000000</v>
      </c>
      <c r="AD2310">
        <v>2004</v>
      </c>
      <c r="AE2310">
        <v>989</v>
      </c>
      <c r="AF2310">
        <v>5.6</v>
      </c>
      <c r="AG2310">
        <v>2.35</v>
      </c>
      <c r="AH2310">
        <v>876</v>
      </c>
    </row>
    <row r="2311" spans="1:34">
      <c r="A2311" t="s">
        <v>34</v>
      </c>
      <c r="B2311" t="s">
        <v>14232</v>
      </c>
      <c r="C2311">
        <v>53</v>
      </c>
      <c r="D2311">
        <v>88</v>
      </c>
      <c r="E2311">
        <v>12</v>
      </c>
      <c r="F2311">
        <v>249</v>
      </c>
      <c r="G2311" t="s">
        <v>7672</v>
      </c>
      <c r="H2311">
        <v>327</v>
      </c>
      <c r="I2311">
        <v>13019253</v>
      </c>
      <c r="J2311" t="s">
        <v>88</v>
      </c>
      <c r="K2311" t="s">
        <v>37</v>
      </c>
      <c r="Q2311" t="s">
        <v>2812</v>
      </c>
      <c r="R2311" t="s">
        <v>14233</v>
      </c>
      <c r="S2311">
        <v>3914</v>
      </c>
      <c r="T2311">
        <v>1509</v>
      </c>
      <c r="U2311" t="s">
        <v>9302</v>
      </c>
      <c r="V2311">
        <v>4</v>
      </c>
      <c r="W2311" t="s">
        <v>14234</v>
      </c>
      <c r="X2311" t="s">
        <v>14235</v>
      </c>
      <c r="Y2311">
        <v>47</v>
      </c>
      <c r="Z2311" t="s">
        <v>44</v>
      </c>
      <c r="AA2311" t="s">
        <v>45</v>
      </c>
      <c r="AB2311" t="s">
        <v>62</v>
      </c>
      <c r="AC2311">
        <v>23000000</v>
      </c>
      <c r="AD2311">
        <v>2000</v>
      </c>
      <c r="AE2311">
        <v>281</v>
      </c>
      <c r="AF2311">
        <v>5.6</v>
      </c>
      <c r="AG2311">
        <v>1.85</v>
      </c>
      <c r="AH2311">
        <v>153</v>
      </c>
    </row>
    <row r="2312" spans="1:34">
      <c r="A2312" t="s">
        <v>34</v>
      </c>
      <c r="B2312" t="s">
        <v>14242</v>
      </c>
      <c r="C2312">
        <v>81</v>
      </c>
      <c r="D2312">
        <v>101</v>
      </c>
      <c r="E2312">
        <v>13</v>
      </c>
      <c r="F2312">
        <v>499</v>
      </c>
      <c r="G2312" t="s">
        <v>12635</v>
      </c>
      <c r="H2312">
        <v>651</v>
      </c>
      <c r="I2312">
        <v>15408822</v>
      </c>
      <c r="J2312" t="s">
        <v>88</v>
      </c>
      <c r="K2312" t="s">
        <v>87</v>
      </c>
      <c r="Q2312" t="s">
        <v>330</v>
      </c>
      <c r="R2312" t="s">
        <v>14243</v>
      </c>
      <c r="S2312">
        <v>14147</v>
      </c>
      <c r="T2312">
        <v>2698</v>
      </c>
      <c r="U2312" t="s">
        <v>6847</v>
      </c>
      <c r="V2312">
        <v>3</v>
      </c>
      <c r="W2312" t="s">
        <v>14244</v>
      </c>
      <c r="X2312" t="s">
        <v>14245</v>
      </c>
      <c r="Y2312">
        <v>92</v>
      </c>
      <c r="Z2312" t="s">
        <v>44</v>
      </c>
      <c r="AA2312" t="s">
        <v>45</v>
      </c>
      <c r="AB2312" t="s">
        <v>62</v>
      </c>
      <c r="AC2312">
        <v>20000000</v>
      </c>
      <c r="AD2312">
        <v>2003</v>
      </c>
      <c r="AE2312">
        <v>555</v>
      </c>
      <c r="AF2312">
        <v>5.6</v>
      </c>
      <c r="AG2312">
        <v>1.85</v>
      </c>
      <c r="AH2312">
        <v>401</v>
      </c>
    </row>
    <row r="2313" spans="1:34">
      <c r="A2313" t="s">
        <v>34</v>
      </c>
      <c r="B2313" t="s">
        <v>13722</v>
      </c>
      <c r="C2313">
        <v>140</v>
      </c>
      <c r="D2313">
        <v>96</v>
      </c>
      <c r="E2313">
        <v>36</v>
      </c>
      <c r="F2313">
        <v>486</v>
      </c>
      <c r="G2313" t="s">
        <v>4164</v>
      </c>
      <c r="H2313">
        <v>1000</v>
      </c>
      <c r="I2313">
        <v>37939782</v>
      </c>
      <c r="J2313" t="s">
        <v>88</v>
      </c>
      <c r="K2313" t="s">
        <v>87</v>
      </c>
      <c r="Q2313" t="s">
        <v>2792</v>
      </c>
      <c r="R2313" t="s">
        <v>14271</v>
      </c>
      <c r="S2313">
        <v>62272</v>
      </c>
      <c r="T2313">
        <v>3294</v>
      </c>
      <c r="U2313" t="s">
        <v>9780</v>
      </c>
      <c r="V2313">
        <v>0</v>
      </c>
      <c r="W2313" t="s">
        <v>14272</v>
      </c>
      <c r="X2313" t="s">
        <v>14273</v>
      </c>
      <c r="Y2313">
        <v>207</v>
      </c>
      <c r="Z2313" t="s">
        <v>44</v>
      </c>
      <c r="AA2313" t="s">
        <v>45</v>
      </c>
      <c r="AB2313" t="s">
        <v>46</v>
      </c>
      <c r="AC2313">
        <v>17000000</v>
      </c>
      <c r="AD2313">
        <v>2002</v>
      </c>
      <c r="AE2313">
        <v>580</v>
      </c>
      <c r="AF2313">
        <v>5.6</v>
      </c>
      <c r="AG2313">
        <v>1.85</v>
      </c>
      <c r="AH2313">
        <v>2000</v>
      </c>
    </row>
    <row r="2314" spans="1:34">
      <c r="A2314" t="s">
        <v>34</v>
      </c>
      <c r="B2314" t="s">
        <v>14279</v>
      </c>
      <c r="C2314">
        <v>75</v>
      </c>
      <c r="D2314">
        <v>98</v>
      </c>
      <c r="E2314">
        <v>39</v>
      </c>
      <c r="F2314">
        <v>428</v>
      </c>
      <c r="G2314" t="s">
        <v>12472</v>
      </c>
      <c r="H2314">
        <v>593</v>
      </c>
      <c r="I2314">
        <v>22734486</v>
      </c>
      <c r="J2314" t="s">
        <v>88</v>
      </c>
      <c r="Q2314" t="s">
        <v>6336</v>
      </c>
      <c r="R2314" t="s">
        <v>14280</v>
      </c>
      <c r="S2314">
        <v>11815</v>
      </c>
      <c r="T2314">
        <v>2713</v>
      </c>
      <c r="U2314" t="s">
        <v>6647</v>
      </c>
      <c r="V2314">
        <v>1</v>
      </c>
      <c r="W2314" t="s">
        <v>14281</v>
      </c>
      <c r="X2314" t="s">
        <v>14282</v>
      </c>
      <c r="Y2314">
        <v>117</v>
      </c>
      <c r="Z2314" t="s">
        <v>44</v>
      </c>
      <c r="AA2314" t="s">
        <v>45</v>
      </c>
      <c r="AB2314" t="s">
        <v>62</v>
      </c>
      <c r="AC2314">
        <v>17000000</v>
      </c>
      <c r="AD2314">
        <v>2003</v>
      </c>
      <c r="AE2314">
        <v>517</v>
      </c>
      <c r="AF2314">
        <v>5.6</v>
      </c>
      <c r="AG2314">
        <v>2.35</v>
      </c>
      <c r="AH2314">
        <v>320</v>
      </c>
    </row>
    <row r="2315" spans="1:34">
      <c r="A2315" t="s">
        <v>34</v>
      </c>
      <c r="B2315" t="s">
        <v>14248</v>
      </c>
      <c r="C2315">
        <v>84</v>
      </c>
      <c r="D2315">
        <v>96</v>
      </c>
      <c r="E2315">
        <v>22</v>
      </c>
      <c r="F2315">
        <v>324</v>
      </c>
      <c r="G2315" t="s">
        <v>1518</v>
      </c>
      <c r="H2315">
        <v>8000</v>
      </c>
      <c r="I2315">
        <v>15427192</v>
      </c>
      <c r="J2315" t="s">
        <v>88</v>
      </c>
      <c r="K2315" t="s">
        <v>37</v>
      </c>
      <c r="L2315" t="s">
        <v>90</v>
      </c>
      <c r="Q2315" t="s">
        <v>1736</v>
      </c>
      <c r="R2315" t="s">
        <v>14283</v>
      </c>
      <c r="S2315">
        <v>11768</v>
      </c>
      <c r="T2315">
        <v>11078</v>
      </c>
      <c r="U2315" t="s">
        <v>14284</v>
      </c>
      <c r="V2315">
        <v>0</v>
      </c>
      <c r="W2315" t="s">
        <v>14285</v>
      </c>
      <c r="X2315" t="s">
        <v>14286</v>
      </c>
      <c r="Y2315">
        <v>148</v>
      </c>
      <c r="Z2315" t="s">
        <v>44</v>
      </c>
      <c r="AA2315" t="s">
        <v>45</v>
      </c>
      <c r="AB2315" t="s">
        <v>62</v>
      </c>
      <c r="AC2315">
        <v>16000000</v>
      </c>
      <c r="AD2315">
        <v>2000</v>
      </c>
      <c r="AE2315">
        <v>2000</v>
      </c>
      <c r="AF2315">
        <v>5.6</v>
      </c>
      <c r="AG2315">
        <v>1.85</v>
      </c>
      <c r="AH2315">
        <v>492</v>
      </c>
    </row>
    <row r="2316" spans="1:34">
      <c r="A2316" t="s">
        <v>34</v>
      </c>
      <c r="B2316" t="s">
        <v>14287</v>
      </c>
      <c r="C2316">
        <v>41</v>
      </c>
      <c r="D2316">
        <v>113</v>
      </c>
      <c r="E2316">
        <v>0</v>
      </c>
      <c r="F2316">
        <v>607</v>
      </c>
      <c r="G2316" t="s">
        <v>14288</v>
      </c>
      <c r="H2316">
        <v>2000</v>
      </c>
      <c r="I2316">
        <v>55184721</v>
      </c>
      <c r="J2316" t="s">
        <v>88</v>
      </c>
      <c r="K2316" t="s">
        <v>38</v>
      </c>
      <c r="Q2316" t="s">
        <v>13954</v>
      </c>
      <c r="R2316" t="s">
        <v>14289</v>
      </c>
      <c r="S2316">
        <v>9811</v>
      </c>
      <c r="T2316">
        <v>6510</v>
      </c>
      <c r="U2316" t="s">
        <v>14290</v>
      </c>
      <c r="V2316">
        <v>8</v>
      </c>
      <c r="W2316" t="s">
        <v>14291</v>
      </c>
      <c r="X2316" t="s">
        <v>14292</v>
      </c>
      <c r="Y2316">
        <v>100</v>
      </c>
      <c r="Z2316" t="s">
        <v>44</v>
      </c>
      <c r="AA2316" t="s">
        <v>45</v>
      </c>
      <c r="AB2316" t="s">
        <v>62</v>
      </c>
      <c r="AC2316">
        <v>15000000</v>
      </c>
      <c r="AD2316">
        <v>2007</v>
      </c>
      <c r="AE2316">
        <v>721</v>
      </c>
      <c r="AF2316">
        <v>5.6</v>
      </c>
      <c r="AG2316">
        <v>1.85</v>
      </c>
      <c r="AH2316">
        <v>1000</v>
      </c>
    </row>
    <row r="2317" spans="1:34">
      <c r="A2317" t="s">
        <v>34</v>
      </c>
      <c r="B2317" t="s">
        <v>1929</v>
      </c>
      <c r="C2317">
        <v>97</v>
      </c>
      <c r="D2317">
        <v>97</v>
      </c>
      <c r="E2317">
        <v>745</v>
      </c>
      <c r="F2317">
        <v>745</v>
      </c>
      <c r="G2317" t="s">
        <v>6262</v>
      </c>
      <c r="H2317">
        <v>12000</v>
      </c>
      <c r="I2317">
        <v>11614236</v>
      </c>
      <c r="J2317" t="s">
        <v>88</v>
      </c>
      <c r="Q2317" t="s">
        <v>698</v>
      </c>
      <c r="R2317" t="s">
        <v>14296</v>
      </c>
      <c r="S2317">
        <v>9294</v>
      </c>
      <c r="T2317">
        <v>15209</v>
      </c>
      <c r="U2317" t="s">
        <v>1929</v>
      </c>
      <c r="V2317">
        <v>2</v>
      </c>
      <c r="W2317" t="s">
        <v>14297</v>
      </c>
      <c r="X2317" t="s">
        <v>14298</v>
      </c>
      <c r="Y2317">
        <v>140</v>
      </c>
      <c r="Z2317" t="s">
        <v>44</v>
      </c>
      <c r="AA2317" t="s">
        <v>45</v>
      </c>
      <c r="AB2317" t="s">
        <v>62</v>
      </c>
      <c r="AC2317">
        <v>15000000</v>
      </c>
      <c r="AD2317">
        <v>1999</v>
      </c>
      <c r="AE2317">
        <v>821</v>
      </c>
      <c r="AF2317">
        <v>5.6</v>
      </c>
      <c r="AG2317">
        <v>1.37</v>
      </c>
      <c r="AH2317">
        <v>251</v>
      </c>
    </row>
    <row r="2318" spans="1:34">
      <c r="A2318" t="s">
        <v>34</v>
      </c>
      <c r="B2318" t="s">
        <v>14318</v>
      </c>
      <c r="C2318">
        <v>92</v>
      </c>
      <c r="D2318">
        <v>98</v>
      </c>
      <c r="E2318">
        <v>7</v>
      </c>
      <c r="F2318">
        <v>73</v>
      </c>
      <c r="G2318" t="s">
        <v>7196</v>
      </c>
      <c r="H2318">
        <v>931</v>
      </c>
      <c r="I2318">
        <v>30306281</v>
      </c>
      <c r="J2318" t="s">
        <v>88</v>
      </c>
      <c r="K2318" t="s">
        <v>38</v>
      </c>
      <c r="Q2318" t="s">
        <v>7080</v>
      </c>
      <c r="R2318" t="s">
        <v>14319</v>
      </c>
      <c r="S2318">
        <v>12388</v>
      </c>
      <c r="T2318">
        <v>1917</v>
      </c>
      <c r="U2318" t="s">
        <v>14320</v>
      </c>
      <c r="V2318">
        <v>2</v>
      </c>
      <c r="W2318" t="s">
        <v>14321</v>
      </c>
      <c r="X2318" t="s">
        <v>14322</v>
      </c>
      <c r="Y2318">
        <v>147</v>
      </c>
      <c r="Z2318" t="s">
        <v>44</v>
      </c>
      <c r="AA2318" t="s">
        <v>45</v>
      </c>
      <c r="AB2318" t="s">
        <v>46</v>
      </c>
      <c r="AC2318">
        <v>10000000</v>
      </c>
      <c r="AD2318">
        <v>2002</v>
      </c>
      <c r="AE2318">
        <v>797</v>
      </c>
      <c r="AF2318">
        <v>5.6</v>
      </c>
      <c r="AG2318">
        <v>2.35</v>
      </c>
      <c r="AH2318">
        <v>744</v>
      </c>
    </row>
    <row r="2319" spans="1:34">
      <c r="A2319" t="s">
        <v>34</v>
      </c>
      <c r="B2319" t="s">
        <v>5990</v>
      </c>
      <c r="C2319">
        <v>66</v>
      </c>
      <c r="D2319">
        <v>119</v>
      </c>
      <c r="E2319">
        <v>422</v>
      </c>
      <c r="F2319">
        <v>422</v>
      </c>
      <c r="G2319" t="s">
        <v>14332</v>
      </c>
      <c r="H2319">
        <v>861</v>
      </c>
      <c r="I2319">
        <v>4992159</v>
      </c>
      <c r="J2319" t="s">
        <v>88</v>
      </c>
      <c r="K2319" t="s">
        <v>94</v>
      </c>
      <c r="L2319" t="s">
        <v>57</v>
      </c>
      <c r="Q2319" t="s">
        <v>13105</v>
      </c>
      <c r="R2319" t="s">
        <v>14333</v>
      </c>
      <c r="S2319">
        <v>23823</v>
      </c>
      <c r="T2319">
        <v>3306</v>
      </c>
      <c r="U2319" t="s">
        <v>5990</v>
      </c>
      <c r="V2319">
        <v>2</v>
      </c>
      <c r="W2319" t="s">
        <v>14334</v>
      </c>
      <c r="X2319" t="s">
        <v>14335</v>
      </c>
      <c r="Y2319">
        <v>201</v>
      </c>
      <c r="Z2319" t="s">
        <v>44</v>
      </c>
      <c r="AA2319" t="s">
        <v>45</v>
      </c>
      <c r="AB2319" t="s">
        <v>46</v>
      </c>
      <c r="AC2319">
        <v>8550000</v>
      </c>
      <c r="AD2319">
        <v>2004</v>
      </c>
      <c r="AE2319">
        <v>499</v>
      </c>
      <c r="AF2319">
        <v>5.6</v>
      </c>
      <c r="AG2319">
        <v>2.35</v>
      </c>
      <c r="AH2319">
        <v>713</v>
      </c>
    </row>
    <row r="2320" spans="1:34">
      <c r="A2320" t="s">
        <v>34</v>
      </c>
      <c r="B2320" t="s">
        <v>14336</v>
      </c>
      <c r="C2320">
        <v>11</v>
      </c>
      <c r="D2320">
        <v>108</v>
      </c>
      <c r="E2320">
        <v>0</v>
      </c>
      <c r="F2320">
        <v>388</v>
      </c>
      <c r="G2320" t="s">
        <v>4605</v>
      </c>
      <c r="H2320">
        <v>585</v>
      </c>
      <c r="I2320">
        <v>34746109</v>
      </c>
      <c r="J2320" t="s">
        <v>88</v>
      </c>
      <c r="K2320" t="s">
        <v>37</v>
      </c>
      <c r="L2320" t="s">
        <v>38</v>
      </c>
      <c r="M2320" t="s">
        <v>87</v>
      </c>
      <c r="N2320" t="s">
        <v>57</v>
      </c>
      <c r="Q2320" t="s">
        <v>5260</v>
      </c>
      <c r="R2320" t="s">
        <v>14337</v>
      </c>
      <c r="S2320">
        <v>3122</v>
      </c>
      <c r="T2320">
        <v>3023</v>
      </c>
      <c r="U2320" t="s">
        <v>9423</v>
      </c>
      <c r="V2320">
        <v>2</v>
      </c>
      <c r="W2320" t="s">
        <v>14338</v>
      </c>
      <c r="X2320" t="s">
        <v>14339</v>
      </c>
      <c r="Y2320">
        <v>14</v>
      </c>
      <c r="Z2320" t="s">
        <v>44</v>
      </c>
      <c r="AA2320" t="s">
        <v>45</v>
      </c>
      <c r="AB2320" t="s">
        <v>46</v>
      </c>
      <c r="AC2320">
        <v>8000000</v>
      </c>
      <c r="AD2320">
        <v>1996</v>
      </c>
      <c r="AE2320">
        <v>434</v>
      </c>
      <c r="AF2320">
        <v>5.6</v>
      </c>
      <c r="AG2320">
        <v>2.35</v>
      </c>
      <c r="AH2320">
        <v>559</v>
      </c>
    </row>
    <row r="2321" spans="1:34">
      <c r="A2321" t="s">
        <v>34</v>
      </c>
      <c r="B2321" t="s">
        <v>14340</v>
      </c>
      <c r="C2321">
        <v>121</v>
      </c>
      <c r="D2321">
        <v>97</v>
      </c>
      <c r="E2321">
        <v>3</v>
      </c>
      <c r="F2321">
        <v>631</v>
      </c>
      <c r="G2321" t="s">
        <v>3180</v>
      </c>
      <c r="H2321">
        <v>24000</v>
      </c>
      <c r="I2321">
        <v>16699684</v>
      </c>
      <c r="J2321" t="s">
        <v>88</v>
      </c>
      <c r="K2321" t="s">
        <v>87</v>
      </c>
      <c r="Q2321" t="s">
        <v>346</v>
      </c>
      <c r="R2321" t="s">
        <v>14341</v>
      </c>
      <c r="S2321">
        <v>17461</v>
      </c>
      <c r="T2321">
        <v>25792</v>
      </c>
      <c r="U2321" t="s">
        <v>1112</v>
      </c>
      <c r="V2321">
        <v>1</v>
      </c>
      <c r="W2321" t="s">
        <v>14342</v>
      </c>
      <c r="X2321" t="s">
        <v>14343</v>
      </c>
      <c r="Y2321">
        <v>78</v>
      </c>
      <c r="Z2321" t="s">
        <v>44</v>
      </c>
      <c r="AA2321" t="s">
        <v>45</v>
      </c>
      <c r="AB2321" t="s">
        <v>150</v>
      </c>
      <c r="AC2321">
        <v>8000000</v>
      </c>
      <c r="AD2321">
        <v>2009</v>
      </c>
      <c r="AE2321">
        <v>827</v>
      </c>
      <c r="AF2321">
        <v>5.6</v>
      </c>
      <c r="AG2321">
        <v>1.85</v>
      </c>
      <c r="AH2321">
        <v>0</v>
      </c>
    </row>
    <row r="2322" spans="1:34">
      <c r="A2322" t="s">
        <v>34</v>
      </c>
      <c r="B2322" t="s">
        <v>14344</v>
      </c>
      <c r="C2322">
        <v>66</v>
      </c>
      <c r="D2322">
        <v>109</v>
      </c>
      <c r="E2322">
        <v>200</v>
      </c>
      <c r="F2322">
        <v>1000</v>
      </c>
      <c r="G2322" t="s">
        <v>915</v>
      </c>
      <c r="H2322">
        <v>21000</v>
      </c>
      <c r="I2322">
        <v>336456</v>
      </c>
      <c r="J2322" t="s">
        <v>88</v>
      </c>
      <c r="K2322" t="s">
        <v>37</v>
      </c>
      <c r="L2322" t="s">
        <v>91</v>
      </c>
      <c r="M2322" t="s">
        <v>90</v>
      </c>
      <c r="Q2322" t="s">
        <v>608</v>
      </c>
      <c r="R2322" t="s">
        <v>14345</v>
      </c>
      <c r="S2322">
        <v>7116</v>
      </c>
      <c r="T2322">
        <v>41645</v>
      </c>
      <c r="U2322" t="s">
        <v>2719</v>
      </c>
      <c r="V2322">
        <v>2</v>
      </c>
      <c r="W2322" t="s">
        <v>14346</v>
      </c>
      <c r="X2322" t="s">
        <v>14347</v>
      </c>
      <c r="Y2322">
        <v>79</v>
      </c>
      <c r="Z2322" t="s">
        <v>44</v>
      </c>
      <c r="AA2322" t="s">
        <v>45</v>
      </c>
      <c r="AB2322" t="s">
        <v>46</v>
      </c>
      <c r="AC2322">
        <v>8000000</v>
      </c>
      <c r="AD2322">
        <v>2003</v>
      </c>
      <c r="AE2322">
        <v>18000</v>
      </c>
      <c r="AF2322">
        <v>5.6</v>
      </c>
      <c r="AG2322">
        <v>1.85</v>
      </c>
      <c r="AH2322">
        <v>494</v>
      </c>
    </row>
    <row r="2323" spans="1:34">
      <c r="A2323" t="s">
        <v>34</v>
      </c>
      <c r="B2323" t="s">
        <v>14353</v>
      </c>
      <c r="C2323">
        <v>62</v>
      </c>
      <c r="D2323">
        <v>116</v>
      </c>
      <c r="E2323">
        <v>0</v>
      </c>
      <c r="F2323">
        <v>476</v>
      </c>
      <c r="G2323" t="s">
        <v>4564</v>
      </c>
      <c r="H2323">
        <v>907</v>
      </c>
      <c r="I2323">
        <v>50382128</v>
      </c>
      <c r="J2323" t="s">
        <v>88</v>
      </c>
      <c r="K2323" t="s">
        <v>38</v>
      </c>
      <c r="L2323" t="s">
        <v>87</v>
      </c>
      <c r="Q2323" t="s">
        <v>10521</v>
      </c>
      <c r="R2323" t="s">
        <v>14354</v>
      </c>
      <c r="S2323">
        <v>10472</v>
      </c>
      <c r="T2323">
        <v>2723</v>
      </c>
      <c r="U2323" t="s">
        <v>14355</v>
      </c>
      <c r="V2323">
        <v>0</v>
      </c>
      <c r="W2323" t="s">
        <v>14356</v>
      </c>
      <c r="X2323" t="s">
        <v>14357</v>
      </c>
      <c r="Y2323">
        <v>202</v>
      </c>
      <c r="Z2323" t="s">
        <v>44</v>
      </c>
      <c r="AA2323" t="s">
        <v>45</v>
      </c>
      <c r="AB2323" t="s">
        <v>62</v>
      </c>
      <c r="AC2323">
        <v>5500000</v>
      </c>
      <c r="AD2323">
        <v>2005</v>
      </c>
      <c r="AE2323">
        <v>637</v>
      </c>
      <c r="AF2323">
        <v>5.6</v>
      </c>
      <c r="AG2323">
        <v>1.85</v>
      </c>
      <c r="AH2323">
        <v>0</v>
      </c>
    </row>
    <row r="2324" spans="1:34">
      <c r="A2324" t="s">
        <v>34</v>
      </c>
      <c r="B2324" t="s">
        <v>14358</v>
      </c>
      <c r="C2324">
        <v>22</v>
      </c>
      <c r="D2324">
        <v>104</v>
      </c>
      <c r="E2324">
        <v>0</v>
      </c>
      <c r="F2324">
        <v>498</v>
      </c>
      <c r="G2324" t="s">
        <v>14359</v>
      </c>
      <c r="H2324">
        <v>1000</v>
      </c>
      <c r="I2324">
        <v>23031390</v>
      </c>
      <c r="J2324" t="s">
        <v>88</v>
      </c>
      <c r="K2324" t="s">
        <v>38</v>
      </c>
      <c r="Q2324" t="s">
        <v>1719</v>
      </c>
      <c r="R2324" t="s">
        <v>14360</v>
      </c>
      <c r="S2324">
        <v>4345</v>
      </c>
      <c r="T2324">
        <v>2868</v>
      </c>
      <c r="U2324" t="s">
        <v>14361</v>
      </c>
      <c r="V2324">
        <v>9</v>
      </c>
      <c r="W2324" t="s">
        <v>14362</v>
      </c>
      <c r="X2324" t="s">
        <v>14363</v>
      </c>
      <c r="Y2324">
        <v>26</v>
      </c>
      <c r="Z2324" t="s">
        <v>44</v>
      </c>
      <c r="AA2324" t="s">
        <v>45</v>
      </c>
      <c r="AB2324" t="s">
        <v>46</v>
      </c>
      <c r="AC2324">
        <v>4500000</v>
      </c>
      <c r="AD2324">
        <v>1998</v>
      </c>
      <c r="AE2324">
        <v>597</v>
      </c>
      <c r="AF2324">
        <v>5.6</v>
      </c>
      <c r="AG2324">
        <v>1.85</v>
      </c>
      <c r="AH2324">
        <v>575</v>
      </c>
    </row>
    <row r="2325" spans="1:34">
      <c r="A2325" t="s">
        <v>34</v>
      </c>
      <c r="B2325" t="s">
        <v>14376</v>
      </c>
      <c r="C2325">
        <v>54</v>
      </c>
      <c r="D2325">
        <v>84</v>
      </c>
      <c r="E2325">
        <v>56</v>
      </c>
      <c r="F2325">
        <v>13</v>
      </c>
      <c r="G2325" t="s">
        <v>14377</v>
      </c>
      <c r="H2325">
        <v>21000</v>
      </c>
      <c r="I2325">
        <v>1950218</v>
      </c>
      <c r="J2325" t="s">
        <v>88</v>
      </c>
      <c r="K2325" t="s">
        <v>38</v>
      </c>
      <c r="Q2325" t="s">
        <v>608</v>
      </c>
      <c r="R2325" t="s">
        <v>14378</v>
      </c>
      <c r="S2325">
        <v>5933</v>
      </c>
      <c r="T2325">
        <v>21124</v>
      </c>
      <c r="U2325" t="s">
        <v>14379</v>
      </c>
      <c r="V2325">
        <v>3</v>
      </c>
      <c r="W2325" t="s">
        <v>14380</v>
      </c>
      <c r="X2325" t="s">
        <v>14381</v>
      </c>
      <c r="Y2325">
        <v>102</v>
      </c>
      <c r="Z2325" t="s">
        <v>44</v>
      </c>
      <c r="AA2325" t="s">
        <v>45</v>
      </c>
      <c r="AB2325" t="s">
        <v>46</v>
      </c>
      <c r="AC2325">
        <v>1000000</v>
      </c>
      <c r="AD2325">
        <v>1997</v>
      </c>
      <c r="AE2325">
        <v>104</v>
      </c>
      <c r="AF2325">
        <v>5.6</v>
      </c>
      <c r="AG2325">
        <v>1.85</v>
      </c>
      <c r="AH2325">
        <v>387</v>
      </c>
    </row>
    <row r="2326" spans="1:34">
      <c r="A2326" t="s">
        <v>34</v>
      </c>
      <c r="B2326" t="s">
        <v>14399</v>
      </c>
      <c r="C2326">
        <v>66</v>
      </c>
      <c r="D2326">
        <v>82</v>
      </c>
      <c r="E2326">
        <v>32</v>
      </c>
      <c r="F2326">
        <v>128</v>
      </c>
      <c r="G2326" t="s">
        <v>14400</v>
      </c>
      <c r="H2326">
        <v>968</v>
      </c>
      <c r="I2326">
        <v>40557</v>
      </c>
      <c r="J2326" t="s">
        <v>88</v>
      </c>
      <c r="Q2326" t="s">
        <v>6053</v>
      </c>
      <c r="R2326" t="s">
        <v>14401</v>
      </c>
      <c r="S2326">
        <v>1389</v>
      </c>
      <c r="T2326">
        <v>2046</v>
      </c>
      <c r="U2326" t="s">
        <v>14402</v>
      </c>
      <c r="V2326">
        <v>0</v>
      </c>
      <c r="W2326" t="s">
        <v>14403</v>
      </c>
      <c r="X2326" t="s">
        <v>14404</v>
      </c>
      <c r="Y2326">
        <v>22</v>
      </c>
      <c r="Z2326" t="s">
        <v>44</v>
      </c>
      <c r="AA2326" t="s">
        <v>45</v>
      </c>
      <c r="AB2326" t="s">
        <v>46</v>
      </c>
      <c r="AC2326">
        <v>60000</v>
      </c>
      <c r="AD2326">
        <v>2011</v>
      </c>
      <c r="AE2326">
        <v>407</v>
      </c>
      <c r="AF2326">
        <v>5.6</v>
      </c>
      <c r="AG2326">
        <v>2.35</v>
      </c>
      <c r="AH2326">
        <v>0</v>
      </c>
    </row>
    <row r="2327" spans="1:34">
      <c r="A2327" t="s">
        <v>34</v>
      </c>
      <c r="B2327" t="s">
        <v>14405</v>
      </c>
      <c r="C2327">
        <v>65</v>
      </c>
      <c r="D2327">
        <v>82</v>
      </c>
      <c r="E2327">
        <v>217</v>
      </c>
      <c r="F2327">
        <v>442</v>
      </c>
      <c r="G2327" t="s">
        <v>10646</v>
      </c>
      <c r="H2327">
        <v>10000</v>
      </c>
      <c r="I2327">
        <v>30084</v>
      </c>
      <c r="J2327" t="s">
        <v>88</v>
      </c>
      <c r="K2327" t="s">
        <v>38</v>
      </c>
      <c r="Q2327" t="s">
        <v>2321</v>
      </c>
      <c r="R2327" t="s">
        <v>14406</v>
      </c>
      <c r="S2327">
        <v>5507</v>
      </c>
      <c r="T2327">
        <v>11642</v>
      </c>
      <c r="U2327" t="s">
        <v>5898</v>
      </c>
      <c r="V2327">
        <v>3</v>
      </c>
      <c r="W2327" t="s">
        <v>14407</v>
      </c>
      <c r="X2327" t="s">
        <v>14408</v>
      </c>
      <c r="Y2327">
        <v>23</v>
      </c>
      <c r="Z2327" t="s">
        <v>44</v>
      </c>
      <c r="AA2327" t="s">
        <v>45</v>
      </c>
      <c r="AB2327" t="s">
        <v>46</v>
      </c>
      <c r="AC2327">
        <v>70000</v>
      </c>
      <c r="AD2327">
        <v>2014</v>
      </c>
      <c r="AE2327">
        <v>969</v>
      </c>
      <c r="AF2327">
        <v>5.6</v>
      </c>
      <c r="AG2327">
        <v>1.85</v>
      </c>
      <c r="AH2327">
        <v>812</v>
      </c>
    </row>
    <row r="2328" spans="1:34">
      <c r="A2328" t="s">
        <v>34</v>
      </c>
      <c r="B2328" t="s">
        <v>6427</v>
      </c>
      <c r="C2328">
        <v>180</v>
      </c>
      <c r="D2328">
        <v>98</v>
      </c>
      <c r="E2328">
        <v>80</v>
      </c>
      <c r="F2328">
        <v>708</v>
      </c>
      <c r="G2328" t="s">
        <v>676</v>
      </c>
      <c r="H2328">
        <v>22000</v>
      </c>
      <c r="I2328">
        <v>148383780</v>
      </c>
      <c r="J2328" t="s">
        <v>88</v>
      </c>
      <c r="K2328" t="s">
        <v>87</v>
      </c>
      <c r="Q2328" t="s">
        <v>63</v>
      </c>
      <c r="R2328" t="s">
        <v>14433</v>
      </c>
      <c r="S2328">
        <v>85531</v>
      </c>
      <c r="T2328">
        <v>24082</v>
      </c>
      <c r="U2328" t="s">
        <v>6165</v>
      </c>
      <c r="V2328">
        <v>10</v>
      </c>
      <c r="W2328" t="s">
        <v>14434</v>
      </c>
      <c r="X2328" t="s">
        <v>14435</v>
      </c>
      <c r="Y2328">
        <v>152</v>
      </c>
      <c r="Z2328" t="s">
        <v>44</v>
      </c>
      <c r="AA2328" t="s">
        <v>45</v>
      </c>
      <c r="AB2328" t="s">
        <v>62</v>
      </c>
      <c r="AC2328">
        <v>100000000</v>
      </c>
      <c r="AD2328">
        <v>2010</v>
      </c>
      <c r="AE2328">
        <v>713</v>
      </c>
      <c r="AF2328">
        <v>5.5</v>
      </c>
      <c r="AG2328">
        <v>1.85</v>
      </c>
      <c r="AH2328">
        <v>0</v>
      </c>
    </row>
    <row r="2329" spans="1:34">
      <c r="A2329" t="s">
        <v>34</v>
      </c>
      <c r="B2329" t="s">
        <v>7051</v>
      </c>
      <c r="C2329">
        <v>103</v>
      </c>
      <c r="D2329">
        <v>116</v>
      </c>
      <c r="E2329">
        <v>0</v>
      </c>
      <c r="F2329">
        <v>995</v>
      </c>
      <c r="G2329" t="s">
        <v>3232</v>
      </c>
      <c r="H2329">
        <v>8000</v>
      </c>
      <c r="I2329">
        <v>152149590</v>
      </c>
      <c r="J2329" t="s">
        <v>88</v>
      </c>
      <c r="K2329" t="s">
        <v>87</v>
      </c>
      <c r="Q2329" t="s">
        <v>4199</v>
      </c>
      <c r="R2329" t="s">
        <v>14457</v>
      </c>
      <c r="S2329">
        <v>74274</v>
      </c>
      <c r="T2329">
        <v>12790</v>
      </c>
      <c r="U2329" t="s">
        <v>4204</v>
      </c>
      <c r="V2329">
        <v>2</v>
      </c>
      <c r="W2329" t="s">
        <v>14458</v>
      </c>
      <c r="X2329" t="s">
        <v>14459</v>
      </c>
      <c r="Y2329">
        <v>255</v>
      </c>
      <c r="Z2329" t="s">
        <v>44</v>
      </c>
      <c r="AA2329" t="s">
        <v>45</v>
      </c>
      <c r="AB2329" t="s">
        <v>150</v>
      </c>
      <c r="AC2329">
        <v>70000000</v>
      </c>
      <c r="AD2329">
        <v>1999</v>
      </c>
      <c r="AE2329">
        <v>3000</v>
      </c>
      <c r="AF2329">
        <v>5.5</v>
      </c>
      <c r="AG2329">
        <v>2.35</v>
      </c>
      <c r="AH2329">
        <v>0</v>
      </c>
    </row>
    <row r="2330" spans="1:34">
      <c r="A2330" t="s">
        <v>34</v>
      </c>
      <c r="B2330" t="s">
        <v>11031</v>
      </c>
      <c r="C2330">
        <v>80</v>
      </c>
      <c r="D2330">
        <v>104</v>
      </c>
      <c r="E2330">
        <v>54</v>
      </c>
      <c r="F2330">
        <v>775</v>
      </c>
      <c r="G2330" t="s">
        <v>7621</v>
      </c>
      <c r="H2330">
        <v>901</v>
      </c>
      <c r="I2330">
        <v>139225854</v>
      </c>
      <c r="J2330" t="s">
        <v>88</v>
      </c>
      <c r="K2330" t="s">
        <v>89</v>
      </c>
      <c r="L2330" t="s">
        <v>70</v>
      </c>
      <c r="Q2330" t="s">
        <v>4421</v>
      </c>
      <c r="R2330" t="s">
        <v>14464</v>
      </c>
      <c r="S2330">
        <v>34561</v>
      </c>
      <c r="T2330">
        <v>5265</v>
      </c>
      <c r="U2330" t="s">
        <v>10431</v>
      </c>
      <c r="V2330">
        <v>0</v>
      </c>
      <c r="W2330" t="s">
        <v>14465</v>
      </c>
      <c r="X2330" t="s">
        <v>14466</v>
      </c>
      <c r="Y2330">
        <v>116</v>
      </c>
      <c r="Z2330" t="s">
        <v>44</v>
      </c>
      <c r="AA2330" t="s">
        <v>45</v>
      </c>
      <c r="AB2330" t="s">
        <v>251</v>
      </c>
      <c r="AC2330">
        <v>60000000</v>
      </c>
      <c r="AD2330">
        <v>2002</v>
      </c>
      <c r="AE2330">
        <v>857</v>
      </c>
      <c r="AF2330">
        <v>5.5</v>
      </c>
      <c r="AG2330">
        <v>1.85</v>
      </c>
      <c r="AH2330">
        <v>1000</v>
      </c>
    </row>
    <row r="2331" spans="1:34">
      <c r="A2331" t="s">
        <v>34</v>
      </c>
      <c r="B2331" t="s">
        <v>12234</v>
      </c>
      <c r="C2331">
        <v>81</v>
      </c>
      <c r="D2331">
        <v>92</v>
      </c>
      <c r="E2331">
        <v>41</v>
      </c>
      <c r="F2331">
        <v>522</v>
      </c>
      <c r="G2331" t="s">
        <v>10157</v>
      </c>
      <c r="H2331">
        <v>1000</v>
      </c>
      <c r="I2331">
        <v>104148781</v>
      </c>
      <c r="J2331" t="s">
        <v>88</v>
      </c>
      <c r="K2331" t="s">
        <v>89</v>
      </c>
      <c r="Q2331" t="s">
        <v>2810</v>
      </c>
      <c r="R2331" t="s">
        <v>14471</v>
      </c>
      <c r="S2331">
        <v>49486</v>
      </c>
      <c r="T2331">
        <v>4050</v>
      </c>
      <c r="U2331" t="s">
        <v>373</v>
      </c>
      <c r="V2331">
        <v>1</v>
      </c>
      <c r="W2331" t="s">
        <v>14472</v>
      </c>
      <c r="X2331" t="s">
        <v>14473</v>
      </c>
      <c r="Y2331">
        <v>116</v>
      </c>
      <c r="Z2331" t="s">
        <v>44</v>
      </c>
      <c r="AA2331" t="s">
        <v>45</v>
      </c>
      <c r="AB2331" t="s">
        <v>150</v>
      </c>
      <c r="AC2331">
        <v>60000000</v>
      </c>
      <c r="AD2331">
        <v>2003</v>
      </c>
      <c r="AE2331">
        <v>955</v>
      </c>
      <c r="AF2331">
        <v>5.5</v>
      </c>
      <c r="AG2331">
        <v>1.85</v>
      </c>
      <c r="AH2331">
        <v>886</v>
      </c>
    </row>
    <row r="2332" spans="1:34">
      <c r="A2332" t="s">
        <v>34</v>
      </c>
      <c r="B2332" t="s">
        <v>14474</v>
      </c>
      <c r="C2332">
        <v>166</v>
      </c>
      <c r="D2332">
        <v>113</v>
      </c>
      <c r="E2332">
        <v>0</v>
      </c>
      <c r="F2332">
        <v>721</v>
      </c>
      <c r="G2332" t="s">
        <v>13362</v>
      </c>
      <c r="H2332">
        <v>4000</v>
      </c>
      <c r="I2332">
        <v>109176215</v>
      </c>
      <c r="J2332" t="s">
        <v>88</v>
      </c>
      <c r="Q2332" t="s">
        <v>621</v>
      </c>
      <c r="R2332" t="s">
        <v>14475</v>
      </c>
      <c r="S2332">
        <v>83506</v>
      </c>
      <c r="T2332">
        <v>8172</v>
      </c>
      <c r="U2332" t="s">
        <v>14288</v>
      </c>
      <c r="V2332">
        <v>6</v>
      </c>
      <c r="W2332" t="s">
        <v>14476</v>
      </c>
      <c r="X2332" t="s">
        <v>14477</v>
      </c>
      <c r="Y2332">
        <v>144</v>
      </c>
      <c r="Z2332" t="s">
        <v>44</v>
      </c>
      <c r="AA2332" t="s">
        <v>45</v>
      </c>
      <c r="AB2332" t="s">
        <v>62</v>
      </c>
      <c r="AC2332">
        <v>60000000</v>
      </c>
      <c r="AD2332">
        <v>2009</v>
      </c>
      <c r="AE2332">
        <v>722</v>
      </c>
      <c r="AF2332">
        <v>5.5</v>
      </c>
      <c r="AG2332">
        <v>1.85</v>
      </c>
      <c r="AH2332">
        <v>0</v>
      </c>
    </row>
    <row r="2333" spans="1:34">
      <c r="A2333" t="s">
        <v>34</v>
      </c>
      <c r="B2333" t="s">
        <v>7576</v>
      </c>
      <c r="C2333">
        <v>151</v>
      </c>
      <c r="D2333">
        <v>84</v>
      </c>
      <c r="E2333">
        <v>119</v>
      </c>
      <c r="F2333">
        <v>750</v>
      </c>
      <c r="G2333" t="s">
        <v>14508</v>
      </c>
      <c r="H2333">
        <v>807</v>
      </c>
      <c r="I2333">
        <v>110000082</v>
      </c>
      <c r="J2333" t="s">
        <v>88</v>
      </c>
      <c r="Q2333" t="s">
        <v>9174</v>
      </c>
      <c r="R2333" t="s">
        <v>14509</v>
      </c>
      <c r="S2333">
        <v>111526</v>
      </c>
      <c r="T2333">
        <v>3629</v>
      </c>
      <c r="U2333" t="s">
        <v>14510</v>
      </c>
      <c r="V2333">
        <v>7</v>
      </c>
      <c r="W2333" t="s">
        <v>14511</v>
      </c>
      <c r="X2333" t="s">
        <v>14512</v>
      </c>
      <c r="Y2333">
        <v>347</v>
      </c>
      <c r="Z2333" t="s">
        <v>44</v>
      </c>
      <c r="AA2333" t="s">
        <v>45</v>
      </c>
      <c r="AB2333" t="s">
        <v>62</v>
      </c>
      <c r="AC2333">
        <v>48000000</v>
      </c>
      <c r="AD2333">
        <v>2003</v>
      </c>
      <c r="AE2333">
        <v>780</v>
      </c>
      <c r="AF2333">
        <v>5.5</v>
      </c>
      <c r="AG2333">
        <v>1.85</v>
      </c>
      <c r="AH2333">
        <v>0</v>
      </c>
    </row>
    <row r="2334" spans="1:34">
      <c r="A2334" t="s">
        <v>34</v>
      </c>
      <c r="B2334" t="s">
        <v>7457</v>
      </c>
      <c r="C2334">
        <v>132</v>
      </c>
      <c r="D2334">
        <v>101</v>
      </c>
      <c r="E2334">
        <v>126</v>
      </c>
      <c r="F2334">
        <v>586</v>
      </c>
      <c r="G2334" t="s">
        <v>9068</v>
      </c>
      <c r="H2334">
        <v>3000</v>
      </c>
      <c r="I2334">
        <v>82931301</v>
      </c>
      <c r="J2334" t="s">
        <v>88</v>
      </c>
      <c r="K2334" t="s">
        <v>87</v>
      </c>
      <c r="Q2334" t="s">
        <v>3178</v>
      </c>
      <c r="R2334" t="s">
        <v>14513</v>
      </c>
      <c r="S2334">
        <v>43358</v>
      </c>
      <c r="T2334">
        <v>6292</v>
      </c>
      <c r="U2334" t="s">
        <v>6160</v>
      </c>
      <c r="V2334">
        <v>0</v>
      </c>
      <c r="W2334" t="s">
        <v>14514</v>
      </c>
      <c r="X2334" t="s">
        <v>14515</v>
      </c>
      <c r="Y2334">
        <v>228</v>
      </c>
      <c r="Z2334" t="s">
        <v>44</v>
      </c>
      <c r="AA2334" t="s">
        <v>359</v>
      </c>
      <c r="AB2334" t="s">
        <v>62</v>
      </c>
      <c r="AC2334">
        <v>60000000</v>
      </c>
      <c r="AD2334">
        <v>2005</v>
      </c>
      <c r="AE2334">
        <v>949</v>
      </c>
      <c r="AF2334">
        <v>5.5</v>
      </c>
      <c r="AG2334">
        <v>2.35</v>
      </c>
      <c r="AH2334">
        <v>0</v>
      </c>
    </row>
    <row r="2335" spans="1:34">
      <c r="A2335" t="s">
        <v>34</v>
      </c>
      <c r="B2335" t="s">
        <v>10430</v>
      </c>
      <c r="C2335">
        <v>55</v>
      </c>
      <c r="D2335">
        <v>98</v>
      </c>
      <c r="E2335">
        <v>11</v>
      </c>
      <c r="F2335">
        <v>466</v>
      </c>
      <c r="G2335" t="s">
        <v>6934</v>
      </c>
      <c r="H2335">
        <v>854</v>
      </c>
      <c r="I2335">
        <v>22770864</v>
      </c>
      <c r="J2335" t="s">
        <v>88</v>
      </c>
      <c r="K2335" t="s">
        <v>38</v>
      </c>
      <c r="Q2335" t="s">
        <v>4839</v>
      </c>
      <c r="R2335" t="s">
        <v>14526</v>
      </c>
      <c r="S2335">
        <v>8433</v>
      </c>
      <c r="T2335">
        <v>2765</v>
      </c>
      <c r="U2335" t="s">
        <v>9855</v>
      </c>
      <c r="V2335">
        <v>1</v>
      </c>
      <c r="W2335" t="s">
        <v>14527</v>
      </c>
      <c r="X2335" t="s">
        <v>14528</v>
      </c>
      <c r="Y2335">
        <v>85</v>
      </c>
      <c r="Z2335" t="s">
        <v>44</v>
      </c>
      <c r="AA2335" t="s">
        <v>45</v>
      </c>
      <c r="AB2335" t="s">
        <v>150</v>
      </c>
      <c r="AC2335">
        <v>38000000</v>
      </c>
      <c r="AD2335">
        <v>2001</v>
      </c>
      <c r="AE2335">
        <v>543</v>
      </c>
      <c r="AF2335">
        <v>5.5</v>
      </c>
      <c r="AG2335">
        <v>1.85</v>
      </c>
      <c r="AH2335">
        <v>168</v>
      </c>
    </row>
    <row r="2336" spans="1:34">
      <c r="A2336" t="s">
        <v>34</v>
      </c>
      <c r="B2336" t="s">
        <v>14279</v>
      </c>
      <c r="C2336">
        <v>64</v>
      </c>
      <c r="D2336">
        <v>94</v>
      </c>
      <c r="E2336">
        <v>39</v>
      </c>
      <c r="F2336">
        <v>506</v>
      </c>
      <c r="G2336" t="s">
        <v>2915</v>
      </c>
      <c r="H2336">
        <v>1000</v>
      </c>
      <c r="I2336">
        <v>32095318</v>
      </c>
      <c r="J2336" t="s">
        <v>88</v>
      </c>
      <c r="K2336" t="s">
        <v>37</v>
      </c>
      <c r="Q2336" t="s">
        <v>1719</v>
      </c>
      <c r="R2336" t="s">
        <v>14540</v>
      </c>
      <c r="S2336">
        <v>12466</v>
      </c>
      <c r="T2336">
        <v>3664</v>
      </c>
      <c r="U2336" t="s">
        <v>2827</v>
      </c>
      <c r="V2336">
        <v>0</v>
      </c>
      <c r="W2336" t="s">
        <v>14541</v>
      </c>
      <c r="X2336" t="s">
        <v>14542</v>
      </c>
      <c r="Y2336">
        <v>84</v>
      </c>
      <c r="Z2336" t="s">
        <v>44</v>
      </c>
      <c r="AA2336" t="s">
        <v>45</v>
      </c>
      <c r="AB2336" t="s">
        <v>62</v>
      </c>
      <c r="AC2336">
        <v>45000000</v>
      </c>
      <c r="AD2336">
        <v>2001</v>
      </c>
      <c r="AE2336">
        <v>611</v>
      </c>
      <c r="AF2336">
        <v>5.5</v>
      </c>
      <c r="AG2336">
        <v>1.85</v>
      </c>
      <c r="AH2336">
        <v>304</v>
      </c>
    </row>
    <row r="2337" spans="1:34">
      <c r="A2337" t="s">
        <v>34</v>
      </c>
      <c r="B2337" t="s">
        <v>13847</v>
      </c>
      <c r="C2337">
        <v>63</v>
      </c>
      <c r="D2337">
        <v>104</v>
      </c>
      <c r="E2337">
        <v>30</v>
      </c>
      <c r="F2337">
        <v>635</v>
      </c>
      <c r="G2337" t="s">
        <v>13534</v>
      </c>
      <c r="H2337">
        <v>1000</v>
      </c>
      <c r="I2337">
        <v>21800302</v>
      </c>
      <c r="J2337" t="s">
        <v>88</v>
      </c>
      <c r="K2337" t="s">
        <v>38</v>
      </c>
      <c r="L2337" t="s">
        <v>87</v>
      </c>
      <c r="M2337" t="s">
        <v>520</v>
      </c>
      <c r="Q2337" t="s">
        <v>1719</v>
      </c>
      <c r="R2337" t="s">
        <v>14547</v>
      </c>
      <c r="S2337">
        <v>12164</v>
      </c>
      <c r="T2337">
        <v>4462</v>
      </c>
      <c r="U2337" t="s">
        <v>166</v>
      </c>
      <c r="V2337">
        <v>1</v>
      </c>
      <c r="W2337" t="s">
        <v>14548</v>
      </c>
      <c r="X2337" t="s">
        <v>14549</v>
      </c>
      <c r="Y2337">
        <v>63</v>
      </c>
      <c r="Z2337" t="s">
        <v>44</v>
      </c>
      <c r="AA2337" t="s">
        <v>45</v>
      </c>
      <c r="AB2337" t="s">
        <v>62</v>
      </c>
      <c r="AC2337">
        <v>30000000</v>
      </c>
      <c r="AD2337">
        <v>2004</v>
      </c>
      <c r="AE2337">
        <v>962</v>
      </c>
      <c r="AF2337">
        <v>5.5</v>
      </c>
      <c r="AG2337">
        <v>1.85</v>
      </c>
      <c r="AH2337">
        <v>491</v>
      </c>
    </row>
    <row r="2338" spans="1:34">
      <c r="A2338" t="s">
        <v>34</v>
      </c>
      <c r="B2338" t="s">
        <v>9524</v>
      </c>
      <c r="C2338">
        <v>74</v>
      </c>
      <c r="D2338">
        <v>98</v>
      </c>
      <c r="E2338">
        <v>41</v>
      </c>
      <c r="F2338">
        <v>900</v>
      </c>
      <c r="G2338" t="s">
        <v>8295</v>
      </c>
      <c r="H2338">
        <v>13000</v>
      </c>
      <c r="I2338">
        <v>16323969</v>
      </c>
      <c r="J2338" t="s">
        <v>88</v>
      </c>
      <c r="K2338" t="s">
        <v>37</v>
      </c>
      <c r="L2338" t="s">
        <v>57</v>
      </c>
      <c r="Q2338" t="s">
        <v>98</v>
      </c>
      <c r="R2338" t="s">
        <v>14550</v>
      </c>
      <c r="S2338">
        <v>45775</v>
      </c>
      <c r="T2338">
        <v>18085</v>
      </c>
      <c r="U2338" t="s">
        <v>8297</v>
      </c>
      <c r="V2338">
        <v>5</v>
      </c>
      <c r="W2338" t="s">
        <v>14551</v>
      </c>
      <c r="X2338" t="s">
        <v>14552</v>
      </c>
      <c r="Y2338">
        <v>112</v>
      </c>
      <c r="Z2338" t="s">
        <v>44</v>
      </c>
      <c r="AA2338" t="s">
        <v>45</v>
      </c>
      <c r="AB2338" t="s">
        <v>62</v>
      </c>
      <c r="AC2338">
        <v>40000000</v>
      </c>
      <c r="AD2338">
        <v>2004</v>
      </c>
      <c r="AE2338">
        <v>2000</v>
      </c>
      <c r="AF2338">
        <v>5.5</v>
      </c>
      <c r="AG2338">
        <v>1.85</v>
      </c>
      <c r="AH2338">
        <v>462</v>
      </c>
    </row>
    <row r="2339" spans="1:34">
      <c r="A2339" t="s">
        <v>34</v>
      </c>
      <c r="B2339" t="s">
        <v>14556</v>
      </c>
      <c r="C2339">
        <v>129</v>
      </c>
      <c r="D2339">
        <v>97</v>
      </c>
      <c r="E2339">
        <v>29</v>
      </c>
      <c r="F2339">
        <v>816</v>
      </c>
      <c r="G2339" t="s">
        <v>14557</v>
      </c>
      <c r="H2339">
        <v>15000</v>
      </c>
      <c r="I2339">
        <v>48237389</v>
      </c>
      <c r="J2339" t="s">
        <v>88</v>
      </c>
      <c r="K2339" t="s">
        <v>87</v>
      </c>
      <c r="Q2339" t="s">
        <v>869</v>
      </c>
      <c r="R2339" t="s">
        <v>14558</v>
      </c>
      <c r="S2339">
        <v>63969</v>
      </c>
      <c r="T2339">
        <v>18789</v>
      </c>
      <c r="U2339" t="s">
        <v>231</v>
      </c>
      <c r="V2339">
        <v>1</v>
      </c>
      <c r="W2339" t="s">
        <v>14559</v>
      </c>
      <c r="X2339" t="s">
        <v>14560</v>
      </c>
      <c r="Y2339">
        <v>126</v>
      </c>
      <c r="Z2339" t="s">
        <v>44</v>
      </c>
      <c r="AA2339" t="s">
        <v>45</v>
      </c>
      <c r="AB2339" t="s">
        <v>62</v>
      </c>
      <c r="AC2339">
        <v>25000000</v>
      </c>
      <c r="AD2339">
        <v>2008</v>
      </c>
      <c r="AE2339">
        <v>852</v>
      </c>
      <c r="AF2339">
        <v>5.5</v>
      </c>
      <c r="AG2339">
        <v>2.35</v>
      </c>
      <c r="AH2339">
        <v>0</v>
      </c>
    </row>
    <row r="2340" spans="1:34">
      <c r="A2340" t="s">
        <v>34</v>
      </c>
      <c r="B2340" t="s">
        <v>7866</v>
      </c>
      <c r="C2340">
        <v>365</v>
      </c>
      <c r="D2340">
        <v>88</v>
      </c>
      <c r="E2340">
        <v>192</v>
      </c>
      <c r="F2340">
        <v>847</v>
      </c>
      <c r="G2340" t="s">
        <v>14561</v>
      </c>
      <c r="H2340">
        <v>3000</v>
      </c>
      <c r="I2340">
        <v>25003072</v>
      </c>
      <c r="J2340" t="s">
        <v>88</v>
      </c>
      <c r="K2340" t="s">
        <v>94</v>
      </c>
      <c r="Q2340" t="s">
        <v>3178</v>
      </c>
      <c r="R2340" t="s">
        <v>14562</v>
      </c>
      <c r="S2340">
        <v>72552</v>
      </c>
      <c r="T2340">
        <v>5737</v>
      </c>
      <c r="U2340" t="s">
        <v>10793</v>
      </c>
      <c r="V2340">
        <v>0</v>
      </c>
      <c r="W2340" t="s">
        <v>14563</v>
      </c>
      <c r="X2340" t="s">
        <v>14564</v>
      </c>
      <c r="Y2340">
        <v>374</v>
      </c>
      <c r="Z2340" t="s">
        <v>44</v>
      </c>
      <c r="AA2340" t="s">
        <v>45</v>
      </c>
      <c r="AB2340" t="s">
        <v>46</v>
      </c>
      <c r="AC2340">
        <v>24000000</v>
      </c>
      <c r="AD2340">
        <v>2010</v>
      </c>
      <c r="AE2340">
        <v>859</v>
      </c>
      <c r="AF2340">
        <v>5.5</v>
      </c>
      <c r="AG2340">
        <v>2.35</v>
      </c>
      <c r="AH2340">
        <v>13000</v>
      </c>
    </row>
    <row r="2341" spans="1:34">
      <c r="A2341" t="s">
        <v>34</v>
      </c>
      <c r="B2341" t="s">
        <v>3850</v>
      </c>
      <c r="C2341">
        <v>121</v>
      </c>
      <c r="D2341">
        <v>105</v>
      </c>
      <c r="E2341">
        <v>163</v>
      </c>
      <c r="F2341">
        <v>338</v>
      </c>
      <c r="G2341" t="s">
        <v>8666</v>
      </c>
      <c r="H2341">
        <v>1000</v>
      </c>
      <c r="I2341">
        <v>132541238</v>
      </c>
      <c r="J2341" t="s">
        <v>88</v>
      </c>
      <c r="Q2341" t="s">
        <v>6333</v>
      </c>
      <c r="R2341" t="s">
        <v>14565</v>
      </c>
      <c r="S2341">
        <v>30058</v>
      </c>
      <c r="T2341">
        <v>2505</v>
      </c>
      <c r="U2341" t="s">
        <v>13188</v>
      </c>
      <c r="V2341">
        <v>2</v>
      </c>
      <c r="W2341" t="s">
        <v>14566</v>
      </c>
      <c r="X2341" t="s">
        <v>14567</v>
      </c>
      <c r="Y2341">
        <v>236</v>
      </c>
      <c r="Z2341" t="s">
        <v>44</v>
      </c>
      <c r="AA2341" t="s">
        <v>45</v>
      </c>
      <c r="AB2341" t="s">
        <v>62</v>
      </c>
      <c r="AC2341">
        <v>33000000</v>
      </c>
      <c r="AD2341">
        <v>2003</v>
      </c>
      <c r="AE2341">
        <v>409</v>
      </c>
      <c r="AF2341">
        <v>5.5</v>
      </c>
      <c r="AG2341">
        <v>2.35</v>
      </c>
      <c r="AH2341">
        <v>800</v>
      </c>
    </row>
    <row r="2342" spans="1:34">
      <c r="A2342" t="s">
        <v>34</v>
      </c>
      <c r="B2342" t="s">
        <v>12976</v>
      </c>
      <c r="C2342">
        <v>29</v>
      </c>
      <c r="D2342">
        <v>124</v>
      </c>
      <c r="E2342">
        <v>8</v>
      </c>
      <c r="F2342">
        <v>232</v>
      </c>
      <c r="G2342" t="s">
        <v>12424</v>
      </c>
      <c r="H2342">
        <v>508</v>
      </c>
      <c r="I2342">
        <v>37672350</v>
      </c>
      <c r="J2342" t="s">
        <v>88</v>
      </c>
      <c r="K2342" t="s">
        <v>38</v>
      </c>
      <c r="L2342" t="s">
        <v>87</v>
      </c>
      <c r="Q2342" t="s">
        <v>14568</v>
      </c>
      <c r="R2342" t="s">
        <v>14569</v>
      </c>
      <c r="S2342">
        <v>5427</v>
      </c>
      <c r="T2342">
        <v>1660</v>
      </c>
      <c r="U2342" t="s">
        <v>4158</v>
      </c>
      <c r="V2342">
        <v>1</v>
      </c>
      <c r="W2342" t="s">
        <v>14570</v>
      </c>
      <c r="X2342" t="s">
        <v>14571</v>
      </c>
      <c r="Y2342">
        <v>51</v>
      </c>
      <c r="Z2342" t="s">
        <v>44</v>
      </c>
      <c r="AA2342" t="s">
        <v>45</v>
      </c>
      <c r="AB2342" t="s">
        <v>46</v>
      </c>
      <c r="AC2342">
        <v>20000000</v>
      </c>
      <c r="AD2342">
        <v>1998</v>
      </c>
      <c r="AE2342">
        <v>270</v>
      </c>
      <c r="AF2342">
        <v>5.5</v>
      </c>
      <c r="AG2342">
        <v>1.85</v>
      </c>
      <c r="AH2342">
        <v>0</v>
      </c>
    </row>
    <row r="2343" spans="1:34">
      <c r="A2343" t="s">
        <v>34</v>
      </c>
      <c r="B2343" t="s">
        <v>6427</v>
      </c>
      <c r="C2343">
        <v>153</v>
      </c>
      <c r="D2343">
        <v>107</v>
      </c>
      <c r="E2343">
        <v>80</v>
      </c>
      <c r="F2343">
        <v>841</v>
      </c>
      <c r="G2343" t="s">
        <v>1479</v>
      </c>
      <c r="H2343">
        <v>2000</v>
      </c>
      <c r="I2343">
        <v>7156725</v>
      </c>
      <c r="J2343" t="s">
        <v>88</v>
      </c>
      <c r="K2343" t="s">
        <v>128</v>
      </c>
      <c r="Q2343" t="s">
        <v>2595</v>
      </c>
      <c r="R2343" t="s">
        <v>14595</v>
      </c>
      <c r="S2343">
        <v>22639</v>
      </c>
      <c r="T2343">
        <v>5992</v>
      </c>
      <c r="U2343" t="s">
        <v>4543</v>
      </c>
      <c r="V2343">
        <v>6</v>
      </c>
      <c r="W2343" t="s">
        <v>14596</v>
      </c>
      <c r="X2343" t="s">
        <v>14597</v>
      </c>
      <c r="Y2343">
        <v>217</v>
      </c>
      <c r="Z2343" t="s">
        <v>44</v>
      </c>
      <c r="AA2343" t="s">
        <v>45</v>
      </c>
      <c r="AB2343" t="s">
        <v>62</v>
      </c>
      <c r="AC2343">
        <v>19000000</v>
      </c>
      <c r="AD2343">
        <v>2006</v>
      </c>
      <c r="AE2343">
        <v>2000</v>
      </c>
      <c r="AF2343">
        <v>5.5</v>
      </c>
      <c r="AG2343">
        <v>1.85</v>
      </c>
      <c r="AH2343">
        <v>300</v>
      </c>
    </row>
    <row r="2344" spans="1:34">
      <c r="A2344" t="s">
        <v>34</v>
      </c>
      <c r="B2344" t="s">
        <v>977</v>
      </c>
      <c r="C2344">
        <v>173</v>
      </c>
      <c r="D2344">
        <v>160</v>
      </c>
      <c r="E2344">
        <v>219</v>
      </c>
      <c r="F2344">
        <v>215</v>
      </c>
      <c r="G2344" t="s">
        <v>2220</v>
      </c>
      <c r="H2344">
        <v>1000</v>
      </c>
      <c r="I2344">
        <v>273420</v>
      </c>
      <c r="J2344" t="s">
        <v>88</v>
      </c>
      <c r="K2344" t="s">
        <v>90</v>
      </c>
      <c r="L2344" t="s">
        <v>86</v>
      </c>
      <c r="M2344" t="s">
        <v>57</v>
      </c>
      <c r="Q2344" t="s">
        <v>1049</v>
      </c>
      <c r="R2344" t="s">
        <v>14598</v>
      </c>
      <c r="S2344">
        <v>32671</v>
      </c>
      <c r="T2344">
        <v>2340</v>
      </c>
      <c r="U2344" t="s">
        <v>14599</v>
      </c>
      <c r="V2344">
        <v>6</v>
      </c>
      <c r="W2344" t="s">
        <v>14600</v>
      </c>
      <c r="X2344" t="s">
        <v>14601</v>
      </c>
      <c r="Y2344">
        <v>238</v>
      </c>
      <c r="Z2344" t="s">
        <v>44</v>
      </c>
      <c r="AA2344" t="s">
        <v>301</v>
      </c>
      <c r="AB2344" t="s">
        <v>46</v>
      </c>
      <c r="AC2344">
        <v>17000000</v>
      </c>
      <c r="AD2344">
        <v>2006</v>
      </c>
      <c r="AE2344">
        <v>876</v>
      </c>
      <c r="AF2344">
        <v>5.5</v>
      </c>
      <c r="AG2344">
        <v>2.35</v>
      </c>
      <c r="AH2344">
        <v>0</v>
      </c>
    </row>
    <row r="2345" spans="1:34">
      <c r="A2345" t="s">
        <v>34</v>
      </c>
      <c r="B2345" t="s">
        <v>14616</v>
      </c>
      <c r="C2345">
        <v>50</v>
      </c>
      <c r="D2345">
        <v>94</v>
      </c>
      <c r="E2345">
        <v>9</v>
      </c>
      <c r="F2345">
        <v>612</v>
      </c>
      <c r="G2345" t="s">
        <v>14617</v>
      </c>
      <c r="H2345">
        <v>11000</v>
      </c>
      <c r="I2345">
        <v>8735529</v>
      </c>
      <c r="J2345" t="s">
        <v>88</v>
      </c>
      <c r="K2345" t="s">
        <v>38</v>
      </c>
      <c r="L2345" t="s">
        <v>87</v>
      </c>
      <c r="Q2345" t="s">
        <v>1731</v>
      </c>
      <c r="R2345" t="s">
        <v>14618</v>
      </c>
      <c r="S2345">
        <v>8055</v>
      </c>
      <c r="T2345">
        <v>13524</v>
      </c>
      <c r="U2345" t="s">
        <v>14619</v>
      </c>
      <c r="V2345">
        <v>4</v>
      </c>
      <c r="W2345" t="s">
        <v>14620</v>
      </c>
      <c r="X2345" t="s">
        <v>14621</v>
      </c>
      <c r="Y2345">
        <v>89</v>
      </c>
      <c r="Z2345" t="s">
        <v>44</v>
      </c>
      <c r="AA2345" t="s">
        <v>45</v>
      </c>
      <c r="AB2345" t="s">
        <v>62</v>
      </c>
      <c r="AC2345">
        <v>15000000</v>
      </c>
      <c r="AD2345">
        <v>2000</v>
      </c>
      <c r="AE2345">
        <v>897</v>
      </c>
      <c r="AF2345">
        <v>5.5</v>
      </c>
      <c r="AG2345">
        <v>1.85</v>
      </c>
      <c r="AH2345">
        <v>816</v>
      </c>
    </row>
    <row r="2346" spans="1:34">
      <c r="A2346" t="s">
        <v>34</v>
      </c>
      <c r="B2346" t="s">
        <v>5834</v>
      </c>
      <c r="C2346">
        <v>106</v>
      </c>
      <c r="D2346">
        <v>83</v>
      </c>
      <c r="E2346">
        <v>8</v>
      </c>
      <c r="F2346">
        <v>612</v>
      </c>
      <c r="G2346" t="s">
        <v>6216</v>
      </c>
      <c r="H2346">
        <v>3000</v>
      </c>
      <c r="I2346">
        <v>46729374</v>
      </c>
      <c r="J2346" t="s">
        <v>88</v>
      </c>
      <c r="K2346" t="s">
        <v>90</v>
      </c>
      <c r="Q2346" t="s">
        <v>1109</v>
      </c>
      <c r="R2346" t="s">
        <v>14635</v>
      </c>
      <c r="S2346">
        <v>116625</v>
      </c>
      <c r="T2346">
        <v>6454</v>
      </c>
      <c r="U2346" t="s">
        <v>14619</v>
      </c>
      <c r="V2346">
        <v>2</v>
      </c>
      <c r="W2346" t="s">
        <v>14636</v>
      </c>
      <c r="X2346" t="s">
        <v>14637</v>
      </c>
      <c r="Y2346">
        <v>469</v>
      </c>
      <c r="Z2346" t="s">
        <v>44</v>
      </c>
      <c r="AA2346" t="s">
        <v>45</v>
      </c>
      <c r="AB2346" t="s">
        <v>62</v>
      </c>
      <c r="AC2346">
        <v>13000000</v>
      </c>
      <c r="AD2346">
        <v>2000</v>
      </c>
      <c r="AE2346">
        <v>934</v>
      </c>
      <c r="AF2346">
        <v>5.5</v>
      </c>
      <c r="AG2346">
        <v>1.37</v>
      </c>
      <c r="AH2346">
        <v>0</v>
      </c>
    </row>
    <row r="2347" spans="1:34">
      <c r="A2347" t="s">
        <v>34</v>
      </c>
      <c r="B2347" t="s">
        <v>14649</v>
      </c>
      <c r="C2347">
        <v>85</v>
      </c>
      <c r="D2347">
        <v>103</v>
      </c>
      <c r="E2347">
        <v>27</v>
      </c>
      <c r="F2347">
        <v>534</v>
      </c>
      <c r="G2347" t="s">
        <v>10245</v>
      </c>
      <c r="H2347">
        <v>1000</v>
      </c>
      <c r="I2347">
        <v>28435406</v>
      </c>
      <c r="J2347" t="s">
        <v>88</v>
      </c>
      <c r="K2347" t="s">
        <v>87</v>
      </c>
      <c r="Q2347" t="s">
        <v>7914</v>
      </c>
      <c r="R2347" t="s">
        <v>14650</v>
      </c>
      <c r="S2347">
        <v>37681</v>
      </c>
      <c r="T2347">
        <v>4441</v>
      </c>
      <c r="U2347" t="s">
        <v>14651</v>
      </c>
      <c r="V2347">
        <v>2</v>
      </c>
      <c r="W2347" t="s">
        <v>14652</v>
      </c>
      <c r="X2347" t="s">
        <v>14653</v>
      </c>
      <c r="Y2347">
        <v>151</v>
      </c>
      <c r="Z2347" t="s">
        <v>44</v>
      </c>
      <c r="AA2347" t="s">
        <v>45</v>
      </c>
      <c r="AB2347" t="s">
        <v>62</v>
      </c>
      <c r="AC2347">
        <v>12000000</v>
      </c>
      <c r="AD2347">
        <v>2006</v>
      </c>
      <c r="AE2347">
        <v>809</v>
      </c>
      <c r="AF2347">
        <v>5.5</v>
      </c>
      <c r="AG2347">
        <v>1.85</v>
      </c>
      <c r="AH2347">
        <v>0</v>
      </c>
    </row>
    <row r="2348" spans="1:34">
      <c r="A2348" t="s">
        <v>34</v>
      </c>
      <c r="B2348" t="s">
        <v>13086</v>
      </c>
      <c r="C2348">
        <v>65</v>
      </c>
      <c r="D2348">
        <v>100</v>
      </c>
      <c r="E2348">
        <v>15</v>
      </c>
      <c r="F2348">
        <v>804</v>
      </c>
      <c r="G2348" t="s">
        <v>13534</v>
      </c>
      <c r="H2348">
        <v>1000</v>
      </c>
      <c r="I2348">
        <v>16247775</v>
      </c>
      <c r="J2348" t="s">
        <v>88</v>
      </c>
      <c r="K2348" t="s">
        <v>89</v>
      </c>
      <c r="L2348" t="s">
        <v>87</v>
      </c>
      <c r="Q2348" t="s">
        <v>6310</v>
      </c>
      <c r="R2348" t="s">
        <v>14654</v>
      </c>
      <c r="S2348">
        <v>23527</v>
      </c>
      <c r="T2348">
        <v>4789</v>
      </c>
      <c r="U2348" t="s">
        <v>7916</v>
      </c>
      <c r="V2348">
        <v>3</v>
      </c>
      <c r="W2348" t="s">
        <v>14655</v>
      </c>
      <c r="X2348" t="s">
        <v>14656</v>
      </c>
      <c r="Y2348">
        <v>104</v>
      </c>
      <c r="Z2348" t="s">
        <v>44</v>
      </c>
      <c r="AA2348" t="s">
        <v>45</v>
      </c>
      <c r="AB2348" t="s">
        <v>150</v>
      </c>
      <c r="AC2348">
        <v>25000000</v>
      </c>
      <c r="AD2348">
        <v>2005</v>
      </c>
      <c r="AE2348">
        <v>962</v>
      </c>
      <c r="AF2348">
        <v>5.5</v>
      </c>
      <c r="AG2348">
        <v>1.85</v>
      </c>
      <c r="AH2348">
        <v>767</v>
      </c>
    </row>
    <row r="2349" spans="1:34">
      <c r="A2349" t="s">
        <v>34</v>
      </c>
      <c r="B2349" t="s">
        <v>14666</v>
      </c>
      <c r="C2349">
        <v>23</v>
      </c>
      <c r="D2349">
        <v>91</v>
      </c>
      <c r="E2349">
        <v>7</v>
      </c>
      <c r="F2349">
        <v>875</v>
      </c>
      <c r="G2349" t="s">
        <v>3857</v>
      </c>
      <c r="H2349">
        <v>12000</v>
      </c>
      <c r="I2349">
        <v>19348</v>
      </c>
      <c r="J2349" t="s">
        <v>88</v>
      </c>
      <c r="K2349" t="s">
        <v>38</v>
      </c>
      <c r="Q2349" t="s">
        <v>698</v>
      </c>
      <c r="R2349" t="s">
        <v>14667</v>
      </c>
      <c r="S2349">
        <v>2941</v>
      </c>
      <c r="T2349">
        <v>16118</v>
      </c>
      <c r="U2349" t="s">
        <v>9606</v>
      </c>
      <c r="V2349">
        <v>2</v>
      </c>
      <c r="W2349" t="s">
        <v>14668</v>
      </c>
      <c r="X2349" t="s">
        <v>14669</v>
      </c>
      <c r="Y2349">
        <v>11</v>
      </c>
      <c r="Z2349" t="s">
        <v>44</v>
      </c>
      <c r="AA2349" t="s">
        <v>45</v>
      </c>
      <c r="AB2349" t="s">
        <v>62</v>
      </c>
      <c r="AC2349">
        <v>10000000</v>
      </c>
      <c r="AD2349">
        <v>2009</v>
      </c>
      <c r="AE2349">
        <v>3000</v>
      </c>
      <c r="AF2349">
        <v>5.5</v>
      </c>
      <c r="AG2349">
        <v>2.35</v>
      </c>
      <c r="AH2349">
        <v>370</v>
      </c>
    </row>
    <row r="2350" spans="1:34">
      <c r="A2350" t="s">
        <v>34</v>
      </c>
      <c r="B2350" t="s">
        <v>5905</v>
      </c>
      <c r="C2350">
        <v>32</v>
      </c>
      <c r="D2350">
        <v>99</v>
      </c>
      <c r="E2350">
        <v>387</v>
      </c>
      <c r="F2350">
        <v>399</v>
      </c>
      <c r="G2350" t="s">
        <v>9325</v>
      </c>
      <c r="H2350">
        <v>8000</v>
      </c>
      <c r="I2350">
        <v>127144</v>
      </c>
      <c r="J2350" t="s">
        <v>88</v>
      </c>
      <c r="K2350" t="s">
        <v>38</v>
      </c>
      <c r="L2350" t="s">
        <v>87</v>
      </c>
      <c r="Q2350" t="s">
        <v>1736</v>
      </c>
      <c r="R2350" t="s">
        <v>14670</v>
      </c>
      <c r="S2350">
        <v>5159</v>
      </c>
      <c r="T2350">
        <v>9608</v>
      </c>
      <c r="U2350" t="s">
        <v>2712</v>
      </c>
      <c r="V2350">
        <v>4</v>
      </c>
      <c r="W2350" t="s">
        <v>14671</v>
      </c>
      <c r="X2350" t="s">
        <v>14672</v>
      </c>
      <c r="Y2350">
        <v>27</v>
      </c>
      <c r="Z2350" t="s">
        <v>44</v>
      </c>
      <c r="AA2350" t="s">
        <v>45</v>
      </c>
      <c r="AB2350" t="s">
        <v>62</v>
      </c>
      <c r="AC2350">
        <v>8000000</v>
      </c>
      <c r="AD2350">
        <v>2005</v>
      </c>
      <c r="AE2350">
        <v>489</v>
      </c>
      <c r="AF2350">
        <v>5.5</v>
      </c>
      <c r="AG2350">
        <v>2.35</v>
      </c>
      <c r="AH2350">
        <v>143</v>
      </c>
    </row>
    <row r="2351" spans="1:34">
      <c r="A2351" t="s">
        <v>34</v>
      </c>
      <c r="B2351" t="s">
        <v>14673</v>
      </c>
      <c r="C2351">
        <v>133</v>
      </c>
      <c r="D2351">
        <v>84</v>
      </c>
      <c r="E2351">
        <v>4</v>
      </c>
      <c r="F2351">
        <v>546</v>
      </c>
      <c r="G2351" t="s">
        <v>4113</v>
      </c>
      <c r="H2351">
        <v>8000</v>
      </c>
      <c r="I2351">
        <v>5895238</v>
      </c>
      <c r="J2351" t="s">
        <v>88</v>
      </c>
      <c r="K2351" t="s">
        <v>92</v>
      </c>
      <c r="Q2351" t="s">
        <v>1736</v>
      </c>
      <c r="R2351" t="s">
        <v>14674</v>
      </c>
      <c r="S2351">
        <v>17169</v>
      </c>
      <c r="T2351">
        <v>10123</v>
      </c>
      <c r="U2351" t="s">
        <v>14675</v>
      </c>
      <c r="V2351">
        <v>1</v>
      </c>
      <c r="W2351" t="s">
        <v>14676</v>
      </c>
      <c r="X2351" t="s">
        <v>14677</v>
      </c>
      <c r="Y2351">
        <v>70</v>
      </c>
      <c r="Z2351" t="s">
        <v>695</v>
      </c>
      <c r="AA2351" t="s">
        <v>45</v>
      </c>
      <c r="AB2351" t="s">
        <v>46</v>
      </c>
      <c r="AC2351">
        <v>6000000</v>
      </c>
      <c r="AD2351">
        <v>2012</v>
      </c>
      <c r="AE2351">
        <v>806</v>
      </c>
      <c r="AF2351">
        <v>5.5</v>
      </c>
      <c r="AG2351">
        <v>2.35</v>
      </c>
      <c r="AH2351">
        <v>9000</v>
      </c>
    </row>
    <row r="2352" spans="1:34">
      <c r="A2352" t="s">
        <v>34</v>
      </c>
      <c r="B2352" t="s">
        <v>3443</v>
      </c>
      <c r="C2352">
        <v>159</v>
      </c>
      <c r="D2352">
        <v>101</v>
      </c>
      <c r="E2352">
        <v>365</v>
      </c>
      <c r="F2352">
        <v>14</v>
      </c>
      <c r="G2352" t="s">
        <v>14678</v>
      </c>
      <c r="H2352">
        <v>237</v>
      </c>
      <c r="I2352">
        <v>8025872</v>
      </c>
      <c r="J2352" t="s">
        <v>88</v>
      </c>
      <c r="K2352" t="s">
        <v>94</v>
      </c>
      <c r="Q2352" t="s">
        <v>4633</v>
      </c>
      <c r="R2352" t="s">
        <v>14679</v>
      </c>
      <c r="S2352">
        <v>19234</v>
      </c>
      <c r="T2352">
        <v>302</v>
      </c>
      <c r="U2352" t="s">
        <v>14680</v>
      </c>
      <c r="V2352">
        <v>3</v>
      </c>
      <c r="W2352" t="s">
        <v>14681</v>
      </c>
      <c r="X2352" t="s">
        <v>14682</v>
      </c>
      <c r="Y2352">
        <v>258</v>
      </c>
      <c r="Z2352" t="s">
        <v>44</v>
      </c>
      <c r="AA2352" t="s">
        <v>45</v>
      </c>
      <c r="AB2352" t="s">
        <v>2034</v>
      </c>
      <c r="AC2352">
        <v>4700000</v>
      </c>
      <c r="AD2352">
        <v>1986</v>
      </c>
      <c r="AE2352">
        <v>28</v>
      </c>
      <c r="AF2352">
        <v>5.5</v>
      </c>
      <c r="AG2352">
        <v>1.85</v>
      </c>
      <c r="AH2352">
        <v>0</v>
      </c>
    </row>
    <row r="2353" spans="1:34">
      <c r="A2353" t="s">
        <v>34</v>
      </c>
      <c r="B2353" t="s">
        <v>7076</v>
      </c>
      <c r="C2353">
        <v>186</v>
      </c>
      <c r="D2353">
        <v>96</v>
      </c>
      <c r="E2353">
        <v>293</v>
      </c>
      <c r="F2353">
        <v>7000</v>
      </c>
      <c r="G2353" t="s">
        <v>39</v>
      </c>
      <c r="H2353">
        <v>87000</v>
      </c>
      <c r="I2353">
        <v>100289690</v>
      </c>
      <c r="J2353" t="s">
        <v>88</v>
      </c>
      <c r="K2353" t="s">
        <v>89</v>
      </c>
      <c r="L2353" t="s">
        <v>70</v>
      </c>
      <c r="Q2353" t="s">
        <v>8646</v>
      </c>
      <c r="R2353" t="s">
        <v>14706</v>
      </c>
      <c r="S2353">
        <v>115099</v>
      </c>
      <c r="T2353">
        <v>108016</v>
      </c>
      <c r="U2353" t="s">
        <v>1592</v>
      </c>
      <c r="V2353">
        <v>0</v>
      </c>
      <c r="W2353" t="s">
        <v>14707</v>
      </c>
      <c r="X2353" t="s">
        <v>14708</v>
      </c>
      <c r="Y2353">
        <v>257</v>
      </c>
      <c r="Z2353" t="s">
        <v>44</v>
      </c>
      <c r="AA2353" t="s">
        <v>45</v>
      </c>
      <c r="AB2353" t="s">
        <v>150</v>
      </c>
      <c r="AC2353">
        <v>175000000</v>
      </c>
      <c r="AD2353">
        <v>2007</v>
      </c>
      <c r="AE2353">
        <v>11000</v>
      </c>
      <c r="AF2353">
        <v>5.4</v>
      </c>
      <c r="AG2353">
        <v>2.35</v>
      </c>
      <c r="AH2353">
        <v>2000</v>
      </c>
    </row>
    <row r="2354" spans="1:34">
      <c r="A2354" t="s">
        <v>34</v>
      </c>
      <c r="B2354" t="s">
        <v>6474</v>
      </c>
      <c r="C2354">
        <v>139</v>
      </c>
      <c r="D2354">
        <v>101</v>
      </c>
      <c r="E2354">
        <v>221</v>
      </c>
      <c r="F2354">
        <v>11000</v>
      </c>
      <c r="G2354" t="s">
        <v>3345</v>
      </c>
      <c r="H2354">
        <v>12000</v>
      </c>
      <c r="I2354">
        <v>133668525</v>
      </c>
      <c r="J2354" t="s">
        <v>88</v>
      </c>
      <c r="Q2354" t="s">
        <v>449</v>
      </c>
      <c r="R2354" t="s">
        <v>14740</v>
      </c>
      <c r="S2354">
        <v>107817</v>
      </c>
      <c r="T2354">
        <v>39269</v>
      </c>
      <c r="U2354" t="s">
        <v>4379</v>
      </c>
      <c r="V2354">
        <v>4</v>
      </c>
      <c r="W2354" t="s">
        <v>14741</v>
      </c>
      <c r="X2354" t="s">
        <v>14742</v>
      </c>
      <c r="Y2354">
        <v>255</v>
      </c>
      <c r="Z2354" t="s">
        <v>44</v>
      </c>
      <c r="AA2354" t="s">
        <v>45</v>
      </c>
      <c r="AB2354" t="s">
        <v>62</v>
      </c>
      <c r="AC2354">
        <v>80000000</v>
      </c>
      <c r="AD2354">
        <v>2013</v>
      </c>
      <c r="AE2354">
        <v>11000</v>
      </c>
      <c r="AF2354">
        <v>5.4</v>
      </c>
      <c r="AG2354">
        <v>1.85</v>
      </c>
      <c r="AH2354">
        <v>14000</v>
      </c>
    </row>
    <row r="2355" spans="1:34">
      <c r="A2355" t="s">
        <v>34</v>
      </c>
      <c r="B2355" t="s">
        <v>11607</v>
      </c>
      <c r="C2355">
        <v>107</v>
      </c>
      <c r="D2355">
        <v>100</v>
      </c>
      <c r="E2355">
        <v>87</v>
      </c>
      <c r="F2355">
        <v>446</v>
      </c>
      <c r="G2355" t="s">
        <v>967</v>
      </c>
      <c r="H2355">
        <v>3000</v>
      </c>
      <c r="I2355">
        <v>73023275</v>
      </c>
      <c r="J2355" t="s">
        <v>88</v>
      </c>
      <c r="K2355" t="s">
        <v>89</v>
      </c>
      <c r="Q2355" t="s">
        <v>901</v>
      </c>
      <c r="R2355" t="s">
        <v>14743</v>
      </c>
      <c r="S2355">
        <v>16271</v>
      </c>
      <c r="T2355">
        <v>5174</v>
      </c>
      <c r="U2355" t="s">
        <v>10919</v>
      </c>
      <c r="V2355">
        <v>4</v>
      </c>
      <c r="W2355" t="s">
        <v>14744</v>
      </c>
      <c r="X2355" t="s">
        <v>14745</v>
      </c>
      <c r="Y2355">
        <v>57</v>
      </c>
      <c r="Z2355" t="s">
        <v>44</v>
      </c>
      <c r="AA2355" t="s">
        <v>45</v>
      </c>
      <c r="AB2355" t="s">
        <v>150</v>
      </c>
      <c r="AC2355">
        <v>35000000</v>
      </c>
      <c r="AD2355">
        <v>2009</v>
      </c>
      <c r="AE2355">
        <v>576</v>
      </c>
      <c r="AF2355">
        <v>5.4</v>
      </c>
      <c r="AG2355">
        <v>1.85</v>
      </c>
      <c r="AH2355">
        <v>1000</v>
      </c>
    </row>
    <row r="2356" spans="1:34">
      <c r="A2356" t="s">
        <v>34</v>
      </c>
      <c r="B2356" t="s">
        <v>14768</v>
      </c>
      <c r="C2356">
        <v>81</v>
      </c>
      <c r="D2356">
        <v>94</v>
      </c>
      <c r="E2356">
        <v>32</v>
      </c>
      <c r="F2356">
        <v>626</v>
      </c>
      <c r="G2356" t="s">
        <v>2044</v>
      </c>
      <c r="H2356">
        <v>854</v>
      </c>
      <c r="I2356">
        <v>60573641</v>
      </c>
      <c r="J2356" t="s">
        <v>88</v>
      </c>
      <c r="K2356" t="s">
        <v>89</v>
      </c>
      <c r="Q2356" t="s">
        <v>4839</v>
      </c>
      <c r="R2356" t="s">
        <v>14769</v>
      </c>
      <c r="S2356">
        <v>68406</v>
      </c>
      <c r="T2356">
        <v>4530</v>
      </c>
      <c r="U2356" t="s">
        <v>14770</v>
      </c>
      <c r="V2356">
        <v>1</v>
      </c>
      <c r="W2356" t="s">
        <v>14771</v>
      </c>
      <c r="X2356" t="s">
        <v>14772</v>
      </c>
      <c r="Y2356">
        <v>162</v>
      </c>
      <c r="Z2356" t="s">
        <v>44</v>
      </c>
      <c r="AA2356" t="s">
        <v>45</v>
      </c>
      <c r="AB2356" t="s">
        <v>150</v>
      </c>
      <c r="AC2356">
        <v>60000000</v>
      </c>
      <c r="AD2356">
        <v>1996</v>
      </c>
      <c r="AE2356">
        <v>628</v>
      </c>
      <c r="AF2356">
        <v>5.4</v>
      </c>
      <c r="AG2356">
        <v>1.85</v>
      </c>
      <c r="AH2356">
        <v>0</v>
      </c>
    </row>
    <row r="2357" spans="1:34">
      <c r="A2357" t="s">
        <v>34</v>
      </c>
      <c r="B2357" t="s">
        <v>14801</v>
      </c>
      <c r="C2357">
        <v>21</v>
      </c>
      <c r="D2357">
        <v>117</v>
      </c>
      <c r="E2357">
        <v>71</v>
      </c>
      <c r="F2357">
        <v>547</v>
      </c>
      <c r="G2357" t="s">
        <v>4097</v>
      </c>
      <c r="H2357">
        <v>723</v>
      </c>
      <c r="I2357">
        <v>70100000</v>
      </c>
      <c r="J2357" t="s">
        <v>88</v>
      </c>
      <c r="K2357" t="s">
        <v>38</v>
      </c>
      <c r="L2357" t="s">
        <v>87</v>
      </c>
      <c r="Q2357" t="s">
        <v>4636</v>
      </c>
      <c r="R2357" t="s">
        <v>14802</v>
      </c>
      <c r="S2357">
        <v>20183</v>
      </c>
      <c r="T2357">
        <v>3841</v>
      </c>
      <c r="U2357" t="s">
        <v>7760</v>
      </c>
      <c r="V2357">
        <v>1</v>
      </c>
      <c r="W2357" t="s">
        <v>14803</v>
      </c>
      <c r="X2357" t="s">
        <v>14804</v>
      </c>
      <c r="Y2357">
        <v>41</v>
      </c>
      <c r="Z2357" t="s">
        <v>44</v>
      </c>
      <c r="AA2357" t="s">
        <v>45</v>
      </c>
      <c r="AB2357" t="s">
        <v>46</v>
      </c>
      <c r="AC2357">
        <v>40000000</v>
      </c>
      <c r="AD2357">
        <v>1992</v>
      </c>
      <c r="AE2357">
        <v>558</v>
      </c>
      <c r="AF2357">
        <v>5.4</v>
      </c>
      <c r="AG2357">
        <v>1.85</v>
      </c>
      <c r="AH2357">
        <v>0</v>
      </c>
    </row>
    <row r="2358" spans="1:34">
      <c r="A2358" t="s">
        <v>34</v>
      </c>
      <c r="B2358" t="s">
        <v>1421</v>
      </c>
      <c r="C2358">
        <v>138</v>
      </c>
      <c r="D2358">
        <v>105</v>
      </c>
      <c r="E2358">
        <v>488</v>
      </c>
      <c r="F2358">
        <v>13000</v>
      </c>
      <c r="G2358" t="s">
        <v>762</v>
      </c>
      <c r="H2358">
        <v>15000</v>
      </c>
      <c r="I2358">
        <v>20991497</v>
      </c>
      <c r="J2358" t="s">
        <v>88</v>
      </c>
      <c r="K2358" t="s">
        <v>38</v>
      </c>
      <c r="L2358" t="s">
        <v>87</v>
      </c>
      <c r="Q2358" t="s">
        <v>869</v>
      </c>
      <c r="R2358" t="s">
        <v>14808</v>
      </c>
      <c r="S2358">
        <v>39778</v>
      </c>
      <c r="T2358">
        <v>44037</v>
      </c>
      <c r="U2358" t="s">
        <v>859</v>
      </c>
      <c r="V2358">
        <v>1</v>
      </c>
      <c r="W2358" t="s">
        <v>14809</v>
      </c>
      <c r="X2358" t="s">
        <v>14810</v>
      </c>
      <c r="Y2358">
        <v>172</v>
      </c>
      <c r="Z2358" t="s">
        <v>44</v>
      </c>
      <c r="AA2358" t="s">
        <v>45</v>
      </c>
      <c r="AB2358" t="s">
        <v>62</v>
      </c>
      <c r="AC2358">
        <v>37000000</v>
      </c>
      <c r="AD2358">
        <v>2015</v>
      </c>
      <c r="AE2358">
        <v>14000</v>
      </c>
      <c r="AF2358">
        <v>5.4</v>
      </c>
      <c r="AG2358">
        <v>1.85</v>
      </c>
      <c r="AH2358">
        <v>11000</v>
      </c>
    </row>
    <row r="2359" spans="1:34">
      <c r="A2359" t="s">
        <v>34</v>
      </c>
      <c r="B2359" t="s">
        <v>9833</v>
      </c>
      <c r="C2359">
        <v>44</v>
      </c>
      <c r="D2359">
        <v>95</v>
      </c>
      <c r="E2359">
        <v>0</v>
      </c>
      <c r="F2359">
        <v>642</v>
      </c>
      <c r="G2359" t="s">
        <v>5804</v>
      </c>
      <c r="H2359">
        <v>1000</v>
      </c>
      <c r="I2359">
        <v>37788228</v>
      </c>
      <c r="J2359" t="s">
        <v>88</v>
      </c>
      <c r="Q2359" t="s">
        <v>1719</v>
      </c>
      <c r="R2359" t="s">
        <v>14811</v>
      </c>
      <c r="S2359">
        <v>15046</v>
      </c>
      <c r="T2359">
        <v>4537</v>
      </c>
      <c r="U2359" t="s">
        <v>7384</v>
      </c>
      <c r="V2359">
        <v>1</v>
      </c>
      <c r="W2359" t="s">
        <v>14812</v>
      </c>
      <c r="X2359" t="s">
        <v>14813</v>
      </c>
      <c r="Y2359">
        <v>80</v>
      </c>
      <c r="Z2359" t="s">
        <v>44</v>
      </c>
      <c r="AA2359" t="s">
        <v>45</v>
      </c>
      <c r="AB2359" t="s">
        <v>62</v>
      </c>
      <c r="AC2359">
        <v>35200000</v>
      </c>
      <c r="AD2359">
        <v>2003</v>
      </c>
      <c r="AE2359">
        <v>812</v>
      </c>
      <c r="AF2359">
        <v>5.4</v>
      </c>
      <c r="AG2359">
        <v>1.85</v>
      </c>
      <c r="AH2359">
        <v>638</v>
      </c>
    </row>
    <row r="2360" spans="1:34">
      <c r="A2360" t="s">
        <v>34</v>
      </c>
      <c r="B2360" t="s">
        <v>10619</v>
      </c>
      <c r="C2360">
        <v>124</v>
      </c>
      <c r="D2360">
        <v>88</v>
      </c>
      <c r="E2360">
        <v>12</v>
      </c>
      <c r="F2360">
        <v>931</v>
      </c>
      <c r="G2360" t="s">
        <v>1719</v>
      </c>
      <c r="H2360">
        <v>49000</v>
      </c>
      <c r="I2360">
        <v>49474048</v>
      </c>
      <c r="J2360" t="s">
        <v>88</v>
      </c>
      <c r="K2360" t="s">
        <v>89</v>
      </c>
      <c r="Q2360" t="s">
        <v>566</v>
      </c>
      <c r="R2360" t="s">
        <v>14817</v>
      </c>
      <c r="S2360">
        <v>31191</v>
      </c>
      <c r="T2360">
        <v>53370</v>
      </c>
      <c r="U2360" t="s">
        <v>13398</v>
      </c>
      <c r="V2360">
        <v>2</v>
      </c>
      <c r="W2360" t="s">
        <v>14818</v>
      </c>
      <c r="X2360" t="s">
        <v>14819</v>
      </c>
      <c r="Y2360">
        <v>120</v>
      </c>
      <c r="Z2360" t="s">
        <v>44</v>
      </c>
      <c r="AA2360" t="s">
        <v>45</v>
      </c>
      <c r="AB2360" t="s">
        <v>150</v>
      </c>
      <c r="AC2360">
        <v>35000000</v>
      </c>
      <c r="AD2360">
        <v>2009</v>
      </c>
      <c r="AE2360">
        <v>1000</v>
      </c>
      <c r="AF2360">
        <v>5.4</v>
      </c>
      <c r="AG2360">
        <v>1.85</v>
      </c>
      <c r="AH2360">
        <v>0</v>
      </c>
    </row>
    <row r="2361" spans="1:34">
      <c r="A2361" t="s">
        <v>34</v>
      </c>
      <c r="B2361" t="s">
        <v>10435</v>
      </c>
      <c r="C2361">
        <v>90</v>
      </c>
      <c r="D2361">
        <v>91</v>
      </c>
      <c r="E2361">
        <v>31</v>
      </c>
      <c r="F2361">
        <v>141</v>
      </c>
      <c r="G2361" t="s">
        <v>14824</v>
      </c>
      <c r="H2361">
        <v>1000</v>
      </c>
      <c r="I2361">
        <v>10214013</v>
      </c>
      <c r="J2361" t="s">
        <v>88</v>
      </c>
      <c r="Q2361" t="s">
        <v>511</v>
      </c>
      <c r="R2361" t="s">
        <v>14825</v>
      </c>
      <c r="S2361">
        <v>23072</v>
      </c>
      <c r="T2361">
        <v>1564</v>
      </c>
      <c r="U2361" t="s">
        <v>1562</v>
      </c>
      <c r="V2361">
        <v>2</v>
      </c>
      <c r="W2361" t="s">
        <v>14826</v>
      </c>
      <c r="X2361" t="s">
        <v>14827</v>
      </c>
      <c r="Y2361">
        <v>89</v>
      </c>
      <c r="Z2361" t="s">
        <v>44</v>
      </c>
      <c r="AA2361" t="s">
        <v>45</v>
      </c>
      <c r="AB2361" t="s">
        <v>46</v>
      </c>
      <c r="AC2361">
        <v>35000000</v>
      </c>
      <c r="AD2361">
        <v>2015</v>
      </c>
      <c r="AE2361">
        <v>249</v>
      </c>
      <c r="AF2361">
        <v>5.4</v>
      </c>
      <c r="AG2361">
        <v>2.35</v>
      </c>
      <c r="AH2361">
        <v>0</v>
      </c>
    </row>
    <row r="2362" spans="1:34">
      <c r="A2362" t="s">
        <v>34</v>
      </c>
      <c r="B2362" t="s">
        <v>5102</v>
      </c>
      <c r="C2362">
        <v>61</v>
      </c>
      <c r="D2362">
        <v>87</v>
      </c>
      <c r="E2362">
        <v>129</v>
      </c>
      <c r="F2362">
        <v>560</v>
      </c>
      <c r="G2362" t="s">
        <v>5221</v>
      </c>
      <c r="H2362">
        <v>979</v>
      </c>
      <c r="I2362">
        <v>64172251</v>
      </c>
      <c r="J2362" t="s">
        <v>88</v>
      </c>
      <c r="K2362" t="s">
        <v>70</v>
      </c>
      <c r="Q2362" t="s">
        <v>238</v>
      </c>
      <c r="R2362" t="s">
        <v>14828</v>
      </c>
      <c r="S2362">
        <v>19079</v>
      </c>
      <c r="T2362">
        <v>2911</v>
      </c>
      <c r="U2362" t="s">
        <v>6109</v>
      </c>
      <c r="V2362">
        <v>1</v>
      </c>
      <c r="W2362" t="s">
        <v>14829</v>
      </c>
      <c r="X2362" t="s">
        <v>14830</v>
      </c>
      <c r="Y2362">
        <v>122</v>
      </c>
      <c r="Z2362" t="s">
        <v>44</v>
      </c>
      <c r="AA2362" t="s">
        <v>45</v>
      </c>
      <c r="AB2362" t="s">
        <v>62</v>
      </c>
      <c r="AC2362">
        <v>30000000</v>
      </c>
      <c r="AD2362">
        <v>2001</v>
      </c>
      <c r="AE2362">
        <v>891</v>
      </c>
      <c r="AF2362">
        <v>5.4</v>
      </c>
      <c r="AG2362">
        <v>1.85</v>
      </c>
      <c r="AH2362">
        <v>602</v>
      </c>
    </row>
    <row r="2363" spans="1:34">
      <c r="A2363" t="s">
        <v>34</v>
      </c>
      <c r="B2363" t="s">
        <v>9649</v>
      </c>
      <c r="C2363">
        <v>152</v>
      </c>
      <c r="D2363">
        <v>89</v>
      </c>
      <c r="E2363">
        <v>56</v>
      </c>
      <c r="F2363">
        <v>545</v>
      </c>
      <c r="G2363" t="s">
        <v>12987</v>
      </c>
      <c r="H2363">
        <v>11000</v>
      </c>
      <c r="I2363">
        <v>58715510</v>
      </c>
      <c r="J2363" t="s">
        <v>88</v>
      </c>
      <c r="K2363" t="s">
        <v>87</v>
      </c>
      <c r="Q2363" t="s">
        <v>200</v>
      </c>
      <c r="R2363" t="s">
        <v>14831</v>
      </c>
      <c r="S2363">
        <v>79094</v>
      </c>
      <c r="T2363">
        <v>13794</v>
      </c>
      <c r="U2363" t="s">
        <v>11373</v>
      </c>
      <c r="V2363">
        <v>2</v>
      </c>
      <c r="W2363" t="s">
        <v>14832</v>
      </c>
      <c r="X2363" t="s">
        <v>14833</v>
      </c>
      <c r="Y2363">
        <v>129</v>
      </c>
      <c r="Z2363" t="s">
        <v>44</v>
      </c>
      <c r="AA2363" t="s">
        <v>45</v>
      </c>
      <c r="AB2363" t="s">
        <v>150</v>
      </c>
      <c r="AC2363">
        <v>30000000</v>
      </c>
      <c r="AD2363">
        <v>2009</v>
      </c>
      <c r="AE2363">
        <v>826</v>
      </c>
      <c r="AF2363">
        <v>5.4</v>
      </c>
      <c r="AG2363">
        <v>1.85</v>
      </c>
      <c r="AH2363">
        <v>0</v>
      </c>
    </row>
    <row r="2364" spans="1:34">
      <c r="A2364" t="s">
        <v>34</v>
      </c>
      <c r="B2364" t="s">
        <v>13155</v>
      </c>
      <c r="C2364">
        <v>21</v>
      </c>
      <c r="D2364">
        <v>89</v>
      </c>
      <c r="E2364">
        <v>23</v>
      </c>
      <c r="F2364">
        <v>899</v>
      </c>
      <c r="G2364" t="s">
        <v>14845</v>
      </c>
      <c r="H2364">
        <v>1000</v>
      </c>
      <c r="I2364">
        <v>8119205</v>
      </c>
      <c r="J2364" t="s">
        <v>88</v>
      </c>
      <c r="K2364" t="s">
        <v>89</v>
      </c>
      <c r="L2364" t="s">
        <v>70</v>
      </c>
      <c r="Q2364" t="s">
        <v>6961</v>
      </c>
      <c r="R2364" t="s">
        <v>14846</v>
      </c>
      <c r="S2364">
        <v>4288</v>
      </c>
      <c r="T2364">
        <v>5535</v>
      </c>
      <c r="U2364" t="s">
        <v>5170</v>
      </c>
      <c r="V2364">
        <v>3</v>
      </c>
      <c r="W2364" t="s">
        <v>14847</v>
      </c>
      <c r="X2364" t="s">
        <v>14848</v>
      </c>
      <c r="Y2364">
        <v>21</v>
      </c>
      <c r="Z2364" t="s">
        <v>44</v>
      </c>
      <c r="AA2364" t="s">
        <v>45</v>
      </c>
      <c r="AB2364" t="s">
        <v>150</v>
      </c>
      <c r="AC2364">
        <v>28000000</v>
      </c>
      <c r="AD2364">
        <v>1997</v>
      </c>
      <c r="AE2364">
        <v>937</v>
      </c>
      <c r="AF2364">
        <v>5.4</v>
      </c>
      <c r="AG2364">
        <v>1.85</v>
      </c>
      <c r="AH2364">
        <v>517</v>
      </c>
    </row>
    <row r="2365" spans="1:34">
      <c r="A2365" t="s">
        <v>34</v>
      </c>
      <c r="B2365" t="s">
        <v>9137</v>
      </c>
      <c r="C2365">
        <v>73</v>
      </c>
      <c r="D2365">
        <v>124</v>
      </c>
      <c r="E2365">
        <v>41</v>
      </c>
      <c r="F2365">
        <v>197</v>
      </c>
      <c r="G2365" t="s">
        <v>6377</v>
      </c>
      <c r="H2365">
        <v>512</v>
      </c>
      <c r="I2365">
        <v>8427204</v>
      </c>
      <c r="J2365" t="s">
        <v>88</v>
      </c>
      <c r="K2365" t="s">
        <v>38</v>
      </c>
      <c r="L2365" t="s">
        <v>520</v>
      </c>
      <c r="Q2365" t="s">
        <v>923</v>
      </c>
      <c r="R2365" t="s">
        <v>14853</v>
      </c>
      <c r="S2365">
        <v>10100</v>
      </c>
      <c r="T2365">
        <v>1523</v>
      </c>
      <c r="U2365" t="s">
        <v>14854</v>
      </c>
      <c r="V2365">
        <v>0</v>
      </c>
      <c r="W2365" t="s">
        <v>14855</v>
      </c>
      <c r="X2365" t="s">
        <v>14856</v>
      </c>
      <c r="Y2365">
        <v>59</v>
      </c>
      <c r="Z2365" t="s">
        <v>44</v>
      </c>
      <c r="AA2365" t="s">
        <v>45</v>
      </c>
      <c r="AB2365" t="s">
        <v>46</v>
      </c>
      <c r="AC2365">
        <v>24000000</v>
      </c>
      <c r="AD2365">
        <v>1999</v>
      </c>
      <c r="AE2365">
        <v>481</v>
      </c>
      <c r="AF2365">
        <v>5.4</v>
      </c>
      <c r="AG2365">
        <v>2.35</v>
      </c>
      <c r="AH2365">
        <v>153</v>
      </c>
    </row>
    <row r="2366" spans="1:34">
      <c r="A2366" t="s">
        <v>34</v>
      </c>
      <c r="B2366" t="s">
        <v>6679</v>
      </c>
      <c r="C2366">
        <v>62</v>
      </c>
      <c r="D2366">
        <v>109</v>
      </c>
      <c r="E2366">
        <v>322</v>
      </c>
      <c r="F2366">
        <v>861</v>
      </c>
      <c r="G2366" t="s">
        <v>11819</v>
      </c>
      <c r="H2366">
        <v>1000</v>
      </c>
      <c r="I2366">
        <v>69148997</v>
      </c>
      <c r="J2366" t="s">
        <v>88</v>
      </c>
      <c r="K2366" t="s">
        <v>37</v>
      </c>
      <c r="Q2366" t="s">
        <v>5815</v>
      </c>
      <c r="R2366" t="s">
        <v>14866</v>
      </c>
      <c r="S2366">
        <v>98794</v>
      </c>
      <c r="T2366">
        <v>6313</v>
      </c>
      <c r="U2366" t="s">
        <v>13105</v>
      </c>
      <c r="V2366">
        <v>4</v>
      </c>
      <c r="W2366" t="s">
        <v>14867</v>
      </c>
      <c r="X2366" t="s">
        <v>14868</v>
      </c>
      <c r="Y2366">
        <v>251</v>
      </c>
      <c r="Z2366" t="s">
        <v>44</v>
      </c>
      <c r="AA2366" t="s">
        <v>45</v>
      </c>
      <c r="AB2366" t="s">
        <v>62</v>
      </c>
      <c r="AC2366">
        <v>37000000</v>
      </c>
      <c r="AD2366">
        <v>2004</v>
      </c>
      <c r="AE2366">
        <v>960</v>
      </c>
      <c r="AF2366">
        <v>5.4</v>
      </c>
      <c r="AG2366">
        <v>1.85</v>
      </c>
      <c r="AH2366">
        <v>0</v>
      </c>
    </row>
    <row r="2367" spans="1:34">
      <c r="A2367" t="s">
        <v>34</v>
      </c>
      <c r="B2367" t="s">
        <v>14874</v>
      </c>
      <c r="C2367">
        <v>13</v>
      </c>
      <c r="D2367">
        <v>98</v>
      </c>
      <c r="E2367">
        <v>15</v>
      </c>
      <c r="F2367">
        <v>281</v>
      </c>
      <c r="G2367" t="s">
        <v>5295</v>
      </c>
      <c r="H2367">
        <v>691</v>
      </c>
      <c r="I2367">
        <v>8500000</v>
      </c>
      <c r="J2367" t="s">
        <v>88</v>
      </c>
      <c r="Q2367" t="s">
        <v>4127</v>
      </c>
      <c r="R2367" t="s">
        <v>14875</v>
      </c>
      <c r="S2367">
        <v>2061</v>
      </c>
      <c r="T2367">
        <v>1761</v>
      </c>
      <c r="U2367" t="s">
        <v>14876</v>
      </c>
      <c r="V2367">
        <v>0</v>
      </c>
      <c r="W2367" t="s">
        <v>14877</v>
      </c>
      <c r="X2367" t="s">
        <v>14878</v>
      </c>
      <c r="Y2367">
        <v>34</v>
      </c>
      <c r="Z2367" t="s">
        <v>44</v>
      </c>
      <c r="AA2367" t="s">
        <v>45</v>
      </c>
      <c r="AB2367" t="s">
        <v>150</v>
      </c>
      <c r="AC2367">
        <v>20000000</v>
      </c>
      <c r="AD2367">
        <v>1981</v>
      </c>
      <c r="AE2367">
        <v>374</v>
      </c>
      <c r="AF2367">
        <v>5.4</v>
      </c>
      <c r="AG2367">
        <v>1.78</v>
      </c>
      <c r="AH2367">
        <v>501</v>
      </c>
    </row>
    <row r="2368" spans="1:34">
      <c r="A2368" t="s">
        <v>34</v>
      </c>
      <c r="B2368" t="s">
        <v>3677</v>
      </c>
      <c r="C2368">
        <v>92</v>
      </c>
      <c r="D2368">
        <v>110</v>
      </c>
      <c r="E2368">
        <v>278</v>
      </c>
      <c r="F2368">
        <v>181</v>
      </c>
      <c r="G2368" t="s">
        <v>7448</v>
      </c>
      <c r="H2368">
        <v>3000</v>
      </c>
      <c r="I2368">
        <v>263365</v>
      </c>
      <c r="J2368" t="s">
        <v>88</v>
      </c>
      <c r="K2368" t="s">
        <v>38</v>
      </c>
      <c r="L2368" t="s">
        <v>70</v>
      </c>
      <c r="M2368" t="s">
        <v>87</v>
      </c>
      <c r="Q2368" t="s">
        <v>257</v>
      </c>
      <c r="R2368" t="s">
        <v>14879</v>
      </c>
      <c r="S2368">
        <v>6147</v>
      </c>
      <c r="T2368">
        <v>3785</v>
      </c>
      <c r="U2368" t="s">
        <v>14880</v>
      </c>
      <c r="V2368">
        <v>2</v>
      </c>
      <c r="W2368" t="s">
        <v>14881</v>
      </c>
      <c r="X2368" t="s">
        <v>14882</v>
      </c>
      <c r="Y2368">
        <v>36</v>
      </c>
      <c r="Z2368" t="s">
        <v>44</v>
      </c>
      <c r="AA2368" t="s">
        <v>45</v>
      </c>
      <c r="AB2368" t="s">
        <v>62</v>
      </c>
      <c r="AC2368">
        <v>20000000</v>
      </c>
      <c r="AD2368">
        <v>2010</v>
      </c>
      <c r="AE2368">
        <v>602</v>
      </c>
      <c r="AF2368">
        <v>5.4</v>
      </c>
      <c r="AG2368">
        <v>2.35</v>
      </c>
      <c r="AH2368">
        <v>0</v>
      </c>
    </row>
    <row r="2369" spans="1:34">
      <c r="A2369" t="s">
        <v>34</v>
      </c>
      <c r="B2369" t="s">
        <v>5381</v>
      </c>
      <c r="C2369">
        <v>97</v>
      </c>
      <c r="D2369">
        <v>95</v>
      </c>
      <c r="E2369">
        <v>189</v>
      </c>
      <c r="F2369">
        <v>306</v>
      </c>
      <c r="G2369" t="s">
        <v>14883</v>
      </c>
      <c r="H2369">
        <v>500</v>
      </c>
      <c r="I2369">
        <v>56127162</v>
      </c>
      <c r="J2369" t="s">
        <v>88</v>
      </c>
      <c r="K2369" t="s">
        <v>87</v>
      </c>
      <c r="Q2369" t="s">
        <v>890</v>
      </c>
      <c r="R2369" t="s">
        <v>14884</v>
      </c>
      <c r="S2369">
        <v>57479</v>
      </c>
      <c r="T2369">
        <v>2020</v>
      </c>
      <c r="U2369" t="s">
        <v>14885</v>
      </c>
      <c r="V2369">
        <v>2</v>
      </c>
      <c r="W2369" t="s">
        <v>14886</v>
      </c>
      <c r="X2369" t="s">
        <v>14887</v>
      </c>
      <c r="Y2369">
        <v>205</v>
      </c>
      <c r="Z2369" t="s">
        <v>44</v>
      </c>
      <c r="AA2369" t="s">
        <v>45</v>
      </c>
      <c r="AB2369" t="s">
        <v>62</v>
      </c>
      <c r="AC2369">
        <v>18000000</v>
      </c>
      <c r="AD2369">
        <v>2003</v>
      </c>
      <c r="AE2369">
        <v>308</v>
      </c>
      <c r="AF2369">
        <v>5.4</v>
      </c>
      <c r="AG2369">
        <v>1.85</v>
      </c>
      <c r="AH2369">
        <v>0</v>
      </c>
    </row>
    <row r="2370" spans="1:34">
      <c r="A2370" t="s">
        <v>34</v>
      </c>
      <c r="B2370" t="s">
        <v>1421</v>
      </c>
      <c r="C2370">
        <v>138</v>
      </c>
      <c r="D2370">
        <v>105</v>
      </c>
      <c r="E2370">
        <v>488</v>
      </c>
      <c r="F2370">
        <v>13000</v>
      </c>
      <c r="G2370" t="s">
        <v>762</v>
      </c>
      <c r="H2370">
        <v>15000</v>
      </c>
      <c r="I2370">
        <v>20991497</v>
      </c>
      <c r="J2370" t="s">
        <v>88</v>
      </c>
      <c r="K2370" t="s">
        <v>38</v>
      </c>
      <c r="L2370" t="s">
        <v>87</v>
      </c>
      <c r="Q2370" t="s">
        <v>869</v>
      </c>
      <c r="R2370" t="s">
        <v>14808</v>
      </c>
      <c r="S2370">
        <v>39782</v>
      </c>
      <c r="T2370">
        <v>44037</v>
      </c>
      <c r="U2370" t="s">
        <v>859</v>
      </c>
      <c r="V2370">
        <v>1</v>
      </c>
      <c r="W2370" t="s">
        <v>14809</v>
      </c>
      <c r="X2370" t="s">
        <v>14810</v>
      </c>
      <c r="Y2370">
        <v>172</v>
      </c>
      <c r="Z2370" t="s">
        <v>44</v>
      </c>
      <c r="AA2370" t="s">
        <v>45</v>
      </c>
      <c r="AB2370" t="s">
        <v>62</v>
      </c>
      <c r="AC2370">
        <v>37000000</v>
      </c>
      <c r="AD2370">
        <v>2015</v>
      </c>
      <c r="AE2370">
        <v>14000</v>
      </c>
      <c r="AF2370">
        <v>5.4</v>
      </c>
      <c r="AG2370">
        <v>1.85</v>
      </c>
      <c r="AH2370">
        <v>11000</v>
      </c>
    </row>
    <row r="2371" spans="1:34">
      <c r="A2371" t="s">
        <v>34</v>
      </c>
      <c r="B2371" t="s">
        <v>6380</v>
      </c>
      <c r="C2371">
        <v>61</v>
      </c>
      <c r="D2371">
        <v>86</v>
      </c>
      <c r="E2371">
        <v>70</v>
      </c>
      <c r="F2371">
        <v>169</v>
      </c>
      <c r="G2371" t="s">
        <v>1071</v>
      </c>
      <c r="H2371">
        <v>878</v>
      </c>
      <c r="I2371">
        <v>10397365</v>
      </c>
      <c r="J2371" t="s">
        <v>88</v>
      </c>
      <c r="K2371" t="s">
        <v>90</v>
      </c>
      <c r="L2371" t="s">
        <v>87</v>
      </c>
      <c r="Q2371" t="s">
        <v>2533</v>
      </c>
      <c r="R2371" t="s">
        <v>14905</v>
      </c>
      <c r="S2371">
        <v>11693</v>
      </c>
      <c r="T2371">
        <v>2165</v>
      </c>
      <c r="U2371" t="s">
        <v>14906</v>
      </c>
      <c r="V2371">
        <v>5</v>
      </c>
      <c r="W2371" t="s">
        <v>14907</v>
      </c>
      <c r="X2371" t="s">
        <v>14908</v>
      </c>
      <c r="Y2371">
        <v>104</v>
      </c>
      <c r="Z2371" t="s">
        <v>44</v>
      </c>
      <c r="AA2371" t="s">
        <v>45</v>
      </c>
      <c r="AB2371" t="s">
        <v>62</v>
      </c>
      <c r="AC2371">
        <v>14000000</v>
      </c>
      <c r="AD2371">
        <v>2001</v>
      </c>
      <c r="AE2371">
        <v>834</v>
      </c>
      <c r="AF2371">
        <v>5.4</v>
      </c>
      <c r="AG2371">
        <v>2.35</v>
      </c>
      <c r="AH2371">
        <v>613</v>
      </c>
    </row>
    <row r="2372" spans="1:34">
      <c r="A2372" t="s">
        <v>34</v>
      </c>
      <c r="B2372" t="s">
        <v>14924</v>
      </c>
      <c r="C2372">
        <v>53</v>
      </c>
      <c r="D2372">
        <v>93</v>
      </c>
      <c r="E2372">
        <v>32</v>
      </c>
      <c r="F2372">
        <v>503</v>
      </c>
      <c r="G2372" t="s">
        <v>14925</v>
      </c>
      <c r="H2372">
        <v>529</v>
      </c>
      <c r="I2372">
        <v>10198766</v>
      </c>
      <c r="J2372" t="s">
        <v>88</v>
      </c>
      <c r="Q2372" t="s">
        <v>3534</v>
      </c>
      <c r="R2372" t="s">
        <v>14926</v>
      </c>
      <c r="S2372">
        <v>12007</v>
      </c>
      <c r="T2372">
        <v>2393</v>
      </c>
      <c r="U2372" t="s">
        <v>8523</v>
      </c>
      <c r="V2372">
        <v>3</v>
      </c>
      <c r="W2372" t="s">
        <v>14927</v>
      </c>
      <c r="X2372" t="s">
        <v>14928</v>
      </c>
      <c r="Y2372">
        <v>105</v>
      </c>
      <c r="Z2372" t="s">
        <v>44</v>
      </c>
      <c r="AA2372" t="s">
        <v>45</v>
      </c>
      <c r="AB2372" t="s">
        <v>46</v>
      </c>
      <c r="AC2372">
        <v>12000000</v>
      </c>
      <c r="AD2372">
        <v>2002</v>
      </c>
      <c r="AE2372">
        <v>526</v>
      </c>
      <c r="AF2372">
        <v>5.4</v>
      </c>
      <c r="AG2372">
        <v>1.85</v>
      </c>
      <c r="AH2372">
        <v>507</v>
      </c>
    </row>
    <row r="2373" spans="1:34">
      <c r="A2373" t="s">
        <v>34</v>
      </c>
      <c r="B2373" t="s">
        <v>14929</v>
      </c>
      <c r="C2373">
        <v>70</v>
      </c>
      <c r="D2373">
        <v>94</v>
      </c>
      <c r="E2373">
        <v>18</v>
      </c>
      <c r="F2373">
        <v>183</v>
      </c>
      <c r="G2373" t="s">
        <v>2696</v>
      </c>
      <c r="H2373">
        <v>658</v>
      </c>
      <c r="I2373">
        <v>3034181</v>
      </c>
      <c r="J2373" t="s">
        <v>88</v>
      </c>
      <c r="K2373" t="s">
        <v>128</v>
      </c>
      <c r="L2373" t="s">
        <v>87</v>
      </c>
      <c r="Q2373" t="s">
        <v>3480</v>
      </c>
      <c r="R2373" t="s">
        <v>14930</v>
      </c>
      <c r="S2373">
        <v>13622</v>
      </c>
      <c r="T2373">
        <v>1559</v>
      </c>
      <c r="U2373" t="s">
        <v>7221</v>
      </c>
      <c r="V2373">
        <v>3</v>
      </c>
      <c r="W2373" t="s">
        <v>14931</v>
      </c>
      <c r="X2373" t="s">
        <v>14932</v>
      </c>
      <c r="Y2373">
        <v>128</v>
      </c>
      <c r="Z2373" t="s">
        <v>44</v>
      </c>
      <c r="AA2373" t="s">
        <v>329</v>
      </c>
      <c r="AB2373" t="s">
        <v>46</v>
      </c>
      <c r="AC2373">
        <v>11000000</v>
      </c>
      <c r="AD2373">
        <v>2002</v>
      </c>
      <c r="AE2373">
        <v>463</v>
      </c>
      <c r="AF2373">
        <v>5.4</v>
      </c>
      <c r="AG2373">
        <v>1.85</v>
      </c>
      <c r="AH2373">
        <v>550</v>
      </c>
    </row>
    <row r="2374" spans="1:34">
      <c r="A2374" t="s">
        <v>34</v>
      </c>
      <c r="B2374" t="s">
        <v>11059</v>
      </c>
      <c r="C2374">
        <v>83</v>
      </c>
      <c r="D2374">
        <v>104</v>
      </c>
      <c r="E2374">
        <v>18</v>
      </c>
      <c r="F2374">
        <v>741</v>
      </c>
      <c r="G2374" t="s">
        <v>8858</v>
      </c>
      <c r="H2374">
        <v>1000</v>
      </c>
      <c r="I2374">
        <v>10106233</v>
      </c>
      <c r="J2374" t="s">
        <v>88</v>
      </c>
      <c r="K2374" t="s">
        <v>38</v>
      </c>
      <c r="Q2374" t="s">
        <v>10121</v>
      </c>
      <c r="R2374" t="s">
        <v>14949</v>
      </c>
      <c r="S2374">
        <v>12702</v>
      </c>
      <c r="T2374">
        <v>5190</v>
      </c>
      <c r="U2374" t="s">
        <v>11382</v>
      </c>
      <c r="V2374">
        <v>0</v>
      </c>
      <c r="W2374" t="s">
        <v>14950</v>
      </c>
      <c r="X2374" t="s">
        <v>14951</v>
      </c>
      <c r="Y2374">
        <v>32</v>
      </c>
      <c r="Z2374" t="s">
        <v>44</v>
      </c>
      <c r="AA2374" t="s">
        <v>45</v>
      </c>
      <c r="AB2374" t="s">
        <v>150</v>
      </c>
      <c r="AC2374">
        <v>8000000</v>
      </c>
      <c r="AD2374">
        <v>2011</v>
      </c>
      <c r="AE2374">
        <v>962</v>
      </c>
      <c r="AF2374">
        <v>5.4</v>
      </c>
      <c r="AG2374">
        <v>1.85</v>
      </c>
      <c r="AH2374">
        <v>0</v>
      </c>
    </row>
    <row r="2375" spans="1:34">
      <c r="A2375" t="s">
        <v>34</v>
      </c>
      <c r="B2375" t="s">
        <v>14974</v>
      </c>
      <c r="C2375">
        <v>49</v>
      </c>
      <c r="D2375">
        <v>87</v>
      </c>
      <c r="E2375">
        <v>18</v>
      </c>
      <c r="F2375">
        <v>844</v>
      </c>
      <c r="G2375" t="s">
        <v>2595</v>
      </c>
      <c r="H2375">
        <v>3000</v>
      </c>
      <c r="I2375">
        <v>3071947</v>
      </c>
      <c r="J2375" t="s">
        <v>88</v>
      </c>
      <c r="K2375" t="s">
        <v>37</v>
      </c>
      <c r="L2375" t="s">
        <v>57</v>
      </c>
      <c r="Q2375" t="s">
        <v>11135</v>
      </c>
      <c r="R2375" t="s">
        <v>14975</v>
      </c>
      <c r="S2375">
        <v>18711</v>
      </c>
      <c r="T2375">
        <v>9555</v>
      </c>
      <c r="U2375" t="s">
        <v>14976</v>
      </c>
      <c r="V2375">
        <v>3</v>
      </c>
      <c r="W2375" t="s">
        <v>14977</v>
      </c>
      <c r="X2375" t="s">
        <v>14978</v>
      </c>
      <c r="Y2375">
        <v>183</v>
      </c>
      <c r="Z2375" t="s">
        <v>44</v>
      </c>
      <c r="AA2375" t="s">
        <v>45</v>
      </c>
      <c r="AB2375" t="s">
        <v>46</v>
      </c>
      <c r="AC2375">
        <v>3500000</v>
      </c>
      <c r="AD2375">
        <v>1999</v>
      </c>
      <c r="AE2375">
        <v>2000</v>
      </c>
      <c r="AF2375">
        <v>5.4</v>
      </c>
      <c r="AG2375">
        <v>1.85</v>
      </c>
      <c r="AH2375">
        <v>0</v>
      </c>
    </row>
    <row r="2376" spans="1:34">
      <c r="A2376" t="s">
        <v>34</v>
      </c>
      <c r="B2376" t="s">
        <v>2101</v>
      </c>
      <c r="C2376">
        <v>254</v>
      </c>
      <c r="D2376">
        <v>102</v>
      </c>
      <c r="E2376">
        <v>0</v>
      </c>
      <c r="F2376">
        <v>387</v>
      </c>
      <c r="G2376" t="s">
        <v>842</v>
      </c>
      <c r="H2376">
        <v>40000</v>
      </c>
      <c r="I2376">
        <v>1821983</v>
      </c>
      <c r="J2376" t="s">
        <v>88</v>
      </c>
      <c r="K2376" t="s">
        <v>38</v>
      </c>
      <c r="L2376" t="s">
        <v>94</v>
      </c>
      <c r="Q2376" t="s">
        <v>785</v>
      </c>
      <c r="R2376" t="s">
        <v>14979</v>
      </c>
      <c r="S2376">
        <v>31089</v>
      </c>
      <c r="T2376">
        <v>43810</v>
      </c>
      <c r="U2376" t="s">
        <v>1103</v>
      </c>
      <c r="V2376">
        <v>0</v>
      </c>
      <c r="W2376" t="s">
        <v>14980</v>
      </c>
      <c r="X2376" t="s">
        <v>14981</v>
      </c>
      <c r="Y2376">
        <v>261</v>
      </c>
      <c r="Z2376" t="s">
        <v>44</v>
      </c>
      <c r="AA2376" t="s">
        <v>45</v>
      </c>
      <c r="AB2376" t="s">
        <v>46</v>
      </c>
      <c r="AC2376">
        <v>3000000</v>
      </c>
      <c r="AD2376">
        <v>2014</v>
      </c>
      <c r="AE2376">
        <v>3000</v>
      </c>
      <c r="AF2376">
        <v>5.4</v>
      </c>
      <c r="AG2376">
        <v>2.35</v>
      </c>
      <c r="AH2376">
        <v>20000</v>
      </c>
    </row>
    <row r="2377" spans="1:34">
      <c r="A2377" t="s">
        <v>34</v>
      </c>
      <c r="B2377" t="s">
        <v>8962</v>
      </c>
      <c r="C2377">
        <v>9</v>
      </c>
      <c r="D2377">
        <v>96</v>
      </c>
      <c r="E2377">
        <v>436</v>
      </c>
      <c r="F2377">
        <v>4</v>
      </c>
      <c r="G2377" t="s">
        <v>8962</v>
      </c>
      <c r="H2377">
        <v>474</v>
      </c>
      <c r="I2377">
        <v>703</v>
      </c>
      <c r="J2377" t="s">
        <v>88</v>
      </c>
      <c r="K2377" t="s">
        <v>38</v>
      </c>
      <c r="Q2377" t="s">
        <v>3773</v>
      </c>
      <c r="R2377" t="s">
        <v>14990</v>
      </c>
      <c r="S2377">
        <v>480</v>
      </c>
      <c r="T2377">
        <v>920</v>
      </c>
      <c r="U2377" t="s">
        <v>14991</v>
      </c>
      <c r="V2377">
        <v>3</v>
      </c>
      <c r="W2377" t="s">
        <v>14992</v>
      </c>
      <c r="X2377" t="s">
        <v>14993</v>
      </c>
      <c r="Y2377">
        <v>21</v>
      </c>
      <c r="Z2377" t="s">
        <v>44</v>
      </c>
      <c r="AA2377" t="s">
        <v>45</v>
      </c>
      <c r="AB2377" t="s">
        <v>46</v>
      </c>
      <c r="AC2377">
        <v>1500000</v>
      </c>
      <c r="AD2377">
        <v>2001</v>
      </c>
      <c r="AE2377">
        <v>436</v>
      </c>
      <c r="AF2377">
        <v>5.4</v>
      </c>
      <c r="AG2377">
        <v>1.85</v>
      </c>
      <c r="AH2377">
        <v>47</v>
      </c>
    </row>
    <row r="2378" spans="1:34">
      <c r="A2378" t="s">
        <v>34</v>
      </c>
      <c r="B2378" t="s">
        <v>2186</v>
      </c>
      <c r="C2378">
        <v>168</v>
      </c>
      <c r="D2378">
        <v>121</v>
      </c>
      <c r="E2378">
        <v>274</v>
      </c>
      <c r="F2378">
        <v>157</v>
      </c>
      <c r="G2378" t="s">
        <v>14994</v>
      </c>
      <c r="H2378">
        <v>273</v>
      </c>
      <c r="I2378">
        <v>30212620</v>
      </c>
      <c r="J2378" t="s">
        <v>88</v>
      </c>
      <c r="K2378" t="s">
        <v>38</v>
      </c>
      <c r="L2378" t="s">
        <v>87</v>
      </c>
      <c r="Q2378" t="s">
        <v>14995</v>
      </c>
      <c r="R2378" t="s">
        <v>14996</v>
      </c>
      <c r="S2378">
        <v>35066</v>
      </c>
      <c r="T2378">
        <v>993</v>
      </c>
      <c r="U2378" t="s">
        <v>14997</v>
      </c>
      <c r="V2378">
        <v>4</v>
      </c>
      <c r="W2378" t="s">
        <v>14998</v>
      </c>
      <c r="X2378" t="s">
        <v>14999</v>
      </c>
      <c r="Y2378">
        <v>196</v>
      </c>
      <c r="Z2378" t="s">
        <v>44</v>
      </c>
      <c r="AA2378" t="s">
        <v>45</v>
      </c>
      <c r="AB2378" t="s">
        <v>62</v>
      </c>
      <c r="AC2378">
        <v>120000000</v>
      </c>
      <c r="AD2378">
        <v>2010</v>
      </c>
      <c r="AE2378">
        <v>216</v>
      </c>
      <c r="AF2378">
        <v>5.3</v>
      </c>
      <c r="AG2378">
        <v>1.85</v>
      </c>
      <c r="AH2378">
        <v>0</v>
      </c>
    </row>
    <row r="2379" spans="1:34">
      <c r="A2379" t="s">
        <v>34</v>
      </c>
      <c r="B2379" t="s">
        <v>5291</v>
      </c>
      <c r="C2379">
        <v>87</v>
      </c>
      <c r="D2379">
        <v>90</v>
      </c>
      <c r="E2379">
        <v>65</v>
      </c>
      <c r="F2379">
        <v>658</v>
      </c>
      <c r="G2379" t="s">
        <v>4379</v>
      </c>
      <c r="H2379">
        <v>11000</v>
      </c>
      <c r="I2379">
        <v>39442871</v>
      </c>
      <c r="J2379" t="s">
        <v>88</v>
      </c>
      <c r="K2379" t="s">
        <v>70</v>
      </c>
      <c r="Q2379" t="s">
        <v>3345</v>
      </c>
      <c r="R2379" t="s">
        <v>15008</v>
      </c>
      <c r="S2379">
        <v>80639</v>
      </c>
      <c r="T2379">
        <v>25190</v>
      </c>
      <c r="U2379" t="s">
        <v>3480</v>
      </c>
      <c r="V2379">
        <v>0</v>
      </c>
      <c r="W2379" t="s">
        <v>15009</v>
      </c>
      <c r="X2379" t="s">
        <v>15010</v>
      </c>
      <c r="Y2379">
        <v>237</v>
      </c>
      <c r="Z2379" t="s">
        <v>44</v>
      </c>
      <c r="AA2379" t="s">
        <v>45</v>
      </c>
      <c r="AB2379" t="s">
        <v>62</v>
      </c>
      <c r="AC2379">
        <v>80000000</v>
      </c>
      <c r="AD2379">
        <v>2000</v>
      </c>
      <c r="AE2379">
        <v>11000</v>
      </c>
      <c r="AF2379">
        <v>5.3</v>
      </c>
      <c r="AG2379">
        <v>1.85</v>
      </c>
      <c r="AH2379">
        <v>0</v>
      </c>
    </row>
    <row r="2380" spans="1:34">
      <c r="A2380" t="s">
        <v>34</v>
      </c>
      <c r="B2380" t="s">
        <v>12516</v>
      </c>
      <c r="C2380">
        <v>73</v>
      </c>
      <c r="D2380">
        <v>85</v>
      </c>
      <c r="E2380">
        <v>84</v>
      </c>
      <c r="F2380">
        <v>595</v>
      </c>
      <c r="G2380" t="s">
        <v>13769</v>
      </c>
      <c r="H2380">
        <v>1000</v>
      </c>
      <c r="I2380">
        <v>144156464</v>
      </c>
      <c r="J2380" t="s">
        <v>88</v>
      </c>
      <c r="K2380" t="s">
        <v>89</v>
      </c>
      <c r="L2380" t="s">
        <v>70</v>
      </c>
      <c r="Q2380" t="s">
        <v>1691</v>
      </c>
      <c r="R2380" t="s">
        <v>15014</v>
      </c>
      <c r="S2380">
        <v>74343</v>
      </c>
      <c r="T2380">
        <v>4166</v>
      </c>
      <c r="U2380" t="s">
        <v>1338</v>
      </c>
      <c r="V2380">
        <v>0</v>
      </c>
      <c r="W2380" t="s">
        <v>15015</v>
      </c>
      <c r="X2380" t="s">
        <v>15016</v>
      </c>
      <c r="Y2380">
        <v>98</v>
      </c>
      <c r="Z2380" t="s">
        <v>44</v>
      </c>
      <c r="AA2380" t="s">
        <v>45</v>
      </c>
      <c r="AB2380" t="s">
        <v>62</v>
      </c>
      <c r="AC2380">
        <v>71500000</v>
      </c>
      <c r="AD2380">
        <v>1998</v>
      </c>
      <c r="AE2380">
        <v>1000</v>
      </c>
      <c r="AF2380">
        <v>5.3</v>
      </c>
      <c r="AG2380">
        <v>1.85</v>
      </c>
      <c r="AH2380">
        <v>694</v>
      </c>
    </row>
    <row r="2381" spans="1:34">
      <c r="A2381" t="s">
        <v>34</v>
      </c>
      <c r="B2381" t="s">
        <v>630</v>
      </c>
      <c r="C2381">
        <v>185</v>
      </c>
      <c r="D2381">
        <v>111</v>
      </c>
      <c r="E2381">
        <v>2000</v>
      </c>
      <c r="F2381">
        <v>244</v>
      </c>
      <c r="G2381" t="s">
        <v>2264</v>
      </c>
      <c r="H2381">
        <v>17000</v>
      </c>
      <c r="I2381">
        <v>48430355</v>
      </c>
      <c r="J2381" t="s">
        <v>88</v>
      </c>
      <c r="K2381" t="s">
        <v>38</v>
      </c>
      <c r="Q2381" t="s">
        <v>4205</v>
      </c>
      <c r="R2381" t="s">
        <v>15017</v>
      </c>
      <c r="S2381">
        <v>43709</v>
      </c>
      <c r="T2381">
        <v>18510</v>
      </c>
      <c r="U2381" t="s">
        <v>3383</v>
      </c>
      <c r="V2381">
        <v>2</v>
      </c>
      <c r="W2381" t="s">
        <v>15018</v>
      </c>
      <c r="X2381" t="s">
        <v>15019</v>
      </c>
      <c r="Y2381">
        <v>141</v>
      </c>
      <c r="Z2381" t="s">
        <v>44</v>
      </c>
      <c r="AA2381" t="s">
        <v>45</v>
      </c>
      <c r="AB2381" t="s">
        <v>62</v>
      </c>
      <c r="AC2381">
        <v>70000000</v>
      </c>
      <c r="AD2381">
        <v>2011</v>
      </c>
      <c r="AE2381">
        <v>1000</v>
      </c>
      <c r="AF2381">
        <v>5.3</v>
      </c>
      <c r="AG2381">
        <v>2.35</v>
      </c>
      <c r="AH2381">
        <v>0</v>
      </c>
    </row>
    <row r="2382" spans="1:34">
      <c r="A2382" t="s">
        <v>34</v>
      </c>
      <c r="B2382" t="s">
        <v>14279</v>
      </c>
      <c r="C2382">
        <v>62</v>
      </c>
      <c r="D2382">
        <v>90</v>
      </c>
      <c r="E2382">
        <v>39</v>
      </c>
      <c r="F2382">
        <v>210</v>
      </c>
      <c r="G2382" t="s">
        <v>15032</v>
      </c>
      <c r="H2382">
        <v>607</v>
      </c>
      <c r="I2382">
        <v>28535768</v>
      </c>
      <c r="J2382" t="s">
        <v>88</v>
      </c>
      <c r="Q2382" t="s">
        <v>15033</v>
      </c>
      <c r="R2382" t="s">
        <v>15034</v>
      </c>
      <c r="S2382">
        <v>10446</v>
      </c>
      <c r="T2382">
        <v>1335</v>
      </c>
      <c r="U2382" t="s">
        <v>15035</v>
      </c>
      <c r="V2382">
        <v>2</v>
      </c>
      <c r="W2382" t="s">
        <v>15036</v>
      </c>
      <c r="X2382" t="s">
        <v>15037</v>
      </c>
      <c r="Y2382">
        <v>105</v>
      </c>
      <c r="Z2382" t="s">
        <v>44</v>
      </c>
      <c r="AA2382" t="s">
        <v>45</v>
      </c>
      <c r="AB2382" t="s">
        <v>62</v>
      </c>
      <c r="AC2382">
        <v>40000000</v>
      </c>
      <c r="AD2382">
        <v>1999</v>
      </c>
      <c r="AE2382">
        <v>322</v>
      </c>
      <c r="AF2382">
        <v>5.3</v>
      </c>
      <c r="AG2382">
        <v>1.85</v>
      </c>
      <c r="AH2382">
        <v>279</v>
      </c>
    </row>
    <row r="2383" spans="1:34">
      <c r="A2383" t="s">
        <v>34</v>
      </c>
      <c r="B2383" t="s">
        <v>9018</v>
      </c>
      <c r="C2383">
        <v>120</v>
      </c>
      <c r="D2383">
        <v>91</v>
      </c>
      <c r="E2383">
        <v>42</v>
      </c>
      <c r="F2383">
        <v>766</v>
      </c>
      <c r="G2383" t="s">
        <v>11621</v>
      </c>
      <c r="H2383">
        <v>49000</v>
      </c>
      <c r="I2383">
        <v>43792641</v>
      </c>
      <c r="J2383" t="s">
        <v>88</v>
      </c>
      <c r="K2383" t="s">
        <v>87</v>
      </c>
      <c r="Q2383" t="s">
        <v>566</v>
      </c>
      <c r="R2383" t="s">
        <v>15046</v>
      </c>
      <c r="S2383">
        <v>32157</v>
      </c>
      <c r="T2383">
        <v>52566</v>
      </c>
      <c r="U2383" t="s">
        <v>472</v>
      </c>
      <c r="V2383">
        <v>3</v>
      </c>
      <c r="W2383" t="s">
        <v>15047</v>
      </c>
      <c r="X2383" t="s">
        <v>15048</v>
      </c>
      <c r="Y2383">
        <v>119</v>
      </c>
      <c r="Z2383" t="s">
        <v>44</v>
      </c>
      <c r="AA2383" t="s">
        <v>45</v>
      </c>
      <c r="AB2383" t="s">
        <v>62</v>
      </c>
      <c r="AC2383">
        <v>35000000</v>
      </c>
      <c r="AD2383">
        <v>2007</v>
      </c>
      <c r="AE2383">
        <v>838</v>
      </c>
      <c r="AF2383">
        <v>5.3</v>
      </c>
      <c r="AG2383">
        <v>2.35</v>
      </c>
      <c r="AH2383">
        <v>913</v>
      </c>
    </row>
    <row r="2384" spans="1:34">
      <c r="A2384" t="s">
        <v>34</v>
      </c>
      <c r="B2384" t="s">
        <v>15049</v>
      </c>
      <c r="C2384">
        <v>148</v>
      </c>
      <c r="D2384">
        <v>104</v>
      </c>
      <c r="E2384">
        <v>16</v>
      </c>
      <c r="F2384">
        <v>584</v>
      </c>
      <c r="G2384" t="s">
        <v>15050</v>
      </c>
      <c r="H2384">
        <v>1000</v>
      </c>
      <c r="I2384">
        <v>37481242</v>
      </c>
      <c r="J2384" t="s">
        <v>88</v>
      </c>
      <c r="K2384" t="s">
        <v>87</v>
      </c>
      <c r="Q2384" t="s">
        <v>9178</v>
      </c>
      <c r="R2384" t="s">
        <v>15051</v>
      </c>
      <c r="S2384">
        <v>40654</v>
      </c>
      <c r="T2384">
        <v>3356</v>
      </c>
      <c r="U2384" t="s">
        <v>15052</v>
      </c>
      <c r="V2384">
        <v>0</v>
      </c>
      <c r="W2384" t="s">
        <v>15053</v>
      </c>
      <c r="X2384" t="s">
        <v>15054</v>
      </c>
      <c r="Y2384">
        <v>97</v>
      </c>
      <c r="Z2384" t="s">
        <v>44</v>
      </c>
      <c r="AA2384" t="s">
        <v>45</v>
      </c>
      <c r="AB2384" t="s">
        <v>62</v>
      </c>
      <c r="AC2384">
        <v>35000000</v>
      </c>
      <c r="AD2384">
        <v>2010</v>
      </c>
      <c r="AE2384">
        <v>700</v>
      </c>
      <c r="AF2384">
        <v>5.3</v>
      </c>
      <c r="AG2384">
        <v>2.35</v>
      </c>
      <c r="AH2384">
        <v>0</v>
      </c>
    </row>
    <row r="2385" spans="1:34">
      <c r="A2385" t="s">
        <v>34</v>
      </c>
      <c r="B2385" t="s">
        <v>1268</v>
      </c>
      <c r="C2385">
        <v>15</v>
      </c>
      <c r="D2385">
        <v>110</v>
      </c>
      <c r="E2385">
        <v>278</v>
      </c>
      <c r="F2385">
        <v>179</v>
      </c>
      <c r="G2385" t="s">
        <v>15067</v>
      </c>
      <c r="H2385">
        <v>3000</v>
      </c>
      <c r="I2385">
        <v>4357000</v>
      </c>
      <c r="J2385" t="s">
        <v>88</v>
      </c>
      <c r="K2385" t="s">
        <v>89</v>
      </c>
      <c r="L2385" t="s">
        <v>70</v>
      </c>
      <c r="Q2385" t="s">
        <v>842</v>
      </c>
      <c r="R2385" t="s">
        <v>15068</v>
      </c>
      <c r="S2385">
        <v>5176</v>
      </c>
      <c r="T2385">
        <v>3864</v>
      </c>
      <c r="U2385" t="s">
        <v>2005</v>
      </c>
      <c r="V2385">
        <v>3</v>
      </c>
      <c r="W2385" t="s">
        <v>15069</v>
      </c>
      <c r="X2385" t="s">
        <v>15070</v>
      </c>
      <c r="Y2385">
        <v>30</v>
      </c>
      <c r="Z2385" t="s">
        <v>44</v>
      </c>
      <c r="AA2385" t="s">
        <v>45</v>
      </c>
      <c r="AB2385" t="s">
        <v>150</v>
      </c>
      <c r="AC2385">
        <v>30000000</v>
      </c>
      <c r="AD2385">
        <v>1996</v>
      </c>
      <c r="AE2385">
        <v>359</v>
      </c>
      <c r="AF2385">
        <v>5.3</v>
      </c>
      <c r="AG2385">
        <v>1.85</v>
      </c>
      <c r="AH2385">
        <v>350</v>
      </c>
    </row>
    <row r="2386" spans="1:34">
      <c r="A2386" t="s">
        <v>34</v>
      </c>
      <c r="B2386" t="s">
        <v>14801</v>
      </c>
      <c r="C2386">
        <v>64</v>
      </c>
      <c r="D2386">
        <v>99</v>
      </c>
      <c r="E2386">
        <v>71</v>
      </c>
      <c r="F2386">
        <v>584</v>
      </c>
      <c r="G2386" t="s">
        <v>8073</v>
      </c>
      <c r="H2386">
        <v>2000</v>
      </c>
      <c r="I2386">
        <v>16930185</v>
      </c>
      <c r="J2386" t="s">
        <v>88</v>
      </c>
      <c r="K2386" t="s">
        <v>87</v>
      </c>
      <c r="Q2386" t="s">
        <v>8295</v>
      </c>
      <c r="R2386" t="s">
        <v>15075</v>
      </c>
      <c r="S2386">
        <v>14315</v>
      </c>
      <c r="T2386">
        <v>4169</v>
      </c>
      <c r="U2386" t="s">
        <v>2751</v>
      </c>
      <c r="V2386">
        <v>2</v>
      </c>
      <c r="W2386" t="s">
        <v>15076</v>
      </c>
      <c r="X2386" t="s">
        <v>15077</v>
      </c>
      <c r="Y2386">
        <v>101</v>
      </c>
      <c r="Z2386" t="s">
        <v>44</v>
      </c>
      <c r="AA2386" t="s">
        <v>359</v>
      </c>
      <c r="AB2386" t="s">
        <v>62</v>
      </c>
      <c r="AC2386">
        <v>29000000</v>
      </c>
      <c r="AD2386">
        <v>2002</v>
      </c>
      <c r="AE2386">
        <v>719</v>
      </c>
      <c r="AF2386">
        <v>5.3</v>
      </c>
      <c r="AG2386">
        <v>1.85</v>
      </c>
      <c r="AH2386">
        <v>201</v>
      </c>
    </row>
    <row r="2387" spans="1:34">
      <c r="A2387" t="s">
        <v>34</v>
      </c>
      <c r="B2387" t="s">
        <v>5844</v>
      </c>
      <c r="C2387">
        <v>154</v>
      </c>
      <c r="D2387">
        <v>99</v>
      </c>
      <c r="E2387">
        <v>265</v>
      </c>
      <c r="F2387">
        <v>265</v>
      </c>
      <c r="G2387" t="s">
        <v>2631</v>
      </c>
      <c r="H2387">
        <v>22000</v>
      </c>
      <c r="I2387">
        <v>63034755</v>
      </c>
      <c r="J2387" t="s">
        <v>88</v>
      </c>
      <c r="Q2387" t="s">
        <v>1043</v>
      </c>
      <c r="R2387" t="s">
        <v>15078</v>
      </c>
      <c r="S2387">
        <v>16984</v>
      </c>
      <c r="T2387">
        <v>23562</v>
      </c>
      <c r="U2387" t="s">
        <v>5844</v>
      </c>
      <c r="V2387">
        <v>1</v>
      </c>
      <c r="W2387" t="s">
        <v>15079</v>
      </c>
      <c r="X2387" t="s">
        <v>15080</v>
      </c>
      <c r="Y2387">
        <v>96</v>
      </c>
      <c r="Z2387" t="s">
        <v>44</v>
      </c>
      <c r="AA2387" t="s">
        <v>45</v>
      </c>
      <c r="AB2387" t="s">
        <v>46</v>
      </c>
      <c r="AC2387">
        <v>29000000</v>
      </c>
      <c r="AD2387">
        <v>2016</v>
      </c>
      <c r="AE2387">
        <v>779</v>
      </c>
      <c r="AF2387">
        <v>5.3</v>
      </c>
      <c r="AG2387">
        <v>1.85</v>
      </c>
      <c r="AH2387">
        <v>0</v>
      </c>
    </row>
    <row r="2388" spans="1:34">
      <c r="A2388" t="s">
        <v>34</v>
      </c>
      <c r="B2388" t="s">
        <v>10225</v>
      </c>
      <c r="C2388">
        <v>98</v>
      </c>
      <c r="D2388">
        <v>103</v>
      </c>
      <c r="E2388">
        <v>80</v>
      </c>
      <c r="F2388">
        <v>585</v>
      </c>
      <c r="G2388" t="s">
        <v>12883</v>
      </c>
      <c r="H2388">
        <v>806</v>
      </c>
      <c r="I2388">
        <v>17324744</v>
      </c>
      <c r="J2388" t="s">
        <v>88</v>
      </c>
      <c r="K2388" t="s">
        <v>70</v>
      </c>
      <c r="L2388" t="s">
        <v>87</v>
      </c>
      <c r="Q2388" t="s">
        <v>15081</v>
      </c>
      <c r="R2388" t="s">
        <v>15082</v>
      </c>
      <c r="S2388">
        <v>44103</v>
      </c>
      <c r="T2388">
        <v>3211</v>
      </c>
      <c r="U2388" t="s">
        <v>5260</v>
      </c>
      <c r="V2388">
        <v>3</v>
      </c>
      <c r="W2388" t="s">
        <v>15083</v>
      </c>
      <c r="X2388" t="s">
        <v>15084</v>
      </c>
      <c r="Y2388">
        <v>149</v>
      </c>
      <c r="Z2388" t="s">
        <v>44</v>
      </c>
      <c r="AA2388" t="s">
        <v>45</v>
      </c>
      <c r="AB2388" t="s">
        <v>62</v>
      </c>
      <c r="AC2388">
        <v>28000000</v>
      </c>
      <c r="AD2388">
        <v>2006</v>
      </c>
      <c r="AE2388">
        <v>591</v>
      </c>
      <c r="AF2388">
        <v>5.3</v>
      </c>
      <c r="AG2388">
        <v>1.85</v>
      </c>
      <c r="AH2388">
        <v>0</v>
      </c>
    </row>
    <row r="2389" spans="1:34">
      <c r="A2389" t="s">
        <v>34</v>
      </c>
      <c r="B2389" t="s">
        <v>8384</v>
      </c>
      <c r="C2389">
        <v>76</v>
      </c>
      <c r="D2389">
        <v>114</v>
      </c>
      <c r="E2389">
        <v>92</v>
      </c>
      <c r="F2389">
        <v>436</v>
      </c>
      <c r="G2389" t="s">
        <v>1798</v>
      </c>
      <c r="H2389">
        <v>940</v>
      </c>
      <c r="I2389">
        <v>42168445</v>
      </c>
      <c r="J2389" t="s">
        <v>88</v>
      </c>
      <c r="K2389" t="s">
        <v>38</v>
      </c>
      <c r="L2389" t="s">
        <v>87</v>
      </c>
      <c r="Q2389" t="s">
        <v>4259</v>
      </c>
      <c r="R2389" t="s">
        <v>15085</v>
      </c>
      <c r="S2389">
        <v>10791</v>
      </c>
      <c r="T2389">
        <v>3565</v>
      </c>
      <c r="U2389" t="s">
        <v>6451</v>
      </c>
      <c r="V2389">
        <v>3</v>
      </c>
      <c r="W2389" t="s">
        <v>15086</v>
      </c>
      <c r="X2389" t="s">
        <v>15087</v>
      </c>
      <c r="Y2389">
        <v>39</v>
      </c>
      <c r="Z2389" t="s">
        <v>44</v>
      </c>
      <c r="AA2389" t="s">
        <v>45</v>
      </c>
      <c r="AB2389" t="s">
        <v>62</v>
      </c>
      <c r="AC2389">
        <v>35000000</v>
      </c>
      <c r="AD2389">
        <v>2008</v>
      </c>
      <c r="AE2389">
        <v>706</v>
      </c>
      <c r="AF2389">
        <v>5.3</v>
      </c>
      <c r="AG2389">
        <v>1.85</v>
      </c>
      <c r="AH2389">
        <v>464</v>
      </c>
    </row>
    <row r="2390" spans="1:34">
      <c r="A2390" t="s">
        <v>34</v>
      </c>
      <c r="B2390" t="s">
        <v>10962</v>
      </c>
      <c r="C2390">
        <v>114</v>
      </c>
      <c r="D2390">
        <v>89</v>
      </c>
      <c r="E2390">
        <v>31</v>
      </c>
      <c r="F2390">
        <v>71</v>
      </c>
      <c r="G2390" t="s">
        <v>15088</v>
      </c>
      <c r="H2390">
        <v>285</v>
      </c>
      <c r="I2390">
        <v>32368960</v>
      </c>
      <c r="J2390" t="s">
        <v>88</v>
      </c>
      <c r="K2390" t="s">
        <v>70</v>
      </c>
      <c r="L2390" t="s">
        <v>94</v>
      </c>
      <c r="M2390" t="s">
        <v>87</v>
      </c>
      <c r="Q2390" t="s">
        <v>15089</v>
      </c>
      <c r="R2390" t="s">
        <v>15090</v>
      </c>
      <c r="S2390">
        <v>39768</v>
      </c>
      <c r="T2390">
        <v>667</v>
      </c>
      <c r="U2390" t="s">
        <v>15091</v>
      </c>
      <c r="V2390">
        <v>0</v>
      </c>
      <c r="W2390" t="s">
        <v>15092</v>
      </c>
      <c r="X2390" t="s">
        <v>15093</v>
      </c>
      <c r="Y2390">
        <v>292</v>
      </c>
      <c r="Z2390" t="s">
        <v>44</v>
      </c>
      <c r="AA2390" t="s">
        <v>710</v>
      </c>
      <c r="AB2390" t="s">
        <v>46</v>
      </c>
      <c r="AC2390">
        <v>25000000</v>
      </c>
      <c r="AD2390">
        <v>1998</v>
      </c>
      <c r="AE2390">
        <v>81</v>
      </c>
      <c r="AF2390">
        <v>5.3</v>
      </c>
      <c r="AG2390">
        <v>1.85</v>
      </c>
      <c r="AH2390">
        <v>0</v>
      </c>
    </row>
    <row r="2391" spans="1:34">
      <c r="A2391" t="s">
        <v>34</v>
      </c>
      <c r="B2391" t="s">
        <v>10502</v>
      </c>
      <c r="C2391">
        <v>51</v>
      </c>
      <c r="D2391">
        <v>107</v>
      </c>
      <c r="E2391">
        <v>48</v>
      </c>
      <c r="F2391">
        <v>940</v>
      </c>
      <c r="G2391" t="s">
        <v>13604</v>
      </c>
      <c r="H2391">
        <v>1000</v>
      </c>
      <c r="I2391">
        <v>12372410</v>
      </c>
      <c r="J2391" t="s">
        <v>88</v>
      </c>
      <c r="K2391" t="s">
        <v>520</v>
      </c>
      <c r="Q2391" t="s">
        <v>1691</v>
      </c>
      <c r="R2391" t="s">
        <v>15104</v>
      </c>
      <c r="S2391">
        <v>11709</v>
      </c>
      <c r="T2391">
        <v>4971</v>
      </c>
      <c r="U2391" t="s">
        <v>1507</v>
      </c>
      <c r="V2391">
        <v>1</v>
      </c>
      <c r="W2391" t="s">
        <v>15105</v>
      </c>
      <c r="X2391" t="s">
        <v>15106</v>
      </c>
      <c r="Y2391">
        <v>101</v>
      </c>
      <c r="Z2391" t="s">
        <v>44</v>
      </c>
      <c r="AA2391" t="s">
        <v>45</v>
      </c>
      <c r="AB2391" t="s">
        <v>62</v>
      </c>
      <c r="AC2391">
        <v>24000000</v>
      </c>
      <c r="AD2391">
        <v>2000</v>
      </c>
      <c r="AE2391">
        <v>957</v>
      </c>
      <c r="AF2391">
        <v>5.3</v>
      </c>
      <c r="AG2391">
        <v>1.85</v>
      </c>
      <c r="AH2391">
        <v>650</v>
      </c>
    </row>
    <row r="2392" spans="1:34">
      <c r="A2392" t="s">
        <v>34</v>
      </c>
      <c r="B2392" t="s">
        <v>9858</v>
      </c>
      <c r="C2392">
        <v>93</v>
      </c>
      <c r="D2392">
        <v>98</v>
      </c>
      <c r="E2392">
        <v>4</v>
      </c>
      <c r="F2392">
        <v>83</v>
      </c>
      <c r="G2392" t="s">
        <v>9780</v>
      </c>
      <c r="H2392">
        <v>3000</v>
      </c>
      <c r="I2392">
        <v>14252830</v>
      </c>
      <c r="J2392" t="s">
        <v>88</v>
      </c>
      <c r="K2392" t="s">
        <v>128</v>
      </c>
      <c r="Q2392" t="s">
        <v>849</v>
      </c>
      <c r="R2392" t="s">
        <v>15107</v>
      </c>
      <c r="S2392">
        <v>18900</v>
      </c>
      <c r="T2392">
        <v>3769</v>
      </c>
      <c r="U2392" t="s">
        <v>15108</v>
      </c>
      <c r="V2392">
        <v>0</v>
      </c>
      <c r="W2392" t="s">
        <v>15109</v>
      </c>
      <c r="X2392" t="s">
        <v>15110</v>
      </c>
      <c r="Y2392">
        <v>242</v>
      </c>
      <c r="Z2392" t="s">
        <v>44</v>
      </c>
      <c r="AA2392" t="s">
        <v>710</v>
      </c>
      <c r="AB2392" t="s">
        <v>62</v>
      </c>
      <c r="AC2392">
        <v>22000000</v>
      </c>
      <c r="AD2392">
        <v>2001</v>
      </c>
      <c r="AE2392">
        <v>486</v>
      </c>
      <c r="AF2392">
        <v>5.3</v>
      </c>
      <c r="AG2392">
        <v>1.85</v>
      </c>
      <c r="AH2392">
        <v>0</v>
      </c>
    </row>
    <row r="2393" spans="1:34">
      <c r="A2393" t="s">
        <v>34</v>
      </c>
      <c r="B2393" t="s">
        <v>7671</v>
      </c>
      <c r="C2393">
        <v>81</v>
      </c>
      <c r="D2393">
        <v>98</v>
      </c>
      <c r="E2393">
        <v>143</v>
      </c>
      <c r="F2393">
        <v>153</v>
      </c>
      <c r="G2393" t="s">
        <v>15119</v>
      </c>
      <c r="H2393">
        <v>302</v>
      </c>
      <c r="I2393">
        <v>15464026</v>
      </c>
      <c r="J2393" t="s">
        <v>88</v>
      </c>
      <c r="K2393" t="s">
        <v>87</v>
      </c>
      <c r="Q2393" t="s">
        <v>12498</v>
      </c>
      <c r="R2393" t="s">
        <v>15120</v>
      </c>
      <c r="S2393">
        <v>23076</v>
      </c>
      <c r="T2393">
        <v>1189</v>
      </c>
      <c r="U2393" t="s">
        <v>15121</v>
      </c>
      <c r="V2393">
        <v>2</v>
      </c>
      <c r="W2393" t="s">
        <v>15122</v>
      </c>
      <c r="X2393" t="s">
        <v>15123</v>
      </c>
      <c r="Y2393">
        <v>158</v>
      </c>
      <c r="Z2393" t="s">
        <v>44</v>
      </c>
      <c r="AA2393" t="s">
        <v>45</v>
      </c>
      <c r="AB2393" t="s">
        <v>62</v>
      </c>
      <c r="AC2393">
        <v>20000000</v>
      </c>
      <c r="AD2393">
        <v>2000</v>
      </c>
      <c r="AE2393">
        <v>216</v>
      </c>
      <c r="AF2393">
        <v>5.3</v>
      </c>
      <c r="AG2393">
        <v>1.85</v>
      </c>
      <c r="AH2393">
        <v>1000</v>
      </c>
    </row>
    <row r="2394" spans="1:34">
      <c r="A2394" t="s">
        <v>34</v>
      </c>
      <c r="B2394" t="s">
        <v>3160</v>
      </c>
      <c r="C2394">
        <v>107</v>
      </c>
      <c r="D2394">
        <v>102</v>
      </c>
      <c r="E2394">
        <v>0</v>
      </c>
      <c r="F2394">
        <v>529</v>
      </c>
      <c r="G2394" t="s">
        <v>15145</v>
      </c>
      <c r="H2394">
        <v>946</v>
      </c>
      <c r="I2394">
        <v>14793904</v>
      </c>
      <c r="J2394" t="s">
        <v>88</v>
      </c>
      <c r="K2394" t="s">
        <v>87</v>
      </c>
      <c r="Q2394" t="s">
        <v>4909</v>
      </c>
      <c r="R2394" t="s">
        <v>15146</v>
      </c>
      <c r="S2394">
        <v>28209</v>
      </c>
      <c r="T2394">
        <v>4072</v>
      </c>
      <c r="U2394" t="s">
        <v>11579</v>
      </c>
      <c r="V2394">
        <v>1</v>
      </c>
      <c r="W2394" t="s">
        <v>15147</v>
      </c>
      <c r="X2394" t="s">
        <v>15148</v>
      </c>
      <c r="Y2394">
        <v>80</v>
      </c>
      <c r="Z2394" t="s">
        <v>44</v>
      </c>
      <c r="AA2394" t="s">
        <v>710</v>
      </c>
      <c r="AB2394" t="s">
        <v>62</v>
      </c>
      <c r="AC2394">
        <v>18000000</v>
      </c>
      <c r="AD2394">
        <v>2009</v>
      </c>
      <c r="AE2394">
        <v>800</v>
      </c>
      <c r="AF2394">
        <v>5.3</v>
      </c>
      <c r="AG2394">
        <v>1.85</v>
      </c>
      <c r="AH2394">
        <v>0</v>
      </c>
    </row>
    <row r="2395" spans="1:34">
      <c r="A2395" t="s">
        <v>34</v>
      </c>
      <c r="B2395" t="s">
        <v>13613</v>
      </c>
      <c r="C2395">
        <v>67</v>
      </c>
      <c r="D2395">
        <v>94</v>
      </c>
      <c r="E2395">
        <v>7</v>
      </c>
      <c r="F2395">
        <v>95</v>
      </c>
      <c r="G2395" t="s">
        <v>13057</v>
      </c>
      <c r="H2395">
        <v>3000</v>
      </c>
      <c r="I2395">
        <v>20627372</v>
      </c>
      <c r="J2395" t="s">
        <v>88</v>
      </c>
      <c r="K2395" t="s">
        <v>38</v>
      </c>
      <c r="L2395" t="s">
        <v>87</v>
      </c>
      <c r="Q2395" t="s">
        <v>6429</v>
      </c>
      <c r="R2395" t="s">
        <v>15149</v>
      </c>
      <c r="S2395">
        <v>13661</v>
      </c>
      <c r="T2395">
        <v>3451</v>
      </c>
      <c r="U2395" t="s">
        <v>15150</v>
      </c>
      <c r="V2395">
        <v>3</v>
      </c>
      <c r="W2395" t="s">
        <v>15151</v>
      </c>
      <c r="X2395" t="s">
        <v>15152</v>
      </c>
      <c r="Y2395">
        <v>134</v>
      </c>
      <c r="Z2395" t="s">
        <v>44</v>
      </c>
      <c r="AA2395" t="s">
        <v>45</v>
      </c>
      <c r="AB2395" t="s">
        <v>62</v>
      </c>
      <c r="AC2395">
        <v>16000000</v>
      </c>
      <c r="AD2395">
        <v>2000</v>
      </c>
      <c r="AE2395">
        <v>240</v>
      </c>
      <c r="AF2395">
        <v>5.3</v>
      </c>
      <c r="AG2395">
        <v>1.85</v>
      </c>
      <c r="AH2395">
        <v>487</v>
      </c>
    </row>
    <row r="2396" spans="1:34">
      <c r="A2396" t="s">
        <v>34</v>
      </c>
      <c r="B2396" t="s">
        <v>15159</v>
      </c>
      <c r="C2396">
        <v>43</v>
      </c>
      <c r="D2396">
        <v>95</v>
      </c>
      <c r="E2396">
        <v>24</v>
      </c>
      <c r="F2396">
        <v>426</v>
      </c>
      <c r="G2396" t="s">
        <v>266</v>
      </c>
      <c r="H2396">
        <v>931</v>
      </c>
      <c r="I2396">
        <v>9123834</v>
      </c>
      <c r="J2396" t="s">
        <v>88</v>
      </c>
      <c r="K2396" t="s">
        <v>87</v>
      </c>
      <c r="Q2396" t="s">
        <v>15160</v>
      </c>
      <c r="R2396" t="s">
        <v>15161</v>
      </c>
      <c r="S2396">
        <v>4065</v>
      </c>
      <c r="T2396">
        <v>3322</v>
      </c>
      <c r="U2396" t="s">
        <v>4607</v>
      </c>
      <c r="V2396">
        <v>6</v>
      </c>
      <c r="W2396" t="s">
        <v>15162</v>
      </c>
      <c r="X2396" t="s">
        <v>15163</v>
      </c>
      <c r="Y2396">
        <v>33</v>
      </c>
      <c r="Z2396" t="s">
        <v>44</v>
      </c>
      <c r="AA2396" t="s">
        <v>45</v>
      </c>
      <c r="AB2396" t="s">
        <v>62</v>
      </c>
      <c r="AC2396">
        <v>15000000</v>
      </c>
      <c r="AD2396">
        <v>2013</v>
      </c>
      <c r="AE2396">
        <v>539</v>
      </c>
      <c r="AF2396">
        <v>5.3</v>
      </c>
      <c r="AG2396">
        <v>2.35</v>
      </c>
      <c r="AH2396">
        <v>0</v>
      </c>
    </row>
    <row r="2397" spans="1:34">
      <c r="A2397" t="s">
        <v>34</v>
      </c>
      <c r="B2397" t="s">
        <v>15164</v>
      </c>
      <c r="C2397">
        <v>97</v>
      </c>
      <c r="D2397">
        <v>88</v>
      </c>
      <c r="E2397">
        <v>96</v>
      </c>
      <c r="F2397">
        <v>360</v>
      </c>
      <c r="G2397" t="s">
        <v>9894</v>
      </c>
      <c r="H2397">
        <v>24000</v>
      </c>
      <c r="I2397">
        <v>6373693</v>
      </c>
      <c r="J2397" t="s">
        <v>88</v>
      </c>
      <c r="K2397" t="s">
        <v>87</v>
      </c>
      <c r="Q2397" t="s">
        <v>346</v>
      </c>
      <c r="R2397" t="s">
        <v>15165</v>
      </c>
      <c r="S2397">
        <v>11498</v>
      </c>
      <c r="T2397">
        <v>25637</v>
      </c>
      <c r="U2397" t="s">
        <v>13559</v>
      </c>
      <c r="V2397">
        <v>1</v>
      </c>
      <c r="W2397" t="s">
        <v>15166</v>
      </c>
      <c r="X2397" t="s">
        <v>15167</v>
      </c>
      <c r="Y2397">
        <v>53</v>
      </c>
      <c r="Z2397" t="s">
        <v>44</v>
      </c>
      <c r="AA2397" t="s">
        <v>45</v>
      </c>
      <c r="AB2397" t="s">
        <v>62</v>
      </c>
      <c r="AC2397">
        <v>15000000</v>
      </c>
      <c r="AD2397">
        <v>2009</v>
      </c>
      <c r="AE2397">
        <v>971</v>
      </c>
      <c r="AF2397">
        <v>5.3</v>
      </c>
      <c r="AG2397">
        <v>1.85</v>
      </c>
      <c r="AH2397">
        <v>0</v>
      </c>
    </row>
    <row r="2398" spans="1:34">
      <c r="A2398" t="s">
        <v>34</v>
      </c>
      <c r="B2398" t="s">
        <v>8405</v>
      </c>
      <c r="C2398">
        <v>66</v>
      </c>
      <c r="D2398">
        <v>104</v>
      </c>
      <c r="E2398">
        <v>20</v>
      </c>
      <c r="F2398">
        <v>717</v>
      </c>
      <c r="G2398" t="s">
        <v>15173</v>
      </c>
      <c r="H2398">
        <v>836</v>
      </c>
      <c r="I2398">
        <v>18595716</v>
      </c>
      <c r="J2398" t="s">
        <v>88</v>
      </c>
      <c r="K2398" t="s">
        <v>89</v>
      </c>
      <c r="L2398" t="s">
        <v>70</v>
      </c>
      <c r="M2398" t="s">
        <v>87</v>
      </c>
      <c r="Q2398" t="s">
        <v>15174</v>
      </c>
      <c r="R2398" t="s">
        <v>15175</v>
      </c>
      <c r="S2398">
        <v>30462</v>
      </c>
      <c r="T2398">
        <v>3963</v>
      </c>
      <c r="U2398" t="s">
        <v>15176</v>
      </c>
      <c r="V2398">
        <v>3</v>
      </c>
      <c r="W2398" t="s">
        <v>15177</v>
      </c>
      <c r="X2398" t="s">
        <v>15178</v>
      </c>
      <c r="Y2398">
        <v>150</v>
      </c>
      <c r="Z2398" t="s">
        <v>44</v>
      </c>
      <c r="AA2398" t="s">
        <v>45</v>
      </c>
      <c r="AB2398" t="s">
        <v>150</v>
      </c>
      <c r="AC2398">
        <v>12000000</v>
      </c>
      <c r="AD2398">
        <v>2006</v>
      </c>
      <c r="AE2398">
        <v>826</v>
      </c>
      <c r="AF2398">
        <v>5.3</v>
      </c>
      <c r="AG2398">
        <v>1.85</v>
      </c>
      <c r="AH2398">
        <v>0</v>
      </c>
    </row>
    <row r="2399" spans="1:34">
      <c r="A2399" t="s">
        <v>34</v>
      </c>
      <c r="B2399" t="s">
        <v>11533</v>
      </c>
      <c r="C2399">
        <v>37</v>
      </c>
      <c r="D2399">
        <v>91</v>
      </c>
      <c r="E2399">
        <v>25</v>
      </c>
      <c r="F2399">
        <v>611</v>
      </c>
      <c r="G2399" t="s">
        <v>8110</v>
      </c>
      <c r="H2399">
        <v>833</v>
      </c>
      <c r="I2399">
        <v>17292381</v>
      </c>
      <c r="J2399" t="s">
        <v>88</v>
      </c>
      <c r="K2399" t="s">
        <v>37</v>
      </c>
      <c r="L2399" t="s">
        <v>89</v>
      </c>
      <c r="Q2399" t="s">
        <v>12785</v>
      </c>
      <c r="R2399" t="s">
        <v>15179</v>
      </c>
      <c r="S2399">
        <v>5794</v>
      </c>
      <c r="T2399">
        <v>4551</v>
      </c>
      <c r="U2399" t="s">
        <v>2915</v>
      </c>
      <c r="V2399">
        <v>0</v>
      </c>
      <c r="W2399" t="s">
        <v>15180</v>
      </c>
      <c r="X2399" t="s">
        <v>15181</v>
      </c>
      <c r="Y2399">
        <v>69</v>
      </c>
      <c r="Z2399" t="s">
        <v>44</v>
      </c>
      <c r="AA2399" t="s">
        <v>45</v>
      </c>
      <c r="AB2399" t="s">
        <v>150</v>
      </c>
      <c r="AC2399">
        <v>12000000</v>
      </c>
      <c r="AD2399">
        <v>2001</v>
      </c>
      <c r="AE2399">
        <v>626</v>
      </c>
      <c r="AF2399">
        <v>5.3</v>
      </c>
      <c r="AG2399">
        <v>1.85</v>
      </c>
      <c r="AH2399">
        <v>371</v>
      </c>
    </row>
    <row r="2400" spans="1:34">
      <c r="A2400" t="s">
        <v>34</v>
      </c>
      <c r="B2400" t="s">
        <v>15186</v>
      </c>
      <c r="C2400">
        <v>75</v>
      </c>
      <c r="D2400">
        <v>95</v>
      </c>
      <c r="E2400">
        <v>5</v>
      </c>
      <c r="F2400">
        <v>443</v>
      </c>
      <c r="G2400" t="s">
        <v>4122</v>
      </c>
      <c r="H2400">
        <v>1000</v>
      </c>
      <c r="I2400">
        <v>13558739</v>
      </c>
      <c r="J2400" t="s">
        <v>88</v>
      </c>
      <c r="Q2400" t="s">
        <v>6428</v>
      </c>
      <c r="R2400" t="s">
        <v>15187</v>
      </c>
      <c r="S2400">
        <v>15427</v>
      </c>
      <c r="T2400">
        <v>2729</v>
      </c>
      <c r="U2400" t="s">
        <v>4771</v>
      </c>
      <c r="V2400">
        <v>0</v>
      </c>
      <c r="W2400" t="s">
        <v>15188</v>
      </c>
      <c r="X2400" t="s">
        <v>15189</v>
      </c>
      <c r="Y2400">
        <v>121</v>
      </c>
      <c r="Z2400" t="s">
        <v>44</v>
      </c>
      <c r="AA2400" t="s">
        <v>45</v>
      </c>
      <c r="AB2400" t="s">
        <v>46</v>
      </c>
      <c r="AC2400">
        <v>11000000</v>
      </c>
      <c r="AD2400">
        <v>2001</v>
      </c>
      <c r="AE2400">
        <v>660</v>
      </c>
      <c r="AF2400">
        <v>5.3</v>
      </c>
      <c r="AG2400">
        <v>1.85</v>
      </c>
      <c r="AH2400">
        <v>449</v>
      </c>
    </row>
    <row r="2401" spans="1:34">
      <c r="A2401" t="s">
        <v>34</v>
      </c>
      <c r="B2401" t="s">
        <v>15190</v>
      </c>
      <c r="C2401">
        <v>66</v>
      </c>
      <c r="D2401">
        <v>86</v>
      </c>
      <c r="E2401">
        <v>4</v>
      </c>
      <c r="F2401">
        <v>424</v>
      </c>
      <c r="G2401" t="s">
        <v>6561</v>
      </c>
      <c r="H2401">
        <v>960</v>
      </c>
      <c r="I2401">
        <v>4814244</v>
      </c>
      <c r="J2401" t="s">
        <v>88</v>
      </c>
      <c r="K2401" t="s">
        <v>87</v>
      </c>
      <c r="Q2401" t="s">
        <v>11819</v>
      </c>
      <c r="R2401" t="s">
        <v>15191</v>
      </c>
      <c r="S2401">
        <v>12437</v>
      </c>
      <c r="T2401">
        <v>2415</v>
      </c>
      <c r="U2401" t="s">
        <v>3926</v>
      </c>
      <c r="V2401">
        <v>4</v>
      </c>
      <c r="W2401" t="s">
        <v>15192</v>
      </c>
      <c r="X2401" t="s">
        <v>15193</v>
      </c>
      <c r="Y2401">
        <v>107</v>
      </c>
      <c r="Z2401" t="s">
        <v>44</v>
      </c>
      <c r="AA2401" t="s">
        <v>710</v>
      </c>
      <c r="AB2401" t="s">
        <v>46</v>
      </c>
      <c r="AC2401">
        <v>11000000</v>
      </c>
      <c r="AD2401">
        <v>2002</v>
      </c>
      <c r="AE2401">
        <v>448</v>
      </c>
      <c r="AF2401">
        <v>5.3</v>
      </c>
      <c r="AG2401">
        <v>1.85</v>
      </c>
      <c r="AH2401">
        <v>405</v>
      </c>
    </row>
    <row r="2402" spans="1:34">
      <c r="A2402" t="s">
        <v>34</v>
      </c>
      <c r="B2402" t="s">
        <v>11059</v>
      </c>
      <c r="C2402">
        <v>52</v>
      </c>
      <c r="D2402">
        <v>89</v>
      </c>
      <c r="E2402">
        <v>18</v>
      </c>
      <c r="F2402">
        <v>2000</v>
      </c>
      <c r="G2402" t="s">
        <v>8203</v>
      </c>
      <c r="H2402">
        <v>7000</v>
      </c>
      <c r="I2402">
        <v>8070311</v>
      </c>
      <c r="J2402" t="s">
        <v>88</v>
      </c>
      <c r="K2402" t="s">
        <v>87</v>
      </c>
      <c r="Q2402" t="s">
        <v>1592</v>
      </c>
      <c r="R2402" t="s">
        <v>15194</v>
      </c>
      <c r="S2402">
        <v>12706</v>
      </c>
      <c r="T2402">
        <v>13626</v>
      </c>
      <c r="U2402" t="s">
        <v>3322</v>
      </c>
      <c r="V2402">
        <v>9</v>
      </c>
      <c r="W2402" t="s">
        <v>15195</v>
      </c>
      <c r="X2402" t="s">
        <v>15196</v>
      </c>
      <c r="Y2402">
        <v>75</v>
      </c>
      <c r="Z2402" t="s">
        <v>44</v>
      </c>
      <c r="AA2402" t="s">
        <v>45</v>
      </c>
      <c r="AB2402" t="s">
        <v>150</v>
      </c>
      <c r="AC2402">
        <v>10000000</v>
      </c>
      <c r="AD2402">
        <v>2004</v>
      </c>
      <c r="AE2402">
        <v>2000</v>
      </c>
      <c r="AF2402">
        <v>5.3</v>
      </c>
      <c r="AG2402">
        <v>1.85</v>
      </c>
      <c r="AH2402">
        <v>0</v>
      </c>
    </row>
    <row r="2403" spans="1:34">
      <c r="A2403" t="s">
        <v>34</v>
      </c>
      <c r="B2403" t="s">
        <v>15197</v>
      </c>
      <c r="C2403">
        <v>51</v>
      </c>
      <c r="D2403">
        <v>93</v>
      </c>
      <c r="E2403">
        <v>0</v>
      </c>
      <c r="F2403">
        <v>622</v>
      </c>
      <c r="G2403" t="s">
        <v>11113</v>
      </c>
      <c r="H2403">
        <v>966</v>
      </c>
      <c r="I2403">
        <v>900926</v>
      </c>
      <c r="J2403" t="s">
        <v>88</v>
      </c>
      <c r="Q2403" t="s">
        <v>10550</v>
      </c>
      <c r="R2403" t="s">
        <v>15198</v>
      </c>
      <c r="S2403">
        <v>9517</v>
      </c>
      <c r="T2403">
        <v>3307</v>
      </c>
      <c r="U2403" t="s">
        <v>1962</v>
      </c>
      <c r="V2403">
        <v>2</v>
      </c>
      <c r="W2403" t="s">
        <v>15199</v>
      </c>
      <c r="X2403" t="s">
        <v>15200</v>
      </c>
      <c r="Y2403">
        <v>46</v>
      </c>
      <c r="Z2403" t="s">
        <v>44</v>
      </c>
      <c r="AA2403" t="s">
        <v>45</v>
      </c>
      <c r="AB2403" t="s">
        <v>46</v>
      </c>
      <c r="AC2403">
        <v>10000000</v>
      </c>
      <c r="AD2403">
        <v>2007</v>
      </c>
      <c r="AE2403">
        <v>799</v>
      </c>
      <c r="AF2403">
        <v>5.3</v>
      </c>
      <c r="AG2403">
        <v>1.85</v>
      </c>
      <c r="AH2403">
        <v>319</v>
      </c>
    </row>
    <row r="2404" spans="1:34">
      <c r="A2404" t="s">
        <v>34</v>
      </c>
      <c r="B2404" t="s">
        <v>15201</v>
      </c>
      <c r="C2404">
        <v>72</v>
      </c>
      <c r="D2404">
        <v>92</v>
      </c>
      <c r="E2404">
        <v>26</v>
      </c>
      <c r="F2404">
        <v>417</v>
      </c>
      <c r="G2404" t="s">
        <v>3347</v>
      </c>
      <c r="H2404">
        <v>1000</v>
      </c>
      <c r="I2404">
        <v>5018450</v>
      </c>
      <c r="J2404" t="s">
        <v>88</v>
      </c>
      <c r="K2404" t="s">
        <v>70</v>
      </c>
      <c r="L2404" t="s">
        <v>87</v>
      </c>
      <c r="Q2404" t="s">
        <v>3642</v>
      </c>
      <c r="R2404" t="s">
        <v>15202</v>
      </c>
      <c r="S2404">
        <v>8546</v>
      </c>
      <c r="T2404">
        <v>2687</v>
      </c>
      <c r="U2404" t="s">
        <v>15203</v>
      </c>
      <c r="V2404">
        <v>0</v>
      </c>
      <c r="W2404" t="s">
        <v>15204</v>
      </c>
      <c r="X2404" t="s">
        <v>15205</v>
      </c>
      <c r="Y2404">
        <v>86</v>
      </c>
      <c r="Z2404" t="s">
        <v>44</v>
      </c>
      <c r="AA2404" t="s">
        <v>45</v>
      </c>
      <c r="AB2404" t="s">
        <v>46</v>
      </c>
      <c r="AC2404">
        <v>8000000</v>
      </c>
      <c r="AD2404">
        <v>2000</v>
      </c>
      <c r="AE2404">
        <v>905</v>
      </c>
      <c r="AF2404">
        <v>5.3</v>
      </c>
      <c r="AG2404">
        <v>2.35</v>
      </c>
      <c r="AH2404">
        <v>859</v>
      </c>
    </row>
    <row r="2405" spans="1:34">
      <c r="A2405" t="s">
        <v>34</v>
      </c>
      <c r="B2405" t="s">
        <v>15206</v>
      </c>
      <c r="C2405">
        <v>35</v>
      </c>
      <c r="D2405">
        <v>96</v>
      </c>
      <c r="E2405">
        <v>3</v>
      </c>
      <c r="F2405">
        <v>353</v>
      </c>
      <c r="G2405" t="s">
        <v>5804</v>
      </c>
      <c r="H2405">
        <v>4000</v>
      </c>
      <c r="I2405">
        <v>4394936</v>
      </c>
      <c r="J2405" t="s">
        <v>88</v>
      </c>
      <c r="K2405" t="s">
        <v>38</v>
      </c>
      <c r="L2405" t="s">
        <v>70</v>
      </c>
      <c r="M2405" t="s">
        <v>87</v>
      </c>
      <c r="Q2405" t="s">
        <v>7086</v>
      </c>
      <c r="R2405" t="s">
        <v>15207</v>
      </c>
      <c r="S2405">
        <v>11439</v>
      </c>
      <c r="T2405">
        <v>5668</v>
      </c>
      <c r="U2405" t="s">
        <v>13299</v>
      </c>
      <c r="V2405">
        <v>1</v>
      </c>
      <c r="W2405" t="s">
        <v>15208</v>
      </c>
      <c r="X2405" t="s">
        <v>15209</v>
      </c>
      <c r="Y2405">
        <v>190</v>
      </c>
      <c r="Z2405" t="s">
        <v>44</v>
      </c>
      <c r="AA2405" t="s">
        <v>359</v>
      </c>
      <c r="AB2405" t="s">
        <v>62</v>
      </c>
      <c r="AC2405">
        <v>6000000</v>
      </c>
      <c r="AD2405">
        <v>1999</v>
      </c>
      <c r="AE2405">
        <v>812</v>
      </c>
      <c r="AF2405">
        <v>5.3</v>
      </c>
      <c r="AG2405">
        <v>2.35</v>
      </c>
      <c r="AH2405">
        <v>901</v>
      </c>
    </row>
    <row r="2406" spans="1:34">
      <c r="A2406" t="s">
        <v>34</v>
      </c>
      <c r="B2406" t="s">
        <v>15238</v>
      </c>
      <c r="C2406">
        <v>30</v>
      </c>
      <c r="D2406">
        <v>95</v>
      </c>
      <c r="E2406">
        <v>45</v>
      </c>
      <c r="F2406">
        <v>267</v>
      </c>
      <c r="G2406" t="s">
        <v>15239</v>
      </c>
      <c r="H2406">
        <v>578</v>
      </c>
      <c r="I2406">
        <v>3559990</v>
      </c>
      <c r="J2406" t="s">
        <v>88</v>
      </c>
      <c r="K2406" t="s">
        <v>37</v>
      </c>
      <c r="Q2406" t="s">
        <v>15240</v>
      </c>
      <c r="R2406" t="s">
        <v>15241</v>
      </c>
      <c r="S2406">
        <v>8005</v>
      </c>
      <c r="T2406">
        <v>1363</v>
      </c>
      <c r="U2406" t="s">
        <v>10003</v>
      </c>
      <c r="V2406">
        <v>0</v>
      </c>
      <c r="W2406" t="s">
        <v>15242</v>
      </c>
      <c r="X2406" t="s">
        <v>15243</v>
      </c>
      <c r="Y2406">
        <v>49</v>
      </c>
      <c r="Z2406" t="s">
        <v>44</v>
      </c>
      <c r="AA2406" t="s">
        <v>45</v>
      </c>
      <c r="AB2406" t="s">
        <v>46</v>
      </c>
      <c r="AC2406">
        <v>3000000</v>
      </c>
      <c r="AD2406">
        <v>1997</v>
      </c>
      <c r="AE2406">
        <v>341</v>
      </c>
      <c r="AF2406">
        <v>5.3</v>
      </c>
      <c r="AG2406">
        <v>1.85</v>
      </c>
      <c r="AH2406">
        <v>417</v>
      </c>
    </row>
    <row r="2407" spans="1:34">
      <c r="A2407" t="s">
        <v>34</v>
      </c>
      <c r="B2407" t="s">
        <v>15244</v>
      </c>
      <c r="C2407">
        <v>156</v>
      </c>
      <c r="D2407">
        <v>87</v>
      </c>
      <c r="E2407">
        <v>21</v>
      </c>
      <c r="F2407">
        <v>416</v>
      </c>
      <c r="G2407" t="s">
        <v>3178</v>
      </c>
      <c r="H2407">
        <v>4000</v>
      </c>
      <c r="I2407">
        <v>418268</v>
      </c>
      <c r="J2407" t="s">
        <v>88</v>
      </c>
      <c r="K2407" t="s">
        <v>87</v>
      </c>
      <c r="Q2407" t="s">
        <v>508</v>
      </c>
      <c r="R2407" t="s">
        <v>15245</v>
      </c>
      <c r="S2407">
        <v>37156</v>
      </c>
      <c r="T2407">
        <v>8353</v>
      </c>
      <c r="U2407" t="s">
        <v>15246</v>
      </c>
      <c r="V2407">
        <v>3</v>
      </c>
      <c r="W2407" t="s">
        <v>15247</v>
      </c>
      <c r="X2407" t="s">
        <v>15248</v>
      </c>
      <c r="Y2407">
        <v>129</v>
      </c>
      <c r="Z2407" t="s">
        <v>44</v>
      </c>
      <c r="AA2407" t="s">
        <v>45</v>
      </c>
      <c r="AB2407" t="s">
        <v>46</v>
      </c>
      <c r="AC2407">
        <v>3000000</v>
      </c>
      <c r="AD2407">
        <v>2012</v>
      </c>
      <c r="AE2407">
        <v>3000</v>
      </c>
      <c r="AF2407">
        <v>5.3</v>
      </c>
      <c r="AG2407">
        <v>2.35</v>
      </c>
      <c r="AH2407">
        <v>0</v>
      </c>
    </row>
    <row r="2408" spans="1:34">
      <c r="A2408" t="s">
        <v>34</v>
      </c>
      <c r="B2408" t="s">
        <v>15249</v>
      </c>
      <c r="C2408">
        <v>82</v>
      </c>
      <c r="D2408">
        <v>93</v>
      </c>
      <c r="E2408">
        <v>78</v>
      </c>
      <c r="F2408">
        <v>197</v>
      </c>
      <c r="G2408" t="s">
        <v>11365</v>
      </c>
      <c r="H2408">
        <v>536</v>
      </c>
      <c r="I2408">
        <v>200803</v>
      </c>
      <c r="J2408" t="s">
        <v>88</v>
      </c>
      <c r="Q2408" t="s">
        <v>5810</v>
      </c>
      <c r="R2408" t="s">
        <v>15250</v>
      </c>
      <c r="S2408">
        <v>7988</v>
      </c>
      <c r="T2408">
        <v>1467</v>
      </c>
      <c r="U2408" t="s">
        <v>15251</v>
      </c>
      <c r="V2408">
        <v>3</v>
      </c>
      <c r="W2408" t="s">
        <v>15252</v>
      </c>
      <c r="X2408" t="s">
        <v>15253</v>
      </c>
      <c r="Y2408">
        <v>71</v>
      </c>
      <c r="Z2408" t="s">
        <v>44</v>
      </c>
      <c r="AA2408" t="s">
        <v>45</v>
      </c>
      <c r="AB2408" t="s">
        <v>46</v>
      </c>
      <c r="AC2408">
        <v>3000000</v>
      </c>
      <c r="AD2408">
        <v>2012</v>
      </c>
      <c r="AE2408">
        <v>317</v>
      </c>
      <c r="AF2408">
        <v>5.3</v>
      </c>
      <c r="AG2408">
        <v>1.78</v>
      </c>
      <c r="AH2408">
        <v>0</v>
      </c>
    </row>
    <row r="2409" spans="1:34">
      <c r="A2409" t="s">
        <v>34</v>
      </c>
      <c r="B2409" t="s">
        <v>3769</v>
      </c>
      <c r="C2409">
        <v>169</v>
      </c>
      <c r="D2409">
        <v>93</v>
      </c>
      <c r="E2409">
        <v>0</v>
      </c>
      <c r="F2409">
        <v>465</v>
      </c>
      <c r="G2409" t="s">
        <v>280</v>
      </c>
      <c r="H2409">
        <v>11000</v>
      </c>
      <c r="I2409">
        <v>59475623</v>
      </c>
      <c r="J2409" t="s">
        <v>88</v>
      </c>
      <c r="K2409" t="s">
        <v>86</v>
      </c>
      <c r="L2409" t="s">
        <v>57</v>
      </c>
      <c r="Q2409" t="s">
        <v>4379</v>
      </c>
      <c r="R2409" t="s">
        <v>15290</v>
      </c>
      <c r="S2409">
        <v>49739</v>
      </c>
      <c r="T2409">
        <v>13748</v>
      </c>
      <c r="U2409" t="s">
        <v>15291</v>
      </c>
      <c r="V2409">
        <v>1</v>
      </c>
      <c r="W2409" t="s">
        <v>15292</v>
      </c>
      <c r="X2409" t="s">
        <v>15293</v>
      </c>
      <c r="Y2409">
        <v>407</v>
      </c>
      <c r="Z2409" t="s">
        <v>44</v>
      </c>
      <c r="AA2409" t="s">
        <v>45</v>
      </c>
      <c r="AB2409" t="s">
        <v>62</v>
      </c>
      <c r="AC2409">
        <v>90000000</v>
      </c>
      <c r="AD2409">
        <v>2004</v>
      </c>
      <c r="AE2409">
        <v>2000</v>
      </c>
      <c r="AF2409">
        <v>5.2</v>
      </c>
      <c r="AG2409">
        <v>1.85</v>
      </c>
      <c r="AH2409">
        <v>0</v>
      </c>
    </row>
    <row r="2410" spans="1:34">
      <c r="A2410" t="s">
        <v>34</v>
      </c>
      <c r="B2410" t="s">
        <v>10881</v>
      </c>
      <c r="C2410">
        <v>53</v>
      </c>
      <c r="D2410">
        <v>90</v>
      </c>
      <c r="E2410">
        <v>10</v>
      </c>
      <c r="F2410">
        <v>159</v>
      </c>
      <c r="G2410" t="s">
        <v>15294</v>
      </c>
      <c r="H2410">
        <v>49000</v>
      </c>
      <c r="I2410">
        <v>92969824</v>
      </c>
      <c r="J2410" t="s">
        <v>88</v>
      </c>
      <c r="K2410" t="s">
        <v>89</v>
      </c>
      <c r="L2410" t="s">
        <v>86</v>
      </c>
      <c r="Q2410" t="s">
        <v>566</v>
      </c>
      <c r="R2410" t="s">
        <v>15295</v>
      </c>
      <c r="S2410">
        <v>63625</v>
      </c>
      <c r="T2410">
        <v>50005</v>
      </c>
      <c r="U2410" t="s">
        <v>15296</v>
      </c>
      <c r="V2410">
        <v>1</v>
      </c>
      <c r="W2410" t="s">
        <v>15297</v>
      </c>
      <c r="X2410" t="s">
        <v>15298</v>
      </c>
      <c r="Y2410">
        <v>64</v>
      </c>
      <c r="Z2410" t="s">
        <v>44</v>
      </c>
      <c r="AA2410" t="s">
        <v>45</v>
      </c>
      <c r="AB2410" t="s">
        <v>150</v>
      </c>
      <c r="AC2410">
        <v>80000000</v>
      </c>
      <c r="AD2410">
        <v>1997</v>
      </c>
      <c r="AE2410">
        <v>570</v>
      </c>
      <c r="AF2410">
        <v>5.2</v>
      </c>
      <c r="AG2410">
        <v>1.85</v>
      </c>
      <c r="AH2410">
        <v>0</v>
      </c>
    </row>
    <row r="2411" spans="1:34">
      <c r="A2411" t="s">
        <v>34</v>
      </c>
      <c r="B2411" t="s">
        <v>9556</v>
      </c>
      <c r="C2411">
        <v>178</v>
      </c>
      <c r="D2411">
        <v>102</v>
      </c>
      <c r="E2411">
        <v>153</v>
      </c>
      <c r="F2411">
        <v>269</v>
      </c>
      <c r="G2411" t="s">
        <v>3638</v>
      </c>
      <c r="H2411">
        <v>3000</v>
      </c>
      <c r="I2411">
        <v>80360866</v>
      </c>
      <c r="J2411" t="s">
        <v>88</v>
      </c>
      <c r="K2411" t="s">
        <v>89</v>
      </c>
      <c r="L2411" t="s">
        <v>87</v>
      </c>
      <c r="Q2411" t="s">
        <v>849</v>
      </c>
      <c r="R2411" t="s">
        <v>15299</v>
      </c>
      <c r="S2411">
        <v>44662</v>
      </c>
      <c r="T2411">
        <v>5392</v>
      </c>
      <c r="U2411" t="s">
        <v>9864</v>
      </c>
      <c r="V2411">
        <v>1</v>
      </c>
      <c r="W2411" t="s">
        <v>15300</v>
      </c>
      <c r="X2411" t="s">
        <v>15301</v>
      </c>
      <c r="Y2411">
        <v>127</v>
      </c>
      <c r="Z2411" t="s">
        <v>44</v>
      </c>
      <c r="AA2411" t="s">
        <v>45</v>
      </c>
      <c r="AB2411" t="s">
        <v>150</v>
      </c>
      <c r="AC2411">
        <v>80000000</v>
      </c>
      <c r="AD2411">
        <v>2011</v>
      </c>
      <c r="AE2411">
        <v>1000</v>
      </c>
      <c r="AF2411">
        <v>5.2</v>
      </c>
      <c r="AG2411">
        <v>2.35</v>
      </c>
      <c r="AH2411">
        <v>0</v>
      </c>
    </row>
    <row r="2412" spans="1:34">
      <c r="A2412" t="s">
        <v>34</v>
      </c>
      <c r="B2412" t="s">
        <v>5850</v>
      </c>
      <c r="C2412">
        <v>176</v>
      </c>
      <c r="D2412">
        <v>118</v>
      </c>
      <c r="E2412">
        <v>87</v>
      </c>
      <c r="F2412">
        <v>929</v>
      </c>
      <c r="G2412" t="s">
        <v>1828</v>
      </c>
      <c r="H2412">
        <v>2000</v>
      </c>
      <c r="I2412">
        <v>85911262</v>
      </c>
      <c r="J2412" t="s">
        <v>88</v>
      </c>
      <c r="K2412" t="s">
        <v>38</v>
      </c>
      <c r="L2412" t="s">
        <v>89</v>
      </c>
      <c r="M2412" t="s">
        <v>91</v>
      </c>
      <c r="Q2412" t="s">
        <v>888</v>
      </c>
      <c r="R2412" t="s">
        <v>15312</v>
      </c>
      <c r="S2412">
        <v>24735</v>
      </c>
      <c r="T2412">
        <v>4796</v>
      </c>
      <c r="U2412" t="s">
        <v>8889</v>
      </c>
      <c r="V2412">
        <v>6</v>
      </c>
      <c r="W2412" t="s">
        <v>15313</v>
      </c>
      <c r="X2412" t="s">
        <v>15314</v>
      </c>
      <c r="Y2412">
        <v>213</v>
      </c>
      <c r="Z2412" t="s">
        <v>44</v>
      </c>
      <c r="AA2412" t="s">
        <v>45</v>
      </c>
      <c r="AB2412" t="s">
        <v>150</v>
      </c>
      <c r="AC2412">
        <v>65000000</v>
      </c>
      <c r="AD2412">
        <v>2014</v>
      </c>
      <c r="AE2412">
        <v>1000</v>
      </c>
      <c r="AF2412">
        <v>5.2</v>
      </c>
      <c r="AG2412">
        <v>2.39</v>
      </c>
      <c r="AH2412">
        <v>16000</v>
      </c>
    </row>
    <row r="2413" spans="1:34">
      <c r="A2413" t="s">
        <v>34</v>
      </c>
      <c r="B2413" t="s">
        <v>13765</v>
      </c>
      <c r="C2413">
        <v>105</v>
      </c>
      <c r="D2413">
        <v>99</v>
      </c>
      <c r="E2413">
        <v>148</v>
      </c>
      <c r="F2413">
        <v>660</v>
      </c>
      <c r="G2413" t="s">
        <v>4375</v>
      </c>
      <c r="H2413">
        <v>2000</v>
      </c>
      <c r="I2413">
        <v>73701902</v>
      </c>
      <c r="J2413" t="s">
        <v>88</v>
      </c>
      <c r="K2413" t="s">
        <v>89</v>
      </c>
      <c r="Q2413" t="s">
        <v>1518</v>
      </c>
      <c r="R2413" t="s">
        <v>15325</v>
      </c>
      <c r="S2413">
        <v>27548</v>
      </c>
      <c r="T2413">
        <v>6729</v>
      </c>
      <c r="U2413" t="s">
        <v>4122</v>
      </c>
      <c r="V2413">
        <v>1</v>
      </c>
      <c r="W2413" t="s">
        <v>15326</v>
      </c>
      <c r="X2413" t="s">
        <v>15327</v>
      </c>
      <c r="Y2413">
        <v>209</v>
      </c>
      <c r="Z2413" t="s">
        <v>44</v>
      </c>
      <c r="AA2413" t="s">
        <v>45</v>
      </c>
      <c r="AB2413" t="s">
        <v>150</v>
      </c>
      <c r="AC2413">
        <v>60000000</v>
      </c>
      <c r="AD2413">
        <v>2004</v>
      </c>
      <c r="AE2413">
        <v>843</v>
      </c>
      <c r="AF2413">
        <v>5.2</v>
      </c>
      <c r="AG2413">
        <v>2.35</v>
      </c>
      <c r="AH2413">
        <v>0</v>
      </c>
    </row>
    <row r="2414" spans="1:34">
      <c r="A2414" t="s">
        <v>34</v>
      </c>
      <c r="B2414" t="s">
        <v>6679</v>
      </c>
      <c r="C2414">
        <v>127</v>
      </c>
      <c r="D2414">
        <v>83</v>
      </c>
      <c r="E2414">
        <v>322</v>
      </c>
      <c r="F2414">
        <v>179</v>
      </c>
      <c r="G2414" t="s">
        <v>12822</v>
      </c>
      <c r="H2414">
        <v>1000</v>
      </c>
      <c r="I2414">
        <v>71277420</v>
      </c>
      <c r="J2414" t="s">
        <v>88</v>
      </c>
      <c r="Q2414" t="s">
        <v>6431</v>
      </c>
      <c r="R2414" t="s">
        <v>15328</v>
      </c>
      <c r="S2414">
        <v>119590</v>
      </c>
      <c r="T2414">
        <v>1645</v>
      </c>
      <c r="U2414" t="s">
        <v>6778</v>
      </c>
      <c r="V2414">
        <v>7</v>
      </c>
      <c r="W2414" t="s">
        <v>15329</v>
      </c>
      <c r="X2414" t="s">
        <v>15330</v>
      </c>
      <c r="Y2414">
        <v>548</v>
      </c>
      <c r="Z2414" t="s">
        <v>44</v>
      </c>
      <c r="AA2414" t="s">
        <v>45</v>
      </c>
      <c r="AB2414" t="s">
        <v>46</v>
      </c>
      <c r="AC2414">
        <v>45000000</v>
      </c>
      <c r="AD2414">
        <v>2001</v>
      </c>
      <c r="AE2414">
        <v>422</v>
      </c>
      <c r="AF2414">
        <v>5.2</v>
      </c>
      <c r="AG2414">
        <v>1.85</v>
      </c>
      <c r="AH2414">
        <v>0</v>
      </c>
    </row>
    <row r="2415" spans="1:34">
      <c r="A2415" t="s">
        <v>34</v>
      </c>
      <c r="B2415" t="s">
        <v>10225</v>
      </c>
      <c r="C2415">
        <v>19</v>
      </c>
      <c r="D2415">
        <v>95</v>
      </c>
      <c r="E2415">
        <v>80</v>
      </c>
      <c r="F2415">
        <v>287</v>
      </c>
      <c r="G2415" t="s">
        <v>15043</v>
      </c>
      <c r="H2415">
        <v>3000</v>
      </c>
      <c r="I2415">
        <v>38087756</v>
      </c>
      <c r="J2415" t="s">
        <v>88</v>
      </c>
      <c r="K2415" t="s">
        <v>89</v>
      </c>
      <c r="Q2415" t="s">
        <v>3386</v>
      </c>
      <c r="R2415" t="s">
        <v>15345</v>
      </c>
      <c r="S2415">
        <v>49612</v>
      </c>
      <c r="T2415">
        <v>4634</v>
      </c>
      <c r="U2415" t="s">
        <v>15346</v>
      </c>
      <c r="V2415">
        <v>1</v>
      </c>
      <c r="W2415" t="s">
        <v>15347</v>
      </c>
      <c r="X2415" t="s">
        <v>15348</v>
      </c>
      <c r="Y2415">
        <v>39</v>
      </c>
      <c r="Z2415" t="s">
        <v>44</v>
      </c>
      <c r="AA2415" t="s">
        <v>45</v>
      </c>
      <c r="AB2415" t="s">
        <v>150</v>
      </c>
      <c r="AC2415">
        <v>40000000</v>
      </c>
      <c r="AD2415">
        <v>1994</v>
      </c>
      <c r="AE2415">
        <v>450</v>
      </c>
      <c r="AF2415">
        <v>5.2</v>
      </c>
      <c r="AG2415">
        <v>1.85</v>
      </c>
      <c r="AH2415">
        <v>0</v>
      </c>
    </row>
    <row r="2416" spans="1:34">
      <c r="A2416" t="s">
        <v>34</v>
      </c>
      <c r="B2416" t="s">
        <v>15370</v>
      </c>
      <c r="C2416">
        <v>73</v>
      </c>
      <c r="D2416">
        <v>105</v>
      </c>
      <c r="E2416">
        <v>34</v>
      </c>
      <c r="F2416">
        <v>642</v>
      </c>
      <c r="G2416" t="s">
        <v>5403</v>
      </c>
      <c r="H2416">
        <v>1000</v>
      </c>
      <c r="I2416">
        <v>20422207</v>
      </c>
      <c r="J2416" t="s">
        <v>88</v>
      </c>
      <c r="K2416" t="s">
        <v>38</v>
      </c>
      <c r="L2416" t="s">
        <v>87</v>
      </c>
      <c r="Q2416" t="s">
        <v>1080</v>
      </c>
      <c r="R2416" t="s">
        <v>15371</v>
      </c>
      <c r="S2416">
        <v>15052</v>
      </c>
      <c r="T2416">
        <v>4369</v>
      </c>
      <c r="U2416" t="s">
        <v>15372</v>
      </c>
      <c r="V2416">
        <v>1</v>
      </c>
      <c r="W2416" t="s">
        <v>15373</v>
      </c>
      <c r="X2416" t="s">
        <v>15374</v>
      </c>
      <c r="Y2416">
        <v>116</v>
      </c>
      <c r="Z2416" t="s">
        <v>44</v>
      </c>
      <c r="AA2416" t="s">
        <v>45</v>
      </c>
      <c r="AB2416" t="s">
        <v>62</v>
      </c>
      <c r="AC2416">
        <v>35000000</v>
      </c>
      <c r="AD2416">
        <v>2004</v>
      </c>
      <c r="AE2416">
        <v>681</v>
      </c>
      <c r="AF2416">
        <v>5.2</v>
      </c>
      <c r="AG2416">
        <v>2.35</v>
      </c>
      <c r="AH2416">
        <v>484</v>
      </c>
    </row>
    <row r="2417" spans="1:34">
      <c r="A2417" t="s">
        <v>34</v>
      </c>
      <c r="B2417" t="s">
        <v>3850</v>
      </c>
      <c r="C2417">
        <v>108</v>
      </c>
      <c r="D2417">
        <v>103</v>
      </c>
      <c r="E2417">
        <v>163</v>
      </c>
      <c r="F2417">
        <v>968</v>
      </c>
      <c r="G2417" t="s">
        <v>2595</v>
      </c>
      <c r="H2417">
        <v>11000</v>
      </c>
      <c r="I2417">
        <v>60400856</v>
      </c>
      <c r="J2417" t="s">
        <v>88</v>
      </c>
      <c r="K2417" t="s">
        <v>87</v>
      </c>
      <c r="Q2417" t="s">
        <v>201</v>
      </c>
      <c r="R2417" t="s">
        <v>15375</v>
      </c>
      <c r="S2417">
        <v>61317</v>
      </c>
      <c r="T2417">
        <v>17533</v>
      </c>
      <c r="U2417" t="s">
        <v>5757</v>
      </c>
      <c r="V2417">
        <v>2</v>
      </c>
      <c r="W2417" t="s">
        <v>15376</v>
      </c>
      <c r="X2417" t="s">
        <v>15377</v>
      </c>
      <c r="Y2417">
        <v>229</v>
      </c>
      <c r="Z2417" t="s">
        <v>44</v>
      </c>
      <c r="AA2417" t="s">
        <v>359</v>
      </c>
      <c r="AB2417" t="s">
        <v>62</v>
      </c>
      <c r="AC2417">
        <v>35000000</v>
      </c>
      <c r="AD2417">
        <v>2001</v>
      </c>
      <c r="AE2417">
        <v>2000</v>
      </c>
      <c r="AF2417">
        <v>5.2</v>
      </c>
      <c r="AG2417">
        <v>2.35</v>
      </c>
      <c r="AH2417">
        <v>0</v>
      </c>
    </row>
    <row r="2418" spans="1:34">
      <c r="A2418" t="s">
        <v>34</v>
      </c>
      <c r="B2418" t="s">
        <v>10225</v>
      </c>
      <c r="C2418">
        <v>82</v>
      </c>
      <c r="D2418">
        <v>110</v>
      </c>
      <c r="E2418">
        <v>80</v>
      </c>
      <c r="F2418">
        <v>509</v>
      </c>
      <c r="G2418" t="s">
        <v>6781</v>
      </c>
      <c r="H2418">
        <v>826</v>
      </c>
      <c r="I2418">
        <v>14469428</v>
      </c>
      <c r="J2418" t="s">
        <v>88</v>
      </c>
      <c r="K2418" t="s">
        <v>87</v>
      </c>
      <c r="Q2418" t="s">
        <v>1405</v>
      </c>
      <c r="R2418" t="s">
        <v>15388</v>
      </c>
      <c r="S2418">
        <v>10667</v>
      </c>
      <c r="T2418">
        <v>2466</v>
      </c>
      <c r="U2418" t="s">
        <v>4825</v>
      </c>
      <c r="V2418">
        <v>2</v>
      </c>
      <c r="W2418" t="s">
        <v>15389</v>
      </c>
      <c r="X2418" t="s">
        <v>15390</v>
      </c>
      <c r="Y2418">
        <v>95</v>
      </c>
      <c r="Z2418" t="s">
        <v>44</v>
      </c>
      <c r="AA2418" t="s">
        <v>45</v>
      </c>
      <c r="AB2418" t="s">
        <v>62</v>
      </c>
      <c r="AC2418">
        <v>26000000</v>
      </c>
      <c r="AD2418">
        <v>2004</v>
      </c>
      <c r="AE2418">
        <v>590</v>
      </c>
      <c r="AF2418">
        <v>5.2</v>
      </c>
      <c r="AG2418">
        <v>1.85</v>
      </c>
      <c r="AH2418">
        <v>260</v>
      </c>
    </row>
    <row r="2419" spans="1:34">
      <c r="A2419" t="s">
        <v>34</v>
      </c>
      <c r="B2419" t="s">
        <v>13948</v>
      </c>
      <c r="C2419">
        <v>54</v>
      </c>
      <c r="D2419">
        <v>91</v>
      </c>
      <c r="E2419">
        <v>38</v>
      </c>
      <c r="F2419">
        <v>362</v>
      </c>
      <c r="G2419" t="s">
        <v>15411</v>
      </c>
      <c r="H2419">
        <v>17000</v>
      </c>
      <c r="I2419">
        <v>16702864</v>
      </c>
      <c r="J2419" t="s">
        <v>88</v>
      </c>
      <c r="K2419" t="s">
        <v>37</v>
      </c>
      <c r="Q2419" t="s">
        <v>683</v>
      </c>
      <c r="R2419" t="s">
        <v>15412</v>
      </c>
      <c r="S2419">
        <v>8023</v>
      </c>
      <c r="T2419">
        <v>18711</v>
      </c>
      <c r="U2419" t="s">
        <v>15413</v>
      </c>
      <c r="V2419">
        <v>0</v>
      </c>
      <c r="W2419" t="s">
        <v>15414</v>
      </c>
      <c r="X2419" t="s">
        <v>15415</v>
      </c>
      <c r="Y2419">
        <v>49</v>
      </c>
      <c r="Z2419" t="s">
        <v>44</v>
      </c>
      <c r="AA2419" t="s">
        <v>45</v>
      </c>
      <c r="AB2419" t="s">
        <v>150</v>
      </c>
      <c r="AC2419">
        <v>18000000</v>
      </c>
      <c r="AD2419">
        <v>2004</v>
      </c>
      <c r="AE2419">
        <v>632</v>
      </c>
      <c r="AF2419">
        <v>5.2</v>
      </c>
      <c r="AG2419">
        <v>1.85</v>
      </c>
      <c r="AH2419">
        <v>591</v>
      </c>
    </row>
    <row r="2420" spans="1:34">
      <c r="A2420" t="s">
        <v>34</v>
      </c>
      <c r="B2420" t="s">
        <v>11524</v>
      </c>
      <c r="C2420">
        <v>15</v>
      </c>
      <c r="D2420">
        <v>105</v>
      </c>
      <c r="E2420">
        <v>121</v>
      </c>
      <c r="F2420">
        <v>384</v>
      </c>
      <c r="G2420" t="s">
        <v>6429</v>
      </c>
      <c r="H2420">
        <v>11000</v>
      </c>
      <c r="I2420">
        <v>13854000</v>
      </c>
      <c r="J2420" t="s">
        <v>88</v>
      </c>
      <c r="K2420" t="s">
        <v>87</v>
      </c>
      <c r="L2420" t="s">
        <v>86</v>
      </c>
      <c r="Q2420" t="s">
        <v>4379</v>
      </c>
      <c r="R2420" t="s">
        <v>15416</v>
      </c>
      <c r="S2420">
        <v>21079</v>
      </c>
      <c r="T2420">
        <v>14677</v>
      </c>
      <c r="U2420" t="s">
        <v>12639</v>
      </c>
      <c r="V2420">
        <v>0</v>
      </c>
      <c r="W2420" t="s">
        <v>15417</v>
      </c>
      <c r="X2420" t="s">
        <v>15418</v>
      </c>
      <c r="Y2420">
        <v>55</v>
      </c>
      <c r="Z2420" t="s">
        <v>44</v>
      </c>
      <c r="AA2420" t="s">
        <v>45</v>
      </c>
      <c r="AB2420" t="s">
        <v>62</v>
      </c>
      <c r="AC2420">
        <v>20000000</v>
      </c>
      <c r="AD2420">
        <v>1988</v>
      </c>
      <c r="AE2420">
        <v>3000</v>
      </c>
      <c r="AF2420">
        <v>5.2</v>
      </c>
      <c r="AG2420">
        <v>1.85</v>
      </c>
      <c r="AH2420">
        <v>818</v>
      </c>
    </row>
    <row r="2421" spans="1:34">
      <c r="A2421" t="s">
        <v>34</v>
      </c>
      <c r="B2421" t="s">
        <v>15428</v>
      </c>
      <c r="C2421">
        <v>100</v>
      </c>
      <c r="D2421">
        <v>95</v>
      </c>
      <c r="E2421">
        <v>4</v>
      </c>
      <c r="F2421">
        <v>655</v>
      </c>
      <c r="G2421" t="s">
        <v>2281</v>
      </c>
      <c r="H2421">
        <v>939</v>
      </c>
      <c r="I2421">
        <v>7563670</v>
      </c>
      <c r="J2421" t="s">
        <v>88</v>
      </c>
      <c r="K2421" t="s">
        <v>70</v>
      </c>
      <c r="L2421" t="s">
        <v>87</v>
      </c>
      <c r="Q2421" t="s">
        <v>624</v>
      </c>
      <c r="R2421" t="s">
        <v>15429</v>
      </c>
      <c r="S2421">
        <v>21268</v>
      </c>
      <c r="T2421">
        <v>3651</v>
      </c>
      <c r="U2421" t="s">
        <v>7488</v>
      </c>
      <c r="V2421">
        <v>0</v>
      </c>
      <c r="W2421" t="s">
        <v>15430</v>
      </c>
      <c r="X2421" t="s">
        <v>15431</v>
      </c>
      <c r="Y2421">
        <v>53</v>
      </c>
      <c r="Z2421" t="s">
        <v>44</v>
      </c>
      <c r="AA2421" t="s">
        <v>45</v>
      </c>
      <c r="AB2421" t="s">
        <v>62</v>
      </c>
      <c r="AC2421">
        <v>10000000</v>
      </c>
      <c r="AD2421">
        <v>2008</v>
      </c>
      <c r="AE2421">
        <v>702</v>
      </c>
      <c r="AF2421">
        <v>5.2</v>
      </c>
      <c r="AG2421">
        <v>2.35</v>
      </c>
      <c r="AH2421">
        <v>518</v>
      </c>
    </row>
    <row r="2422" spans="1:34">
      <c r="A2422" t="s">
        <v>34</v>
      </c>
      <c r="B2422" t="s">
        <v>10266</v>
      </c>
      <c r="C2422">
        <v>114</v>
      </c>
      <c r="D2422">
        <v>105</v>
      </c>
      <c r="E2422">
        <v>61</v>
      </c>
      <c r="F2422">
        <v>708</v>
      </c>
      <c r="G2422" t="s">
        <v>3180</v>
      </c>
      <c r="H2422">
        <v>5000</v>
      </c>
      <c r="I2422">
        <v>93815117</v>
      </c>
      <c r="J2422" t="s">
        <v>88</v>
      </c>
      <c r="K2422" t="s">
        <v>38</v>
      </c>
      <c r="L2422" t="s">
        <v>87</v>
      </c>
      <c r="Q2422" t="s">
        <v>1196</v>
      </c>
      <c r="R2422" t="s">
        <v>15502</v>
      </c>
      <c r="S2422">
        <v>68417</v>
      </c>
      <c r="T2422">
        <v>7184</v>
      </c>
      <c r="U2422" t="s">
        <v>8395</v>
      </c>
      <c r="V2422">
        <v>2</v>
      </c>
      <c r="W2422" t="s">
        <v>15503</v>
      </c>
      <c r="X2422" t="s">
        <v>15504</v>
      </c>
      <c r="Y2422">
        <v>242</v>
      </c>
      <c r="Z2422" t="s">
        <v>44</v>
      </c>
      <c r="AA2422" t="s">
        <v>45</v>
      </c>
      <c r="AB2422" t="s">
        <v>62</v>
      </c>
      <c r="AC2422">
        <v>55000000</v>
      </c>
      <c r="AD2422">
        <v>2002</v>
      </c>
      <c r="AE2422">
        <v>827</v>
      </c>
      <c r="AF2422">
        <v>5.0999999999999996</v>
      </c>
      <c r="AG2422">
        <v>2.35</v>
      </c>
      <c r="AH2422">
        <v>0</v>
      </c>
    </row>
    <row r="2423" spans="1:34">
      <c r="A2423" t="s">
        <v>34</v>
      </c>
      <c r="B2423" t="s">
        <v>7084</v>
      </c>
      <c r="C2423">
        <v>99</v>
      </c>
      <c r="D2423">
        <v>90</v>
      </c>
      <c r="E2423">
        <v>16</v>
      </c>
      <c r="F2423">
        <v>16</v>
      </c>
      <c r="G2423" t="s">
        <v>15514</v>
      </c>
      <c r="H2423">
        <v>44</v>
      </c>
      <c r="I2423">
        <v>24430272</v>
      </c>
      <c r="J2423" t="s">
        <v>88</v>
      </c>
      <c r="K2423" t="s">
        <v>87</v>
      </c>
      <c r="Q2423" t="s">
        <v>15515</v>
      </c>
      <c r="R2423" t="s">
        <v>15516</v>
      </c>
      <c r="S2423">
        <v>46158</v>
      </c>
      <c r="T2423">
        <v>132</v>
      </c>
      <c r="U2423" t="s">
        <v>15517</v>
      </c>
      <c r="V2423">
        <v>3</v>
      </c>
      <c r="W2423" t="s">
        <v>15518</v>
      </c>
      <c r="X2423" t="s">
        <v>15519</v>
      </c>
      <c r="Y2423">
        <v>403</v>
      </c>
      <c r="Z2423" t="s">
        <v>44</v>
      </c>
      <c r="AA2423" t="s">
        <v>45</v>
      </c>
      <c r="AB2423" t="s">
        <v>46</v>
      </c>
      <c r="AC2423">
        <v>43000000</v>
      </c>
      <c r="AD2423">
        <v>2002</v>
      </c>
      <c r="AE2423">
        <v>28</v>
      </c>
      <c r="AF2423">
        <v>5.0999999999999996</v>
      </c>
      <c r="AG2423">
        <v>1.85</v>
      </c>
      <c r="AH2423">
        <v>0</v>
      </c>
    </row>
    <row r="2424" spans="1:34">
      <c r="A2424" t="s">
        <v>34</v>
      </c>
      <c r="B2424" t="s">
        <v>7576</v>
      </c>
      <c r="C2424">
        <v>151</v>
      </c>
      <c r="D2424">
        <v>89</v>
      </c>
      <c r="E2424">
        <v>119</v>
      </c>
      <c r="F2424">
        <v>807</v>
      </c>
      <c r="G2424" t="s">
        <v>11869</v>
      </c>
      <c r="H2424">
        <v>2000</v>
      </c>
      <c r="I2424">
        <v>90703745</v>
      </c>
      <c r="J2424" t="s">
        <v>88</v>
      </c>
      <c r="Q2424" t="s">
        <v>15520</v>
      </c>
      <c r="R2424" t="s">
        <v>15521</v>
      </c>
      <c r="S2424">
        <v>93748</v>
      </c>
      <c r="T2424">
        <v>5855</v>
      </c>
      <c r="U2424" t="s">
        <v>9174</v>
      </c>
      <c r="V2424">
        <v>8</v>
      </c>
      <c r="W2424" t="s">
        <v>15522</v>
      </c>
      <c r="X2424" t="s">
        <v>15523</v>
      </c>
      <c r="Y2424">
        <v>410</v>
      </c>
      <c r="Z2424" t="s">
        <v>44</v>
      </c>
      <c r="AA2424" t="s">
        <v>45</v>
      </c>
      <c r="AB2424" t="s">
        <v>62</v>
      </c>
      <c r="AC2424">
        <v>45000000</v>
      </c>
      <c r="AD2424">
        <v>2006</v>
      </c>
      <c r="AE2424">
        <v>869</v>
      </c>
      <c r="AF2424">
        <v>5.0999999999999996</v>
      </c>
      <c r="AG2424">
        <v>1.85</v>
      </c>
      <c r="AH2424">
        <v>1000</v>
      </c>
    </row>
    <row r="2425" spans="1:34">
      <c r="A2425" t="s">
        <v>34</v>
      </c>
      <c r="B2425" t="s">
        <v>6567</v>
      </c>
      <c r="C2425">
        <v>201</v>
      </c>
      <c r="D2425">
        <v>94</v>
      </c>
      <c r="E2425">
        <v>52</v>
      </c>
      <c r="F2425">
        <v>214</v>
      </c>
      <c r="G2425" t="s">
        <v>8907</v>
      </c>
      <c r="H2425">
        <v>683</v>
      </c>
      <c r="I2425">
        <v>38543473</v>
      </c>
      <c r="J2425" t="s">
        <v>88</v>
      </c>
      <c r="Q2425" t="s">
        <v>4817</v>
      </c>
      <c r="R2425" t="s">
        <v>15524</v>
      </c>
      <c r="S2425">
        <v>84382</v>
      </c>
      <c r="T2425">
        <v>1488</v>
      </c>
      <c r="U2425" t="s">
        <v>3923</v>
      </c>
      <c r="V2425">
        <v>2</v>
      </c>
      <c r="W2425" t="s">
        <v>15525</v>
      </c>
      <c r="X2425" t="s">
        <v>15526</v>
      </c>
      <c r="Y2425">
        <v>158</v>
      </c>
      <c r="Z2425" t="s">
        <v>44</v>
      </c>
      <c r="AA2425" t="s">
        <v>45</v>
      </c>
      <c r="AB2425" t="s">
        <v>46</v>
      </c>
      <c r="AC2425">
        <v>40000000</v>
      </c>
      <c r="AD2425">
        <v>2014</v>
      </c>
      <c r="AE2425">
        <v>392</v>
      </c>
      <c r="AF2425">
        <v>5.0999999999999996</v>
      </c>
      <c r="AG2425">
        <v>1.85</v>
      </c>
      <c r="AH2425">
        <v>0</v>
      </c>
    </row>
    <row r="2426" spans="1:34">
      <c r="A2426" t="s">
        <v>34</v>
      </c>
      <c r="B2426" t="s">
        <v>13959</v>
      </c>
      <c r="C2426">
        <v>39</v>
      </c>
      <c r="D2426">
        <v>99</v>
      </c>
      <c r="E2426">
        <v>13</v>
      </c>
      <c r="F2426">
        <v>837</v>
      </c>
      <c r="G2426" t="s">
        <v>1209</v>
      </c>
      <c r="H2426">
        <v>1000</v>
      </c>
      <c r="I2426">
        <v>51432423</v>
      </c>
      <c r="J2426" t="s">
        <v>88</v>
      </c>
      <c r="K2426" t="s">
        <v>89</v>
      </c>
      <c r="L2426" t="s">
        <v>70</v>
      </c>
      <c r="M2426" t="s">
        <v>520</v>
      </c>
      <c r="Q2426" t="s">
        <v>15560</v>
      </c>
      <c r="R2426" t="s">
        <v>15561</v>
      </c>
      <c r="S2426">
        <v>15074</v>
      </c>
      <c r="T2426">
        <v>3679</v>
      </c>
      <c r="U2426" t="s">
        <v>15562</v>
      </c>
      <c r="V2426">
        <v>7</v>
      </c>
      <c r="W2426" t="s">
        <v>15563</v>
      </c>
      <c r="X2426" t="s">
        <v>15564</v>
      </c>
      <c r="Y2426">
        <v>72</v>
      </c>
      <c r="Z2426" t="s">
        <v>44</v>
      </c>
      <c r="AA2426" t="s">
        <v>45</v>
      </c>
      <c r="AB2426" t="s">
        <v>150</v>
      </c>
      <c r="AC2426">
        <v>30000000</v>
      </c>
      <c r="AD2426">
        <v>2002</v>
      </c>
      <c r="AE2426">
        <v>889</v>
      </c>
      <c r="AF2426">
        <v>5.0999999999999996</v>
      </c>
      <c r="AG2426">
        <v>1.85</v>
      </c>
      <c r="AH2426">
        <v>1000</v>
      </c>
    </row>
    <row r="2427" spans="1:34">
      <c r="A2427" t="s">
        <v>34</v>
      </c>
      <c r="B2427" t="s">
        <v>7095</v>
      </c>
      <c r="C2427">
        <v>147</v>
      </c>
      <c r="D2427">
        <v>95</v>
      </c>
      <c r="E2427">
        <v>425</v>
      </c>
      <c r="F2427">
        <v>560</v>
      </c>
      <c r="G2427" t="s">
        <v>7132</v>
      </c>
      <c r="H2427">
        <v>973</v>
      </c>
      <c r="I2427">
        <v>22526144</v>
      </c>
      <c r="J2427" t="s">
        <v>88</v>
      </c>
      <c r="K2427" t="s">
        <v>87</v>
      </c>
      <c r="L2427" t="s">
        <v>86</v>
      </c>
      <c r="Q2427" t="s">
        <v>3451</v>
      </c>
      <c r="R2427" t="s">
        <v>15565</v>
      </c>
      <c r="S2427">
        <v>53884</v>
      </c>
      <c r="T2427">
        <v>2737</v>
      </c>
      <c r="U2427" t="s">
        <v>6109</v>
      </c>
      <c r="V2427">
        <v>1</v>
      </c>
      <c r="W2427" t="s">
        <v>15566</v>
      </c>
      <c r="X2427" t="s">
        <v>15567</v>
      </c>
      <c r="Y2427">
        <v>203</v>
      </c>
      <c r="Z2427" t="s">
        <v>44</v>
      </c>
      <c r="AA2427" t="s">
        <v>45</v>
      </c>
      <c r="AB2427" t="s">
        <v>62</v>
      </c>
      <c r="AC2427">
        <v>30000000</v>
      </c>
      <c r="AD2427">
        <v>2006</v>
      </c>
      <c r="AE2427">
        <v>776</v>
      </c>
      <c r="AF2427">
        <v>5.0999999999999996</v>
      </c>
      <c r="AG2427">
        <v>2.35</v>
      </c>
      <c r="AH2427">
        <v>1000</v>
      </c>
    </row>
    <row r="2428" spans="1:34">
      <c r="A2428" t="s">
        <v>34</v>
      </c>
      <c r="B2428" t="s">
        <v>15575</v>
      </c>
      <c r="C2428">
        <v>52</v>
      </c>
      <c r="D2428">
        <v>85</v>
      </c>
      <c r="E2428">
        <v>54</v>
      </c>
      <c r="F2428">
        <v>455</v>
      </c>
      <c r="G2428" t="s">
        <v>1554</v>
      </c>
      <c r="H2428">
        <v>985</v>
      </c>
      <c r="I2428">
        <v>13973532</v>
      </c>
      <c r="J2428" t="s">
        <v>88</v>
      </c>
      <c r="K2428" t="s">
        <v>37</v>
      </c>
      <c r="Q2428" t="s">
        <v>6295</v>
      </c>
      <c r="R2428" t="s">
        <v>15576</v>
      </c>
      <c r="S2428">
        <v>11211</v>
      </c>
      <c r="T2428">
        <v>3065</v>
      </c>
      <c r="U2428" t="s">
        <v>451</v>
      </c>
      <c r="V2428">
        <v>1</v>
      </c>
      <c r="W2428" t="s">
        <v>15577</v>
      </c>
      <c r="X2428" t="s">
        <v>15578</v>
      </c>
      <c r="Y2428">
        <v>92</v>
      </c>
      <c r="Z2428" t="s">
        <v>44</v>
      </c>
      <c r="AA2428" t="s">
        <v>45</v>
      </c>
      <c r="AB2428" t="s">
        <v>62</v>
      </c>
      <c r="AC2428">
        <v>25000000</v>
      </c>
      <c r="AD2428">
        <v>2002</v>
      </c>
      <c r="AE2428">
        <v>637</v>
      </c>
      <c r="AF2428">
        <v>5.0999999999999996</v>
      </c>
      <c r="AG2428">
        <v>1.85</v>
      </c>
      <c r="AH2428">
        <v>215</v>
      </c>
    </row>
    <row r="2429" spans="1:34">
      <c r="A2429" t="s">
        <v>34</v>
      </c>
      <c r="B2429" t="s">
        <v>15599</v>
      </c>
      <c r="C2429">
        <v>52</v>
      </c>
      <c r="D2429">
        <v>87</v>
      </c>
      <c r="E2429">
        <v>9</v>
      </c>
      <c r="F2429">
        <v>503</v>
      </c>
      <c r="G2429" t="s">
        <v>8235</v>
      </c>
      <c r="H2429">
        <v>818</v>
      </c>
      <c r="I2429">
        <v>37566230</v>
      </c>
      <c r="J2429" t="s">
        <v>88</v>
      </c>
      <c r="K2429" t="s">
        <v>38</v>
      </c>
      <c r="L2429" t="s">
        <v>89</v>
      </c>
      <c r="M2429" t="s">
        <v>70</v>
      </c>
      <c r="N2429" t="s">
        <v>86</v>
      </c>
      <c r="Q2429" t="s">
        <v>2146</v>
      </c>
      <c r="R2429" t="s">
        <v>15600</v>
      </c>
      <c r="S2429">
        <v>3407</v>
      </c>
      <c r="T2429">
        <v>2164</v>
      </c>
      <c r="U2429" t="s">
        <v>6475</v>
      </c>
      <c r="V2429">
        <v>1</v>
      </c>
      <c r="W2429" t="s">
        <v>15601</v>
      </c>
      <c r="X2429" t="s">
        <v>15602</v>
      </c>
      <c r="Y2429">
        <v>48</v>
      </c>
      <c r="Z2429" t="s">
        <v>44</v>
      </c>
      <c r="AA2429" t="s">
        <v>45</v>
      </c>
      <c r="AB2429" t="s">
        <v>150</v>
      </c>
      <c r="AC2429">
        <v>17000000</v>
      </c>
      <c r="AD2429">
        <v>2003</v>
      </c>
      <c r="AE2429">
        <v>636</v>
      </c>
      <c r="AF2429">
        <v>5.0999999999999996</v>
      </c>
      <c r="AG2429">
        <v>1.85</v>
      </c>
      <c r="AH2429">
        <v>309</v>
      </c>
    </row>
    <row r="2430" spans="1:34">
      <c r="A2430" t="s">
        <v>34</v>
      </c>
      <c r="B2430" t="s">
        <v>14487</v>
      </c>
      <c r="C2430">
        <v>300</v>
      </c>
      <c r="D2430">
        <v>107</v>
      </c>
      <c r="E2430">
        <v>45</v>
      </c>
      <c r="F2430">
        <v>271</v>
      </c>
      <c r="G2430" t="s">
        <v>7993</v>
      </c>
      <c r="H2430">
        <v>24000</v>
      </c>
      <c r="I2430">
        <v>16204793</v>
      </c>
      <c r="J2430" t="s">
        <v>88</v>
      </c>
      <c r="K2430" t="s">
        <v>70</v>
      </c>
      <c r="L2430" t="s">
        <v>94</v>
      </c>
      <c r="Q2430" t="s">
        <v>346</v>
      </c>
      <c r="R2430" t="s">
        <v>15603</v>
      </c>
      <c r="S2430">
        <v>92712</v>
      </c>
      <c r="T2430">
        <v>24805</v>
      </c>
      <c r="U2430" t="s">
        <v>15604</v>
      </c>
      <c r="V2430">
        <v>1</v>
      </c>
      <c r="W2430" t="s">
        <v>15605</v>
      </c>
      <c r="X2430" t="s">
        <v>15606</v>
      </c>
      <c r="Y2430">
        <v>294</v>
      </c>
      <c r="Z2430" t="s">
        <v>44</v>
      </c>
      <c r="AA2430" t="s">
        <v>45</v>
      </c>
      <c r="AB2430" t="s">
        <v>46</v>
      </c>
      <c r="AC2430">
        <v>16000000</v>
      </c>
      <c r="AD2430">
        <v>2009</v>
      </c>
      <c r="AE2430">
        <v>396</v>
      </c>
      <c r="AF2430">
        <v>5.0999999999999996</v>
      </c>
      <c r="AG2430">
        <v>1.85</v>
      </c>
      <c r="AH2430">
        <v>6000</v>
      </c>
    </row>
    <row r="2431" spans="1:34">
      <c r="A2431" t="s">
        <v>34</v>
      </c>
      <c r="B2431" t="s">
        <v>7671</v>
      </c>
      <c r="C2431">
        <v>54</v>
      </c>
      <c r="D2431">
        <v>92</v>
      </c>
      <c r="E2431">
        <v>143</v>
      </c>
      <c r="F2431">
        <v>613</v>
      </c>
      <c r="G2431" t="s">
        <v>14020</v>
      </c>
      <c r="H2431">
        <v>1000</v>
      </c>
      <c r="I2431">
        <v>2964</v>
      </c>
      <c r="J2431" t="s">
        <v>88</v>
      </c>
      <c r="K2431" t="s">
        <v>94</v>
      </c>
      <c r="L2431" t="s">
        <v>87</v>
      </c>
      <c r="Q2431" t="s">
        <v>15607</v>
      </c>
      <c r="R2431" t="s">
        <v>15608</v>
      </c>
      <c r="S2431">
        <v>7444</v>
      </c>
      <c r="T2431">
        <v>3086</v>
      </c>
      <c r="U2431" t="s">
        <v>15609</v>
      </c>
      <c r="V2431">
        <v>2</v>
      </c>
      <c r="W2431" t="s">
        <v>15610</v>
      </c>
      <c r="X2431" t="s">
        <v>15611</v>
      </c>
      <c r="Y2431">
        <v>42</v>
      </c>
      <c r="Z2431" t="s">
        <v>44</v>
      </c>
      <c r="AA2431" t="s">
        <v>45</v>
      </c>
      <c r="AB2431" t="s">
        <v>62</v>
      </c>
      <c r="AC2431">
        <v>16000000</v>
      </c>
      <c r="AD2431">
        <v>2012</v>
      </c>
      <c r="AE2431">
        <v>945</v>
      </c>
      <c r="AF2431">
        <v>5.0999999999999996</v>
      </c>
      <c r="AG2431">
        <v>1.78</v>
      </c>
      <c r="AH2431">
        <v>0</v>
      </c>
    </row>
    <row r="2432" spans="1:34">
      <c r="A2432" t="s">
        <v>34</v>
      </c>
      <c r="B2432" t="s">
        <v>14894</v>
      </c>
      <c r="C2432">
        <v>37</v>
      </c>
      <c r="D2432">
        <v>86</v>
      </c>
      <c r="E2432">
        <v>14</v>
      </c>
      <c r="F2432">
        <v>685</v>
      </c>
      <c r="G2432" t="s">
        <v>9174</v>
      </c>
      <c r="H2432">
        <v>833</v>
      </c>
      <c r="I2432">
        <v>34308901</v>
      </c>
      <c r="J2432" t="s">
        <v>88</v>
      </c>
      <c r="K2432" t="s">
        <v>37</v>
      </c>
      <c r="Q2432" t="s">
        <v>13700</v>
      </c>
      <c r="R2432" t="s">
        <v>15612</v>
      </c>
      <c r="S2432">
        <v>15939</v>
      </c>
      <c r="T2432">
        <v>4435</v>
      </c>
      <c r="U2432" t="s">
        <v>1790</v>
      </c>
      <c r="V2432">
        <v>3</v>
      </c>
      <c r="W2432" t="s">
        <v>15613</v>
      </c>
      <c r="X2432" t="s">
        <v>15614</v>
      </c>
      <c r="Y2432">
        <v>87</v>
      </c>
      <c r="Z2432" t="s">
        <v>44</v>
      </c>
      <c r="AA2432" t="s">
        <v>45</v>
      </c>
      <c r="AB2432" t="s">
        <v>62</v>
      </c>
      <c r="AC2432">
        <v>16000000</v>
      </c>
      <c r="AD2432">
        <v>2003</v>
      </c>
      <c r="AE2432">
        <v>807</v>
      </c>
      <c r="AF2432">
        <v>5.0999999999999996</v>
      </c>
      <c r="AG2432">
        <v>2.35</v>
      </c>
      <c r="AH2432">
        <v>0</v>
      </c>
    </row>
    <row r="2433" spans="1:34">
      <c r="A2433" t="s">
        <v>34</v>
      </c>
      <c r="B2433" t="s">
        <v>10336</v>
      </c>
      <c r="C2433">
        <v>107</v>
      </c>
      <c r="D2433">
        <v>99</v>
      </c>
      <c r="E2433">
        <v>38</v>
      </c>
      <c r="F2433">
        <v>390</v>
      </c>
      <c r="G2433" t="s">
        <v>9208</v>
      </c>
      <c r="H2433">
        <v>3000</v>
      </c>
      <c r="I2433">
        <v>12282677</v>
      </c>
      <c r="J2433" t="s">
        <v>88</v>
      </c>
      <c r="K2433" t="s">
        <v>86</v>
      </c>
      <c r="Q2433" t="s">
        <v>3178</v>
      </c>
      <c r="R2433" t="s">
        <v>15628</v>
      </c>
      <c r="S2433">
        <v>28159</v>
      </c>
      <c r="T2433">
        <v>4702</v>
      </c>
      <c r="U2433" t="s">
        <v>10337</v>
      </c>
      <c r="V2433">
        <v>4</v>
      </c>
      <c r="W2433" t="s">
        <v>15629</v>
      </c>
      <c r="X2433" t="s">
        <v>15630</v>
      </c>
      <c r="Y2433">
        <v>96</v>
      </c>
      <c r="Z2433" t="s">
        <v>44</v>
      </c>
      <c r="AA2433" t="s">
        <v>45</v>
      </c>
      <c r="AB2433" t="s">
        <v>46</v>
      </c>
      <c r="AC2433">
        <v>14000000</v>
      </c>
      <c r="AD2433">
        <v>2015</v>
      </c>
      <c r="AE2433">
        <v>837</v>
      </c>
      <c r="AF2433">
        <v>5.0999999999999996</v>
      </c>
      <c r="AG2433">
        <v>1.85</v>
      </c>
      <c r="AH2433">
        <v>0</v>
      </c>
    </row>
    <row r="2434" spans="1:34">
      <c r="A2434" t="s">
        <v>34</v>
      </c>
      <c r="B2434" t="s">
        <v>14801</v>
      </c>
      <c r="C2434">
        <v>58</v>
      </c>
      <c r="D2434">
        <v>84</v>
      </c>
      <c r="E2434">
        <v>71</v>
      </c>
      <c r="F2434">
        <v>553</v>
      </c>
      <c r="G2434" t="s">
        <v>4636</v>
      </c>
      <c r="H2434">
        <v>8000</v>
      </c>
      <c r="I2434">
        <v>13592872</v>
      </c>
      <c r="J2434" t="s">
        <v>88</v>
      </c>
      <c r="Q2434" t="s">
        <v>1736</v>
      </c>
      <c r="R2434" t="s">
        <v>15643</v>
      </c>
      <c r="S2434">
        <v>10777</v>
      </c>
      <c r="T2434">
        <v>10982</v>
      </c>
      <c r="U2434" t="s">
        <v>8220</v>
      </c>
      <c r="V2434">
        <v>1</v>
      </c>
      <c r="W2434" t="s">
        <v>15644</v>
      </c>
      <c r="X2434" t="s">
        <v>15645</v>
      </c>
      <c r="Y2434">
        <v>79</v>
      </c>
      <c r="Z2434" t="s">
        <v>44</v>
      </c>
      <c r="AA2434" t="s">
        <v>45</v>
      </c>
      <c r="AB2434" t="s">
        <v>46</v>
      </c>
      <c r="AC2434">
        <v>11000000</v>
      </c>
      <c r="AD2434">
        <v>2000</v>
      </c>
      <c r="AE2434">
        <v>723</v>
      </c>
      <c r="AF2434">
        <v>5.0999999999999996</v>
      </c>
      <c r="AG2434">
        <v>1.85</v>
      </c>
      <c r="AH2434">
        <v>671</v>
      </c>
    </row>
    <row r="2435" spans="1:34">
      <c r="A2435" t="s">
        <v>34</v>
      </c>
      <c r="B2435" t="s">
        <v>14874</v>
      </c>
      <c r="C2435">
        <v>11</v>
      </c>
      <c r="D2435">
        <v>89</v>
      </c>
      <c r="E2435">
        <v>15</v>
      </c>
      <c r="F2435">
        <v>660</v>
      </c>
      <c r="G2435" t="s">
        <v>3872</v>
      </c>
      <c r="H2435">
        <v>883</v>
      </c>
      <c r="I2435">
        <v>4692814</v>
      </c>
      <c r="J2435" t="s">
        <v>88</v>
      </c>
      <c r="Q2435" t="s">
        <v>876</v>
      </c>
      <c r="R2435" t="s">
        <v>15652</v>
      </c>
      <c r="S2435">
        <v>2870</v>
      </c>
      <c r="T2435">
        <v>3291</v>
      </c>
      <c r="U2435" t="s">
        <v>4122</v>
      </c>
      <c r="V2435">
        <v>2</v>
      </c>
      <c r="W2435" t="s">
        <v>15653</v>
      </c>
      <c r="X2435" t="s">
        <v>15654</v>
      </c>
      <c r="Y2435">
        <v>34</v>
      </c>
      <c r="Z2435" t="s">
        <v>44</v>
      </c>
      <c r="AA2435" t="s">
        <v>45</v>
      </c>
      <c r="AB2435" t="s">
        <v>62</v>
      </c>
      <c r="AC2435">
        <v>8000000</v>
      </c>
      <c r="AD2435">
        <v>1999</v>
      </c>
      <c r="AE2435">
        <v>826</v>
      </c>
      <c r="AF2435">
        <v>5.0999999999999996</v>
      </c>
      <c r="AG2435">
        <v>1.85</v>
      </c>
      <c r="AH2435">
        <v>77</v>
      </c>
    </row>
    <row r="2436" spans="1:34">
      <c r="A2436" t="s">
        <v>34</v>
      </c>
      <c r="B2436" t="s">
        <v>15661</v>
      </c>
      <c r="C2436">
        <v>76</v>
      </c>
      <c r="D2436">
        <v>90</v>
      </c>
      <c r="E2436">
        <v>138</v>
      </c>
      <c r="F2436">
        <v>263</v>
      </c>
      <c r="G2436" t="s">
        <v>15662</v>
      </c>
      <c r="H2436">
        <v>373</v>
      </c>
      <c r="I2436">
        <v>4542775</v>
      </c>
      <c r="J2436" t="s">
        <v>88</v>
      </c>
      <c r="K2436" t="s">
        <v>87</v>
      </c>
      <c r="Q2436" t="s">
        <v>7885</v>
      </c>
      <c r="R2436" t="s">
        <v>15663</v>
      </c>
      <c r="S2436">
        <v>18313</v>
      </c>
      <c r="T2436">
        <v>1831</v>
      </c>
      <c r="U2436" t="s">
        <v>15664</v>
      </c>
      <c r="V2436">
        <v>2</v>
      </c>
      <c r="W2436" t="s">
        <v>15665</v>
      </c>
      <c r="X2436" t="s">
        <v>15666</v>
      </c>
      <c r="Y2436">
        <v>73</v>
      </c>
      <c r="Z2436" t="s">
        <v>44</v>
      </c>
      <c r="AA2436" t="s">
        <v>45</v>
      </c>
      <c r="AB2436" t="s">
        <v>46</v>
      </c>
      <c r="AC2436">
        <v>6000000</v>
      </c>
      <c r="AD2436">
        <v>2009</v>
      </c>
      <c r="AE2436">
        <v>308</v>
      </c>
      <c r="AF2436">
        <v>5.0999999999999996</v>
      </c>
      <c r="AG2436">
        <v>1.85</v>
      </c>
      <c r="AH2436">
        <v>985</v>
      </c>
    </row>
    <row r="2437" spans="1:34">
      <c r="A2437" t="s">
        <v>34</v>
      </c>
      <c r="B2437" t="s">
        <v>15667</v>
      </c>
      <c r="C2437">
        <v>12</v>
      </c>
      <c r="D2437">
        <v>94</v>
      </c>
      <c r="E2437">
        <v>0</v>
      </c>
      <c r="F2437">
        <v>287</v>
      </c>
      <c r="G2437" t="s">
        <v>6917</v>
      </c>
      <c r="H2437">
        <v>901</v>
      </c>
      <c r="I2437">
        <v>19281235</v>
      </c>
      <c r="J2437" t="s">
        <v>88</v>
      </c>
      <c r="K2437" t="s">
        <v>38</v>
      </c>
      <c r="L2437" t="s">
        <v>128</v>
      </c>
      <c r="M2437" t="s">
        <v>87</v>
      </c>
      <c r="Q2437" t="s">
        <v>15668</v>
      </c>
      <c r="R2437" t="s">
        <v>15669</v>
      </c>
      <c r="S2437">
        <v>3571</v>
      </c>
      <c r="T2437">
        <v>2523</v>
      </c>
      <c r="U2437" t="s">
        <v>6681</v>
      </c>
      <c r="V2437">
        <v>0</v>
      </c>
      <c r="W2437" t="s">
        <v>15670</v>
      </c>
      <c r="X2437" t="s">
        <v>15671</v>
      </c>
      <c r="Y2437">
        <v>11</v>
      </c>
      <c r="Z2437" t="s">
        <v>44</v>
      </c>
      <c r="AA2437" t="s">
        <v>45</v>
      </c>
      <c r="AB2437" t="s">
        <v>46</v>
      </c>
      <c r="AC2437">
        <v>5000000</v>
      </c>
      <c r="AD2437">
        <v>1991</v>
      </c>
      <c r="AE2437">
        <v>413</v>
      </c>
      <c r="AF2437">
        <v>5.0999999999999996</v>
      </c>
      <c r="AG2437">
        <v>1.85</v>
      </c>
      <c r="AH2437">
        <v>232</v>
      </c>
    </row>
    <row r="2438" spans="1:34">
      <c r="A2438" t="s">
        <v>34</v>
      </c>
      <c r="B2438" t="s">
        <v>1492</v>
      </c>
      <c r="C2438">
        <v>35</v>
      </c>
      <c r="D2438">
        <v>98</v>
      </c>
      <c r="E2438">
        <v>188</v>
      </c>
      <c r="F2438">
        <v>693</v>
      </c>
      <c r="G2438" t="s">
        <v>4252</v>
      </c>
      <c r="H2438">
        <v>2000</v>
      </c>
      <c r="I2438">
        <v>24629916</v>
      </c>
      <c r="J2438" t="s">
        <v>88</v>
      </c>
      <c r="K2438" t="s">
        <v>38</v>
      </c>
      <c r="L2438" t="s">
        <v>89</v>
      </c>
      <c r="M2438" t="s">
        <v>520</v>
      </c>
      <c r="Q2438" t="s">
        <v>3734</v>
      </c>
      <c r="R2438" t="s">
        <v>15672</v>
      </c>
      <c r="S2438">
        <v>12942</v>
      </c>
      <c r="T2438">
        <v>4277</v>
      </c>
      <c r="U2438" t="s">
        <v>286</v>
      </c>
      <c r="V2438">
        <v>0</v>
      </c>
      <c r="W2438" t="s">
        <v>15673</v>
      </c>
      <c r="X2438" t="s">
        <v>15674</v>
      </c>
      <c r="Y2438">
        <v>34</v>
      </c>
      <c r="Z2438" t="s">
        <v>44</v>
      </c>
      <c r="AA2438" t="s">
        <v>45</v>
      </c>
      <c r="AB2438" t="s">
        <v>150</v>
      </c>
      <c r="AC2438">
        <v>3000000</v>
      </c>
      <c r="AD2438">
        <v>1997</v>
      </c>
      <c r="AE2438">
        <v>970</v>
      </c>
      <c r="AF2438">
        <v>5.0999999999999996</v>
      </c>
      <c r="AG2438">
        <v>1.85</v>
      </c>
      <c r="AH2438">
        <v>902</v>
      </c>
    </row>
    <row r="2439" spans="1:34">
      <c r="A2439" t="s">
        <v>34</v>
      </c>
      <c r="B2439" t="s">
        <v>15675</v>
      </c>
      <c r="C2439">
        <v>129</v>
      </c>
      <c r="D2439">
        <v>86</v>
      </c>
      <c r="E2439">
        <v>89</v>
      </c>
      <c r="F2439">
        <v>555</v>
      </c>
      <c r="G2439" t="s">
        <v>11586</v>
      </c>
      <c r="H2439">
        <v>713</v>
      </c>
      <c r="I2439">
        <v>40041683</v>
      </c>
      <c r="J2439" t="s">
        <v>88</v>
      </c>
      <c r="K2439" t="s">
        <v>70</v>
      </c>
      <c r="Q2439" t="s">
        <v>15676</v>
      </c>
      <c r="R2439" t="s">
        <v>15677</v>
      </c>
      <c r="S2439">
        <v>34620</v>
      </c>
      <c r="T2439">
        <v>3421</v>
      </c>
      <c r="U2439" t="s">
        <v>9835</v>
      </c>
      <c r="V2439">
        <v>6</v>
      </c>
      <c r="W2439" t="s">
        <v>15678</v>
      </c>
      <c r="X2439" t="s">
        <v>15679</v>
      </c>
      <c r="Y2439">
        <v>107</v>
      </c>
      <c r="Z2439" t="s">
        <v>44</v>
      </c>
      <c r="AA2439" t="s">
        <v>45</v>
      </c>
      <c r="AB2439" t="s">
        <v>46</v>
      </c>
      <c r="AC2439">
        <v>2500000</v>
      </c>
      <c r="AD2439">
        <v>2013</v>
      </c>
      <c r="AE2439">
        <v>584</v>
      </c>
      <c r="AF2439">
        <v>5.0999999999999996</v>
      </c>
      <c r="AG2439">
        <v>1.85</v>
      </c>
      <c r="AH2439">
        <v>0</v>
      </c>
    </row>
    <row r="2440" spans="1:34">
      <c r="A2440" t="s">
        <v>34</v>
      </c>
      <c r="B2440" t="s">
        <v>6215</v>
      </c>
      <c r="C2440">
        <v>60</v>
      </c>
      <c r="D2440">
        <v>105</v>
      </c>
      <c r="E2440">
        <v>0</v>
      </c>
      <c r="F2440">
        <v>506</v>
      </c>
      <c r="G2440" t="s">
        <v>1275</v>
      </c>
      <c r="H2440">
        <v>975</v>
      </c>
      <c r="I2440">
        <v>10014234</v>
      </c>
      <c r="J2440" t="s">
        <v>88</v>
      </c>
      <c r="K2440" t="s">
        <v>37</v>
      </c>
      <c r="Q2440" t="s">
        <v>1235</v>
      </c>
      <c r="R2440" t="s">
        <v>15709</v>
      </c>
      <c r="S2440">
        <v>8560</v>
      </c>
      <c r="T2440">
        <v>3580</v>
      </c>
      <c r="U2440" t="s">
        <v>2827</v>
      </c>
      <c r="V2440">
        <v>1</v>
      </c>
      <c r="W2440" t="s">
        <v>15710</v>
      </c>
      <c r="X2440" t="s">
        <v>15711</v>
      </c>
      <c r="Y2440">
        <v>69</v>
      </c>
      <c r="Z2440" t="s">
        <v>44</v>
      </c>
      <c r="AA2440" t="s">
        <v>301</v>
      </c>
      <c r="AB2440" t="s">
        <v>46</v>
      </c>
      <c r="AC2440">
        <v>65000000</v>
      </c>
      <c r="AD2440">
        <v>2000</v>
      </c>
      <c r="AE2440">
        <v>909</v>
      </c>
      <c r="AF2440">
        <v>5</v>
      </c>
      <c r="AG2440">
        <v>1.85</v>
      </c>
      <c r="AH2440">
        <v>177</v>
      </c>
    </row>
    <row r="2441" spans="1:34">
      <c r="A2441" t="s">
        <v>34</v>
      </c>
      <c r="B2441" t="s">
        <v>3237</v>
      </c>
      <c r="C2441">
        <v>158</v>
      </c>
      <c r="D2441">
        <v>99</v>
      </c>
      <c r="E2441">
        <v>0</v>
      </c>
      <c r="F2441">
        <v>520</v>
      </c>
      <c r="G2441" t="s">
        <v>11466</v>
      </c>
      <c r="H2441">
        <v>1000</v>
      </c>
      <c r="I2441">
        <v>19294901</v>
      </c>
      <c r="J2441" t="s">
        <v>88</v>
      </c>
      <c r="K2441" t="s">
        <v>94</v>
      </c>
      <c r="Q2441" t="s">
        <v>6428</v>
      </c>
      <c r="R2441" t="s">
        <v>15736</v>
      </c>
      <c r="S2441">
        <v>26126</v>
      </c>
      <c r="T2441">
        <v>2535</v>
      </c>
      <c r="U2441" t="s">
        <v>10310</v>
      </c>
      <c r="V2441">
        <v>0</v>
      </c>
      <c r="W2441" t="s">
        <v>15737</v>
      </c>
      <c r="X2441" t="s">
        <v>15738</v>
      </c>
      <c r="Y2441">
        <v>325</v>
      </c>
      <c r="Z2441" t="s">
        <v>44</v>
      </c>
      <c r="AA2441" t="s">
        <v>45</v>
      </c>
      <c r="AB2441" t="s">
        <v>62</v>
      </c>
      <c r="AC2441">
        <v>35000000</v>
      </c>
      <c r="AD2441">
        <v>2005</v>
      </c>
      <c r="AE2441">
        <v>573</v>
      </c>
      <c r="AF2441">
        <v>5</v>
      </c>
      <c r="AG2441">
        <v>2.35</v>
      </c>
      <c r="AH2441">
        <v>0</v>
      </c>
    </row>
    <row r="2442" spans="1:34">
      <c r="A2442" t="s">
        <v>34</v>
      </c>
      <c r="B2442" t="s">
        <v>14942</v>
      </c>
      <c r="C2442">
        <v>134</v>
      </c>
      <c r="D2442">
        <v>123</v>
      </c>
      <c r="E2442">
        <v>64</v>
      </c>
      <c r="F2442">
        <v>637</v>
      </c>
      <c r="G2442" t="s">
        <v>13072</v>
      </c>
      <c r="H2442">
        <v>808</v>
      </c>
      <c r="I2442">
        <v>22452209</v>
      </c>
      <c r="J2442" t="s">
        <v>88</v>
      </c>
      <c r="K2442" t="s">
        <v>38</v>
      </c>
      <c r="L2442" t="s">
        <v>91</v>
      </c>
      <c r="M2442" t="s">
        <v>87</v>
      </c>
      <c r="Q2442" t="s">
        <v>5487</v>
      </c>
      <c r="R2442" t="s">
        <v>15755</v>
      </c>
      <c r="S2442">
        <v>14062</v>
      </c>
      <c r="T2442">
        <v>5734</v>
      </c>
      <c r="U2442" t="s">
        <v>1554</v>
      </c>
      <c r="V2442">
        <v>0</v>
      </c>
      <c r="W2442" t="s">
        <v>15756</v>
      </c>
      <c r="X2442" t="s">
        <v>15757</v>
      </c>
      <c r="Y2442">
        <v>82</v>
      </c>
      <c r="Z2442" t="s">
        <v>44</v>
      </c>
      <c r="AA2442" t="s">
        <v>45</v>
      </c>
      <c r="AB2442" t="s">
        <v>150</v>
      </c>
      <c r="AC2442">
        <v>18000000</v>
      </c>
      <c r="AD2442">
        <v>2009</v>
      </c>
      <c r="AE2442">
        <v>720</v>
      </c>
      <c r="AF2442">
        <v>5</v>
      </c>
      <c r="AG2442">
        <v>2.35</v>
      </c>
      <c r="AH2442">
        <v>0</v>
      </c>
    </row>
    <row r="2443" spans="1:34">
      <c r="A2443" t="s">
        <v>34</v>
      </c>
      <c r="B2443" t="s">
        <v>4217</v>
      </c>
      <c r="C2443">
        <v>42</v>
      </c>
      <c r="D2443">
        <v>91</v>
      </c>
      <c r="E2443">
        <v>23</v>
      </c>
      <c r="F2443">
        <v>629</v>
      </c>
      <c r="G2443" t="s">
        <v>4122</v>
      </c>
      <c r="H2443">
        <v>925</v>
      </c>
      <c r="I2443">
        <v>10443316</v>
      </c>
      <c r="J2443" t="s">
        <v>88</v>
      </c>
      <c r="K2443" t="s">
        <v>38</v>
      </c>
      <c r="L2443" t="s">
        <v>87</v>
      </c>
      <c r="Q2443" t="s">
        <v>3050</v>
      </c>
      <c r="R2443" t="s">
        <v>15767</v>
      </c>
      <c r="S2443">
        <v>7159</v>
      </c>
      <c r="T2443">
        <v>2913</v>
      </c>
      <c r="U2443" t="s">
        <v>985</v>
      </c>
      <c r="V2443">
        <v>2</v>
      </c>
      <c r="W2443" t="s">
        <v>15768</v>
      </c>
      <c r="X2443" t="s">
        <v>15769</v>
      </c>
      <c r="Y2443">
        <v>88</v>
      </c>
      <c r="Z2443" t="s">
        <v>44</v>
      </c>
      <c r="AA2443" t="s">
        <v>45</v>
      </c>
      <c r="AB2443" t="s">
        <v>62</v>
      </c>
      <c r="AC2443">
        <v>15000000</v>
      </c>
      <c r="AD2443">
        <v>1998</v>
      </c>
      <c r="AE2443">
        <v>660</v>
      </c>
      <c r="AF2443">
        <v>5</v>
      </c>
      <c r="AG2443">
        <v>1.85</v>
      </c>
      <c r="AH2443">
        <v>247</v>
      </c>
    </row>
    <row r="2444" spans="1:34">
      <c r="A2444" t="s">
        <v>34</v>
      </c>
      <c r="B2444" t="s">
        <v>15575</v>
      </c>
      <c r="C2444">
        <v>43</v>
      </c>
      <c r="D2444">
        <v>81</v>
      </c>
      <c r="E2444">
        <v>54</v>
      </c>
      <c r="F2444">
        <v>636</v>
      </c>
      <c r="G2444" t="s">
        <v>13544</v>
      </c>
      <c r="H2444">
        <v>8000</v>
      </c>
      <c r="I2444">
        <v>30628981</v>
      </c>
      <c r="J2444" t="s">
        <v>88</v>
      </c>
      <c r="K2444" t="s">
        <v>87</v>
      </c>
      <c r="Q2444" t="s">
        <v>1736</v>
      </c>
      <c r="R2444" t="s">
        <v>15770</v>
      </c>
      <c r="S2444">
        <v>15047</v>
      </c>
      <c r="T2444">
        <v>10792</v>
      </c>
      <c r="U2444" t="s">
        <v>8235</v>
      </c>
      <c r="V2444">
        <v>1</v>
      </c>
      <c r="W2444" t="s">
        <v>15771</v>
      </c>
      <c r="X2444" t="s">
        <v>15772</v>
      </c>
      <c r="Y2444">
        <v>160</v>
      </c>
      <c r="Z2444" t="s">
        <v>44</v>
      </c>
      <c r="AA2444" t="s">
        <v>45</v>
      </c>
      <c r="AB2444" t="s">
        <v>62</v>
      </c>
      <c r="AC2444">
        <v>14000000</v>
      </c>
      <c r="AD2444">
        <v>1999</v>
      </c>
      <c r="AE2444">
        <v>670</v>
      </c>
      <c r="AF2444">
        <v>5</v>
      </c>
      <c r="AG2444">
        <v>1.85</v>
      </c>
      <c r="AH2444">
        <v>2000</v>
      </c>
    </row>
    <row r="2445" spans="1:34">
      <c r="A2445" t="s">
        <v>34</v>
      </c>
      <c r="B2445" t="s">
        <v>1609</v>
      </c>
      <c r="C2445">
        <v>30</v>
      </c>
      <c r="D2445">
        <v>108</v>
      </c>
      <c r="E2445">
        <v>0</v>
      </c>
      <c r="F2445">
        <v>599</v>
      </c>
      <c r="G2445" t="s">
        <v>1407</v>
      </c>
      <c r="H2445">
        <v>873</v>
      </c>
      <c r="I2445">
        <v>4903000</v>
      </c>
      <c r="J2445" t="s">
        <v>88</v>
      </c>
      <c r="K2445" t="s">
        <v>38</v>
      </c>
      <c r="Q2445" t="s">
        <v>8031</v>
      </c>
      <c r="R2445" t="s">
        <v>15777</v>
      </c>
      <c r="S2445">
        <v>4961</v>
      </c>
      <c r="T2445">
        <v>4497</v>
      </c>
      <c r="U2445" t="s">
        <v>1754</v>
      </c>
      <c r="V2445">
        <v>3</v>
      </c>
      <c r="W2445" t="s">
        <v>15778</v>
      </c>
      <c r="X2445" t="s">
        <v>15779</v>
      </c>
      <c r="Y2445">
        <v>33</v>
      </c>
      <c r="Z2445" t="s">
        <v>44</v>
      </c>
      <c r="AA2445" t="s">
        <v>45</v>
      </c>
      <c r="AB2445" t="s">
        <v>46</v>
      </c>
      <c r="AC2445">
        <v>12000000</v>
      </c>
      <c r="AD2445">
        <v>1996</v>
      </c>
      <c r="AE2445">
        <v>680</v>
      </c>
      <c r="AF2445">
        <v>5</v>
      </c>
      <c r="AG2445">
        <v>1.85</v>
      </c>
      <c r="AH2445">
        <v>251</v>
      </c>
    </row>
    <row r="2446" spans="1:34">
      <c r="A2446" t="s">
        <v>34</v>
      </c>
      <c r="B2446" t="s">
        <v>14287</v>
      </c>
      <c r="C2446">
        <v>46</v>
      </c>
      <c r="D2446">
        <v>107</v>
      </c>
      <c r="E2446">
        <v>0</v>
      </c>
      <c r="F2446">
        <v>685</v>
      </c>
      <c r="G2446" t="s">
        <v>10521</v>
      </c>
      <c r="H2446">
        <v>1000</v>
      </c>
      <c r="I2446">
        <v>63231524</v>
      </c>
      <c r="J2446" t="s">
        <v>88</v>
      </c>
      <c r="K2446" t="s">
        <v>38</v>
      </c>
      <c r="L2446" t="s">
        <v>87</v>
      </c>
      <c r="Q2446" t="s">
        <v>9921</v>
      </c>
      <c r="R2446" t="s">
        <v>15780</v>
      </c>
      <c r="S2446">
        <v>8962</v>
      </c>
      <c r="T2446">
        <v>5264</v>
      </c>
      <c r="U2446" t="s">
        <v>1790</v>
      </c>
      <c r="V2446">
        <v>4</v>
      </c>
      <c r="W2446" t="s">
        <v>15781</v>
      </c>
      <c r="X2446" t="s">
        <v>15782</v>
      </c>
      <c r="Y2446">
        <v>137</v>
      </c>
      <c r="Z2446" t="s">
        <v>44</v>
      </c>
      <c r="AA2446" t="s">
        <v>45</v>
      </c>
      <c r="AB2446" t="s">
        <v>62</v>
      </c>
      <c r="AC2446">
        <v>6000000</v>
      </c>
      <c r="AD2446">
        <v>2006</v>
      </c>
      <c r="AE2446">
        <v>907</v>
      </c>
      <c r="AF2446">
        <v>5</v>
      </c>
      <c r="AG2446">
        <v>1.85</v>
      </c>
      <c r="AH2446">
        <v>676</v>
      </c>
    </row>
    <row r="2447" spans="1:34">
      <c r="A2447" t="s">
        <v>34</v>
      </c>
      <c r="B2447" t="s">
        <v>15791</v>
      </c>
      <c r="C2447">
        <v>52</v>
      </c>
      <c r="D2447">
        <v>96</v>
      </c>
      <c r="E2447">
        <v>68</v>
      </c>
      <c r="F2447">
        <v>1000</v>
      </c>
      <c r="G2447" t="s">
        <v>13718</v>
      </c>
      <c r="H2447">
        <v>3000</v>
      </c>
      <c r="I2447">
        <v>21564616</v>
      </c>
      <c r="J2447" t="s">
        <v>88</v>
      </c>
      <c r="Q2447" t="s">
        <v>257</v>
      </c>
      <c r="R2447" t="s">
        <v>15792</v>
      </c>
      <c r="S2447">
        <v>7098</v>
      </c>
      <c r="T2447">
        <v>8097</v>
      </c>
      <c r="U2447" t="s">
        <v>9921</v>
      </c>
      <c r="V2447">
        <v>9</v>
      </c>
      <c r="W2447" t="s">
        <v>15793</v>
      </c>
      <c r="X2447" t="s">
        <v>15794</v>
      </c>
      <c r="Y2447">
        <v>41</v>
      </c>
      <c r="Z2447" t="s">
        <v>44</v>
      </c>
      <c r="AA2447" t="s">
        <v>45</v>
      </c>
      <c r="AB2447" t="s">
        <v>62</v>
      </c>
      <c r="AC2447">
        <v>8500000</v>
      </c>
      <c r="AD2447">
        <v>2013</v>
      </c>
      <c r="AE2447">
        <v>1000</v>
      </c>
      <c r="AF2447">
        <v>5</v>
      </c>
      <c r="AG2447">
        <v>1.85</v>
      </c>
      <c r="AH2447">
        <v>0</v>
      </c>
    </row>
    <row r="2448" spans="1:34">
      <c r="A2448" t="s">
        <v>34</v>
      </c>
      <c r="B2448" t="s">
        <v>6933</v>
      </c>
      <c r="C2448">
        <v>65</v>
      </c>
      <c r="D2448">
        <v>96</v>
      </c>
      <c r="E2448">
        <v>136</v>
      </c>
      <c r="F2448">
        <v>139</v>
      </c>
      <c r="G2448" t="s">
        <v>6934</v>
      </c>
      <c r="H2448">
        <v>4000</v>
      </c>
      <c r="I2448">
        <v>766487</v>
      </c>
      <c r="J2448" t="s">
        <v>88</v>
      </c>
      <c r="K2448" t="s">
        <v>87</v>
      </c>
      <c r="Q2448" t="s">
        <v>2755</v>
      </c>
      <c r="R2448" t="s">
        <v>15795</v>
      </c>
      <c r="S2448">
        <v>15315</v>
      </c>
      <c r="T2448">
        <v>4883</v>
      </c>
      <c r="U2448" t="s">
        <v>15796</v>
      </c>
      <c r="V2448">
        <v>4</v>
      </c>
      <c r="W2448" t="s">
        <v>15797</v>
      </c>
      <c r="X2448" t="s">
        <v>15798</v>
      </c>
      <c r="Y2448">
        <v>117</v>
      </c>
      <c r="Z2448" t="s">
        <v>44</v>
      </c>
      <c r="AA2448" t="s">
        <v>45</v>
      </c>
      <c r="AB2448" t="s">
        <v>46</v>
      </c>
      <c r="AC2448">
        <v>5250000</v>
      </c>
      <c r="AD2448">
        <v>2007</v>
      </c>
      <c r="AE2448">
        <v>543</v>
      </c>
      <c r="AF2448">
        <v>5</v>
      </c>
      <c r="AG2448">
        <v>1.85</v>
      </c>
      <c r="AH2448">
        <v>915</v>
      </c>
    </row>
    <row r="2449" spans="1:34">
      <c r="A2449" t="s">
        <v>34</v>
      </c>
      <c r="B2449" t="s">
        <v>6718</v>
      </c>
      <c r="C2449">
        <v>122</v>
      </c>
      <c r="D2449">
        <v>88</v>
      </c>
      <c r="E2449">
        <v>50</v>
      </c>
      <c r="F2449">
        <v>441</v>
      </c>
      <c r="G2449" t="s">
        <v>8119</v>
      </c>
      <c r="H2449">
        <v>691</v>
      </c>
      <c r="I2449">
        <v>75817994</v>
      </c>
      <c r="J2449" t="s">
        <v>88</v>
      </c>
      <c r="K2449" t="s">
        <v>89</v>
      </c>
      <c r="L2449" t="s">
        <v>70</v>
      </c>
      <c r="M2449" t="s">
        <v>94</v>
      </c>
      <c r="N2449" t="s">
        <v>90</v>
      </c>
      <c r="Q2449" t="s">
        <v>15826</v>
      </c>
      <c r="R2449" t="s">
        <v>15827</v>
      </c>
      <c r="S2449">
        <v>32049</v>
      </c>
      <c r="T2449">
        <v>2622</v>
      </c>
      <c r="U2449" t="s">
        <v>15727</v>
      </c>
      <c r="V2449">
        <v>0</v>
      </c>
      <c r="W2449" t="s">
        <v>15828</v>
      </c>
      <c r="X2449" t="s">
        <v>15829</v>
      </c>
      <c r="Y2449">
        <v>179</v>
      </c>
      <c r="Z2449" t="s">
        <v>44</v>
      </c>
      <c r="AA2449" t="s">
        <v>45</v>
      </c>
      <c r="AB2449" t="s">
        <v>150</v>
      </c>
      <c r="AC2449">
        <v>90000000</v>
      </c>
      <c r="AD2449">
        <v>2003</v>
      </c>
      <c r="AE2449">
        <v>569</v>
      </c>
      <c r="AF2449">
        <v>4.9000000000000004</v>
      </c>
      <c r="AG2449">
        <v>2.35</v>
      </c>
      <c r="AH2449">
        <v>988</v>
      </c>
    </row>
    <row r="2450" spans="1:34">
      <c r="A2450" t="s">
        <v>34</v>
      </c>
      <c r="B2450" t="s">
        <v>10225</v>
      </c>
      <c r="C2450">
        <v>49</v>
      </c>
      <c r="D2450">
        <v>94</v>
      </c>
      <c r="E2450">
        <v>80</v>
      </c>
      <c r="F2450">
        <v>230</v>
      </c>
      <c r="G2450" t="s">
        <v>574</v>
      </c>
      <c r="H2450">
        <v>1000</v>
      </c>
      <c r="I2450">
        <v>36830057</v>
      </c>
      <c r="J2450" t="s">
        <v>88</v>
      </c>
      <c r="K2450" t="s">
        <v>89</v>
      </c>
      <c r="L2450" t="s">
        <v>86</v>
      </c>
      <c r="Q2450" t="s">
        <v>15843</v>
      </c>
      <c r="R2450" t="s">
        <v>15844</v>
      </c>
      <c r="S2450">
        <v>10883</v>
      </c>
      <c r="T2450">
        <v>2151</v>
      </c>
      <c r="U2450" t="s">
        <v>12338</v>
      </c>
      <c r="V2450">
        <v>2</v>
      </c>
      <c r="W2450" t="s">
        <v>15845</v>
      </c>
      <c r="X2450" t="s">
        <v>15846</v>
      </c>
      <c r="Y2450">
        <v>73</v>
      </c>
      <c r="Z2450" t="s">
        <v>44</v>
      </c>
      <c r="AA2450" t="s">
        <v>45</v>
      </c>
      <c r="AB2450" t="s">
        <v>150</v>
      </c>
      <c r="AC2450">
        <v>65000000</v>
      </c>
      <c r="AD2450">
        <v>1999</v>
      </c>
      <c r="AE2450">
        <v>417</v>
      </c>
      <c r="AF2450">
        <v>4.9000000000000004</v>
      </c>
      <c r="AG2450">
        <v>1.85</v>
      </c>
      <c r="AH2450">
        <v>448</v>
      </c>
    </row>
    <row r="2451" spans="1:34">
      <c r="A2451" t="s">
        <v>34</v>
      </c>
      <c r="B2451" t="s">
        <v>4285</v>
      </c>
      <c r="C2451">
        <v>56</v>
      </c>
      <c r="D2451">
        <v>114</v>
      </c>
      <c r="E2451">
        <v>65</v>
      </c>
      <c r="F2451">
        <v>440</v>
      </c>
      <c r="G2451" t="s">
        <v>15852</v>
      </c>
      <c r="H2451">
        <v>743</v>
      </c>
      <c r="I2451">
        <v>12065985</v>
      </c>
      <c r="J2451" t="s">
        <v>88</v>
      </c>
      <c r="K2451" t="s">
        <v>38</v>
      </c>
      <c r="Q2451" t="s">
        <v>4194</v>
      </c>
      <c r="R2451" t="s">
        <v>15853</v>
      </c>
      <c r="S2451">
        <v>16260</v>
      </c>
      <c r="T2451">
        <v>2367</v>
      </c>
      <c r="U2451" t="s">
        <v>15854</v>
      </c>
      <c r="V2451">
        <v>1</v>
      </c>
      <c r="W2451" t="s">
        <v>15855</v>
      </c>
      <c r="X2451" t="s">
        <v>15856</v>
      </c>
      <c r="Y2451">
        <v>88</v>
      </c>
      <c r="Z2451" t="s">
        <v>44</v>
      </c>
      <c r="AA2451" t="s">
        <v>45</v>
      </c>
      <c r="AB2451" t="s">
        <v>150</v>
      </c>
      <c r="AC2451">
        <v>60000000</v>
      </c>
      <c r="AD2451">
        <v>1998</v>
      </c>
      <c r="AE2451">
        <v>730</v>
      </c>
      <c r="AF2451">
        <v>4.9000000000000004</v>
      </c>
      <c r="AG2451">
        <v>2.35</v>
      </c>
      <c r="AH2451">
        <v>296</v>
      </c>
    </row>
    <row r="2452" spans="1:34">
      <c r="A2452" t="s">
        <v>34</v>
      </c>
      <c r="B2452" t="s">
        <v>3812</v>
      </c>
      <c r="C2452">
        <v>75</v>
      </c>
      <c r="D2452">
        <v>88</v>
      </c>
      <c r="E2452">
        <v>5</v>
      </c>
      <c r="F2452">
        <v>338</v>
      </c>
      <c r="G2452" t="s">
        <v>5905</v>
      </c>
      <c r="H2452">
        <v>11000</v>
      </c>
      <c r="I2452">
        <v>6471394</v>
      </c>
      <c r="J2452" t="s">
        <v>88</v>
      </c>
      <c r="K2452" t="s">
        <v>37</v>
      </c>
      <c r="Q2452" t="s">
        <v>39</v>
      </c>
      <c r="R2452" t="s">
        <v>15857</v>
      </c>
      <c r="S2452">
        <v>15880</v>
      </c>
      <c r="T2452">
        <v>11972</v>
      </c>
      <c r="U2452" t="s">
        <v>15858</v>
      </c>
      <c r="V2452">
        <v>5</v>
      </c>
      <c r="W2452" t="s">
        <v>15859</v>
      </c>
      <c r="X2452" t="s">
        <v>15860</v>
      </c>
      <c r="Y2452">
        <v>93</v>
      </c>
      <c r="Z2452" t="s">
        <v>44</v>
      </c>
      <c r="AA2452" t="s">
        <v>45</v>
      </c>
      <c r="AB2452" t="s">
        <v>62</v>
      </c>
      <c r="AC2452">
        <v>50000000</v>
      </c>
      <c r="AD2452">
        <v>2004</v>
      </c>
      <c r="AE2452">
        <v>387</v>
      </c>
      <c r="AF2452">
        <v>4.9000000000000004</v>
      </c>
      <c r="AG2452">
        <v>2.35</v>
      </c>
      <c r="AH2452">
        <v>288</v>
      </c>
    </row>
    <row r="2453" spans="1:34">
      <c r="A2453" t="s">
        <v>34</v>
      </c>
      <c r="B2453" t="s">
        <v>15876</v>
      </c>
      <c r="C2453">
        <v>148</v>
      </c>
      <c r="D2453">
        <v>88</v>
      </c>
      <c r="E2453">
        <v>64</v>
      </c>
      <c r="F2453">
        <v>363</v>
      </c>
      <c r="G2453" t="s">
        <v>68</v>
      </c>
      <c r="H2453">
        <v>1000</v>
      </c>
      <c r="I2453">
        <v>17016190</v>
      </c>
      <c r="J2453" t="s">
        <v>88</v>
      </c>
      <c r="K2453" t="s">
        <v>70</v>
      </c>
      <c r="L2453" t="s">
        <v>94</v>
      </c>
      <c r="M2453" t="s">
        <v>57</v>
      </c>
      <c r="Q2453" t="s">
        <v>555</v>
      </c>
      <c r="R2453" t="s">
        <v>15877</v>
      </c>
      <c r="S2453">
        <v>28632</v>
      </c>
      <c r="T2453">
        <v>2567</v>
      </c>
      <c r="U2453" t="s">
        <v>15878</v>
      </c>
      <c r="V2453">
        <v>0</v>
      </c>
      <c r="W2453" t="s">
        <v>15879</v>
      </c>
      <c r="X2453" t="s">
        <v>15880</v>
      </c>
      <c r="Y2453">
        <v>214</v>
      </c>
      <c r="Z2453" t="s">
        <v>44</v>
      </c>
      <c r="AA2453" t="s">
        <v>1648</v>
      </c>
      <c r="AB2453" t="s">
        <v>46</v>
      </c>
      <c r="AC2453">
        <v>12000000</v>
      </c>
      <c r="AD2453">
        <v>2004</v>
      </c>
      <c r="AE2453">
        <v>857</v>
      </c>
      <c r="AF2453">
        <v>4.9000000000000004</v>
      </c>
      <c r="AG2453">
        <v>1.85</v>
      </c>
      <c r="AH2453">
        <v>0</v>
      </c>
    </row>
    <row r="2454" spans="1:34">
      <c r="A2454" t="s">
        <v>34</v>
      </c>
      <c r="B2454" t="s">
        <v>10372</v>
      </c>
      <c r="C2454">
        <v>87</v>
      </c>
      <c r="D2454">
        <v>95</v>
      </c>
      <c r="E2454">
        <v>6</v>
      </c>
      <c r="F2454">
        <v>248</v>
      </c>
      <c r="G2454" t="s">
        <v>4543</v>
      </c>
      <c r="H2454">
        <v>849</v>
      </c>
      <c r="I2454">
        <v>5516708</v>
      </c>
      <c r="J2454" t="s">
        <v>88</v>
      </c>
      <c r="K2454" t="s">
        <v>87</v>
      </c>
      <c r="Q2454" t="s">
        <v>8386</v>
      </c>
      <c r="R2454" t="s">
        <v>15894</v>
      </c>
      <c r="S2454">
        <v>11375</v>
      </c>
      <c r="T2454">
        <v>2413</v>
      </c>
      <c r="U2454" t="s">
        <v>13677</v>
      </c>
      <c r="V2454">
        <v>2</v>
      </c>
      <c r="W2454" t="s">
        <v>15895</v>
      </c>
      <c r="X2454" t="s">
        <v>15896</v>
      </c>
      <c r="Y2454">
        <v>91</v>
      </c>
      <c r="Z2454" t="s">
        <v>44</v>
      </c>
      <c r="AA2454" t="s">
        <v>45</v>
      </c>
      <c r="AB2454" t="s">
        <v>46</v>
      </c>
      <c r="AC2454">
        <v>25000000</v>
      </c>
      <c r="AD2454">
        <v>2001</v>
      </c>
      <c r="AE2454">
        <v>841</v>
      </c>
      <c r="AF2454">
        <v>4.9000000000000004</v>
      </c>
      <c r="AG2454">
        <v>1.85</v>
      </c>
      <c r="AH2454">
        <v>295</v>
      </c>
    </row>
    <row r="2455" spans="1:34">
      <c r="A2455" t="s">
        <v>34</v>
      </c>
      <c r="B2455" t="s">
        <v>5109</v>
      </c>
      <c r="C2455">
        <v>169</v>
      </c>
      <c r="D2455">
        <v>89</v>
      </c>
      <c r="E2455">
        <v>41</v>
      </c>
      <c r="F2455">
        <v>847</v>
      </c>
      <c r="G2455" t="s">
        <v>5815</v>
      </c>
      <c r="H2455">
        <v>2000</v>
      </c>
      <c r="I2455">
        <v>9639242</v>
      </c>
      <c r="J2455" t="s">
        <v>88</v>
      </c>
      <c r="K2455" t="s">
        <v>87</v>
      </c>
      <c r="Q2455" t="s">
        <v>11483</v>
      </c>
      <c r="R2455" t="s">
        <v>15897</v>
      </c>
      <c r="S2455">
        <v>16437</v>
      </c>
      <c r="T2455">
        <v>5470</v>
      </c>
      <c r="U2455" t="s">
        <v>10793</v>
      </c>
      <c r="V2455">
        <v>0</v>
      </c>
      <c r="W2455" t="s">
        <v>15898</v>
      </c>
      <c r="X2455" t="s">
        <v>15899</v>
      </c>
      <c r="Y2455">
        <v>68</v>
      </c>
      <c r="Z2455" t="s">
        <v>44</v>
      </c>
      <c r="AA2455" t="s">
        <v>45</v>
      </c>
      <c r="AB2455" t="s">
        <v>62</v>
      </c>
      <c r="AC2455">
        <v>24000000</v>
      </c>
      <c r="AD2455">
        <v>2011</v>
      </c>
      <c r="AE2455">
        <v>1000</v>
      </c>
      <c r="AF2455">
        <v>4.9000000000000004</v>
      </c>
      <c r="AG2455">
        <v>1.85</v>
      </c>
      <c r="AH2455">
        <v>0</v>
      </c>
    </row>
    <row r="2456" spans="1:34">
      <c r="A2456" t="s">
        <v>34</v>
      </c>
      <c r="B2456" t="s">
        <v>5844</v>
      </c>
      <c r="C2456">
        <v>148</v>
      </c>
      <c r="D2456">
        <v>100</v>
      </c>
      <c r="E2456">
        <v>265</v>
      </c>
      <c r="F2456">
        <v>265</v>
      </c>
      <c r="G2456" t="s">
        <v>6654</v>
      </c>
      <c r="H2456">
        <v>989</v>
      </c>
      <c r="I2456">
        <v>84518155</v>
      </c>
      <c r="J2456" t="s">
        <v>88</v>
      </c>
      <c r="Q2456" t="s">
        <v>1978</v>
      </c>
      <c r="R2456" t="s">
        <v>15900</v>
      </c>
      <c r="S2456">
        <v>35965</v>
      </c>
      <c r="T2456">
        <v>2654</v>
      </c>
      <c r="U2456" t="s">
        <v>5844</v>
      </c>
      <c r="V2456">
        <v>0</v>
      </c>
      <c r="W2456" t="s">
        <v>15901</v>
      </c>
      <c r="X2456" t="s">
        <v>15902</v>
      </c>
      <c r="Y2456">
        <v>144</v>
      </c>
      <c r="Z2456" t="s">
        <v>44</v>
      </c>
      <c r="AA2456" t="s">
        <v>45</v>
      </c>
      <c r="AB2456" t="s">
        <v>46</v>
      </c>
      <c r="AC2456">
        <v>20000000</v>
      </c>
      <c r="AD2456">
        <v>2014</v>
      </c>
      <c r="AE2456">
        <v>830</v>
      </c>
      <c r="AF2456">
        <v>4.9000000000000004</v>
      </c>
      <c r="AG2456">
        <v>1.85</v>
      </c>
      <c r="AH2456">
        <v>11000</v>
      </c>
    </row>
    <row r="2457" spans="1:34">
      <c r="A2457" t="s">
        <v>34</v>
      </c>
      <c r="B2457" t="s">
        <v>2688</v>
      </c>
      <c r="C2457">
        <v>103</v>
      </c>
      <c r="D2457">
        <v>89</v>
      </c>
      <c r="E2457">
        <v>0</v>
      </c>
      <c r="F2457">
        <v>470</v>
      </c>
      <c r="G2457" t="s">
        <v>13307</v>
      </c>
      <c r="H2457">
        <v>87000</v>
      </c>
      <c r="I2457">
        <v>20916309</v>
      </c>
      <c r="J2457" t="s">
        <v>88</v>
      </c>
      <c r="K2457" t="s">
        <v>89</v>
      </c>
      <c r="L2457" t="s">
        <v>70</v>
      </c>
      <c r="Q2457" t="s">
        <v>8646</v>
      </c>
      <c r="R2457" t="s">
        <v>15903</v>
      </c>
      <c r="S2457">
        <v>5332</v>
      </c>
      <c r="T2457">
        <v>88422</v>
      </c>
      <c r="U2457" t="s">
        <v>15904</v>
      </c>
      <c r="V2457">
        <v>4</v>
      </c>
      <c r="W2457" t="s">
        <v>15905</v>
      </c>
      <c r="X2457" t="s">
        <v>15906</v>
      </c>
      <c r="Y2457">
        <v>37</v>
      </c>
      <c r="Z2457" t="s">
        <v>44</v>
      </c>
      <c r="AA2457" t="s">
        <v>45</v>
      </c>
      <c r="AB2457" t="s">
        <v>150</v>
      </c>
      <c r="AC2457">
        <v>40000000</v>
      </c>
      <c r="AD2457">
        <v>2009</v>
      </c>
      <c r="AE2457">
        <v>570</v>
      </c>
      <c r="AF2457">
        <v>4.9000000000000004</v>
      </c>
      <c r="AG2457">
        <v>1.85</v>
      </c>
      <c r="AH2457">
        <v>431</v>
      </c>
    </row>
    <row r="2458" spans="1:34">
      <c r="A2458" t="s">
        <v>34</v>
      </c>
      <c r="B2458" t="s">
        <v>6869</v>
      </c>
      <c r="C2458">
        <v>50</v>
      </c>
      <c r="D2458">
        <v>108</v>
      </c>
      <c r="E2458">
        <v>19</v>
      </c>
      <c r="F2458">
        <v>505</v>
      </c>
      <c r="G2458" t="s">
        <v>1051</v>
      </c>
      <c r="H2458">
        <v>973</v>
      </c>
      <c r="I2458">
        <v>19693891</v>
      </c>
      <c r="J2458" t="s">
        <v>88</v>
      </c>
      <c r="K2458" t="s">
        <v>38</v>
      </c>
      <c r="L2458" t="s">
        <v>87</v>
      </c>
      <c r="M2458" t="s">
        <v>520</v>
      </c>
      <c r="Q2458" t="s">
        <v>5458</v>
      </c>
      <c r="R2458" t="s">
        <v>15911</v>
      </c>
      <c r="S2458">
        <v>12993</v>
      </c>
      <c r="T2458">
        <v>3344</v>
      </c>
      <c r="U2458" t="s">
        <v>3165</v>
      </c>
      <c r="V2458">
        <v>2</v>
      </c>
      <c r="W2458" t="s">
        <v>15912</v>
      </c>
      <c r="X2458" t="s">
        <v>15913</v>
      </c>
      <c r="Y2458">
        <v>107</v>
      </c>
      <c r="Z2458" t="s">
        <v>44</v>
      </c>
      <c r="AA2458" t="s">
        <v>45</v>
      </c>
      <c r="AB2458" t="s">
        <v>62</v>
      </c>
      <c r="AC2458">
        <v>34000000</v>
      </c>
      <c r="AD2458">
        <v>2001</v>
      </c>
      <c r="AE2458">
        <v>954</v>
      </c>
      <c r="AF2458">
        <v>4.9000000000000004</v>
      </c>
      <c r="AG2458">
        <v>1.85</v>
      </c>
      <c r="AH2458">
        <v>476</v>
      </c>
    </row>
    <row r="2459" spans="1:34">
      <c r="A2459" t="s">
        <v>34</v>
      </c>
      <c r="B2459" t="s">
        <v>15914</v>
      </c>
      <c r="C2459">
        <v>124</v>
      </c>
      <c r="D2459">
        <v>114</v>
      </c>
      <c r="E2459">
        <v>15</v>
      </c>
      <c r="F2459">
        <v>650</v>
      </c>
      <c r="G2459" t="s">
        <v>1407</v>
      </c>
      <c r="H2459">
        <v>851</v>
      </c>
      <c r="I2459">
        <v>26896744</v>
      </c>
      <c r="J2459" t="s">
        <v>88</v>
      </c>
      <c r="K2459" t="s">
        <v>38</v>
      </c>
      <c r="Q2459" t="s">
        <v>401</v>
      </c>
      <c r="R2459" t="s">
        <v>15915</v>
      </c>
      <c r="S2459">
        <v>16582</v>
      </c>
      <c r="T2459">
        <v>3485</v>
      </c>
      <c r="U2459" t="s">
        <v>9102</v>
      </c>
      <c r="V2459">
        <v>4</v>
      </c>
      <c r="W2459" t="s">
        <v>15916</v>
      </c>
      <c r="X2459" t="s">
        <v>15917</v>
      </c>
      <c r="Y2459">
        <v>125</v>
      </c>
      <c r="Z2459" t="s">
        <v>44</v>
      </c>
      <c r="AA2459" t="s">
        <v>45</v>
      </c>
      <c r="AB2459" t="s">
        <v>62</v>
      </c>
      <c r="AC2459">
        <v>16500000</v>
      </c>
      <c r="AD2459">
        <v>2008</v>
      </c>
      <c r="AE2459">
        <v>680</v>
      </c>
      <c r="AF2459">
        <v>4.9000000000000004</v>
      </c>
      <c r="AG2459">
        <v>1.85</v>
      </c>
      <c r="AH2459">
        <v>0</v>
      </c>
    </row>
    <row r="2460" spans="1:34">
      <c r="A2460" t="s">
        <v>34</v>
      </c>
      <c r="B2460" t="s">
        <v>15927</v>
      </c>
      <c r="C2460">
        <v>63</v>
      </c>
      <c r="D2460">
        <v>97</v>
      </c>
      <c r="E2460">
        <v>2</v>
      </c>
      <c r="F2460">
        <v>461</v>
      </c>
      <c r="G2460" t="s">
        <v>3238</v>
      </c>
      <c r="H2460">
        <v>890</v>
      </c>
      <c r="I2460">
        <v>8586376</v>
      </c>
      <c r="J2460" t="s">
        <v>88</v>
      </c>
      <c r="Q2460" t="s">
        <v>830</v>
      </c>
      <c r="R2460" t="s">
        <v>15928</v>
      </c>
      <c r="S2460">
        <v>26598</v>
      </c>
      <c r="T2460">
        <v>3161</v>
      </c>
      <c r="U2460" t="s">
        <v>41</v>
      </c>
      <c r="V2460">
        <v>4</v>
      </c>
      <c r="W2460" t="s">
        <v>15929</v>
      </c>
      <c r="X2460" t="s">
        <v>15930</v>
      </c>
      <c r="Y2460">
        <v>132</v>
      </c>
      <c r="Z2460" t="s">
        <v>44</v>
      </c>
      <c r="AA2460" t="s">
        <v>45</v>
      </c>
      <c r="AB2460" t="s">
        <v>46</v>
      </c>
      <c r="AC2460">
        <v>20000000</v>
      </c>
      <c r="AD2460">
        <v>2002</v>
      </c>
      <c r="AE2460">
        <v>852</v>
      </c>
      <c r="AF2460">
        <v>4.9000000000000004</v>
      </c>
      <c r="AG2460">
        <v>1.85</v>
      </c>
      <c r="AH2460">
        <v>1000</v>
      </c>
    </row>
    <row r="2461" spans="1:34">
      <c r="A2461" t="s">
        <v>34</v>
      </c>
      <c r="B2461" t="s">
        <v>4562</v>
      </c>
      <c r="C2461">
        <v>71</v>
      </c>
      <c r="D2461">
        <v>103</v>
      </c>
      <c r="E2461">
        <v>44</v>
      </c>
      <c r="F2461">
        <v>625</v>
      </c>
      <c r="G2461" t="s">
        <v>15931</v>
      </c>
      <c r="H2461">
        <v>953</v>
      </c>
      <c r="I2461">
        <v>20246959</v>
      </c>
      <c r="J2461" t="s">
        <v>88</v>
      </c>
      <c r="K2461" t="s">
        <v>87</v>
      </c>
      <c r="Q2461" t="s">
        <v>614</v>
      </c>
      <c r="R2461" t="s">
        <v>15932</v>
      </c>
      <c r="S2461">
        <v>5721</v>
      </c>
      <c r="T2461">
        <v>3299</v>
      </c>
      <c r="U2461" t="s">
        <v>2188</v>
      </c>
      <c r="V2461">
        <v>2</v>
      </c>
      <c r="W2461" t="s">
        <v>15933</v>
      </c>
      <c r="X2461" t="s">
        <v>15934</v>
      </c>
      <c r="Y2461">
        <v>20</v>
      </c>
      <c r="Z2461" t="s">
        <v>44</v>
      </c>
      <c r="AA2461" t="s">
        <v>45</v>
      </c>
      <c r="AB2461" t="s">
        <v>62</v>
      </c>
      <c r="AC2461">
        <v>14000000</v>
      </c>
      <c r="AD2461">
        <v>2010</v>
      </c>
      <c r="AE2461">
        <v>849</v>
      </c>
      <c r="AF2461">
        <v>4.9000000000000004</v>
      </c>
      <c r="AG2461">
        <v>2.35</v>
      </c>
      <c r="AH2461">
        <v>1000</v>
      </c>
    </row>
    <row r="2462" spans="1:34">
      <c r="A2462" t="s">
        <v>34</v>
      </c>
      <c r="B2462" t="s">
        <v>15938</v>
      </c>
      <c r="C2462">
        <v>64</v>
      </c>
      <c r="D2462">
        <v>91</v>
      </c>
      <c r="E2462">
        <v>0</v>
      </c>
      <c r="F2462">
        <v>407</v>
      </c>
      <c r="G2462" t="s">
        <v>3851</v>
      </c>
      <c r="H2462">
        <v>3000</v>
      </c>
      <c r="I2462">
        <v>20035310</v>
      </c>
      <c r="J2462" t="s">
        <v>88</v>
      </c>
      <c r="K2462" t="s">
        <v>38</v>
      </c>
      <c r="L2462" t="s">
        <v>87</v>
      </c>
      <c r="Q2462" t="s">
        <v>849</v>
      </c>
      <c r="R2462" t="s">
        <v>15939</v>
      </c>
      <c r="S2462">
        <v>12324</v>
      </c>
      <c r="T2462">
        <v>4409</v>
      </c>
      <c r="U2462" t="s">
        <v>6583</v>
      </c>
      <c r="V2462">
        <v>1</v>
      </c>
      <c r="W2462" t="s">
        <v>15940</v>
      </c>
      <c r="X2462" t="s">
        <v>15941</v>
      </c>
      <c r="Y2462">
        <v>173</v>
      </c>
      <c r="Z2462" t="s">
        <v>44</v>
      </c>
      <c r="AA2462" t="s">
        <v>45</v>
      </c>
      <c r="AB2462" t="s">
        <v>62</v>
      </c>
      <c r="AC2462">
        <v>9000000</v>
      </c>
      <c r="AD2462">
        <v>2000</v>
      </c>
      <c r="AE2462">
        <v>683</v>
      </c>
      <c r="AF2462">
        <v>4.9000000000000004</v>
      </c>
      <c r="AG2462">
        <v>1.85</v>
      </c>
      <c r="AH2462">
        <v>580</v>
      </c>
    </row>
    <row r="2463" spans="1:34">
      <c r="A2463" t="s">
        <v>34</v>
      </c>
      <c r="B2463" t="s">
        <v>14376</v>
      </c>
      <c r="C2463">
        <v>27</v>
      </c>
      <c r="D2463">
        <v>99</v>
      </c>
      <c r="E2463">
        <v>56</v>
      </c>
      <c r="F2463">
        <v>781</v>
      </c>
      <c r="G2463" t="s">
        <v>97</v>
      </c>
      <c r="H2463">
        <v>4000</v>
      </c>
      <c r="I2463">
        <v>56007</v>
      </c>
      <c r="J2463" t="s">
        <v>88</v>
      </c>
      <c r="K2463" t="s">
        <v>37</v>
      </c>
      <c r="L2463" t="s">
        <v>38</v>
      </c>
      <c r="M2463" t="s">
        <v>87</v>
      </c>
      <c r="N2463" t="s">
        <v>57</v>
      </c>
      <c r="Q2463" t="s">
        <v>7086</v>
      </c>
      <c r="R2463" t="s">
        <v>15947</v>
      </c>
      <c r="S2463">
        <v>3754</v>
      </c>
      <c r="T2463">
        <v>6776</v>
      </c>
      <c r="U2463" t="s">
        <v>4683</v>
      </c>
      <c r="V2463">
        <v>3</v>
      </c>
      <c r="W2463" t="s">
        <v>15948</v>
      </c>
      <c r="X2463" t="s">
        <v>15949</v>
      </c>
      <c r="Y2463">
        <v>69</v>
      </c>
      <c r="Z2463" t="s">
        <v>44</v>
      </c>
      <c r="AA2463" t="s">
        <v>45</v>
      </c>
      <c r="AB2463" t="s">
        <v>46</v>
      </c>
      <c r="AC2463">
        <v>5500000</v>
      </c>
      <c r="AD2463">
        <v>2001</v>
      </c>
      <c r="AE2463">
        <v>902</v>
      </c>
      <c r="AF2463">
        <v>4.9000000000000004</v>
      </c>
      <c r="AG2463">
        <v>2.35</v>
      </c>
      <c r="AH2463">
        <v>113</v>
      </c>
    </row>
    <row r="2464" spans="1:34">
      <c r="A2464" t="s">
        <v>34</v>
      </c>
      <c r="B2464" t="s">
        <v>15401</v>
      </c>
      <c r="C2464">
        <v>91</v>
      </c>
      <c r="D2464">
        <v>93</v>
      </c>
      <c r="E2464">
        <v>54</v>
      </c>
      <c r="F2464">
        <v>581</v>
      </c>
      <c r="G2464" t="s">
        <v>4755</v>
      </c>
      <c r="H2464">
        <v>40000</v>
      </c>
      <c r="I2464">
        <v>34872293</v>
      </c>
      <c r="J2464" t="s">
        <v>88</v>
      </c>
      <c r="K2464" t="s">
        <v>70</v>
      </c>
      <c r="L2464" t="s">
        <v>94</v>
      </c>
      <c r="M2464" t="s">
        <v>57</v>
      </c>
      <c r="Q2464" t="s">
        <v>785</v>
      </c>
      <c r="R2464" t="s">
        <v>15950</v>
      </c>
      <c r="S2464">
        <v>30765</v>
      </c>
      <c r="T2464">
        <v>42002</v>
      </c>
      <c r="U2464" t="s">
        <v>323</v>
      </c>
      <c r="V2464">
        <v>0</v>
      </c>
      <c r="W2464" t="s">
        <v>15951</v>
      </c>
      <c r="X2464" t="s">
        <v>15952</v>
      </c>
      <c r="Y2464">
        <v>252</v>
      </c>
      <c r="Z2464" t="s">
        <v>44</v>
      </c>
      <c r="AA2464" t="s">
        <v>45</v>
      </c>
      <c r="AB2464" t="s">
        <v>46</v>
      </c>
      <c r="AC2464">
        <v>8500000</v>
      </c>
      <c r="AD2464">
        <v>1991</v>
      </c>
      <c r="AE2464">
        <v>618</v>
      </c>
      <c r="AF2464">
        <v>4.9000000000000004</v>
      </c>
      <c r="AG2464">
        <v>1.85</v>
      </c>
      <c r="AH2464">
        <v>963</v>
      </c>
    </row>
    <row r="2465" spans="1:34">
      <c r="A2465" t="s">
        <v>34</v>
      </c>
      <c r="B2465" t="s">
        <v>4112</v>
      </c>
      <c r="C2465">
        <v>226</v>
      </c>
      <c r="D2465">
        <v>102</v>
      </c>
      <c r="E2465">
        <v>0</v>
      </c>
      <c r="F2465">
        <v>1000</v>
      </c>
      <c r="G2465" t="s">
        <v>1736</v>
      </c>
      <c r="H2465">
        <v>14000</v>
      </c>
      <c r="I2465">
        <v>28837115</v>
      </c>
      <c r="J2465" t="s">
        <v>88</v>
      </c>
      <c r="Q2465" t="s">
        <v>2132</v>
      </c>
      <c r="R2465" t="s">
        <v>15978</v>
      </c>
      <c r="S2465">
        <v>34964</v>
      </c>
      <c r="T2465">
        <v>24107</v>
      </c>
      <c r="U2465" t="s">
        <v>2971</v>
      </c>
      <c r="V2465">
        <v>4</v>
      </c>
      <c r="W2465" t="s">
        <v>15979</v>
      </c>
      <c r="X2465" t="s">
        <v>15980</v>
      </c>
      <c r="Y2465">
        <v>150</v>
      </c>
      <c r="Z2465" t="s">
        <v>44</v>
      </c>
      <c r="AA2465" t="s">
        <v>45</v>
      </c>
      <c r="AB2465" t="s">
        <v>62</v>
      </c>
      <c r="AC2465">
        <v>50000000</v>
      </c>
      <c r="AD2465">
        <v>2016</v>
      </c>
      <c r="AE2465">
        <v>8000</v>
      </c>
      <c r="AF2465">
        <v>4.8</v>
      </c>
      <c r="AG2465">
        <v>2.35</v>
      </c>
      <c r="AH2465">
        <v>28000</v>
      </c>
    </row>
    <row r="2466" spans="1:34">
      <c r="A2466" t="s">
        <v>34</v>
      </c>
      <c r="B2466" t="s">
        <v>14768</v>
      </c>
      <c r="C2466">
        <v>35</v>
      </c>
      <c r="D2466">
        <v>91</v>
      </c>
      <c r="E2466">
        <v>32</v>
      </c>
      <c r="F2466">
        <v>628</v>
      </c>
      <c r="G2466" t="s">
        <v>11079</v>
      </c>
      <c r="H2466">
        <v>924</v>
      </c>
      <c r="I2466">
        <v>130512915</v>
      </c>
      <c r="J2466" t="s">
        <v>88</v>
      </c>
      <c r="K2466" t="s">
        <v>89</v>
      </c>
      <c r="L2466" t="s">
        <v>70</v>
      </c>
      <c r="Q2466" t="s">
        <v>2948</v>
      </c>
      <c r="R2466" t="s">
        <v>15981</v>
      </c>
      <c r="S2466">
        <v>60884</v>
      </c>
      <c r="T2466">
        <v>3244</v>
      </c>
      <c r="U2466" t="s">
        <v>2044</v>
      </c>
      <c r="V2466">
        <v>2</v>
      </c>
      <c r="W2466" t="s">
        <v>15982</v>
      </c>
      <c r="X2466" t="s">
        <v>15983</v>
      </c>
      <c r="Y2466">
        <v>85</v>
      </c>
      <c r="Z2466" t="s">
        <v>44</v>
      </c>
      <c r="AA2466" t="s">
        <v>45</v>
      </c>
      <c r="AB2466" t="s">
        <v>150</v>
      </c>
      <c r="AC2466">
        <v>45000000</v>
      </c>
      <c r="AD2466">
        <v>1994</v>
      </c>
      <c r="AE2466">
        <v>664</v>
      </c>
      <c r="AF2466">
        <v>4.8</v>
      </c>
      <c r="AG2466">
        <v>1.33</v>
      </c>
      <c r="AH2466">
        <v>0</v>
      </c>
    </row>
    <row r="2467" spans="1:34">
      <c r="A2467" t="s">
        <v>34</v>
      </c>
      <c r="B2467" t="s">
        <v>13104</v>
      </c>
      <c r="C2467">
        <v>70</v>
      </c>
      <c r="D2467">
        <v>91</v>
      </c>
      <c r="E2467">
        <v>29</v>
      </c>
      <c r="F2467">
        <v>762</v>
      </c>
      <c r="G2467" t="s">
        <v>10544</v>
      </c>
      <c r="H2467">
        <v>976</v>
      </c>
      <c r="I2467">
        <v>14018364</v>
      </c>
      <c r="J2467" t="s">
        <v>88</v>
      </c>
      <c r="K2467" t="s">
        <v>37</v>
      </c>
      <c r="L2467" t="s">
        <v>89</v>
      </c>
      <c r="M2467" t="s">
        <v>87</v>
      </c>
      <c r="Q2467" t="s">
        <v>6555</v>
      </c>
      <c r="R2467" t="s">
        <v>15984</v>
      </c>
      <c r="S2467">
        <v>17722</v>
      </c>
      <c r="T2467">
        <v>3974</v>
      </c>
      <c r="U2467" t="s">
        <v>6870</v>
      </c>
      <c r="V2467">
        <v>1</v>
      </c>
      <c r="W2467" t="s">
        <v>15985</v>
      </c>
      <c r="X2467" t="s">
        <v>15986</v>
      </c>
      <c r="Y2467">
        <v>111</v>
      </c>
      <c r="Z2467" t="s">
        <v>44</v>
      </c>
      <c r="AA2467" t="s">
        <v>45</v>
      </c>
      <c r="AB2467" t="s">
        <v>150</v>
      </c>
      <c r="AC2467">
        <v>30000000</v>
      </c>
      <c r="AD2467">
        <v>2004</v>
      </c>
      <c r="AE2467">
        <v>799</v>
      </c>
      <c r="AF2467">
        <v>4.8</v>
      </c>
      <c r="AG2467">
        <v>1.85</v>
      </c>
      <c r="AH2467">
        <v>849</v>
      </c>
    </row>
    <row r="2468" spans="1:34">
      <c r="A2468" t="s">
        <v>34</v>
      </c>
      <c r="B2468" t="s">
        <v>7555</v>
      </c>
      <c r="C2468">
        <v>75</v>
      </c>
      <c r="D2468">
        <v>84</v>
      </c>
      <c r="E2468">
        <v>42</v>
      </c>
      <c r="F2468">
        <v>182</v>
      </c>
      <c r="G2468" t="s">
        <v>1585</v>
      </c>
      <c r="H2468">
        <v>436</v>
      </c>
      <c r="I2468">
        <v>55762229</v>
      </c>
      <c r="J2468" t="s">
        <v>88</v>
      </c>
      <c r="K2468" t="s">
        <v>86</v>
      </c>
      <c r="Q2468" t="s">
        <v>8417</v>
      </c>
      <c r="R2468" t="s">
        <v>16023</v>
      </c>
      <c r="S2468">
        <v>47383</v>
      </c>
      <c r="T2468">
        <v>1203</v>
      </c>
      <c r="U2468" t="s">
        <v>16024</v>
      </c>
      <c r="V2468">
        <v>1</v>
      </c>
      <c r="W2468" t="s">
        <v>16025</v>
      </c>
      <c r="X2468" t="s">
        <v>16026</v>
      </c>
      <c r="Y2468">
        <v>132</v>
      </c>
      <c r="Z2468" t="s">
        <v>44</v>
      </c>
      <c r="AA2468" t="s">
        <v>45</v>
      </c>
      <c r="AB2468" t="s">
        <v>62</v>
      </c>
      <c r="AC2468">
        <v>22000000</v>
      </c>
      <c r="AD2468">
        <v>2001</v>
      </c>
      <c r="AE2468">
        <v>241</v>
      </c>
      <c r="AF2468">
        <v>4.8</v>
      </c>
      <c r="AG2468">
        <v>1.85</v>
      </c>
      <c r="AH2468">
        <v>1000</v>
      </c>
    </row>
    <row r="2469" spans="1:34">
      <c r="A2469" t="s">
        <v>34</v>
      </c>
      <c r="B2469" t="s">
        <v>14287</v>
      </c>
      <c r="C2469">
        <v>31</v>
      </c>
      <c r="D2469">
        <v>114</v>
      </c>
      <c r="E2469">
        <v>0</v>
      </c>
      <c r="F2469">
        <v>582</v>
      </c>
      <c r="G2469" t="s">
        <v>4755</v>
      </c>
      <c r="H2469">
        <v>982</v>
      </c>
      <c r="I2469">
        <v>65623128</v>
      </c>
      <c r="J2469" t="s">
        <v>88</v>
      </c>
      <c r="K2469" t="s">
        <v>37</v>
      </c>
      <c r="L2469" t="s">
        <v>38</v>
      </c>
      <c r="Q2469" t="s">
        <v>5453</v>
      </c>
      <c r="R2469" t="s">
        <v>16032</v>
      </c>
      <c r="S2469">
        <v>7354</v>
      </c>
      <c r="T2469">
        <v>2753</v>
      </c>
      <c r="U2469" t="s">
        <v>15135</v>
      </c>
      <c r="V2469">
        <v>5</v>
      </c>
      <c r="W2469" t="s">
        <v>16033</v>
      </c>
      <c r="X2469" t="s">
        <v>16034</v>
      </c>
      <c r="Y2469">
        <v>50</v>
      </c>
      <c r="Z2469" t="s">
        <v>44</v>
      </c>
      <c r="AA2469" t="s">
        <v>45</v>
      </c>
      <c r="AB2469" t="s">
        <v>62</v>
      </c>
      <c r="AC2469">
        <v>20000000</v>
      </c>
      <c r="AD2469">
        <v>2012</v>
      </c>
      <c r="AE2469">
        <v>618</v>
      </c>
      <c r="AF2469">
        <v>4.8</v>
      </c>
      <c r="AG2469">
        <v>1.85</v>
      </c>
      <c r="AH2469">
        <v>0</v>
      </c>
    </row>
    <row r="2470" spans="1:34">
      <c r="A2470" t="s">
        <v>34</v>
      </c>
      <c r="B2470" t="s">
        <v>1159</v>
      </c>
      <c r="C2470">
        <v>76</v>
      </c>
      <c r="D2470">
        <v>99</v>
      </c>
      <c r="E2470">
        <v>272</v>
      </c>
      <c r="F2470">
        <v>62</v>
      </c>
      <c r="G2470" t="s">
        <v>14107</v>
      </c>
      <c r="H2470">
        <v>1000</v>
      </c>
      <c r="I2470">
        <v>12181484</v>
      </c>
      <c r="J2470" t="s">
        <v>88</v>
      </c>
      <c r="Q2470" t="s">
        <v>473</v>
      </c>
      <c r="R2470" t="s">
        <v>16040</v>
      </c>
      <c r="S2470">
        <v>26390</v>
      </c>
      <c r="T2470">
        <v>1189</v>
      </c>
      <c r="U2470" t="s">
        <v>16041</v>
      </c>
      <c r="V2470">
        <v>1</v>
      </c>
      <c r="W2470" t="s">
        <v>16042</v>
      </c>
      <c r="X2470" t="s">
        <v>16043</v>
      </c>
      <c r="Y2470">
        <v>176</v>
      </c>
      <c r="Z2470" t="s">
        <v>44</v>
      </c>
      <c r="AA2470" t="s">
        <v>45</v>
      </c>
      <c r="AB2470" t="s">
        <v>62</v>
      </c>
      <c r="AC2470">
        <v>40000000</v>
      </c>
      <c r="AD2470">
        <v>2004</v>
      </c>
      <c r="AE2470">
        <v>87</v>
      </c>
      <c r="AF2470">
        <v>4.8</v>
      </c>
      <c r="AG2470">
        <v>1.85</v>
      </c>
      <c r="AH2470">
        <v>713</v>
      </c>
    </row>
    <row r="2471" spans="1:34">
      <c r="A2471" t="s">
        <v>34</v>
      </c>
      <c r="B2471" t="s">
        <v>16055</v>
      </c>
      <c r="C2471">
        <v>128</v>
      </c>
      <c r="D2471">
        <v>99</v>
      </c>
      <c r="E2471">
        <v>3</v>
      </c>
      <c r="F2471">
        <v>628</v>
      </c>
      <c r="G2471" t="s">
        <v>3943</v>
      </c>
      <c r="H2471">
        <v>14000</v>
      </c>
      <c r="I2471">
        <v>33860010</v>
      </c>
      <c r="J2471" t="s">
        <v>88</v>
      </c>
      <c r="K2471" t="s">
        <v>87</v>
      </c>
      <c r="Q2471" t="s">
        <v>762</v>
      </c>
      <c r="R2471" t="s">
        <v>16056</v>
      </c>
      <c r="S2471">
        <v>33088</v>
      </c>
      <c r="T2471">
        <v>16461</v>
      </c>
      <c r="U2471" t="s">
        <v>1163</v>
      </c>
      <c r="V2471">
        <v>3</v>
      </c>
      <c r="W2471" t="s">
        <v>16057</v>
      </c>
      <c r="X2471" t="s">
        <v>16058</v>
      </c>
      <c r="Y2471">
        <v>143</v>
      </c>
      <c r="Z2471" t="s">
        <v>44</v>
      </c>
      <c r="AA2471" t="s">
        <v>45</v>
      </c>
      <c r="AB2471" t="s">
        <v>62</v>
      </c>
      <c r="AC2471">
        <v>15000000</v>
      </c>
      <c r="AD2471">
        <v>2009</v>
      </c>
      <c r="AE2471">
        <v>982</v>
      </c>
      <c r="AF2471">
        <v>4.8</v>
      </c>
      <c r="AG2471">
        <v>1.85</v>
      </c>
      <c r="AH2471">
        <v>0</v>
      </c>
    </row>
    <row r="2472" spans="1:34">
      <c r="A2472" t="s">
        <v>34</v>
      </c>
      <c r="B2472" t="s">
        <v>11905</v>
      </c>
      <c r="C2472">
        <v>133</v>
      </c>
      <c r="D2472">
        <v>103</v>
      </c>
      <c r="E2472">
        <v>30</v>
      </c>
      <c r="F2472">
        <v>727</v>
      </c>
      <c r="G2472" t="s">
        <v>10451</v>
      </c>
      <c r="H2472">
        <v>963</v>
      </c>
      <c r="I2472">
        <v>29580087</v>
      </c>
      <c r="J2472" t="s">
        <v>88</v>
      </c>
      <c r="K2472" t="s">
        <v>38</v>
      </c>
      <c r="L2472" t="s">
        <v>87</v>
      </c>
      <c r="Q2472" t="s">
        <v>1741</v>
      </c>
      <c r="R2472" t="s">
        <v>16079</v>
      </c>
      <c r="S2472">
        <v>29523</v>
      </c>
      <c r="T2472">
        <v>3150</v>
      </c>
      <c r="U2472" t="s">
        <v>16080</v>
      </c>
      <c r="V2472">
        <v>2</v>
      </c>
      <c r="W2472" t="s">
        <v>16081</v>
      </c>
      <c r="X2472" t="s">
        <v>16082</v>
      </c>
      <c r="Y2472">
        <v>121</v>
      </c>
      <c r="Z2472" t="s">
        <v>44</v>
      </c>
      <c r="AA2472" t="s">
        <v>45</v>
      </c>
      <c r="AB2472" t="s">
        <v>62</v>
      </c>
      <c r="AC2472">
        <v>58000000</v>
      </c>
      <c r="AD2472">
        <v>2009</v>
      </c>
      <c r="AE2472">
        <v>935</v>
      </c>
      <c r="AF2472">
        <v>4.7</v>
      </c>
      <c r="AG2472">
        <v>2.35</v>
      </c>
      <c r="AH2472">
        <v>0</v>
      </c>
    </row>
    <row r="2473" spans="1:34">
      <c r="A2473" t="s">
        <v>34</v>
      </c>
      <c r="B2473" t="s">
        <v>16100</v>
      </c>
      <c r="C2473">
        <v>82</v>
      </c>
      <c r="D2473">
        <v>94</v>
      </c>
      <c r="E2473">
        <v>0</v>
      </c>
      <c r="F2473">
        <v>235</v>
      </c>
      <c r="G2473" t="s">
        <v>2936</v>
      </c>
      <c r="H2473">
        <v>374</v>
      </c>
      <c r="I2473">
        <v>36037909</v>
      </c>
      <c r="J2473" t="s">
        <v>88</v>
      </c>
      <c r="K2473" t="s">
        <v>38</v>
      </c>
      <c r="Q2473" t="s">
        <v>5295</v>
      </c>
      <c r="R2473" t="s">
        <v>16101</v>
      </c>
      <c r="S2473">
        <v>10132</v>
      </c>
      <c r="T2473">
        <v>1238</v>
      </c>
      <c r="U2473" t="s">
        <v>16102</v>
      </c>
      <c r="V2473">
        <v>3</v>
      </c>
      <c r="W2473" t="s">
        <v>16103</v>
      </c>
      <c r="X2473" t="s">
        <v>16104</v>
      </c>
      <c r="Y2473">
        <v>130</v>
      </c>
      <c r="Z2473" t="s">
        <v>44</v>
      </c>
      <c r="AA2473" t="s">
        <v>359</v>
      </c>
      <c r="AB2473" t="s">
        <v>62</v>
      </c>
      <c r="AC2473">
        <v>60000000</v>
      </c>
      <c r="AD2473">
        <v>2000</v>
      </c>
      <c r="AE2473">
        <v>258</v>
      </c>
      <c r="AF2473">
        <v>4.7</v>
      </c>
      <c r="AG2473">
        <v>1.85</v>
      </c>
      <c r="AH2473">
        <v>390</v>
      </c>
    </row>
    <row r="2474" spans="1:34">
      <c r="A2474" t="s">
        <v>34</v>
      </c>
      <c r="B2474" t="s">
        <v>14287</v>
      </c>
      <c r="C2474">
        <v>24</v>
      </c>
      <c r="D2474">
        <v>100</v>
      </c>
      <c r="E2474">
        <v>0</v>
      </c>
      <c r="F2474">
        <v>400</v>
      </c>
      <c r="G2474" t="s">
        <v>6925</v>
      </c>
      <c r="H2474">
        <v>975</v>
      </c>
      <c r="I2474">
        <v>52528330</v>
      </c>
      <c r="J2474" t="s">
        <v>88</v>
      </c>
      <c r="K2474" t="s">
        <v>38</v>
      </c>
      <c r="Q2474" t="s">
        <v>4287</v>
      </c>
      <c r="R2474" t="s">
        <v>16111</v>
      </c>
      <c r="S2474">
        <v>4265</v>
      </c>
      <c r="T2474">
        <v>3202</v>
      </c>
      <c r="U2474" t="s">
        <v>16112</v>
      </c>
      <c r="V2474">
        <v>0</v>
      </c>
      <c r="W2474" t="s">
        <v>16113</v>
      </c>
      <c r="X2474" t="s">
        <v>16114</v>
      </c>
      <c r="Y2474">
        <v>27</v>
      </c>
      <c r="Z2474" t="s">
        <v>44</v>
      </c>
      <c r="AA2474" t="s">
        <v>45</v>
      </c>
      <c r="AB2474" t="s">
        <v>62</v>
      </c>
      <c r="AC2474">
        <v>25000000</v>
      </c>
      <c r="AD2474">
        <v>2013</v>
      </c>
      <c r="AE2474">
        <v>521</v>
      </c>
      <c r="AF2474">
        <v>4.7</v>
      </c>
      <c r="AG2474">
        <v>1.85</v>
      </c>
      <c r="AH2474">
        <v>0</v>
      </c>
    </row>
    <row r="2475" spans="1:34">
      <c r="A2475" t="s">
        <v>34</v>
      </c>
      <c r="B2475" t="s">
        <v>12120</v>
      </c>
      <c r="C2475">
        <v>86</v>
      </c>
      <c r="D2475">
        <v>99</v>
      </c>
      <c r="E2475">
        <v>154</v>
      </c>
      <c r="F2475">
        <v>347</v>
      </c>
      <c r="G2475" t="s">
        <v>4784</v>
      </c>
      <c r="H2475">
        <v>774</v>
      </c>
      <c r="I2475">
        <v>14983572</v>
      </c>
      <c r="J2475" t="s">
        <v>88</v>
      </c>
      <c r="K2475" t="s">
        <v>38</v>
      </c>
      <c r="L2475" t="s">
        <v>87</v>
      </c>
      <c r="Q2475" t="s">
        <v>10755</v>
      </c>
      <c r="R2475" t="s">
        <v>16115</v>
      </c>
      <c r="S2475">
        <v>9361</v>
      </c>
      <c r="T2475">
        <v>2498</v>
      </c>
      <c r="U2475" t="s">
        <v>5575</v>
      </c>
      <c r="V2475">
        <v>1</v>
      </c>
      <c r="W2475" t="s">
        <v>16116</v>
      </c>
      <c r="X2475" t="s">
        <v>16117</v>
      </c>
      <c r="Y2475">
        <v>162</v>
      </c>
      <c r="Z2475" t="s">
        <v>44</v>
      </c>
      <c r="AA2475" t="s">
        <v>45</v>
      </c>
      <c r="AB2475" t="s">
        <v>62</v>
      </c>
      <c r="AC2475">
        <v>25000000</v>
      </c>
      <c r="AD2475">
        <v>2000</v>
      </c>
      <c r="AE2475">
        <v>692</v>
      </c>
      <c r="AF2475">
        <v>4.7</v>
      </c>
      <c r="AG2475">
        <v>1.85</v>
      </c>
      <c r="AH2475">
        <v>378</v>
      </c>
    </row>
    <row r="2476" spans="1:34">
      <c r="A2476" t="s">
        <v>34</v>
      </c>
      <c r="B2476" t="s">
        <v>16130</v>
      </c>
      <c r="C2476">
        <v>43</v>
      </c>
      <c r="D2476">
        <v>90</v>
      </c>
      <c r="E2476">
        <v>8</v>
      </c>
      <c r="F2476">
        <v>495</v>
      </c>
      <c r="G2476" t="s">
        <v>402</v>
      </c>
      <c r="H2476">
        <v>1000</v>
      </c>
      <c r="I2476">
        <v>92900</v>
      </c>
      <c r="J2476" t="s">
        <v>88</v>
      </c>
      <c r="K2476" t="s">
        <v>38</v>
      </c>
      <c r="Q2476" t="s">
        <v>14047</v>
      </c>
      <c r="R2476" t="s">
        <v>16131</v>
      </c>
      <c r="S2476">
        <v>3662</v>
      </c>
      <c r="T2476">
        <v>3146</v>
      </c>
      <c r="U2476" t="s">
        <v>2142</v>
      </c>
      <c r="V2476">
        <v>1</v>
      </c>
      <c r="W2476" t="s">
        <v>16132</v>
      </c>
      <c r="X2476" t="s">
        <v>16133</v>
      </c>
      <c r="Y2476">
        <v>23</v>
      </c>
      <c r="Z2476" t="s">
        <v>44</v>
      </c>
      <c r="AA2476" t="s">
        <v>45</v>
      </c>
      <c r="AB2476" t="s">
        <v>62</v>
      </c>
      <c r="AC2476">
        <v>5000000</v>
      </c>
      <c r="AD2476">
        <v>2009</v>
      </c>
      <c r="AE2476">
        <v>893</v>
      </c>
      <c r="AF2476">
        <v>4.7</v>
      </c>
      <c r="AG2476">
        <v>1.85</v>
      </c>
      <c r="AH2476">
        <v>546</v>
      </c>
    </row>
    <row r="2477" spans="1:34">
      <c r="A2477" t="s">
        <v>34</v>
      </c>
      <c r="B2477" t="s">
        <v>16134</v>
      </c>
      <c r="C2477">
        <v>26</v>
      </c>
      <c r="D2477">
        <v>85</v>
      </c>
      <c r="E2477">
        <v>0</v>
      </c>
      <c r="F2477">
        <v>499</v>
      </c>
      <c r="G2477" t="s">
        <v>217</v>
      </c>
      <c r="H2477">
        <v>11000</v>
      </c>
      <c r="I2477">
        <v>36497</v>
      </c>
      <c r="J2477" t="s">
        <v>88</v>
      </c>
      <c r="Q2477" t="s">
        <v>201</v>
      </c>
      <c r="R2477" t="s">
        <v>16135</v>
      </c>
      <c r="S2477">
        <v>7367</v>
      </c>
      <c r="T2477">
        <v>14599</v>
      </c>
      <c r="U2477" t="s">
        <v>13148</v>
      </c>
      <c r="V2477">
        <v>0</v>
      </c>
      <c r="W2477" t="s">
        <v>16136</v>
      </c>
      <c r="X2477" t="s">
        <v>16137</v>
      </c>
      <c r="Y2477">
        <v>37</v>
      </c>
      <c r="Z2477" t="s">
        <v>44</v>
      </c>
      <c r="AA2477" t="s">
        <v>45</v>
      </c>
      <c r="AB2477" t="s">
        <v>46</v>
      </c>
      <c r="AC2477">
        <v>6000000</v>
      </c>
      <c r="AD2477">
        <v>2008</v>
      </c>
      <c r="AE2477">
        <v>826</v>
      </c>
      <c r="AF2477">
        <v>4.7</v>
      </c>
      <c r="AG2477">
        <v>1.85</v>
      </c>
      <c r="AH2477">
        <v>850</v>
      </c>
    </row>
    <row r="2478" spans="1:34">
      <c r="A2478" t="s">
        <v>34</v>
      </c>
      <c r="B2478" t="s">
        <v>15675</v>
      </c>
      <c r="C2478">
        <v>69</v>
      </c>
      <c r="D2478">
        <v>86</v>
      </c>
      <c r="E2478">
        <v>89</v>
      </c>
      <c r="F2478">
        <v>511</v>
      </c>
      <c r="G2478" t="s">
        <v>15676</v>
      </c>
      <c r="H2478">
        <v>986</v>
      </c>
      <c r="I2478">
        <v>17314483</v>
      </c>
      <c r="J2478" t="s">
        <v>88</v>
      </c>
      <c r="K2478" t="s">
        <v>70</v>
      </c>
      <c r="Q2478" t="s">
        <v>16138</v>
      </c>
      <c r="R2478" t="s">
        <v>16139</v>
      </c>
      <c r="S2478">
        <v>14621</v>
      </c>
      <c r="T2478">
        <v>4073</v>
      </c>
      <c r="U2478" t="s">
        <v>16140</v>
      </c>
      <c r="V2478">
        <v>2</v>
      </c>
      <c r="W2478" t="s">
        <v>16141</v>
      </c>
      <c r="X2478" t="s">
        <v>16142</v>
      </c>
      <c r="Y2478">
        <v>48</v>
      </c>
      <c r="Z2478" t="s">
        <v>44</v>
      </c>
      <c r="AA2478" t="s">
        <v>45</v>
      </c>
      <c r="AB2478" t="s">
        <v>46</v>
      </c>
      <c r="AC2478">
        <v>4000000</v>
      </c>
      <c r="AD2478">
        <v>2014</v>
      </c>
      <c r="AE2478">
        <v>713</v>
      </c>
      <c r="AF2478">
        <v>4.7</v>
      </c>
      <c r="AG2478">
        <v>1.85</v>
      </c>
      <c r="AH2478">
        <v>0</v>
      </c>
    </row>
    <row r="2479" spans="1:34">
      <c r="A2479" t="s">
        <v>34</v>
      </c>
      <c r="B2479" t="s">
        <v>1718</v>
      </c>
      <c r="C2479">
        <v>108</v>
      </c>
      <c r="D2479">
        <v>101</v>
      </c>
      <c r="E2479">
        <v>0</v>
      </c>
      <c r="F2479">
        <v>685</v>
      </c>
      <c r="G2479" t="s">
        <v>4218</v>
      </c>
      <c r="H2479">
        <v>8000</v>
      </c>
      <c r="I2479">
        <v>2506446</v>
      </c>
      <c r="J2479" t="s">
        <v>88</v>
      </c>
      <c r="K2479" t="s">
        <v>87</v>
      </c>
      <c r="Q2479" t="s">
        <v>4199</v>
      </c>
      <c r="R2479" t="s">
        <v>16150</v>
      </c>
      <c r="S2479">
        <v>8662</v>
      </c>
      <c r="T2479">
        <v>11327</v>
      </c>
      <c r="U2479" t="s">
        <v>1790</v>
      </c>
      <c r="V2479">
        <v>0</v>
      </c>
      <c r="W2479" t="s">
        <v>16151</v>
      </c>
      <c r="X2479" t="s">
        <v>16152</v>
      </c>
      <c r="Y2479">
        <v>172</v>
      </c>
      <c r="Z2479" t="s">
        <v>44</v>
      </c>
      <c r="AA2479" t="s">
        <v>45</v>
      </c>
      <c r="AB2479" t="s">
        <v>46</v>
      </c>
      <c r="AC2479">
        <v>2000000</v>
      </c>
      <c r="AD2479">
        <v>2002</v>
      </c>
      <c r="AE2479">
        <v>724</v>
      </c>
      <c r="AF2479">
        <v>4.7</v>
      </c>
      <c r="AG2479">
        <v>1.85</v>
      </c>
      <c r="AH2479">
        <v>134</v>
      </c>
    </row>
    <row r="2480" spans="1:34">
      <c r="A2480" t="s">
        <v>34</v>
      </c>
      <c r="B2480" t="s">
        <v>12234</v>
      </c>
      <c r="C2480">
        <v>91</v>
      </c>
      <c r="D2480">
        <v>87</v>
      </c>
      <c r="E2480">
        <v>41</v>
      </c>
      <c r="F2480">
        <v>574</v>
      </c>
      <c r="G2480" t="s">
        <v>514</v>
      </c>
      <c r="H2480">
        <v>1000</v>
      </c>
      <c r="I2480">
        <v>112950721</v>
      </c>
      <c r="J2480" t="s">
        <v>88</v>
      </c>
      <c r="K2480" t="s">
        <v>89</v>
      </c>
      <c r="L2480" t="s">
        <v>70</v>
      </c>
      <c r="Q2480" t="s">
        <v>13769</v>
      </c>
      <c r="R2480" t="s">
        <v>16164</v>
      </c>
      <c r="S2480">
        <v>33884</v>
      </c>
      <c r="T2480">
        <v>3287</v>
      </c>
      <c r="U2480" t="s">
        <v>241</v>
      </c>
      <c r="V2480">
        <v>0</v>
      </c>
      <c r="W2480" t="s">
        <v>16165</v>
      </c>
      <c r="X2480" t="s">
        <v>16166</v>
      </c>
      <c r="Y2480">
        <v>79</v>
      </c>
      <c r="Z2480" t="s">
        <v>44</v>
      </c>
      <c r="AA2480" t="s">
        <v>45</v>
      </c>
      <c r="AB2480" t="s">
        <v>150</v>
      </c>
      <c r="AC2480">
        <v>72000000</v>
      </c>
      <c r="AD2480">
        <v>2001</v>
      </c>
      <c r="AE2480">
        <v>692</v>
      </c>
      <c r="AF2480">
        <v>4.5999999999999996</v>
      </c>
      <c r="AG2480">
        <v>2.35</v>
      </c>
      <c r="AH2480">
        <v>266</v>
      </c>
    </row>
    <row r="2481" spans="1:34">
      <c r="A2481" t="s">
        <v>34</v>
      </c>
      <c r="B2481" t="s">
        <v>14894</v>
      </c>
      <c r="C2481">
        <v>65</v>
      </c>
      <c r="D2481">
        <v>99</v>
      </c>
      <c r="E2481">
        <v>14</v>
      </c>
      <c r="F2481">
        <v>633</v>
      </c>
      <c r="G2481" t="s">
        <v>3872</v>
      </c>
      <c r="H2481">
        <v>17000</v>
      </c>
      <c r="I2481">
        <v>70163652</v>
      </c>
      <c r="J2481" t="s">
        <v>88</v>
      </c>
      <c r="K2481" t="s">
        <v>37</v>
      </c>
      <c r="Q2481" t="s">
        <v>2423</v>
      </c>
      <c r="R2481" t="s">
        <v>16173</v>
      </c>
      <c r="S2481">
        <v>31968</v>
      </c>
      <c r="T2481">
        <v>19334</v>
      </c>
      <c r="U2481" t="s">
        <v>16174</v>
      </c>
      <c r="V2481">
        <v>0</v>
      </c>
      <c r="W2481" t="s">
        <v>16175</v>
      </c>
      <c r="X2481" t="s">
        <v>16176</v>
      </c>
      <c r="Y2481">
        <v>82</v>
      </c>
      <c r="Z2481" t="s">
        <v>44</v>
      </c>
      <c r="AA2481" t="s">
        <v>45</v>
      </c>
      <c r="AB2481" t="s">
        <v>62</v>
      </c>
      <c r="AC2481">
        <v>40000000</v>
      </c>
      <c r="AD2481">
        <v>2006</v>
      </c>
      <c r="AE2481">
        <v>826</v>
      </c>
      <c r="AF2481">
        <v>4.5999999999999996</v>
      </c>
      <c r="AG2481">
        <v>1.85</v>
      </c>
      <c r="AH2481">
        <v>663</v>
      </c>
    </row>
    <row r="2482" spans="1:34">
      <c r="A2482" t="s">
        <v>34</v>
      </c>
      <c r="B2482" t="s">
        <v>8626</v>
      </c>
      <c r="C2482">
        <v>133</v>
      </c>
      <c r="D2482">
        <v>95</v>
      </c>
      <c r="E2482">
        <v>0</v>
      </c>
      <c r="F2482">
        <v>643</v>
      </c>
      <c r="G2482" t="s">
        <v>1085</v>
      </c>
      <c r="H2482">
        <v>934</v>
      </c>
      <c r="I2482">
        <v>89808372</v>
      </c>
      <c r="J2482" t="s">
        <v>88</v>
      </c>
      <c r="Q2482" t="s">
        <v>6216</v>
      </c>
      <c r="R2482" t="s">
        <v>16190</v>
      </c>
      <c r="S2482">
        <v>46417</v>
      </c>
      <c r="T2482">
        <v>3500</v>
      </c>
      <c r="U2482" t="s">
        <v>16191</v>
      </c>
      <c r="V2482">
        <v>2</v>
      </c>
      <c r="W2482" t="s">
        <v>16192</v>
      </c>
      <c r="X2482" t="s">
        <v>16193</v>
      </c>
      <c r="Y2482">
        <v>297</v>
      </c>
      <c r="Z2482" t="s">
        <v>44</v>
      </c>
      <c r="AA2482" t="s">
        <v>45</v>
      </c>
      <c r="AB2482" t="s">
        <v>62</v>
      </c>
      <c r="AC2482">
        <v>45000000</v>
      </c>
      <c r="AD2482">
        <v>2003</v>
      </c>
      <c r="AE2482">
        <v>655</v>
      </c>
      <c r="AF2482">
        <v>4.5999999999999996</v>
      </c>
      <c r="AG2482">
        <v>1.85</v>
      </c>
      <c r="AH2482">
        <v>660</v>
      </c>
    </row>
    <row r="2483" spans="1:34">
      <c r="A2483" t="s">
        <v>34</v>
      </c>
      <c r="B2483" t="s">
        <v>16208</v>
      </c>
      <c r="C2483">
        <v>98</v>
      </c>
      <c r="D2483">
        <v>83</v>
      </c>
      <c r="E2483">
        <v>2</v>
      </c>
      <c r="F2483">
        <v>137</v>
      </c>
      <c r="G2483" t="s">
        <v>9325</v>
      </c>
      <c r="H2483">
        <v>591</v>
      </c>
      <c r="I2483">
        <v>22264487</v>
      </c>
      <c r="J2483" t="s">
        <v>88</v>
      </c>
      <c r="Q2483" t="s">
        <v>12883</v>
      </c>
      <c r="R2483" t="s">
        <v>16209</v>
      </c>
      <c r="S2483">
        <v>41239</v>
      </c>
      <c r="T2483">
        <v>1729</v>
      </c>
      <c r="U2483" t="s">
        <v>16210</v>
      </c>
      <c r="V2483">
        <v>0</v>
      </c>
      <c r="W2483" t="s">
        <v>16211</v>
      </c>
      <c r="X2483" t="s">
        <v>16212</v>
      </c>
      <c r="Y2483">
        <v>166</v>
      </c>
      <c r="Z2483" t="s">
        <v>44</v>
      </c>
      <c r="AA2483" t="s">
        <v>45</v>
      </c>
      <c r="AB2483" t="s">
        <v>46</v>
      </c>
      <c r="AC2483">
        <v>22000000</v>
      </c>
      <c r="AD2483">
        <v>2005</v>
      </c>
      <c r="AE2483">
        <v>489</v>
      </c>
      <c r="AF2483">
        <v>4.5999999999999996</v>
      </c>
      <c r="AG2483">
        <v>1.85</v>
      </c>
      <c r="AH2483">
        <v>887</v>
      </c>
    </row>
    <row r="2484" spans="1:34">
      <c r="A2484" t="s">
        <v>34</v>
      </c>
      <c r="B2484" t="s">
        <v>16221</v>
      </c>
      <c r="C2484">
        <v>74</v>
      </c>
      <c r="D2484">
        <v>89</v>
      </c>
      <c r="E2484">
        <v>10</v>
      </c>
      <c r="F2484">
        <v>231</v>
      </c>
      <c r="G2484" t="s">
        <v>914</v>
      </c>
      <c r="H2484">
        <v>811</v>
      </c>
      <c r="I2484">
        <v>29302097</v>
      </c>
      <c r="J2484" t="s">
        <v>88</v>
      </c>
      <c r="K2484" t="s">
        <v>89</v>
      </c>
      <c r="L2484" t="s">
        <v>128</v>
      </c>
      <c r="M2484" t="s">
        <v>87</v>
      </c>
      <c r="Q2484" t="s">
        <v>10261</v>
      </c>
      <c r="R2484" t="s">
        <v>16222</v>
      </c>
      <c r="S2484">
        <v>23408</v>
      </c>
      <c r="T2484">
        <v>2167</v>
      </c>
      <c r="U2484" t="s">
        <v>13358</v>
      </c>
      <c r="V2484">
        <v>8</v>
      </c>
      <c r="W2484" t="s">
        <v>16223</v>
      </c>
      <c r="X2484" t="s">
        <v>16224</v>
      </c>
      <c r="Y2484">
        <v>105</v>
      </c>
      <c r="Z2484" t="s">
        <v>44</v>
      </c>
      <c r="AA2484" t="s">
        <v>359</v>
      </c>
      <c r="AB2484" t="s">
        <v>150</v>
      </c>
      <c r="AC2484">
        <v>15000000</v>
      </c>
      <c r="AD2484">
        <v>2004</v>
      </c>
      <c r="AE2484">
        <v>636</v>
      </c>
      <c r="AF2484">
        <v>4.5999999999999996</v>
      </c>
      <c r="AG2484">
        <v>1.85</v>
      </c>
      <c r="AH2484">
        <v>810</v>
      </c>
    </row>
    <row r="2485" spans="1:34">
      <c r="A2485" t="s">
        <v>34</v>
      </c>
      <c r="B2485" t="s">
        <v>7576</v>
      </c>
      <c r="C2485">
        <v>56</v>
      </c>
      <c r="D2485">
        <v>90</v>
      </c>
      <c r="E2485">
        <v>119</v>
      </c>
      <c r="F2485">
        <v>636</v>
      </c>
      <c r="G2485" t="s">
        <v>2631</v>
      </c>
      <c r="H2485">
        <v>869</v>
      </c>
      <c r="I2485">
        <v>15549702</v>
      </c>
      <c r="J2485" t="s">
        <v>88</v>
      </c>
      <c r="K2485" t="s">
        <v>87</v>
      </c>
      <c r="Q2485" t="s">
        <v>11869</v>
      </c>
      <c r="R2485" t="s">
        <v>16234</v>
      </c>
      <c r="S2485">
        <v>24038</v>
      </c>
      <c r="T2485">
        <v>3007</v>
      </c>
      <c r="U2485" t="s">
        <v>8235</v>
      </c>
      <c r="V2485">
        <v>2</v>
      </c>
      <c r="W2485" t="s">
        <v>16235</v>
      </c>
      <c r="X2485" t="s">
        <v>16236</v>
      </c>
      <c r="Y2485">
        <v>123</v>
      </c>
      <c r="Z2485" t="s">
        <v>44</v>
      </c>
      <c r="AA2485" t="s">
        <v>45</v>
      </c>
      <c r="AB2485" t="s">
        <v>62</v>
      </c>
      <c r="AC2485">
        <v>14000000</v>
      </c>
      <c r="AD2485">
        <v>2003</v>
      </c>
      <c r="AE2485">
        <v>779</v>
      </c>
      <c r="AF2485">
        <v>4.5999999999999996</v>
      </c>
      <c r="AG2485">
        <v>1.85</v>
      </c>
      <c r="AH2485">
        <v>411</v>
      </c>
    </row>
    <row r="2486" spans="1:34">
      <c r="A2486" t="s">
        <v>34</v>
      </c>
      <c r="B2486" t="s">
        <v>16237</v>
      </c>
      <c r="C2486">
        <v>42</v>
      </c>
      <c r="D2486">
        <v>110</v>
      </c>
      <c r="E2486">
        <v>18</v>
      </c>
      <c r="F2486">
        <v>865</v>
      </c>
      <c r="G2486" t="s">
        <v>781</v>
      </c>
      <c r="H2486">
        <v>13000</v>
      </c>
      <c r="I2486">
        <v>175370</v>
      </c>
      <c r="J2486" t="s">
        <v>88</v>
      </c>
      <c r="Q2486" t="s">
        <v>98</v>
      </c>
      <c r="R2486" t="s">
        <v>16238</v>
      </c>
      <c r="S2486">
        <v>6884</v>
      </c>
      <c r="T2486">
        <v>17417</v>
      </c>
      <c r="U2486" t="s">
        <v>5046</v>
      </c>
      <c r="V2486">
        <v>1</v>
      </c>
      <c r="W2486" t="s">
        <v>16239</v>
      </c>
      <c r="X2486" t="s">
        <v>16240</v>
      </c>
      <c r="Y2486">
        <v>133</v>
      </c>
      <c r="Z2486" t="s">
        <v>44</v>
      </c>
      <c r="AA2486" t="s">
        <v>45</v>
      </c>
      <c r="AB2486" t="s">
        <v>46</v>
      </c>
      <c r="AC2486">
        <v>12000000</v>
      </c>
      <c r="AD2486">
        <v>1999</v>
      </c>
      <c r="AE2486">
        <v>883</v>
      </c>
      <c r="AF2486">
        <v>4.5999999999999996</v>
      </c>
      <c r="AG2486">
        <v>1.85</v>
      </c>
      <c r="AH2486">
        <v>458</v>
      </c>
    </row>
    <row r="2487" spans="1:34">
      <c r="A2487" t="s">
        <v>34</v>
      </c>
      <c r="B2487" t="s">
        <v>16241</v>
      </c>
      <c r="C2487">
        <v>62</v>
      </c>
      <c r="D2487">
        <v>86</v>
      </c>
      <c r="E2487">
        <v>5</v>
      </c>
      <c r="F2487">
        <v>532</v>
      </c>
      <c r="G2487" t="s">
        <v>4164</v>
      </c>
      <c r="H2487">
        <v>584</v>
      </c>
      <c r="I2487">
        <v>23978402</v>
      </c>
      <c r="J2487" t="s">
        <v>88</v>
      </c>
      <c r="K2487" t="s">
        <v>37</v>
      </c>
      <c r="Q2487" t="s">
        <v>2751</v>
      </c>
      <c r="R2487" t="s">
        <v>16242</v>
      </c>
      <c r="S2487">
        <v>10966</v>
      </c>
      <c r="T2487">
        <v>3850</v>
      </c>
      <c r="U2487" t="s">
        <v>2729</v>
      </c>
      <c r="V2487">
        <v>1</v>
      </c>
      <c r="W2487" t="s">
        <v>16243</v>
      </c>
      <c r="X2487" t="s">
        <v>16244</v>
      </c>
      <c r="Y2487">
        <v>100</v>
      </c>
      <c r="Z2487" t="s">
        <v>44</v>
      </c>
      <c r="AA2487" t="s">
        <v>45</v>
      </c>
      <c r="AB2487" t="s">
        <v>62</v>
      </c>
      <c r="AC2487">
        <v>11000000</v>
      </c>
      <c r="AD2487">
        <v>2001</v>
      </c>
      <c r="AE2487">
        <v>580</v>
      </c>
      <c r="AF2487">
        <v>4.5999999999999996</v>
      </c>
      <c r="AG2487">
        <v>1.85</v>
      </c>
      <c r="AH2487">
        <v>365</v>
      </c>
    </row>
    <row r="2488" spans="1:34">
      <c r="A2488" t="s">
        <v>34</v>
      </c>
      <c r="B2488" t="s">
        <v>16245</v>
      </c>
      <c r="C2488">
        <v>42</v>
      </c>
      <c r="D2488">
        <v>94</v>
      </c>
      <c r="E2488">
        <v>0</v>
      </c>
      <c r="F2488">
        <v>664</v>
      </c>
      <c r="G2488" t="s">
        <v>11453</v>
      </c>
      <c r="H2488">
        <v>1000</v>
      </c>
      <c r="I2488">
        <v>4693919</v>
      </c>
      <c r="J2488" t="s">
        <v>88</v>
      </c>
      <c r="Q2488" t="s">
        <v>2842</v>
      </c>
      <c r="R2488" t="s">
        <v>16246</v>
      </c>
      <c r="S2488">
        <v>11011</v>
      </c>
      <c r="T2488">
        <v>4484</v>
      </c>
      <c r="U2488" t="s">
        <v>5479</v>
      </c>
      <c r="V2488">
        <v>0</v>
      </c>
      <c r="W2488" t="s">
        <v>16247</v>
      </c>
      <c r="X2488" t="s">
        <v>16248</v>
      </c>
      <c r="Y2488">
        <v>78</v>
      </c>
      <c r="Z2488" t="s">
        <v>44</v>
      </c>
      <c r="AA2488" t="s">
        <v>45</v>
      </c>
      <c r="AB2488" t="s">
        <v>46</v>
      </c>
      <c r="AC2488">
        <v>6500000</v>
      </c>
      <c r="AD2488">
        <v>2008</v>
      </c>
      <c r="AE2488">
        <v>1000</v>
      </c>
      <c r="AF2488">
        <v>4.5999999999999996</v>
      </c>
      <c r="AG2488">
        <v>1.85</v>
      </c>
      <c r="AH2488">
        <v>422</v>
      </c>
    </row>
    <row r="2489" spans="1:34">
      <c r="A2489" t="s">
        <v>34</v>
      </c>
      <c r="B2489" t="s">
        <v>16264</v>
      </c>
      <c r="C2489">
        <v>27</v>
      </c>
      <c r="D2489">
        <v>93</v>
      </c>
      <c r="E2489">
        <v>69</v>
      </c>
      <c r="F2489">
        <v>69</v>
      </c>
      <c r="G2489" t="s">
        <v>16265</v>
      </c>
      <c r="H2489">
        <v>522</v>
      </c>
      <c r="I2489">
        <v>10097096</v>
      </c>
      <c r="J2489" t="s">
        <v>88</v>
      </c>
      <c r="Q2489" t="s">
        <v>10509</v>
      </c>
      <c r="R2489" t="s">
        <v>16266</v>
      </c>
      <c r="S2489">
        <v>5612</v>
      </c>
      <c r="T2489">
        <v>955</v>
      </c>
      <c r="U2489" t="s">
        <v>16264</v>
      </c>
      <c r="V2489">
        <v>2</v>
      </c>
      <c r="W2489" t="s">
        <v>16267</v>
      </c>
      <c r="X2489" t="s">
        <v>16268</v>
      </c>
      <c r="Y2489">
        <v>38</v>
      </c>
      <c r="Z2489" t="s">
        <v>44</v>
      </c>
      <c r="AA2489" t="s">
        <v>45</v>
      </c>
      <c r="AB2489" t="s">
        <v>46</v>
      </c>
      <c r="AC2489">
        <v>4000000</v>
      </c>
      <c r="AD2489">
        <v>2001</v>
      </c>
      <c r="AE2489">
        <v>231</v>
      </c>
      <c r="AF2489">
        <v>4.5999999999999996</v>
      </c>
      <c r="AG2489">
        <v>1.85</v>
      </c>
      <c r="AH2489">
        <v>842</v>
      </c>
    </row>
    <row r="2490" spans="1:34">
      <c r="A2490" t="s">
        <v>34</v>
      </c>
      <c r="B2490" t="s">
        <v>16275</v>
      </c>
      <c r="C2490">
        <v>46</v>
      </c>
      <c r="D2490">
        <v>86</v>
      </c>
      <c r="E2490">
        <v>10</v>
      </c>
      <c r="F2490">
        <v>126</v>
      </c>
      <c r="G2490" t="s">
        <v>16276</v>
      </c>
      <c r="H2490">
        <v>189</v>
      </c>
      <c r="I2490">
        <v>535249</v>
      </c>
      <c r="J2490" t="s">
        <v>88</v>
      </c>
      <c r="Q2490" t="s">
        <v>16277</v>
      </c>
      <c r="R2490" t="s">
        <v>16278</v>
      </c>
      <c r="S2490">
        <v>3467</v>
      </c>
      <c r="T2490">
        <v>768</v>
      </c>
      <c r="U2490" t="s">
        <v>16279</v>
      </c>
      <c r="V2490">
        <v>0</v>
      </c>
      <c r="W2490" t="s">
        <v>16280</v>
      </c>
      <c r="X2490" t="s">
        <v>16281</v>
      </c>
      <c r="Y2490">
        <v>13</v>
      </c>
      <c r="Z2490" t="s">
        <v>44</v>
      </c>
      <c r="AA2490" t="s">
        <v>45</v>
      </c>
      <c r="AB2490" t="s">
        <v>46</v>
      </c>
      <c r="AC2490">
        <v>3400000</v>
      </c>
      <c r="AD2490">
        <v>2010</v>
      </c>
      <c r="AE2490">
        <v>131</v>
      </c>
      <c r="AF2490">
        <v>4.5999999999999996</v>
      </c>
      <c r="AG2490">
        <v>1.85</v>
      </c>
      <c r="AH2490">
        <v>974</v>
      </c>
    </row>
    <row r="2491" spans="1:34">
      <c r="A2491" t="s">
        <v>34</v>
      </c>
      <c r="B2491" t="s">
        <v>16282</v>
      </c>
      <c r="C2491">
        <v>29</v>
      </c>
      <c r="D2491">
        <v>87</v>
      </c>
      <c r="E2491">
        <v>38</v>
      </c>
      <c r="F2491">
        <v>445</v>
      </c>
      <c r="G2491" t="s">
        <v>12031</v>
      </c>
      <c r="H2491">
        <v>552</v>
      </c>
      <c r="I2491">
        <v>1332</v>
      </c>
      <c r="J2491" t="s">
        <v>88</v>
      </c>
      <c r="K2491" t="s">
        <v>94</v>
      </c>
      <c r="Q2491" t="s">
        <v>13146</v>
      </c>
      <c r="R2491" t="s">
        <v>16283</v>
      </c>
      <c r="S2491">
        <v>2038</v>
      </c>
      <c r="T2491">
        <v>2251</v>
      </c>
      <c r="U2491" t="s">
        <v>16284</v>
      </c>
      <c r="V2491">
        <v>6</v>
      </c>
      <c r="W2491" t="s">
        <v>16285</v>
      </c>
      <c r="X2491" t="s">
        <v>16286</v>
      </c>
      <c r="Y2491">
        <v>20</v>
      </c>
      <c r="Z2491" t="s">
        <v>44</v>
      </c>
      <c r="AA2491" t="s">
        <v>45</v>
      </c>
      <c r="AB2491" t="s">
        <v>532</v>
      </c>
      <c r="AC2491">
        <v>500000</v>
      </c>
      <c r="AD2491">
        <v>2012</v>
      </c>
      <c r="AE2491">
        <v>533</v>
      </c>
      <c r="AF2491">
        <v>4.5999999999999996</v>
      </c>
      <c r="AG2491">
        <v>2.35</v>
      </c>
      <c r="AH2491">
        <v>898</v>
      </c>
    </row>
    <row r="2492" spans="1:34">
      <c r="A2492" t="s">
        <v>34</v>
      </c>
      <c r="B2492" t="s">
        <v>16322</v>
      </c>
      <c r="C2492">
        <v>32</v>
      </c>
      <c r="D2492">
        <v>91</v>
      </c>
      <c r="E2492">
        <v>10</v>
      </c>
      <c r="F2492">
        <v>574</v>
      </c>
      <c r="G2492" t="s">
        <v>5390</v>
      </c>
      <c r="H2492">
        <v>890</v>
      </c>
      <c r="I2492">
        <v>13571817</v>
      </c>
      <c r="J2492" t="s">
        <v>88</v>
      </c>
      <c r="K2492" t="s">
        <v>38</v>
      </c>
      <c r="L2492" t="s">
        <v>87</v>
      </c>
      <c r="M2492" t="s">
        <v>520</v>
      </c>
      <c r="Q2492" t="s">
        <v>830</v>
      </c>
      <c r="R2492" t="s">
        <v>16323</v>
      </c>
      <c r="S2492">
        <v>5312</v>
      </c>
      <c r="T2492">
        <v>3104</v>
      </c>
      <c r="U2492" t="s">
        <v>241</v>
      </c>
      <c r="V2492">
        <v>3</v>
      </c>
      <c r="W2492" t="s">
        <v>16324</v>
      </c>
      <c r="X2492" t="s">
        <v>16325</v>
      </c>
      <c r="Y2492">
        <v>40</v>
      </c>
      <c r="Z2492" t="s">
        <v>44</v>
      </c>
      <c r="AA2492" t="s">
        <v>45</v>
      </c>
      <c r="AB2492" t="s">
        <v>62</v>
      </c>
      <c r="AC2492">
        <v>15600000</v>
      </c>
      <c r="AD2492">
        <v>2002</v>
      </c>
      <c r="AE2492">
        <v>578</v>
      </c>
      <c r="AF2492">
        <v>4.5</v>
      </c>
      <c r="AG2492">
        <v>1.85</v>
      </c>
      <c r="AH2492">
        <v>939</v>
      </c>
    </row>
    <row r="2493" spans="1:34">
      <c r="A2493" t="s">
        <v>34</v>
      </c>
      <c r="B2493" t="s">
        <v>16326</v>
      </c>
      <c r="C2493">
        <v>97</v>
      </c>
      <c r="D2493">
        <v>87</v>
      </c>
      <c r="E2493">
        <v>374</v>
      </c>
      <c r="F2493">
        <v>484</v>
      </c>
      <c r="G2493" t="s">
        <v>8523</v>
      </c>
      <c r="H2493">
        <v>826</v>
      </c>
      <c r="I2493">
        <v>14249005</v>
      </c>
      <c r="J2493" t="s">
        <v>88</v>
      </c>
      <c r="Q2493" t="s">
        <v>1405</v>
      </c>
      <c r="R2493" t="s">
        <v>16327</v>
      </c>
      <c r="S2493">
        <v>39788</v>
      </c>
      <c r="T2493">
        <v>2689</v>
      </c>
      <c r="U2493" t="s">
        <v>16215</v>
      </c>
      <c r="V2493">
        <v>1</v>
      </c>
      <c r="W2493" t="s">
        <v>16328</v>
      </c>
      <c r="X2493" t="s">
        <v>16329</v>
      </c>
      <c r="Y2493">
        <v>619</v>
      </c>
      <c r="Z2493" t="s">
        <v>44</v>
      </c>
      <c r="AA2493" t="s">
        <v>45</v>
      </c>
      <c r="AB2493" t="s">
        <v>46</v>
      </c>
      <c r="AC2493">
        <v>15000000</v>
      </c>
      <c r="AD2493">
        <v>2001</v>
      </c>
      <c r="AE2493">
        <v>503</v>
      </c>
      <c r="AF2493">
        <v>4.5</v>
      </c>
      <c r="AG2493">
        <v>1.85</v>
      </c>
      <c r="AH2493">
        <v>0</v>
      </c>
    </row>
    <row r="2494" spans="1:34">
      <c r="A2494" t="s">
        <v>34</v>
      </c>
      <c r="B2494" t="s">
        <v>3237</v>
      </c>
      <c r="C2494">
        <v>34</v>
      </c>
      <c r="D2494">
        <v>100</v>
      </c>
      <c r="E2494">
        <v>0</v>
      </c>
      <c r="F2494">
        <v>364</v>
      </c>
      <c r="G2494" t="s">
        <v>4997</v>
      </c>
      <c r="H2494">
        <v>723</v>
      </c>
      <c r="I2494">
        <v>19900000</v>
      </c>
      <c r="J2494" t="s">
        <v>88</v>
      </c>
      <c r="K2494" t="s">
        <v>70</v>
      </c>
      <c r="L2494" t="s">
        <v>94</v>
      </c>
      <c r="M2494" t="s">
        <v>87</v>
      </c>
      <c r="Q2494" t="s">
        <v>4636</v>
      </c>
      <c r="R2494" t="s">
        <v>16334</v>
      </c>
      <c r="S2494">
        <v>17262</v>
      </c>
      <c r="T2494">
        <v>2348</v>
      </c>
      <c r="U2494" t="s">
        <v>16335</v>
      </c>
      <c r="V2494">
        <v>1</v>
      </c>
      <c r="W2494" t="s">
        <v>16336</v>
      </c>
      <c r="X2494" t="s">
        <v>16337</v>
      </c>
      <c r="Y2494">
        <v>53</v>
      </c>
      <c r="Z2494" t="s">
        <v>44</v>
      </c>
      <c r="AA2494" t="s">
        <v>45</v>
      </c>
      <c r="AB2494" t="s">
        <v>46</v>
      </c>
      <c r="AC2494">
        <v>20000000</v>
      </c>
      <c r="AD2494">
        <v>1995</v>
      </c>
      <c r="AE2494">
        <v>422</v>
      </c>
      <c r="AF2494">
        <v>4.5</v>
      </c>
      <c r="AG2494">
        <v>1.85</v>
      </c>
      <c r="AH2494">
        <v>1000</v>
      </c>
    </row>
    <row r="2495" spans="1:34">
      <c r="A2495" t="s">
        <v>34</v>
      </c>
      <c r="B2495" t="s">
        <v>4168</v>
      </c>
      <c r="C2495">
        <v>128</v>
      </c>
      <c r="D2495">
        <v>112</v>
      </c>
      <c r="E2495">
        <v>197</v>
      </c>
      <c r="F2495">
        <v>632</v>
      </c>
      <c r="G2495" t="s">
        <v>16341</v>
      </c>
      <c r="H2495">
        <v>755</v>
      </c>
      <c r="I2495">
        <v>90556401</v>
      </c>
      <c r="J2495" t="s">
        <v>88</v>
      </c>
      <c r="K2495" t="s">
        <v>38</v>
      </c>
      <c r="L2495" t="s">
        <v>89</v>
      </c>
      <c r="M2495" t="s">
        <v>128</v>
      </c>
      <c r="N2495" t="s">
        <v>91</v>
      </c>
      <c r="O2495" t="s">
        <v>87</v>
      </c>
      <c r="Q2495" t="s">
        <v>2838</v>
      </c>
      <c r="R2495" t="s">
        <v>16342</v>
      </c>
      <c r="S2495">
        <v>43795</v>
      </c>
      <c r="T2495">
        <v>3507</v>
      </c>
      <c r="U2495" t="s">
        <v>15411</v>
      </c>
      <c r="V2495">
        <v>1</v>
      </c>
      <c r="W2495" t="s">
        <v>16343</v>
      </c>
      <c r="X2495" t="s">
        <v>16344</v>
      </c>
      <c r="Y2495">
        <v>171</v>
      </c>
      <c r="Z2495" t="s">
        <v>44</v>
      </c>
      <c r="AA2495" t="s">
        <v>45</v>
      </c>
      <c r="AB2495" t="s">
        <v>251</v>
      </c>
      <c r="AC2495">
        <v>11000000</v>
      </c>
      <c r="AD2495">
        <v>2008</v>
      </c>
      <c r="AE2495">
        <v>734</v>
      </c>
      <c r="AF2495">
        <v>4.5</v>
      </c>
      <c r="AG2495">
        <v>1.85</v>
      </c>
      <c r="AH2495">
        <v>0</v>
      </c>
    </row>
    <row r="2496" spans="1:34">
      <c r="A2496" t="s">
        <v>34</v>
      </c>
      <c r="B2496" t="s">
        <v>6938</v>
      </c>
      <c r="C2496">
        <v>62</v>
      </c>
      <c r="D2496">
        <v>104</v>
      </c>
      <c r="E2496">
        <v>23</v>
      </c>
      <c r="F2496">
        <v>591</v>
      </c>
      <c r="G2496" t="s">
        <v>7519</v>
      </c>
      <c r="H2496">
        <v>752</v>
      </c>
      <c r="I2496">
        <v>6712451</v>
      </c>
      <c r="J2496" t="s">
        <v>88</v>
      </c>
      <c r="K2496" t="s">
        <v>87</v>
      </c>
      <c r="Q2496" t="s">
        <v>16361</v>
      </c>
      <c r="R2496" t="s">
        <v>16362</v>
      </c>
      <c r="S2496">
        <v>4102</v>
      </c>
      <c r="T2496">
        <v>3133</v>
      </c>
      <c r="U2496" t="s">
        <v>1671</v>
      </c>
      <c r="V2496">
        <v>0</v>
      </c>
      <c r="W2496" t="s">
        <v>16363</v>
      </c>
      <c r="X2496" t="s">
        <v>16364</v>
      </c>
      <c r="Y2496">
        <v>89</v>
      </c>
      <c r="Z2496" t="s">
        <v>44</v>
      </c>
      <c r="AA2496" t="s">
        <v>16365</v>
      </c>
      <c r="AB2496" t="s">
        <v>46</v>
      </c>
      <c r="AC2496">
        <v>90000000</v>
      </c>
      <c r="AD2496">
        <v>2001</v>
      </c>
      <c r="AE2496">
        <v>631</v>
      </c>
      <c r="AF2496">
        <v>4.4000000000000004</v>
      </c>
      <c r="AG2496">
        <v>1.85</v>
      </c>
      <c r="AH2496">
        <v>53</v>
      </c>
    </row>
    <row r="2497" spans="1:34">
      <c r="A2497" t="s">
        <v>34</v>
      </c>
      <c r="B2497" t="s">
        <v>10502</v>
      </c>
      <c r="C2497">
        <v>76</v>
      </c>
      <c r="D2497">
        <v>98</v>
      </c>
      <c r="E2497">
        <v>48</v>
      </c>
      <c r="F2497">
        <v>722</v>
      </c>
      <c r="G2497" t="s">
        <v>1363</v>
      </c>
      <c r="H2497">
        <v>21000</v>
      </c>
      <c r="I2497">
        <v>61112916</v>
      </c>
      <c r="J2497" t="s">
        <v>88</v>
      </c>
      <c r="K2497" t="s">
        <v>89</v>
      </c>
      <c r="L2497" t="s">
        <v>70</v>
      </c>
      <c r="Q2497" t="s">
        <v>608</v>
      </c>
      <c r="R2497" t="s">
        <v>16377</v>
      </c>
      <c r="S2497">
        <v>14888</v>
      </c>
      <c r="T2497">
        <v>24664</v>
      </c>
      <c r="U2497" t="s">
        <v>13362</v>
      </c>
      <c r="V2497">
        <v>0</v>
      </c>
      <c r="W2497" t="s">
        <v>16378</v>
      </c>
      <c r="X2497" t="s">
        <v>16379</v>
      </c>
      <c r="Y2497">
        <v>83</v>
      </c>
      <c r="Z2497" t="s">
        <v>44</v>
      </c>
      <c r="AA2497" t="s">
        <v>45</v>
      </c>
      <c r="AB2497" t="s">
        <v>150</v>
      </c>
      <c r="AC2497">
        <v>50000000</v>
      </c>
      <c r="AD2497">
        <v>2006</v>
      </c>
      <c r="AE2497">
        <v>936</v>
      </c>
      <c r="AF2497">
        <v>4.4000000000000004</v>
      </c>
      <c r="AG2497">
        <v>2.35</v>
      </c>
      <c r="AH2497">
        <v>747</v>
      </c>
    </row>
    <row r="2498" spans="1:34">
      <c r="A2498" t="s">
        <v>34</v>
      </c>
      <c r="B2498" t="s">
        <v>14287</v>
      </c>
      <c r="C2498">
        <v>40</v>
      </c>
      <c r="D2498">
        <v>121</v>
      </c>
      <c r="E2498">
        <v>0</v>
      </c>
      <c r="F2498">
        <v>721</v>
      </c>
      <c r="G2498" t="s">
        <v>10521</v>
      </c>
      <c r="H2498">
        <v>2000</v>
      </c>
      <c r="I2498">
        <v>60072596</v>
      </c>
      <c r="J2498" t="s">
        <v>88</v>
      </c>
      <c r="K2498" t="s">
        <v>38</v>
      </c>
      <c r="L2498" t="s">
        <v>87</v>
      </c>
      <c r="Q2498" t="s">
        <v>13954</v>
      </c>
      <c r="R2498" t="s">
        <v>16404</v>
      </c>
      <c r="S2498">
        <v>7664</v>
      </c>
      <c r="T2498">
        <v>6657</v>
      </c>
      <c r="U2498" t="s">
        <v>14288</v>
      </c>
      <c r="V2498">
        <v>8</v>
      </c>
      <c r="W2498" t="s">
        <v>16405</v>
      </c>
      <c r="X2498" t="s">
        <v>16406</v>
      </c>
      <c r="Y2498">
        <v>68</v>
      </c>
      <c r="Z2498" t="s">
        <v>44</v>
      </c>
      <c r="AA2498" t="s">
        <v>45</v>
      </c>
      <c r="AB2498" t="s">
        <v>62</v>
      </c>
      <c r="AC2498">
        <v>20000000</v>
      </c>
      <c r="AD2498">
        <v>2010</v>
      </c>
      <c r="AE2498">
        <v>907</v>
      </c>
      <c r="AF2498">
        <v>4.4000000000000004</v>
      </c>
      <c r="AG2498">
        <v>1.85</v>
      </c>
      <c r="AH2498">
        <v>0</v>
      </c>
    </row>
    <row r="2499" spans="1:34">
      <c r="A2499" t="s">
        <v>34</v>
      </c>
      <c r="B2499" t="s">
        <v>16418</v>
      </c>
      <c r="C2499">
        <v>75</v>
      </c>
      <c r="D2499">
        <v>92</v>
      </c>
      <c r="E2499">
        <v>29</v>
      </c>
      <c r="F2499">
        <v>618</v>
      </c>
      <c r="G2499" t="s">
        <v>2200</v>
      </c>
      <c r="H2499">
        <v>939</v>
      </c>
      <c r="I2499">
        <v>13922211</v>
      </c>
      <c r="J2499" t="s">
        <v>88</v>
      </c>
      <c r="Q2499" t="s">
        <v>4259</v>
      </c>
      <c r="R2499" t="s">
        <v>16419</v>
      </c>
      <c r="S2499">
        <v>18271</v>
      </c>
      <c r="T2499">
        <v>3935</v>
      </c>
      <c r="U2499" t="s">
        <v>4755</v>
      </c>
      <c r="V2499">
        <v>9</v>
      </c>
      <c r="W2499" t="s">
        <v>16420</v>
      </c>
      <c r="X2499" t="s">
        <v>16421</v>
      </c>
      <c r="Y2499">
        <v>150</v>
      </c>
      <c r="Z2499" t="s">
        <v>44</v>
      </c>
      <c r="AA2499" t="s">
        <v>45</v>
      </c>
      <c r="AB2499" t="s">
        <v>46</v>
      </c>
      <c r="AC2499">
        <v>16000000</v>
      </c>
      <c r="AD2499">
        <v>2004</v>
      </c>
      <c r="AE2499">
        <v>881</v>
      </c>
      <c r="AF2499">
        <v>4.4000000000000004</v>
      </c>
      <c r="AG2499">
        <v>1.85</v>
      </c>
      <c r="AH2499">
        <v>0</v>
      </c>
    </row>
    <row r="2500" spans="1:34">
      <c r="A2500" t="s">
        <v>34</v>
      </c>
      <c r="B2500" t="s">
        <v>16435</v>
      </c>
      <c r="C2500">
        <v>48</v>
      </c>
      <c r="D2500">
        <v>82</v>
      </c>
      <c r="E2500">
        <v>0</v>
      </c>
      <c r="F2500">
        <v>51</v>
      </c>
      <c r="G2500" t="s">
        <v>8416</v>
      </c>
      <c r="H2500">
        <v>472</v>
      </c>
      <c r="I2500">
        <v>4142507</v>
      </c>
      <c r="J2500" t="s">
        <v>88</v>
      </c>
      <c r="K2500" t="s">
        <v>87</v>
      </c>
      <c r="Q2500" t="s">
        <v>8656</v>
      </c>
      <c r="R2500" t="s">
        <v>16436</v>
      </c>
      <c r="S2500">
        <v>3665</v>
      </c>
      <c r="T2500">
        <v>858</v>
      </c>
      <c r="U2500" t="s">
        <v>16437</v>
      </c>
      <c r="V2500">
        <v>1</v>
      </c>
      <c r="W2500" t="s">
        <v>16438</v>
      </c>
      <c r="X2500" t="s">
        <v>16439</v>
      </c>
      <c r="Y2500">
        <v>81</v>
      </c>
      <c r="Z2500" t="s">
        <v>44</v>
      </c>
      <c r="AA2500" t="s">
        <v>45</v>
      </c>
      <c r="AB2500" t="s">
        <v>46</v>
      </c>
      <c r="AC2500">
        <v>3000000</v>
      </c>
      <c r="AD2500">
        <v>2000</v>
      </c>
      <c r="AE2500">
        <v>324</v>
      </c>
      <c r="AF2500">
        <v>4.4000000000000004</v>
      </c>
      <c r="AG2500">
        <v>1.85</v>
      </c>
      <c r="AH2500">
        <v>131</v>
      </c>
    </row>
    <row r="2501" spans="1:34">
      <c r="A2501" t="s">
        <v>34</v>
      </c>
      <c r="B2501" t="s">
        <v>16443</v>
      </c>
      <c r="C2501">
        <v>221</v>
      </c>
      <c r="D2501">
        <v>146</v>
      </c>
      <c r="E2501">
        <v>127</v>
      </c>
      <c r="F2501">
        <v>722</v>
      </c>
      <c r="G2501" t="s">
        <v>16444</v>
      </c>
      <c r="H2501">
        <v>962</v>
      </c>
      <c r="I2501">
        <v>95328937</v>
      </c>
      <c r="J2501" t="s">
        <v>88</v>
      </c>
      <c r="K2501" t="s">
        <v>38</v>
      </c>
      <c r="L2501" t="s">
        <v>87</v>
      </c>
      <c r="Q2501" t="s">
        <v>13534</v>
      </c>
      <c r="R2501" t="s">
        <v>16445</v>
      </c>
      <c r="S2501">
        <v>59581</v>
      </c>
      <c r="T2501">
        <v>4555</v>
      </c>
      <c r="U2501" t="s">
        <v>13362</v>
      </c>
      <c r="V2501">
        <v>4</v>
      </c>
      <c r="W2501" t="s">
        <v>16446</v>
      </c>
      <c r="X2501" t="s">
        <v>16447</v>
      </c>
      <c r="Y2501">
        <v>293</v>
      </c>
      <c r="Z2501" t="s">
        <v>44</v>
      </c>
      <c r="AA2501" t="s">
        <v>45</v>
      </c>
      <c r="AB2501" t="s">
        <v>46</v>
      </c>
      <c r="AC2501">
        <v>100000000</v>
      </c>
      <c r="AD2501">
        <v>2010</v>
      </c>
      <c r="AE2501">
        <v>740</v>
      </c>
      <c r="AF2501">
        <v>4.3</v>
      </c>
      <c r="AG2501">
        <v>1.85</v>
      </c>
      <c r="AH2501">
        <v>0</v>
      </c>
    </row>
    <row r="2502" spans="1:34">
      <c r="A2502" t="s">
        <v>34</v>
      </c>
      <c r="B2502" t="s">
        <v>7359</v>
      </c>
      <c r="C2502">
        <v>94</v>
      </c>
      <c r="D2502">
        <v>109</v>
      </c>
      <c r="E2502">
        <v>88</v>
      </c>
      <c r="F2502">
        <v>571</v>
      </c>
      <c r="G2502" t="s">
        <v>13125</v>
      </c>
      <c r="H2502">
        <v>611</v>
      </c>
      <c r="I2502">
        <v>123307945</v>
      </c>
      <c r="J2502" t="s">
        <v>88</v>
      </c>
      <c r="K2502" t="s">
        <v>87</v>
      </c>
      <c r="L2502" t="s">
        <v>86</v>
      </c>
      <c r="Q2502" t="s">
        <v>2915</v>
      </c>
      <c r="R2502" t="s">
        <v>16448</v>
      </c>
      <c r="S2502">
        <v>39391</v>
      </c>
      <c r="T2502">
        <v>2818</v>
      </c>
      <c r="U2502" t="s">
        <v>921</v>
      </c>
      <c r="V2502">
        <v>1</v>
      </c>
      <c r="W2502" t="s">
        <v>16449</v>
      </c>
      <c r="X2502" t="s">
        <v>16450</v>
      </c>
      <c r="Y2502">
        <v>171</v>
      </c>
      <c r="Z2502" t="s">
        <v>44</v>
      </c>
      <c r="AA2502" t="s">
        <v>45</v>
      </c>
      <c r="AB2502" t="s">
        <v>62</v>
      </c>
      <c r="AC2502">
        <v>65000000</v>
      </c>
      <c r="AD2502">
        <v>2000</v>
      </c>
      <c r="AE2502">
        <v>592</v>
      </c>
      <c r="AF2502">
        <v>4.3</v>
      </c>
      <c r="AG2502">
        <v>1.85</v>
      </c>
      <c r="AH2502">
        <v>374</v>
      </c>
    </row>
    <row r="2503" spans="1:34">
      <c r="A2503" t="s">
        <v>34</v>
      </c>
      <c r="B2503" t="s">
        <v>6679</v>
      </c>
      <c r="C2503">
        <v>78</v>
      </c>
      <c r="D2503">
        <v>98</v>
      </c>
      <c r="E2503">
        <v>322</v>
      </c>
      <c r="F2503">
        <v>723</v>
      </c>
      <c r="G2503" t="s">
        <v>13105</v>
      </c>
      <c r="H2503">
        <v>979</v>
      </c>
      <c r="I2503">
        <v>58255287</v>
      </c>
      <c r="J2503" t="s">
        <v>88</v>
      </c>
      <c r="K2503" t="s">
        <v>37</v>
      </c>
      <c r="Q2503" t="s">
        <v>238</v>
      </c>
      <c r="R2503" t="s">
        <v>16454</v>
      </c>
      <c r="S2503">
        <v>39471</v>
      </c>
      <c r="T2503">
        <v>6334</v>
      </c>
      <c r="U2503" t="s">
        <v>4636</v>
      </c>
      <c r="V2503">
        <v>1</v>
      </c>
      <c r="W2503" t="s">
        <v>16455</v>
      </c>
      <c r="X2503" t="s">
        <v>16456</v>
      </c>
      <c r="Y2503">
        <v>187</v>
      </c>
      <c r="Z2503" t="s">
        <v>44</v>
      </c>
      <c r="AA2503" t="s">
        <v>45</v>
      </c>
      <c r="AB2503" t="s">
        <v>62</v>
      </c>
      <c r="AC2503">
        <v>64000000</v>
      </c>
      <c r="AD2503">
        <v>2006</v>
      </c>
      <c r="AE2503">
        <v>862</v>
      </c>
      <c r="AF2503">
        <v>4.3</v>
      </c>
      <c r="AG2503">
        <v>1.85</v>
      </c>
      <c r="AH2503">
        <v>0</v>
      </c>
    </row>
    <row r="2504" spans="1:34">
      <c r="A2504" t="s">
        <v>34</v>
      </c>
      <c r="B2504" t="s">
        <v>15041</v>
      </c>
      <c r="C2504">
        <v>51</v>
      </c>
      <c r="D2504">
        <v>117</v>
      </c>
      <c r="E2504">
        <v>31</v>
      </c>
      <c r="F2504">
        <v>210</v>
      </c>
      <c r="G2504" t="s">
        <v>15640</v>
      </c>
      <c r="H2504">
        <v>2000</v>
      </c>
      <c r="I2504">
        <v>32800000</v>
      </c>
      <c r="J2504" t="s">
        <v>88</v>
      </c>
      <c r="K2504" t="s">
        <v>37</v>
      </c>
      <c r="L2504" t="s">
        <v>38</v>
      </c>
      <c r="M2504" t="s">
        <v>57</v>
      </c>
      <c r="Q2504" t="s">
        <v>2766</v>
      </c>
      <c r="R2504" t="s">
        <v>16464</v>
      </c>
      <c r="S2504">
        <v>34896</v>
      </c>
      <c r="T2504">
        <v>3016</v>
      </c>
      <c r="U2504" t="s">
        <v>493</v>
      </c>
      <c r="V2504">
        <v>1</v>
      </c>
      <c r="W2504" t="s">
        <v>16465</v>
      </c>
      <c r="X2504" t="s">
        <v>16466</v>
      </c>
      <c r="Y2504">
        <v>118</v>
      </c>
      <c r="Z2504" t="s">
        <v>44</v>
      </c>
      <c r="AA2504" t="s">
        <v>45</v>
      </c>
      <c r="AB2504" t="s">
        <v>46</v>
      </c>
      <c r="AC2504">
        <v>40000000</v>
      </c>
      <c r="AD2504">
        <v>1996</v>
      </c>
      <c r="AE2504">
        <v>472</v>
      </c>
      <c r="AF2504">
        <v>4.3</v>
      </c>
      <c r="AG2504">
        <v>1.85</v>
      </c>
      <c r="AH2504">
        <v>877</v>
      </c>
    </row>
    <row r="2505" spans="1:34">
      <c r="A2505" t="s">
        <v>34</v>
      </c>
      <c r="B2505" t="s">
        <v>9298</v>
      </c>
      <c r="C2505">
        <v>59</v>
      </c>
      <c r="D2505">
        <v>93</v>
      </c>
      <c r="E2505">
        <v>38</v>
      </c>
      <c r="F2505">
        <v>631</v>
      </c>
      <c r="G2505" t="s">
        <v>16467</v>
      </c>
      <c r="H2505">
        <v>1000</v>
      </c>
      <c r="I2505">
        <v>48114556</v>
      </c>
      <c r="J2505" t="s">
        <v>88</v>
      </c>
      <c r="K2505" t="s">
        <v>89</v>
      </c>
      <c r="L2505" t="s">
        <v>70</v>
      </c>
      <c r="M2505" t="s">
        <v>87</v>
      </c>
      <c r="Q2505" t="s">
        <v>8169</v>
      </c>
      <c r="R2505" t="s">
        <v>16468</v>
      </c>
      <c r="S2505">
        <v>9380</v>
      </c>
      <c r="T2505">
        <v>4604</v>
      </c>
      <c r="U2505" t="s">
        <v>9756</v>
      </c>
      <c r="V2505">
        <v>1</v>
      </c>
      <c r="W2505" t="s">
        <v>16469</v>
      </c>
      <c r="X2505" t="s">
        <v>16470</v>
      </c>
      <c r="Y2505">
        <v>91</v>
      </c>
      <c r="Z2505" t="s">
        <v>44</v>
      </c>
      <c r="AA2505" t="s">
        <v>45</v>
      </c>
      <c r="AB2505" t="s">
        <v>150</v>
      </c>
      <c r="AC2505">
        <v>26000000</v>
      </c>
      <c r="AD2505">
        <v>2004</v>
      </c>
      <c r="AE2505">
        <v>641</v>
      </c>
      <c r="AF2505">
        <v>4.3</v>
      </c>
      <c r="AG2505">
        <v>2.35</v>
      </c>
      <c r="AH2505">
        <v>531</v>
      </c>
    </row>
    <row r="2506" spans="1:34">
      <c r="A2506" t="s">
        <v>34</v>
      </c>
      <c r="B2506" t="s">
        <v>7576</v>
      </c>
      <c r="C2506">
        <v>45</v>
      </c>
      <c r="D2506">
        <v>83</v>
      </c>
      <c r="E2506">
        <v>119</v>
      </c>
      <c r="F2506">
        <v>633</v>
      </c>
      <c r="G2506" t="s">
        <v>5991</v>
      </c>
      <c r="H2506">
        <v>885</v>
      </c>
      <c r="I2506">
        <v>7001720</v>
      </c>
      <c r="J2506" t="s">
        <v>88</v>
      </c>
      <c r="K2506" t="s">
        <v>70</v>
      </c>
      <c r="Q2506" t="s">
        <v>16481</v>
      </c>
      <c r="R2506" t="s">
        <v>16482</v>
      </c>
      <c r="S2506">
        <v>8560</v>
      </c>
      <c r="T2506">
        <v>2907</v>
      </c>
      <c r="U2506" t="s">
        <v>16483</v>
      </c>
      <c r="V2506">
        <v>2</v>
      </c>
      <c r="W2506" t="s">
        <v>16484</v>
      </c>
      <c r="X2506" t="s">
        <v>16485</v>
      </c>
      <c r="Y2506">
        <v>205</v>
      </c>
      <c r="Z2506" t="s">
        <v>44</v>
      </c>
      <c r="AA2506" t="s">
        <v>45</v>
      </c>
      <c r="AB2506" t="s">
        <v>62</v>
      </c>
      <c r="AC2506">
        <v>12000000</v>
      </c>
      <c r="AD2506">
        <v>2008</v>
      </c>
      <c r="AE2506">
        <v>816</v>
      </c>
      <c r="AF2506">
        <v>4.3</v>
      </c>
      <c r="AG2506">
        <v>2.35</v>
      </c>
      <c r="AH2506">
        <v>797</v>
      </c>
    </row>
    <row r="2507" spans="1:34">
      <c r="A2507" t="s">
        <v>34</v>
      </c>
      <c r="B2507" t="s">
        <v>16493</v>
      </c>
      <c r="C2507">
        <v>45</v>
      </c>
      <c r="D2507">
        <v>97</v>
      </c>
      <c r="E2507">
        <v>4</v>
      </c>
      <c r="F2507">
        <v>826</v>
      </c>
      <c r="G2507" t="s">
        <v>6428</v>
      </c>
      <c r="H2507">
        <v>1000</v>
      </c>
      <c r="I2507">
        <v>31179516</v>
      </c>
      <c r="J2507" t="s">
        <v>88</v>
      </c>
      <c r="Q2507" t="s">
        <v>7151</v>
      </c>
      <c r="R2507" t="s">
        <v>16494</v>
      </c>
      <c r="S2507">
        <v>5928</v>
      </c>
      <c r="T2507">
        <v>5006</v>
      </c>
      <c r="U2507" t="s">
        <v>16495</v>
      </c>
      <c r="V2507">
        <v>5</v>
      </c>
      <c r="W2507" t="s">
        <v>16496</v>
      </c>
      <c r="X2507" t="s">
        <v>16497</v>
      </c>
      <c r="Y2507">
        <v>49</v>
      </c>
      <c r="Z2507" t="s">
        <v>44</v>
      </c>
      <c r="AA2507" t="s">
        <v>45</v>
      </c>
      <c r="AB2507" t="s">
        <v>62</v>
      </c>
      <c r="AC2507">
        <v>12000000</v>
      </c>
      <c r="AD2507">
        <v>2004</v>
      </c>
      <c r="AE2507">
        <v>1000</v>
      </c>
      <c r="AF2507">
        <v>4.3</v>
      </c>
      <c r="AG2507">
        <v>2.35</v>
      </c>
      <c r="AH2507">
        <v>243</v>
      </c>
    </row>
    <row r="2508" spans="1:34">
      <c r="A2508" t="s">
        <v>34</v>
      </c>
      <c r="B2508" t="s">
        <v>9659</v>
      </c>
      <c r="C2508">
        <v>180</v>
      </c>
      <c r="D2508">
        <v>94</v>
      </c>
      <c r="E2508">
        <v>0</v>
      </c>
      <c r="F2508">
        <v>3000</v>
      </c>
      <c r="G2508" t="s">
        <v>509</v>
      </c>
      <c r="H2508">
        <v>20000</v>
      </c>
      <c r="I2508">
        <v>8828771</v>
      </c>
      <c r="J2508" t="s">
        <v>88</v>
      </c>
      <c r="Q2508" t="s">
        <v>289</v>
      </c>
      <c r="R2508" t="s">
        <v>16498</v>
      </c>
      <c r="S2508">
        <v>79146</v>
      </c>
      <c r="T2508">
        <v>41059</v>
      </c>
      <c r="U2508" t="s">
        <v>6115</v>
      </c>
      <c r="V2508">
        <v>10</v>
      </c>
      <c r="W2508" t="s">
        <v>16499</v>
      </c>
      <c r="X2508" t="s">
        <v>16500</v>
      </c>
      <c r="Y2508">
        <v>352</v>
      </c>
      <c r="Z2508" t="s">
        <v>44</v>
      </c>
      <c r="AA2508" t="s">
        <v>45</v>
      </c>
      <c r="AB2508" t="s">
        <v>46</v>
      </c>
      <c r="AC2508">
        <v>6000000</v>
      </c>
      <c r="AD2508">
        <v>2013</v>
      </c>
      <c r="AE2508">
        <v>14000</v>
      </c>
      <c r="AF2508">
        <v>4.3</v>
      </c>
      <c r="AG2508">
        <v>1.85</v>
      </c>
      <c r="AH2508">
        <v>25000</v>
      </c>
    </row>
    <row r="2509" spans="1:34">
      <c r="A2509" t="s">
        <v>34</v>
      </c>
      <c r="B2509" t="s">
        <v>8852</v>
      </c>
      <c r="C2509">
        <v>98</v>
      </c>
      <c r="D2509">
        <v>87</v>
      </c>
      <c r="E2509">
        <v>9</v>
      </c>
      <c r="F2509">
        <v>1000</v>
      </c>
      <c r="G2509" t="s">
        <v>2595</v>
      </c>
      <c r="H2509">
        <v>15000</v>
      </c>
      <c r="I2509">
        <v>33643461</v>
      </c>
      <c r="J2509" t="s">
        <v>88</v>
      </c>
      <c r="K2509" t="s">
        <v>89</v>
      </c>
      <c r="Q2509" t="s">
        <v>869</v>
      </c>
      <c r="R2509" t="s">
        <v>16527</v>
      </c>
      <c r="S2509">
        <v>11257</v>
      </c>
      <c r="T2509">
        <v>20061</v>
      </c>
      <c r="U2509" t="s">
        <v>2924</v>
      </c>
      <c r="V2509">
        <v>0</v>
      </c>
      <c r="W2509" t="s">
        <v>16528</v>
      </c>
      <c r="X2509" t="s">
        <v>16529</v>
      </c>
      <c r="Y2509">
        <v>65</v>
      </c>
      <c r="Z2509" t="s">
        <v>44</v>
      </c>
      <c r="AA2509" t="s">
        <v>45</v>
      </c>
      <c r="AB2509" t="s">
        <v>150</v>
      </c>
      <c r="AC2509">
        <v>50000000</v>
      </c>
      <c r="AD2509">
        <v>2010</v>
      </c>
      <c r="AE2509">
        <v>2000</v>
      </c>
      <c r="AF2509">
        <v>4.2</v>
      </c>
      <c r="AG2509">
        <v>2.35</v>
      </c>
      <c r="AH2509">
        <v>0</v>
      </c>
    </row>
    <row r="2510" spans="1:34">
      <c r="A2510" t="s">
        <v>34</v>
      </c>
      <c r="B2510" t="s">
        <v>6938</v>
      </c>
      <c r="C2510">
        <v>131</v>
      </c>
      <c r="D2510">
        <v>102</v>
      </c>
      <c r="E2510">
        <v>23</v>
      </c>
      <c r="F2510">
        <v>635</v>
      </c>
      <c r="G2510" t="s">
        <v>7151</v>
      </c>
      <c r="H2510">
        <v>1000</v>
      </c>
      <c r="I2510">
        <v>79566871</v>
      </c>
      <c r="J2510" t="s">
        <v>88</v>
      </c>
      <c r="K2510" t="s">
        <v>38</v>
      </c>
      <c r="L2510" t="s">
        <v>89</v>
      </c>
      <c r="M2510" t="s">
        <v>128</v>
      </c>
      <c r="N2510" t="s">
        <v>87</v>
      </c>
      <c r="Q2510" t="s">
        <v>15540</v>
      </c>
      <c r="R2510" t="s">
        <v>16537</v>
      </c>
      <c r="S2510">
        <v>31760</v>
      </c>
      <c r="T2510">
        <v>4516</v>
      </c>
      <c r="U2510" t="s">
        <v>8014</v>
      </c>
      <c r="V2510">
        <v>2</v>
      </c>
      <c r="W2510" t="s">
        <v>16538</v>
      </c>
      <c r="X2510" t="s">
        <v>16539</v>
      </c>
      <c r="Y2510">
        <v>140</v>
      </c>
      <c r="Z2510" t="s">
        <v>44</v>
      </c>
      <c r="AA2510" t="s">
        <v>45</v>
      </c>
      <c r="AB2510" t="s">
        <v>251</v>
      </c>
      <c r="AC2510">
        <v>30000000</v>
      </c>
      <c r="AD2510">
        <v>2009</v>
      </c>
      <c r="AE2510">
        <v>1000</v>
      </c>
      <c r="AF2510">
        <v>4.2</v>
      </c>
      <c r="AG2510">
        <v>1.85</v>
      </c>
      <c r="AH2510">
        <v>0</v>
      </c>
    </row>
    <row r="2511" spans="1:34">
      <c r="A2511" t="s">
        <v>34</v>
      </c>
      <c r="B2511" t="s">
        <v>16540</v>
      </c>
      <c r="C2511">
        <v>41</v>
      </c>
      <c r="D2511">
        <v>97</v>
      </c>
      <c r="E2511">
        <v>0</v>
      </c>
      <c r="F2511">
        <v>230</v>
      </c>
      <c r="G2511" t="s">
        <v>4520</v>
      </c>
      <c r="H2511">
        <v>922</v>
      </c>
      <c r="I2511">
        <v>1046166</v>
      </c>
      <c r="J2511" t="s">
        <v>88</v>
      </c>
      <c r="K2511" t="s">
        <v>128</v>
      </c>
      <c r="L2511" t="s">
        <v>87</v>
      </c>
      <c r="Q2511" t="s">
        <v>9912</v>
      </c>
      <c r="R2511" t="s">
        <v>16541</v>
      </c>
      <c r="S2511">
        <v>2599</v>
      </c>
      <c r="T2511">
        <v>1835</v>
      </c>
      <c r="U2511" t="s">
        <v>16542</v>
      </c>
      <c r="V2511">
        <v>4</v>
      </c>
      <c r="W2511" t="s">
        <v>16543</v>
      </c>
      <c r="X2511" t="s">
        <v>16544</v>
      </c>
      <c r="Y2511">
        <v>45</v>
      </c>
      <c r="Z2511" t="s">
        <v>44</v>
      </c>
      <c r="AA2511" t="s">
        <v>359</v>
      </c>
      <c r="AB2511" t="s">
        <v>62</v>
      </c>
      <c r="AC2511">
        <v>9000000</v>
      </c>
      <c r="AD2511">
        <v>2005</v>
      </c>
      <c r="AE2511">
        <v>374</v>
      </c>
      <c r="AF2511">
        <v>4.2</v>
      </c>
      <c r="AG2511">
        <v>2.35</v>
      </c>
      <c r="AH2511">
        <v>128</v>
      </c>
    </row>
    <row r="2512" spans="1:34">
      <c r="A2512" t="s">
        <v>34</v>
      </c>
      <c r="B2512" t="s">
        <v>16585</v>
      </c>
      <c r="C2512">
        <v>23</v>
      </c>
      <c r="D2512">
        <v>95</v>
      </c>
      <c r="E2512">
        <v>2</v>
      </c>
      <c r="F2512">
        <v>807</v>
      </c>
      <c r="G2512" t="s">
        <v>1572</v>
      </c>
      <c r="H2512">
        <v>927</v>
      </c>
      <c r="I2512">
        <v>4006906</v>
      </c>
      <c r="J2512" t="s">
        <v>88</v>
      </c>
      <c r="K2512" t="s">
        <v>37</v>
      </c>
      <c r="Q2512" t="s">
        <v>7673</v>
      </c>
      <c r="R2512" t="s">
        <v>16586</v>
      </c>
      <c r="S2512">
        <v>3229</v>
      </c>
      <c r="T2512">
        <v>4990</v>
      </c>
      <c r="U2512" t="s">
        <v>9174</v>
      </c>
      <c r="V2512">
        <v>7</v>
      </c>
      <c r="W2512" t="s">
        <v>16587</v>
      </c>
      <c r="X2512" t="s">
        <v>16588</v>
      </c>
      <c r="Y2512">
        <v>20</v>
      </c>
      <c r="Z2512" t="s">
        <v>44</v>
      </c>
      <c r="AA2512" t="s">
        <v>45</v>
      </c>
      <c r="AB2512" t="s">
        <v>62</v>
      </c>
      <c r="AC2512">
        <v>15000000</v>
      </c>
      <c r="AD2512">
        <v>2005</v>
      </c>
      <c r="AE2512">
        <v>912</v>
      </c>
      <c r="AF2512">
        <v>4.0999999999999996</v>
      </c>
      <c r="AG2512">
        <v>1.85</v>
      </c>
      <c r="AH2512">
        <v>83</v>
      </c>
    </row>
    <row r="2513" spans="1:34">
      <c r="A2513" t="s">
        <v>34</v>
      </c>
      <c r="B2513" t="s">
        <v>14287</v>
      </c>
      <c r="C2513">
        <v>36</v>
      </c>
      <c r="D2513">
        <v>113</v>
      </c>
      <c r="E2513">
        <v>0</v>
      </c>
      <c r="F2513">
        <v>256</v>
      </c>
      <c r="G2513" t="s">
        <v>16413</v>
      </c>
      <c r="H2513">
        <v>607</v>
      </c>
      <c r="I2513">
        <v>51697449</v>
      </c>
      <c r="J2513" t="s">
        <v>88</v>
      </c>
      <c r="K2513" t="s">
        <v>38</v>
      </c>
      <c r="Q2513" t="s">
        <v>16598</v>
      </c>
      <c r="R2513" t="s">
        <v>16599</v>
      </c>
      <c r="S2513">
        <v>8346</v>
      </c>
      <c r="T2513">
        <v>1465</v>
      </c>
      <c r="U2513" t="s">
        <v>16600</v>
      </c>
      <c r="V2513">
        <v>6</v>
      </c>
      <c r="W2513" t="s">
        <v>16601</v>
      </c>
      <c r="X2513" t="s">
        <v>16602</v>
      </c>
      <c r="Y2513">
        <v>59</v>
      </c>
      <c r="Z2513" t="s">
        <v>44</v>
      </c>
      <c r="AA2513" t="s">
        <v>45</v>
      </c>
      <c r="AB2513" t="s">
        <v>62</v>
      </c>
      <c r="AC2513">
        <v>13000000</v>
      </c>
      <c r="AD2513">
        <v>2009</v>
      </c>
      <c r="AE2513">
        <v>269</v>
      </c>
      <c r="AF2513">
        <v>4.0999999999999996</v>
      </c>
      <c r="AG2513">
        <v>1.85</v>
      </c>
      <c r="AH2513">
        <v>1000</v>
      </c>
    </row>
    <row r="2514" spans="1:34">
      <c r="A2514" t="s">
        <v>34</v>
      </c>
      <c r="B2514" t="s">
        <v>16610</v>
      </c>
      <c r="C2514">
        <v>151</v>
      </c>
      <c r="D2514">
        <v>94</v>
      </c>
      <c r="E2514">
        <v>28</v>
      </c>
      <c r="F2514">
        <v>731</v>
      </c>
      <c r="G2514" t="s">
        <v>6879</v>
      </c>
      <c r="H2514">
        <v>2000</v>
      </c>
      <c r="I2514">
        <v>30259652</v>
      </c>
      <c r="J2514" t="s">
        <v>88</v>
      </c>
      <c r="K2514" t="s">
        <v>94</v>
      </c>
      <c r="L2514" t="s">
        <v>57</v>
      </c>
      <c r="Q2514" t="s">
        <v>1518</v>
      </c>
      <c r="R2514" t="s">
        <v>16611</v>
      </c>
      <c r="S2514">
        <v>26905</v>
      </c>
      <c r="T2514">
        <v>5440</v>
      </c>
      <c r="U2514" t="s">
        <v>12058</v>
      </c>
      <c r="V2514">
        <v>5</v>
      </c>
      <c r="W2514" t="s">
        <v>16612</v>
      </c>
      <c r="X2514" t="s">
        <v>16613</v>
      </c>
      <c r="Y2514">
        <v>614</v>
      </c>
      <c r="Z2514" t="s">
        <v>44</v>
      </c>
      <c r="AA2514" t="s">
        <v>45</v>
      </c>
      <c r="AB2514" t="s">
        <v>46</v>
      </c>
      <c r="AC2514">
        <v>15000000</v>
      </c>
      <c r="AD2514">
        <v>2002</v>
      </c>
      <c r="AE2514">
        <v>864</v>
      </c>
      <c r="AF2514">
        <v>4.0999999999999996</v>
      </c>
      <c r="AG2514">
        <v>2.35</v>
      </c>
      <c r="AH2514">
        <v>0</v>
      </c>
    </row>
    <row r="2515" spans="1:34">
      <c r="A2515" t="s">
        <v>34</v>
      </c>
      <c r="B2515" t="s">
        <v>16625</v>
      </c>
      <c r="C2515">
        <v>46</v>
      </c>
      <c r="D2515">
        <v>85</v>
      </c>
      <c r="E2515">
        <v>49</v>
      </c>
      <c r="F2515">
        <v>401</v>
      </c>
      <c r="G2515" t="s">
        <v>7168</v>
      </c>
      <c r="H2515">
        <v>719</v>
      </c>
      <c r="I2515">
        <v>4356743</v>
      </c>
      <c r="J2515" t="s">
        <v>88</v>
      </c>
      <c r="K2515" t="s">
        <v>89</v>
      </c>
      <c r="L2515" t="s">
        <v>87</v>
      </c>
      <c r="Q2515" t="s">
        <v>8073</v>
      </c>
      <c r="R2515" t="s">
        <v>16626</v>
      </c>
      <c r="S2515">
        <v>3662</v>
      </c>
      <c r="T2515">
        <v>2446</v>
      </c>
      <c r="U2515" t="s">
        <v>16627</v>
      </c>
      <c r="V2515">
        <v>2</v>
      </c>
      <c r="W2515" t="s">
        <v>16628</v>
      </c>
      <c r="X2515" t="s">
        <v>16629</v>
      </c>
      <c r="Y2515">
        <v>79</v>
      </c>
      <c r="Z2515" t="s">
        <v>44</v>
      </c>
      <c r="AA2515" t="s">
        <v>45</v>
      </c>
      <c r="AB2515" t="s">
        <v>150</v>
      </c>
      <c r="AC2515">
        <v>16000000</v>
      </c>
      <c r="AD2515">
        <v>2001</v>
      </c>
      <c r="AE2515">
        <v>405</v>
      </c>
      <c r="AF2515">
        <v>4.0999999999999996</v>
      </c>
      <c r="AG2515">
        <v>1.85</v>
      </c>
      <c r="AH2515">
        <v>0</v>
      </c>
    </row>
    <row r="2516" spans="1:34">
      <c r="A2516" t="s">
        <v>34</v>
      </c>
      <c r="B2516" t="s">
        <v>16652</v>
      </c>
      <c r="C2516">
        <v>43</v>
      </c>
      <c r="D2516">
        <v>88</v>
      </c>
      <c r="E2516">
        <v>0</v>
      </c>
      <c r="F2516">
        <v>939</v>
      </c>
      <c r="G2516" t="s">
        <v>5757</v>
      </c>
      <c r="H2516">
        <v>3000</v>
      </c>
      <c r="I2516">
        <v>16988996</v>
      </c>
      <c r="J2516" t="s">
        <v>88</v>
      </c>
      <c r="K2516" t="s">
        <v>89</v>
      </c>
      <c r="L2516" t="s">
        <v>128</v>
      </c>
      <c r="M2516" t="s">
        <v>91</v>
      </c>
      <c r="Q2516" t="s">
        <v>842</v>
      </c>
      <c r="R2516" t="s">
        <v>16653</v>
      </c>
      <c r="S2516">
        <v>3875</v>
      </c>
      <c r="T2516">
        <v>8189</v>
      </c>
      <c r="U2516" t="s">
        <v>624</v>
      </c>
      <c r="V2516">
        <v>1</v>
      </c>
      <c r="W2516" t="s">
        <v>16654</v>
      </c>
      <c r="X2516" t="s">
        <v>16655</v>
      </c>
      <c r="Y2516">
        <v>75</v>
      </c>
      <c r="Z2516" t="s">
        <v>44</v>
      </c>
      <c r="AA2516" t="s">
        <v>45</v>
      </c>
      <c r="AB2516" t="s">
        <v>251</v>
      </c>
      <c r="AC2516">
        <v>35000000</v>
      </c>
      <c r="AD2516">
        <v>2002</v>
      </c>
      <c r="AE2516">
        <v>968</v>
      </c>
      <c r="AF2516">
        <v>4</v>
      </c>
      <c r="AG2516">
        <v>1.85</v>
      </c>
      <c r="AH2516">
        <v>422</v>
      </c>
    </row>
    <row r="2517" spans="1:34">
      <c r="A2517" t="s">
        <v>34</v>
      </c>
      <c r="B2517" t="s">
        <v>16264</v>
      </c>
      <c r="C2517">
        <v>22</v>
      </c>
      <c r="D2517">
        <v>82</v>
      </c>
      <c r="E2517">
        <v>69</v>
      </c>
      <c r="F2517">
        <v>585</v>
      </c>
      <c r="G2517" t="s">
        <v>1798</v>
      </c>
      <c r="H2517">
        <v>939</v>
      </c>
      <c r="I2517">
        <v>9821335</v>
      </c>
      <c r="J2517" t="s">
        <v>88</v>
      </c>
      <c r="Q2517" t="s">
        <v>4259</v>
      </c>
      <c r="R2517" t="s">
        <v>16673</v>
      </c>
      <c r="S2517">
        <v>1415</v>
      </c>
      <c r="T2517">
        <v>3354</v>
      </c>
      <c r="U2517" t="s">
        <v>5260</v>
      </c>
      <c r="V2517">
        <v>1</v>
      </c>
      <c r="W2517" t="s">
        <v>16674</v>
      </c>
      <c r="X2517" t="s">
        <v>16675</v>
      </c>
      <c r="Y2517">
        <v>10</v>
      </c>
      <c r="Z2517" t="s">
        <v>44</v>
      </c>
      <c r="AA2517" t="s">
        <v>45</v>
      </c>
      <c r="AB2517" t="s">
        <v>46</v>
      </c>
      <c r="AC2517">
        <v>6000000</v>
      </c>
      <c r="AD2517">
        <v>2000</v>
      </c>
      <c r="AE2517">
        <v>706</v>
      </c>
      <c r="AF2517">
        <v>4</v>
      </c>
      <c r="AG2517">
        <v>1.85</v>
      </c>
      <c r="AH2517">
        <v>118</v>
      </c>
    </row>
    <row r="2518" spans="1:34">
      <c r="A2518" t="s">
        <v>34</v>
      </c>
      <c r="B2518" t="s">
        <v>16697</v>
      </c>
      <c r="C2518">
        <v>20</v>
      </c>
      <c r="D2518">
        <v>93</v>
      </c>
      <c r="E2518">
        <v>7</v>
      </c>
      <c r="F2518">
        <v>611</v>
      </c>
      <c r="G2518" t="s">
        <v>12745</v>
      </c>
      <c r="H2518">
        <v>906</v>
      </c>
      <c r="I2518">
        <v>5561</v>
      </c>
      <c r="J2518" t="s">
        <v>88</v>
      </c>
      <c r="K2518" t="s">
        <v>87</v>
      </c>
      <c r="Q2518" t="s">
        <v>16698</v>
      </c>
      <c r="R2518" t="s">
        <v>16699</v>
      </c>
      <c r="S2518">
        <v>4995</v>
      </c>
      <c r="T2518">
        <v>4725</v>
      </c>
      <c r="U2518" t="s">
        <v>2915</v>
      </c>
      <c r="V2518">
        <v>1</v>
      </c>
      <c r="W2518" t="s">
        <v>16700</v>
      </c>
      <c r="X2518" t="s">
        <v>16701</v>
      </c>
      <c r="Y2518">
        <v>34</v>
      </c>
      <c r="Z2518" t="s">
        <v>44</v>
      </c>
      <c r="AA2518" t="s">
        <v>45</v>
      </c>
      <c r="AB2518" t="s">
        <v>62</v>
      </c>
      <c r="AC2518">
        <v>10000000</v>
      </c>
      <c r="AD2518">
        <v>2007</v>
      </c>
      <c r="AE2518">
        <v>848</v>
      </c>
      <c r="AF2518">
        <v>3.9</v>
      </c>
      <c r="AG2518">
        <v>1.85</v>
      </c>
      <c r="AH2518">
        <v>160</v>
      </c>
    </row>
    <row r="2519" spans="1:34">
      <c r="A2519" t="s">
        <v>34</v>
      </c>
      <c r="B2519" t="s">
        <v>16702</v>
      </c>
      <c r="C2519">
        <v>19</v>
      </c>
      <c r="D2519">
        <v>93</v>
      </c>
      <c r="E2519">
        <v>0</v>
      </c>
      <c r="F2519">
        <v>78</v>
      </c>
      <c r="G2519" t="s">
        <v>16703</v>
      </c>
      <c r="H2519">
        <v>625</v>
      </c>
      <c r="I2519">
        <v>10305534</v>
      </c>
      <c r="J2519" t="s">
        <v>88</v>
      </c>
      <c r="Q2519" t="s">
        <v>16704</v>
      </c>
      <c r="R2519" t="s">
        <v>16705</v>
      </c>
      <c r="S2519">
        <v>1721</v>
      </c>
      <c r="T2519">
        <v>987</v>
      </c>
      <c r="U2519" t="s">
        <v>16706</v>
      </c>
      <c r="V2519">
        <v>2</v>
      </c>
      <c r="W2519" t="s">
        <v>16707</v>
      </c>
      <c r="X2519" t="s">
        <v>16708</v>
      </c>
      <c r="Y2519">
        <v>38</v>
      </c>
      <c r="Z2519" t="s">
        <v>44</v>
      </c>
      <c r="AA2519" t="s">
        <v>45</v>
      </c>
      <c r="AB2519" t="s">
        <v>46</v>
      </c>
      <c r="AC2519">
        <v>3500000</v>
      </c>
      <c r="AD2519">
        <v>1998</v>
      </c>
      <c r="AE2519">
        <v>118</v>
      </c>
      <c r="AF2519">
        <v>3.9</v>
      </c>
      <c r="AG2519">
        <v>1.85</v>
      </c>
      <c r="AH2519">
        <v>280</v>
      </c>
    </row>
    <row r="2520" spans="1:34">
      <c r="A2520" t="s">
        <v>34</v>
      </c>
      <c r="B2520" t="s">
        <v>16726</v>
      </c>
      <c r="C2520">
        <v>150</v>
      </c>
      <c r="D2520">
        <v>87</v>
      </c>
      <c r="E2520">
        <v>12</v>
      </c>
      <c r="F2520">
        <v>645</v>
      </c>
      <c r="G2520" t="s">
        <v>5614</v>
      </c>
      <c r="H2520">
        <v>3000</v>
      </c>
      <c r="I2520">
        <v>32178777</v>
      </c>
      <c r="J2520" t="s">
        <v>88</v>
      </c>
      <c r="K2520" t="s">
        <v>87</v>
      </c>
      <c r="L2520" t="s">
        <v>520</v>
      </c>
      <c r="Q2520" t="s">
        <v>3857</v>
      </c>
      <c r="R2520" t="s">
        <v>16727</v>
      </c>
      <c r="S2520">
        <v>43300</v>
      </c>
      <c r="T2520">
        <v>6658</v>
      </c>
      <c r="U2520" t="s">
        <v>3162</v>
      </c>
      <c r="V2520">
        <v>6</v>
      </c>
      <c r="W2520" t="s">
        <v>16728</v>
      </c>
      <c r="X2520" t="s">
        <v>16729</v>
      </c>
      <c r="Y2520">
        <v>250</v>
      </c>
      <c r="Z2520" t="s">
        <v>44</v>
      </c>
      <c r="AA2520" t="s">
        <v>45</v>
      </c>
      <c r="AB2520" t="s">
        <v>62</v>
      </c>
      <c r="AC2520">
        <v>62000000</v>
      </c>
      <c r="AD2520">
        <v>2008</v>
      </c>
      <c r="AE2520">
        <v>966</v>
      </c>
      <c r="AF2520">
        <v>3.8</v>
      </c>
      <c r="AG2520">
        <v>2.35</v>
      </c>
      <c r="AH2520">
        <v>0</v>
      </c>
    </row>
    <row r="2521" spans="1:34">
      <c r="A2521" t="s">
        <v>34</v>
      </c>
      <c r="B2521" t="s">
        <v>7084</v>
      </c>
      <c r="C2521">
        <v>101</v>
      </c>
      <c r="D2521">
        <v>92</v>
      </c>
      <c r="E2521">
        <v>16</v>
      </c>
      <c r="F2521">
        <v>734</v>
      </c>
      <c r="G2521" t="s">
        <v>12167</v>
      </c>
      <c r="H2521">
        <v>3000</v>
      </c>
      <c r="I2521">
        <v>17596256</v>
      </c>
      <c r="J2521" t="s">
        <v>88</v>
      </c>
      <c r="K2521" t="s">
        <v>89</v>
      </c>
      <c r="Q2521" t="s">
        <v>3500</v>
      </c>
      <c r="R2521" t="s">
        <v>16738</v>
      </c>
      <c r="S2521">
        <v>12399</v>
      </c>
      <c r="T2521">
        <v>6327</v>
      </c>
      <c r="U2521" t="s">
        <v>16341</v>
      </c>
      <c r="V2521">
        <v>1</v>
      </c>
      <c r="W2521" t="s">
        <v>16739</v>
      </c>
      <c r="X2521" t="s">
        <v>16740</v>
      </c>
      <c r="Y2521">
        <v>84</v>
      </c>
      <c r="Z2521" t="s">
        <v>44</v>
      </c>
      <c r="AA2521" t="s">
        <v>45</v>
      </c>
      <c r="AB2521" t="s">
        <v>150</v>
      </c>
      <c r="AC2521">
        <v>35000000</v>
      </c>
      <c r="AD2521">
        <v>2010</v>
      </c>
      <c r="AE2521">
        <v>1000</v>
      </c>
      <c r="AF2521">
        <v>3.8</v>
      </c>
      <c r="AG2521">
        <v>1.85</v>
      </c>
      <c r="AH2521">
        <v>0</v>
      </c>
    </row>
    <row r="2522" spans="1:34">
      <c r="A2522" t="s">
        <v>34</v>
      </c>
      <c r="B2522" t="s">
        <v>8580</v>
      </c>
      <c r="C2522">
        <v>41</v>
      </c>
      <c r="D2522">
        <v>77</v>
      </c>
      <c r="E2522">
        <v>37</v>
      </c>
      <c r="F2522">
        <v>795</v>
      </c>
      <c r="G2522" t="s">
        <v>5757</v>
      </c>
      <c r="H2522">
        <v>3000</v>
      </c>
      <c r="I2522">
        <v>9694105</v>
      </c>
      <c r="J2522" t="s">
        <v>88</v>
      </c>
      <c r="K2522" t="s">
        <v>89</v>
      </c>
      <c r="L2522" t="s">
        <v>87</v>
      </c>
      <c r="Q2522" t="s">
        <v>3500</v>
      </c>
      <c r="R2522" t="s">
        <v>16741</v>
      </c>
      <c r="S2522">
        <v>8176</v>
      </c>
      <c r="T2522">
        <v>5568</v>
      </c>
      <c r="U2522" t="s">
        <v>602</v>
      </c>
      <c r="V2522">
        <v>0</v>
      </c>
      <c r="W2522" t="s">
        <v>16742</v>
      </c>
      <c r="X2522" t="s">
        <v>16743</v>
      </c>
      <c r="Y2522">
        <v>77</v>
      </c>
      <c r="Z2522" t="s">
        <v>44</v>
      </c>
      <c r="AA2522" t="s">
        <v>45</v>
      </c>
      <c r="AB2522" t="s">
        <v>150</v>
      </c>
      <c r="AC2522">
        <v>22000000</v>
      </c>
      <c r="AD2522">
        <v>1999</v>
      </c>
      <c r="AE2522">
        <v>968</v>
      </c>
      <c r="AF2522">
        <v>3.8</v>
      </c>
      <c r="AG2522">
        <v>2.35</v>
      </c>
      <c r="AH2522">
        <v>272</v>
      </c>
    </row>
    <row r="2523" spans="1:34">
      <c r="A2523" t="s">
        <v>34</v>
      </c>
      <c r="B2523" t="s">
        <v>14768</v>
      </c>
      <c r="C2523">
        <v>57</v>
      </c>
      <c r="D2523">
        <v>90</v>
      </c>
      <c r="E2523">
        <v>32</v>
      </c>
      <c r="F2523">
        <v>809</v>
      </c>
      <c r="G2523" t="s">
        <v>5221</v>
      </c>
      <c r="H2523">
        <v>1000</v>
      </c>
      <c r="I2523">
        <v>35231365</v>
      </c>
      <c r="J2523" t="s">
        <v>88</v>
      </c>
      <c r="K2523" t="s">
        <v>89</v>
      </c>
      <c r="L2523" t="s">
        <v>87</v>
      </c>
      <c r="M2523" t="s">
        <v>86</v>
      </c>
      <c r="Q2523" t="s">
        <v>15607</v>
      </c>
      <c r="R2523" t="s">
        <v>16776</v>
      </c>
      <c r="S2523">
        <v>15517</v>
      </c>
      <c r="T2523">
        <v>6299</v>
      </c>
      <c r="U2523" t="s">
        <v>10245</v>
      </c>
      <c r="V2523">
        <v>0</v>
      </c>
      <c r="W2523" t="s">
        <v>16777</v>
      </c>
      <c r="X2523" t="s">
        <v>16778</v>
      </c>
      <c r="Y2523">
        <v>85</v>
      </c>
      <c r="Z2523" t="s">
        <v>44</v>
      </c>
      <c r="AA2523" t="s">
        <v>45</v>
      </c>
      <c r="AB2523" t="s">
        <v>150</v>
      </c>
      <c r="AC2523">
        <v>60000000</v>
      </c>
      <c r="AD2523">
        <v>2000</v>
      </c>
      <c r="AE2523">
        <v>891</v>
      </c>
      <c r="AF2523">
        <v>3.6</v>
      </c>
      <c r="AG2523">
        <v>1.85</v>
      </c>
      <c r="AH2523">
        <v>500</v>
      </c>
    </row>
    <row r="2524" spans="1:34">
      <c r="A2524" t="s">
        <v>34</v>
      </c>
      <c r="B2524" t="s">
        <v>16779</v>
      </c>
      <c r="C2524">
        <v>4</v>
      </c>
      <c r="D2524">
        <v>100</v>
      </c>
      <c r="E2524">
        <v>26</v>
      </c>
      <c r="F2524">
        <v>385</v>
      </c>
      <c r="G2524" t="s">
        <v>16794</v>
      </c>
      <c r="H2524">
        <v>898</v>
      </c>
      <c r="I2524">
        <v>163591</v>
      </c>
      <c r="J2524" t="s">
        <v>88</v>
      </c>
      <c r="Q2524" t="s">
        <v>2103</v>
      </c>
      <c r="R2524" t="s">
        <v>16795</v>
      </c>
      <c r="S2524">
        <v>912</v>
      </c>
      <c r="T2524">
        <v>2895</v>
      </c>
      <c r="U2524" t="s">
        <v>2271</v>
      </c>
      <c r="V2524">
        <v>5</v>
      </c>
      <c r="W2524" t="s">
        <v>16796</v>
      </c>
      <c r="X2524" t="s">
        <v>16797</v>
      </c>
      <c r="Y2524">
        <v>17</v>
      </c>
      <c r="Z2524" t="s">
        <v>44</v>
      </c>
      <c r="AA2524" t="s">
        <v>448</v>
      </c>
      <c r="AB2524" t="s">
        <v>62</v>
      </c>
      <c r="AC2524">
        <v>13400000</v>
      </c>
      <c r="AD2524">
        <v>2010</v>
      </c>
      <c r="AE2524">
        <v>391</v>
      </c>
      <c r="AF2524">
        <v>3.6</v>
      </c>
      <c r="AG2524">
        <v>1.78</v>
      </c>
      <c r="AH2524">
        <v>502</v>
      </c>
    </row>
    <row r="2525" spans="1:34">
      <c r="A2525" t="s">
        <v>34</v>
      </c>
      <c r="B2525" t="s">
        <v>552</v>
      </c>
      <c r="C2525">
        <v>71</v>
      </c>
      <c r="D2525">
        <v>89</v>
      </c>
      <c r="E2525">
        <v>0</v>
      </c>
      <c r="F2525">
        <v>119</v>
      </c>
      <c r="G2525" t="s">
        <v>7795</v>
      </c>
      <c r="H2525">
        <v>990</v>
      </c>
      <c r="I2525">
        <v>598645</v>
      </c>
      <c r="J2525" t="s">
        <v>88</v>
      </c>
      <c r="K2525" t="s">
        <v>87</v>
      </c>
      <c r="Q2525" t="s">
        <v>1057</v>
      </c>
      <c r="R2525" t="s">
        <v>16798</v>
      </c>
      <c r="S2525">
        <v>13145</v>
      </c>
      <c r="T2525">
        <v>2006</v>
      </c>
      <c r="U2525" t="s">
        <v>12526</v>
      </c>
      <c r="V2525">
        <v>0</v>
      </c>
      <c r="W2525" t="s">
        <v>16799</v>
      </c>
      <c r="X2525" t="s">
        <v>16800</v>
      </c>
      <c r="Y2525">
        <v>215</v>
      </c>
      <c r="Z2525" t="s">
        <v>44</v>
      </c>
      <c r="AA2525" t="s">
        <v>329</v>
      </c>
      <c r="AB2525" t="s">
        <v>46</v>
      </c>
      <c r="AC2525">
        <v>10000000</v>
      </c>
      <c r="AD2525">
        <v>2002</v>
      </c>
      <c r="AE2525">
        <v>711</v>
      </c>
      <c r="AF2525">
        <v>3.6</v>
      </c>
      <c r="AG2525">
        <v>1.85</v>
      </c>
      <c r="AH2525">
        <v>725</v>
      </c>
    </row>
    <row r="2526" spans="1:34">
      <c r="A2526" t="s">
        <v>34</v>
      </c>
      <c r="B2526" t="s">
        <v>16813</v>
      </c>
      <c r="C2526">
        <v>122</v>
      </c>
      <c r="D2526">
        <v>82</v>
      </c>
      <c r="E2526">
        <v>82</v>
      </c>
      <c r="F2526">
        <v>354</v>
      </c>
      <c r="G2526" t="s">
        <v>16627</v>
      </c>
      <c r="H2526">
        <v>759</v>
      </c>
      <c r="I2526">
        <v>36658108</v>
      </c>
      <c r="J2526" t="s">
        <v>88</v>
      </c>
      <c r="Q2526" t="s">
        <v>1980</v>
      </c>
      <c r="R2526" t="s">
        <v>16814</v>
      </c>
      <c r="S2526">
        <v>39095</v>
      </c>
      <c r="T2526">
        <v>2898</v>
      </c>
      <c r="U2526" t="s">
        <v>16815</v>
      </c>
      <c r="V2526">
        <v>7</v>
      </c>
      <c r="W2526" t="s">
        <v>16816</v>
      </c>
      <c r="X2526" t="s">
        <v>16817</v>
      </c>
      <c r="Y2526">
        <v>187</v>
      </c>
      <c r="Z2526" t="s">
        <v>44</v>
      </c>
      <c r="AA2526" t="s">
        <v>45</v>
      </c>
      <c r="AB2526" t="s">
        <v>62</v>
      </c>
      <c r="AC2526">
        <v>20000000</v>
      </c>
      <c r="AD2526">
        <v>2010</v>
      </c>
      <c r="AE2526">
        <v>401</v>
      </c>
      <c r="AF2526">
        <v>3.5</v>
      </c>
      <c r="AG2526">
        <v>1.85</v>
      </c>
      <c r="AH2526">
        <v>16000</v>
      </c>
    </row>
    <row r="2527" spans="1:34">
      <c r="A2527" t="s">
        <v>34</v>
      </c>
      <c r="B2527" t="s">
        <v>8384</v>
      </c>
      <c r="C2527">
        <v>153</v>
      </c>
      <c r="D2527">
        <v>88</v>
      </c>
      <c r="E2527">
        <v>92</v>
      </c>
      <c r="F2527">
        <v>636</v>
      </c>
      <c r="G2527" t="s">
        <v>2200</v>
      </c>
      <c r="H2527">
        <v>31000</v>
      </c>
      <c r="I2527">
        <v>32014289</v>
      </c>
      <c r="J2527" t="s">
        <v>88</v>
      </c>
      <c r="Q2527" t="s">
        <v>16818</v>
      </c>
      <c r="R2527" t="s">
        <v>16819</v>
      </c>
      <c r="S2527">
        <v>50337</v>
      </c>
      <c r="T2527">
        <v>34319</v>
      </c>
      <c r="U2527" t="s">
        <v>8235</v>
      </c>
      <c r="V2527">
        <v>8</v>
      </c>
      <c r="W2527" t="s">
        <v>16820</v>
      </c>
      <c r="X2527" t="s">
        <v>16821</v>
      </c>
      <c r="Y2527">
        <v>177</v>
      </c>
      <c r="Z2527" t="s">
        <v>44</v>
      </c>
      <c r="AA2527" t="s">
        <v>45</v>
      </c>
      <c r="AB2527" t="s">
        <v>62</v>
      </c>
      <c r="AC2527">
        <v>20000000</v>
      </c>
      <c r="AD2527">
        <v>2013</v>
      </c>
      <c r="AE2527">
        <v>881</v>
      </c>
      <c r="AF2527">
        <v>3.5</v>
      </c>
      <c r="AG2527">
        <v>1.85</v>
      </c>
      <c r="AH2527">
        <v>13000</v>
      </c>
    </row>
    <row r="2528" spans="1:34">
      <c r="A2528" t="s">
        <v>34</v>
      </c>
      <c r="B2528" t="s">
        <v>16828</v>
      </c>
      <c r="C2528">
        <v>29</v>
      </c>
      <c r="D2528">
        <v>86</v>
      </c>
      <c r="E2528">
        <v>71</v>
      </c>
      <c r="F2528">
        <v>385</v>
      </c>
      <c r="G2528" t="s">
        <v>16829</v>
      </c>
      <c r="H2528">
        <v>795</v>
      </c>
      <c r="I2528">
        <v>15447</v>
      </c>
      <c r="J2528" t="s">
        <v>88</v>
      </c>
      <c r="Q2528" t="s">
        <v>602</v>
      </c>
      <c r="R2528" t="s">
        <v>16830</v>
      </c>
      <c r="S2528">
        <v>2971</v>
      </c>
      <c r="T2528">
        <v>2655</v>
      </c>
      <c r="U2528" t="s">
        <v>3760</v>
      </c>
      <c r="V2528">
        <v>0</v>
      </c>
      <c r="W2528" t="s">
        <v>16831</v>
      </c>
      <c r="X2528" t="s">
        <v>16832</v>
      </c>
      <c r="Y2528">
        <v>85</v>
      </c>
      <c r="Z2528" t="s">
        <v>44</v>
      </c>
      <c r="AA2528" t="s">
        <v>45</v>
      </c>
      <c r="AB2528" t="s">
        <v>46</v>
      </c>
      <c r="AC2528">
        <v>10000000</v>
      </c>
      <c r="AD2528">
        <v>1997</v>
      </c>
      <c r="AE2528">
        <v>474</v>
      </c>
      <c r="AF2528">
        <v>3.5</v>
      </c>
      <c r="AG2528">
        <v>1.85</v>
      </c>
      <c r="AH2528">
        <v>89</v>
      </c>
    </row>
    <row r="2529" spans="1:34">
      <c r="A2529" t="s">
        <v>34</v>
      </c>
      <c r="B2529" t="s">
        <v>6474</v>
      </c>
      <c r="C2529">
        <v>156</v>
      </c>
      <c r="D2529">
        <v>91</v>
      </c>
      <c r="E2529">
        <v>221</v>
      </c>
      <c r="F2529">
        <v>553</v>
      </c>
      <c r="G2529" t="s">
        <v>3345</v>
      </c>
      <c r="H2529">
        <v>14000</v>
      </c>
      <c r="I2529">
        <v>74158157</v>
      </c>
      <c r="J2529" t="s">
        <v>88</v>
      </c>
      <c r="Q2529" t="s">
        <v>49</v>
      </c>
      <c r="R2529" t="s">
        <v>16845</v>
      </c>
      <c r="S2529">
        <v>60370</v>
      </c>
      <c r="T2529">
        <v>27405</v>
      </c>
      <c r="U2529" t="s">
        <v>8220</v>
      </c>
      <c r="V2529">
        <v>2</v>
      </c>
      <c r="W2529" t="s">
        <v>16846</v>
      </c>
      <c r="X2529" t="s">
        <v>16847</v>
      </c>
      <c r="Y2529">
        <v>264</v>
      </c>
      <c r="Z2529" t="s">
        <v>44</v>
      </c>
      <c r="AA2529" t="s">
        <v>45</v>
      </c>
      <c r="AB2529" t="s">
        <v>150</v>
      </c>
      <c r="AC2529">
        <v>79000000</v>
      </c>
      <c r="AD2529">
        <v>2011</v>
      </c>
      <c r="AE2529">
        <v>11000</v>
      </c>
      <c r="AF2529">
        <v>3.4</v>
      </c>
      <c r="AG2529">
        <v>1.85</v>
      </c>
      <c r="AH2529">
        <v>0</v>
      </c>
    </row>
    <row r="2530" spans="1:34">
      <c r="A2530" t="s">
        <v>34</v>
      </c>
      <c r="B2530" t="s">
        <v>16848</v>
      </c>
      <c r="C2530">
        <v>85</v>
      </c>
      <c r="D2530">
        <v>85</v>
      </c>
      <c r="E2530">
        <v>14</v>
      </c>
      <c r="F2530">
        <v>244</v>
      </c>
      <c r="G2530" t="s">
        <v>9585</v>
      </c>
      <c r="H2530">
        <v>577</v>
      </c>
      <c r="I2530">
        <v>26096584</v>
      </c>
      <c r="J2530" t="s">
        <v>88</v>
      </c>
      <c r="Q2530" t="s">
        <v>10582</v>
      </c>
      <c r="R2530" t="s">
        <v>16849</v>
      </c>
      <c r="S2530">
        <v>30651</v>
      </c>
      <c r="T2530">
        <v>1653</v>
      </c>
      <c r="U2530" t="s">
        <v>16850</v>
      </c>
      <c r="V2530">
        <v>0</v>
      </c>
      <c r="W2530" t="s">
        <v>16851</v>
      </c>
      <c r="X2530" t="s">
        <v>16852</v>
      </c>
      <c r="Y2530">
        <v>267</v>
      </c>
      <c r="Z2530" t="s">
        <v>44</v>
      </c>
      <c r="AA2530" t="s">
        <v>45</v>
      </c>
      <c r="AB2530" t="s">
        <v>62</v>
      </c>
      <c r="AC2530">
        <v>19000000</v>
      </c>
      <c r="AD2530">
        <v>2003</v>
      </c>
      <c r="AE2530">
        <v>291</v>
      </c>
      <c r="AF2530">
        <v>3.4</v>
      </c>
      <c r="AG2530">
        <v>1.37</v>
      </c>
      <c r="AH2530">
        <v>1000</v>
      </c>
    </row>
    <row r="2531" spans="1:34">
      <c r="A2531" t="s">
        <v>34</v>
      </c>
      <c r="B2531" t="s">
        <v>16868</v>
      </c>
      <c r="C2531">
        <v>33</v>
      </c>
      <c r="D2531">
        <v>93</v>
      </c>
      <c r="E2531">
        <v>14</v>
      </c>
      <c r="F2531">
        <v>199</v>
      </c>
      <c r="G2531" t="s">
        <v>1902</v>
      </c>
      <c r="H2531">
        <v>1000</v>
      </c>
      <c r="I2531">
        <v>29247405</v>
      </c>
      <c r="J2531" t="s">
        <v>88</v>
      </c>
      <c r="K2531" t="s">
        <v>89</v>
      </c>
      <c r="L2531" t="s">
        <v>128</v>
      </c>
      <c r="Q2531" t="s">
        <v>555</v>
      </c>
      <c r="R2531" t="s">
        <v>16869</v>
      </c>
      <c r="S2531">
        <v>28377</v>
      </c>
      <c r="T2531">
        <v>2176</v>
      </c>
      <c r="U2531" t="s">
        <v>16870</v>
      </c>
      <c r="V2531">
        <v>1</v>
      </c>
      <c r="W2531" t="s">
        <v>16871</v>
      </c>
      <c r="X2531" t="s">
        <v>16872</v>
      </c>
      <c r="Y2531">
        <v>261</v>
      </c>
      <c r="Z2531" t="s">
        <v>44</v>
      </c>
      <c r="AA2531" t="s">
        <v>329</v>
      </c>
      <c r="AB2531" t="s">
        <v>150</v>
      </c>
      <c r="AC2531">
        <v>25000000</v>
      </c>
      <c r="AD2531">
        <v>1997</v>
      </c>
      <c r="AE2531">
        <v>401</v>
      </c>
      <c r="AF2531">
        <v>3.3</v>
      </c>
      <c r="AG2531">
        <v>1.85</v>
      </c>
      <c r="AH2531">
        <v>0</v>
      </c>
    </row>
    <row r="2532" spans="1:34">
      <c r="A2532" t="s">
        <v>34</v>
      </c>
      <c r="B2532" t="s">
        <v>16873</v>
      </c>
      <c r="C2532">
        <v>56</v>
      </c>
      <c r="D2532">
        <v>80</v>
      </c>
      <c r="E2532">
        <v>11</v>
      </c>
      <c r="F2532">
        <v>499</v>
      </c>
      <c r="G2532" t="s">
        <v>13871</v>
      </c>
      <c r="H2532">
        <v>911</v>
      </c>
      <c r="I2532">
        <v>40363530</v>
      </c>
      <c r="J2532" t="s">
        <v>88</v>
      </c>
      <c r="K2532" t="s">
        <v>89</v>
      </c>
      <c r="Q2532" t="s">
        <v>1574</v>
      </c>
      <c r="R2532" t="s">
        <v>16874</v>
      </c>
      <c r="S2532">
        <v>18254</v>
      </c>
      <c r="T2532">
        <v>3058</v>
      </c>
      <c r="U2532" t="s">
        <v>6847</v>
      </c>
      <c r="V2532">
        <v>2</v>
      </c>
      <c r="W2532" t="s">
        <v>16875</v>
      </c>
      <c r="X2532" t="s">
        <v>16876</v>
      </c>
      <c r="Y2532">
        <v>307</v>
      </c>
      <c r="Z2532" t="s">
        <v>44</v>
      </c>
      <c r="AA2532" t="s">
        <v>45</v>
      </c>
      <c r="AB2532" t="s">
        <v>150</v>
      </c>
      <c r="AC2532">
        <v>16000000</v>
      </c>
      <c r="AD2532">
        <v>2002</v>
      </c>
      <c r="AE2532">
        <v>521</v>
      </c>
      <c r="AF2532">
        <v>3.3</v>
      </c>
      <c r="AG2532">
        <v>1.85</v>
      </c>
      <c r="AH2532">
        <v>1000</v>
      </c>
    </row>
    <row r="2533" spans="1:34">
      <c r="A2533" t="s">
        <v>34</v>
      </c>
      <c r="B2533" t="s">
        <v>8522</v>
      </c>
      <c r="C2533">
        <v>111</v>
      </c>
      <c r="D2533">
        <v>93</v>
      </c>
      <c r="E2533">
        <v>33</v>
      </c>
      <c r="F2533">
        <v>135</v>
      </c>
      <c r="G2533" t="s">
        <v>16877</v>
      </c>
      <c r="H2533">
        <v>1000</v>
      </c>
      <c r="I2533">
        <v>37188667</v>
      </c>
      <c r="J2533" t="s">
        <v>88</v>
      </c>
      <c r="K2533" t="s">
        <v>38</v>
      </c>
      <c r="Q2533" t="s">
        <v>16878</v>
      </c>
      <c r="R2533" t="s">
        <v>16879</v>
      </c>
      <c r="S2533">
        <v>34219</v>
      </c>
      <c r="T2533">
        <v>1531</v>
      </c>
      <c r="U2533" t="s">
        <v>16880</v>
      </c>
      <c r="V2533">
        <v>1</v>
      </c>
      <c r="W2533" t="s">
        <v>16881</v>
      </c>
      <c r="X2533" t="s">
        <v>16882</v>
      </c>
      <c r="Y2533">
        <v>578</v>
      </c>
      <c r="Z2533" t="s">
        <v>44</v>
      </c>
      <c r="AA2533" t="s">
        <v>45</v>
      </c>
      <c r="AB2533" t="s">
        <v>62</v>
      </c>
      <c r="AC2533">
        <v>12000000</v>
      </c>
      <c r="AD2533">
        <v>2002</v>
      </c>
      <c r="AE2533">
        <v>188</v>
      </c>
      <c r="AF2533">
        <v>3.3</v>
      </c>
      <c r="AG2533">
        <v>1.85</v>
      </c>
      <c r="AH2533">
        <v>0</v>
      </c>
    </row>
    <row r="2534" spans="1:34">
      <c r="A2534" t="s">
        <v>34</v>
      </c>
      <c r="B2534" t="s">
        <v>16883</v>
      </c>
      <c r="C2534">
        <v>49</v>
      </c>
      <c r="D2534">
        <v>97</v>
      </c>
      <c r="E2534">
        <v>105</v>
      </c>
      <c r="F2534">
        <v>269</v>
      </c>
      <c r="G2534" t="s">
        <v>6475</v>
      </c>
      <c r="H2534">
        <v>982</v>
      </c>
      <c r="I2534">
        <v>2331318</v>
      </c>
      <c r="J2534" t="s">
        <v>88</v>
      </c>
      <c r="Q2534" t="s">
        <v>8452</v>
      </c>
      <c r="R2534" t="s">
        <v>16884</v>
      </c>
      <c r="S2534">
        <v>9541</v>
      </c>
      <c r="T2534">
        <v>2603</v>
      </c>
      <c r="U2534" t="s">
        <v>9864</v>
      </c>
      <c r="V2534">
        <v>1</v>
      </c>
      <c r="W2534" t="s">
        <v>16885</v>
      </c>
      <c r="X2534" t="s">
        <v>16886</v>
      </c>
      <c r="Y2534">
        <v>64</v>
      </c>
      <c r="Z2534" t="s">
        <v>44</v>
      </c>
      <c r="AA2534" t="s">
        <v>45</v>
      </c>
      <c r="AB2534" t="s">
        <v>46</v>
      </c>
      <c r="AC2534">
        <v>10000000</v>
      </c>
      <c r="AD2534">
        <v>2011</v>
      </c>
      <c r="AE2534">
        <v>503</v>
      </c>
      <c r="AF2534">
        <v>3.3</v>
      </c>
      <c r="AG2534">
        <v>1.85</v>
      </c>
      <c r="AH2534">
        <v>0</v>
      </c>
    </row>
    <row r="2535" spans="1:34">
      <c r="A2535" t="s">
        <v>34</v>
      </c>
      <c r="B2535" t="s">
        <v>16887</v>
      </c>
      <c r="C2535">
        <v>17</v>
      </c>
      <c r="D2535">
        <v>83</v>
      </c>
      <c r="E2535">
        <v>3</v>
      </c>
      <c r="F2535">
        <v>421</v>
      </c>
      <c r="G2535" t="s">
        <v>5654</v>
      </c>
      <c r="H2535">
        <v>16000</v>
      </c>
      <c r="I2535">
        <v>126247</v>
      </c>
      <c r="J2535" t="s">
        <v>88</v>
      </c>
      <c r="K2535" t="s">
        <v>37</v>
      </c>
      <c r="Q2535" t="s">
        <v>119</v>
      </c>
      <c r="R2535" t="s">
        <v>16888</v>
      </c>
      <c r="S2535">
        <v>24958</v>
      </c>
      <c r="T2535">
        <v>17469</v>
      </c>
      <c r="U2535" t="s">
        <v>14719</v>
      </c>
      <c r="V2535">
        <v>0</v>
      </c>
      <c r="W2535" t="s">
        <v>16889</v>
      </c>
      <c r="X2535" t="s">
        <v>16890</v>
      </c>
      <c r="Y2535">
        <v>103</v>
      </c>
      <c r="Z2535" t="s">
        <v>44</v>
      </c>
      <c r="AA2535" t="s">
        <v>45</v>
      </c>
      <c r="AB2535" t="s">
        <v>150</v>
      </c>
      <c r="AC2535">
        <v>6200000</v>
      </c>
      <c r="AD2535">
        <v>1994</v>
      </c>
      <c r="AE2535">
        <v>542</v>
      </c>
      <c r="AF2535">
        <v>3.3</v>
      </c>
      <c r="AG2535">
        <v>1.85</v>
      </c>
      <c r="AH2535">
        <v>321</v>
      </c>
    </row>
    <row r="2536" spans="1:34">
      <c r="A2536" t="s">
        <v>34</v>
      </c>
      <c r="B2536" t="s">
        <v>16903</v>
      </c>
      <c r="C2536">
        <v>29</v>
      </c>
      <c r="D2536">
        <v>95</v>
      </c>
      <c r="E2536">
        <v>4</v>
      </c>
      <c r="F2536">
        <v>152</v>
      </c>
      <c r="G2536" t="s">
        <v>16904</v>
      </c>
      <c r="H2536">
        <v>641</v>
      </c>
      <c r="I2536">
        <v>7888703</v>
      </c>
      <c r="J2536" t="s">
        <v>88</v>
      </c>
      <c r="K2536" t="s">
        <v>70</v>
      </c>
      <c r="Q2536" t="s">
        <v>16905</v>
      </c>
      <c r="R2536" t="s">
        <v>16906</v>
      </c>
      <c r="S2536">
        <v>8465</v>
      </c>
      <c r="T2536">
        <v>1389</v>
      </c>
      <c r="U2536" t="s">
        <v>15954</v>
      </c>
      <c r="V2536">
        <v>1</v>
      </c>
      <c r="W2536" t="s">
        <v>16907</v>
      </c>
      <c r="X2536" t="s">
        <v>16908</v>
      </c>
      <c r="Y2536">
        <v>65</v>
      </c>
      <c r="Z2536" t="s">
        <v>44</v>
      </c>
      <c r="AA2536" t="s">
        <v>45</v>
      </c>
      <c r="AB2536" t="s">
        <v>150</v>
      </c>
      <c r="AC2536">
        <v>3000000</v>
      </c>
      <c r="AD2536">
        <v>1987</v>
      </c>
      <c r="AE2536">
        <v>168</v>
      </c>
      <c r="AF2536">
        <v>3.2</v>
      </c>
      <c r="AG2536">
        <v>1.85</v>
      </c>
      <c r="AH2536">
        <v>491</v>
      </c>
    </row>
    <row r="2537" spans="1:34">
      <c r="A2537" t="s">
        <v>34</v>
      </c>
      <c r="B2537" t="s">
        <v>16913</v>
      </c>
      <c r="C2537">
        <v>37</v>
      </c>
      <c r="D2537">
        <v>89</v>
      </c>
      <c r="E2537">
        <v>0</v>
      </c>
      <c r="F2537">
        <v>323</v>
      </c>
      <c r="G2537" t="s">
        <v>16112</v>
      </c>
      <c r="H2537">
        <v>690</v>
      </c>
      <c r="I2537">
        <v>15655665</v>
      </c>
      <c r="J2537" t="s">
        <v>88</v>
      </c>
      <c r="K2537" t="s">
        <v>87</v>
      </c>
      <c r="Q2537" t="s">
        <v>317</v>
      </c>
      <c r="R2537" t="s">
        <v>16914</v>
      </c>
      <c r="S2537">
        <v>9104</v>
      </c>
      <c r="T2537">
        <v>2135</v>
      </c>
      <c r="U2537" t="s">
        <v>16915</v>
      </c>
      <c r="V2537">
        <v>2</v>
      </c>
      <c r="W2537" t="s">
        <v>16916</v>
      </c>
      <c r="X2537" t="s">
        <v>16917</v>
      </c>
      <c r="Y2537">
        <v>112</v>
      </c>
      <c r="Z2537" t="s">
        <v>44</v>
      </c>
      <c r="AA2537" t="s">
        <v>45</v>
      </c>
      <c r="AB2537" t="s">
        <v>62</v>
      </c>
      <c r="AC2537">
        <v>4000000</v>
      </c>
      <c r="AD2537">
        <v>2006</v>
      </c>
      <c r="AE2537">
        <v>400</v>
      </c>
      <c r="AF2537">
        <v>3.1</v>
      </c>
      <c r="AG2537">
        <v>1.33</v>
      </c>
      <c r="AH2537">
        <v>110</v>
      </c>
    </row>
    <row r="2538" spans="1:34">
      <c r="A2538" t="s">
        <v>34</v>
      </c>
      <c r="B2538" t="s">
        <v>16918</v>
      </c>
      <c r="C2538">
        <v>35</v>
      </c>
      <c r="D2538">
        <v>97</v>
      </c>
      <c r="E2538">
        <v>18</v>
      </c>
      <c r="F2538">
        <v>742</v>
      </c>
      <c r="G2538" t="s">
        <v>14510</v>
      </c>
      <c r="H2538">
        <v>834</v>
      </c>
      <c r="I2538">
        <v>4131640</v>
      </c>
      <c r="J2538" t="s">
        <v>88</v>
      </c>
      <c r="K2538" t="s">
        <v>37</v>
      </c>
      <c r="Q2538" t="s">
        <v>1071</v>
      </c>
      <c r="R2538" t="s">
        <v>16919</v>
      </c>
      <c r="S2538">
        <v>5463</v>
      </c>
      <c r="T2538">
        <v>4091</v>
      </c>
      <c r="U2538" t="s">
        <v>16920</v>
      </c>
      <c r="V2538">
        <v>2</v>
      </c>
      <c r="W2538" t="s">
        <v>16921</v>
      </c>
      <c r="X2538" t="s">
        <v>16922</v>
      </c>
      <c r="Y2538">
        <v>20</v>
      </c>
      <c r="Z2538" t="s">
        <v>44</v>
      </c>
      <c r="AA2538" t="s">
        <v>45</v>
      </c>
      <c r="AB2538" t="s">
        <v>62</v>
      </c>
      <c r="AC2538">
        <v>7500000</v>
      </c>
      <c r="AD2538">
        <v>2008</v>
      </c>
      <c r="AE2538">
        <v>749</v>
      </c>
      <c r="AF2538">
        <v>3.1</v>
      </c>
      <c r="AG2538">
        <v>1.85</v>
      </c>
      <c r="AH2538">
        <v>140</v>
      </c>
    </row>
    <row r="2539" spans="1:34">
      <c r="A2539" t="s">
        <v>34</v>
      </c>
      <c r="B2539" t="s">
        <v>16931</v>
      </c>
      <c r="C2539">
        <v>37</v>
      </c>
      <c r="D2539">
        <v>99</v>
      </c>
      <c r="E2539">
        <v>18</v>
      </c>
      <c r="F2539">
        <v>233</v>
      </c>
      <c r="G2539" t="s">
        <v>11575</v>
      </c>
      <c r="H2539">
        <v>939</v>
      </c>
      <c r="I2539">
        <v>7059537</v>
      </c>
      <c r="J2539" t="s">
        <v>88</v>
      </c>
      <c r="Q2539" t="s">
        <v>4259</v>
      </c>
      <c r="R2539" t="s">
        <v>16932</v>
      </c>
      <c r="S2539">
        <v>8279</v>
      </c>
      <c r="T2539">
        <v>2321</v>
      </c>
      <c r="U2539" t="s">
        <v>16933</v>
      </c>
      <c r="V2539">
        <v>0</v>
      </c>
      <c r="W2539" t="s">
        <v>16934</v>
      </c>
      <c r="X2539" t="s">
        <v>16935</v>
      </c>
      <c r="Y2539">
        <v>101</v>
      </c>
      <c r="Z2539" t="s">
        <v>44</v>
      </c>
      <c r="AA2539" t="s">
        <v>45</v>
      </c>
      <c r="AB2539" t="s">
        <v>62</v>
      </c>
      <c r="AC2539">
        <v>3000000</v>
      </c>
      <c r="AD2539">
        <v>2006</v>
      </c>
      <c r="AE2539">
        <v>407</v>
      </c>
      <c r="AF2539">
        <v>3</v>
      </c>
      <c r="AG2539">
        <v>1.85</v>
      </c>
      <c r="AH2539">
        <v>837</v>
      </c>
    </row>
    <row r="2540" spans="1:34">
      <c r="A2540" t="s">
        <v>34</v>
      </c>
      <c r="B2540" t="s">
        <v>16940</v>
      </c>
      <c r="C2540">
        <v>52</v>
      </c>
      <c r="D2540">
        <v>89</v>
      </c>
      <c r="E2540">
        <v>0</v>
      </c>
      <c r="F2540">
        <v>405</v>
      </c>
      <c r="G2540" t="s">
        <v>3906</v>
      </c>
      <c r="H2540">
        <v>555</v>
      </c>
      <c r="I2540">
        <v>13235267</v>
      </c>
      <c r="J2540" t="s">
        <v>88</v>
      </c>
      <c r="K2540" t="s">
        <v>89</v>
      </c>
      <c r="Q2540" t="s">
        <v>12635</v>
      </c>
      <c r="R2540" t="s">
        <v>16941</v>
      </c>
      <c r="S2540">
        <v>12339</v>
      </c>
      <c r="T2540">
        <v>1752</v>
      </c>
      <c r="U2540" t="s">
        <v>7168</v>
      </c>
      <c r="V2540">
        <v>2</v>
      </c>
      <c r="W2540" t="s">
        <v>16942</v>
      </c>
      <c r="X2540" t="s">
        <v>16943</v>
      </c>
      <c r="Y2540">
        <v>32</v>
      </c>
      <c r="Z2540" t="s">
        <v>44</v>
      </c>
      <c r="AA2540" t="s">
        <v>45</v>
      </c>
      <c r="AB2540" t="s">
        <v>150</v>
      </c>
      <c r="AC2540">
        <v>6000000</v>
      </c>
      <c r="AD2540">
        <v>2007</v>
      </c>
      <c r="AE2540">
        <v>484</v>
      </c>
      <c r="AF2540">
        <v>2.9</v>
      </c>
      <c r="AG2540">
        <v>1.85</v>
      </c>
      <c r="AH2540">
        <v>256</v>
      </c>
    </row>
    <row r="2541" spans="1:34">
      <c r="A2541" t="s">
        <v>34</v>
      </c>
      <c r="B2541" t="s">
        <v>11524</v>
      </c>
      <c r="C2541">
        <v>28</v>
      </c>
      <c r="D2541">
        <v>80</v>
      </c>
      <c r="E2541">
        <v>121</v>
      </c>
      <c r="F2541">
        <v>587</v>
      </c>
      <c r="G2541" t="s">
        <v>3809</v>
      </c>
      <c r="H2541">
        <v>836</v>
      </c>
      <c r="I2541">
        <v>1646664</v>
      </c>
      <c r="J2541" t="s">
        <v>88</v>
      </c>
      <c r="K2541" t="s">
        <v>128</v>
      </c>
      <c r="Q2541" t="s">
        <v>16952</v>
      </c>
      <c r="R2541" t="s">
        <v>16953</v>
      </c>
      <c r="S2541">
        <v>4518</v>
      </c>
      <c r="T2541">
        <v>2467</v>
      </c>
      <c r="U2541" t="s">
        <v>2566</v>
      </c>
      <c r="V2541">
        <v>2</v>
      </c>
      <c r="W2541" t="s">
        <v>16954</v>
      </c>
      <c r="X2541" t="s">
        <v>16955</v>
      </c>
      <c r="Y2541">
        <v>66</v>
      </c>
      <c r="Z2541" t="s">
        <v>44</v>
      </c>
      <c r="AA2541" t="s">
        <v>45</v>
      </c>
      <c r="AB2541" t="s">
        <v>46</v>
      </c>
      <c r="AC2541">
        <v>20000000</v>
      </c>
      <c r="AD2541">
        <v>2003</v>
      </c>
      <c r="AE2541">
        <v>624</v>
      </c>
      <c r="AF2541">
        <v>2.8</v>
      </c>
      <c r="AG2541">
        <v>1.85</v>
      </c>
      <c r="AH2541">
        <v>241</v>
      </c>
    </row>
    <row r="2542" spans="1:34">
      <c r="A2542" t="s">
        <v>34</v>
      </c>
      <c r="B2542" t="s">
        <v>16813</v>
      </c>
      <c r="C2542">
        <v>111</v>
      </c>
      <c r="D2542">
        <v>86</v>
      </c>
      <c r="E2542">
        <v>82</v>
      </c>
      <c r="F2542">
        <v>362</v>
      </c>
      <c r="G2542" t="s">
        <v>1980</v>
      </c>
      <c r="H2542">
        <v>869</v>
      </c>
      <c r="I2542">
        <v>38232624</v>
      </c>
      <c r="J2542" t="s">
        <v>88</v>
      </c>
      <c r="Q2542" t="s">
        <v>11869</v>
      </c>
      <c r="R2542" t="s">
        <v>16966</v>
      </c>
      <c r="S2542">
        <v>88518</v>
      </c>
      <c r="T2542">
        <v>3854</v>
      </c>
      <c r="U2542" t="s">
        <v>6557</v>
      </c>
      <c r="V2542">
        <v>0</v>
      </c>
      <c r="W2542" t="s">
        <v>16967</v>
      </c>
      <c r="X2542" t="s">
        <v>16968</v>
      </c>
      <c r="Y2542">
        <v>409</v>
      </c>
      <c r="Z2542" t="s">
        <v>44</v>
      </c>
      <c r="AA2542" t="s">
        <v>45</v>
      </c>
      <c r="AB2542" t="s">
        <v>62</v>
      </c>
      <c r="AC2542">
        <v>30000000</v>
      </c>
      <c r="AD2542">
        <v>2008</v>
      </c>
      <c r="AE2542">
        <v>759</v>
      </c>
      <c r="AF2542">
        <v>2.7</v>
      </c>
      <c r="AG2542">
        <v>1.85</v>
      </c>
      <c r="AH2542">
        <v>0</v>
      </c>
    </row>
    <row r="2543" spans="1:34">
      <c r="A2543" t="s">
        <v>34</v>
      </c>
      <c r="B2543" t="s">
        <v>16973</v>
      </c>
      <c r="C2543">
        <v>99</v>
      </c>
      <c r="D2543">
        <v>85</v>
      </c>
      <c r="E2543">
        <v>64</v>
      </c>
      <c r="F2543">
        <v>729</v>
      </c>
      <c r="G2543" t="s">
        <v>11869</v>
      </c>
      <c r="H2543">
        <v>3000</v>
      </c>
      <c r="I2543">
        <v>48546578</v>
      </c>
      <c r="J2543" t="s">
        <v>88</v>
      </c>
      <c r="K2543" t="s">
        <v>87</v>
      </c>
      <c r="Q2543" t="s">
        <v>6429</v>
      </c>
      <c r="R2543" t="s">
        <v>16974</v>
      </c>
      <c r="S2543">
        <v>50415</v>
      </c>
      <c r="T2543">
        <v>6539</v>
      </c>
      <c r="U2543" t="s">
        <v>370</v>
      </c>
      <c r="V2543">
        <v>0</v>
      </c>
      <c r="W2543" t="s">
        <v>16975</v>
      </c>
      <c r="X2543" t="s">
        <v>16976</v>
      </c>
      <c r="Y2543">
        <v>613</v>
      </c>
      <c r="Z2543" t="s">
        <v>44</v>
      </c>
      <c r="AA2543" t="s">
        <v>45</v>
      </c>
      <c r="AB2543" t="s">
        <v>62</v>
      </c>
      <c r="AC2543">
        <v>20000000</v>
      </c>
      <c r="AD2543">
        <v>2006</v>
      </c>
      <c r="AE2543">
        <v>869</v>
      </c>
      <c r="AF2543">
        <v>2.7</v>
      </c>
      <c r="AG2543">
        <v>1.85</v>
      </c>
      <c r="AH2543">
        <v>806</v>
      </c>
    </row>
    <row r="2544" spans="1:34">
      <c r="A2544" t="s">
        <v>34</v>
      </c>
      <c r="B2544" t="s">
        <v>11749</v>
      </c>
      <c r="C2544">
        <v>45</v>
      </c>
      <c r="D2544">
        <v>97</v>
      </c>
      <c r="E2544">
        <v>84</v>
      </c>
      <c r="F2544">
        <v>782</v>
      </c>
      <c r="G2544" t="s">
        <v>13552</v>
      </c>
      <c r="H2544">
        <v>899</v>
      </c>
      <c r="I2544">
        <v>27141959</v>
      </c>
      <c r="J2544" t="s">
        <v>88</v>
      </c>
      <c r="K2544" t="s">
        <v>37</v>
      </c>
      <c r="L2544" t="s">
        <v>89</v>
      </c>
      <c r="M2544" t="s">
        <v>86</v>
      </c>
      <c r="Q2544" t="s">
        <v>5170</v>
      </c>
      <c r="R2544" t="s">
        <v>16982</v>
      </c>
      <c r="S2544">
        <v>19547</v>
      </c>
      <c r="T2544">
        <v>2936</v>
      </c>
      <c r="U2544" t="s">
        <v>1611</v>
      </c>
      <c r="V2544">
        <v>2</v>
      </c>
      <c r="W2544" t="s">
        <v>16983</v>
      </c>
      <c r="X2544" t="s">
        <v>16984</v>
      </c>
      <c r="Y2544">
        <v>168</v>
      </c>
      <c r="Z2544" t="s">
        <v>44</v>
      </c>
      <c r="AA2544" t="s">
        <v>45</v>
      </c>
      <c r="AB2544" t="s">
        <v>150</v>
      </c>
      <c r="AC2544">
        <v>18000000</v>
      </c>
      <c r="AD2544">
        <v>1999</v>
      </c>
      <c r="AE2544">
        <v>842</v>
      </c>
      <c r="AF2544">
        <v>2.5</v>
      </c>
      <c r="AG2544">
        <v>1.85</v>
      </c>
      <c r="AH2544">
        <v>0</v>
      </c>
    </row>
    <row r="2545" spans="1:34">
      <c r="A2545" t="s">
        <v>34</v>
      </c>
      <c r="B2545" t="s">
        <v>2800</v>
      </c>
      <c r="C2545">
        <v>131</v>
      </c>
      <c r="D2545">
        <v>121</v>
      </c>
      <c r="E2545">
        <v>102</v>
      </c>
      <c r="F2545">
        <v>43</v>
      </c>
      <c r="G2545" t="s">
        <v>16990</v>
      </c>
      <c r="H2545">
        <v>117</v>
      </c>
      <c r="I2545">
        <v>5660084</v>
      </c>
      <c r="J2545" t="s">
        <v>88</v>
      </c>
      <c r="K2545" t="s">
        <v>37</v>
      </c>
      <c r="L2545" t="s">
        <v>87</v>
      </c>
      <c r="Q2545" t="s">
        <v>16991</v>
      </c>
      <c r="R2545" t="s">
        <v>16992</v>
      </c>
      <c r="S2545">
        <v>41620</v>
      </c>
      <c r="T2545">
        <v>286</v>
      </c>
      <c r="U2545" t="s">
        <v>16993</v>
      </c>
      <c r="V2545">
        <v>0</v>
      </c>
      <c r="W2545" t="s">
        <v>16994</v>
      </c>
      <c r="X2545" t="s">
        <v>16995</v>
      </c>
      <c r="Y2545">
        <v>418</v>
      </c>
      <c r="Z2545" t="s">
        <v>44</v>
      </c>
      <c r="AA2545" t="s">
        <v>45</v>
      </c>
      <c r="AB2545" t="s">
        <v>46</v>
      </c>
      <c r="AC2545">
        <v>54000000</v>
      </c>
      <c r="AD2545">
        <v>2003</v>
      </c>
      <c r="AE2545">
        <v>62</v>
      </c>
      <c r="AF2545">
        <v>2.4</v>
      </c>
      <c r="AG2545">
        <v>2.35</v>
      </c>
      <c r="AH2545">
        <v>2000</v>
      </c>
    </row>
    <row r="2546" spans="1:34">
      <c r="A2546" t="s">
        <v>34</v>
      </c>
      <c r="B2546" t="s">
        <v>17005</v>
      </c>
      <c r="C2546">
        <v>12</v>
      </c>
      <c r="D2546">
        <v>95</v>
      </c>
      <c r="E2546">
        <v>43</v>
      </c>
      <c r="F2546">
        <v>611</v>
      </c>
      <c r="G2546" t="s">
        <v>11584</v>
      </c>
      <c r="H2546">
        <v>1000</v>
      </c>
      <c r="I2546">
        <v>306715</v>
      </c>
      <c r="J2546" t="s">
        <v>88</v>
      </c>
      <c r="Q2546" t="s">
        <v>15607</v>
      </c>
      <c r="R2546" t="s">
        <v>17006</v>
      </c>
      <c r="S2546">
        <v>5143</v>
      </c>
      <c r="T2546">
        <v>5213</v>
      </c>
      <c r="U2546" t="s">
        <v>2915</v>
      </c>
      <c r="V2546">
        <v>1</v>
      </c>
      <c r="W2546" t="s">
        <v>17007</v>
      </c>
      <c r="X2546" t="s">
        <v>17008</v>
      </c>
      <c r="Y2546">
        <v>62</v>
      </c>
      <c r="Z2546" t="s">
        <v>44</v>
      </c>
      <c r="AA2546" t="s">
        <v>45</v>
      </c>
      <c r="AB2546" t="s">
        <v>62</v>
      </c>
      <c r="AC2546">
        <v>10000000</v>
      </c>
      <c r="AD2546">
        <v>1998</v>
      </c>
      <c r="AE2546">
        <v>788</v>
      </c>
      <c r="AF2546">
        <v>2.2999999999999998</v>
      </c>
      <c r="AG2546">
        <v>1.85</v>
      </c>
      <c r="AH2546">
        <v>724</v>
      </c>
    </row>
    <row r="2547" spans="1:34">
      <c r="A2547" t="s">
        <v>34</v>
      </c>
      <c r="B2547" t="s">
        <v>15315</v>
      </c>
      <c r="C2547">
        <v>78</v>
      </c>
      <c r="D2547">
        <v>94</v>
      </c>
      <c r="E2547">
        <v>6</v>
      </c>
      <c r="F2547">
        <v>227</v>
      </c>
      <c r="G2547" t="s">
        <v>10546</v>
      </c>
      <c r="H2547">
        <v>490</v>
      </c>
      <c r="I2547">
        <v>17010646</v>
      </c>
      <c r="J2547" t="s">
        <v>88</v>
      </c>
      <c r="K2547" t="s">
        <v>89</v>
      </c>
      <c r="L2547" t="s">
        <v>70</v>
      </c>
      <c r="Q2547" t="s">
        <v>5516</v>
      </c>
      <c r="R2547" t="s">
        <v>17009</v>
      </c>
      <c r="S2547">
        <v>40751</v>
      </c>
      <c r="T2547">
        <v>1195</v>
      </c>
      <c r="U2547" t="s">
        <v>17010</v>
      </c>
      <c r="V2547">
        <v>0</v>
      </c>
      <c r="W2547" t="s">
        <v>17011</v>
      </c>
      <c r="X2547" t="s">
        <v>17012</v>
      </c>
      <c r="Y2547">
        <v>239</v>
      </c>
      <c r="Z2547" t="s">
        <v>44</v>
      </c>
      <c r="AA2547" t="s">
        <v>45</v>
      </c>
      <c r="AB2547" t="s">
        <v>150</v>
      </c>
      <c r="AC2547">
        <v>84000000</v>
      </c>
      <c r="AD2547">
        <v>2005</v>
      </c>
      <c r="AE2547">
        <v>294</v>
      </c>
      <c r="AF2547">
        <v>2.2000000000000002</v>
      </c>
      <c r="AG2547">
        <v>1.85</v>
      </c>
      <c r="AH2547">
        <v>881</v>
      </c>
    </row>
    <row r="2548" spans="1:34">
      <c r="A2548" t="s">
        <v>34</v>
      </c>
      <c r="B2548" t="s">
        <v>13613</v>
      </c>
      <c r="C2548">
        <v>60</v>
      </c>
      <c r="D2548">
        <v>90</v>
      </c>
      <c r="E2548">
        <v>7</v>
      </c>
      <c r="F2548">
        <v>251</v>
      </c>
      <c r="G2548" t="s">
        <v>17013</v>
      </c>
      <c r="H2548">
        <v>525</v>
      </c>
      <c r="I2548">
        <v>4922166</v>
      </c>
      <c r="J2548" t="s">
        <v>88</v>
      </c>
      <c r="K2548" t="s">
        <v>91</v>
      </c>
      <c r="L2548" t="s">
        <v>87</v>
      </c>
      <c r="Q2548" t="s">
        <v>5392</v>
      </c>
      <c r="R2548" t="s">
        <v>17014</v>
      </c>
      <c r="S2548">
        <v>23606</v>
      </c>
      <c r="T2548">
        <v>1445</v>
      </c>
      <c r="U2548" t="s">
        <v>17015</v>
      </c>
      <c r="V2548">
        <v>2</v>
      </c>
      <c r="W2548" t="s">
        <v>17016</v>
      </c>
      <c r="X2548" t="s">
        <v>17017</v>
      </c>
      <c r="Y2548">
        <v>304</v>
      </c>
      <c r="Z2548" t="s">
        <v>44</v>
      </c>
      <c r="AA2548" t="s">
        <v>45</v>
      </c>
      <c r="AB2548" t="s">
        <v>150</v>
      </c>
      <c r="AC2548">
        <v>12000000</v>
      </c>
      <c r="AD2548">
        <v>2003</v>
      </c>
      <c r="AE2548">
        <v>281</v>
      </c>
      <c r="AF2548">
        <v>2.1</v>
      </c>
      <c r="AG2548">
        <v>1.85</v>
      </c>
      <c r="AH2548">
        <v>0</v>
      </c>
    </row>
    <row r="2549" spans="1:34">
      <c r="A2549" t="s">
        <v>34</v>
      </c>
      <c r="B2549" t="s">
        <v>16198</v>
      </c>
      <c r="C2549">
        <v>25</v>
      </c>
      <c r="D2549">
        <v>93</v>
      </c>
      <c r="E2549">
        <v>70</v>
      </c>
      <c r="F2549">
        <v>442</v>
      </c>
      <c r="G2549" t="s">
        <v>5260</v>
      </c>
      <c r="H2549">
        <v>692</v>
      </c>
      <c r="I2549">
        <v>5694308</v>
      </c>
      <c r="J2549" t="s">
        <v>88</v>
      </c>
      <c r="K2549" t="s">
        <v>520</v>
      </c>
      <c r="Q2549" t="s">
        <v>514</v>
      </c>
      <c r="R2549" t="s">
        <v>17029</v>
      </c>
      <c r="S2549">
        <v>13815</v>
      </c>
      <c r="T2549">
        <v>3128</v>
      </c>
      <c r="U2549" t="s">
        <v>17030</v>
      </c>
      <c r="V2549">
        <v>0</v>
      </c>
      <c r="W2549" t="s">
        <v>17031</v>
      </c>
      <c r="X2549" t="s">
        <v>17032</v>
      </c>
      <c r="Y2549">
        <v>46</v>
      </c>
      <c r="Z2549" t="s">
        <v>44</v>
      </c>
      <c r="AA2549" t="s">
        <v>45</v>
      </c>
      <c r="AB2549" t="s">
        <v>62</v>
      </c>
      <c r="AC2549">
        <v>7000000</v>
      </c>
      <c r="AD2549">
        <v>2007</v>
      </c>
      <c r="AE2549">
        <v>585</v>
      </c>
      <c r="AF2549">
        <v>2</v>
      </c>
      <c r="AG2549">
        <v>1.85</v>
      </c>
      <c r="AH2549">
        <v>446</v>
      </c>
    </row>
    <row r="2550" spans="1:34">
      <c r="A2550" t="s">
        <v>34</v>
      </c>
      <c r="B2550" t="s">
        <v>16813</v>
      </c>
      <c r="C2550">
        <v>111</v>
      </c>
      <c r="D2550">
        <v>88</v>
      </c>
      <c r="E2550">
        <v>82</v>
      </c>
      <c r="F2550">
        <v>329</v>
      </c>
      <c r="G2550" t="s">
        <v>4638</v>
      </c>
      <c r="H2550">
        <v>869</v>
      </c>
      <c r="I2550">
        <v>14174654</v>
      </c>
      <c r="J2550" t="s">
        <v>88</v>
      </c>
      <c r="Q2550" t="s">
        <v>11869</v>
      </c>
      <c r="R2550" t="s">
        <v>17033</v>
      </c>
      <c r="S2550">
        <v>74945</v>
      </c>
      <c r="T2550">
        <v>2857</v>
      </c>
      <c r="U2550" t="s">
        <v>6707</v>
      </c>
      <c r="V2550">
        <v>0</v>
      </c>
      <c r="W2550" t="s">
        <v>17034</v>
      </c>
      <c r="X2550" t="s">
        <v>17035</v>
      </c>
      <c r="Y2550">
        <v>359</v>
      </c>
      <c r="Z2550" t="s">
        <v>44</v>
      </c>
      <c r="AA2550" t="s">
        <v>45</v>
      </c>
      <c r="AB2550" t="s">
        <v>62</v>
      </c>
      <c r="AC2550">
        <v>25000000</v>
      </c>
      <c r="AD2550">
        <v>2008</v>
      </c>
      <c r="AE2550">
        <v>624</v>
      </c>
      <c r="AF2550">
        <v>1.9</v>
      </c>
      <c r="AG2550">
        <v>1.85</v>
      </c>
      <c r="AH2550">
        <v>0</v>
      </c>
    </row>
    <row r="2551" spans="1:34">
      <c r="A2551" t="s">
        <v>34</v>
      </c>
      <c r="B2551" t="s">
        <v>11749</v>
      </c>
      <c r="C2551">
        <v>32</v>
      </c>
      <c r="D2551">
        <v>88</v>
      </c>
      <c r="E2551">
        <v>84</v>
      </c>
      <c r="F2551">
        <v>177</v>
      </c>
      <c r="G2551" t="s">
        <v>17036</v>
      </c>
      <c r="H2551">
        <v>650</v>
      </c>
      <c r="I2551">
        <v>9109322</v>
      </c>
      <c r="J2551" t="s">
        <v>88</v>
      </c>
      <c r="K2551" t="s">
        <v>89</v>
      </c>
      <c r="L2551" t="s">
        <v>86</v>
      </c>
      <c r="Q2551" t="s">
        <v>17037</v>
      </c>
      <c r="R2551" t="s">
        <v>17038</v>
      </c>
      <c r="S2551">
        <v>25371</v>
      </c>
      <c r="T2551">
        <v>1343</v>
      </c>
      <c r="U2551" t="s">
        <v>17039</v>
      </c>
      <c r="V2551">
        <v>3</v>
      </c>
      <c r="W2551" t="s">
        <v>17040</v>
      </c>
      <c r="X2551" t="s">
        <v>17041</v>
      </c>
      <c r="Y2551">
        <v>129</v>
      </c>
      <c r="Z2551" t="s">
        <v>44</v>
      </c>
      <c r="AA2551" t="s">
        <v>359</v>
      </c>
      <c r="AB2551" t="s">
        <v>150</v>
      </c>
      <c r="AC2551">
        <v>20000000</v>
      </c>
      <c r="AD2551">
        <v>2004</v>
      </c>
      <c r="AE2551">
        <v>384</v>
      </c>
      <c r="AF2551">
        <v>1.9</v>
      </c>
      <c r="AG2551">
        <v>2.35</v>
      </c>
      <c r="AH2551">
        <v>0</v>
      </c>
    </row>
    <row r="2552" spans="1:34">
      <c r="A2552" t="s">
        <v>34</v>
      </c>
      <c r="B2552" t="s">
        <v>35</v>
      </c>
      <c r="C2552">
        <v>199</v>
      </c>
      <c r="D2552">
        <v>142</v>
      </c>
      <c r="E2552">
        <v>0</v>
      </c>
      <c r="F2552">
        <v>461</v>
      </c>
      <c r="G2552" t="s">
        <v>36</v>
      </c>
      <c r="H2552">
        <v>11000</v>
      </c>
      <c r="I2552">
        <v>28341469</v>
      </c>
      <c r="J2552" t="s">
        <v>37</v>
      </c>
      <c r="K2552" t="s">
        <v>38</v>
      </c>
      <c r="Q2552" t="s">
        <v>39</v>
      </c>
      <c r="R2552" t="s">
        <v>40</v>
      </c>
      <c r="S2552">
        <v>1689764</v>
      </c>
      <c r="T2552">
        <v>13495</v>
      </c>
      <c r="U2552" t="s">
        <v>41</v>
      </c>
      <c r="V2552">
        <v>0</v>
      </c>
      <c r="W2552" t="s">
        <v>42</v>
      </c>
      <c r="X2552" t="s">
        <v>43</v>
      </c>
      <c r="Y2552">
        <v>4144</v>
      </c>
      <c r="Z2552" t="s">
        <v>44</v>
      </c>
      <c r="AA2552" t="s">
        <v>45</v>
      </c>
      <c r="AB2552" t="s">
        <v>46</v>
      </c>
      <c r="AC2552">
        <v>25000000</v>
      </c>
      <c r="AD2552">
        <v>1994</v>
      </c>
      <c r="AE2552">
        <v>745</v>
      </c>
      <c r="AF2552">
        <v>9.3000000000000007</v>
      </c>
      <c r="AG2552">
        <v>1.85</v>
      </c>
      <c r="AH2552">
        <v>108000</v>
      </c>
    </row>
    <row r="2553" spans="1:34">
      <c r="A2553" t="s">
        <v>34</v>
      </c>
      <c r="B2553" t="s">
        <v>47</v>
      </c>
      <c r="C2553">
        <v>208</v>
      </c>
      <c r="D2553">
        <v>175</v>
      </c>
      <c r="E2553">
        <v>0</v>
      </c>
      <c r="F2553">
        <v>3000</v>
      </c>
      <c r="G2553" t="s">
        <v>48</v>
      </c>
      <c r="H2553">
        <v>14000</v>
      </c>
      <c r="I2553">
        <v>134821952</v>
      </c>
      <c r="J2553" t="s">
        <v>37</v>
      </c>
      <c r="K2553" t="s">
        <v>38</v>
      </c>
      <c r="Q2553" t="s">
        <v>49</v>
      </c>
      <c r="R2553" t="s">
        <v>50</v>
      </c>
      <c r="S2553">
        <v>1155770</v>
      </c>
      <c r="T2553">
        <v>28122</v>
      </c>
      <c r="U2553" t="s">
        <v>51</v>
      </c>
      <c r="V2553">
        <v>1</v>
      </c>
      <c r="W2553" t="s">
        <v>52</v>
      </c>
      <c r="X2553" t="s">
        <v>53</v>
      </c>
      <c r="Y2553">
        <v>2238</v>
      </c>
      <c r="Z2553" t="s">
        <v>44</v>
      </c>
      <c r="AA2553" t="s">
        <v>45</v>
      </c>
      <c r="AB2553" t="s">
        <v>46</v>
      </c>
      <c r="AC2553">
        <v>6000000</v>
      </c>
      <c r="AD2553">
        <v>1972</v>
      </c>
      <c r="AE2553">
        <v>10000</v>
      </c>
      <c r="AF2553">
        <v>9.1999999999999993</v>
      </c>
      <c r="AG2553">
        <v>1.85</v>
      </c>
      <c r="AH2553">
        <v>43000</v>
      </c>
    </row>
    <row r="2554" spans="1:34">
      <c r="A2554" t="s">
        <v>34</v>
      </c>
      <c r="B2554" t="s">
        <v>47</v>
      </c>
      <c r="C2554">
        <v>149</v>
      </c>
      <c r="D2554">
        <v>220</v>
      </c>
      <c r="E2554">
        <v>0</v>
      </c>
      <c r="F2554">
        <v>3000</v>
      </c>
      <c r="G2554" t="s">
        <v>49</v>
      </c>
      <c r="H2554">
        <v>22000</v>
      </c>
      <c r="I2554">
        <v>57300000</v>
      </c>
      <c r="J2554" t="s">
        <v>37</v>
      </c>
      <c r="K2554" t="s">
        <v>38</v>
      </c>
      <c r="Q2554" t="s">
        <v>63</v>
      </c>
      <c r="R2554" t="s">
        <v>64</v>
      </c>
      <c r="S2554">
        <v>790926</v>
      </c>
      <c r="T2554">
        <v>39960</v>
      </c>
      <c r="U2554" t="s">
        <v>51</v>
      </c>
      <c r="V2554">
        <v>1</v>
      </c>
      <c r="W2554" t="s">
        <v>65</v>
      </c>
      <c r="X2554" t="s">
        <v>66</v>
      </c>
      <c r="Y2554">
        <v>650</v>
      </c>
      <c r="Z2554" t="s">
        <v>44</v>
      </c>
      <c r="AA2554" t="s">
        <v>45</v>
      </c>
      <c r="AB2554" t="s">
        <v>46</v>
      </c>
      <c r="AC2554">
        <v>13000000</v>
      </c>
      <c r="AD2554">
        <v>1974</v>
      </c>
      <c r="AE2554">
        <v>14000</v>
      </c>
      <c r="AF2554">
        <v>9</v>
      </c>
      <c r="AG2554">
        <v>1.85</v>
      </c>
      <c r="AH2554">
        <v>14000</v>
      </c>
    </row>
    <row r="2555" spans="1:34">
      <c r="A2555" t="s">
        <v>34</v>
      </c>
      <c r="B2555" t="s">
        <v>96</v>
      </c>
      <c r="C2555">
        <v>215</v>
      </c>
      <c r="D2555">
        <v>178</v>
      </c>
      <c r="E2555">
        <v>16000</v>
      </c>
      <c r="F2555">
        <v>857</v>
      </c>
      <c r="G2555" t="s">
        <v>97</v>
      </c>
      <c r="H2555">
        <v>13000</v>
      </c>
      <c r="I2555">
        <v>107930000</v>
      </c>
      <c r="J2555" t="s">
        <v>37</v>
      </c>
      <c r="K2555" t="s">
        <v>38</v>
      </c>
      <c r="Q2555" t="s">
        <v>98</v>
      </c>
      <c r="R2555" t="s">
        <v>99</v>
      </c>
      <c r="S2555">
        <v>1324680</v>
      </c>
      <c r="T2555">
        <v>16557</v>
      </c>
      <c r="U2555" t="s">
        <v>100</v>
      </c>
      <c r="V2555">
        <v>1</v>
      </c>
      <c r="W2555" t="s">
        <v>101</v>
      </c>
      <c r="X2555" t="s">
        <v>102</v>
      </c>
      <c r="Y2555">
        <v>2195</v>
      </c>
      <c r="Z2555" t="s">
        <v>44</v>
      </c>
      <c r="AA2555" t="s">
        <v>45</v>
      </c>
      <c r="AB2555" t="s">
        <v>46</v>
      </c>
      <c r="AC2555">
        <v>8000000</v>
      </c>
      <c r="AD2555">
        <v>1994</v>
      </c>
      <c r="AE2555">
        <v>902</v>
      </c>
      <c r="AF2555">
        <v>8.9</v>
      </c>
      <c r="AG2555">
        <v>2.35</v>
      </c>
      <c r="AH2555">
        <v>45000</v>
      </c>
    </row>
    <row r="2556" spans="1:34">
      <c r="A2556" t="s">
        <v>34</v>
      </c>
      <c r="B2556" t="s">
        <v>181</v>
      </c>
      <c r="C2556">
        <v>214</v>
      </c>
      <c r="D2556">
        <v>135</v>
      </c>
      <c r="E2556">
        <v>353</v>
      </c>
      <c r="F2556">
        <v>40</v>
      </c>
      <c r="G2556" t="s">
        <v>182</v>
      </c>
      <c r="H2556">
        <v>1000</v>
      </c>
      <c r="I2556">
        <v>7563397</v>
      </c>
      <c r="J2556" t="s">
        <v>37</v>
      </c>
      <c r="K2556" t="s">
        <v>38</v>
      </c>
      <c r="Q2556" t="s">
        <v>183</v>
      </c>
      <c r="R2556" t="s">
        <v>184</v>
      </c>
      <c r="S2556">
        <v>533200</v>
      </c>
      <c r="T2556">
        <v>1211</v>
      </c>
      <c r="U2556" t="s">
        <v>185</v>
      </c>
      <c r="V2556">
        <v>0</v>
      </c>
      <c r="W2556" t="s">
        <v>186</v>
      </c>
      <c r="X2556" t="s">
        <v>187</v>
      </c>
      <c r="Y2556">
        <v>749</v>
      </c>
      <c r="Z2556" t="s">
        <v>188</v>
      </c>
      <c r="AA2556" t="s">
        <v>189</v>
      </c>
      <c r="AB2556" t="s">
        <v>46</v>
      </c>
      <c r="AC2556">
        <v>3300000</v>
      </c>
      <c r="AD2556">
        <v>2002</v>
      </c>
      <c r="AE2556">
        <v>69</v>
      </c>
      <c r="AF2556">
        <v>8.6999999999999993</v>
      </c>
      <c r="AG2556">
        <v>1.85</v>
      </c>
      <c r="AH2556">
        <v>28000</v>
      </c>
    </row>
    <row r="2557" spans="1:34">
      <c r="A2557" t="s">
        <v>34</v>
      </c>
      <c r="B2557" t="s">
        <v>129</v>
      </c>
      <c r="C2557">
        <v>216</v>
      </c>
      <c r="D2557">
        <v>127</v>
      </c>
      <c r="E2557">
        <v>21000</v>
      </c>
      <c r="F2557">
        <v>360</v>
      </c>
      <c r="G2557" t="s">
        <v>131</v>
      </c>
      <c r="H2557">
        <v>11000</v>
      </c>
      <c r="I2557">
        <v>100125340</v>
      </c>
      <c r="J2557" t="s">
        <v>37</v>
      </c>
      <c r="K2557" t="s">
        <v>38</v>
      </c>
      <c r="L2557" t="s">
        <v>90</v>
      </c>
      <c r="M2557" t="s">
        <v>57</v>
      </c>
      <c r="Q2557" t="s">
        <v>39</v>
      </c>
      <c r="R2557" t="s">
        <v>212</v>
      </c>
      <c r="S2557">
        <v>1023511</v>
      </c>
      <c r="T2557">
        <v>22678</v>
      </c>
      <c r="U2557" t="s">
        <v>213</v>
      </c>
      <c r="V2557">
        <v>0</v>
      </c>
      <c r="W2557" t="s">
        <v>214</v>
      </c>
      <c r="X2557" t="s">
        <v>215</v>
      </c>
      <c r="Y2557">
        <v>1080</v>
      </c>
      <c r="Z2557" t="s">
        <v>44</v>
      </c>
      <c r="AA2557" t="s">
        <v>45</v>
      </c>
      <c r="AB2557" t="s">
        <v>46</v>
      </c>
      <c r="AC2557">
        <v>33000000</v>
      </c>
      <c r="AD2557">
        <v>1995</v>
      </c>
      <c r="AE2557">
        <v>11000</v>
      </c>
      <c r="AF2557">
        <v>8.6</v>
      </c>
      <c r="AG2557">
        <v>2.35</v>
      </c>
      <c r="AH2557">
        <v>39000</v>
      </c>
    </row>
    <row r="2558" spans="1:34">
      <c r="A2558" t="s">
        <v>34</v>
      </c>
      <c r="B2558" t="s">
        <v>216</v>
      </c>
      <c r="C2558">
        <v>185</v>
      </c>
      <c r="D2558">
        <v>138</v>
      </c>
      <c r="E2558">
        <v>438</v>
      </c>
      <c r="F2558">
        <v>173</v>
      </c>
      <c r="G2558" t="s">
        <v>217</v>
      </c>
      <c r="H2558">
        <v>12000</v>
      </c>
      <c r="I2558">
        <v>130727000</v>
      </c>
      <c r="J2558" t="s">
        <v>37</v>
      </c>
      <c r="K2558" t="s">
        <v>38</v>
      </c>
      <c r="L2558" t="s">
        <v>94</v>
      </c>
      <c r="M2558" t="s">
        <v>57</v>
      </c>
      <c r="Q2558" t="s">
        <v>218</v>
      </c>
      <c r="R2558" t="s">
        <v>219</v>
      </c>
      <c r="S2558">
        <v>887467</v>
      </c>
      <c r="T2558">
        <v>13184</v>
      </c>
      <c r="U2558" t="s">
        <v>220</v>
      </c>
      <c r="V2558">
        <v>0</v>
      </c>
      <c r="W2558" t="s">
        <v>221</v>
      </c>
      <c r="X2558" t="s">
        <v>222</v>
      </c>
      <c r="Y2558">
        <v>916</v>
      </c>
      <c r="Z2558" t="s">
        <v>44</v>
      </c>
      <c r="AA2558" t="s">
        <v>45</v>
      </c>
      <c r="AB2558" t="s">
        <v>46</v>
      </c>
      <c r="AC2558">
        <v>19000000</v>
      </c>
      <c r="AD2558">
        <v>1991</v>
      </c>
      <c r="AE2558">
        <v>826</v>
      </c>
      <c r="AF2558">
        <v>8.6</v>
      </c>
      <c r="AG2558">
        <v>1.85</v>
      </c>
      <c r="AH2558">
        <v>40000</v>
      </c>
    </row>
    <row r="2559" spans="1:34">
      <c r="A2559" t="s">
        <v>76</v>
      </c>
      <c r="B2559" t="s">
        <v>230</v>
      </c>
      <c r="C2559">
        <v>162</v>
      </c>
      <c r="D2559">
        <v>101</v>
      </c>
      <c r="E2559">
        <v>194</v>
      </c>
      <c r="F2559">
        <v>602</v>
      </c>
      <c r="G2559" t="s">
        <v>231</v>
      </c>
      <c r="H2559">
        <v>1000</v>
      </c>
      <c r="I2559">
        <v>6712241</v>
      </c>
      <c r="J2559" t="s">
        <v>37</v>
      </c>
      <c r="K2559" t="s">
        <v>38</v>
      </c>
      <c r="Q2559" t="s">
        <v>232</v>
      </c>
      <c r="R2559" t="s">
        <v>233</v>
      </c>
      <c r="S2559">
        <v>782437</v>
      </c>
      <c r="T2559">
        <v>3858</v>
      </c>
      <c r="U2559" t="s">
        <v>234</v>
      </c>
      <c r="V2559">
        <v>2</v>
      </c>
      <c r="W2559" t="s">
        <v>235</v>
      </c>
      <c r="X2559" t="s">
        <v>236</v>
      </c>
      <c r="Y2559">
        <v>1420</v>
      </c>
      <c r="Z2559" t="s">
        <v>44</v>
      </c>
      <c r="AA2559" t="s">
        <v>45</v>
      </c>
      <c r="AB2559" t="s">
        <v>46</v>
      </c>
      <c r="AC2559">
        <v>7500000</v>
      </c>
      <c r="AD2559">
        <v>1998</v>
      </c>
      <c r="AE2559">
        <v>816</v>
      </c>
      <c r="AF2559">
        <v>8.6</v>
      </c>
      <c r="AG2559">
        <v>1.85</v>
      </c>
      <c r="AH2559">
        <v>35000</v>
      </c>
    </row>
    <row r="2560" spans="1:34">
      <c r="A2560" t="s">
        <v>34</v>
      </c>
      <c r="B2560" t="s">
        <v>237</v>
      </c>
      <c r="C2560">
        <v>162</v>
      </c>
      <c r="D2560">
        <v>106</v>
      </c>
      <c r="E2560">
        <v>0</v>
      </c>
      <c r="F2560">
        <v>574</v>
      </c>
      <c r="G2560" t="s">
        <v>238</v>
      </c>
      <c r="H2560">
        <v>18000</v>
      </c>
      <c r="I2560">
        <v>23272306</v>
      </c>
      <c r="J2560" t="s">
        <v>37</v>
      </c>
      <c r="K2560" t="s">
        <v>38</v>
      </c>
      <c r="L2560" t="s">
        <v>90</v>
      </c>
      <c r="M2560" t="s">
        <v>57</v>
      </c>
      <c r="Q2560" t="s">
        <v>239</v>
      </c>
      <c r="R2560" t="s">
        <v>240</v>
      </c>
      <c r="S2560">
        <v>740918</v>
      </c>
      <c r="T2560">
        <v>20821</v>
      </c>
      <c r="U2560" t="s">
        <v>241</v>
      </c>
      <c r="V2560">
        <v>4</v>
      </c>
      <c r="W2560" t="s">
        <v>242</v>
      </c>
      <c r="X2560" t="s">
        <v>243</v>
      </c>
      <c r="Y2560">
        <v>1182</v>
      </c>
      <c r="Z2560" t="s">
        <v>44</v>
      </c>
      <c r="AA2560" t="s">
        <v>45</v>
      </c>
      <c r="AB2560" t="s">
        <v>46</v>
      </c>
      <c r="AC2560">
        <v>6000000</v>
      </c>
      <c r="AD2560">
        <v>1995</v>
      </c>
      <c r="AE2560">
        <v>979</v>
      </c>
      <c r="AF2560">
        <v>8.6</v>
      </c>
      <c r="AG2560">
        <v>2.35</v>
      </c>
      <c r="AH2560">
        <v>28000</v>
      </c>
    </row>
    <row r="2561" spans="1:34">
      <c r="A2561" t="s">
        <v>34</v>
      </c>
      <c r="B2561" t="s">
        <v>163</v>
      </c>
      <c r="C2561">
        <v>352</v>
      </c>
      <c r="D2561">
        <v>151</v>
      </c>
      <c r="E2561">
        <v>17000</v>
      </c>
      <c r="F2561">
        <v>1000</v>
      </c>
      <c r="G2561" t="s">
        <v>209</v>
      </c>
      <c r="H2561">
        <v>29000</v>
      </c>
      <c r="I2561">
        <v>132373442</v>
      </c>
      <c r="J2561" t="s">
        <v>37</v>
      </c>
      <c r="K2561" t="s">
        <v>38</v>
      </c>
      <c r="L2561" t="s">
        <v>57</v>
      </c>
      <c r="Q2561" t="s">
        <v>114</v>
      </c>
      <c r="R2561" t="s">
        <v>274</v>
      </c>
      <c r="S2561">
        <v>873649</v>
      </c>
      <c r="T2561">
        <v>45648</v>
      </c>
      <c r="U2561" t="s">
        <v>275</v>
      </c>
      <c r="V2561">
        <v>0</v>
      </c>
      <c r="W2561" t="s">
        <v>276</v>
      </c>
      <c r="X2561" t="s">
        <v>277</v>
      </c>
      <c r="Y2561">
        <v>2054</v>
      </c>
      <c r="Z2561" t="s">
        <v>44</v>
      </c>
      <c r="AA2561" t="s">
        <v>45</v>
      </c>
      <c r="AB2561" t="s">
        <v>46</v>
      </c>
      <c r="AC2561">
        <v>90000000</v>
      </c>
      <c r="AD2561">
        <v>2006</v>
      </c>
      <c r="AE2561">
        <v>13000</v>
      </c>
      <c r="AF2561">
        <v>8.5</v>
      </c>
      <c r="AG2561">
        <v>2.35</v>
      </c>
      <c r="AH2561">
        <v>29000</v>
      </c>
    </row>
    <row r="2562" spans="1:34">
      <c r="A2562" t="s">
        <v>34</v>
      </c>
      <c r="B2562" t="s">
        <v>35</v>
      </c>
      <c r="C2562">
        <v>186</v>
      </c>
      <c r="D2562">
        <v>189</v>
      </c>
      <c r="E2562">
        <v>0</v>
      </c>
      <c r="F2562">
        <v>693</v>
      </c>
      <c r="G2562" t="s">
        <v>36</v>
      </c>
      <c r="H2562">
        <v>15000</v>
      </c>
      <c r="I2562">
        <v>136801374</v>
      </c>
      <c r="J2562" t="s">
        <v>37</v>
      </c>
      <c r="K2562" t="s">
        <v>38</v>
      </c>
      <c r="L2562" t="s">
        <v>70</v>
      </c>
      <c r="M2562" t="s">
        <v>90</v>
      </c>
      <c r="Q2562" t="s">
        <v>138</v>
      </c>
      <c r="R2562" t="s">
        <v>285</v>
      </c>
      <c r="S2562">
        <v>782610</v>
      </c>
      <c r="T2562">
        <v>17716</v>
      </c>
      <c r="U2562" t="s">
        <v>286</v>
      </c>
      <c r="V2562">
        <v>0</v>
      </c>
      <c r="W2562" t="s">
        <v>287</v>
      </c>
      <c r="X2562" t="s">
        <v>288</v>
      </c>
      <c r="Y2562">
        <v>1377</v>
      </c>
      <c r="Z2562" t="s">
        <v>44</v>
      </c>
      <c r="AA2562" t="s">
        <v>45</v>
      </c>
      <c r="AB2562" t="s">
        <v>46</v>
      </c>
      <c r="AC2562">
        <v>60000000</v>
      </c>
      <c r="AD2562">
        <v>1999</v>
      </c>
      <c r="AE2562">
        <v>745</v>
      </c>
      <c r="AF2562">
        <v>8.5</v>
      </c>
      <c r="AG2562">
        <v>1.85</v>
      </c>
      <c r="AH2562">
        <v>30000</v>
      </c>
    </row>
    <row r="2563" spans="1:34">
      <c r="A2563" t="s">
        <v>34</v>
      </c>
      <c r="B2563" t="s">
        <v>103</v>
      </c>
      <c r="C2563">
        <v>111</v>
      </c>
      <c r="D2563">
        <v>251</v>
      </c>
      <c r="E2563">
        <v>0</v>
      </c>
      <c r="F2563">
        <v>642</v>
      </c>
      <c r="G2563" t="s">
        <v>396</v>
      </c>
      <c r="H2563">
        <v>22000</v>
      </c>
      <c r="I2563">
        <v>5300000</v>
      </c>
      <c r="J2563" t="s">
        <v>37</v>
      </c>
      <c r="K2563" t="s">
        <v>38</v>
      </c>
      <c r="Q2563" t="s">
        <v>63</v>
      </c>
      <c r="R2563" t="s">
        <v>397</v>
      </c>
      <c r="S2563">
        <v>221000</v>
      </c>
      <c r="T2563">
        <v>24719</v>
      </c>
      <c r="U2563" t="s">
        <v>398</v>
      </c>
      <c r="V2563">
        <v>8</v>
      </c>
      <c r="W2563" t="s">
        <v>399</v>
      </c>
      <c r="X2563" t="s">
        <v>400</v>
      </c>
      <c r="Y2563">
        <v>495</v>
      </c>
      <c r="Z2563" t="s">
        <v>44</v>
      </c>
      <c r="AA2563" t="s">
        <v>111</v>
      </c>
      <c r="AB2563" t="s">
        <v>46</v>
      </c>
      <c r="AC2563">
        <v>30000000</v>
      </c>
      <c r="AD2563">
        <v>1984</v>
      </c>
      <c r="AE2563">
        <v>683</v>
      </c>
      <c r="AF2563">
        <v>8.4</v>
      </c>
      <c r="AG2563">
        <v>1.85</v>
      </c>
      <c r="AH2563">
        <v>12000</v>
      </c>
    </row>
    <row r="2564" spans="1:34">
      <c r="A2564" t="s">
        <v>34</v>
      </c>
      <c r="B2564" t="s">
        <v>96</v>
      </c>
      <c r="C2564">
        <v>173</v>
      </c>
      <c r="D2564">
        <v>99</v>
      </c>
      <c r="E2564">
        <v>16000</v>
      </c>
      <c r="F2564">
        <v>455</v>
      </c>
      <c r="G2564" t="s">
        <v>449</v>
      </c>
      <c r="H2564">
        <v>16000</v>
      </c>
      <c r="I2564">
        <v>2812029</v>
      </c>
      <c r="J2564" t="s">
        <v>37</v>
      </c>
      <c r="K2564" t="s">
        <v>38</v>
      </c>
      <c r="L2564" t="s">
        <v>57</v>
      </c>
      <c r="Q2564" t="s">
        <v>96</v>
      </c>
      <c r="R2564" t="s">
        <v>450</v>
      </c>
      <c r="S2564">
        <v>664719</v>
      </c>
      <c r="T2564">
        <v>28994</v>
      </c>
      <c r="U2564" t="s">
        <v>451</v>
      </c>
      <c r="V2564">
        <v>0</v>
      </c>
      <c r="W2564" t="s">
        <v>452</v>
      </c>
      <c r="X2564" t="s">
        <v>453</v>
      </c>
      <c r="Y2564">
        <v>931</v>
      </c>
      <c r="Z2564" t="s">
        <v>44</v>
      </c>
      <c r="AA2564" t="s">
        <v>45</v>
      </c>
      <c r="AB2564" t="s">
        <v>46</v>
      </c>
      <c r="AC2564">
        <v>1200000</v>
      </c>
      <c r="AD2564">
        <v>1992</v>
      </c>
      <c r="AE2564">
        <v>12000</v>
      </c>
      <c r="AF2564">
        <v>8.4</v>
      </c>
      <c r="AG2564">
        <v>2.35</v>
      </c>
      <c r="AH2564">
        <v>19000</v>
      </c>
    </row>
    <row r="2565" spans="1:34">
      <c r="A2565" t="s">
        <v>34</v>
      </c>
      <c r="B2565" t="s">
        <v>490</v>
      </c>
      <c r="C2565">
        <v>177</v>
      </c>
      <c r="D2565">
        <v>138</v>
      </c>
      <c r="E2565">
        <v>161</v>
      </c>
      <c r="F2565">
        <v>210</v>
      </c>
      <c r="G2565" t="s">
        <v>491</v>
      </c>
      <c r="H2565">
        <v>18000</v>
      </c>
      <c r="I2565">
        <v>64604977</v>
      </c>
      <c r="J2565" t="s">
        <v>37</v>
      </c>
      <c r="K2565" t="s">
        <v>38</v>
      </c>
      <c r="L2565" t="s">
        <v>90</v>
      </c>
      <c r="M2565" t="s">
        <v>57</v>
      </c>
      <c r="Q2565" t="s">
        <v>239</v>
      </c>
      <c r="R2565" t="s">
        <v>492</v>
      </c>
      <c r="S2565">
        <v>414219</v>
      </c>
      <c r="T2565">
        <v>19129</v>
      </c>
      <c r="U2565" t="s">
        <v>493</v>
      </c>
      <c r="V2565">
        <v>2</v>
      </c>
      <c r="W2565" t="s">
        <v>494</v>
      </c>
      <c r="X2565" t="s">
        <v>495</v>
      </c>
      <c r="Y2565">
        <v>625</v>
      </c>
      <c r="Z2565" t="s">
        <v>44</v>
      </c>
      <c r="AA2565" t="s">
        <v>45</v>
      </c>
      <c r="AB2565" t="s">
        <v>46</v>
      </c>
      <c r="AC2565">
        <v>35000000</v>
      </c>
      <c r="AD2565">
        <v>1997</v>
      </c>
      <c r="AE2565">
        <v>398</v>
      </c>
      <c r="AF2565">
        <v>8.3000000000000007</v>
      </c>
      <c r="AG2565">
        <v>2.35</v>
      </c>
      <c r="AH2565">
        <v>11000</v>
      </c>
    </row>
    <row r="2566" spans="1:34">
      <c r="A2566" t="s">
        <v>34</v>
      </c>
      <c r="B2566" t="s">
        <v>501</v>
      </c>
      <c r="C2566">
        <v>147</v>
      </c>
      <c r="D2566">
        <v>142</v>
      </c>
      <c r="E2566">
        <v>0</v>
      </c>
      <c r="F2566">
        <v>638</v>
      </c>
      <c r="G2566" t="s">
        <v>502</v>
      </c>
      <c r="H2566">
        <v>14000</v>
      </c>
      <c r="I2566">
        <v>44700000</v>
      </c>
      <c r="J2566" t="s">
        <v>37</v>
      </c>
      <c r="K2566" t="s">
        <v>38</v>
      </c>
      <c r="Q2566" t="s">
        <v>49</v>
      </c>
      <c r="R2566" t="s">
        <v>503</v>
      </c>
      <c r="S2566">
        <v>537442</v>
      </c>
      <c r="T2566">
        <v>16464</v>
      </c>
      <c r="U2566" t="s">
        <v>504</v>
      </c>
      <c r="V2566">
        <v>0</v>
      </c>
      <c r="W2566" t="s">
        <v>505</v>
      </c>
      <c r="X2566" t="s">
        <v>506</v>
      </c>
      <c r="Y2566">
        <v>851</v>
      </c>
      <c r="Z2566" t="s">
        <v>44</v>
      </c>
      <c r="AA2566" t="s">
        <v>45</v>
      </c>
      <c r="AB2566" t="s">
        <v>46</v>
      </c>
      <c r="AC2566">
        <v>25000000</v>
      </c>
      <c r="AD2566">
        <v>1983</v>
      </c>
      <c r="AE2566">
        <v>670</v>
      </c>
      <c r="AF2566">
        <v>8.3000000000000007</v>
      </c>
      <c r="AG2566">
        <v>2.35</v>
      </c>
      <c r="AH2566">
        <v>19000</v>
      </c>
    </row>
    <row r="2567" spans="1:34">
      <c r="A2567" t="s">
        <v>76</v>
      </c>
      <c r="B2567" t="s">
        <v>750</v>
      </c>
      <c r="C2567">
        <v>134</v>
      </c>
      <c r="D2567">
        <v>108</v>
      </c>
      <c r="E2567">
        <v>603</v>
      </c>
      <c r="F2567">
        <v>279</v>
      </c>
      <c r="G2567" t="s">
        <v>751</v>
      </c>
      <c r="H2567">
        <v>10000</v>
      </c>
      <c r="I2567">
        <v>9600000</v>
      </c>
      <c r="J2567" t="s">
        <v>37</v>
      </c>
      <c r="K2567" t="s">
        <v>38</v>
      </c>
      <c r="L2567" t="s">
        <v>87</v>
      </c>
      <c r="Q2567" t="s">
        <v>48</v>
      </c>
      <c r="R2567" t="s">
        <v>752</v>
      </c>
      <c r="S2567">
        <v>100890</v>
      </c>
      <c r="T2567">
        <v>11094</v>
      </c>
      <c r="U2567" t="s">
        <v>753</v>
      </c>
      <c r="V2567">
        <v>2</v>
      </c>
      <c r="W2567" t="s">
        <v>754</v>
      </c>
      <c r="X2567" t="s">
        <v>755</v>
      </c>
      <c r="Y2567">
        <v>281</v>
      </c>
      <c r="Z2567" t="s">
        <v>44</v>
      </c>
      <c r="AA2567" t="s">
        <v>45</v>
      </c>
      <c r="AB2567" t="s">
        <v>532</v>
      </c>
      <c r="AC2567">
        <v>910000</v>
      </c>
      <c r="AD2567">
        <v>1954</v>
      </c>
      <c r="AE2567">
        <v>416</v>
      </c>
      <c r="AF2567">
        <v>8.1999999999999993</v>
      </c>
      <c r="AG2567">
        <v>1.85</v>
      </c>
      <c r="AH2567">
        <v>0</v>
      </c>
    </row>
    <row r="2568" spans="1:34">
      <c r="A2568" t="s">
        <v>34</v>
      </c>
      <c r="B2568" t="s">
        <v>129</v>
      </c>
      <c r="C2568">
        <v>568</v>
      </c>
      <c r="D2568">
        <v>149</v>
      </c>
      <c r="E2568">
        <v>21000</v>
      </c>
      <c r="F2568">
        <v>625</v>
      </c>
      <c r="G2568" t="s">
        <v>810</v>
      </c>
      <c r="H2568">
        <v>835</v>
      </c>
      <c r="I2568">
        <v>167735396</v>
      </c>
      <c r="J2568" t="s">
        <v>37</v>
      </c>
      <c r="K2568" t="s">
        <v>38</v>
      </c>
      <c r="L2568" t="s">
        <v>90</v>
      </c>
      <c r="M2568" t="s">
        <v>57</v>
      </c>
      <c r="Q2568" t="s">
        <v>811</v>
      </c>
      <c r="R2568" t="s">
        <v>812</v>
      </c>
      <c r="S2568">
        <v>569841</v>
      </c>
      <c r="T2568">
        <v>4348</v>
      </c>
      <c r="U2568" t="s">
        <v>813</v>
      </c>
      <c r="V2568">
        <v>0</v>
      </c>
      <c r="W2568" t="s">
        <v>814</v>
      </c>
      <c r="X2568" t="s">
        <v>815</v>
      </c>
      <c r="Y2568">
        <v>1127</v>
      </c>
      <c r="Z2568" t="s">
        <v>44</v>
      </c>
      <c r="AA2568" t="s">
        <v>45</v>
      </c>
      <c r="AB2568" t="s">
        <v>46</v>
      </c>
      <c r="AC2568">
        <v>61000000</v>
      </c>
      <c r="AD2568">
        <v>2014</v>
      </c>
      <c r="AE2568">
        <v>812</v>
      </c>
      <c r="AF2568">
        <v>8.1</v>
      </c>
      <c r="AG2568">
        <v>2.35</v>
      </c>
      <c r="AH2568">
        <v>146000</v>
      </c>
    </row>
    <row r="2569" spans="1:34">
      <c r="A2569" t="s">
        <v>34</v>
      </c>
      <c r="B2569" t="s">
        <v>703</v>
      </c>
      <c r="C2569">
        <v>454</v>
      </c>
      <c r="D2569">
        <v>153</v>
      </c>
      <c r="E2569">
        <v>777</v>
      </c>
      <c r="F2569">
        <v>1000</v>
      </c>
      <c r="G2569" t="s">
        <v>836</v>
      </c>
      <c r="H2569">
        <v>20000</v>
      </c>
      <c r="I2569">
        <v>60962878</v>
      </c>
      <c r="J2569" t="s">
        <v>37</v>
      </c>
      <c r="K2569" t="s">
        <v>38</v>
      </c>
      <c r="L2569" t="s">
        <v>90</v>
      </c>
      <c r="M2569" t="s">
        <v>57</v>
      </c>
      <c r="Q2569" t="s">
        <v>289</v>
      </c>
      <c r="R2569" t="s">
        <v>837</v>
      </c>
      <c r="S2569">
        <v>383591</v>
      </c>
      <c r="T2569">
        <v>37321</v>
      </c>
      <c r="U2569" t="s">
        <v>838</v>
      </c>
      <c r="V2569">
        <v>2</v>
      </c>
      <c r="W2569" t="s">
        <v>839</v>
      </c>
      <c r="X2569" t="s">
        <v>840</v>
      </c>
      <c r="Y2569">
        <v>620</v>
      </c>
      <c r="Z2569" t="s">
        <v>44</v>
      </c>
      <c r="AA2569" t="s">
        <v>45</v>
      </c>
      <c r="AB2569" t="s">
        <v>46</v>
      </c>
      <c r="AC2569">
        <v>46000000</v>
      </c>
      <c r="AD2569">
        <v>2013</v>
      </c>
      <c r="AE2569">
        <v>15000</v>
      </c>
      <c r="AF2569">
        <v>8.1</v>
      </c>
      <c r="AG2569">
        <v>1.85</v>
      </c>
      <c r="AH2569">
        <v>86000</v>
      </c>
    </row>
    <row r="2570" spans="1:34">
      <c r="A2570" t="s">
        <v>76</v>
      </c>
      <c r="B2570" t="s">
        <v>847</v>
      </c>
      <c r="C2570">
        <v>374</v>
      </c>
      <c r="D2570">
        <v>147</v>
      </c>
      <c r="E2570">
        <v>436</v>
      </c>
      <c r="F2570">
        <v>175</v>
      </c>
      <c r="G2570" t="s">
        <v>848</v>
      </c>
      <c r="H2570">
        <v>3000</v>
      </c>
      <c r="I2570">
        <v>74098862</v>
      </c>
      <c r="J2570" t="s">
        <v>37</v>
      </c>
      <c r="K2570" t="s">
        <v>57</v>
      </c>
      <c r="Q2570" t="s">
        <v>849</v>
      </c>
      <c r="R2570" t="s">
        <v>850</v>
      </c>
      <c r="S2570">
        <v>656640</v>
      </c>
      <c r="T2570">
        <v>3924</v>
      </c>
      <c r="U2570" t="s">
        <v>851</v>
      </c>
      <c r="V2570">
        <v>1</v>
      </c>
      <c r="W2570" t="s">
        <v>852</v>
      </c>
      <c r="X2570" t="s">
        <v>853</v>
      </c>
      <c r="Y2570">
        <v>1732</v>
      </c>
      <c r="Z2570" t="s">
        <v>44</v>
      </c>
      <c r="AA2570" t="s">
        <v>45</v>
      </c>
      <c r="AB2570" t="s">
        <v>46</v>
      </c>
      <c r="AC2570">
        <v>40000000</v>
      </c>
      <c r="AD2570">
        <v>2005</v>
      </c>
      <c r="AE2570">
        <v>472</v>
      </c>
      <c r="AF2570">
        <v>8.1</v>
      </c>
      <c r="AG2570">
        <v>1.85</v>
      </c>
      <c r="AH2570">
        <v>13000</v>
      </c>
    </row>
    <row r="2571" spans="1:34">
      <c r="A2571" t="s">
        <v>34</v>
      </c>
      <c r="B2571" t="s">
        <v>874</v>
      </c>
      <c r="C2571">
        <v>488</v>
      </c>
      <c r="D2571">
        <v>122</v>
      </c>
      <c r="E2571">
        <v>1000</v>
      </c>
      <c r="F2571">
        <v>883</v>
      </c>
      <c r="G2571" t="s">
        <v>624</v>
      </c>
      <c r="H2571">
        <v>2000</v>
      </c>
      <c r="I2571">
        <v>74273505</v>
      </c>
      <c r="J2571" t="s">
        <v>37</v>
      </c>
      <c r="K2571" t="s">
        <v>38</v>
      </c>
      <c r="L2571" t="s">
        <v>57</v>
      </c>
      <c r="Q2571" t="s">
        <v>728</v>
      </c>
      <c r="R2571" t="s">
        <v>875</v>
      </c>
      <c r="S2571">
        <v>612060</v>
      </c>
      <c r="T2571">
        <v>4738</v>
      </c>
      <c r="U2571" t="s">
        <v>876</v>
      </c>
      <c r="V2571">
        <v>0</v>
      </c>
      <c r="W2571" t="s">
        <v>877</v>
      </c>
      <c r="X2571" t="s">
        <v>878</v>
      </c>
      <c r="Y2571">
        <v>1518</v>
      </c>
      <c r="Z2571" t="s">
        <v>44</v>
      </c>
      <c r="AA2571" t="s">
        <v>45</v>
      </c>
      <c r="AB2571" t="s">
        <v>46</v>
      </c>
      <c r="AC2571">
        <v>25000000</v>
      </c>
      <c r="AD2571">
        <v>2007</v>
      </c>
      <c r="AE2571">
        <v>939</v>
      </c>
      <c r="AF2571">
        <v>8.1</v>
      </c>
      <c r="AG2571">
        <v>2.35</v>
      </c>
      <c r="AH2571">
        <v>21000</v>
      </c>
    </row>
    <row r="2572" spans="1:34">
      <c r="A2572" t="s">
        <v>34</v>
      </c>
      <c r="B2572" t="s">
        <v>1133</v>
      </c>
      <c r="C2572">
        <v>12</v>
      </c>
      <c r="D2572">
        <v>330</v>
      </c>
      <c r="E2572">
        <v>138</v>
      </c>
      <c r="F2572">
        <v>672</v>
      </c>
      <c r="G2572" t="s">
        <v>1134</v>
      </c>
      <c r="H2572">
        <v>848</v>
      </c>
      <c r="I2572">
        <v>4496583</v>
      </c>
      <c r="J2572" t="s">
        <v>37</v>
      </c>
      <c r="K2572" t="s">
        <v>38</v>
      </c>
      <c r="Q2572" t="s">
        <v>467</v>
      </c>
      <c r="R2572" t="s">
        <v>1135</v>
      </c>
      <c r="S2572">
        <v>23181</v>
      </c>
      <c r="T2572">
        <v>3227</v>
      </c>
      <c r="U2572" t="s">
        <v>1136</v>
      </c>
      <c r="V2572">
        <v>2</v>
      </c>
      <c r="W2572" t="s">
        <v>1137</v>
      </c>
      <c r="X2572" t="s">
        <v>1138</v>
      </c>
      <c r="Y2572">
        <v>129</v>
      </c>
      <c r="Z2572" t="s">
        <v>44</v>
      </c>
      <c r="AA2572" t="s">
        <v>45</v>
      </c>
      <c r="AB2572" t="s">
        <v>46</v>
      </c>
      <c r="AC2572">
        <v>35000000</v>
      </c>
      <c r="AD2572">
        <v>1993</v>
      </c>
      <c r="AE2572">
        <v>674</v>
      </c>
      <c r="AF2572">
        <v>8</v>
      </c>
      <c r="AG2572">
        <v>1.66</v>
      </c>
      <c r="AH2572">
        <v>6000</v>
      </c>
    </row>
    <row r="2573" spans="1:34">
      <c r="A2573" t="s">
        <v>34</v>
      </c>
      <c r="B2573" t="s">
        <v>105</v>
      </c>
      <c r="C2573">
        <v>229</v>
      </c>
      <c r="D2573">
        <v>138</v>
      </c>
      <c r="E2573">
        <v>16000</v>
      </c>
      <c r="F2573">
        <v>262</v>
      </c>
      <c r="G2573" t="s">
        <v>1147</v>
      </c>
      <c r="H2573">
        <v>616</v>
      </c>
      <c r="I2573">
        <v>90135191</v>
      </c>
      <c r="J2573" t="s">
        <v>37</v>
      </c>
      <c r="K2573" t="s">
        <v>38</v>
      </c>
      <c r="L2573" t="s">
        <v>90</v>
      </c>
      <c r="M2573" t="s">
        <v>57</v>
      </c>
      <c r="Q2573" t="s">
        <v>1148</v>
      </c>
      <c r="R2573" t="s">
        <v>1149</v>
      </c>
      <c r="S2573">
        <v>338415</v>
      </c>
      <c r="T2573">
        <v>1942</v>
      </c>
      <c r="U2573" t="s">
        <v>1150</v>
      </c>
      <c r="V2573">
        <v>0</v>
      </c>
      <c r="W2573" t="s">
        <v>1151</v>
      </c>
      <c r="X2573" t="s">
        <v>1152</v>
      </c>
      <c r="Y2573">
        <v>935</v>
      </c>
      <c r="Z2573" t="s">
        <v>44</v>
      </c>
      <c r="AA2573" t="s">
        <v>45</v>
      </c>
      <c r="AB2573" t="s">
        <v>46</v>
      </c>
      <c r="AC2573">
        <v>25000000</v>
      </c>
      <c r="AD2573">
        <v>2003</v>
      </c>
      <c r="AE2573">
        <v>541</v>
      </c>
      <c r="AF2573">
        <v>8</v>
      </c>
      <c r="AG2573">
        <v>2.35</v>
      </c>
      <c r="AH2573">
        <v>12000</v>
      </c>
    </row>
    <row r="2574" spans="1:34">
      <c r="A2574" t="s">
        <v>34</v>
      </c>
      <c r="B2574" t="s">
        <v>1238</v>
      </c>
      <c r="C2574">
        <v>177</v>
      </c>
      <c r="D2574">
        <v>140</v>
      </c>
      <c r="E2574">
        <v>3000</v>
      </c>
      <c r="F2574">
        <v>322</v>
      </c>
      <c r="G2574" t="s">
        <v>1239</v>
      </c>
      <c r="H2574">
        <v>963</v>
      </c>
      <c r="I2574">
        <v>4157491</v>
      </c>
      <c r="J2574" t="s">
        <v>37</v>
      </c>
      <c r="K2574" t="s">
        <v>38</v>
      </c>
      <c r="L2574" t="s">
        <v>91</v>
      </c>
      <c r="Q2574" t="s">
        <v>1240</v>
      </c>
      <c r="R2574" t="s">
        <v>1241</v>
      </c>
      <c r="S2574">
        <v>79330</v>
      </c>
      <c r="T2574">
        <v>2894</v>
      </c>
      <c r="U2574" t="s">
        <v>1242</v>
      </c>
      <c r="V2574">
        <v>0</v>
      </c>
      <c r="W2574" t="s">
        <v>1243</v>
      </c>
      <c r="X2574" t="s">
        <v>1244</v>
      </c>
      <c r="Y2574">
        <v>690</v>
      </c>
      <c r="Z2574" t="s">
        <v>44</v>
      </c>
      <c r="AA2574" t="s">
        <v>585</v>
      </c>
      <c r="AB2574" t="s">
        <v>46</v>
      </c>
      <c r="AC2574">
        <v>12800000</v>
      </c>
      <c r="AD2574">
        <v>2000</v>
      </c>
      <c r="AE2574">
        <v>595</v>
      </c>
      <c r="AF2574">
        <v>8</v>
      </c>
      <c r="AG2574">
        <v>2.35</v>
      </c>
      <c r="AH2574">
        <v>0</v>
      </c>
    </row>
    <row r="2575" spans="1:34">
      <c r="A2575" t="s">
        <v>76</v>
      </c>
      <c r="B2575" t="s">
        <v>1275</v>
      </c>
      <c r="C2575">
        <v>215</v>
      </c>
      <c r="D2575">
        <v>120</v>
      </c>
      <c r="E2575">
        <v>909</v>
      </c>
      <c r="F2575">
        <v>184</v>
      </c>
      <c r="G2575" t="s">
        <v>1326</v>
      </c>
      <c r="H2575">
        <v>909</v>
      </c>
      <c r="I2575">
        <v>21244913</v>
      </c>
      <c r="J2575" t="s">
        <v>37</v>
      </c>
      <c r="K2575" t="s">
        <v>93</v>
      </c>
      <c r="L2575" t="s">
        <v>38</v>
      </c>
      <c r="Q2575" t="s">
        <v>1275</v>
      </c>
      <c r="R2575" t="s">
        <v>1327</v>
      </c>
      <c r="S2575">
        <v>123090</v>
      </c>
      <c r="T2575">
        <v>1779</v>
      </c>
      <c r="U2575" t="s">
        <v>1278</v>
      </c>
      <c r="V2575">
        <v>2</v>
      </c>
      <c r="W2575" t="s">
        <v>1328</v>
      </c>
      <c r="X2575" t="s">
        <v>1329</v>
      </c>
      <c r="Y2575">
        <v>888</v>
      </c>
      <c r="Z2575" t="s">
        <v>44</v>
      </c>
      <c r="AA2575" t="s">
        <v>359</v>
      </c>
      <c r="AB2575" t="s">
        <v>46</v>
      </c>
      <c r="AC2575">
        <v>4000000</v>
      </c>
      <c r="AD2575">
        <v>2002</v>
      </c>
      <c r="AE2575">
        <v>504</v>
      </c>
      <c r="AF2575">
        <v>8</v>
      </c>
      <c r="AG2575">
        <v>1.85</v>
      </c>
      <c r="AH2575">
        <v>4000</v>
      </c>
    </row>
    <row r="2576" spans="1:34">
      <c r="A2576" t="s">
        <v>34</v>
      </c>
      <c r="B2576" t="s">
        <v>96</v>
      </c>
      <c r="C2576">
        <v>596</v>
      </c>
      <c r="D2576">
        <v>187</v>
      </c>
      <c r="E2576">
        <v>16000</v>
      </c>
      <c r="F2576">
        <v>1000</v>
      </c>
      <c r="G2576" t="s">
        <v>1410</v>
      </c>
      <c r="H2576">
        <v>46000</v>
      </c>
      <c r="I2576">
        <v>54116191</v>
      </c>
      <c r="J2576" t="s">
        <v>37</v>
      </c>
      <c r="K2576" t="s">
        <v>38</v>
      </c>
      <c r="L2576" t="s">
        <v>90</v>
      </c>
      <c r="M2576" t="s">
        <v>57</v>
      </c>
      <c r="N2576" t="s">
        <v>92</v>
      </c>
      <c r="Q2576" t="s">
        <v>1411</v>
      </c>
      <c r="R2576" t="s">
        <v>1412</v>
      </c>
      <c r="S2576">
        <v>272839</v>
      </c>
      <c r="T2576">
        <v>49912</v>
      </c>
      <c r="U2576" t="s">
        <v>1413</v>
      </c>
      <c r="V2576">
        <v>1</v>
      </c>
      <c r="W2576" t="s">
        <v>1414</v>
      </c>
      <c r="X2576" t="s">
        <v>1415</v>
      </c>
      <c r="Y2576">
        <v>1018</v>
      </c>
      <c r="Z2576" t="s">
        <v>44</v>
      </c>
      <c r="AA2576" t="s">
        <v>45</v>
      </c>
      <c r="AB2576" t="s">
        <v>46</v>
      </c>
      <c r="AC2576">
        <v>44000000</v>
      </c>
      <c r="AD2576">
        <v>2015</v>
      </c>
      <c r="AE2576">
        <v>1000</v>
      </c>
      <c r="AF2576">
        <v>7.9</v>
      </c>
      <c r="AG2576">
        <v>2.76</v>
      </c>
      <c r="AH2576">
        <v>114000</v>
      </c>
    </row>
    <row r="2577" spans="1:34">
      <c r="A2577" t="s">
        <v>34</v>
      </c>
      <c r="B2577" t="s">
        <v>501</v>
      </c>
      <c r="C2577">
        <v>123</v>
      </c>
      <c r="D2577">
        <v>119</v>
      </c>
      <c r="E2577">
        <v>0</v>
      </c>
      <c r="F2577">
        <v>188</v>
      </c>
      <c r="G2577" t="s">
        <v>1490</v>
      </c>
      <c r="H2577">
        <v>22000</v>
      </c>
      <c r="I2577">
        <v>76270454</v>
      </c>
      <c r="J2577" t="s">
        <v>37</v>
      </c>
      <c r="K2577" t="s">
        <v>38</v>
      </c>
      <c r="L2577" t="s">
        <v>57</v>
      </c>
      <c r="Q2577" t="s">
        <v>63</v>
      </c>
      <c r="R2577" t="s">
        <v>1491</v>
      </c>
      <c r="S2577">
        <v>219008</v>
      </c>
      <c r="T2577">
        <v>22767</v>
      </c>
      <c r="U2577" t="s">
        <v>1492</v>
      </c>
      <c r="V2577">
        <v>1</v>
      </c>
      <c r="W2577" t="s">
        <v>1493</v>
      </c>
      <c r="X2577" t="s">
        <v>1494</v>
      </c>
      <c r="Y2577">
        <v>418</v>
      </c>
      <c r="Z2577" t="s">
        <v>44</v>
      </c>
      <c r="AA2577" t="s">
        <v>45</v>
      </c>
      <c r="AB2577" t="s">
        <v>46</v>
      </c>
      <c r="AC2577">
        <v>25000000</v>
      </c>
      <c r="AD2577">
        <v>1987</v>
      </c>
      <c r="AE2577">
        <v>371</v>
      </c>
      <c r="AF2577">
        <v>7.9</v>
      </c>
      <c r="AG2577">
        <v>2.35</v>
      </c>
      <c r="AH2577">
        <v>0</v>
      </c>
    </row>
    <row r="2578" spans="1:34">
      <c r="A2578" t="s">
        <v>34</v>
      </c>
      <c r="B2578" t="s">
        <v>1571</v>
      </c>
      <c r="C2578">
        <v>287</v>
      </c>
      <c r="D2578">
        <v>115</v>
      </c>
      <c r="E2578">
        <v>549</v>
      </c>
      <c r="F2578">
        <v>911</v>
      </c>
      <c r="G2578" t="s">
        <v>1572</v>
      </c>
      <c r="H2578">
        <v>3000</v>
      </c>
      <c r="I2578">
        <v>54557348</v>
      </c>
      <c r="J2578" t="s">
        <v>37</v>
      </c>
      <c r="K2578" t="s">
        <v>38</v>
      </c>
      <c r="L2578" t="s">
        <v>57</v>
      </c>
      <c r="Q2578" t="s">
        <v>901</v>
      </c>
      <c r="R2578" t="s">
        <v>1573</v>
      </c>
      <c r="S2578">
        <v>361169</v>
      </c>
      <c r="T2578">
        <v>5732</v>
      </c>
      <c r="U2578" t="s">
        <v>1574</v>
      </c>
      <c r="V2578">
        <v>0</v>
      </c>
      <c r="W2578" t="s">
        <v>1575</v>
      </c>
      <c r="X2578" t="s">
        <v>1576</v>
      </c>
      <c r="Y2578">
        <v>1624</v>
      </c>
      <c r="Z2578" t="s">
        <v>44</v>
      </c>
      <c r="AA2578" t="s">
        <v>359</v>
      </c>
      <c r="AB2578" t="s">
        <v>46</v>
      </c>
      <c r="AC2578">
        <v>6500000</v>
      </c>
      <c r="AD2578">
        <v>2004</v>
      </c>
      <c r="AE2578">
        <v>912</v>
      </c>
      <c r="AF2578">
        <v>7.9</v>
      </c>
      <c r="AG2578">
        <v>2.35</v>
      </c>
      <c r="AH2578">
        <v>18000</v>
      </c>
    </row>
    <row r="2579" spans="1:34">
      <c r="A2579" t="s">
        <v>34</v>
      </c>
      <c r="B2579" t="s">
        <v>1584</v>
      </c>
      <c r="C2579">
        <v>534</v>
      </c>
      <c r="D2579">
        <v>117</v>
      </c>
      <c r="E2579">
        <v>66</v>
      </c>
      <c r="F2579">
        <v>85</v>
      </c>
      <c r="G2579" t="s">
        <v>1585</v>
      </c>
      <c r="H2579">
        <v>15000</v>
      </c>
      <c r="I2579">
        <v>32279955</v>
      </c>
      <c r="J2579" t="s">
        <v>37</v>
      </c>
      <c r="K2579" t="s">
        <v>38</v>
      </c>
      <c r="L2579" t="s">
        <v>57</v>
      </c>
      <c r="Q2579" t="s">
        <v>836</v>
      </c>
      <c r="R2579" t="s">
        <v>1586</v>
      </c>
      <c r="S2579">
        <v>293304</v>
      </c>
      <c r="T2579">
        <v>15554</v>
      </c>
      <c r="U2579" t="s">
        <v>1587</v>
      </c>
      <c r="V2579">
        <v>1</v>
      </c>
      <c r="W2579" t="s">
        <v>1588</v>
      </c>
      <c r="X2579" t="s">
        <v>1589</v>
      </c>
      <c r="Y2579">
        <v>552</v>
      </c>
      <c r="Z2579" t="s">
        <v>44</v>
      </c>
      <c r="AA2579" t="s">
        <v>45</v>
      </c>
      <c r="AB2579" t="s">
        <v>46</v>
      </c>
      <c r="AC2579">
        <v>8500000</v>
      </c>
      <c r="AD2579">
        <v>2014</v>
      </c>
      <c r="AE2579">
        <v>241</v>
      </c>
      <c r="AF2579">
        <v>7.9</v>
      </c>
      <c r="AG2579">
        <v>2.35</v>
      </c>
      <c r="AH2579">
        <v>65000</v>
      </c>
    </row>
    <row r="2580" spans="1:34">
      <c r="A2580" t="s">
        <v>34</v>
      </c>
      <c r="B2580" t="s">
        <v>1627</v>
      </c>
      <c r="C2580">
        <v>94</v>
      </c>
      <c r="D2580">
        <v>114</v>
      </c>
      <c r="E2580">
        <v>44</v>
      </c>
      <c r="F2580">
        <v>7</v>
      </c>
      <c r="G2580" t="s">
        <v>1628</v>
      </c>
      <c r="H2580">
        <v>827</v>
      </c>
      <c r="I2580">
        <v>1221261</v>
      </c>
      <c r="J2580" t="s">
        <v>37</v>
      </c>
      <c r="K2580" t="s">
        <v>38</v>
      </c>
      <c r="L2580" t="s">
        <v>57</v>
      </c>
      <c r="Q2580" t="s">
        <v>720</v>
      </c>
      <c r="R2580" t="s">
        <v>1629</v>
      </c>
      <c r="S2580">
        <v>38215</v>
      </c>
      <c r="T2580">
        <v>856</v>
      </c>
      <c r="U2580" t="s">
        <v>1630</v>
      </c>
      <c r="V2580">
        <v>0</v>
      </c>
      <c r="W2580" t="s">
        <v>1631</v>
      </c>
      <c r="X2580" t="s">
        <v>1632</v>
      </c>
      <c r="Y2580">
        <v>125</v>
      </c>
      <c r="Z2580" t="s">
        <v>695</v>
      </c>
      <c r="AA2580" t="s">
        <v>725</v>
      </c>
      <c r="AB2580" t="s">
        <v>46</v>
      </c>
      <c r="AC2580">
        <v>1500000</v>
      </c>
      <c r="AD2580">
        <v>2000</v>
      </c>
      <c r="AE2580">
        <v>22</v>
      </c>
      <c r="AF2580">
        <v>7.9</v>
      </c>
      <c r="AG2580">
        <v>1.85</v>
      </c>
      <c r="AH2580">
        <v>0</v>
      </c>
    </row>
    <row r="2581" spans="1:34">
      <c r="A2581" t="s">
        <v>34</v>
      </c>
      <c r="B2581" t="s">
        <v>129</v>
      </c>
      <c r="C2581">
        <v>517</v>
      </c>
      <c r="D2581">
        <v>158</v>
      </c>
      <c r="E2581">
        <v>21000</v>
      </c>
      <c r="F2581">
        <v>585</v>
      </c>
      <c r="G2581" t="s">
        <v>1709</v>
      </c>
      <c r="H2581">
        <v>18000</v>
      </c>
      <c r="I2581">
        <v>102515793</v>
      </c>
      <c r="J2581" t="s">
        <v>37</v>
      </c>
      <c r="K2581" t="s">
        <v>38</v>
      </c>
      <c r="L2581" t="s">
        <v>90</v>
      </c>
      <c r="M2581" t="s">
        <v>57</v>
      </c>
      <c r="Q2581" t="s">
        <v>915</v>
      </c>
      <c r="R2581" t="s">
        <v>1710</v>
      </c>
      <c r="S2581">
        <v>330152</v>
      </c>
      <c r="T2581">
        <v>20388</v>
      </c>
      <c r="U2581" t="s">
        <v>1711</v>
      </c>
      <c r="V2581">
        <v>1</v>
      </c>
      <c r="W2581" t="s">
        <v>1712</v>
      </c>
      <c r="X2581" t="s">
        <v>1713</v>
      </c>
      <c r="Y2581">
        <v>632</v>
      </c>
      <c r="Z2581" t="s">
        <v>44</v>
      </c>
      <c r="AA2581" t="s">
        <v>45</v>
      </c>
      <c r="AB2581" t="s">
        <v>46</v>
      </c>
      <c r="AC2581">
        <v>90000000</v>
      </c>
      <c r="AD2581">
        <v>2011</v>
      </c>
      <c r="AE2581">
        <v>1000</v>
      </c>
      <c r="AF2581">
        <v>7.8</v>
      </c>
      <c r="AG2581">
        <v>2.35</v>
      </c>
      <c r="AH2581">
        <v>54000</v>
      </c>
    </row>
    <row r="2582" spans="1:34">
      <c r="A2582" t="s">
        <v>34</v>
      </c>
      <c r="B2582" t="s">
        <v>1718</v>
      </c>
      <c r="C2582">
        <v>186</v>
      </c>
      <c r="D2582">
        <v>116</v>
      </c>
      <c r="E2582">
        <v>0</v>
      </c>
      <c r="F2582">
        <v>471</v>
      </c>
      <c r="G2582" t="s">
        <v>1719</v>
      </c>
      <c r="H2582">
        <v>11000</v>
      </c>
      <c r="I2582">
        <v>183405771</v>
      </c>
      <c r="J2582" t="s">
        <v>37</v>
      </c>
      <c r="K2582" t="s">
        <v>57</v>
      </c>
      <c r="Q2582" t="s">
        <v>131</v>
      </c>
      <c r="R2582" t="s">
        <v>1720</v>
      </c>
      <c r="S2582">
        <v>402645</v>
      </c>
      <c r="T2582">
        <v>13028</v>
      </c>
      <c r="U2582" t="s">
        <v>1721</v>
      </c>
      <c r="V2582">
        <v>4</v>
      </c>
      <c r="W2582" t="s">
        <v>1722</v>
      </c>
      <c r="X2582" t="s">
        <v>1723</v>
      </c>
      <c r="Y2582">
        <v>845</v>
      </c>
      <c r="Z2582" t="s">
        <v>44</v>
      </c>
      <c r="AA2582" t="s">
        <v>45</v>
      </c>
      <c r="AB2582" t="s">
        <v>62</v>
      </c>
      <c r="AC2582">
        <v>85000000</v>
      </c>
      <c r="AD2582">
        <v>2001</v>
      </c>
      <c r="AE2582">
        <v>1000</v>
      </c>
      <c r="AF2582">
        <v>7.8</v>
      </c>
      <c r="AG2582">
        <v>2.35</v>
      </c>
      <c r="AH2582">
        <v>0</v>
      </c>
    </row>
    <row r="2583" spans="1:34">
      <c r="A2583" t="s">
        <v>34</v>
      </c>
      <c r="B2583" t="s">
        <v>105</v>
      </c>
      <c r="C2583">
        <v>264</v>
      </c>
      <c r="D2583">
        <v>141</v>
      </c>
      <c r="E2583">
        <v>16000</v>
      </c>
      <c r="F2583">
        <v>539</v>
      </c>
      <c r="G2583" t="s">
        <v>1741</v>
      </c>
      <c r="H2583">
        <v>11000</v>
      </c>
      <c r="I2583">
        <v>35707327</v>
      </c>
      <c r="J2583" t="s">
        <v>37</v>
      </c>
      <c r="K2583" t="s">
        <v>38</v>
      </c>
      <c r="L2583" t="s">
        <v>90</v>
      </c>
      <c r="M2583" t="s">
        <v>57</v>
      </c>
      <c r="Q2583" t="s">
        <v>1742</v>
      </c>
      <c r="R2583" t="s">
        <v>1743</v>
      </c>
      <c r="S2583">
        <v>199056</v>
      </c>
      <c r="T2583">
        <v>12840</v>
      </c>
      <c r="U2583" t="s">
        <v>1744</v>
      </c>
      <c r="V2583">
        <v>0</v>
      </c>
      <c r="W2583" t="s">
        <v>1745</v>
      </c>
      <c r="X2583" t="s">
        <v>1746</v>
      </c>
      <c r="Y2583">
        <v>387</v>
      </c>
      <c r="Z2583" t="s">
        <v>44</v>
      </c>
      <c r="AA2583" t="s">
        <v>45</v>
      </c>
      <c r="AB2583" t="s">
        <v>46</v>
      </c>
      <c r="AC2583">
        <v>55000000</v>
      </c>
      <c r="AD2583">
        <v>2008</v>
      </c>
      <c r="AE2583">
        <v>963</v>
      </c>
      <c r="AF2583">
        <v>7.8</v>
      </c>
      <c r="AG2583">
        <v>2.35</v>
      </c>
      <c r="AH2583">
        <v>14000</v>
      </c>
    </row>
    <row r="2584" spans="1:34">
      <c r="A2584" t="s">
        <v>34</v>
      </c>
      <c r="B2584" t="s">
        <v>1826</v>
      </c>
      <c r="C2584">
        <v>202</v>
      </c>
      <c r="D2584">
        <v>110</v>
      </c>
      <c r="E2584">
        <v>118</v>
      </c>
      <c r="F2584">
        <v>1000</v>
      </c>
      <c r="G2584" t="s">
        <v>39</v>
      </c>
      <c r="H2584">
        <v>13000</v>
      </c>
      <c r="I2584">
        <v>22494487</v>
      </c>
      <c r="J2584" t="s">
        <v>37</v>
      </c>
      <c r="K2584" t="s">
        <v>38</v>
      </c>
      <c r="L2584" t="s">
        <v>90</v>
      </c>
      <c r="M2584" t="s">
        <v>57</v>
      </c>
      <c r="Q2584" t="s">
        <v>98</v>
      </c>
      <c r="R2584" t="s">
        <v>1827</v>
      </c>
      <c r="S2584">
        <v>262153</v>
      </c>
      <c r="T2584">
        <v>26451</v>
      </c>
      <c r="U2584" t="s">
        <v>1828</v>
      </c>
      <c r="V2584">
        <v>3</v>
      </c>
      <c r="W2584" t="s">
        <v>1829</v>
      </c>
      <c r="X2584" t="s">
        <v>1830</v>
      </c>
      <c r="Y2584">
        <v>507</v>
      </c>
      <c r="Z2584" t="s">
        <v>44</v>
      </c>
      <c r="AA2584" t="s">
        <v>359</v>
      </c>
      <c r="AB2584" t="s">
        <v>46</v>
      </c>
      <c r="AC2584">
        <v>27000000</v>
      </c>
      <c r="AD2584">
        <v>2006</v>
      </c>
      <c r="AE2584">
        <v>11000</v>
      </c>
      <c r="AF2584">
        <v>7.8</v>
      </c>
      <c r="AG2584">
        <v>2.35</v>
      </c>
      <c r="AH2584">
        <v>10000</v>
      </c>
    </row>
    <row r="2585" spans="1:34">
      <c r="A2585" t="s">
        <v>34</v>
      </c>
      <c r="B2585" t="s">
        <v>1852</v>
      </c>
      <c r="C2585">
        <v>124</v>
      </c>
      <c r="D2585">
        <v>131</v>
      </c>
      <c r="E2585">
        <v>911</v>
      </c>
      <c r="F2585">
        <v>232</v>
      </c>
      <c r="G2585" t="s">
        <v>1853</v>
      </c>
      <c r="H2585">
        <v>5000</v>
      </c>
      <c r="I2585">
        <v>85433</v>
      </c>
      <c r="J2585" t="s">
        <v>37</v>
      </c>
      <c r="K2585" t="s">
        <v>38</v>
      </c>
      <c r="L2585" t="s">
        <v>90</v>
      </c>
      <c r="M2585" t="s">
        <v>87</v>
      </c>
      <c r="Q2585" t="s">
        <v>1854</v>
      </c>
      <c r="R2585" t="s">
        <v>1855</v>
      </c>
      <c r="S2585">
        <v>69676</v>
      </c>
      <c r="T2585">
        <v>5954</v>
      </c>
      <c r="U2585" t="s">
        <v>1856</v>
      </c>
      <c r="V2585">
        <v>2</v>
      </c>
      <c r="W2585" t="s">
        <v>1857</v>
      </c>
      <c r="X2585" t="s">
        <v>1858</v>
      </c>
      <c r="Y2585">
        <v>131</v>
      </c>
      <c r="Z2585" t="s">
        <v>44</v>
      </c>
      <c r="AA2585" t="s">
        <v>111</v>
      </c>
      <c r="AB2585" t="s">
        <v>46</v>
      </c>
      <c r="AC2585">
        <v>13500000</v>
      </c>
      <c r="AD2585">
        <v>2013</v>
      </c>
      <c r="AE2585">
        <v>234</v>
      </c>
      <c r="AF2585">
        <v>7.8</v>
      </c>
      <c r="AG2585">
        <v>2.35</v>
      </c>
      <c r="AH2585">
        <v>31000</v>
      </c>
    </row>
    <row r="2586" spans="1:34">
      <c r="A2586" t="s">
        <v>34</v>
      </c>
      <c r="B2586" t="s">
        <v>1928</v>
      </c>
      <c r="C2586">
        <v>676</v>
      </c>
      <c r="D2586">
        <v>100</v>
      </c>
      <c r="E2586">
        <v>0</v>
      </c>
      <c r="F2586">
        <v>228</v>
      </c>
      <c r="G2586" t="s">
        <v>1929</v>
      </c>
      <c r="H2586">
        <v>33000</v>
      </c>
      <c r="I2586">
        <v>35054909</v>
      </c>
      <c r="J2586" t="s">
        <v>37</v>
      </c>
      <c r="K2586" t="s">
        <v>38</v>
      </c>
      <c r="Q2586" t="s">
        <v>1449</v>
      </c>
      <c r="R2586" t="s">
        <v>1930</v>
      </c>
      <c r="S2586">
        <v>431578</v>
      </c>
      <c r="T2586">
        <v>34337</v>
      </c>
      <c r="U2586" t="s">
        <v>1931</v>
      </c>
      <c r="V2586">
        <v>0</v>
      </c>
      <c r="W2586" t="s">
        <v>1932</v>
      </c>
      <c r="X2586" t="s">
        <v>1933</v>
      </c>
      <c r="Y2586">
        <v>1264</v>
      </c>
      <c r="Z2586" t="s">
        <v>44</v>
      </c>
      <c r="AA2586" t="s">
        <v>45</v>
      </c>
      <c r="AB2586" t="s">
        <v>46</v>
      </c>
      <c r="AC2586">
        <v>15000000</v>
      </c>
      <c r="AD2586">
        <v>2011</v>
      </c>
      <c r="AE2586">
        <v>745</v>
      </c>
      <c r="AF2586">
        <v>7.8</v>
      </c>
      <c r="AG2586">
        <v>2.35</v>
      </c>
      <c r="AH2586">
        <v>81000</v>
      </c>
    </row>
    <row r="2587" spans="1:34">
      <c r="A2587" t="s">
        <v>34</v>
      </c>
      <c r="B2587" t="s">
        <v>1939</v>
      </c>
      <c r="C2587">
        <v>120</v>
      </c>
      <c r="D2587">
        <v>100</v>
      </c>
      <c r="E2587">
        <v>164</v>
      </c>
      <c r="F2587">
        <v>99</v>
      </c>
      <c r="G2587" t="s">
        <v>49</v>
      </c>
      <c r="H2587">
        <v>18000</v>
      </c>
      <c r="I2587">
        <v>10725228</v>
      </c>
      <c r="J2587" t="s">
        <v>37</v>
      </c>
      <c r="K2587" t="s">
        <v>38</v>
      </c>
      <c r="L2587" t="s">
        <v>90</v>
      </c>
      <c r="Q2587" t="s">
        <v>239</v>
      </c>
      <c r="R2587" t="s">
        <v>1940</v>
      </c>
      <c r="S2587">
        <v>75675</v>
      </c>
      <c r="T2587">
        <v>32288</v>
      </c>
      <c r="U2587" t="s">
        <v>1941</v>
      </c>
      <c r="V2587">
        <v>1</v>
      </c>
      <c r="W2587" t="s">
        <v>1942</v>
      </c>
      <c r="X2587" t="s">
        <v>1943</v>
      </c>
      <c r="Y2587">
        <v>365</v>
      </c>
      <c r="Z2587" t="s">
        <v>44</v>
      </c>
      <c r="AA2587" t="s">
        <v>45</v>
      </c>
      <c r="AB2587" t="s">
        <v>46</v>
      </c>
      <c r="AC2587">
        <v>12500000</v>
      </c>
      <c r="AD2587">
        <v>1992</v>
      </c>
      <c r="AE2587">
        <v>14000</v>
      </c>
      <c r="AF2587">
        <v>7.8</v>
      </c>
      <c r="AG2587">
        <v>2.35</v>
      </c>
      <c r="AH2587">
        <v>0</v>
      </c>
    </row>
    <row r="2588" spans="1:34">
      <c r="A2588" t="s">
        <v>34</v>
      </c>
      <c r="B2588" t="s">
        <v>1983</v>
      </c>
      <c r="C2588">
        <v>64</v>
      </c>
      <c r="D2588">
        <v>112</v>
      </c>
      <c r="E2588">
        <v>309</v>
      </c>
      <c r="F2588">
        <v>15</v>
      </c>
      <c r="G2588" t="s">
        <v>1984</v>
      </c>
      <c r="H2588">
        <v>27</v>
      </c>
      <c r="I2588">
        <v>57504069</v>
      </c>
      <c r="J2588" t="s">
        <v>37</v>
      </c>
      <c r="K2588" t="s">
        <v>38</v>
      </c>
      <c r="Q2588" t="s">
        <v>1985</v>
      </c>
      <c r="R2588" t="s">
        <v>1986</v>
      </c>
      <c r="S2588">
        <v>94139</v>
      </c>
      <c r="T2588">
        <v>106</v>
      </c>
      <c r="U2588" t="s">
        <v>1987</v>
      </c>
      <c r="V2588">
        <v>2</v>
      </c>
      <c r="W2588" t="s">
        <v>1988</v>
      </c>
      <c r="X2588" t="s">
        <v>1989</v>
      </c>
      <c r="Y2588">
        <v>183</v>
      </c>
      <c r="Z2588" t="s">
        <v>44</v>
      </c>
      <c r="AA2588" t="s">
        <v>45</v>
      </c>
      <c r="AB2588" t="s">
        <v>46</v>
      </c>
      <c r="AC2588">
        <v>6000000</v>
      </c>
      <c r="AD2588">
        <v>1991</v>
      </c>
      <c r="AE2588">
        <v>26</v>
      </c>
      <c r="AF2588">
        <v>7.8</v>
      </c>
      <c r="AG2588">
        <v>1.85</v>
      </c>
      <c r="AH2588">
        <v>0</v>
      </c>
    </row>
    <row r="2589" spans="1:34">
      <c r="A2589" t="s">
        <v>34</v>
      </c>
      <c r="B2589" t="s">
        <v>2008</v>
      </c>
      <c r="C2589">
        <v>54</v>
      </c>
      <c r="D2589">
        <v>122</v>
      </c>
      <c r="E2589">
        <v>4</v>
      </c>
      <c r="F2589">
        <v>3</v>
      </c>
      <c r="G2589" t="s">
        <v>2009</v>
      </c>
      <c r="H2589">
        <v>25</v>
      </c>
      <c r="I2589">
        <v>713413</v>
      </c>
      <c r="J2589" t="s">
        <v>37</v>
      </c>
      <c r="K2589" t="s">
        <v>38</v>
      </c>
      <c r="L2589" t="s">
        <v>90</v>
      </c>
      <c r="Q2589" t="s">
        <v>2010</v>
      </c>
      <c r="R2589" t="s">
        <v>2011</v>
      </c>
      <c r="S2589">
        <v>9171</v>
      </c>
      <c r="T2589">
        <v>48</v>
      </c>
      <c r="U2589" t="s">
        <v>2012</v>
      </c>
      <c r="V2589">
        <v>1</v>
      </c>
      <c r="W2589" t="s">
        <v>2013</v>
      </c>
      <c r="X2589" t="s">
        <v>2014</v>
      </c>
      <c r="Y2589">
        <v>68</v>
      </c>
      <c r="Z2589" t="s">
        <v>1865</v>
      </c>
      <c r="AA2589" t="s">
        <v>1866</v>
      </c>
      <c r="AB2589" t="s">
        <v>46</v>
      </c>
      <c r="AC2589">
        <v>4500000</v>
      </c>
      <c r="AD2589">
        <v>1997</v>
      </c>
      <c r="AE2589">
        <v>20</v>
      </c>
      <c r="AF2589">
        <v>7.8</v>
      </c>
      <c r="AG2589">
        <v>1.85</v>
      </c>
      <c r="AH2589">
        <v>689</v>
      </c>
    </row>
    <row r="2590" spans="1:34">
      <c r="A2590" t="s">
        <v>76</v>
      </c>
      <c r="B2590" t="s">
        <v>2073</v>
      </c>
      <c r="C2590">
        <v>181</v>
      </c>
      <c r="D2590">
        <v>81</v>
      </c>
      <c r="E2590">
        <v>670</v>
      </c>
      <c r="F2590">
        <v>34</v>
      </c>
      <c r="G2590" t="s">
        <v>2074</v>
      </c>
      <c r="H2590">
        <v>486</v>
      </c>
      <c r="I2590">
        <v>7267324</v>
      </c>
      <c r="J2590" t="s">
        <v>37</v>
      </c>
      <c r="K2590" t="s">
        <v>38</v>
      </c>
      <c r="Q2590" t="s">
        <v>2075</v>
      </c>
      <c r="R2590" t="s">
        <v>2076</v>
      </c>
      <c r="S2590">
        <v>161471</v>
      </c>
      <c r="T2590">
        <v>623</v>
      </c>
      <c r="U2590" t="s">
        <v>2077</v>
      </c>
      <c r="V2590">
        <v>1</v>
      </c>
      <c r="W2590" t="s">
        <v>2078</v>
      </c>
      <c r="X2590" t="s">
        <v>2079</v>
      </c>
      <c r="Y2590">
        <v>709</v>
      </c>
      <c r="Z2590" t="s">
        <v>358</v>
      </c>
      <c r="AA2590" t="s">
        <v>359</v>
      </c>
      <c r="AB2590" t="s">
        <v>46</v>
      </c>
      <c r="AC2590">
        <v>3500000</v>
      </c>
      <c r="AD2590">
        <v>1998</v>
      </c>
      <c r="AE2590">
        <v>37</v>
      </c>
      <c r="AF2590">
        <v>7.8</v>
      </c>
      <c r="AG2590">
        <v>1.85</v>
      </c>
      <c r="AH2590">
        <v>0</v>
      </c>
    </row>
    <row r="2591" spans="1:34">
      <c r="A2591" t="s">
        <v>34</v>
      </c>
      <c r="B2591" t="s">
        <v>1826</v>
      </c>
      <c r="C2591">
        <v>202</v>
      </c>
      <c r="D2591">
        <v>110</v>
      </c>
      <c r="E2591">
        <v>118</v>
      </c>
      <c r="F2591">
        <v>1000</v>
      </c>
      <c r="G2591" t="s">
        <v>39</v>
      </c>
      <c r="H2591">
        <v>13000</v>
      </c>
      <c r="I2591">
        <v>22494487</v>
      </c>
      <c r="J2591" t="s">
        <v>37</v>
      </c>
      <c r="K2591" t="s">
        <v>38</v>
      </c>
      <c r="L2591" t="s">
        <v>90</v>
      </c>
      <c r="M2591" t="s">
        <v>57</v>
      </c>
      <c r="Q2591" t="s">
        <v>98</v>
      </c>
      <c r="R2591" t="s">
        <v>1827</v>
      </c>
      <c r="S2591">
        <v>262160</v>
      </c>
      <c r="T2591">
        <v>26451</v>
      </c>
      <c r="U2591" t="s">
        <v>1828</v>
      </c>
      <c r="V2591">
        <v>3</v>
      </c>
      <c r="W2591" t="s">
        <v>1829</v>
      </c>
      <c r="X2591" t="s">
        <v>1830</v>
      </c>
      <c r="Y2591">
        <v>507</v>
      </c>
      <c r="Z2591" t="s">
        <v>44</v>
      </c>
      <c r="AA2591" t="s">
        <v>359</v>
      </c>
      <c r="AB2591" t="s">
        <v>46</v>
      </c>
      <c r="AC2591">
        <v>27000000</v>
      </c>
      <c r="AD2591">
        <v>2006</v>
      </c>
      <c r="AE2591">
        <v>11000</v>
      </c>
      <c r="AF2591">
        <v>7.8</v>
      </c>
      <c r="AG2591">
        <v>2.35</v>
      </c>
      <c r="AH2591">
        <v>10000</v>
      </c>
    </row>
    <row r="2592" spans="1:34">
      <c r="A2592" t="s">
        <v>34</v>
      </c>
      <c r="B2592" t="s">
        <v>129</v>
      </c>
      <c r="C2592">
        <v>377</v>
      </c>
      <c r="D2592">
        <v>162</v>
      </c>
      <c r="E2592">
        <v>21000</v>
      </c>
      <c r="F2592">
        <v>495</v>
      </c>
      <c r="G2592" t="s">
        <v>836</v>
      </c>
      <c r="H2592">
        <v>21000</v>
      </c>
      <c r="I2592">
        <v>33048353</v>
      </c>
      <c r="J2592" t="s">
        <v>37</v>
      </c>
      <c r="K2592" t="s">
        <v>38</v>
      </c>
      <c r="L2592" t="s">
        <v>80</v>
      </c>
      <c r="M2592" t="s">
        <v>90</v>
      </c>
      <c r="N2592" t="s">
        <v>57</v>
      </c>
      <c r="Q2592" t="s">
        <v>608</v>
      </c>
      <c r="R2592" t="s">
        <v>2141</v>
      </c>
      <c r="S2592">
        <v>301279</v>
      </c>
      <c r="T2592">
        <v>36928</v>
      </c>
      <c r="U2592" t="s">
        <v>2142</v>
      </c>
      <c r="V2592">
        <v>0</v>
      </c>
      <c r="W2592" t="s">
        <v>2143</v>
      </c>
      <c r="X2592" t="s">
        <v>2144</v>
      </c>
      <c r="Y2592">
        <v>589</v>
      </c>
      <c r="Z2592" t="s">
        <v>44</v>
      </c>
      <c r="AA2592" t="s">
        <v>45</v>
      </c>
      <c r="AB2592" t="s">
        <v>46</v>
      </c>
      <c r="AC2592">
        <v>65000000</v>
      </c>
      <c r="AD2592">
        <v>2007</v>
      </c>
      <c r="AE2592">
        <v>15000</v>
      </c>
      <c r="AF2592">
        <v>7.7</v>
      </c>
      <c r="AG2592">
        <v>2.35</v>
      </c>
      <c r="AH2592">
        <v>12000</v>
      </c>
    </row>
    <row r="2593" spans="1:34">
      <c r="A2593" t="s">
        <v>34</v>
      </c>
      <c r="B2593" t="s">
        <v>412</v>
      </c>
      <c r="C2593">
        <v>226</v>
      </c>
      <c r="D2593">
        <v>117</v>
      </c>
      <c r="E2593">
        <v>0</v>
      </c>
      <c r="F2593">
        <v>818</v>
      </c>
      <c r="G2593" t="s">
        <v>1410</v>
      </c>
      <c r="H2593">
        <v>15000</v>
      </c>
      <c r="I2593">
        <v>104054514</v>
      </c>
      <c r="J2593" t="s">
        <v>37</v>
      </c>
      <c r="K2593" t="s">
        <v>38</v>
      </c>
      <c r="L2593" t="s">
        <v>57</v>
      </c>
      <c r="Q2593" t="s">
        <v>138</v>
      </c>
      <c r="R2593" t="s">
        <v>2145</v>
      </c>
      <c r="S2593">
        <v>200359</v>
      </c>
      <c r="T2593">
        <v>16828</v>
      </c>
      <c r="U2593" t="s">
        <v>2146</v>
      </c>
      <c r="V2593">
        <v>0</v>
      </c>
      <c r="W2593" t="s">
        <v>2147</v>
      </c>
      <c r="X2593" t="s">
        <v>2148</v>
      </c>
      <c r="Y2593">
        <v>1009</v>
      </c>
      <c r="Z2593" t="s">
        <v>44</v>
      </c>
      <c r="AA2593" t="s">
        <v>45</v>
      </c>
      <c r="AB2593" t="s">
        <v>46</v>
      </c>
      <c r="AC2593">
        <v>80000000</v>
      </c>
      <c r="AD2593">
        <v>2002</v>
      </c>
      <c r="AE2593">
        <v>1000</v>
      </c>
      <c r="AF2593">
        <v>7.7</v>
      </c>
      <c r="AG2593">
        <v>2.35</v>
      </c>
      <c r="AH2593">
        <v>0</v>
      </c>
    </row>
    <row r="2594" spans="1:34">
      <c r="A2594" t="s">
        <v>34</v>
      </c>
      <c r="B2594" t="s">
        <v>2193</v>
      </c>
      <c r="C2594">
        <v>356</v>
      </c>
      <c r="D2594">
        <v>96</v>
      </c>
      <c r="E2594">
        <v>0</v>
      </c>
      <c r="F2594">
        <v>509</v>
      </c>
      <c r="G2594" t="s">
        <v>1210</v>
      </c>
      <c r="H2594">
        <v>10000</v>
      </c>
      <c r="I2594">
        <v>17114882</v>
      </c>
      <c r="J2594" t="s">
        <v>37</v>
      </c>
      <c r="K2594" t="s">
        <v>90</v>
      </c>
      <c r="L2594" t="s">
        <v>57</v>
      </c>
      <c r="Q2594" t="s">
        <v>2194</v>
      </c>
      <c r="R2594" t="s">
        <v>2195</v>
      </c>
      <c r="S2594">
        <v>189249</v>
      </c>
      <c r="T2594">
        <v>17211</v>
      </c>
      <c r="U2594" t="s">
        <v>2196</v>
      </c>
      <c r="V2594">
        <v>1</v>
      </c>
      <c r="W2594" t="s">
        <v>2197</v>
      </c>
      <c r="X2594" t="s">
        <v>2198</v>
      </c>
      <c r="Y2594">
        <v>398</v>
      </c>
      <c r="Z2594" t="s">
        <v>44</v>
      </c>
      <c r="AA2594" t="s">
        <v>45</v>
      </c>
      <c r="AB2594" t="s">
        <v>46</v>
      </c>
      <c r="AC2594">
        <v>25000000</v>
      </c>
      <c r="AD2594">
        <v>2007</v>
      </c>
      <c r="AE2594">
        <v>6000</v>
      </c>
      <c r="AF2594">
        <v>7.7</v>
      </c>
      <c r="AG2594">
        <v>1.85</v>
      </c>
      <c r="AH2594">
        <v>0</v>
      </c>
    </row>
    <row r="2595" spans="1:34">
      <c r="A2595" t="s">
        <v>34</v>
      </c>
      <c r="B2595" t="s">
        <v>2199</v>
      </c>
      <c r="C2595">
        <v>109</v>
      </c>
      <c r="D2595">
        <v>122</v>
      </c>
      <c r="E2595">
        <v>845</v>
      </c>
      <c r="F2595">
        <v>854</v>
      </c>
      <c r="G2595" t="s">
        <v>2200</v>
      </c>
      <c r="H2595">
        <v>18000</v>
      </c>
      <c r="I2595">
        <v>76261036</v>
      </c>
      <c r="J2595" t="s">
        <v>37</v>
      </c>
      <c r="K2595" t="s">
        <v>38</v>
      </c>
      <c r="L2595" t="s">
        <v>57</v>
      </c>
      <c r="Q2595" t="s">
        <v>1453</v>
      </c>
      <c r="R2595" t="s">
        <v>2201</v>
      </c>
      <c r="S2595">
        <v>305929</v>
      </c>
      <c r="T2595">
        <v>22370</v>
      </c>
      <c r="U2595" t="s">
        <v>965</v>
      </c>
      <c r="V2595">
        <v>2</v>
      </c>
      <c r="W2595" t="s">
        <v>2202</v>
      </c>
      <c r="X2595" t="s">
        <v>2203</v>
      </c>
      <c r="Y2595">
        <v>633</v>
      </c>
      <c r="Z2595" t="s">
        <v>44</v>
      </c>
      <c r="AA2595" t="s">
        <v>45</v>
      </c>
      <c r="AB2595" t="s">
        <v>46</v>
      </c>
      <c r="AC2595">
        <v>45000000</v>
      </c>
      <c r="AD2595">
        <v>2001</v>
      </c>
      <c r="AE2595">
        <v>881</v>
      </c>
      <c r="AF2595">
        <v>7.7</v>
      </c>
      <c r="AG2595">
        <v>2.35</v>
      </c>
      <c r="AH2595">
        <v>0</v>
      </c>
    </row>
    <row r="2596" spans="1:34">
      <c r="A2596" t="s">
        <v>34</v>
      </c>
      <c r="B2596" t="s">
        <v>2320</v>
      </c>
      <c r="C2596">
        <v>355</v>
      </c>
      <c r="D2596">
        <v>109</v>
      </c>
      <c r="E2596">
        <v>453</v>
      </c>
      <c r="F2596">
        <v>953</v>
      </c>
      <c r="G2596" t="s">
        <v>2321</v>
      </c>
      <c r="H2596">
        <v>15000</v>
      </c>
      <c r="I2596">
        <v>40983001</v>
      </c>
      <c r="J2596" t="s">
        <v>37</v>
      </c>
      <c r="K2596" t="s">
        <v>38</v>
      </c>
      <c r="L2596" t="s">
        <v>57</v>
      </c>
      <c r="Q2596" t="s">
        <v>836</v>
      </c>
      <c r="R2596" t="s">
        <v>2322</v>
      </c>
      <c r="S2596">
        <v>181025</v>
      </c>
      <c r="T2596">
        <v>27788</v>
      </c>
      <c r="U2596" t="s">
        <v>614</v>
      </c>
      <c r="V2596">
        <v>2</v>
      </c>
      <c r="W2596" t="s">
        <v>2323</v>
      </c>
      <c r="X2596" t="s">
        <v>2324</v>
      </c>
      <c r="Y2596">
        <v>336</v>
      </c>
      <c r="Z2596" t="s">
        <v>44</v>
      </c>
      <c r="AA2596" t="s">
        <v>45</v>
      </c>
      <c r="AB2596" t="s">
        <v>46</v>
      </c>
      <c r="AC2596">
        <v>7000000</v>
      </c>
      <c r="AD2596">
        <v>2012</v>
      </c>
      <c r="AE2596">
        <v>10000</v>
      </c>
      <c r="AF2596">
        <v>7.7</v>
      </c>
      <c r="AG2596">
        <v>1.85</v>
      </c>
      <c r="AH2596">
        <v>38000</v>
      </c>
    </row>
    <row r="2597" spans="1:34">
      <c r="A2597" t="s">
        <v>34</v>
      </c>
      <c r="B2597" t="s">
        <v>2391</v>
      </c>
      <c r="C2597">
        <v>169</v>
      </c>
      <c r="D2597">
        <v>125</v>
      </c>
      <c r="E2597">
        <v>608</v>
      </c>
      <c r="F2597">
        <v>579</v>
      </c>
      <c r="G2597" t="s">
        <v>2392</v>
      </c>
      <c r="H2597">
        <v>979</v>
      </c>
      <c r="I2597">
        <v>3753806</v>
      </c>
      <c r="J2597" t="s">
        <v>37</v>
      </c>
      <c r="K2597" t="s">
        <v>38</v>
      </c>
      <c r="Q2597" t="s">
        <v>641</v>
      </c>
      <c r="R2597" t="s">
        <v>2393</v>
      </c>
      <c r="S2597">
        <v>20307</v>
      </c>
      <c r="T2597">
        <v>3133</v>
      </c>
      <c r="U2597" t="s">
        <v>2394</v>
      </c>
      <c r="V2597">
        <v>1</v>
      </c>
      <c r="W2597" t="s">
        <v>2395</v>
      </c>
      <c r="X2597" t="s">
        <v>2396</v>
      </c>
      <c r="Y2597">
        <v>165</v>
      </c>
      <c r="Z2597" t="s">
        <v>44</v>
      </c>
      <c r="AA2597" t="s">
        <v>329</v>
      </c>
      <c r="AB2597" t="s">
        <v>46</v>
      </c>
      <c r="AC2597">
        <v>11000000</v>
      </c>
      <c r="AD2597">
        <v>2004</v>
      </c>
      <c r="AE2597">
        <v>594</v>
      </c>
      <c r="AF2597">
        <v>7.7</v>
      </c>
      <c r="AG2597">
        <v>1.85</v>
      </c>
      <c r="AH2597">
        <v>0</v>
      </c>
    </row>
    <row r="2598" spans="1:34">
      <c r="A2598" t="s">
        <v>34</v>
      </c>
      <c r="B2598" t="s">
        <v>440</v>
      </c>
      <c r="C2598">
        <v>202</v>
      </c>
      <c r="D2598">
        <v>112</v>
      </c>
      <c r="E2598">
        <v>0</v>
      </c>
      <c r="F2598">
        <v>38</v>
      </c>
      <c r="G2598" t="s">
        <v>2493</v>
      </c>
      <c r="H2598">
        <v>717</v>
      </c>
      <c r="I2598">
        <v>211667</v>
      </c>
      <c r="J2598" t="s">
        <v>37</v>
      </c>
      <c r="K2598" t="s">
        <v>38</v>
      </c>
      <c r="Q2598" t="s">
        <v>442</v>
      </c>
      <c r="R2598" t="s">
        <v>2494</v>
      </c>
      <c r="S2598">
        <v>53508</v>
      </c>
      <c r="T2598">
        <v>907</v>
      </c>
      <c r="U2598" t="s">
        <v>444</v>
      </c>
      <c r="V2598">
        <v>0</v>
      </c>
      <c r="W2598" t="s">
        <v>2495</v>
      </c>
      <c r="X2598" t="s">
        <v>2496</v>
      </c>
      <c r="Y2598">
        <v>131</v>
      </c>
      <c r="Z2598" t="s">
        <v>447</v>
      </c>
      <c r="AA2598" t="s">
        <v>448</v>
      </c>
      <c r="AB2598" t="s">
        <v>46</v>
      </c>
      <c r="AC2598">
        <v>4200000000</v>
      </c>
      <c r="AD2598">
        <v>2005</v>
      </c>
      <c r="AE2598">
        <v>126</v>
      </c>
      <c r="AF2598">
        <v>7.7</v>
      </c>
      <c r="AG2598">
        <v>2.35</v>
      </c>
      <c r="AH2598">
        <v>4000</v>
      </c>
    </row>
    <row r="2599" spans="1:34">
      <c r="A2599" t="s">
        <v>34</v>
      </c>
      <c r="B2599" t="s">
        <v>2511</v>
      </c>
      <c r="C2599">
        <v>172</v>
      </c>
      <c r="D2599">
        <v>101</v>
      </c>
      <c r="E2599">
        <v>222</v>
      </c>
      <c r="F2599">
        <v>698</v>
      </c>
      <c r="G2599" t="s">
        <v>2512</v>
      </c>
      <c r="H2599">
        <v>1000</v>
      </c>
      <c r="I2599">
        <v>327919</v>
      </c>
      <c r="J2599" t="s">
        <v>37</v>
      </c>
      <c r="K2599" t="s">
        <v>38</v>
      </c>
      <c r="Q2599" t="s">
        <v>2513</v>
      </c>
      <c r="R2599" t="s">
        <v>2514</v>
      </c>
      <c r="S2599">
        <v>99177</v>
      </c>
      <c r="T2599">
        <v>3282</v>
      </c>
      <c r="U2599" t="s">
        <v>2515</v>
      </c>
      <c r="V2599">
        <v>0</v>
      </c>
      <c r="W2599" t="s">
        <v>2516</v>
      </c>
      <c r="X2599" t="s">
        <v>2517</v>
      </c>
      <c r="Y2599">
        <v>192</v>
      </c>
      <c r="Z2599" t="s">
        <v>44</v>
      </c>
      <c r="AA2599" t="s">
        <v>329</v>
      </c>
      <c r="AB2599" t="s">
        <v>199</v>
      </c>
      <c r="AC2599">
        <v>1500000</v>
      </c>
      <c r="AD2599">
        <v>2006</v>
      </c>
      <c r="AE2599">
        <v>788</v>
      </c>
      <c r="AF2599">
        <v>7.7</v>
      </c>
      <c r="AG2599">
        <v>1.85</v>
      </c>
      <c r="AH2599">
        <v>11000</v>
      </c>
    </row>
    <row r="2600" spans="1:34">
      <c r="A2600" t="s">
        <v>76</v>
      </c>
      <c r="B2600" t="s">
        <v>2518</v>
      </c>
      <c r="C2600">
        <v>90</v>
      </c>
      <c r="D2600">
        <v>92</v>
      </c>
      <c r="E2600">
        <v>0</v>
      </c>
      <c r="F2600">
        <v>18</v>
      </c>
      <c r="G2600" t="s">
        <v>2519</v>
      </c>
      <c r="H2600">
        <v>1000</v>
      </c>
      <c r="I2600">
        <v>7927</v>
      </c>
      <c r="J2600" t="s">
        <v>37</v>
      </c>
      <c r="K2600" t="s">
        <v>38</v>
      </c>
      <c r="L2600" t="s">
        <v>2520</v>
      </c>
      <c r="M2600" t="s">
        <v>90</v>
      </c>
      <c r="N2600" t="s">
        <v>57</v>
      </c>
      <c r="Q2600" t="s">
        <v>2521</v>
      </c>
      <c r="R2600" t="s">
        <v>2522</v>
      </c>
      <c r="S2600">
        <v>19236</v>
      </c>
      <c r="T2600">
        <v>1055</v>
      </c>
      <c r="U2600" t="s">
        <v>2523</v>
      </c>
      <c r="V2600">
        <v>1</v>
      </c>
      <c r="W2600" t="s">
        <v>2524</v>
      </c>
      <c r="X2600" t="s">
        <v>2525</v>
      </c>
      <c r="Y2600">
        <v>175</v>
      </c>
      <c r="Z2600" t="s">
        <v>44</v>
      </c>
      <c r="AA2600" t="s">
        <v>45</v>
      </c>
      <c r="AB2600" t="s">
        <v>532</v>
      </c>
      <c r="AC2600">
        <v>2300000</v>
      </c>
      <c r="AD2600">
        <v>1947</v>
      </c>
      <c r="AE2600">
        <v>29</v>
      </c>
      <c r="AF2600">
        <v>7.7</v>
      </c>
      <c r="AG2600">
        <v>1.37</v>
      </c>
      <c r="AH2600">
        <v>0</v>
      </c>
    </row>
    <row r="2601" spans="1:34">
      <c r="A2601" t="s">
        <v>34</v>
      </c>
      <c r="B2601" t="s">
        <v>2552</v>
      </c>
      <c r="C2601">
        <v>84</v>
      </c>
      <c r="D2601">
        <v>53</v>
      </c>
      <c r="E2601">
        <v>141</v>
      </c>
      <c r="F2601">
        <v>23</v>
      </c>
      <c r="G2601" t="s">
        <v>2553</v>
      </c>
      <c r="H2601">
        <v>141</v>
      </c>
      <c r="I2601">
        <v>274661</v>
      </c>
      <c r="J2601" t="s">
        <v>37</v>
      </c>
      <c r="K2601" t="s">
        <v>93</v>
      </c>
      <c r="L2601" t="s">
        <v>207</v>
      </c>
      <c r="Q2601" t="s">
        <v>2552</v>
      </c>
      <c r="R2601" t="s">
        <v>2554</v>
      </c>
      <c r="S2601">
        <v>10564</v>
      </c>
      <c r="T2601">
        <v>313</v>
      </c>
      <c r="U2601" t="s">
        <v>2555</v>
      </c>
      <c r="V2601">
        <v>0</v>
      </c>
      <c r="W2601" t="s">
        <v>2556</v>
      </c>
      <c r="X2601" t="s">
        <v>2557</v>
      </c>
      <c r="Y2601">
        <v>40</v>
      </c>
      <c r="Z2601" t="s">
        <v>44</v>
      </c>
      <c r="AA2601" t="s">
        <v>45</v>
      </c>
      <c r="AB2601" t="s">
        <v>46</v>
      </c>
      <c r="AC2601">
        <v>1000000</v>
      </c>
      <c r="AD2601">
        <v>2007</v>
      </c>
      <c r="AE2601">
        <v>125</v>
      </c>
      <c r="AF2601">
        <v>7.7</v>
      </c>
      <c r="AG2601">
        <v>1.85</v>
      </c>
      <c r="AH2601">
        <v>0</v>
      </c>
    </row>
    <row r="2602" spans="1:34">
      <c r="A2602" t="s">
        <v>34</v>
      </c>
      <c r="B2602" t="s">
        <v>2580</v>
      </c>
      <c r="C2602">
        <v>11</v>
      </c>
      <c r="D2602">
        <v>106</v>
      </c>
      <c r="E2602">
        <v>15</v>
      </c>
      <c r="F2602">
        <v>0</v>
      </c>
      <c r="G2602" t="s">
        <v>2581</v>
      </c>
      <c r="H2602">
        <v>2</v>
      </c>
      <c r="I2602">
        <v>1111</v>
      </c>
      <c r="J2602" t="s">
        <v>37</v>
      </c>
      <c r="K2602" t="s">
        <v>93</v>
      </c>
      <c r="Q2602" t="s">
        <v>2582</v>
      </c>
      <c r="R2602" t="s">
        <v>2583</v>
      </c>
      <c r="S2602">
        <v>771</v>
      </c>
      <c r="T2602">
        <v>2</v>
      </c>
      <c r="U2602" t="s">
        <v>2584</v>
      </c>
      <c r="V2602">
        <v>0</v>
      </c>
      <c r="W2602" t="s">
        <v>2585</v>
      </c>
      <c r="X2602" t="s">
        <v>2586</v>
      </c>
      <c r="Y2602">
        <v>10</v>
      </c>
      <c r="Z2602" t="s">
        <v>44</v>
      </c>
      <c r="AA2602" t="s">
        <v>45</v>
      </c>
      <c r="AB2602" t="s">
        <v>62</v>
      </c>
      <c r="AC2602">
        <v>200000</v>
      </c>
      <c r="AD2602">
        <v>2006</v>
      </c>
      <c r="AE2602">
        <v>0</v>
      </c>
      <c r="AF2602">
        <v>7.7</v>
      </c>
      <c r="AG2602">
        <v>1.66</v>
      </c>
      <c r="AH2602">
        <v>246</v>
      </c>
    </row>
    <row r="2603" spans="1:34">
      <c r="A2603" t="s">
        <v>34</v>
      </c>
      <c r="B2603" t="s">
        <v>1404</v>
      </c>
      <c r="C2603">
        <v>299</v>
      </c>
      <c r="D2603">
        <v>120</v>
      </c>
      <c r="E2603">
        <v>0</v>
      </c>
      <c r="F2603">
        <v>680</v>
      </c>
      <c r="G2603" t="s">
        <v>401</v>
      </c>
      <c r="H2603">
        <v>10000</v>
      </c>
      <c r="I2603">
        <v>100003492</v>
      </c>
      <c r="J2603" t="s">
        <v>37</v>
      </c>
      <c r="K2603" t="s">
        <v>38</v>
      </c>
      <c r="L2603" t="s">
        <v>57</v>
      </c>
      <c r="Q2603" t="s">
        <v>1161</v>
      </c>
      <c r="R2603" t="s">
        <v>2674</v>
      </c>
      <c r="S2603">
        <v>293662</v>
      </c>
      <c r="T2603">
        <v>13581</v>
      </c>
      <c r="U2603" t="s">
        <v>1407</v>
      </c>
      <c r="V2603">
        <v>0</v>
      </c>
      <c r="W2603" t="s">
        <v>2675</v>
      </c>
      <c r="X2603" t="s">
        <v>2676</v>
      </c>
      <c r="Y2603">
        <v>836</v>
      </c>
      <c r="Z2603" t="s">
        <v>44</v>
      </c>
      <c r="AA2603" t="s">
        <v>45</v>
      </c>
      <c r="AB2603" t="s">
        <v>46</v>
      </c>
      <c r="AC2603">
        <v>65000000</v>
      </c>
      <c r="AD2603">
        <v>2004</v>
      </c>
      <c r="AE2603">
        <v>851</v>
      </c>
      <c r="AF2603">
        <v>7.6</v>
      </c>
      <c r="AG2603">
        <v>2.35</v>
      </c>
      <c r="AH2603">
        <v>0</v>
      </c>
    </row>
    <row r="2604" spans="1:34">
      <c r="A2604" t="s">
        <v>34</v>
      </c>
      <c r="B2604" t="s">
        <v>47</v>
      </c>
      <c r="C2604">
        <v>110</v>
      </c>
      <c r="D2604">
        <v>170</v>
      </c>
      <c r="E2604">
        <v>0</v>
      </c>
      <c r="F2604">
        <v>889</v>
      </c>
      <c r="G2604" t="s">
        <v>2677</v>
      </c>
      <c r="H2604">
        <v>14000</v>
      </c>
      <c r="I2604">
        <v>66676062</v>
      </c>
      <c r="J2604" t="s">
        <v>37</v>
      </c>
      <c r="K2604" t="s">
        <v>38</v>
      </c>
      <c r="Q2604" t="s">
        <v>49</v>
      </c>
      <c r="R2604" t="s">
        <v>2678</v>
      </c>
      <c r="S2604">
        <v>267980</v>
      </c>
      <c r="T2604">
        <v>16949</v>
      </c>
      <c r="U2604" t="s">
        <v>2679</v>
      </c>
      <c r="V2604">
        <v>1</v>
      </c>
      <c r="W2604" t="s">
        <v>2680</v>
      </c>
      <c r="X2604" t="s">
        <v>2681</v>
      </c>
      <c r="Y2604">
        <v>545</v>
      </c>
      <c r="Z2604" t="s">
        <v>44</v>
      </c>
      <c r="AA2604" t="s">
        <v>45</v>
      </c>
      <c r="AB2604" t="s">
        <v>46</v>
      </c>
      <c r="AC2604">
        <v>54000000</v>
      </c>
      <c r="AD2604">
        <v>1990</v>
      </c>
      <c r="AE2604">
        <v>1000</v>
      </c>
      <c r="AF2604">
        <v>7.6</v>
      </c>
      <c r="AG2604">
        <v>1.85</v>
      </c>
      <c r="AH2604">
        <v>0</v>
      </c>
    </row>
    <row r="2605" spans="1:34">
      <c r="A2605" t="s">
        <v>34</v>
      </c>
      <c r="B2605" t="s">
        <v>1609</v>
      </c>
      <c r="C2605">
        <v>230</v>
      </c>
      <c r="D2605">
        <v>129</v>
      </c>
      <c r="E2605">
        <v>0</v>
      </c>
      <c r="F2605">
        <v>277</v>
      </c>
      <c r="G2605" t="s">
        <v>2703</v>
      </c>
      <c r="H2605">
        <v>18000</v>
      </c>
      <c r="I2605">
        <v>88504640</v>
      </c>
      <c r="J2605" t="s">
        <v>37</v>
      </c>
      <c r="K2605" t="s">
        <v>38</v>
      </c>
      <c r="L2605" t="s">
        <v>90</v>
      </c>
      <c r="M2605" t="s">
        <v>57</v>
      </c>
      <c r="Q2605" t="s">
        <v>1453</v>
      </c>
      <c r="R2605" t="s">
        <v>2704</v>
      </c>
      <c r="S2605">
        <v>273108</v>
      </c>
      <c r="T2605">
        <v>19148</v>
      </c>
      <c r="U2605" t="s">
        <v>2705</v>
      </c>
      <c r="V2605">
        <v>2</v>
      </c>
      <c r="W2605" t="s">
        <v>2706</v>
      </c>
      <c r="X2605" t="s">
        <v>2707</v>
      </c>
      <c r="Y2605">
        <v>646</v>
      </c>
      <c r="Z2605" t="s">
        <v>44</v>
      </c>
      <c r="AA2605" t="s">
        <v>45</v>
      </c>
      <c r="AB2605" t="s">
        <v>46</v>
      </c>
      <c r="AC2605">
        <v>45000000</v>
      </c>
      <c r="AD2605">
        <v>2006</v>
      </c>
      <c r="AE2605">
        <v>412</v>
      </c>
      <c r="AF2605">
        <v>7.6</v>
      </c>
      <c r="AG2605">
        <v>2.35</v>
      </c>
      <c r="AH2605">
        <v>0</v>
      </c>
    </row>
    <row r="2606" spans="1:34">
      <c r="A2606" t="s">
        <v>34</v>
      </c>
      <c r="B2606" t="s">
        <v>1718</v>
      </c>
      <c r="C2606">
        <v>223</v>
      </c>
      <c r="D2606">
        <v>190</v>
      </c>
      <c r="E2606">
        <v>0</v>
      </c>
      <c r="F2606">
        <v>215</v>
      </c>
      <c r="G2606" t="s">
        <v>2712</v>
      </c>
      <c r="H2606">
        <v>599</v>
      </c>
      <c r="I2606">
        <v>124107476</v>
      </c>
      <c r="J2606" t="s">
        <v>37</v>
      </c>
      <c r="K2606" t="s">
        <v>38</v>
      </c>
      <c r="L2606" t="s">
        <v>57</v>
      </c>
      <c r="Q2606" t="s">
        <v>2713</v>
      </c>
      <c r="R2606" t="s">
        <v>2714</v>
      </c>
      <c r="S2606">
        <v>170684</v>
      </c>
      <c r="T2606">
        <v>1418</v>
      </c>
      <c r="U2606" t="s">
        <v>2715</v>
      </c>
      <c r="V2606">
        <v>0</v>
      </c>
      <c r="W2606" t="s">
        <v>2716</v>
      </c>
      <c r="X2606" t="s">
        <v>2717</v>
      </c>
      <c r="Y2606">
        <v>867</v>
      </c>
      <c r="Z2606" t="s">
        <v>44</v>
      </c>
      <c r="AA2606" t="s">
        <v>45</v>
      </c>
      <c r="AB2606" t="s">
        <v>46</v>
      </c>
      <c r="AC2606">
        <v>48000000</v>
      </c>
      <c r="AD2606">
        <v>2000</v>
      </c>
      <c r="AE2606">
        <v>399</v>
      </c>
      <c r="AF2606">
        <v>7.6</v>
      </c>
      <c r="AG2606">
        <v>1.85</v>
      </c>
      <c r="AH2606">
        <v>0</v>
      </c>
    </row>
    <row r="2607" spans="1:34">
      <c r="A2607" t="s">
        <v>34</v>
      </c>
      <c r="B2607" t="s">
        <v>1789</v>
      </c>
      <c r="C2607">
        <v>168</v>
      </c>
      <c r="D2607">
        <v>122</v>
      </c>
      <c r="E2607">
        <v>487</v>
      </c>
      <c r="F2607">
        <v>16</v>
      </c>
      <c r="G2607" t="s">
        <v>2724</v>
      </c>
      <c r="H2607">
        <v>12000</v>
      </c>
      <c r="I2607">
        <v>24127895</v>
      </c>
      <c r="J2607" t="s">
        <v>37</v>
      </c>
      <c r="K2607" t="s">
        <v>38</v>
      </c>
      <c r="L2607" t="s">
        <v>57</v>
      </c>
      <c r="Q2607" t="s">
        <v>2304</v>
      </c>
      <c r="R2607" t="s">
        <v>2725</v>
      </c>
      <c r="S2607">
        <v>248123</v>
      </c>
      <c r="T2607">
        <v>12076</v>
      </c>
      <c r="U2607" t="s">
        <v>2726</v>
      </c>
      <c r="V2607">
        <v>2</v>
      </c>
      <c r="W2607" t="s">
        <v>2727</v>
      </c>
      <c r="X2607" t="s">
        <v>2728</v>
      </c>
      <c r="Y2607">
        <v>437</v>
      </c>
      <c r="Z2607" t="s">
        <v>44</v>
      </c>
      <c r="AA2607" t="s">
        <v>45</v>
      </c>
      <c r="AB2607" t="s">
        <v>46</v>
      </c>
      <c r="AC2607">
        <v>50000000</v>
      </c>
      <c r="AD2607">
        <v>2005</v>
      </c>
      <c r="AE2607">
        <v>43</v>
      </c>
      <c r="AF2607">
        <v>7.6</v>
      </c>
      <c r="AG2607">
        <v>2.35</v>
      </c>
      <c r="AH2607">
        <v>10000</v>
      </c>
    </row>
    <row r="2608" spans="1:34">
      <c r="A2608" t="s">
        <v>34</v>
      </c>
      <c r="B2608" t="s">
        <v>2208</v>
      </c>
      <c r="C2608">
        <v>378</v>
      </c>
      <c r="D2608">
        <v>150</v>
      </c>
      <c r="E2608">
        <v>0</v>
      </c>
      <c r="F2608">
        <v>206</v>
      </c>
      <c r="G2608" t="s">
        <v>2755</v>
      </c>
      <c r="H2608">
        <v>10000</v>
      </c>
      <c r="I2608">
        <v>92173235</v>
      </c>
      <c r="J2608" t="s">
        <v>37</v>
      </c>
      <c r="K2608" t="s">
        <v>38</v>
      </c>
      <c r="L2608" t="s">
        <v>57</v>
      </c>
      <c r="Q2608" t="s">
        <v>2756</v>
      </c>
      <c r="R2608" t="s">
        <v>2757</v>
      </c>
      <c r="S2608">
        <v>280228</v>
      </c>
      <c r="T2608">
        <v>14296</v>
      </c>
      <c r="U2608" t="s">
        <v>2758</v>
      </c>
      <c r="V2608">
        <v>7</v>
      </c>
      <c r="W2608" t="s">
        <v>2759</v>
      </c>
      <c r="X2608" t="s">
        <v>2760</v>
      </c>
      <c r="Y2608">
        <v>420</v>
      </c>
      <c r="Z2608" t="s">
        <v>44</v>
      </c>
      <c r="AA2608" t="s">
        <v>45</v>
      </c>
      <c r="AB2608" t="s">
        <v>46</v>
      </c>
      <c r="AC2608">
        <v>37000000</v>
      </c>
      <c r="AD2608">
        <v>2010</v>
      </c>
      <c r="AE2608">
        <v>4000</v>
      </c>
      <c r="AF2608">
        <v>7.6</v>
      </c>
      <c r="AG2608">
        <v>2.35</v>
      </c>
      <c r="AH2608">
        <v>29000</v>
      </c>
    </row>
    <row r="2609" spans="1:34">
      <c r="A2609" t="s">
        <v>34</v>
      </c>
      <c r="B2609" t="s">
        <v>2935</v>
      </c>
      <c r="C2609">
        <v>77</v>
      </c>
      <c r="D2609">
        <v>122</v>
      </c>
      <c r="E2609">
        <v>0</v>
      </c>
      <c r="F2609">
        <v>191</v>
      </c>
      <c r="G2609" t="s">
        <v>2936</v>
      </c>
      <c r="H2609">
        <v>276</v>
      </c>
      <c r="I2609">
        <v>39025000</v>
      </c>
      <c r="J2609" t="s">
        <v>37</v>
      </c>
      <c r="K2609" t="s">
        <v>38</v>
      </c>
      <c r="Q2609" t="s">
        <v>2937</v>
      </c>
      <c r="R2609" t="s">
        <v>2938</v>
      </c>
      <c r="S2609">
        <v>73193</v>
      </c>
      <c r="T2609">
        <v>903</v>
      </c>
      <c r="U2609" t="s">
        <v>2939</v>
      </c>
      <c r="V2609">
        <v>0</v>
      </c>
      <c r="W2609" t="s">
        <v>2940</v>
      </c>
      <c r="X2609" t="s">
        <v>2941</v>
      </c>
      <c r="Y2609">
        <v>190</v>
      </c>
      <c r="Z2609" t="s">
        <v>44</v>
      </c>
      <c r="AA2609" t="s">
        <v>329</v>
      </c>
      <c r="AB2609" t="s">
        <v>46</v>
      </c>
      <c r="AC2609">
        <v>11000000</v>
      </c>
      <c r="AD2609">
        <v>1995</v>
      </c>
      <c r="AE2609">
        <v>258</v>
      </c>
      <c r="AF2609">
        <v>7.6</v>
      </c>
      <c r="AG2609">
        <v>1.85</v>
      </c>
      <c r="AH2609">
        <v>0</v>
      </c>
    </row>
    <row r="2610" spans="1:34">
      <c r="A2610" t="s">
        <v>34</v>
      </c>
      <c r="B2610" t="s">
        <v>2970</v>
      </c>
      <c r="C2610">
        <v>288</v>
      </c>
      <c r="D2610">
        <v>102</v>
      </c>
      <c r="E2610">
        <v>126</v>
      </c>
      <c r="F2610">
        <v>517</v>
      </c>
      <c r="G2610" t="s">
        <v>2971</v>
      </c>
      <c r="H2610">
        <v>23000</v>
      </c>
      <c r="I2610">
        <v>15047419</v>
      </c>
      <c r="J2610" t="s">
        <v>37</v>
      </c>
      <c r="K2610" t="s">
        <v>38</v>
      </c>
      <c r="Q2610" t="s">
        <v>58</v>
      </c>
      <c r="R2610" t="s">
        <v>2972</v>
      </c>
      <c r="S2610">
        <v>357275</v>
      </c>
      <c r="T2610">
        <v>25462</v>
      </c>
      <c r="U2610" t="s">
        <v>2973</v>
      </c>
      <c r="V2610">
        <v>1</v>
      </c>
      <c r="W2610" t="s">
        <v>2974</v>
      </c>
      <c r="X2610" t="s">
        <v>2975</v>
      </c>
      <c r="Y2610">
        <v>1061</v>
      </c>
      <c r="Z2610" t="s">
        <v>44</v>
      </c>
      <c r="AA2610" t="s">
        <v>45</v>
      </c>
      <c r="AB2610" t="s">
        <v>46</v>
      </c>
      <c r="AC2610">
        <v>7000000</v>
      </c>
      <c r="AD2610">
        <v>2000</v>
      </c>
      <c r="AE2610">
        <v>1000</v>
      </c>
      <c r="AF2610">
        <v>7.6</v>
      </c>
      <c r="AG2610">
        <v>2.35</v>
      </c>
      <c r="AH2610">
        <v>18000</v>
      </c>
    </row>
    <row r="2611" spans="1:34">
      <c r="A2611" t="s">
        <v>34</v>
      </c>
      <c r="B2611" t="s">
        <v>3003</v>
      </c>
      <c r="C2611">
        <v>120</v>
      </c>
      <c r="D2611">
        <v>152</v>
      </c>
      <c r="E2611">
        <v>34</v>
      </c>
      <c r="F2611">
        <v>249</v>
      </c>
      <c r="G2611" t="s">
        <v>3004</v>
      </c>
      <c r="H2611">
        <v>804</v>
      </c>
      <c r="I2611">
        <v>43650000</v>
      </c>
      <c r="J2611" t="s">
        <v>37</v>
      </c>
      <c r="K2611" t="s">
        <v>38</v>
      </c>
      <c r="L2611" t="s">
        <v>91</v>
      </c>
      <c r="M2611" t="s">
        <v>87</v>
      </c>
      <c r="N2611" t="s">
        <v>57</v>
      </c>
      <c r="Q2611" t="s">
        <v>3005</v>
      </c>
      <c r="R2611" t="s">
        <v>3006</v>
      </c>
      <c r="S2611">
        <v>71919</v>
      </c>
      <c r="T2611">
        <v>1802</v>
      </c>
      <c r="U2611" t="s">
        <v>3007</v>
      </c>
      <c r="V2611">
        <v>0</v>
      </c>
      <c r="W2611" t="s">
        <v>3008</v>
      </c>
      <c r="X2611" t="s">
        <v>3009</v>
      </c>
      <c r="Y2611">
        <v>316</v>
      </c>
      <c r="Z2611" t="s">
        <v>44</v>
      </c>
      <c r="AA2611" t="s">
        <v>45</v>
      </c>
      <c r="AB2611" t="s">
        <v>199</v>
      </c>
      <c r="AC2611">
        <v>6000000</v>
      </c>
      <c r="AD2611">
        <v>1961</v>
      </c>
      <c r="AE2611">
        <v>271</v>
      </c>
      <c r="AF2611">
        <v>7.6</v>
      </c>
      <c r="AG2611">
        <v>2.2000000000000002</v>
      </c>
      <c r="AH2611">
        <v>0</v>
      </c>
    </row>
    <row r="2612" spans="1:34">
      <c r="A2612" t="s">
        <v>34</v>
      </c>
      <c r="B2612" t="s">
        <v>906</v>
      </c>
      <c r="C2612">
        <v>284</v>
      </c>
      <c r="D2612">
        <v>100</v>
      </c>
      <c r="E2612">
        <v>77</v>
      </c>
      <c r="F2612">
        <v>27</v>
      </c>
      <c r="G2612" t="s">
        <v>3010</v>
      </c>
      <c r="H2612">
        <v>286</v>
      </c>
      <c r="I2612">
        <v>1196752</v>
      </c>
      <c r="J2612" t="s">
        <v>37</v>
      </c>
      <c r="K2612" t="s">
        <v>38</v>
      </c>
      <c r="L2612" t="s">
        <v>57</v>
      </c>
      <c r="Q2612" t="s">
        <v>3011</v>
      </c>
      <c r="R2612" t="s">
        <v>3012</v>
      </c>
      <c r="S2612">
        <v>79353</v>
      </c>
      <c r="T2612">
        <v>385</v>
      </c>
      <c r="U2612" t="s">
        <v>3013</v>
      </c>
      <c r="V2612">
        <v>3</v>
      </c>
      <c r="W2612" t="s">
        <v>3014</v>
      </c>
      <c r="X2612" t="s">
        <v>3015</v>
      </c>
      <c r="Y2612">
        <v>121</v>
      </c>
      <c r="Z2612" t="s">
        <v>3016</v>
      </c>
      <c r="AA2612" t="s">
        <v>3017</v>
      </c>
      <c r="AB2612" t="s">
        <v>46</v>
      </c>
      <c r="AC2612">
        <v>30300000</v>
      </c>
      <c r="AD2612">
        <v>2011</v>
      </c>
      <c r="AE2612">
        <v>52</v>
      </c>
      <c r="AF2612">
        <v>7.6</v>
      </c>
      <c r="AG2612">
        <v>2.39</v>
      </c>
      <c r="AH2612">
        <v>23000</v>
      </c>
    </row>
    <row r="2613" spans="1:34">
      <c r="A2613" t="s">
        <v>34</v>
      </c>
      <c r="B2613" t="s">
        <v>163</v>
      </c>
      <c r="C2613">
        <v>233</v>
      </c>
      <c r="D2613">
        <v>216</v>
      </c>
      <c r="E2613">
        <v>17000</v>
      </c>
      <c r="F2613">
        <v>1000</v>
      </c>
      <c r="G2613" t="s">
        <v>81</v>
      </c>
      <c r="H2613">
        <v>29000</v>
      </c>
      <c r="I2613">
        <v>77679638</v>
      </c>
      <c r="J2613" t="s">
        <v>37</v>
      </c>
      <c r="K2613" t="s">
        <v>38</v>
      </c>
      <c r="Q2613" t="s">
        <v>114</v>
      </c>
      <c r="R2613" t="s">
        <v>3186</v>
      </c>
      <c r="S2613">
        <v>314033</v>
      </c>
      <c r="T2613">
        <v>47657</v>
      </c>
      <c r="U2613" t="s">
        <v>1198</v>
      </c>
      <c r="V2613">
        <v>3</v>
      </c>
      <c r="W2613" t="s">
        <v>3187</v>
      </c>
      <c r="X2613" t="s">
        <v>3188</v>
      </c>
      <c r="Y2613">
        <v>1166</v>
      </c>
      <c r="Z2613" t="s">
        <v>44</v>
      </c>
      <c r="AA2613" t="s">
        <v>45</v>
      </c>
      <c r="AB2613" t="s">
        <v>46</v>
      </c>
      <c r="AC2613">
        <v>100000000</v>
      </c>
      <c r="AD2613">
        <v>2002</v>
      </c>
      <c r="AE2613">
        <v>14000</v>
      </c>
      <c r="AF2613">
        <v>7.5</v>
      </c>
      <c r="AG2613">
        <v>2.35</v>
      </c>
      <c r="AH2613">
        <v>0</v>
      </c>
    </row>
    <row r="2614" spans="1:34">
      <c r="A2614" t="s">
        <v>34</v>
      </c>
      <c r="B2614" t="s">
        <v>2073</v>
      </c>
      <c r="C2614">
        <v>226</v>
      </c>
      <c r="D2614">
        <v>147</v>
      </c>
      <c r="E2614">
        <v>670</v>
      </c>
      <c r="F2614">
        <v>16</v>
      </c>
      <c r="G2614" t="s">
        <v>3204</v>
      </c>
      <c r="H2614">
        <v>177</v>
      </c>
      <c r="I2614">
        <v>2208939</v>
      </c>
      <c r="J2614" t="s">
        <v>37</v>
      </c>
      <c r="K2614" t="s">
        <v>38</v>
      </c>
      <c r="L2614" t="s">
        <v>70</v>
      </c>
      <c r="Q2614" t="s">
        <v>3205</v>
      </c>
      <c r="R2614" t="s">
        <v>3206</v>
      </c>
      <c r="S2614">
        <v>190490</v>
      </c>
      <c r="T2614">
        <v>253</v>
      </c>
      <c r="U2614" t="s">
        <v>3207</v>
      </c>
      <c r="V2614">
        <v>0</v>
      </c>
      <c r="W2614" t="s">
        <v>3208</v>
      </c>
      <c r="X2614" t="s">
        <v>3209</v>
      </c>
      <c r="Y2614">
        <v>482</v>
      </c>
      <c r="Z2614" t="s">
        <v>44</v>
      </c>
      <c r="AA2614" t="s">
        <v>359</v>
      </c>
      <c r="AB2614" t="s">
        <v>46</v>
      </c>
      <c r="AC2614">
        <v>50000000</v>
      </c>
      <c r="AD2614">
        <v>2006</v>
      </c>
      <c r="AE2614">
        <v>27</v>
      </c>
      <c r="AF2614">
        <v>7.5</v>
      </c>
      <c r="AG2614">
        <v>2.35</v>
      </c>
      <c r="AH2614">
        <v>26000</v>
      </c>
    </row>
    <row r="2615" spans="1:34">
      <c r="A2615" t="s">
        <v>34</v>
      </c>
      <c r="B2615" t="s">
        <v>3213</v>
      </c>
      <c r="C2615">
        <v>141</v>
      </c>
      <c r="D2615">
        <v>130</v>
      </c>
      <c r="E2615">
        <v>317</v>
      </c>
      <c r="F2615">
        <v>256</v>
      </c>
      <c r="G2615" t="s">
        <v>509</v>
      </c>
      <c r="H2615">
        <v>18000</v>
      </c>
      <c r="I2615">
        <v>19593740</v>
      </c>
      <c r="J2615" t="s">
        <v>37</v>
      </c>
      <c r="K2615" t="s">
        <v>38</v>
      </c>
      <c r="L2615" t="s">
        <v>57</v>
      </c>
      <c r="Q2615" t="s">
        <v>239</v>
      </c>
      <c r="R2615" t="s">
        <v>3214</v>
      </c>
      <c r="S2615">
        <v>88270</v>
      </c>
      <c r="T2615">
        <v>32637</v>
      </c>
      <c r="U2615" t="s">
        <v>3215</v>
      </c>
      <c r="V2615">
        <v>0</v>
      </c>
      <c r="W2615" t="s">
        <v>3216</v>
      </c>
      <c r="X2615" t="s">
        <v>3217</v>
      </c>
      <c r="Y2615">
        <v>420</v>
      </c>
      <c r="Z2615" t="s">
        <v>44</v>
      </c>
      <c r="AA2615" t="s">
        <v>45</v>
      </c>
      <c r="AB2615" t="s">
        <v>46</v>
      </c>
      <c r="AC2615">
        <v>50000000</v>
      </c>
      <c r="AD2615">
        <v>2003</v>
      </c>
      <c r="AE2615">
        <v>14000</v>
      </c>
      <c r="AF2615">
        <v>7.5</v>
      </c>
      <c r="AG2615">
        <v>2.35</v>
      </c>
      <c r="AH2615">
        <v>0</v>
      </c>
    </row>
    <row r="2616" spans="1:34">
      <c r="A2616" t="s">
        <v>76</v>
      </c>
      <c r="B2616" t="s">
        <v>1159</v>
      </c>
      <c r="C2616">
        <v>73</v>
      </c>
      <c r="D2616">
        <v>147</v>
      </c>
      <c r="E2616">
        <v>272</v>
      </c>
      <c r="F2616">
        <v>893</v>
      </c>
      <c r="G2616" t="s">
        <v>131</v>
      </c>
      <c r="H2616">
        <v>22000</v>
      </c>
      <c r="I2616">
        <v>53300852</v>
      </c>
      <c r="J2616" t="s">
        <v>37</v>
      </c>
      <c r="K2616" t="s">
        <v>38</v>
      </c>
      <c r="L2616" t="s">
        <v>57</v>
      </c>
      <c r="Q2616" t="s">
        <v>63</v>
      </c>
      <c r="R2616" t="s">
        <v>3218</v>
      </c>
      <c r="S2616">
        <v>154487</v>
      </c>
      <c r="T2616">
        <v>37076</v>
      </c>
      <c r="U2616" t="s">
        <v>402</v>
      </c>
      <c r="V2616">
        <v>3</v>
      </c>
      <c r="W2616" t="s">
        <v>3219</v>
      </c>
      <c r="X2616" t="s">
        <v>3220</v>
      </c>
      <c r="Y2616">
        <v>259</v>
      </c>
      <c r="Z2616" t="s">
        <v>44</v>
      </c>
      <c r="AA2616" t="s">
        <v>45</v>
      </c>
      <c r="AB2616" t="s">
        <v>46</v>
      </c>
      <c r="AC2616">
        <v>44000000</v>
      </c>
      <c r="AD2616">
        <v>1996</v>
      </c>
      <c r="AE2616">
        <v>11000</v>
      </c>
      <c r="AF2616">
        <v>7.5</v>
      </c>
      <c r="AG2616">
        <v>2.35</v>
      </c>
      <c r="AH2616">
        <v>0</v>
      </c>
    </row>
    <row r="2617" spans="1:34">
      <c r="A2617" t="s">
        <v>34</v>
      </c>
      <c r="B2617" t="s">
        <v>2193</v>
      </c>
      <c r="C2617">
        <v>441</v>
      </c>
      <c r="D2617">
        <v>96</v>
      </c>
      <c r="E2617">
        <v>0</v>
      </c>
      <c r="F2617">
        <v>882</v>
      </c>
      <c r="G2617" t="s">
        <v>3252</v>
      </c>
      <c r="H2617">
        <v>10000</v>
      </c>
      <c r="I2617">
        <v>31493782</v>
      </c>
      <c r="J2617" t="s">
        <v>37</v>
      </c>
      <c r="K2617" t="s">
        <v>38</v>
      </c>
      <c r="L2617" t="s">
        <v>57</v>
      </c>
      <c r="Q2617" t="s">
        <v>2194</v>
      </c>
      <c r="R2617" t="s">
        <v>3253</v>
      </c>
      <c r="S2617">
        <v>186606</v>
      </c>
      <c r="T2617">
        <v>12754</v>
      </c>
      <c r="U2617" t="s">
        <v>682</v>
      </c>
      <c r="V2617">
        <v>1</v>
      </c>
      <c r="W2617" t="s">
        <v>3254</v>
      </c>
      <c r="X2617" t="s">
        <v>3255</v>
      </c>
      <c r="Y2617">
        <v>1125</v>
      </c>
      <c r="Z2617" t="s">
        <v>44</v>
      </c>
      <c r="AA2617" t="s">
        <v>45</v>
      </c>
      <c r="AB2617" t="s">
        <v>46</v>
      </c>
      <c r="AC2617">
        <v>32000000</v>
      </c>
      <c r="AD2617">
        <v>2005</v>
      </c>
      <c r="AE2617">
        <v>917</v>
      </c>
      <c r="AF2617">
        <v>7.5</v>
      </c>
      <c r="AG2617">
        <v>1.85</v>
      </c>
      <c r="AH2617">
        <v>0</v>
      </c>
    </row>
    <row r="2618" spans="1:34">
      <c r="A2618" t="s">
        <v>34</v>
      </c>
      <c r="B2618" t="s">
        <v>2027</v>
      </c>
      <c r="C2618">
        <v>125</v>
      </c>
      <c r="D2618">
        <v>121</v>
      </c>
      <c r="E2618">
        <v>0</v>
      </c>
      <c r="F2618">
        <v>244</v>
      </c>
      <c r="G2618" t="s">
        <v>2679</v>
      </c>
      <c r="H2618">
        <v>989</v>
      </c>
      <c r="I2618">
        <v>16311763</v>
      </c>
      <c r="J2618" t="s">
        <v>37</v>
      </c>
      <c r="K2618" t="s">
        <v>38</v>
      </c>
      <c r="L2618" t="s">
        <v>57</v>
      </c>
      <c r="Q2618" t="s">
        <v>1978</v>
      </c>
      <c r="R2618" t="s">
        <v>3382</v>
      </c>
      <c r="S2618">
        <v>50656</v>
      </c>
      <c r="T2618">
        <v>2365</v>
      </c>
      <c r="U2618" t="s">
        <v>3383</v>
      </c>
      <c r="V2618">
        <v>1</v>
      </c>
      <c r="W2618" t="s">
        <v>3384</v>
      </c>
      <c r="X2618" t="s">
        <v>3385</v>
      </c>
      <c r="Y2618">
        <v>416</v>
      </c>
      <c r="Z2618" t="s">
        <v>44</v>
      </c>
      <c r="AA2618" t="s">
        <v>329</v>
      </c>
      <c r="AB2618" t="s">
        <v>46</v>
      </c>
      <c r="AC2618">
        <v>17000000</v>
      </c>
      <c r="AD2618">
        <v>1998</v>
      </c>
      <c r="AE2618">
        <v>888</v>
      </c>
      <c r="AF2618">
        <v>7.5</v>
      </c>
      <c r="AG2618">
        <v>1.85</v>
      </c>
      <c r="AH2618">
        <v>0</v>
      </c>
    </row>
    <row r="2619" spans="1:34">
      <c r="A2619" t="s">
        <v>34</v>
      </c>
      <c r="B2619" t="s">
        <v>96</v>
      </c>
      <c r="C2619">
        <v>140</v>
      </c>
      <c r="D2619">
        <v>154</v>
      </c>
      <c r="E2619">
        <v>16000</v>
      </c>
      <c r="F2619">
        <v>889</v>
      </c>
      <c r="G2619" t="s">
        <v>3405</v>
      </c>
      <c r="H2619">
        <v>22000</v>
      </c>
      <c r="I2619">
        <v>39647595</v>
      </c>
      <c r="J2619" t="s">
        <v>37</v>
      </c>
      <c r="K2619" t="s">
        <v>57</v>
      </c>
      <c r="Q2619" t="s">
        <v>63</v>
      </c>
      <c r="R2619" t="s">
        <v>3406</v>
      </c>
      <c r="S2619">
        <v>239540</v>
      </c>
      <c r="T2619">
        <v>25522</v>
      </c>
      <c r="U2619" t="s">
        <v>1209</v>
      </c>
      <c r="V2619">
        <v>5</v>
      </c>
      <c r="W2619" t="s">
        <v>3407</v>
      </c>
      <c r="X2619" t="s">
        <v>3408</v>
      </c>
      <c r="Y2619">
        <v>462</v>
      </c>
      <c r="Z2619" t="s">
        <v>44</v>
      </c>
      <c r="AA2619" t="s">
        <v>45</v>
      </c>
      <c r="AB2619" t="s">
        <v>46</v>
      </c>
      <c r="AC2619">
        <v>12000000</v>
      </c>
      <c r="AD2619">
        <v>1997</v>
      </c>
      <c r="AE2619">
        <v>1000</v>
      </c>
      <c r="AF2619">
        <v>7.5</v>
      </c>
      <c r="AG2619">
        <v>1.85</v>
      </c>
      <c r="AH2619">
        <v>0</v>
      </c>
    </row>
    <row r="2620" spans="1:34">
      <c r="A2620" t="s">
        <v>34</v>
      </c>
      <c r="B2620" t="s">
        <v>3414</v>
      </c>
      <c r="C2620">
        <v>69</v>
      </c>
      <c r="D2620">
        <v>120</v>
      </c>
      <c r="E2620">
        <v>7</v>
      </c>
      <c r="F2620">
        <v>289</v>
      </c>
      <c r="G2620" t="s">
        <v>3415</v>
      </c>
      <c r="H2620">
        <v>662</v>
      </c>
      <c r="I2620">
        <v>214202</v>
      </c>
      <c r="J2620" t="s">
        <v>37</v>
      </c>
      <c r="K2620" t="s">
        <v>38</v>
      </c>
      <c r="L2620" t="s">
        <v>57</v>
      </c>
      <c r="Q2620" t="s">
        <v>3416</v>
      </c>
      <c r="R2620" t="s">
        <v>3417</v>
      </c>
      <c r="S2620">
        <v>14831</v>
      </c>
      <c r="T2620">
        <v>1952</v>
      </c>
      <c r="U2620" t="s">
        <v>3418</v>
      </c>
      <c r="V2620">
        <v>0</v>
      </c>
      <c r="W2620" t="s">
        <v>3419</v>
      </c>
      <c r="X2620" t="s">
        <v>3420</v>
      </c>
      <c r="Y2620">
        <v>75</v>
      </c>
      <c r="Z2620" t="s">
        <v>44</v>
      </c>
      <c r="AA2620" t="s">
        <v>359</v>
      </c>
      <c r="AB2620" t="s">
        <v>46</v>
      </c>
      <c r="AC2620">
        <v>12000000</v>
      </c>
      <c r="AD2620">
        <v>2007</v>
      </c>
      <c r="AE2620">
        <v>345</v>
      </c>
      <c r="AF2620">
        <v>7.5</v>
      </c>
      <c r="AG2620">
        <v>2.35</v>
      </c>
      <c r="AH2620">
        <v>0</v>
      </c>
    </row>
    <row r="2621" spans="1:34">
      <c r="A2621" t="s">
        <v>34</v>
      </c>
      <c r="B2621" t="s">
        <v>3492</v>
      </c>
      <c r="C2621">
        <v>28</v>
      </c>
      <c r="D2621">
        <v>97</v>
      </c>
      <c r="E2621">
        <v>117</v>
      </c>
      <c r="F2621">
        <v>556</v>
      </c>
      <c r="G2621" t="s">
        <v>3493</v>
      </c>
      <c r="H2621">
        <v>851</v>
      </c>
      <c r="I2621">
        <v>27900000</v>
      </c>
      <c r="J2621" t="s">
        <v>37</v>
      </c>
      <c r="K2621" t="s">
        <v>38</v>
      </c>
      <c r="L2621" t="s">
        <v>57</v>
      </c>
      <c r="Q2621" t="s">
        <v>401</v>
      </c>
      <c r="R2621" t="s">
        <v>3494</v>
      </c>
      <c r="S2621">
        <v>39508</v>
      </c>
      <c r="T2621">
        <v>3036</v>
      </c>
      <c r="U2621" t="s">
        <v>3495</v>
      </c>
      <c r="V2621">
        <v>2</v>
      </c>
      <c r="W2621" t="s">
        <v>3496</v>
      </c>
      <c r="X2621" t="s">
        <v>3497</v>
      </c>
      <c r="Y2621">
        <v>96</v>
      </c>
      <c r="Z2621" t="s">
        <v>44</v>
      </c>
      <c r="AA2621" t="s">
        <v>45</v>
      </c>
      <c r="AB2621" t="s">
        <v>46</v>
      </c>
      <c r="AC2621">
        <v>3500000</v>
      </c>
      <c r="AD2621">
        <v>1993</v>
      </c>
      <c r="AE2621">
        <v>582</v>
      </c>
      <c r="AF2621">
        <v>7.5</v>
      </c>
      <c r="AG2621">
        <v>1.85</v>
      </c>
      <c r="AH2621">
        <v>0</v>
      </c>
    </row>
    <row r="2622" spans="1:34">
      <c r="A2622" t="s">
        <v>34</v>
      </c>
      <c r="B2622" t="s">
        <v>3505</v>
      </c>
      <c r="C2622">
        <v>155</v>
      </c>
      <c r="D2622">
        <v>101</v>
      </c>
      <c r="E2622">
        <v>13</v>
      </c>
      <c r="F2622">
        <v>6</v>
      </c>
      <c r="G2622" t="s">
        <v>3506</v>
      </c>
      <c r="H2622">
        <v>280</v>
      </c>
      <c r="I2622">
        <v>6517198</v>
      </c>
      <c r="J2622" t="s">
        <v>37</v>
      </c>
      <c r="K2622" t="s">
        <v>38</v>
      </c>
      <c r="Q2622" t="s">
        <v>3507</v>
      </c>
      <c r="R2622" t="s">
        <v>3508</v>
      </c>
      <c r="S2622">
        <v>30474</v>
      </c>
      <c r="T2622">
        <v>308</v>
      </c>
      <c r="U2622" t="s">
        <v>3509</v>
      </c>
      <c r="V2622">
        <v>0</v>
      </c>
      <c r="W2622" t="s">
        <v>3510</v>
      </c>
      <c r="X2622" t="s">
        <v>3511</v>
      </c>
      <c r="Y2622">
        <v>172</v>
      </c>
      <c r="Z2622" t="s">
        <v>695</v>
      </c>
      <c r="AA2622" t="s">
        <v>3512</v>
      </c>
      <c r="AB2622" t="s">
        <v>46</v>
      </c>
      <c r="AC2622">
        <v>3000000</v>
      </c>
      <c r="AD2622">
        <v>2004</v>
      </c>
      <c r="AE2622">
        <v>11</v>
      </c>
      <c r="AF2622">
        <v>7.5</v>
      </c>
      <c r="AG2622">
        <v>1.85</v>
      </c>
      <c r="AH2622">
        <v>0</v>
      </c>
    </row>
    <row r="2623" spans="1:34">
      <c r="A2623" t="s">
        <v>34</v>
      </c>
      <c r="B2623" t="s">
        <v>2918</v>
      </c>
      <c r="C2623">
        <v>179</v>
      </c>
      <c r="D2623">
        <v>138</v>
      </c>
      <c r="E2623">
        <v>143</v>
      </c>
      <c r="F2623">
        <v>783</v>
      </c>
      <c r="G2623" t="s">
        <v>1263</v>
      </c>
      <c r="H2623">
        <v>1000</v>
      </c>
      <c r="I2623">
        <v>35918429</v>
      </c>
      <c r="J2623" t="s">
        <v>37</v>
      </c>
      <c r="K2623" t="s">
        <v>38</v>
      </c>
      <c r="Q2623" t="s">
        <v>511</v>
      </c>
      <c r="R2623" t="s">
        <v>3518</v>
      </c>
      <c r="S2623">
        <v>32415</v>
      </c>
      <c r="T2623">
        <v>3970</v>
      </c>
      <c r="U2623" t="s">
        <v>305</v>
      </c>
      <c r="V2623">
        <v>1</v>
      </c>
      <c r="W2623" t="s">
        <v>3519</v>
      </c>
      <c r="X2623" t="s">
        <v>3520</v>
      </c>
      <c r="Y2623">
        <v>510</v>
      </c>
      <c r="Z2623" t="s">
        <v>44</v>
      </c>
      <c r="AA2623" t="s">
        <v>45</v>
      </c>
      <c r="AB2623" t="s">
        <v>46</v>
      </c>
      <c r="AC2623">
        <v>1700000</v>
      </c>
      <c r="AD2623">
        <v>2001</v>
      </c>
      <c r="AE2623">
        <v>874</v>
      </c>
      <c r="AF2623">
        <v>7.5</v>
      </c>
      <c r="AG2623">
        <v>2.35</v>
      </c>
      <c r="AH2623">
        <v>951</v>
      </c>
    </row>
    <row r="2624" spans="1:34">
      <c r="A2624" t="s">
        <v>34</v>
      </c>
      <c r="B2624" t="s">
        <v>1464</v>
      </c>
      <c r="C2624">
        <v>216</v>
      </c>
      <c r="D2624">
        <v>118</v>
      </c>
      <c r="E2624">
        <v>473</v>
      </c>
      <c r="F2624">
        <v>963</v>
      </c>
      <c r="G2624" t="s">
        <v>3638</v>
      </c>
      <c r="H2624">
        <v>18000</v>
      </c>
      <c r="I2624">
        <v>73343413</v>
      </c>
      <c r="J2624" t="s">
        <v>37</v>
      </c>
      <c r="K2624" t="s">
        <v>38</v>
      </c>
      <c r="L2624" t="s">
        <v>57</v>
      </c>
      <c r="Q2624" t="s">
        <v>615</v>
      </c>
      <c r="R2624" t="s">
        <v>3639</v>
      </c>
      <c r="S2624">
        <v>217480</v>
      </c>
      <c r="T2624">
        <v>22517</v>
      </c>
      <c r="U2624" t="s">
        <v>1741</v>
      </c>
      <c r="V2624">
        <v>0</v>
      </c>
      <c r="W2624" t="s">
        <v>3640</v>
      </c>
      <c r="X2624" t="s">
        <v>3641</v>
      </c>
      <c r="Y2624">
        <v>429</v>
      </c>
      <c r="Z2624" t="s">
        <v>44</v>
      </c>
      <c r="AA2624" t="s">
        <v>45</v>
      </c>
      <c r="AB2624" t="s">
        <v>46</v>
      </c>
      <c r="AC2624">
        <v>50000000</v>
      </c>
      <c r="AD2624">
        <v>2009</v>
      </c>
      <c r="AE2624">
        <v>1000</v>
      </c>
      <c r="AF2624">
        <v>7.4</v>
      </c>
      <c r="AG2624">
        <v>2.35</v>
      </c>
      <c r="AH2624">
        <v>21000</v>
      </c>
    </row>
    <row r="2625" spans="1:34">
      <c r="A2625" t="s">
        <v>34</v>
      </c>
      <c r="B2625" t="s">
        <v>3663</v>
      </c>
      <c r="C2625">
        <v>276</v>
      </c>
      <c r="D2625">
        <v>141</v>
      </c>
      <c r="E2625">
        <v>71</v>
      </c>
      <c r="F2625">
        <v>3000</v>
      </c>
      <c r="G2625" t="s">
        <v>51</v>
      </c>
      <c r="H2625">
        <v>21000</v>
      </c>
      <c r="I2625">
        <v>47105085</v>
      </c>
      <c r="J2625" t="s">
        <v>37</v>
      </c>
      <c r="K2625" t="s">
        <v>38</v>
      </c>
      <c r="Q2625" t="s">
        <v>608</v>
      </c>
      <c r="R2625" t="s">
        <v>3664</v>
      </c>
      <c r="S2625">
        <v>136973</v>
      </c>
      <c r="T2625">
        <v>30183</v>
      </c>
      <c r="U2625" t="s">
        <v>3665</v>
      </c>
      <c r="V2625">
        <v>1</v>
      </c>
      <c r="W2625" t="s">
        <v>3666</v>
      </c>
      <c r="X2625" t="s">
        <v>3667</v>
      </c>
      <c r="Y2625">
        <v>275</v>
      </c>
      <c r="Z2625" t="s">
        <v>44</v>
      </c>
      <c r="AA2625" t="s">
        <v>45</v>
      </c>
      <c r="AB2625" t="s">
        <v>46</v>
      </c>
      <c r="AC2625">
        <v>50000000</v>
      </c>
      <c r="AD2625">
        <v>2014</v>
      </c>
      <c r="AE2625">
        <v>3000</v>
      </c>
      <c r="AF2625">
        <v>7.4</v>
      </c>
      <c r="AG2625">
        <v>2.35</v>
      </c>
      <c r="AH2625">
        <v>47000</v>
      </c>
    </row>
    <row r="2626" spans="1:34">
      <c r="A2626" t="s">
        <v>34</v>
      </c>
      <c r="B2626" t="s">
        <v>3634</v>
      </c>
      <c r="C2626">
        <v>71</v>
      </c>
      <c r="D2626">
        <v>149</v>
      </c>
      <c r="E2626">
        <v>541</v>
      </c>
      <c r="F2626">
        <v>1000</v>
      </c>
      <c r="G2626" t="s">
        <v>201</v>
      </c>
      <c r="H2626">
        <v>18000</v>
      </c>
      <c r="I2626">
        <v>108706165</v>
      </c>
      <c r="J2626" t="s">
        <v>37</v>
      </c>
      <c r="K2626" t="s">
        <v>38</v>
      </c>
      <c r="L2626" t="s">
        <v>57</v>
      </c>
      <c r="Q2626" t="s">
        <v>239</v>
      </c>
      <c r="R2626" t="s">
        <v>3683</v>
      </c>
      <c r="S2626">
        <v>99558</v>
      </c>
      <c r="T2626">
        <v>31349</v>
      </c>
      <c r="U2626" t="s">
        <v>1691</v>
      </c>
      <c r="V2626">
        <v>3</v>
      </c>
      <c r="W2626" t="s">
        <v>3684</v>
      </c>
      <c r="X2626" t="s">
        <v>3685</v>
      </c>
      <c r="Y2626">
        <v>236</v>
      </c>
      <c r="Z2626" t="s">
        <v>44</v>
      </c>
      <c r="AA2626" t="s">
        <v>45</v>
      </c>
      <c r="AB2626" t="s">
        <v>46</v>
      </c>
      <c r="AC2626">
        <v>40000000</v>
      </c>
      <c r="AD2626">
        <v>1996</v>
      </c>
      <c r="AE2626">
        <v>11000</v>
      </c>
      <c r="AF2626">
        <v>7.4</v>
      </c>
      <c r="AG2626">
        <v>2.35</v>
      </c>
      <c r="AH2626">
        <v>0</v>
      </c>
    </row>
    <row r="2627" spans="1:34">
      <c r="A2627" t="s">
        <v>34</v>
      </c>
      <c r="B2627" t="s">
        <v>163</v>
      </c>
      <c r="C2627">
        <v>112</v>
      </c>
      <c r="D2627">
        <v>112</v>
      </c>
      <c r="E2627">
        <v>17000</v>
      </c>
      <c r="F2627">
        <v>354</v>
      </c>
      <c r="G2627" t="s">
        <v>831</v>
      </c>
      <c r="H2627">
        <v>22000</v>
      </c>
      <c r="I2627">
        <v>32645</v>
      </c>
      <c r="J2627" t="s">
        <v>37</v>
      </c>
      <c r="K2627" t="s">
        <v>38</v>
      </c>
      <c r="L2627" t="s">
        <v>87</v>
      </c>
      <c r="M2627" t="s">
        <v>57</v>
      </c>
      <c r="Q2627" t="s">
        <v>63</v>
      </c>
      <c r="R2627" t="s">
        <v>3689</v>
      </c>
      <c r="S2627">
        <v>67797</v>
      </c>
      <c r="T2627">
        <v>23737</v>
      </c>
      <c r="U2627" t="s">
        <v>3690</v>
      </c>
      <c r="V2627">
        <v>0</v>
      </c>
      <c r="W2627" t="s">
        <v>3691</v>
      </c>
      <c r="X2627" t="s">
        <v>3692</v>
      </c>
      <c r="Y2627">
        <v>223</v>
      </c>
      <c r="Z2627" t="s">
        <v>44</v>
      </c>
      <c r="AA2627" t="s">
        <v>45</v>
      </c>
      <c r="AB2627" t="s">
        <v>46</v>
      </c>
      <c r="AC2627">
        <v>500000</v>
      </c>
      <c r="AD2627">
        <v>1973</v>
      </c>
      <c r="AE2627">
        <v>926</v>
      </c>
      <c r="AF2627">
        <v>7.4</v>
      </c>
      <c r="AG2627">
        <v>1.85</v>
      </c>
      <c r="AH2627">
        <v>0</v>
      </c>
    </row>
    <row r="2628" spans="1:34">
      <c r="A2628" t="s">
        <v>34</v>
      </c>
      <c r="B2628" t="s">
        <v>1571</v>
      </c>
      <c r="C2628">
        <v>239</v>
      </c>
      <c r="D2628">
        <v>133</v>
      </c>
      <c r="E2628">
        <v>549</v>
      </c>
      <c r="F2628">
        <v>343</v>
      </c>
      <c r="G2628" t="s">
        <v>3729</v>
      </c>
      <c r="H2628">
        <v>10000</v>
      </c>
      <c r="I2628">
        <v>21129348</v>
      </c>
      <c r="J2628" t="s">
        <v>37</v>
      </c>
      <c r="K2628" t="s">
        <v>38</v>
      </c>
      <c r="L2628" t="s">
        <v>87</v>
      </c>
      <c r="M2628" t="s">
        <v>57</v>
      </c>
      <c r="Q2628" t="s">
        <v>854</v>
      </c>
      <c r="R2628" t="s">
        <v>3730</v>
      </c>
      <c r="S2628">
        <v>146364</v>
      </c>
      <c r="T2628">
        <v>11799</v>
      </c>
      <c r="U2628" t="s">
        <v>3731</v>
      </c>
      <c r="V2628">
        <v>0</v>
      </c>
      <c r="W2628" t="s">
        <v>3732</v>
      </c>
      <c r="X2628" t="s">
        <v>3733</v>
      </c>
      <c r="Y2628">
        <v>237</v>
      </c>
      <c r="Z2628" t="s">
        <v>44</v>
      </c>
      <c r="AA2628" t="s">
        <v>45</v>
      </c>
      <c r="AB2628" t="s">
        <v>62</v>
      </c>
      <c r="AC2628">
        <v>35000000</v>
      </c>
      <c r="AD2628">
        <v>2010</v>
      </c>
      <c r="AE2628">
        <v>796</v>
      </c>
      <c r="AF2628">
        <v>7.4</v>
      </c>
      <c r="AG2628">
        <v>2.35</v>
      </c>
      <c r="AH2628">
        <v>27000</v>
      </c>
    </row>
    <row r="2629" spans="1:34">
      <c r="A2629" t="s">
        <v>34</v>
      </c>
      <c r="B2629" t="s">
        <v>3752</v>
      </c>
      <c r="C2629">
        <v>220</v>
      </c>
      <c r="D2629">
        <v>92</v>
      </c>
      <c r="E2629">
        <v>14</v>
      </c>
      <c r="F2629">
        <v>78</v>
      </c>
      <c r="G2629" t="s">
        <v>3753</v>
      </c>
      <c r="H2629">
        <v>386</v>
      </c>
      <c r="I2629">
        <v>17508670</v>
      </c>
      <c r="J2629" t="s">
        <v>37</v>
      </c>
      <c r="K2629" t="s">
        <v>38</v>
      </c>
      <c r="L2629" t="s">
        <v>87</v>
      </c>
      <c r="M2629" t="s">
        <v>57</v>
      </c>
      <c r="Q2629" t="s">
        <v>3754</v>
      </c>
      <c r="R2629" t="s">
        <v>3755</v>
      </c>
      <c r="S2629">
        <v>64625</v>
      </c>
      <c r="T2629">
        <v>646</v>
      </c>
      <c r="U2629" t="s">
        <v>3756</v>
      </c>
      <c r="V2629">
        <v>0</v>
      </c>
      <c r="W2629" t="s">
        <v>3757</v>
      </c>
      <c r="X2629" t="s">
        <v>3758</v>
      </c>
      <c r="Y2629">
        <v>281</v>
      </c>
      <c r="Z2629" t="s">
        <v>44</v>
      </c>
      <c r="AA2629" t="s">
        <v>329</v>
      </c>
      <c r="AB2629" t="s">
        <v>46</v>
      </c>
      <c r="AC2629">
        <v>15000000</v>
      </c>
      <c r="AD2629">
        <v>2006</v>
      </c>
      <c r="AE2629">
        <v>99</v>
      </c>
      <c r="AF2629">
        <v>7.4</v>
      </c>
      <c r="AG2629">
        <v>1.85</v>
      </c>
      <c r="AH2629">
        <v>0</v>
      </c>
    </row>
    <row r="2630" spans="1:34">
      <c r="A2630" t="s">
        <v>34</v>
      </c>
      <c r="B2630" t="s">
        <v>3780</v>
      </c>
      <c r="C2630">
        <v>168</v>
      </c>
      <c r="D2630">
        <v>104</v>
      </c>
      <c r="E2630">
        <v>214</v>
      </c>
      <c r="F2630">
        <v>430</v>
      </c>
      <c r="G2630" t="s">
        <v>1381</v>
      </c>
      <c r="H2630">
        <v>1000</v>
      </c>
      <c r="I2630">
        <v>1900725</v>
      </c>
      <c r="J2630" t="s">
        <v>37</v>
      </c>
      <c r="K2630" t="s">
        <v>38</v>
      </c>
      <c r="L2630" t="s">
        <v>92</v>
      </c>
      <c r="Q2630" t="s">
        <v>275</v>
      </c>
      <c r="R2630" t="s">
        <v>3781</v>
      </c>
      <c r="S2630">
        <v>43205</v>
      </c>
      <c r="T2630">
        <v>2129</v>
      </c>
      <c r="U2630" t="s">
        <v>1398</v>
      </c>
      <c r="V2630">
        <v>1</v>
      </c>
      <c r="W2630" t="s">
        <v>3782</v>
      </c>
      <c r="X2630" t="s">
        <v>3783</v>
      </c>
      <c r="Y2630">
        <v>232</v>
      </c>
      <c r="Z2630" t="s">
        <v>44</v>
      </c>
      <c r="AA2630" t="s">
        <v>772</v>
      </c>
      <c r="AB2630" t="s">
        <v>46</v>
      </c>
      <c r="AC2630">
        <v>2000000</v>
      </c>
      <c r="AD2630">
        <v>2005</v>
      </c>
      <c r="AE2630">
        <v>509</v>
      </c>
      <c r="AF2630">
        <v>7.4</v>
      </c>
      <c r="AG2630">
        <v>2.35</v>
      </c>
      <c r="AH2630">
        <v>0</v>
      </c>
    </row>
    <row r="2631" spans="1:34">
      <c r="A2631" t="s">
        <v>34</v>
      </c>
      <c r="B2631" t="s">
        <v>964</v>
      </c>
      <c r="C2631">
        <v>114</v>
      </c>
      <c r="D2631">
        <v>126</v>
      </c>
      <c r="E2631">
        <v>0</v>
      </c>
      <c r="F2631">
        <v>168</v>
      </c>
      <c r="G2631" t="s">
        <v>3799</v>
      </c>
      <c r="H2631">
        <v>826</v>
      </c>
      <c r="I2631">
        <v>43848100</v>
      </c>
      <c r="J2631" t="s">
        <v>37</v>
      </c>
      <c r="K2631" t="s">
        <v>38</v>
      </c>
      <c r="Q2631" t="s">
        <v>685</v>
      </c>
      <c r="R2631" t="s">
        <v>3800</v>
      </c>
      <c r="S2631">
        <v>119150</v>
      </c>
      <c r="T2631">
        <v>1607</v>
      </c>
      <c r="U2631" t="s">
        <v>1100</v>
      </c>
      <c r="V2631">
        <v>2</v>
      </c>
      <c r="W2631" t="s">
        <v>3801</v>
      </c>
      <c r="X2631" t="s">
        <v>3802</v>
      </c>
      <c r="Y2631">
        <v>219</v>
      </c>
      <c r="Z2631" t="s">
        <v>44</v>
      </c>
      <c r="AA2631" t="s">
        <v>45</v>
      </c>
      <c r="AB2631" t="s">
        <v>46</v>
      </c>
      <c r="AC2631">
        <v>15000000</v>
      </c>
      <c r="AD2631">
        <v>1987</v>
      </c>
      <c r="AE2631">
        <v>508</v>
      </c>
      <c r="AF2631">
        <v>7.4</v>
      </c>
      <c r="AG2631">
        <v>1.85</v>
      </c>
      <c r="AH2631">
        <v>0</v>
      </c>
    </row>
    <row r="2632" spans="1:34">
      <c r="A2632" t="s">
        <v>34</v>
      </c>
      <c r="B2632" t="s">
        <v>816</v>
      </c>
      <c r="C2632">
        <v>83</v>
      </c>
      <c r="D2632">
        <v>112</v>
      </c>
      <c r="E2632">
        <v>608</v>
      </c>
      <c r="F2632">
        <v>733</v>
      </c>
      <c r="G2632" t="s">
        <v>2194</v>
      </c>
      <c r="H2632">
        <v>11000</v>
      </c>
      <c r="I2632">
        <v>65500000</v>
      </c>
      <c r="J2632" t="s">
        <v>37</v>
      </c>
      <c r="K2632" t="s">
        <v>38</v>
      </c>
      <c r="L2632" t="s">
        <v>87</v>
      </c>
      <c r="M2632" t="s">
        <v>57</v>
      </c>
      <c r="Q2632" t="s">
        <v>145</v>
      </c>
      <c r="R2632" t="s">
        <v>3838</v>
      </c>
      <c r="S2632">
        <v>66966</v>
      </c>
      <c r="T2632">
        <v>22479</v>
      </c>
      <c r="U2632" t="s">
        <v>775</v>
      </c>
      <c r="V2632">
        <v>1</v>
      </c>
      <c r="W2632" t="s">
        <v>3839</v>
      </c>
      <c r="X2632" t="s">
        <v>3840</v>
      </c>
      <c r="Y2632">
        <v>175</v>
      </c>
      <c r="Z2632" t="s">
        <v>44</v>
      </c>
      <c r="AA2632" t="s">
        <v>45</v>
      </c>
      <c r="AB2632" t="s">
        <v>46</v>
      </c>
      <c r="AC2632">
        <v>12000000</v>
      </c>
      <c r="AD2632">
        <v>1985</v>
      </c>
      <c r="AE2632">
        <v>10000</v>
      </c>
      <c r="AF2632">
        <v>7.4</v>
      </c>
      <c r="AG2632">
        <v>1.85</v>
      </c>
      <c r="AH2632">
        <v>0</v>
      </c>
    </row>
    <row r="2633" spans="1:34">
      <c r="A2633" t="s">
        <v>34</v>
      </c>
      <c r="B2633" t="s">
        <v>3846</v>
      </c>
      <c r="C2633">
        <v>128</v>
      </c>
      <c r="D2633">
        <v>121</v>
      </c>
      <c r="E2633">
        <v>131</v>
      </c>
      <c r="F2633">
        <v>599</v>
      </c>
      <c r="G2633" t="s">
        <v>1507</v>
      </c>
      <c r="H2633">
        <v>13000</v>
      </c>
      <c r="I2633">
        <v>22905674</v>
      </c>
      <c r="J2633" t="s">
        <v>37</v>
      </c>
      <c r="K2633" t="s">
        <v>38</v>
      </c>
      <c r="Q2633" t="s">
        <v>209</v>
      </c>
      <c r="R2633" t="s">
        <v>3847</v>
      </c>
      <c r="S2633">
        <v>121676</v>
      </c>
      <c r="T2633">
        <v>14890</v>
      </c>
      <c r="U2633" t="s">
        <v>1754</v>
      </c>
      <c r="V2633">
        <v>2</v>
      </c>
      <c r="W2633" t="s">
        <v>3848</v>
      </c>
      <c r="X2633" t="s">
        <v>3849</v>
      </c>
      <c r="Y2633">
        <v>290</v>
      </c>
      <c r="Z2633" t="s">
        <v>44</v>
      </c>
      <c r="AA2633" t="s">
        <v>45</v>
      </c>
      <c r="AB2633" t="s">
        <v>46</v>
      </c>
      <c r="AC2633">
        <v>12000000</v>
      </c>
      <c r="AD2633">
        <v>1998</v>
      </c>
      <c r="AE2633">
        <v>940</v>
      </c>
      <c r="AF2633">
        <v>7.4</v>
      </c>
      <c r="AG2633">
        <v>2.35</v>
      </c>
      <c r="AH2633">
        <v>0</v>
      </c>
    </row>
    <row r="2634" spans="1:34">
      <c r="A2634" t="s">
        <v>34</v>
      </c>
      <c r="B2634" t="s">
        <v>2286</v>
      </c>
      <c r="C2634">
        <v>137</v>
      </c>
      <c r="D2634">
        <v>97</v>
      </c>
      <c r="E2634">
        <v>350</v>
      </c>
      <c r="F2634">
        <v>250</v>
      </c>
      <c r="G2634" t="s">
        <v>796</v>
      </c>
      <c r="H2634">
        <v>460</v>
      </c>
      <c r="I2634">
        <v>8111360</v>
      </c>
      <c r="J2634" t="s">
        <v>37</v>
      </c>
      <c r="K2634" t="s">
        <v>38</v>
      </c>
      <c r="L2634" t="s">
        <v>57</v>
      </c>
      <c r="Q2634" t="s">
        <v>900</v>
      </c>
      <c r="R2634" t="s">
        <v>3877</v>
      </c>
      <c r="S2634">
        <v>34848</v>
      </c>
      <c r="T2634">
        <v>1334</v>
      </c>
      <c r="U2634" t="s">
        <v>692</v>
      </c>
      <c r="V2634">
        <v>1</v>
      </c>
      <c r="W2634" t="s">
        <v>3878</v>
      </c>
      <c r="X2634" t="s">
        <v>3879</v>
      </c>
      <c r="Y2634">
        <v>203</v>
      </c>
      <c r="Z2634" t="s">
        <v>44</v>
      </c>
      <c r="AA2634" t="s">
        <v>329</v>
      </c>
      <c r="AB2634" t="s">
        <v>46</v>
      </c>
      <c r="AC2634">
        <v>10000000</v>
      </c>
      <c r="AD2634">
        <v>2002</v>
      </c>
      <c r="AE2634">
        <v>372</v>
      </c>
      <c r="AF2634">
        <v>7.4</v>
      </c>
      <c r="AG2634">
        <v>1.85</v>
      </c>
      <c r="AH2634">
        <v>0</v>
      </c>
    </row>
    <row r="2635" spans="1:34">
      <c r="A2635" t="s">
        <v>34</v>
      </c>
      <c r="B2635" t="s">
        <v>1689</v>
      </c>
      <c r="C2635">
        <v>149</v>
      </c>
      <c r="D2635">
        <v>105</v>
      </c>
      <c r="E2635">
        <v>905</v>
      </c>
      <c r="F2635">
        <v>466</v>
      </c>
      <c r="G2635" t="s">
        <v>2392</v>
      </c>
      <c r="H2635">
        <v>27000</v>
      </c>
      <c r="I2635">
        <v>2338695</v>
      </c>
      <c r="J2635" t="s">
        <v>37</v>
      </c>
      <c r="K2635" t="s">
        <v>38</v>
      </c>
      <c r="L2635" t="s">
        <v>57</v>
      </c>
      <c r="Q2635" t="s">
        <v>113</v>
      </c>
      <c r="R2635" t="s">
        <v>3900</v>
      </c>
      <c r="S2635">
        <v>134070</v>
      </c>
      <c r="T2635">
        <v>29277</v>
      </c>
      <c r="U2635" t="s">
        <v>3901</v>
      </c>
      <c r="V2635">
        <v>1</v>
      </c>
      <c r="W2635" t="s">
        <v>3902</v>
      </c>
      <c r="X2635" t="s">
        <v>3903</v>
      </c>
      <c r="Y2635">
        <v>263</v>
      </c>
      <c r="Z2635" t="s">
        <v>44</v>
      </c>
      <c r="AA2635" t="s">
        <v>329</v>
      </c>
      <c r="AB2635" t="s">
        <v>46</v>
      </c>
      <c r="AC2635">
        <v>4000000</v>
      </c>
      <c r="AD2635">
        <v>2004</v>
      </c>
      <c r="AE2635">
        <v>594</v>
      </c>
      <c r="AF2635">
        <v>7.4</v>
      </c>
      <c r="AG2635">
        <v>2.35</v>
      </c>
      <c r="AH2635">
        <v>0</v>
      </c>
    </row>
    <row r="2636" spans="1:34">
      <c r="A2636" t="s">
        <v>34</v>
      </c>
      <c r="B2636" t="s">
        <v>154</v>
      </c>
      <c r="C2636">
        <v>120</v>
      </c>
      <c r="D2636">
        <v>109</v>
      </c>
      <c r="E2636">
        <v>0</v>
      </c>
      <c r="F2636">
        <v>126</v>
      </c>
      <c r="G2636" t="s">
        <v>3948</v>
      </c>
      <c r="H2636">
        <v>3000</v>
      </c>
      <c r="I2636">
        <v>3798532</v>
      </c>
      <c r="J2636" t="s">
        <v>37</v>
      </c>
      <c r="K2636" t="s">
        <v>38</v>
      </c>
      <c r="L2636" t="s">
        <v>87</v>
      </c>
      <c r="M2636" t="s">
        <v>57</v>
      </c>
      <c r="Q2636" t="s">
        <v>3232</v>
      </c>
      <c r="R2636" t="s">
        <v>3949</v>
      </c>
      <c r="S2636">
        <v>41138</v>
      </c>
      <c r="T2636">
        <v>3668</v>
      </c>
      <c r="U2636" t="s">
        <v>3950</v>
      </c>
      <c r="V2636">
        <v>0</v>
      </c>
      <c r="W2636" t="s">
        <v>3951</v>
      </c>
      <c r="X2636" t="s">
        <v>3952</v>
      </c>
      <c r="Y2636">
        <v>208</v>
      </c>
      <c r="Z2636" t="s">
        <v>44</v>
      </c>
      <c r="AA2636" t="s">
        <v>45</v>
      </c>
      <c r="AB2636" t="s">
        <v>46</v>
      </c>
      <c r="AC2636">
        <v>4500000</v>
      </c>
      <c r="AD2636">
        <v>1996</v>
      </c>
      <c r="AE2636">
        <v>441</v>
      </c>
      <c r="AF2636">
        <v>7.4</v>
      </c>
      <c r="AG2636">
        <v>1.85</v>
      </c>
      <c r="AH2636">
        <v>2000</v>
      </c>
    </row>
    <row r="2637" spans="1:34">
      <c r="A2637" t="s">
        <v>34</v>
      </c>
      <c r="B2637" t="s">
        <v>3971</v>
      </c>
      <c r="C2637">
        <v>159</v>
      </c>
      <c r="D2637">
        <v>116</v>
      </c>
      <c r="E2637">
        <v>153</v>
      </c>
      <c r="F2637">
        <v>165</v>
      </c>
      <c r="G2637" t="s">
        <v>3972</v>
      </c>
      <c r="H2637">
        <v>275</v>
      </c>
      <c r="I2637">
        <v>22201636</v>
      </c>
      <c r="J2637" t="s">
        <v>37</v>
      </c>
      <c r="K2637" t="s">
        <v>38</v>
      </c>
      <c r="L2637" t="s">
        <v>128</v>
      </c>
      <c r="Q2637" t="s">
        <v>3973</v>
      </c>
      <c r="R2637" t="s">
        <v>3974</v>
      </c>
      <c r="S2637">
        <v>33567</v>
      </c>
      <c r="T2637">
        <v>727</v>
      </c>
      <c r="U2637" t="s">
        <v>3975</v>
      </c>
      <c r="V2637">
        <v>1</v>
      </c>
      <c r="W2637" t="s">
        <v>3976</v>
      </c>
      <c r="X2637" t="s">
        <v>3977</v>
      </c>
      <c r="Y2637">
        <v>206</v>
      </c>
      <c r="Z2637" t="s">
        <v>44</v>
      </c>
      <c r="AA2637" t="s">
        <v>45</v>
      </c>
      <c r="AB2637" t="s">
        <v>46</v>
      </c>
      <c r="AC2637">
        <v>8000000</v>
      </c>
      <c r="AD2637">
        <v>2005</v>
      </c>
      <c r="AE2637">
        <v>247</v>
      </c>
      <c r="AF2637">
        <v>7.4</v>
      </c>
      <c r="AG2637">
        <v>1.85</v>
      </c>
      <c r="AH2637">
        <v>0</v>
      </c>
    </row>
    <row r="2638" spans="1:34">
      <c r="A2638" t="s">
        <v>34</v>
      </c>
      <c r="B2638" t="s">
        <v>4151</v>
      </c>
      <c r="C2638">
        <v>384</v>
      </c>
      <c r="D2638">
        <v>125</v>
      </c>
      <c r="E2638">
        <v>255</v>
      </c>
      <c r="F2638">
        <v>963</v>
      </c>
      <c r="G2638" t="s">
        <v>4152</v>
      </c>
      <c r="H2638">
        <v>11000</v>
      </c>
      <c r="I2638">
        <v>117698894</v>
      </c>
      <c r="J2638" t="s">
        <v>37</v>
      </c>
      <c r="K2638" t="s">
        <v>90</v>
      </c>
      <c r="L2638" t="s">
        <v>57</v>
      </c>
      <c r="Q2638" t="s">
        <v>39</v>
      </c>
      <c r="R2638" t="s">
        <v>4153</v>
      </c>
      <c r="S2638">
        <v>447979</v>
      </c>
      <c r="T2638">
        <v>13312</v>
      </c>
      <c r="U2638" t="s">
        <v>1741</v>
      </c>
      <c r="V2638">
        <v>6</v>
      </c>
      <c r="W2638" t="s">
        <v>4154</v>
      </c>
      <c r="X2638" t="s">
        <v>4155</v>
      </c>
      <c r="Y2638">
        <v>629</v>
      </c>
      <c r="Z2638" t="s">
        <v>44</v>
      </c>
      <c r="AA2638" t="s">
        <v>45</v>
      </c>
      <c r="AB2638" t="s">
        <v>62</v>
      </c>
      <c r="AC2638">
        <v>75000000</v>
      </c>
      <c r="AD2638">
        <v>2013</v>
      </c>
      <c r="AE2638">
        <v>988</v>
      </c>
      <c r="AF2638">
        <v>7.3</v>
      </c>
      <c r="AG2638">
        <v>2.35</v>
      </c>
      <c r="AH2638">
        <v>105000</v>
      </c>
    </row>
    <row r="2639" spans="1:34">
      <c r="A2639" t="s">
        <v>34</v>
      </c>
      <c r="B2639" t="s">
        <v>1559</v>
      </c>
      <c r="C2639">
        <v>538</v>
      </c>
      <c r="D2639">
        <v>138</v>
      </c>
      <c r="E2639">
        <v>737</v>
      </c>
      <c r="F2639">
        <v>14000</v>
      </c>
      <c r="G2639" t="s">
        <v>58</v>
      </c>
      <c r="H2639">
        <v>34000</v>
      </c>
      <c r="I2639">
        <v>150117807</v>
      </c>
      <c r="J2639" t="s">
        <v>37</v>
      </c>
      <c r="K2639" t="s">
        <v>38</v>
      </c>
      <c r="Q2639" t="s">
        <v>1044</v>
      </c>
      <c r="R2639" t="s">
        <v>4232</v>
      </c>
      <c r="S2639">
        <v>358416</v>
      </c>
      <c r="T2639">
        <v>83012</v>
      </c>
      <c r="U2639" t="s">
        <v>762</v>
      </c>
      <c r="V2639">
        <v>5</v>
      </c>
      <c r="W2639" t="s">
        <v>4233</v>
      </c>
      <c r="X2639" t="s">
        <v>4234</v>
      </c>
      <c r="Y2639">
        <v>751</v>
      </c>
      <c r="Z2639" t="s">
        <v>44</v>
      </c>
      <c r="AA2639" t="s">
        <v>45</v>
      </c>
      <c r="AB2639" t="s">
        <v>46</v>
      </c>
      <c r="AC2639">
        <v>40000000</v>
      </c>
      <c r="AD2639">
        <v>2013</v>
      </c>
      <c r="AE2639">
        <v>23000</v>
      </c>
      <c r="AF2639">
        <v>7.3</v>
      </c>
      <c r="AG2639">
        <v>2.35</v>
      </c>
      <c r="AH2639">
        <v>63000</v>
      </c>
    </row>
    <row r="2640" spans="1:34">
      <c r="A2640" t="s">
        <v>34</v>
      </c>
      <c r="B2640" t="s">
        <v>3698</v>
      </c>
      <c r="C2640">
        <v>203</v>
      </c>
      <c r="D2640">
        <v>139</v>
      </c>
      <c r="E2640">
        <v>333</v>
      </c>
      <c r="F2640">
        <v>1000</v>
      </c>
      <c r="G2640" t="s">
        <v>209</v>
      </c>
      <c r="H2640">
        <v>22000</v>
      </c>
      <c r="I2640">
        <v>81292135</v>
      </c>
      <c r="J2640" t="s">
        <v>37</v>
      </c>
      <c r="K2640" t="s">
        <v>38</v>
      </c>
      <c r="L2640" t="s">
        <v>57</v>
      </c>
      <c r="Q2640" t="s">
        <v>699</v>
      </c>
      <c r="R2640" t="s">
        <v>4235</v>
      </c>
      <c r="S2640">
        <v>137891</v>
      </c>
      <c r="T2640">
        <v>36810</v>
      </c>
      <c r="U2640" t="s">
        <v>787</v>
      </c>
      <c r="V2640">
        <v>1</v>
      </c>
      <c r="W2640" t="s">
        <v>4236</v>
      </c>
      <c r="X2640" t="s">
        <v>4237</v>
      </c>
      <c r="Y2640">
        <v>696</v>
      </c>
      <c r="Z2640" t="s">
        <v>44</v>
      </c>
      <c r="AA2640" t="s">
        <v>45</v>
      </c>
      <c r="AB2640" t="s">
        <v>46</v>
      </c>
      <c r="AC2640">
        <v>40000000</v>
      </c>
      <c r="AD2640">
        <v>1999</v>
      </c>
      <c r="AE2640">
        <v>13000</v>
      </c>
      <c r="AF2640">
        <v>7.3</v>
      </c>
      <c r="AG2640">
        <v>1.85</v>
      </c>
      <c r="AH2640">
        <v>0</v>
      </c>
    </row>
    <row r="2641" spans="1:34">
      <c r="A2641" t="s">
        <v>34</v>
      </c>
      <c r="B2641" t="s">
        <v>4243</v>
      </c>
      <c r="C2641">
        <v>274</v>
      </c>
      <c r="D2641">
        <v>118</v>
      </c>
      <c r="E2641">
        <v>65</v>
      </c>
      <c r="F2641">
        <v>638</v>
      </c>
      <c r="G2641" t="s">
        <v>4244</v>
      </c>
      <c r="H2641">
        <v>11000</v>
      </c>
      <c r="I2641">
        <v>57981889</v>
      </c>
      <c r="J2641" t="s">
        <v>37</v>
      </c>
      <c r="K2641" t="s">
        <v>38</v>
      </c>
      <c r="L2641" t="s">
        <v>57</v>
      </c>
      <c r="Q2641" t="s">
        <v>201</v>
      </c>
      <c r="R2641" t="s">
        <v>4245</v>
      </c>
      <c r="S2641">
        <v>173848</v>
      </c>
      <c r="T2641">
        <v>13943</v>
      </c>
      <c r="U2641" t="s">
        <v>534</v>
      </c>
      <c r="V2641">
        <v>1</v>
      </c>
      <c r="W2641" t="s">
        <v>4246</v>
      </c>
      <c r="X2641" t="s">
        <v>4247</v>
      </c>
      <c r="Y2641">
        <v>203</v>
      </c>
      <c r="Z2641" t="s">
        <v>44</v>
      </c>
      <c r="AA2641" t="s">
        <v>45</v>
      </c>
      <c r="AB2641" t="s">
        <v>46</v>
      </c>
      <c r="AC2641">
        <v>40000000</v>
      </c>
      <c r="AD2641">
        <v>2011</v>
      </c>
      <c r="AE2641">
        <v>980</v>
      </c>
      <c r="AF2641">
        <v>7.3</v>
      </c>
      <c r="AG2641">
        <v>2.35</v>
      </c>
      <c r="AH2641">
        <v>25000</v>
      </c>
    </row>
    <row r="2642" spans="1:34">
      <c r="A2642" t="s">
        <v>34</v>
      </c>
      <c r="B2642" t="s">
        <v>163</v>
      </c>
      <c r="C2642">
        <v>120</v>
      </c>
      <c r="D2642">
        <v>128</v>
      </c>
      <c r="E2642">
        <v>17000</v>
      </c>
      <c r="F2642">
        <v>387</v>
      </c>
      <c r="G2642" t="s">
        <v>4269</v>
      </c>
      <c r="H2642">
        <v>22000</v>
      </c>
      <c r="I2642">
        <v>79100000</v>
      </c>
      <c r="J2642" t="s">
        <v>37</v>
      </c>
      <c r="K2642" t="s">
        <v>57</v>
      </c>
      <c r="Q2642" t="s">
        <v>63</v>
      </c>
      <c r="R2642" t="s">
        <v>4270</v>
      </c>
      <c r="S2642">
        <v>127503</v>
      </c>
      <c r="T2642">
        <v>24006</v>
      </c>
      <c r="U2642" t="s">
        <v>4271</v>
      </c>
      <c r="V2642">
        <v>0</v>
      </c>
      <c r="W2642" t="s">
        <v>4272</v>
      </c>
      <c r="X2642" t="s">
        <v>4273</v>
      </c>
      <c r="Y2642">
        <v>261</v>
      </c>
      <c r="Z2642" t="s">
        <v>44</v>
      </c>
      <c r="AA2642" t="s">
        <v>45</v>
      </c>
      <c r="AB2642" t="s">
        <v>46</v>
      </c>
      <c r="AC2642">
        <v>35000000</v>
      </c>
      <c r="AD2642">
        <v>1991</v>
      </c>
      <c r="AE2642">
        <v>1000</v>
      </c>
      <c r="AF2642">
        <v>7.3</v>
      </c>
      <c r="AG2642">
        <v>2.35</v>
      </c>
      <c r="AH2642">
        <v>0</v>
      </c>
    </row>
    <row r="2643" spans="1:34">
      <c r="A2643" t="s">
        <v>34</v>
      </c>
      <c r="B2643" t="s">
        <v>4296</v>
      </c>
      <c r="C2643">
        <v>168</v>
      </c>
      <c r="D2643">
        <v>118</v>
      </c>
      <c r="E2643">
        <v>40</v>
      </c>
      <c r="F2643">
        <v>617</v>
      </c>
      <c r="G2643" t="s">
        <v>4297</v>
      </c>
      <c r="H2643">
        <v>2000</v>
      </c>
      <c r="I2643">
        <v>44983704</v>
      </c>
      <c r="J2643" t="s">
        <v>37</v>
      </c>
      <c r="K2643" t="s">
        <v>38</v>
      </c>
      <c r="L2643" t="s">
        <v>90</v>
      </c>
      <c r="M2643" t="s">
        <v>86</v>
      </c>
      <c r="N2643" t="s">
        <v>57</v>
      </c>
      <c r="Q2643" t="s">
        <v>1479</v>
      </c>
      <c r="R2643" t="s">
        <v>4298</v>
      </c>
      <c r="S2643">
        <v>81866</v>
      </c>
      <c r="T2643">
        <v>4045</v>
      </c>
      <c r="U2643" t="s">
        <v>817</v>
      </c>
      <c r="V2643">
        <v>0</v>
      </c>
      <c r="W2643" t="s">
        <v>4299</v>
      </c>
      <c r="X2643" t="s">
        <v>4300</v>
      </c>
      <c r="Y2643">
        <v>510</v>
      </c>
      <c r="Z2643" t="s">
        <v>44</v>
      </c>
      <c r="AA2643" t="s">
        <v>45</v>
      </c>
      <c r="AB2643" t="s">
        <v>62</v>
      </c>
      <c r="AC2643">
        <v>31000000</v>
      </c>
      <c r="AD2643">
        <v>2000</v>
      </c>
      <c r="AE2643">
        <v>702</v>
      </c>
      <c r="AF2643">
        <v>7.3</v>
      </c>
      <c r="AG2643">
        <v>2.35</v>
      </c>
      <c r="AH2643">
        <v>0</v>
      </c>
    </row>
    <row r="2644" spans="1:34">
      <c r="A2644" t="s">
        <v>34</v>
      </c>
      <c r="B2644" t="s">
        <v>4360</v>
      </c>
      <c r="C2644">
        <v>299</v>
      </c>
      <c r="D2644">
        <v>119</v>
      </c>
      <c r="E2644">
        <v>209</v>
      </c>
      <c r="F2644">
        <v>521</v>
      </c>
      <c r="G2644" t="s">
        <v>1305</v>
      </c>
      <c r="H2644">
        <v>1000</v>
      </c>
      <c r="I2644">
        <v>49024969</v>
      </c>
      <c r="J2644" t="s">
        <v>37</v>
      </c>
      <c r="K2644" t="s">
        <v>38</v>
      </c>
      <c r="L2644" t="s">
        <v>90</v>
      </c>
      <c r="M2644" t="s">
        <v>57</v>
      </c>
      <c r="Q2644" t="s">
        <v>511</v>
      </c>
      <c r="R2644" t="s">
        <v>4361</v>
      </c>
      <c r="S2644">
        <v>133367</v>
      </c>
      <c r="T2644">
        <v>3284</v>
      </c>
      <c r="U2644" t="s">
        <v>3803</v>
      </c>
      <c r="V2644">
        <v>0</v>
      </c>
      <c r="W2644" t="s">
        <v>4362</v>
      </c>
      <c r="X2644" t="s">
        <v>4363</v>
      </c>
      <c r="Y2644">
        <v>363</v>
      </c>
      <c r="Z2644" t="s">
        <v>44</v>
      </c>
      <c r="AA2644" t="s">
        <v>45</v>
      </c>
      <c r="AB2644" t="s">
        <v>46</v>
      </c>
      <c r="AC2644">
        <v>25000000</v>
      </c>
      <c r="AD2644">
        <v>2007</v>
      </c>
      <c r="AE2644">
        <v>896</v>
      </c>
      <c r="AF2644">
        <v>7.3</v>
      </c>
      <c r="AG2644">
        <v>2.35</v>
      </c>
      <c r="AH2644">
        <v>0</v>
      </c>
    </row>
    <row r="2645" spans="1:34">
      <c r="A2645" t="s">
        <v>34</v>
      </c>
      <c r="B2645" t="s">
        <v>1495</v>
      </c>
      <c r="C2645">
        <v>222</v>
      </c>
      <c r="D2645">
        <v>111</v>
      </c>
      <c r="E2645">
        <v>79</v>
      </c>
      <c r="F2645">
        <v>287</v>
      </c>
      <c r="G2645" t="s">
        <v>4369</v>
      </c>
      <c r="H2645">
        <v>26000</v>
      </c>
      <c r="I2645">
        <v>30028592</v>
      </c>
      <c r="J2645" t="s">
        <v>37</v>
      </c>
      <c r="K2645" t="s">
        <v>38</v>
      </c>
      <c r="L2645" t="s">
        <v>87</v>
      </c>
      <c r="M2645" t="s">
        <v>57</v>
      </c>
      <c r="Q2645" t="s">
        <v>553</v>
      </c>
      <c r="R2645" t="s">
        <v>4370</v>
      </c>
      <c r="S2645">
        <v>152247</v>
      </c>
      <c r="T2645">
        <v>27755</v>
      </c>
      <c r="U2645" t="s">
        <v>4371</v>
      </c>
      <c r="V2645">
        <v>0</v>
      </c>
      <c r="W2645" t="s">
        <v>4372</v>
      </c>
      <c r="X2645" t="s">
        <v>4373</v>
      </c>
      <c r="Y2645">
        <v>189</v>
      </c>
      <c r="Z2645" t="s">
        <v>44</v>
      </c>
      <c r="AA2645" t="s">
        <v>329</v>
      </c>
      <c r="AB2645" t="s">
        <v>46</v>
      </c>
      <c r="AC2645">
        <v>20000000</v>
      </c>
      <c r="AD2645">
        <v>2008</v>
      </c>
      <c r="AE2645">
        <v>811</v>
      </c>
      <c r="AF2645">
        <v>7.3</v>
      </c>
      <c r="AG2645">
        <v>2.35</v>
      </c>
      <c r="AH2645">
        <v>0</v>
      </c>
    </row>
    <row r="2646" spans="1:34">
      <c r="A2646" t="s">
        <v>34</v>
      </c>
      <c r="B2646" t="s">
        <v>2688</v>
      </c>
      <c r="C2646">
        <v>165</v>
      </c>
      <c r="D2646">
        <v>108</v>
      </c>
      <c r="E2646">
        <v>0</v>
      </c>
      <c r="F2646">
        <v>844</v>
      </c>
      <c r="G2646" t="s">
        <v>3842</v>
      </c>
      <c r="H2646">
        <v>16000</v>
      </c>
      <c r="I2646">
        <v>25753840</v>
      </c>
      <c r="J2646" t="s">
        <v>37</v>
      </c>
      <c r="K2646" t="s">
        <v>70</v>
      </c>
      <c r="L2646" t="s">
        <v>94</v>
      </c>
      <c r="Q2646" t="s">
        <v>96</v>
      </c>
      <c r="R2646" t="s">
        <v>4374</v>
      </c>
      <c r="S2646">
        <v>219091</v>
      </c>
      <c r="T2646">
        <v>23296</v>
      </c>
      <c r="U2646" t="s">
        <v>4375</v>
      </c>
      <c r="V2646">
        <v>2</v>
      </c>
      <c r="W2646" t="s">
        <v>4376</v>
      </c>
      <c r="X2646" t="s">
        <v>4377</v>
      </c>
      <c r="Y2646">
        <v>592</v>
      </c>
      <c r="Z2646" t="s">
        <v>44</v>
      </c>
      <c r="AA2646" t="s">
        <v>45</v>
      </c>
      <c r="AB2646" t="s">
        <v>46</v>
      </c>
      <c r="AC2646">
        <v>19000000</v>
      </c>
      <c r="AD2646">
        <v>1996</v>
      </c>
      <c r="AE2646">
        <v>4000</v>
      </c>
      <c r="AF2646">
        <v>7.3</v>
      </c>
      <c r="AG2646">
        <v>1.85</v>
      </c>
      <c r="AH2646">
        <v>12000</v>
      </c>
    </row>
    <row r="2647" spans="1:34">
      <c r="A2647" t="s">
        <v>34</v>
      </c>
      <c r="B2647" t="s">
        <v>4005</v>
      </c>
      <c r="C2647">
        <v>417</v>
      </c>
      <c r="D2647">
        <v>140</v>
      </c>
      <c r="E2647">
        <v>310</v>
      </c>
      <c r="F2647">
        <v>619</v>
      </c>
      <c r="G2647" t="s">
        <v>4435</v>
      </c>
      <c r="H2647">
        <v>33000</v>
      </c>
      <c r="I2647">
        <v>21383298</v>
      </c>
      <c r="J2647" t="s">
        <v>37</v>
      </c>
      <c r="K2647" t="s">
        <v>38</v>
      </c>
      <c r="L2647" t="s">
        <v>57</v>
      </c>
      <c r="Q2647" t="s">
        <v>1449</v>
      </c>
      <c r="R2647" t="s">
        <v>4436</v>
      </c>
      <c r="S2647">
        <v>187170</v>
      </c>
      <c r="T2647">
        <v>34413</v>
      </c>
      <c r="U2647" t="s">
        <v>4437</v>
      </c>
      <c r="V2647">
        <v>3</v>
      </c>
      <c r="W2647" t="s">
        <v>4438</v>
      </c>
      <c r="X2647" t="s">
        <v>4439</v>
      </c>
      <c r="Y2647">
        <v>376</v>
      </c>
      <c r="Z2647" t="s">
        <v>44</v>
      </c>
      <c r="AA2647" t="s">
        <v>45</v>
      </c>
      <c r="AB2647" t="s">
        <v>46</v>
      </c>
      <c r="AC2647">
        <v>15000000</v>
      </c>
      <c r="AD2647">
        <v>2012</v>
      </c>
      <c r="AE2647">
        <v>748</v>
      </c>
      <c r="AF2647">
        <v>7.3</v>
      </c>
      <c r="AG2647">
        <v>2.35</v>
      </c>
      <c r="AH2647">
        <v>47000</v>
      </c>
    </row>
    <row r="2648" spans="1:34">
      <c r="A2648" t="s">
        <v>34</v>
      </c>
      <c r="B2648" t="s">
        <v>4486</v>
      </c>
      <c r="C2648">
        <v>161</v>
      </c>
      <c r="D2648">
        <v>100</v>
      </c>
      <c r="E2648">
        <v>0</v>
      </c>
      <c r="F2648">
        <v>303</v>
      </c>
      <c r="G2648" t="s">
        <v>848</v>
      </c>
      <c r="H2648">
        <v>11000</v>
      </c>
      <c r="I2648">
        <v>13103828</v>
      </c>
      <c r="J2648" t="s">
        <v>37</v>
      </c>
      <c r="K2648" t="s">
        <v>38</v>
      </c>
      <c r="L2648" t="s">
        <v>57</v>
      </c>
      <c r="Q2648" t="s">
        <v>201</v>
      </c>
      <c r="R2648" t="s">
        <v>4487</v>
      </c>
      <c r="S2648">
        <v>59982</v>
      </c>
      <c r="T2648">
        <v>12237</v>
      </c>
      <c r="U2648" t="s">
        <v>4488</v>
      </c>
      <c r="V2648">
        <v>0</v>
      </c>
      <c r="W2648" t="s">
        <v>4489</v>
      </c>
      <c r="X2648" t="s">
        <v>4490</v>
      </c>
      <c r="Y2648">
        <v>463</v>
      </c>
      <c r="Z2648" t="s">
        <v>44</v>
      </c>
      <c r="AA2648" t="s">
        <v>45</v>
      </c>
      <c r="AB2648" t="s">
        <v>46</v>
      </c>
      <c r="AC2648">
        <v>11000000</v>
      </c>
      <c r="AD2648">
        <v>2001</v>
      </c>
      <c r="AE2648">
        <v>472</v>
      </c>
      <c r="AF2648">
        <v>7.3</v>
      </c>
      <c r="AG2648">
        <v>1.85</v>
      </c>
      <c r="AH2648">
        <v>5000</v>
      </c>
    </row>
    <row r="2649" spans="1:34">
      <c r="A2649" t="s">
        <v>34</v>
      </c>
      <c r="B2649" t="s">
        <v>2699</v>
      </c>
      <c r="C2649">
        <v>63</v>
      </c>
      <c r="D2649">
        <v>112</v>
      </c>
      <c r="E2649">
        <v>277</v>
      </c>
      <c r="F2649">
        <v>327</v>
      </c>
      <c r="G2649" t="s">
        <v>2817</v>
      </c>
      <c r="H2649">
        <v>1000</v>
      </c>
      <c r="I2649">
        <v>62549000</v>
      </c>
      <c r="J2649" t="s">
        <v>37</v>
      </c>
      <c r="K2649" t="s">
        <v>38</v>
      </c>
      <c r="L2649" t="s">
        <v>87</v>
      </c>
      <c r="M2649" t="s">
        <v>57</v>
      </c>
      <c r="Q2649" t="s">
        <v>1198</v>
      </c>
      <c r="R2649" t="s">
        <v>4621</v>
      </c>
      <c r="S2649">
        <v>41361</v>
      </c>
      <c r="T2649">
        <v>2412</v>
      </c>
      <c r="U2649" t="s">
        <v>4622</v>
      </c>
      <c r="V2649">
        <v>0</v>
      </c>
      <c r="W2649" t="s">
        <v>4623</v>
      </c>
      <c r="X2649" t="s">
        <v>4624</v>
      </c>
      <c r="Y2649">
        <v>148</v>
      </c>
      <c r="Z2649" t="s">
        <v>44</v>
      </c>
      <c r="AA2649" t="s">
        <v>329</v>
      </c>
      <c r="AB2649" t="s">
        <v>46</v>
      </c>
      <c r="AC2649">
        <v>2300000</v>
      </c>
      <c r="AD2649">
        <v>1992</v>
      </c>
      <c r="AE2649">
        <v>530</v>
      </c>
      <c r="AF2649">
        <v>7.3</v>
      </c>
      <c r="AG2649">
        <v>2.35</v>
      </c>
      <c r="AH2649">
        <v>0</v>
      </c>
    </row>
    <row r="2650" spans="1:34">
      <c r="A2650" t="s">
        <v>34</v>
      </c>
      <c r="B2650" t="s">
        <v>4641</v>
      </c>
      <c r="C2650">
        <v>152</v>
      </c>
      <c r="D2650">
        <v>94</v>
      </c>
      <c r="E2650">
        <v>151</v>
      </c>
      <c r="F2650">
        <v>29</v>
      </c>
      <c r="G2650" t="s">
        <v>4642</v>
      </c>
      <c r="H2650">
        <v>113</v>
      </c>
      <c r="I2650">
        <v>2912363</v>
      </c>
      <c r="J2650" t="s">
        <v>37</v>
      </c>
      <c r="K2650" t="s">
        <v>38</v>
      </c>
      <c r="Q2650" t="s">
        <v>4643</v>
      </c>
      <c r="R2650" t="s">
        <v>4644</v>
      </c>
      <c r="S2650">
        <v>25063</v>
      </c>
      <c r="T2650">
        <v>278</v>
      </c>
      <c r="U2650" t="s">
        <v>2061</v>
      </c>
      <c r="V2650">
        <v>1</v>
      </c>
      <c r="W2650" t="s">
        <v>4645</v>
      </c>
      <c r="X2650" t="s">
        <v>4646</v>
      </c>
      <c r="Y2650">
        <v>177</v>
      </c>
      <c r="Z2650" t="s">
        <v>4647</v>
      </c>
      <c r="AA2650" t="s">
        <v>329</v>
      </c>
      <c r="AB2650" t="s">
        <v>46</v>
      </c>
      <c r="AC2650">
        <v>3000000</v>
      </c>
      <c r="AD2650">
        <v>2005</v>
      </c>
      <c r="AE2650">
        <v>64</v>
      </c>
      <c r="AF2650">
        <v>7.3</v>
      </c>
      <c r="AG2650">
        <v>2.35</v>
      </c>
      <c r="AH2650">
        <v>0</v>
      </c>
    </row>
    <row r="2651" spans="1:34">
      <c r="A2651" t="s">
        <v>34</v>
      </c>
      <c r="B2651" t="s">
        <v>4677</v>
      </c>
      <c r="C2651">
        <v>126</v>
      </c>
      <c r="D2651">
        <v>90</v>
      </c>
      <c r="E2651">
        <v>9</v>
      </c>
      <c r="F2651">
        <v>595</v>
      </c>
      <c r="G2651" t="s">
        <v>4508</v>
      </c>
      <c r="H2651">
        <v>710</v>
      </c>
      <c r="I2651">
        <v>603943</v>
      </c>
      <c r="J2651" t="s">
        <v>37</v>
      </c>
      <c r="K2651" t="s">
        <v>38</v>
      </c>
      <c r="Q2651" t="s">
        <v>2540</v>
      </c>
      <c r="R2651" t="s">
        <v>4678</v>
      </c>
      <c r="S2651">
        <v>26407</v>
      </c>
      <c r="T2651">
        <v>2655</v>
      </c>
      <c r="U2651" t="s">
        <v>4679</v>
      </c>
      <c r="V2651">
        <v>0</v>
      </c>
      <c r="W2651" t="s">
        <v>4680</v>
      </c>
      <c r="X2651" t="s">
        <v>4681</v>
      </c>
      <c r="Y2651">
        <v>154</v>
      </c>
      <c r="Z2651" t="s">
        <v>44</v>
      </c>
      <c r="AA2651" t="s">
        <v>45</v>
      </c>
      <c r="AB2651" t="s">
        <v>46</v>
      </c>
      <c r="AC2651">
        <v>500000</v>
      </c>
      <c r="AD2651">
        <v>2004</v>
      </c>
      <c r="AE2651">
        <v>634</v>
      </c>
      <c r="AF2651">
        <v>7.3</v>
      </c>
      <c r="AG2651">
        <v>1.85</v>
      </c>
      <c r="AH2651">
        <v>1000</v>
      </c>
    </row>
    <row r="2652" spans="1:34">
      <c r="A2652" t="s">
        <v>34</v>
      </c>
      <c r="B2652" t="s">
        <v>4777</v>
      </c>
      <c r="C2652">
        <v>210</v>
      </c>
      <c r="D2652">
        <v>124</v>
      </c>
      <c r="E2652">
        <v>420</v>
      </c>
      <c r="F2652">
        <v>876</v>
      </c>
      <c r="G2652" t="s">
        <v>218</v>
      </c>
      <c r="H2652">
        <v>22000</v>
      </c>
      <c r="I2652">
        <v>92930005</v>
      </c>
      <c r="J2652" t="s">
        <v>37</v>
      </c>
      <c r="K2652" t="s">
        <v>38</v>
      </c>
      <c r="L2652" t="s">
        <v>57</v>
      </c>
      <c r="Q2652" t="s">
        <v>699</v>
      </c>
      <c r="R2652" t="s">
        <v>4778</v>
      </c>
      <c r="S2652">
        <v>204063</v>
      </c>
      <c r="T2652">
        <v>35867</v>
      </c>
      <c r="U2652" t="s">
        <v>2325</v>
      </c>
      <c r="V2652">
        <v>0</v>
      </c>
      <c r="W2652" t="s">
        <v>4779</v>
      </c>
      <c r="X2652" t="s">
        <v>4780</v>
      </c>
      <c r="Y2652">
        <v>764</v>
      </c>
      <c r="Z2652" t="s">
        <v>44</v>
      </c>
      <c r="AA2652" t="s">
        <v>359</v>
      </c>
      <c r="AB2652" t="s">
        <v>46</v>
      </c>
      <c r="AC2652">
        <v>78000000</v>
      </c>
      <c r="AD2652">
        <v>2002</v>
      </c>
      <c r="AE2652">
        <v>12000</v>
      </c>
      <c r="AF2652">
        <v>7.2</v>
      </c>
      <c r="AG2652">
        <v>2.35</v>
      </c>
      <c r="AH2652">
        <v>0</v>
      </c>
    </row>
    <row r="2653" spans="1:34">
      <c r="A2653" t="s">
        <v>34</v>
      </c>
      <c r="B2653" t="s">
        <v>4977</v>
      </c>
      <c r="C2653">
        <v>155</v>
      </c>
      <c r="D2653">
        <v>117</v>
      </c>
      <c r="E2653">
        <v>89</v>
      </c>
      <c r="F2653">
        <v>442</v>
      </c>
      <c r="G2653" t="s">
        <v>1147</v>
      </c>
      <c r="H2653">
        <v>12000</v>
      </c>
      <c r="I2653">
        <v>24362501</v>
      </c>
      <c r="J2653" t="s">
        <v>37</v>
      </c>
      <c r="K2653" t="s">
        <v>38</v>
      </c>
      <c r="L2653" t="s">
        <v>57</v>
      </c>
      <c r="Q2653" t="s">
        <v>698</v>
      </c>
      <c r="R2653" t="s">
        <v>4978</v>
      </c>
      <c r="S2653">
        <v>69980</v>
      </c>
      <c r="T2653">
        <v>13576</v>
      </c>
      <c r="U2653" t="s">
        <v>4474</v>
      </c>
      <c r="V2653">
        <v>1</v>
      </c>
      <c r="W2653" t="s">
        <v>4979</v>
      </c>
      <c r="X2653" t="s">
        <v>4980</v>
      </c>
      <c r="Y2653">
        <v>591</v>
      </c>
      <c r="Z2653" t="s">
        <v>44</v>
      </c>
      <c r="AA2653" t="s">
        <v>45</v>
      </c>
      <c r="AB2653" t="s">
        <v>46</v>
      </c>
      <c r="AC2653">
        <v>21500000</v>
      </c>
      <c r="AD2653">
        <v>1999</v>
      </c>
      <c r="AE2653">
        <v>541</v>
      </c>
      <c r="AF2653">
        <v>7.2</v>
      </c>
      <c r="AG2653">
        <v>2.35</v>
      </c>
      <c r="AH2653">
        <v>0</v>
      </c>
    </row>
    <row r="2654" spans="1:34">
      <c r="A2654" t="s">
        <v>34</v>
      </c>
      <c r="B2654" t="s">
        <v>5007</v>
      </c>
      <c r="C2654">
        <v>79</v>
      </c>
      <c r="D2654">
        <v>103</v>
      </c>
      <c r="E2654">
        <v>154</v>
      </c>
      <c r="F2654">
        <v>576</v>
      </c>
      <c r="G2654" t="s">
        <v>130</v>
      </c>
      <c r="H2654">
        <v>1000</v>
      </c>
      <c r="I2654">
        <v>676698</v>
      </c>
      <c r="J2654" t="s">
        <v>37</v>
      </c>
      <c r="K2654" t="s">
        <v>38</v>
      </c>
      <c r="L2654" t="s">
        <v>90</v>
      </c>
      <c r="M2654" t="s">
        <v>57</v>
      </c>
      <c r="Q2654" t="s">
        <v>632</v>
      </c>
      <c r="R2654" t="s">
        <v>5008</v>
      </c>
      <c r="S2654">
        <v>26730</v>
      </c>
      <c r="T2654">
        <v>4094</v>
      </c>
      <c r="U2654" t="s">
        <v>5009</v>
      </c>
      <c r="V2654">
        <v>0</v>
      </c>
      <c r="W2654" t="s">
        <v>5010</v>
      </c>
      <c r="X2654" t="s">
        <v>5011</v>
      </c>
      <c r="Y2654">
        <v>180</v>
      </c>
      <c r="Z2654" t="s">
        <v>44</v>
      </c>
      <c r="AA2654" t="s">
        <v>45</v>
      </c>
      <c r="AB2654" t="s">
        <v>46</v>
      </c>
      <c r="AC2654">
        <v>18000000</v>
      </c>
      <c r="AD2654">
        <v>2002</v>
      </c>
      <c r="AE2654">
        <v>783</v>
      </c>
      <c r="AF2654">
        <v>7.2</v>
      </c>
      <c r="AG2654">
        <v>1.85</v>
      </c>
      <c r="AH2654">
        <v>2000</v>
      </c>
    </row>
    <row r="2655" spans="1:34">
      <c r="A2655" t="s">
        <v>34</v>
      </c>
      <c r="B2655" t="s">
        <v>5080</v>
      </c>
      <c r="C2655">
        <v>81</v>
      </c>
      <c r="D2655">
        <v>114</v>
      </c>
      <c r="E2655">
        <v>0</v>
      </c>
      <c r="F2655">
        <v>403</v>
      </c>
      <c r="G2655" t="s">
        <v>5081</v>
      </c>
      <c r="H2655">
        <v>865</v>
      </c>
      <c r="I2655">
        <v>447750</v>
      </c>
      <c r="J2655" t="s">
        <v>37</v>
      </c>
      <c r="K2655" t="s">
        <v>38</v>
      </c>
      <c r="L2655" t="s">
        <v>57</v>
      </c>
      <c r="Q2655" t="s">
        <v>5046</v>
      </c>
      <c r="R2655" t="s">
        <v>5082</v>
      </c>
      <c r="S2655">
        <v>18520</v>
      </c>
      <c r="T2655">
        <v>2126</v>
      </c>
      <c r="U2655" t="s">
        <v>5083</v>
      </c>
      <c r="V2655">
        <v>0</v>
      </c>
      <c r="W2655" t="s">
        <v>5084</v>
      </c>
      <c r="X2655" t="s">
        <v>5085</v>
      </c>
      <c r="Y2655">
        <v>133</v>
      </c>
      <c r="Z2655" t="s">
        <v>44</v>
      </c>
      <c r="AA2655" t="s">
        <v>45</v>
      </c>
      <c r="AB2655" t="s">
        <v>46</v>
      </c>
      <c r="AC2655">
        <v>10000000</v>
      </c>
      <c r="AD2655">
        <v>2000</v>
      </c>
      <c r="AE2655">
        <v>685</v>
      </c>
      <c r="AF2655">
        <v>7.2</v>
      </c>
      <c r="AG2655">
        <v>1.85</v>
      </c>
      <c r="AH2655">
        <v>0</v>
      </c>
    </row>
    <row r="2656" spans="1:34">
      <c r="A2656" t="s">
        <v>34</v>
      </c>
      <c r="B2656" t="s">
        <v>47</v>
      </c>
      <c r="C2656">
        <v>60</v>
      </c>
      <c r="D2656">
        <v>114</v>
      </c>
      <c r="E2656">
        <v>0</v>
      </c>
      <c r="F2656">
        <v>699</v>
      </c>
      <c r="G2656" t="s">
        <v>5097</v>
      </c>
      <c r="H2656">
        <v>10000</v>
      </c>
      <c r="I2656">
        <v>25600000</v>
      </c>
      <c r="J2656" t="s">
        <v>37</v>
      </c>
      <c r="K2656" t="s">
        <v>38</v>
      </c>
      <c r="Q2656" t="s">
        <v>1161</v>
      </c>
      <c r="R2656" t="s">
        <v>5098</v>
      </c>
      <c r="S2656">
        <v>57363</v>
      </c>
      <c r="T2656">
        <v>12097</v>
      </c>
      <c r="U2656" t="s">
        <v>5099</v>
      </c>
      <c r="V2656">
        <v>0</v>
      </c>
      <c r="W2656" t="s">
        <v>5100</v>
      </c>
      <c r="X2656" t="s">
        <v>5101</v>
      </c>
      <c r="Y2656">
        <v>308</v>
      </c>
      <c r="Z2656" t="s">
        <v>44</v>
      </c>
      <c r="AA2656" t="s">
        <v>45</v>
      </c>
      <c r="AB2656" t="s">
        <v>62</v>
      </c>
      <c r="AC2656">
        <v>10000000</v>
      </c>
      <c r="AD2656">
        <v>1983</v>
      </c>
      <c r="AE2656">
        <v>919</v>
      </c>
      <c r="AF2656">
        <v>7.2</v>
      </c>
      <c r="AG2656">
        <v>2.35</v>
      </c>
      <c r="AH2656">
        <v>10000</v>
      </c>
    </row>
    <row r="2657" spans="1:34">
      <c r="A2657" t="s">
        <v>34</v>
      </c>
      <c r="B2657" t="s">
        <v>5113</v>
      </c>
      <c r="C2657">
        <v>82</v>
      </c>
      <c r="D2657">
        <v>104</v>
      </c>
      <c r="E2657">
        <v>23</v>
      </c>
      <c r="F2657">
        <v>232</v>
      </c>
      <c r="G2657" t="s">
        <v>402</v>
      </c>
      <c r="H2657">
        <v>22000</v>
      </c>
      <c r="I2657">
        <v>1011054</v>
      </c>
      <c r="J2657" t="s">
        <v>37</v>
      </c>
      <c r="K2657" t="s">
        <v>38</v>
      </c>
      <c r="L2657" t="s">
        <v>57</v>
      </c>
      <c r="Q2657" t="s">
        <v>699</v>
      </c>
      <c r="R2657" t="s">
        <v>5114</v>
      </c>
      <c r="S2657">
        <v>10585</v>
      </c>
      <c r="T2657">
        <v>23513</v>
      </c>
      <c r="U2657" t="s">
        <v>1175</v>
      </c>
      <c r="V2657">
        <v>1</v>
      </c>
      <c r="W2657" t="s">
        <v>5115</v>
      </c>
      <c r="X2657" t="s">
        <v>5116</v>
      </c>
      <c r="Y2657">
        <v>83</v>
      </c>
      <c r="Z2657" t="s">
        <v>44</v>
      </c>
      <c r="AA2657" t="s">
        <v>710</v>
      </c>
      <c r="AB2657" t="s">
        <v>46</v>
      </c>
      <c r="AC2657">
        <v>10000000</v>
      </c>
      <c r="AD2657">
        <v>2003</v>
      </c>
      <c r="AE2657">
        <v>893</v>
      </c>
      <c r="AF2657">
        <v>7.2</v>
      </c>
      <c r="AG2657">
        <v>2.35</v>
      </c>
      <c r="AH2657">
        <v>0</v>
      </c>
    </row>
    <row r="2658" spans="1:34">
      <c r="A2658" t="s">
        <v>34</v>
      </c>
      <c r="B2658" t="s">
        <v>5127</v>
      </c>
      <c r="C2658">
        <v>127</v>
      </c>
      <c r="D2658">
        <v>105</v>
      </c>
      <c r="E2658">
        <v>248</v>
      </c>
      <c r="F2658">
        <v>147</v>
      </c>
      <c r="G2658" t="s">
        <v>4156</v>
      </c>
      <c r="H2658">
        <v>673</v>
      </c>
      <c r="I2658">
        <v>10460089</v>
      </c>
      <c r="J2658" t="s">
        <v>37</v>
      </c>
      <c r="K2658" t="s">
        <v>38</v>
      </c>
      <c r="L2658" t="s">
        <v>90</v>
      </c>
      <c r="M2658" t="s">
        <v>57</v>
      </c>
      <c r="Q2658" t="s">
        <v>3741</v>
      </c>
      <c r="R2658" t="s">
        <v>5128</v>
      </c>
      <c r="S2658">
        <v>34098</v>
      </c>
      <c r="T2658">
        <v>1442</v>
      </c>
      <c r="U2658" t="s">
        <v>2385</v>
      </c>
      <c r="V2658">
        <v>1</v>
      </c>
      <c r="W2658" t="s">
        <v>5129</v>
      </c>
      <c r="X2658" t="s">
        <v>5130</v>
      </c>
      <c r="Y2658">
        <v>214</v>
      </c>
      <c r="Z2658" t="s">
        <v>44</v>
      </c>
      <c r="AA2658" t="s">
        <v>45</v>
      </c>
      <c r="AB2658" t="s">
        <v>46</v>
      </c>
      <c r="AC2658">
        <v>7500000</v>
      </c>
      <c r="AD2658">
        <v>2002</v>
      </c>
      <c r="AE2658">
        <v>466</v>
      </c>
      <c r="AF2658">
        <v>7.2</v>
      </c>
      <c r="AG2658">
        <v>1.85</v>
      </c>
      <c r="AH2658">
        <v>1000</v>
      </c>
    </row>
    <row r="2659" spans="1:34">
      <c r="A2659" t="s">
        <v>34</v>
      </c>
      <c r="B2659" t="s">
        <v>5270</v>
      </c>
      <c r="C2659">
        <v>35</v>
      </c>
      <c r="D2659">
        <v>123</v>
      </c>
      <c r="E2659">
        <v>0</v>
      </c>
      <c r="F2659">
        <v>21</v>
      </c>
      <c r="G2659" t="s">
        <v>5271</v>
      </c>
      <c r="H2659">
        <v>963</v>
      </c>
      <c r="I2659">
        <v>26893</v>
      </c>
      <c r="J2659" t="s">
        <v>37</v>
      </c>
      <c r="K2659" t="s">
        <v>38</v>
      </c>
      <c r="L2659" t="s">
        <v>87</v>
      </c>
      <c r="Q2659" t="s">
        <v>1240</v>
      </c>
      <c r="R2659" t="s">
        <v>5272</v>
      </c>
      <c r="S2659">
        <v>4391</v>
      </c>
      <c r="T2659">
        <v>1694</v>
      </c>
      <c r="U2659" t="s">
        <v>5273</v>
      </c>
      <c r="V2659">
        <v>0</v>
      </c>
      <c r="W2659" t="s">
        <v>5274</v>
      </c>
      <c r="X2659" t="s">
        <v>5275</v>
      </c>
      <c r="Y2659">
        <v>26</v>
      </c>
      <c r="Z2659" t="s">
        <v>390</v>
      </c>
      <c r="AA2659" t="s">
        <v>301</v>
      </c>
      <c r="AB2659" t="s">
        <v>46</v>
      </c>
      <c r="AC2659">
        <v>1600000</v>
      </c>
      <c r="AD2659">
        <v>1969</v>
      </c>
      <c r="AE2659">
        <v>710</v>
      </c>
      <c r="AF2659">
        <v>7.2</v>
      </c>
      <c r="AG2659">
        <v>2.35</v>
      </c>
      <c r="AH2659">
        <v>278</v>
      </c>
    </row>
    <row r="2660" spans="1:34">
      <c r="A2660" t="s">
        <v>34</v>
      </c>
      <c r="B2660" t="s">
        <v>5300</v>
      </c>
      <c r="C2660">
        <v>181</v>
      </c>
      <c r="D2660">
        <v>97</v>
      </c>
      <c r="E2660">
        <v>33</v>
      </c>
      <c r="F2660">
        <v>229</v>
      </c>
      <c r="G2660" t="s">
        <v>5301</v>
      </c>
      <c r="H2660">
        <v>496</v>
      </c>
      <c r="I2660">
        <v>2508841</v>
      </c>
      <c r="J2660" t="s">
        <v>37</v>
      </c>
      <c r="K2660" t="s">
        <v>38</v>
      </c>
      <c r="Q2660" t="s">
        <v>5302</v>
      </c>
      <c r="R2660" t="s">
        <v>5303</v>
      </c>
      <c r="S2660">
        <v>21746</v>
      </c>
      <c r="T2660">
        <v>994</v>
      </c>
      <c r="U2660" t="s">
        <v>5304</v>
      </c>
      <c r="V2660">
        <v>1</v>
      </c>
      <c r="W2660" t="s">
        <v>5305</v>
      </c>
      <c r="X2660" t="s">
        <v>5306</v>
      </c>
      <c r="Y2660">
        <v>93</v>
      </c>
      <c r="Z2660" t="s">
        <v>44</v>
      </c>
      <c r="AA2660" t="s">
        <v>45</v>
      </c>
      <c r="AB2660" t="s">
        <v>46</v>
      </c>
      <c r="AC2660">
        <v>1000000</v>
      </c>
      <c r="AD2660">
        <v>2008</v>
      </c>
      <c r="AE2660">
        <v>238</v>
      </c>
      <c r="AF2660">
        <v>7.2</v>
      </c>
      <c r="AG2660">
        <v>1.85</v>
      </c>
      <c r="AH2660">
        <v>0</v>
      </c>
    </row>
    <row r="2661" spans="1:34">
      <c r="A2661" t="s">
        <v>34</v>
      </c>
      <c r="B2661" t="s">
        <v>5314</v>
      </c>
      <c r="C2661">
        <v>12</v>
      </c>
      <c r="D2661">
        <v>119</v>
      </c>
      <c r="E2661">
        <v>13</v>
      </c>
      <c r="F2661">
        <v>25</v>
      </c>
      <c r="G2661" t="s">
        <v>5315</v>
      </c>
      <c r="H2661">
        <v>957</v>
      </c>
      <c r="I2661">
        <v>798341</v>
      </c>
      <c r="J2661" t="s">
        <v>37</v>
      </c>
      <c r="K2661" t="s">
        <v>38</v>
      </c>
      <c r="L2661" t="s">
        <v>90</v>
      </c>
      <c r="Q2661" t="s">
        <v>649</v>
      </c>
      <c r="R2661" t="s">
        <v>5316</v>
      </c>
      <c r="S2661">
        <v>983</v>
      </c>
      <c r="T2661">
        <v>1107</v>
      </c>
      <c r="U2661" t="s">
        <v>5317</v>
      </c>
      <c r="V2661">
        <v>0</v>
      </c>
      <c r="W2661" t="s">
        <v>5318</v>
      </c>
      <c r="X2661" t="s">
        <v>5319</v>
      </c>
      <c r="Y2661">
        <v>63</v>
      </c>
      <c r="Z2661" t="s">
        <v>44</v>
      </c>
      <c r="AA2661" t="s">
        <v>45</v>
      </c>
      <c r="AB2661" t="s">
        <v>62</v>
      </c>
      <c r="AC2661">
        <v>1000000</v>
      </c>
      <c r="AD2661">
        <v>2001</v>
      </c>
      <c r="AE2661">
        <v>81</v>
      </c>
      <c r="AF2661">
        <v>7.2</v>
      </c>
      <c r="AG2661">
        <v>1.85</v>
      </c>
      <c r="AH2661">
        <v>100</v>
      </c>
    </row>
    <row r="2662" spans="1:34">
      <c r="A2662" t="s">
        <v>34</v>
      </c>
      <c r="B2662" t="s">
        <v>5338</v>
      </c>
      <c r="C2662">
        <v>64</v>
      </c>
      <c r="D2662">
        <v>97</v>
      </c>
      <c r="E2662">
        <v>52</v>
      </c>
      <c r="F2662">
        <v>36</v>
      </c>
      <c r="G2662" t="s">
        <v>5339</v>
      </c>
      <c r="H2662">
        <v>80</v>
      </c>
      <c r="I2662">
        <v>1141829</v>
      </c>
      <c r="J2662" t="s">
        <v>37</v>
      </c>
      <c r="K2662" t="s">
        <v>38</v>
      </c>
      <c r="Q2662" t="s">
        <v>5340</v>
      </c>
      <c r="R2662" t="s">
        <v>5341</v>
      </c>
      <c r="S2662">
        <v>8509</v>
      </c>
      <c r="T2662">
        <v>209</v>
      </c>
      <c r="U2662" t="s">
        <v>5342</v>
      </c>
      <c r="V2662">
        <v>1</v>
      </c>
      <c r="W2662" t="s">
        <v>5343</v>
      </c>
      <c r="X2662" t="s">
        <v>5344</v>
      </c>
      <c r="Y2662">
        <v>109</v>
      </c>
      <c r="Z2662" t="s">
        <v>44</v>
      </c>
      <c r="AA2662" t="s">
        <v>45</v>
      </c>
      <c r="AB2662" t="s">
        <v>4581</v>
      </c>
      <c r="AC2662">
        <v>700000</v>
      </c>
      <c r="AD2662">
        <v>2001</v>
      </c>
      <c r="AE2662">
        <v>67</v>
      </c>
      <c r="AF2662">
        <v>7.2</v>
      </c>
      <c r="AG2662">
        <v>1.85</v>
      </c>
      <c r="AH2662">
        <v>420</v>
      </c>
    </row>
    <row r="2663" spans="1:34">
      <c r="A2663" t="s">
        <v>34</v>
      </c>
      <c r="B2663" t="s">
        <v>3146</v>
      </c>
      <c r="C2663">
        <v>51</v>
      </c>
      <c r="D2663">
        <v>98</v>
      </c>
      <c r="E2663">
        <v>681</v>
      </c>
      <c r="F2663">
        <v>13</v>
      </c>
      <c r="G2663" t="s">
        <v>5357</v>
      </c>
      <c r="H2663">
        <v>94</v>
      </c>
      <c r="I2663">
        <v>3799339</v>
      </c>
      <c r="J2663" t="s">
        <v>37</v>
      </c>
      <c r="K2663" t="s">
        <v>38</v>
      </c>
      <c r="L2663" t="s">
        <v>87</v>
      </c>
      <c r="Q2663" t="s">
        <v>5358</v>
      </c>
      <c r="R2663" t="s">
        <v>5359</v>
      </c>
      <c r="S2663">
        <v>8000</v>
      </c>
      <c r="T2663">
        <v>139</v>
      </c>
      <c r="U2663" t="s">
        <v>5360</v>
      </c>
      <c r="V2663">
        <v>1</v>
      </c>
      <c r="W2663" t="s">
        <v>5361</v>
      </c>
      <c r="X2663" t="s">
        <v>5362</v>
      </c>
      <c r="Y2663">
        <v>138</v>
      </c>
      <c r="Z2663" t="s">
        <v>44</v>
      </c>
      <c r="AA2663" t="s">
        <v>45</v>
      </c>
      <c r="AB2663" t="s">
        <v>46</v>
      </c>
      <c r="AC2663">
        <v>250000</v>
      </c>
      <c r="AD2663">
        <v>2002</v>
      </c>
      <c r="AE2663">
        <v>26</v>
      </c>
      <c r="AF2663">
        <v>7.2</v>
      </c>
      <c r="AG2663">
        <v>1.85</v>
      </c>
      <c r="AH2663">
        <v>661</v>
      </c>
    </row>
    <row r="2664" spans="1:34">
      <c r="A2664" t="s">
        <v>34</v>
      </c>
      <c r="B2664" t="s">
        <v>47</v>
      </c>
      <c r="C2664">
        <v>91</v>
      </c>
      <c r="D2664">
        <v>135</v>
      </c>
      <c r="E2664">
        <v>0</v>
      </c>
      <c r="F2664">
        <v>913</v>
      </c>
      <c r="G2664" t="s">
        <v>5539</v>
      </c>
      <c r="H2664">
        <v>13000</v>
      </c>
      <c r="I2664">
        <v>45856732</v>
      </c>
      <c r="J2664" t="s">
        <v>37</v>
      </c>
      <c r="K2664" t="s">
        <v>38</v>
      </c>
      <c r="L2664" t="s">
        <v>57</v>
      </c>
      <c r="Q2664" t="s">
        <v>209</v>
      </c>
      <c r="R2664" t="s">
        <v>5540</v>
      </c>
      <c r="S2664">
        <v>46221</v>
      </c>
      <c r="T2664">
        <v>16762</v>
      </c>
      <c r="U2664" t="s">
        <v>3378</v>
      </c>
      <c r="V2664">
        <v>1</v>
      </c>
      <c r="W2664" t="s">
        <v>5541</v>
      </c>
      <c r="X2664" t="s">
        <v>5542</v>
      </c>
      <c r="Y2664">
        <v>141</v>
      </c>
      <c r="Z2664" t="s">
        <v>44</v>
      </c>
      <c r="AA2664" t="s">
        <v>45</v>
      </c>
      <c r="AB2664" t="s">
        <v>62</v>
      </c>
      <c r="AC2664">
        <v>40000000</v>
      </c>
      <c r="AD2664">
        <v>1997</v>
      </c>
      <c r="AE2664">
        <v>936</v>
      </c>
      <c r="AF2664">
        <v>7.1</v>
      </c>
      <c r="AG2664">
        <v>2.35</v>
      </c>
      <c r="AH2664">
        <v>0</v>
      </c>
    </row>
    <row r="2665" spans="1:34">
      <c r="A2665" t="s">
        <v>34</v>
      </c>
      <c r="B2665" t="s">
        <v>1718</v>
      </c>
      <c r="C2665">
        <v>450</v>
      </c>
      <c r="D2665">
        <v>106</v>
      </c>
      <c r="E2665">
        <v>0</v>
      </c>
      <c r="F2665">
        <v>273</v>
      </c>
      <c r="G2665" t="s">
        <v>3660</v>
      </c>
      <c r="H2665">
        <v>17000</v>
      </c>
      <c r="I2665">
        <v>32154410</v>
      </c>
      <c r="J2665" t="s">
        <v>37</v>
      </c>
      <c r="K2665" t="s">
        <v>38</v>
      </c>
      <c r="L2665" t="s">
        <v>57</v>
      </c>
      <c r="Q2665" t="s">
        <v>4205</v>
      </c>
      <c r="R2665" t="s">
        <v>5593</v>
      </c>
      <c r="S2665">
        <v>148327</v>
      </c>
      <c r="T2665">
        <v>18469</v>
      </c>
      <c r="U2665" t="s">
        <v>5594</v>
      </c>
      <c r="V2665">
        <v>0</v>
      </c>
      <c r="W2665" t="s">
        <v>5595</v>
      </c>
      <c r="X2665" t="s">
        <v>5596</v>
      </c>
      <c r="Y2665">
        <v>274</v>
      </c>
      <c r="Z2665" t="s">
        <v>44</v>
      </c>
      <c r="AA2665" t="s">
        <v>45</v>
      </c>
      <c r="AB2665" t="s">
        <v>46</v>
      </c>
      <c r="AC2665">
        <v>30000000</v>
      </c>
      <c r="AD2665">
        <v>2013</v>
      </c>
      <c r="AE2665">
        <v>681</v>
      </c>
      <c r="AF2665">
        <v>7.1</v>
      </c>
      <c r="AG2665">
        <v>1.85</v>
      </c>
      <c r="AH2665">
        <v>29000</v>
      </c>
    </row>
    <row r="2666" spans="1:34">
      <c r="A2666" t="s">
        <v>34</v>
      </c>
      <c r="B2666" t="s">
        <v>3634</v>
      </c>
      <c r="C2666">
        <v>216</v>
      </c>
      <c r="D2666">
        <v>81</v>
      </c>
      <c r="E2666">
        <v>541</v>
      </c>
      <c r="F2666">
        <v>328</v>
      </c>
      <c r="G2666" t="s">
        <v>5798</v>
      </c>
      <c r="H2666">
        <v>991</v>
      </c>
      <c r="I2666">
        <v>46563158</v>
      </c>
      <c r="J2666" t="s">
        <v>37</v>
      </c>
      <c r="K2666" t="s">
        <v>57</v>
      </c>
      <c r="Q2666" t="s">
        <v>2171</v>
      </c>
      <c r="R2666" t="s">
        <v>5799</v>
      </c>
      <c r="S2666">
        <v>207934</v>
      </c>
      <c r="T2666">
        <v>2562</v>
      </c>
      <c r="U2666" t="s">
        <v>5800</v>
      </c>
      <c r="V2666">
        <v>0</v>
      </c>
      <c r="W2666" t="s">
        <v>5801</v>
      </c>
      <c r="X2666" t="s">
        <v>5802</v>
      </c>
      <c r="Y2666">
        <v>629</v>
      </c>
      <c r="Z2666" t="s">
        <v>44</v>
      </c>
      <c r="AA2666" t="s">
        <v>45</v>
      </c>
      <c r="AB2666" t="s">
        <v>46</v>
      </c>
      <c r="AC2666">
        <v>13000000</v>
      </c>
      <c r="AD2666">
        <v>2002</v>
      </c>
      <c r="AE2666">
        <v>465</v>
      </c>
      <c r="AF2666">
        <v>7.1</v>
      </c>
      <c r="AG2666">
        <v>2.35</v>
      </c>
      <c r="AH2666">
        <v>0</v>
      </c>
    </row>
    <row r="2667" spans="1:34">
      <c r="A2667" t="s">
        <v>34</v>
      </c>
      <c r="B2667" t="s">
        <v>1718</v>
      </c>
      <c r="C2667">
        <v>111</v>
      </c>
      <c r="D2667">
        <v>89</v>
      </c>
      <c r="E2667">
        <v>0</v>
      </c>
      <c r="F2667">
        <v>132</v>
      </c>
      <c r="G2667" t="s">
        <v>5820</v>
      </c>
      <c r="H2667">
        <v>402</v>
      </c>
      <c r="I2667">
        <v>3193102</v>
      </c>
      <c r="J2667" t="s">
        <v>37</v>
      </c>
      <c r="K2667" t="s">
        <v>38</v>
      </c>
      <c r="L2667" t="s">
        <v>90</v>
      </c>
      <c r="M2667" t="s">
        <v>57</v>
      </c>
      <c r="Q2667" t="s">
        <v>5821</v>
      </c>
      <c r="R2667" t="s">
        <v>5822</v>
      </c>
      <c r="S2667">
        <v>24412</v>
      </c>
      <c r="T2667">
        <v>1335</v>
      </c>
      <c r="U2667" t="s">
        <v>5823</v>
      </c>
      <c r="V2667">
        <v>0</v>
      </c>
      <c r="W2667" t="s">
        <v>5824</v>
      </c>
      <c r="X2667" t="s">
        <v>5825</v>
      </c>
      <c r="Y2667">
        <v>240</v>
      </c>
      <c r="Z2667" t="s">
        <v>44</v>
      </c>
      <c r="AA2667" t="s">
        <v>45</v>
      </c>
      <c r="AB2667" t="s">
        <v>46</v>
      </c>
      <c r="AC2667">
        <v>9000000</v>
      </c>
      <c r="AD2667">
        <v>1999</v>
      </c>
      <c r="AE2667">
        <v>296</v>
      </c>
      <c r="AF2667">
        <v>7.1</v>
      </c>
      <c r="AG2667">
        <v>1.85</v>
      </c>
      <c r="AH2667">
        <v>944</v>
      </c>
    </row>
    <row r="2668" spans="1:34">
      <c r="A2668" t="s">
        <v>34</v>
      </c>
      <c r="B2668" t="s">
        <v>5897</v>
      </c>
      <c r="C2668">
        <v>322</v>
      </c>
      <c r="D2668">
        <v>95</v>
      </c>
      <c r="E2668">
        <v>57</v>
      </c>
      <c r="F2668">
        <v>233</v>
      </c>
      <c r="G2668" t="s">
        <v>5898</v>
      </c>
      <c r="H2668">
        <v>727</v>
      </c>
      <c r="I2668">
        <v>3219029</v>
      </c>
      <c r="J2668" t="s">
        <v>37</v>
      </c>
      <c r="K2668" t="s">
        <v>94</v>
      </c>
      <c r="L2668" t="s">
        <v>128</v>
      </c>
      <c r="M2668" t="s">
        <v>57</v>
      </c>
      <c r="Q2668" t="s">
        <v>5899</v>
      </c>
      <c r="R2668" t="s">
        <v>5900</v>
      </c>
      <c r="S2668">
        <v>28845</v>
      </c>
      <c r="T2668">
        <v>1836</v>
      </c>
      <c r="U2668" t="s">
        <v>5901</v>
      </c>
      <c r="V2668">
        <v>0</v>
      </c>
      <c r="W2668" t="s">
        <v>5902</v>
      </c>
      <c r="X2668" t="s">
        <v>5903</v>
      </c>
      <c r="Y2668">
        <v>125</v>
      </c>
      <c r="Z2668" t="s">
        <v>44</v>
      </c>
      <c r="AA2668" t="s">
        <v>45</v>
      </c>
      <c r="AB2668" t="s">
        <v>46</v>
      </c>
      <c r="AC2668">
        <v>5000000</v>
      </c>
      <c r="AD2668">
        <v>2015</v>
      </c>
      <c r="AE2668">
        <v>442</v>
      </c>
      <c r="AF2668">
        <v>7.1</v>
      </c>
      <c r="AG2668">
        <v>2.35</v>
      </c>
      <c r="AH2668">
        <v>10000</v>
      </c>
    </row>
    <row r="2669" spans="1:34">
      <c r="A2669" t="s">
        <v>76</v>
      </c>
      <c r="B2669" t="s">
        <v>5978</v>
      </c>
      <c r="C2669">
        <v>45</v>
      </c>
      <c r="D2669">
        <v>99</v>
      </c>
      <c r="E2669">
        <v>28</v>
      </c>
      <c r="F2669">
        <v>223</v>
      </c>
      <c r="G2669" t="s">
        <v>1758</v>
      </c>
      <c r="H2669">
        <v>18000</v>
      </c>
      <c r="I2669">
        <v>4600000</v>
      </c>
      <c r="J2669" t="s">
        <v>37</v>
      </c>
      <c r="K2669" t="s">
        <v>38</v>
      </c>
      <c r="Q2669" t="s">
        <v>156</v>
      </c>
      <c r="R2669" t="s">
        <v>5979</v>
      </c>
      <c r="S2669">
        <v>11763</v>
      </c>
      <c r="T2669">
        <v>19649</v>
      </c>
      <c r="U2669" t="s">
        <v>5980</v>
      </c>
      <c r="V2669">
        <v>2</v>
      </c>
      <c r="W2669" t="s">
        <v>5981</v>
      </c>
      <c r="X2669" t="s">
        <v>5982</v>
      </c>
      <c r="Y2669">
        <v>111</v>
      </c>
      <c r="Z2669" t="s">
        <v>44</v>
      </c>
      <c r="AA2669" t="s">
        <v>45</v>
      </c>
      <c r="AB2669" t="s">
        <v>46</v>
      </c>
      <c r="AC2669">
        <v>1900000</v>
      </c>
      <c r="AD2669">
        <v>1986</v>
      </c>
      <c r="AE2669">
        <v>1000</v>
      </c>
      <c r="AF2669">
        <v>7.1</v>
      </c>
      <c r="AG2669">
        <v>1.85</v>
      </c>
      <c r="AH2669">
        <v>0</v>
      </c>
    </row>
    <row r="2670" spans="1:34">
      <c r="A2670" t="s">
        <v>34</v>
      </c>
      <c r="B2670" t="s">
        <v>5995</v>
      </c>
      <c r="C2670">
        <v>231</v>
      </c>
      <c r="D2670">
        <v>104</v>
      </c>
      <c r="E2670">
        <v>171</v>
      </c>
      <c r="F2670">
        <v>0</v>
      </c>
      <c r="G2670" t="s">
        <v>5996</v>
      </c>
      <c r="H2670">
        <v>109</v>
      </c>
      <c r="I2670">
        <v>1007962</v>
      </c>
      <c r="J2670" t="s">
        <v>37</v>
      </c>
      <c r="K2670" t="s">
        <v>38</v>
      </c>
      <c r="L2670" t="s">
        <v>57</v>
      </c>
      <c r="Q2670" t="s">
        <v>5997</v>
      </c>
      <c r="R2670" t="s">
        <v>5998</v>
      </c>
      <c r="S2670">
        <v>131969</v>
      </c>
      <c r="T2670">
        <v>117</v>
      </c>
      <c r="U2670" t="s">
        <v>5999</v>
      </c>
      <c r="V2670">
        <v>0</v>
      </c>
      <c r="W2670" t="s">
        <v>6000</v>
      </c>
      <c r="X2670" t="s">
        <v>6001</v>
      </c>
      <c r="Y2670">
        <v>651</v>
      </c>
      <c r="Z2670" t="s">
        <v>44</v>
      </c>
      <c r="AA2670" t="s">
        <v>45</v>
      </c>
      <c r="AB2670" t="s">
        <v>46</v>
      </c>
      <c r="AC2670">
        <v>950000</v>
      </c>
      <c r="AD2670">
        <v>2005</v>
      </c>
      <c r="AE2670">
        <v>8</v>
      </c>
      <c r="AF2670">
        <v>7.1</v>
      </c>
      <c r="AG2670">
        <v>2.35</v>
      </c>
      <c r="AH2670">
        <v>12000</v>
      </c>
    </row>
    <row r="2671" spans="1:34">
      <c r="A2671" t="s">
        <v>34</v>
      </c>
      <c r="B2671" t="s">
        <v>5897</v>
      </c>
      <c r="C2671">
        <v>279</v>
      </c>
      <c r="D2671">
        <v>90</v>
      </c>
      <c r="E2671">
        <v>57</v>
      </c>
      <c r="F2671">
        <v>92</v>
      </c>
      <c r="G2671" t="s">
        <v>6014</v>
      </c>
      <c r="H2671">
        <v>1000</v>
      </c>
      <c r="I2671">
        <v>258113</v>
      </c>
      <c r="J2671" t="s">
        <v>37</v>
      </c>
      <c r="K2671" t="s">
        <v>38</v>
      </c>
      <c r="L2671" t="s">
        <v>57</v>
      </c>
      <c r="Q2671" t="s">
        <v>1960</v>
      </c>
      <c r="R2671" t="s">
        <v>6015</v>
      </c>
      <c r="S2671">
        <v>42678</v>
      </c>
      <c r="T2671">
        <v>1528</v>
      </c>
      <c r="U2671" t="s">
        <v>6016</v>
      </c>
      <c r="V2671">
        <v>0</v>
      </c>
      <c r="W2671" t="s">
        <v>6017</v>
      </c>
      <c r="X2671" t="s">
        <v>6018</v>
      </c>
      <c r="Y2671">
        <v>135</v>
      </c>
      <c r="Z2671" t="s">
        <v>44</v>
      </c>
      <c r="AA2671" t="s">
        <v>45</v>
      </c>
      <c r="AB2671" t="s">
        <v>46</v>
      </c>
      <c r="AC2671">
        <v>1066167</v>
      </c>
      <c r="AD2671">
        <v>2013</v>
      </c>
      <c r="AE2671">
        <v>235</v>
      </c>
      <c r="AF2671">
        <v>7.1</v>
      </c>
      <c r="AG2671">
        <v>2.35</v>
      </c>
      <c r="AH2671">
        <v>0</v>
      </c>
    </row>
    <row r="2672" spans="1:34">
      <c r="A2672" t="s">
        <v>34</v>
      </c>
      <c r="B2672" t="s">
        <v>1718</v>
      </c>
      <c r="C2672">
        <v>450</v>
      </c>
      <c r="D2672">
        <v>106</v>
      </c>
      <c r="E2672">
        <v>0</v>
      </c>
      <c r="F2672">
        <v>273</v>
      </c>
      <c r="G2672" t="s">
        <v>3660</v>
      </c>
      <c r="H2672">
        <v>17000</v>
      </c>
      <c r="I2672">
        <v>32154410</v>
      </c>
      <c r="J2672" t="s">
        <v>37</v>
      </c>
      <c r="K2672" t="s">
        <v>38</v>
      </c>
      <c r="L2672" t="s">
        <v>57</v>
      </c>
      <c r="Q2672" t="s">
        <v>4205</v>
      </c>
      <c r="R2672" t="s">
        <v>5593</v>
      </c>
      <c r="S2672">
        <v>148334</v>
      </c>
      <c r="T2672">
        <v>18469</v>
      </c>
      <c r="U2672" t="s">
        <v>5594</v>
      </c>
      <c r="V2672">
        <v>0</v>
      </c>
      <c r="W2672" t="s">
        <v>5595</v>
      </c>
      <c r="X2672" t="s">
        <v>5596</v>
      </c>
      <c r="Y2672">
        <v>274</v>
      </c>
      <c r="Z2672" t="s">
        <v>44</v>
      </c>
      <c r="AA2672" t="s">
        <v>45</v>
      </c>
      <c r="AB2672" t="s">
        <v>46</v>
      </c>
      <c r="AC2672">
        <v>30000000</v>
      </c>
      <c r="AD2672">
        <v>2013</v>
      </c>
      <c r="AE2672">
        <v>681</v>
      </c>
      <c r="AF2672">
        <v>7.1</v>
      </c>
      <c r="AG2672">
        <v>1.85</v>
      </c>
      <c r="AH2672">
        <v>29000</v>
      </c>
    </row>
    <row r="2673" spans="1:34">
      <c r="A2673" t="s">
        <v>34</v>
      </c>
      <c r="B2673" t="s">
        <v>1718</v>
      </c>
      <c r="C2673">
        <v>158</v>
      </c>
      <c r="D2673">
        <v>123</v>
      </c>
      <c r="E2673">
        <v>0</v>
      </c>
      <c r="F2673">
        <v>23</v>
      </c>
      <c r="G2673" t="s">
        <v>1929</v>
      </c>
      <c r="H2673">
        <v>3000</v>
      </c>
      <c r="I2673">
        <v>37339525</v>
      </c>
      <c r="J2673" t="s">
        <v>37</v>
      </c>
      <c r="K2673" t="s">
        <v>38</v>
      </c>
      <c r="L2673" t="s">
        <v>87</v>
      </c>
      <c r="M2673" t="s">
        <v>57</v>
      </c>
      <c r="Q2673" t="s">
        <v>901</v>
      </c>
      <c r="R2673" t="s">
        <v>6184</v>
      </c>
      <c r="S2673">
        <v>71708</v>
      </c>
      <c r="T2673">
        <v>3768</v>
      </c>
      <c r="U2673" t="s">
        <v>6185</v>
      </c>
      <c r="V2673">
        <v>1</v>
      </c>
      <c r="W2673" t="s">
        <v>6186</v>
      </c>
      <c r="X2673" t="s">
        <v>6187</v>
      </c>
      <c r="Y2673">
        <v>307</v>
      </c>
      <c r="Z2673" t="s">
        <v>44</v>
      </c>
      <c r="AA2673" t="s">
        <v>45</v>
      </c>
      <c r="AB2673" t="s">
        <v>46</v>
      </c>
      <c r="AC2673">
        <v>48000000</v>
      </c>
      <c r="AD2673">
        <v>1998</v>
      </c>
      <c r="AE2673">
        <v>745</v>
      </c>
      <c r="AF2673">
        <v>7</v>
      </c>
      <c r="AG2673">
        <v>1.85</v>
      </c>
      <c r="AH2673">
        <v>0</v>
      </c>
    </row>
    <row r="2674" spans="1:34">
      <c r="A2674" t="s">
        <v>34</v>
      </c>
      <c r="B2674" t="s">
        <v>1447</v>
      </c>
      <c r="C2674">
        <v>129</v>
      </c>
      <c r="D2674">
        <v>116</v>
      </c>
      <c r="E2674">
        <v>415</v>
      </c>
      <c r="F2674">
        <v>644</v>
      </c>
      <c r="G2674" t="s">
        <v>1212</v>
      </c>
      <c r="H2674">
        <v>18000</v>
      </c>
      <c r="I2674">
        <v>71026631</v>
      </c>
      <c r="J2674" t="s">
        <v>37</v>
      </c>
      <c r="K2674" t="s">
        <v>38</v>
      </c>
      <c r="L2674" t="s">
        <v>57</v>
      </c>
      <c r="Q2674" t="s">
        <v>1453</v>
      </c>
      <c r="R2674" t="s">
        <v>6243</v>
      </c>
      <c r="S2674">
        <v>98899</v>
      </c>
      <c r="T2674">
        <v>20970</v>
      </c>
      <c r="U2674" t="s">
        <v>1803</v>
      </c>
      <c r="V2674">
        <v>1</v>
      </c>
      <c r="W2674" t="s">
        <v>6244</v>
      </c>
      <c r="X2674" t="s">
        <v>6245</v>
      </c>
      <c r="Y2674">
        <v>394</v>
      </c>
      <c r="Z2674" t="s">
        <v>44</v>
      </c>
      <c r="AA2674" t="s">
        <v>45</v>
      </c>
      <c r="AB2674" t="s">
        <v>62</v>
      </c>
      <c r="AC2674">
        <v>36000000</v>
      </c>
      <c r="AD2674">
        <v>2002</v>
      </c>
      <c r="AE2674">
        <v>669</v>
      </c>
      <c r="AF2674">
        <v>7</v>
      </c>
      <c r="AG2674">
        <v>1.85</v>
      </c>
      <c r="AH2674">
        <v>0</v>
      </c>
    </row>
    <row r="2675" spans="1:34">
      <c r="A2675" t="s">
        <v>34</v>
      </c>
      <c r="B2675" t="s">
        <v>1997</v>
      </c>
      <c r="C2675">
        <v>199</v>
      </c>
      <c r="D2675">
        <v>122</v>
      </c>
      <c r="E2675">
        <v>0</v>
      </c>
      <c r="F2675">
        <v>939</v>
      </c>
      <c r="G2675" t="s">
        <v>511</v>
      </c>
      <c r="H2675">
        <v>18000</v>
      </c>
      <c r="I2675">
        <v>11538204</v>
      </c>
      <c r="J2675" t="s">
        <v>37</v>
      </c>
      <c r="K2675" t="s">
        <v>38</v>
      </c>
      <c r="L2675" t="s">
        <v>80</v>
      </c>
      <c r="Q2675" t="s">
        <v>915</v>
      </c>
      <c r="R2675" t="s">
        <v>6323</v>
      </c>
      <c r="S2675">
        <v>23696</v>
      </c>
      <c r="T2675">
        <v>21163</v>
      </c>
      <c r="U2675" t="s">
        <v>624</v>
      </c>
      <c r="V2675">
        <v>0</v>
      </c>
      <c r="W2675" t="s">
        <v>6324</v>
      </c>
      <c r="X2675" t="s">
        <v>6325</v>
      </c>
      <c r="Y2675">
        <v>135</v>
      </c>
      <c r="Z2675" t="s">
        <v>44</v>
      </c>
      <c r="AA2675" t="s">
        <v>45</v>
      </c>
      <c r="AB2675" t="s">
        <v>62</v>
      </c>
      <c r="AC2675">
        <v>25000000</v>
      </c>
      <c r="AD2675">
        <v>2010</v>
      </c>
      <c r="AE2675">
        <v>1000</v>
      </c>
      <c r="AF2675">
        <v>7</v>
      </c>
      <c r="AG2675">
        <v>2.35</v>
      </c>
      <c r="AH2675">
        <v>0</v>
      </c>
    </row>
    <row r="2676" spans="1:34">
      <c r="A2676" t="s">
        <v>34</v>
      </c>
      <c r="B2676" t="s">
        <v>726</v>
      </c>
      <c r="C2676">
        <v>393</v>
      </c>
      <c r="D2676">
        <v>101</v>
      </c>
      <c r="E2676">
        <v>0</v>
      </c>
      <c r="F2676">
        <v>888</v>
      </c>
      <c r="G2676" t="s">
        <v>6397</v>
      </c>
      <c r="H2676">
        <v>3000</v>
      </c>
      <c r="I2676">
        <v>2319187</v>
      </c>
      <c r="J2676" t="s">
        <v>37</v>
      </c>
      <c r="K2676" t="s">
        <v>38</v>
      </c>
      <c r="L2676" t="s">
        <v>90</v>
      </c>
      <c r="M2676" t="s">
        <v>57</v>
      </c>
      <c r="Q2676" t="s">
        <v>849</v>
      </c>
      <c r="R2676" t="s">
        <v>6398</v>
      </c>
      <c r="S2676">
        <v>92640</v>
      </c>
      <c r="T2676">
        <v>5056</v>
      </c>
      <c r="U2676" t="s">
        <v>6399</v>
      </c>
      <c r="V2676">
        <v>0</v>
      </c>
      <c r="W2676" t="s">
        <v>6400</v>
      </c>
      <c r="X2676" t="s">
        <v>6401</v>
      </c>
      <c r="Y2676">
        <v>212</v>
      </c>
      <c r="Z2676" t="s">
        <v>44</v>
      </c>
      <c r="AA2676" t="s">
        <v>329</v>
      </c>
      <c r="AB2676" t="s">
        <v>46</v>
      </c>
      <c r="AC2676">
        <v>20000000</v>
      </c>
      <c r="AD2676">
        <v>2013</v>
      </c>
      <c r="AE2676">
        <v>1000</v>
      </c>
      <c r="AF2676">
        <v>7</v>
      </c>
      <c r="AG2676">
        <v>2.35</v>
      </c>
      <c r="AH2676">
        <v>23000</v>
      </c>
    </row>
    <row r="2677" spans="1:34">
      <c r="A2677" t="s">
        <v>34</v>
      </c>
      <c r="B2677" t="s">
        <v>6508</v>
      </c>
      <c r="C2677">
        <v>132</v>
      </c>
      <c r="D2677">
        <v>120</v>
      </c>
      <c r="E2677">
        <v>46</v>
      </c>
      <c r="F2677">
        <v>701</v>
      </c>
      <c r="G2677" t="s">
        <v>3872</v>
      </c>
      <c r="H2677">
        <v>14000</v>
      </c>
      <c r="I2677">
        <v>16938179</v>
      </c>
      <c r="J2677" t="s">
        <v>37</v>
      </c>
      <c r="K2677" t="s">
        <v>38</v>
      </c>
      <c r="L2677" t="s">
        <v>57</v>
      </c>
      <c r="Q2677" t="s">
        <v>206</v>
      </c>
      <c r="R2677" t="s">
        <v>6509</v>
      </c>
      <c r="S2677">
        <v>41313</v>
      </c>
      <c r="T2677">
        <v>17336</v>
      </c>
      <c r="U2677" t="s">
        <v>6510</v>
      </c>
      <c r="V2677">
        <v>3</v>
      </c>
      <c r="W2677" t="s">
        <v>6511</v>
      </c>
      <c r="X2677" t="s">
        <v>6512</v>
      </c>
      <c r="Y2677">
        <v>246</v>
      </c>
      <c r="Z2677" t="s">
        <v>44</v>
      </c>
      <c r="AA2677" t="s">
        <v>45</v>
      </c>
      <c r="AB2677" t="s">
        <v>46</v>
      </c>
      <c r="AC2677">
        <v>8000000</v>
      </c>
      <c r="AD2677">
        <v>2000</v>
      </c>
      <c r="AE2677">
        <v>826</v>
      </c>
      <c r="AF2677">
        <v>7</v>
      </c>
      <c r="AG2677">
        <v>1.85</v>
      </c>
      <c r="AH2677">
        <v>0</v>
      </c>
    </row>
    <row r="2678" spans="1:34">
      <c r="A2678" t="s">
        <v>34</v>
      </c>
      <c r="B2678" t="s">
        <v>3794</v>
      </c>
      <c r="C2678">
        <v>157</v>
      </c>
      <c r="D2678">
        <v>101</v>
      </c>
      <c r="E2678">
        <v>47</v>
      </c>
      <c r="F2678">
        <v>407</v>
      </c>
      <c r="G2678" t="s">
        <v>166</v>
      </c>
      <c r="H2678">
        <v>658</v>
      </c>
      <c r="I2678">
        <v>8243880</v>
      </c>
      <c r="J2678" t="s">
        <v>37</v>
      </c>
      <c r="K2678" t="s">
        <v>38</v>
      </c>
      <c r="L2678" t="s">
        <v>70</v>
      </c>
      <c r="M2678" t="s">
        <v>87</v>
      </c>
      <c r="Q2678" t="s">
        <v>6581</v>
      </c>
      <c r="R2678" t="s">
        <v>6582</v>
      </c>
      <c r="S2678">
        <v>28714</v>
      </c>
      <c r="T2678">
        <v>3086</v>
      </c>
      <c r="U2678" t="s">
        <v>6583</v>
      </c>
      <c r="V2678">
        <v>1</v>
      </c>
      <c r="W2678" t="s">
        <v>6584</v>
      </c>
      <c r="X2678" t="s">
        <v>6585</v>
      </c>
      <c r="Y2678">
        <v>215</v>
      </c>
      <c r="Z2678" t="s">
        <v>44</v>
      </c>
      <c r="AA2678" t="s">
        <v>45</v>
      </c>
      <c r="AB2678" t="s">
        <v>46</v>
      </c>
      <c r="AC2678">
        <v>3200000</v>
      </c>
      <c r="AD2678">
        <v>2003</v>
      </c>
      <c r="AE2678">
        <v>636</v>
      </c>
      <c r="AF2678">
        <v>7</v>
      </c>
      <c r="AG2678">
        <v>2.35</v>
      </c>
      <c r="AH2678">
        <v>762</v>
      </c>
    </row>
    <row r="2679" spans="1:34">
      <c r="A2679" t="s">
        <v>34</v>
      </c>
      <c r="B2679" t="s">
        <v>6591</v>
      </c>
      <c r="C2679">
        <v>109</v>
      </c>
      <c r="D2679">
        <v>106</v>
      </c>
      <c r="E2679">
        <v>0</v>
      </c>
      <c r="F2679">
        <v>67</v>
      </c>
      <c r="G2679" t="s">
        <v>6592</v>
      </c>
      <c r="H2679">
        <v>617</v>
      </c>
      <c r="I2679">
        <v>58214</v>
      </c>
      <c r="J2679" t="s">
        <v>37</v>
      </c>
      <c r="K2679" t="s">
        <v>38</v>
      </c>
      <c r="L2679" t="s">
        <v>57</v>
      </c>
      <c r="Q2679" t="s">
        <v>817</v>
      </c>
      <c r="R2679" t="s">
        <v>6593</v>
      </c>
      <c r="S2679">
        <v>34224</v>
      </c>
      <c r="T2679">
        <v>916</v>
      </c>
      <c r="U2679" t="s">
        <v>6594</v>
      </c>
      <c r="V2679">
        <v>0</v>
      </c>
      <c r="W2679" t="s">
        <v>6595</v>
      </c>
      <c r="X2679" t="s">
        <v>6596</v>
      </c>
      <c r="Y2679">
        <v>137</v>
      </c>
      <c r="Z2679" t="s">
        <v>44</v>
      </c>
      <c r="AA2679" t="s">
        <v>45</v>
      </c>
      <c r="AB2679" t="s">
        <v>46</v>
      </c>
      <c r="AC2679">
        <v>9500000</v>
      </c>
      <c r="AD2679">
        <v>2010</v>
      </c>
      <c r="AE2679">
        <v>163</v>
      </c>
      <c r="AF2679">
        <v>7</v>
      </c>
      <c r="AG2679">
        <v>2.35</v>
      </c>
      <c r="AH2679">
        <v>10000</v>
      </c>
    </row>
    <row r="2680" spans="1:34">
      <c r="A2680" t="s">
        <v>34</v>
      </c>
      <c r="B2680" t="s">
        <v>1718</v>
      </c>
      <c r="C2680">
        <v>238</v>
      </c>
      <c r="D2680">
        <v>122</v>
      </c>
      <c r="E2680">
        <v>0</v>
      </c>
      <c r="F2680">
        <v>11000</v>
      </c>
      <c r="G2680" t="s">
        <v>209</v>
      </c>
      <c r="H2680">
        <v>14000</v>
      </c>
      <c r="I2680">
        <v>117144465</v>
      </c>
      <c r="J2680" t="s">
        <v>37</v>
      </c>
      <c r="K2680" t="s">
        <v>57</v>
      </c>
      <c r="Q2680" t="s">
        <v>49</v>
      </c>
      <c r="R2680" t="s">
        <v>6768</v>
      </c>
      <c r="S2680">
        <v>256928</v>
      </c>
      <c r="T2680">
        <v>43499</v>
      </c>
      <c r="U2680" t="s">
        <v>131</v>
      </c>
      <c r="V2680">
        <v>3</v>
      </c>
      <c r="W2680" t="s">
        <v>6769</v>
      </c>
      <c r="X2680" t="s">
        <v>6770</v>
      </c>
      <c r="Y2680">
        <v>288</v>
      </c>
      <c r="Z2680" t="s">
        <v>44</v>
      </c>
      <c r="AA2680" t="s">
        <v>45</v>
      </c>
      <c r="AB2680" t="s">
        <v>62</v>
      </c>
      <c r="AC2680">
        <v>85000000</v>
      </c>
      <c r="AD2680">
        <v>2007</v>
      </c>
      <c r="AE2680">
        <v>13000</v>
      </c>
      <c r="AF2680">
        <v>6.9</v>
      </c>
      <c r="AG2680">
        <v>2.35</v>
      </c>
      <c r="AH2680">
        <v>0</v>
      </c>
    </row>
    <row r="2681" spans="1:34">
      <c r="A2681" t="s">
        <v>34</v>
      </c>
      <c r="B2681" t="s">
        <v>294</v>
      </c>
      <c r="C2681">
        <v>127</v>
      </c>
      <c r="D2681">
        <v>130</v>
      </c>
      <c r="E2681">
        <v>2000</v>
      </c>
      <c r="F2681">
        <v>25</v>
      </c>
      <c r="G2681" t="s">
        <v>6796</v>
      </c>
      <c r="H2681">
        <v>268</v>
      </c>
      <c r="I2681">
        <v>1987287</v>
      </c>
      <c r="J2681" t="s">
        <v>37</v>
      </c>
      <c r="K2681" t="s">
        <v>38</v>
      </c>
      <c r="Q2681" t="s">
        <v>6797</v>
      </c>
      <c r="R2681" t="s">
        <v>6798</v>
      </c>
      <c r="S2681">
        <v>25474</v>
      </c>
      <c r="T2681">
        <v>450</v>
      </c>
      <c r="U2681" t="s">
        <v>6799</v>
      </c>
      <c r="V2681">
        <v>0</v>
      </c>
      <c r="W2681" t="s">
        <v>6800</v>
      </c>
      <c r="X2681" t="s">
        <v>6801</v>
      </c>
      <c r="Y2681">
        <v>138</v>
      </c>
      <c r="Z2681" t="s">
        <v>44</v>
      </c>
      <c r="AA2681" t="s">
        <v>329</v>
      </c>
      <c r="AB2681" t="s">
        <v>62</v>
      </c>
      <c r="AC2681">
        <v>50000000</v>
      </c>
      <c r="AD2681">
        <v>2005</v>
      </c>
      <c r="AE2681">
        <v>85</v>
      </c>
      <c r="AF2681">
        <v>6.9</v>
      </c>
      <c r="AG2681">
        <v>2.35</v>
      </c>
      <c r="AH2681">
        <v>0</v>
      </c>
    </row>
    <row r="2682" spans="1:34">
      <c r="A2682" t="s">
        <v>34</v>
      </c>
      <c r="B2682" t="s">
        <v>6920</v>
      </c>
      <c r="C2682">
        <v>85</v>
      </c>
      <c r="D2682">
        <v>125</v>
      </c>
      <c r="E2682">
        <v>21</v>
      </c>
      <c r="F2682">
        <v>581</v>
      </c>
      <c r="G2682" t="s">
        <v>2902</v>
      </c>
      <c r="H2682">
        <v>12000</v>
      </c>
      <c r="I2682">
        <v>38432823</v>
      </c>
      <c r="J2682" t="s">
        <v>37</v>
      </c>
      <c r="K2682" t="s">
        <v>38</v>
      </c>
      <c r="L2682" t="s">
        <v>520</v>
      </c>
      <c r="Q2682" t="s">
        <v>4088</v>
      </c>
      <c r="R2682" t="s">
        <v>6921</v>
      </c>
      <c r="S2682">
        <v>33067</v>
      </c>
      <c r="T2682">
        <v>15811</v>
      </c>
      <c r="U2682" t="s">
        <v>673</v>
      </c>
      <c r="V2682">
        <v>1</v>
      </c>
      <c r="W2682" t="s">
        <v>6922</v>
      </c>
      <c r="X2682" t="s">
        <v>6923</v>
      </c>
      <c r="Y2682">
        <v>134</v>
      </c>
      <c r="Z2682" t="s">
        <v>44</v>
      </c>
      <c r="AA2682" t="s">
        <v>45</v>
      </c>
      <c r="AB2682" t="s">
        <v>62</v>
      </c>
      <c r="AC2682">
        <v>30000000</v>
      </c>
      <c r="AD2682">
        <v>2006</v>
      </c>
      <c r="AE2682">
        <v>2000</v>
      </c>
      <c r="AF2682">
        <v>6.9</v>
      </c>
      <c r="AG2682">
        <v>2.35</v>
      </c>
      <c r="AH2682">
        <v>0</v>
      </c>
    </row>
    <row r="2683" spans="1:34">
      <c r="A2683" t="s">
        <v>34</v>
      </c>
      <c r="B2683" t="s">
        <v>5774</v>
      </c>
      <c r="C2683">
        <v>222</v>
      </c>
      <c r="D2683">
        <v>117</v>
      </c>
      <c r="E2683">
        <v>115</v>
      </c>
      <c r="F2683">
        <v>97</v>
      </c>
      <c r="G2683" t="s">
        <v>6949</v>
      </c>
      <c r="H2683">
        <v>3000</v>
      </c>
      <c r="I2683">
        <v>28563179</v>
      </c>
      <c r="J2683" t="s">
        <v>37</v>
      </c>
      <c r="K2683" t="s">
        <v>38</v>
      </c>
      <c r="L2683" t="s">
        <v>57</v>
      </c>
      <c r="Q2683" t="s">
        <v>51</v>
      </c>
      <c r="R2683" t="s">
        <v>6950</v>
      </c>
      <c r="S2683">
        <v>72693</v>
      </c>
      <c r="T2683">
        <v>3681</v>
      </c>
      <c r="U2683" t="s">
        <v>6951</v>
      </c>
      <c r="V2683">
        <v>4</v>
      </c>
      <c r="W2683" t="s">
        <v>6952</v>
      </c>
      <c r="X2683" t="s">
        <v>6953</v>
      </c>
      <c r="Y2683">
        <v>199</v>
      </c>
      <c r="Z2683" t="s">
        <v>44</v>
      </c>
      <c r="AA2683" t="s">
        <v>45</v>
      </c>
      <c r="AB2683" t="s">
        <v>46</v>
      </c>
      <c r="AC2683">
        <v>21000000</v>
      </c>
      <c r="AD2683">
        <v>2007</v>
      </c>
      <c r="AE2683">
        <v>327</v>
      </c>
      <c r="AF2683">
        <v>6.9</v>
      </c>
      <c r="AG2683">
        <v>1.85</v>
      </c>
      <c r="AH2683">
        <v>0</v>
      </c>
    </row>
    <row r="2684" spans="1:34">
      <c r="A2684" t="s">
        <v>34</v>
      </c>
      <c r="B2684" t="s">
        <v>1457</v>
      </c>
      <c r="C2684">
        <v>131</v>
      </c>
      <c r="D2684">
        <v>120</v>
      </c>
      <c r="E2684">
        <v>446</v>
      </c>
      <c r="F2684">
        <v>1000</v>
      </c>
      <c r="G2684" t="s">
        <v>1031</v>
      </c>
      <c r="H2684">
        <v>22000</v>
      </c>
      <c r="I2684">
        <v>44886089</v>
      </c>
      <c r="J2684" t="s">
        <v>37</v>
      </c>
      <c r="K2684" t="s">
        <v>38</v>
      </c>
      <c r="L2684" t="s">
        <v>57</v>
      </c>
      <c r="Q2684" t="s">
        <v>63</v>
      </c>
      <c r="R2684" t="s">
        <v>7029</v>
      </c>
      <c r="S2684">
        <v>69576</v>
      </c>
      <c r="T2684">
        <v>40117</v>
      </c>
      <c r="U2684" t="s">
        <v>1049</v>
      </c>
      <c r="V2684">
        <v>3</v>
      </c>
      <c r="W2684" t="s">
        <v>7030</v>
      </c>
      <c r="X2684" t="s">
        <v>7031</v>
      </c>
      <c r="Y2684">
        <v>207</v>
      </c>
      <c r="Z2684" t="s">
        <v>44</v>
      </c>
      <c r="AA2684" t="s">
        <v>45</v>
      </c>
      <c r="AB2684" t="s">
        <v>46</v>
      </c>
      <c r="AC2684">
        <v>10000000</v>
      </c>
      <c r="AD2684">
        <v>1997</v>
      </c>
      <c r="AE2684">
        <v>13000</v>
      </c>
      <c r="AF2684">
        <v>6.9</v>
      </c>
      <c r="AG2684">
        <v>1.85</v>
      </c>
      <c r="AH2684">
        <v>2000</v>
      </c>
    </row>
    <row r="2685" spans="1:34">
      <c r="A2685" t="s">
        <v>34</v>
      </c>
      <c r="B2685" t="s">
        <v>7155</v>
      </c>
      <c r="C2685">
        <v>261</v>
      </c>
      <c r="D2685">
        <v>109</v>
      </c>
      <c r="E2685">
        <v>0</v>
      </c>
      <c r="F2685">
        <v>597</v>
      </c>
      <c r="G2685" t="s">
        <v>7156</v>
      </c>
      <c r="H2685">
        <v>1000</v>
      </c>
      <c r="I2685">
        <v>16901126</v>
      </c>
      <c r="J2685" t="s">
        <v>37</v>
      </c>
      <c r="K2685" t="s">
        <v>94</v>
      </c>
      <c r="Q2685" t="s">
        <v>3405</v>
      </c>
      <c r="R2685" t="s">
        <v>7157</v>
      </c>
      <c r="S2685">
        <v>76267</v>
      </c>
      <c r="T2685">
        <v>3544</v>
      </c>
      <c r="U2685" t="s">
        <v>5985</v>
      </c>
      <c r="V2685">
        <v>0</v>
      </c>
      <c r="W2685" t="s">
        <v>7158</v>
      </c>
      <c r="X2685" t="s">
        <v>7159</v>
      </c>
      <c r="Y2685">
        <v>687</v>
      </c>
      <c r="Z2685" t="s">
        <v>44</v>
      </c>
      <c r="AA2685" t="s">
        <v>45</v>
      </c>
      <c r="AB2685" t="s">
        <v>46</v>
      </c>
      <c r="AC2685">
        <v>7000000</v>
      </c>
      <c r="AD2685">
        <v>2005</v>
      </c>
      <c r="AE2685">
        <v>649</v>
      </c>
      <c r="AF2685">
        <v>6.9</v>
      </c>
      <c r="AG2685">
        <v>1.85</v>
      </c>
      <c r="AH2685">
        <v>0</v>
      </c>
    </row>
    <row r="2686" spans="1:34">
      <c r="A2686" t="s">
        <v>34</v>
      </c>
      <c r="B2686" t="s">
        <v>3769</v>
      </c>
      <c r="C2686">
        <v>141</v>
      </c>
      <c r="D2686">
        <v>124</v>
      </c>
      <c r="E2686">
        <v>0</v>
      </c>
      <c r="F2686">
        <v>580</v>
      </c>
      <c r="G2686" t="s">
        <v>48</v>
      </c>
      <c r="H2686">
        <v>22000</v>
      </c>
      <c r="I2686">
        <v>71069884</v>
      </c>
      <c r="J2686" t="s">
        <v>37</v>
      </c>
      <c r="K2686" t="s">
        <v>38</v>
      </c>
      <c r="L2686" t="s">
        <v>57</v>
      </c>
      <c r="Q2686" t="s">
        <v>63</v>
      </c>
      <c r="R2686" t="s">
        <v>7365</v>
      </c>
      <c r="S2686">
        <v>101899</v>
      </c>
      <c r="T2686">
        <v>32871</v>
      </c>
      <c r="U2686" t="s">
        <v>5247</v>
      </c>
      <c r="V2686">
        <v>0</v>
      </c>
      <c r="W2686" t="s">
        <v>7366</v>
      </c>
      <c r="X2686" t="s">
        <v>7367</v>
      </c>
      <c r="Y2686">
        <v>445</v>
      </c>
      <c r="Z2686" t="s">
        <v>44</v>
      </c>
      <c r="AA2686" t="s">
        <v>45</v>
      </c>
      <c r="AB2686" t="s">
        <v>46</v>
      </c>
      <c r="AC2686">
        <v>68000000</v>
      </c>
      <c r="AD2686">
        <v>2001</v>
      </c>
      <c r="AE2686">
        <v>10000</v>
      </c>
      <c r="AF2686">
        <v>6.8</v>
      </c>
      <c r="AG2686">
        <v>2.35</v>
      </c>
      <c r="AH2686">
        <v>0</v>
      </c>
    </row>
    <row r="2687" spans="1:34">
      <c r="A2687" t="s">
        <v>34</v>
      </c>
      <c r="B2687" t="s">
        <v>129</v>
      </c>
      <c r="C2687">
        <v>233</v>
      </c>
      <c r="D2687">
        <v>112</v>
      </c>
      <c r="E2687">
        <v>21000</v>
      </c>
      <c r="F2687">
        <v>237</v>
      </c>
      <c r="G2687" t="s">
        <v>1315</v>
      </c>
      <c r="H2687">
        <v>17000</v>
      </c>
      <c r="I2687">
        <v>95308367</v>
      </c>
      <c r="J2687" t="s">
        <v>37</v>
      </c>
      <c r="K2687" t="s">
        <v>38</v>
      </c>
      <c r="L2687" t="s">
        <v>57</v>
      </c>
      <c r="Q2687" t="s">
        <v>683</v>
      </c>
      <c r="R2687" t="s">
        <v>7402</v>
      </c>
      <c r="S2687">
        <v>206104</v>
      </c>
      <c r="T2687">
        <v>18141</v>
      </c>
      <c r="U2687" t="s">
        <v>7403</v>
      </c>
      <c r="V2687">
        <v>0</v>
      </c>
      <c r="W2687" t="s">
        <v>7404</v>
      </c>
      <c r="X2687" t="s">
        <v>7405</v>
      </c>
      <c r="Y2687">
        <v>850</v>
      </c>
      <c r="Z2687" t="s">
        <v>44</v>
      </c>
      <c r="AA2687" t="s">
        <v>45</v>
      </c>
      <c r="AB2687" t="s">
        <v>46</v>
      </c>
      <c r="AC2687">
        <v>48000000</v>
      </c>
      <c r="AD2687">
        <v>2002</v>
      </c>
      <c r="AE2687">
        <v>324</v>
      </c>
      <c r="AF2687">
        <v>6.8</v>
      </c>
      <c r="AG2687">
        <v>2.35</v>
      </c>
      <c r="AH2687">
        <v>0</v>
      </c>
    </row>
    <row r="2688" spans="1:34">
      <c r="A2688" t="s">
        <v>34</v>
      </c>
      <c r="B2688" t="s">
        <v>654</v>
      </c>
      <c r="C2688">
        <v>152</v>
      </c>
      <c r="D2688">
        <v>113</v>
      </c>
      <c r="E2688">
        <v>323</v>
      </c>
      <c r="F2688">
        <v>835</v>
      </c>
      <c r="G2688" t="s">
        <v>7406</v>
      </c>
      <c r="H2688">
        <v>1000</v>
      </c>
      <c r="I2688">
        <v>69304264</v>
      </c>
      <c r="J2688" t="s">
        <v>37</v>
      </c>
      <c r="K2688" t="s">
        <v>87</v>
      </c>
      <c r="L2688" t="s">
        <v>57</v>
      </c>
      <c r="Q2688" t="s">
        <v>434</v>
      </c>
      <c r="R2688" t="s">
        <v>7407</v>
      </c>
      <c r="S2688">
        <v>73068</v>
      </c>
      <c r="T2688">
        <v>4660</v>
      </c>
      <c r="U2688" t="s">
        <v>2663</v>
      </c>
      <c r="V2688">
        <v>0</v>
      </c>
      <c r="W2688" t="s">
        <v>7408</v>
      </c>
      <c r="X2688" t="s">
        <v>7409</v>
      </c>
      <c r="Y2688">
        <v>419</v>
      </c>
      <c r="Z2688" t="s">
        <v>44</v>
      </c>
      <c r="AA2688" t="s">
        <v>45</v>
      </c>
      <c r="AB2688" t="s">
        <v>46</v>
      </c>
      <c r="AC2688">
        <v>48000000</v>
      </c>
      <c r="AD2688">
        <v>1999</v>
      </c>
      <c r="AE2688">
        <v>977</v>
      </c>
      <c r="AF2688">
        <v>6.8</v>
      </c>
      <c r="AG2688">
        <v>2.35</v>
      </c>
      <c r="AH2688">
        <v>0</v>
      </c>
    </row>
    <row r="2689" spans="1:34">
      <c r="A2689" t="s">
        <v>34</v>
      </c>
      <c r="B2689" t="s">
        <v>681</v>
      </c>
      <c r="C2689">
        <v>150</v>
      </c>
      <c r="D2689">
        <v>124</v>
      </c>
      <c r="E2689">
        <v>0</v>
      </c>
      <c r="F2689">
        <v>19</v>
      </c>
      <c r="G2689" t="s">
        <v>7421</v>
      </c>
      <c r="H2689">
        <v>723</v>
      </c>
      <c r="I2689">
        <v>19719930</v>
      </c>
      <c r="J2689" t="s">
        <v>37</v>
      </c>
      <c r="K2689" t="s">
        <v>38</v>
      </c>
      <c r="L2689" t="s">
        <v>90</v>
      </c>
      <c r="M2689" t="s">
        <v>57</v>
      </c>
      <c r="Q2689" t="s">
        <v>7422</v>
      </c>
      <c r="R2689" t="s">
        <v>7423</v>
      </c>
      <c r="S2689">
        <v>42621</v>
      </c>
      <c r="T2689">
        <v>793</v>
      </c>
      <c r="U2689" t="s">
        <v>7424</v>
      </c>
      <c r="V2689">
        <v>0</v>
      </c>
      <c r="W2689" t="s">
        <v>7425</v>
      </c>
      <c r="X2689" t="s">
        <v>7426</v>
      </c>
      <c r="Y2689">
        <v>531</v>
      </c>
      <c r="Z2689" t="s">
        <v>44</v>
      </c>
      <c r="AA2689" t="s">
        <v>45</v>
      </c>
      <c r="AB2689" t="s">
        <v>46</v>
      </c>
      <c r="AC2689">
        <v>45000000</v>
      </c>
      <c r="AD2689">
        <v>2001</v>
      </c>
      <c r="AE2689">
        <v>44</v>
      </c>
      <c r="AF2689">
        <v>6.8</v>
      </c>
      <c r="AG2689">
        <v>2.35</v>
      </c>
      <c r="AH2689">
        <v>0</v>
      </c>
    </row>
    <row r="2690" spans="1:34">
      <c r="A2690" t="s">
        <v>34</v>
      </c>
      <c r="B2690" t="s">
        <v>7457</v>
      </c>
      <c r="C2690">
        <v>144</v>
      </c>
      <c r="D2690">
        <v>123</v>
      </c>
      <c r="E2690">
        <v>126</v>
      </c>
      <c r="F2690">
        <v>1000</v>
      </c>
      <c r="G2690" t="s">
        <v>1854</v>
      </c>
      <c r="H2690">
        <v>18000</v>
      </c>
      <c r="I2690">
        <v>81159365</v>
      </c>
      <c r="J2690" t="s">
        <v>37</v>
      </c>
      <c r="K2690" t="s">
        <v>38</v>
      </c>
      <c r="L2690" t="s">
        <v>57</v>
      </c>
      <c r="Q2690" t="s">
        <v>239</v>
      </c>
      <c r="R2690" t="s">
        <v>7458</v>
      </c>
      <c r="S2690">
        <v>191470</v>
      </c>
      <c r="T2690">
        <v>25661</v>
      </c>
      <c r="U2690" t="s">
        <v>2606</v>
      </c>
      <c r="V2690">
        <v>2</v>
      </c>
      <c r="W2690" t="s">
        <v>7459</v>
      </c>
      <c r="X2690" t="s">
        <v>7460</v>
      </c>
      <c r="Y2690">
        <v>278</v>
      </c>
      <c r="Z2690" t="s">
        <v>44</v>
      </c>
      <c r="AA2690" t="s">
        <v>45</v>
      </c>
      <c r="AB2690" t="s">
        <v>62</v>
      </c>
      <c r="AC2690">
        <v>35000000</v>
      </c>
      <c r="AD2690">
        <v>2008</v>
      </c>
      <c r="AE2690">
        <v>5000</v>
      </c>
      <c r="AF2690">
        <v>6.8</v>
      </c>
      <c r="AG2690">
        <v>2.35</v>
      </c>
      <c r="AH2690">
        <v>0</v>
      </c>
    </row>
    <row r="2691" spans="1:34">
      <c r="A2691" t="s">
        <v>34</v>
      </c>
      <c r="B2691" t="s">
        <v>4538</v>
      </c>
      <c r="C2691">
        <v>288</v>
      </c>
      <c r="D2691">
        <v>116</v>
      </c>
      <c r="E2691">
        <v>108</v>
      </c>
      <c r="F2691">
        <v>120</v>
      </c>
      <c r="G2691" t="s">
        <v>1481</v>
      </c>
      <c r="H2691">
        <v>23000</v>
      </c>
      <c r="I2691">
        <v>11326836</v>
      </c>
      <c r="J2691" t="s">
        <v>37</v>
      </c>
      <c r="K2691" t="s">
        <v>38</v>
      </c>
      <c r="L2691" t="s">
        <v>57</v>
      </c>
      <c r="Q2691" t="s">
        <v>58</v>
      </c>
      <c r="R2691" t="s">
        <v>7589</v>
      </c>
      <c r="S2691">
        <v>83171</v>
      </c>
      <c r="T2691">
        <v>24134</v>
      </c>
      <c r="U2691" t="s">
        <v>7590</v>
      </c>
      <c r="V2691">
        <v>0</v>
      </c>
      <c r="W2691" t="s">
        <v>7591</v>
      </c>
      <c r="X2691" t="s">
        <v>7592</v>
      </c>
      <c r="Y2691">
        <v>231</v>
      </c>
      <c r="Z2691" t="s">
        <v>44</v>
      </c>
      <c r="AA2691" t="s">
        <v>45</v>
      </c>
      <c r="AB2691" t="s">
        <v>46</v>
      </c>
      <c r="AC2691">
        <v>22000000</v>
      </c>
      <c r="AD2691">
        <v>2013</v>
      </c>
      <c r="AE2691">
        <v>820</v>
      </c>
      <c r="AF2691">
        <v>6.8</v>
      </c>
      <c r="AG2691">
        <v>2.35</v>
      </c>
      <c r="AH2691">
        <v>17000</v>
      </c>
    </row>
    <row r="2692" spans="1:34">
      <c r="A2692" t="s">
        <v>34</v>
      </c>
      <c r="B2692" t="s">
        <v>7625</v>
      </c>
      <c r="C2692">
        <v>43</v>
      </c>
      <c r="D2692">
        <v>113</v>
      </c>
      <c r="E2692">
        <v>17</v>
      </c>
      <c r="F2692">
        <v>551</v>
      </c>
      <c r="G2692" t="s">
        <v>2713</v>
      </c>
      <c r="H2692">
        <v>14000</v>
      </c>
      <c r="I2692">
        <v>58571513</v>
      </c>
      <c r="J2692" t="s">
        <v>37</v>
      </c>
      <c r="K2692" t="s">
        <v>38</v>
      </c>
      <c r="L2692" t="s">
        <v>90</v>
      </c>
      <c r="M2692" t="s">
        <v>57</v>
      </c>
      <c r="Q2692" t="s">
        <v>49</v>
      </c>
      <c r="R2692" t="s">
        <v>7626</v>
      </c>
      <c r="S2692">
        <v>30213</v>
      </c>
      <c r="T2692">
        <v>15914</v>
      </c>
      <c r="U2692" t="s">
        <v>2310</v>
      </c>
      <c r="V2692">
        <v>1</v>
      </c>
      <c r="W2692" t="s">
        <v>7627</v>
      </c>
      <c r="X2692" t="s">
        <v>7628</v>
      </c>
      <c r="Y2692">
        <v>112</v>
      </c>
      <c r="Z2692" t="s">
        <v>44</v>
      </c>
      <c r="AA2692" t="s">
        <v>45</v>
      </c>
      <c r="AB2692" t="s">
        <v>46</v>
      </c>
      <c r="AC2692">
        <v>19000000</v>
      </c>
      <c r="AD2692">
        <v>1989</v>
      </c>
      <c r="AE2692">
        <v>599</v>
      </c>
      <c r="AF2692">
        <v>6.8</v>
      </c>
      <c r="AG2692">
        <v>1.85</v>
      </c>
      <c r="AH2692">
        <v>0</v>
      </c>
    </row>
    <row r="2693" spans="1:34">
      <c r="A2693" t="s">
        <v>34</v>
      </c>
      <c r="B2693" t="s">
        <v>2438</v>
      </c>
      <c r="C2693">
        <v>291</v>
      </c>
      <c r="D2693">
        <v>122</v>
      </c>
      <c r="E2693">
        <v>210</v>
      </c>
      <c r="F2693">
        <v>123</v>
      </c>
      <c r="G2693" t="s">
        <v>7656</v>
      </c>
      <c r="H2693">
        <v>22000</v>
      </c>
      <c r="I2693">
        <v>17237244</v>
      </c>
      <c r="J2693" t="s">
        <v>37</v>
      </c>
      <c r="K2693" t="s">
        <v>38</v>
      </c>
      <c r="L2693" t="s">
        <v>57</v>
      </c>
      <c r="Q2693" t="s">
        <v>699</v>
      </c>
      <c r="R2693" t="s">
        <v>7657</v>
      </c>
      <c r="S2693">
        <v>57210</v>
      </c>
      <c r="T2693">
        <v>22574</v>
      </c>
      <c r="U2693" t="s">
        <v>7658</v>
      </c>
      <c r="V2693">
        <v>3</v>
      </c>
      <c r="W2693" t="s">
        <v>7659</v>
      </c>
      <c r="X2693" t="s">
        <v>7660</v>
      </c>
      <c r="Y2693">
        <v>158</v>
      </c>
      <c r="Z2693" t="s">
        <v>44</v>
      </c>
      <c r="AA2693" t="s">
        <v>329</v>
      </c>
      <c r="AB2693" t="s">
        <v>46</v>
      </c>
      <c r="AC2693">
        <v>15000000</v>
      </c>
      <c r="AD2693">
        <v>2014</v>
      </c>
      <c r="AE2693">
        <v>164</v>
      </c>
      <c r="AF2693">
        <v>6.8</v>
      </c>
      <c r="AG2693">
        <v>2.35</v>
      </c>
      <c r="AH2693">
        <v>13000</v>
      </c>
    </row>
    <row r="2694" spans="1:34">
      <c r="A2694" t="s">
        <v>34</v>
      </c>
      <c r="B2694" t="s">
        <v>4264</v>
      </c>
      <c r="C2694">
        <v>52</v>
      </c>
      <c r="D2694">
        <v>115</v>
      </c>
      <c r="E2694">
        <v>39</v>
      </c>
      <c r="F2694">
        <v>642</v>
      </c>
      <c r="G2694" t="s">
        <v>4252</v>
      </c>
      <c r="H2694">
        <v>12000</v>
      </c>
      <c r="I2694">
        <v>529766</v>
      </c>
      <c r="J2694" t="s">
        <v>37</v>
      </c>
      <c r="K2694" t="s">
        <v>38</v>
      </c>
      <c r="Q2694" t="s">
        <v>449</v>
      </c>
      <c r="R2694" t="s">
        <v>7661</v>
      </c>
      <c r="S2694">
        <v>22345</v>
      </c>
      <c r="T2694">
        <v>14889</v>
      </c>
      <c r="U2694" t="s">
        <v>398</v>
      </c>
      <c r="V2694">
        <v>2</v>
      </c>
      <c r="W2694" t="s">
        <v>7662</v>
      </c>
      <c r="X2694" t="s">
        <v>7663</v>
      </c>
      <c r="Y2694">
        <v>144</v>
      </c>
      <c r="Z2694" t="s">
        <v>44</v>
      </c>
      <c r="AA2694" t="s">
        <v>45</v>
      </c>
      <c r="AB2694" t="s">
        <v>46</v>
      </c>
      <c r="AC2694">
        <v>7000000</v>
      </c>
      <c r="AD2694">
        <v>1995</v>
      </c>
      <c r="AE2694">
        <v>970</v>
      </c>
      <c r="AF2694">
        <v>6.8</v>
      </c>
      <c r="AG2694">
        <v>1.85</v>
      </c>
      <c r="AH2694">
        <v>0</v>
      </c>
    </row>
    <row r="2695" spans="1:34">
      <c r="A2695" t="s">
        <v>34</v>
      </c>
      <c r="B2695" t="s">
        <v>7822</v>
      </c>
      <c r="C2695">
        <v>19</v>
      </c>
      <c r="D2695">
        <v>103</v>
      </c>
      <c r="E2695">
        <v>261</v>
      </c>
      <c r="F2695">
        <v>145</v>
      </c>
      <c r="G2695" t="s">
        <v>2920</v>
      </c>
      <c r="H2695">
        <v>722</v>
      </c>
      <c r="I2695">
        <v>1100000</v>
      </c>
      <c r="J2695" t="s">
        <v>37</v>
      </c>
      <c r="K2695" t="s">
        <v>38</v>
      </c>
      <c r="Q2695" t="s">
        <v>1837</v>
      </c>
      <c r="R2695" t="s">
        <v>7823</v>
      </c>
      <c r="S2695">
        <v>3665</v>
      </c>
      <c r="T2695">
        <v>1201</v>
      </c>
      <c r="U2695" t="s">
        <v>651</v>
      </c>
      <c r="V2695">
        <v>0</v>
      </c>
      <c r="W2695" t="s">
        <v>7824</v>
      </c>
      <c r="X2695" t="s">
        <v>7825</v>
      </c>
      <c r="Y2695">
        <v>39</v>
      </c>
      <c r="Z2695" t="s">
        <v>44</v>
      </c>
      <c r="AA2695" t="s">
        <v>45</v>
      </c>
      <c r="AB2695" t="s">
        <v>46</v>
      </c>
      <c r="AC2695">
        <v>5000000</v>
      </c>
      <c r="AD2695">
        <v>1992</v>
      </c>
      <c r="AE2695">
        <v>280</v>
      </c>
      <c r="AF2695">
        <v>6.8</v>
      </c>
      <c r="AG2695">
        <v>1.85</v>
      </c>
      <c r="AH2695">
        <v>247</v>
      </c>
    </row>
    <row r="2696" spans="1:34">
      <c r="A2696" t="s">
        <v>34</v>
      </c>
      <c r="B2696" t="s">
        <v>3459</v>
      </c>
      <c r="C2696">
        <v>75</v>
      </c>
      <c r="D2696">
        <v>118</v>
      </c>
      <c r="E2696">
        <v>176</v>
      </c>
      <c r="F2696">
        <v>308</v>
      </c>
      <c r="G2696" t="s">
        <v>1742</v>
      </c>
      <c r="H2696">
        <v>18000</v>
      </c>
      <c r="I2696">
        <v>66488090</v>
      </c>
      <c r="J2696" t="s">
        <v>37</v>
      </c>
      <c r="K2696" t="s">
        <v>38</v>
      </c>
      <c r="L2696" t="s">
        <v>90</v>
      </c>
      <c r="M2696" t="s">
        <v>57</v>
      </c>
      <c r="Q2696" t="s">
        <v>1453</v>
      </c>
      <c r="R2696" t="s">
        <v>8178</v>
      </c>
      <c r="S2696">
        <v>120202</v>
      </c>
      <c r="T2696">
        <v>29748</v>
      </c>
      <c r="U2696" t="s">
        <v>8179</v>
      </c>
      <c r="V2696">
        <v>2</v>
      </c>
      <c r="W2696" t="s">
        <v>8180</v>
      </c>
      <c r="X2696" t="s">
        <v>8181</v>
      </c>
      <c r="Y2696">
        <v>397</v>
      </c>
      <c r="Z2696" t="s">
        <v>44</v>
      </c>
      <c r="AA2696" t="s">
        <v>45</v>
      </c>
      <c r="AB2696" t="s">
        <v>46</v>
      </c>
      <c r="AC2696">
        <v>48000000</v>
      </c>
      <c r="AD2696">
        <v>1999</v>
      </c>
      <c r="AE2696">
        <v>11000</v>
      </c>
      <c r="AF2696">
        <v>6.7</v>
      </c>
      <c r="AG2696">
        <v>2.35</v>
      </c>
      <c r="AH2696">
        <v>0</v>
      </c>
    </row>
    <row r="2697" spans="1:34">
      <c r="A2697" t="s">
        <v>34</v>
      </c>
      <c r="B2697" t="s">
        <v>3634</v>
      </c>
      <c r="C2697">
        <v>39</v>
      </c>
      <c r="D2697">
        <v>119</v>
      </c>
      <c r="E2697">
        <v>541</v>
      </c>
      <c r="F2697">
        <v>551</v>
      </c>
      <c r="G2697" t="s">
        <v>5009</v>
      </c>
      <c r="H2697">
        <v>821</v>
      </c>
      <c r="I2697">
        <v>92115211</v>
      </c>
      <c r="J2697" t="s">
        <v>37</v>
      </c>
      <c r="K2697" t="s">
        <v>38</v>
      </c>
      <c r="L2697" t="s">
        <v>90</v>
      </c>
      <c r="M2697" t="s">
        <v>57</v>
      </c>
      <c r="Q2697" t="s">
        <v>6262</v>
      </c>
      <c r="R2697" t="s">
        <v>8182</v>
      </c>
      <c r="S2697">
        <v>45798</v>
      </c>
      <c r="T2697">
        <v>4043</v>
      </c>
      <c r="U2697" t="s">
        <v>8183</v>
      </c>
      <c r="V2697">
        <v>3</v>
      </c>
      <c r="W2697" t="s">
        <v>8184</v>
      </c>
      <c r="X2697" t="s">
        <v>8185</v>
      </c>
      <c r="Y2697">
        <v>94</v>
      </c>
      <c r="Z2697" t="s">
        <v>44</v>
      </c>
      <c r="AA2697" t="s">
        <v>45</v>
      </c>
      <c r="AB2697" t="s">
        <v>62</v>
      </c>
      <c r="AC2697">
        <v>45000000</v>
      </c>
      <c r="AD2697">
        <v>1994</v>
      </c>
      <c r="AE2697">
        <v>577</v>
      </c>
      <c r="AF2697">
        <v>6.7</v>
      </c>
      <c r="AG2697">
        <v>2.35</v>
      </c>
      <c r="AH2697">
        <v>1000</v>
      </c>
    </row>
    <row r="2698" spans="1:34">
      <c r="A2698" t="s">
        <v>34</v>
      </c>
      <c r="B2698" t="s">
        <v>670</v>
      </c>
      <c r="C2698">
        <v>154</v>
      </c>
      <c r="D2698">
        <v>130</v>
      </c>
      <c r="E2698">
        <v>149</v>
      </c>
      <c r="F2698">
        <v>798</v>
      </c>
      <c r="G2698" t="s">
        <v>4831</v>
      </c>
      <c r="H2698">
        <v>1000</v>
      </c>
      <c r="I2698">
        <v>15709385</v>
      </c>
      <c r="J2698" t="s">
        <v>37</v>
      </c>
      <c r="K2698" t="s">
        <v>38</v>
      </c>
      <c r="L2698" t="s">
        <v>57</v>
      </c>
      <c r="Q2698" t="s">
        <v>1190</v>
      </c>
      <c r="R2698" t="s">
        <v>8246</v>
      </c>
      <c r="S2698">
        <v>53053</v>
      </c>
      <c r="T2698">
        <v>5101</v>
      </c>
      <c r="U2698" t="s">
        <v>671</v>
      </c>
      <c r="V2698">
        <v>0</v>
      </c>
      <c r="W2698" t="s">
        <v>8247</v>
      </c>
      <c r="X2698" t="s">
        <v>8248</v>
      </c>
      <c r="Y2698">
        <v>132</v>
      </c>
      <c r="Z2698" t="s">
        <v>44</v>
      </c>
      <c r="AA2698" t="s">
        <v>45</v>
      </c>
      <c r="AB2698" t="s">
        <v>46</v>
      </c>
      <c r="AC2698">
        <v>30000000</v>
      </c>
      <c r="AD2698">
        <v>2008</v>
      </c>
      <c r="AE2698">
        <v>807</v>
      </c>
      <c r="AF2698">
        <v>6.7</v>
      </c>
      <c r="AG2698">
        <v>1.85</v>
      </c>
      <c r="AH2698">
        <v>0</v>
      </c>
    </row>
    <row r="2699" spans="1:34">
      <c r="A2699" t="s">
        <v>34</v>
      </c>
      <c r="B2699" t="s">
        <v>8270</v>
      </c>
      <c r="C2699">
        <v>268</v>
      </c>
      <c r="D2699">
        <v>98</v>
      </c>
      <c r="E2699">
        <v>0</v>
      </c>
      <c r="F2699">
        <v>638</v>
      </c>
      <c r="G2699" t="s">
        <v>2515</v>
      </c>
      <c r="H2699">
        <v>8000</v>
      </c>
      <c r="I2699">
        <v>41008532</v>
      </c>
      <c r="J2699" t="s">
        <v>37</v>
      </c>
      <c r="K2699" t="s">
        <v>38</v>
      </c>
      <c r="L2699" t="s">
        <v>57</v>
      </c>
      <c r="Q2699" t="s">
        <v>4199</v>
      </c>
      <c r="R2699" t="s">
        <v>8271</v>
      </c>
      <c r="S2699">
        <v>19611</v>
      </c>
      <c r="T2699">
        <v>10894</v>
      </c>
      <c r="U2699" t="s">
        <v>5492</v>
      </c>
      <c r="V2699">
        <v>1</v>
      </c>
      <c r="W2699" t="s">
        <v>8272</v>
      </c>
      <c r="X2699" t="s">
        <v>8273</v>
      </c>
      <c r="Y2699">
        <v>103</v>
      </c>
      <c r="Z2699" t="s">
        <v>44</v>
      </c>
      <c r="AA2699" t="s">
        <v>45</v>
      </c>
      <c r="AB2699" t="s">
        <v>46</v>
      </c>
      <c r="AC2699">
        <v>27000000</v>
      </c>
      <c r="AD2699">
        <v>2016</v>
      </c>
      <c r="AE2699">
        <v>698</v>
      </c>
      <c r="AF2699">
        <v>6.7</v>
      </c>
      <c r="AG2699">
        <v>2.35</v>
      </c>
      <c r="AH2699">
        <v>0</v>
      </c>
    </row>
    <row r="2700" spans="1:34">
      <c r="A2700" t="s">
        <v>34</v>
      </c>
      <c r="B2700" t="s">
        <v>4500</v>
      </c>
      <c r="C2700">
        <v>280</v>
      </c>
      <c r="D2700">
        <v>122</v>
      </c>
      <c r="E2700">
        <v>0</v>
      </c>
      <c r="F2700">
        <v>407</v>
      </c>
      <c r="G2700" t="s">
        <v>3942</v>
      </c>
      <c r="H2700">
        <v>12000</v>
      </c>
      <c r="I2700">
        <v>1697956</v>
      </c>
      <c r="J2700" t="s">
        <v>37</v>
      </c>
      <c r="K2700" t="s">
        <v>38</v>
      </c>
      <c r="Q2700" t="s">
        <v>2304</v>
      </c>
      <c r="R2700" t="s">
        <v>8292</v>
      </c>
      <c r="S2700">
        <v>64944</v>
      </c>
      <c r="T2700">
        <v>13809</v>
      </c>
      <c r="U2700" t="s">
        <v>6583</v>
      </c>
      <c r="V2700">
        <v>2</v>
      </c>
      <c r="W2700" t="s">
        <v>8293</v>
      </c>
      <c r="X2700" t="s">
        <v>8294</v>
      </c>
      <c r="Y2700">
        <v>212</v>
      </c>
      <c r="Z2700" t="s">
        <v>44</v>
      </c>
      <c r="AA2700" t="s">
        <v>45</v>
      </c>
      <c r="AB2700" t="s">
        <v>46</v>
      </c>
      <c r="AC2700">
        <v>20000000</v>
      </c>
      <c r="AD2700">
        <v>2009</v>
      </c>
      <c r="AE2700">
        <v>463</v>
      </c>
      <c r="AF2700">
        <v>6.7</v>
      </c>
      <c r="AG2700">
        <v>1.85</v>
      </c>
      <c r="AH2700">
        <v>6000</v>
      </c>
    </row>
    <row r="2701" spans="1:34">
      <c r="A2701" t="s">
        <v>34</v>
      </c>
      <c r="B2701" t="s">
        <v>2199</v>
      </c>
      <c r="C2701">
        <v>197</v>
      </c>
      <c r="D2701">
        <v>132</v>
      </c>
      <c r="E2701">
        <v>847</v>
      </c>
      <c r="F2701">
        <v>625</v>
      </c>
      <c r="G2701" t="s">
        <v>2841</v>
      </c>
      <c r="H2701">
        <v>3000</v>
      </c>
      <c r="I2701">
        <v>27154426</v>
      </c>
      <c r="J2701" t="s">
        <v>37</v>
      </c>
      <c r="K2701" t="s">
        <v>38</v>
      </c>
      <c r="L2701" t="s">
        <v>57</v>
      </c>
      <c r="Q2701" t="s">
        <v>901</v>
      </c>
      <c r="R2701" t="s">
        <v>8392</v>
      </c>
      <c r="S2701">
        <v>52852</v>
      </c>
      <c r="T2701">
        <v>6317</v>
      </c>
      <c r="U2701" t="s">
        <v>3066</v>
      </c>
      <c r="V2701">
        <v>1</v>
      </c>
      <c r="W2701" t="s">
        <v>8393</v>
      </c>
      <c r="X2701" t="s">
        <v>8394</v>
      </c>
      <c r="Y2701">
        <v>138</v>
      </c>
      <c r="Z2701" t="s">
        <v>44</v>
      </c>
      <c r="AA2701" t="s">
        <v>45</v>
      </c>
      <c r="AB2701" t="s">
        <v>46</v>
      </c>
      <c r="AC2701">
        <v>17000000</v>
      </c>
      <c r="AD2701">
        <v>2009</v>
      </c>
      <c r="AE2701">
        <v>960</v>
      </c>
      <c r="AF2701">
        <v>6.7</v>
      </c>
      <c r="AG2701">
        <v>2.35</v>
      </c>
      <c r="AH2701">
        <v>4000</v>
      </c>
    </row>
    <row r="2702" spans="1:34">
      <c r="A2702" t="s">
        <v>34</v>
      </c>
      <c r="B2702" t="s">
        <v>1939</v>
      </c>
      <c r="C2702">
        <v>119</v>
      </c>
      <c r="D2702">
        <v>97</v>
      </c>
      <c r="E2702">
        <v>164</v>
      </c>
      <c r="F2702">
        <v>308</v>
      </c>
      <c r="G2702" t="s">
        <v>8416</v>
      </c>
      <c r="H2702">
        <v>436</v>
      </c>
      <c r="I2702">
        <v>12212417</v>
      </c>
      <c r="J2702" t="s">
        <v>37</v>
      </c>
      <c r="K2702" t="s">
        <v>57</v>
      </c>
      <c r="Q2702" t="s">
        <v>8417</v>
      </c>
      <c r="R2702" t="s">
        <v>8418</v>
      </c>
      <c r="S2702">
        <v>30643</v>
      </c>
      <c r="T2702">
        <v>1172</v>
      </c>
      <c r="U2702" t="s">
        <v>8179</v>
      </c>
      <c r="V2702">
        <v>3</v>
      </c>
      <c r="W2702" t="s">
        <v>8419</v>
      </c>
      <c r="X2702" t="s">
        <v>8420</v>
      </c>
      <c r="Y2702">
        <v>144</v>
      </c>
      <c r="Z2702" t="s">
        <v>44</v>
      </c>
      <c r="AA2702" t="s">
        <v>45</v>
      </c>
      <c r="AB2702" t="s">
        <v>46</v>
      </c>
      <c r="AC2702">
        <v>15000000</v>
      </c>
      <c r="AD2702">
        <v>2003</v>
      </c>
      <c r="AE2702">
        <v>324</v>
      </c>
      <c r="AF2702">
        <v>6.7</v>
      </c>
      <c r="AG2702">
        <v>2.35</v>
      </c>
      <c r="AH2702">
        <v>622</v>
      </c>
    </row>
    <row r="2703" spans="1:34">
      <c r="A2703" t="s">
        <v>34</v>
      </c>
      <c r="B2703" t="s">
        <v>2485</v>
      </c>
      <c r="C2703">
        <v>150</v>
      </c>
      <c r="D2703">
        <v>111</v>
      </c>
      <c r="E2703">
        <v>122</v>
      </c>
      <c r="F2703">
        <v>25</v>
      </c>
      <c r="G2703" t="s">
        <v>8424</v>
      </c>
      <c r="H2703">
        <v>918</v>
      </c>
      <c r="I2703">
        <v>2203641</v>
      </c>
      <c r="J2703" t="s">
        <v>37</v>
      </c>
      <c r="K2703" t="s">
        <v>38</v>
      </c>
      <c r="L2703" t="s">
        <v>90</v>
      </c>
      <c r="M2703" t="s">
        <v>57</v>
      </c>
      <c r="Q2703" t="s">
        <v>539</v>
      </c>
      <c r="R2703" t="s">
        <v>8425</v>
      </c>
      <c r="S2703">
        <v>42792</v>
      </c>
      <c r="T2703">
        <v>1252</v>
      </c>
      <c r="U2703" t="s">
        <v>8426</v>
      </c>
      <c r="V2703">
        <v>0</v>
      </c>
      <c r="W2703" t="s">
        <v>8427</v>
      </c>
      <c r="X2703" t="s">
        <v>8428</v>
      </c>
      <c r="Y2703">
        <v>162</v>
      </c>
      <c r="Z2703" t="s">
        <v>44</v>
      </c>
      <c r="AA2703" t="s">
        <v>696</v>
      </c>
      <c r="AB2703" t="s">
        <v>46</v>
      </c>
      <c r="AC2703">
        <v>15000000</v>
      </c>
      <c r="AD2703">
        <v>2008</v>
      </c>
      <c r="AE2703">
        <v>278</v>
      </c>
      <c r="AF2703">
        <v>6.7</v>
      </c>
      <c r="AG2703">
        <v>2.35</v>
      </c>
      <c r="AH2703">
        <v>0</v>
      </c>
    </row>
    <row r="2704" spans="1:34">
      <c r="A2704" t="s">
        <v>34</v>
      </c>
      <c r="B2704" t="s">
        <v>2485</v>
      </c>
      <c r="C2704">
        <v>285</v>
      </c>
      <c r="D2704">
        <v>94</v>
      </c>
      <c r="E2704">
        <v>122</v>
      </c>
      <c r="F2704">
        <v>383</v>
      </c>
      <c r="G2704" t="s">
        <v>8442</v>
      </c>
      <c r="H2704">
        <v>873</v>
      </c>
      <c r="I2704">
        <v>51872378</v>
      </c>
      <c r="J2704" t="s">
        <v>37</v>
      </c>
      <c r="K2704" t="s">
        <v>57</v>
      </c>
      <c r="Q2704" t="s">
        <v>8031</v>
      </c>
      <c r="R2704" t="s">
        <v>8443</v>
      </c>
      <c r="S2704">
        <v>88241</v>
      </c>
      <c r="T2704">
        <v>2812</v>
      </c>
      <c r="U2704" t="s">
        <v>8444</v>
      </c>
      <c r="V2704">
        <v>0</v>
      </c>
      <c r="W2704" t="s">
        <v>8445</v>
      </c>
      <c r="X2704" t="s">
        <v>8446</v>
      </c>
      <c r="Y2704">
        <v>266</v>
      </c>
      <c r="Z2704" t="s">
        <v>44</v>
      </c>
      <c r="AA2704" t="s">
        <v>45</v>
      </c>
      <c r="AB2704" t="s">
        <v>46</v>
      </c>
      <c r="AC2704">
        <v>13000000</v>
      </c>
      <c r="AD2704">
        <v>2013</v>
      </c>
      <c r="AE2704">
        <v>461</v>
      </c>
      <c r="AF2704">
        <v>6.7</v>
      </c>
      <c r="AG2704">
        <v>1.85</v>
      </c>
      <c r="AH2704">
        <v>23000</v>
      </c>
    </row>
    <row r="2705" spans="1:34">
      <c r="A2705" t="s">
        <v>34</v>
      </c>
      <c r="B2705" t="s">
        <v>1245</v>
      </c>
      <c r="C2705">
        <v>376</v>
      </c>
      <c r="D2705">
        <v>98</v>
      </c>
      <c r="E2705">
        <v>607</v>
      </c>
      <c r="F2705">
        <v>251</v>
      </c>
      <c r="G2705" t="s">
        <v>8486</v>
      </c>
      <c r="H2705">
        <v>11000</v>
      </c>
      <c r="I2705">
        <v>1987762</v>
      </c>
      <c r="J2705" t="s">
        <v>37</v>
      </c>
      <c r="K2705" t="s">
        <v>38</v>
      </c>
      <c r="L2705" t="s">
        <v>87</v>
      </c>
      <c r="M2705" t="s">
        <v>57</v>
      </c>
      <c r="Q2705" t="s">
        <v>201</v>
      </c>
      <c r="R2705" t="s">
        <v>8487</v>
      </c>
      <c r="S2705">
        <v>59297</v>
      </c>
      <c r="T2705">
        <v>11853</v>
      </c>
      <c r="U2705" t="s">
        <v>8488</v>
      </c>
      <c r="V2705">
        <v>0</v>
      </c>
      <c r="W2705" t="s">
        <v>8489</v>
      </c>
      <c r="X2705" t="s">
        <v>8490</v>
      </c>
      <c r="Y2705">
        <v>216</v>
      </c>
      <c r="Z2705" t="s">
        <v>44</v>
      </c>
      <c r="AA2705" t="s">
        <v>45</v>
      </c>
      <c r="AB2705" t="s">
        <v>46</v>
      </c>
      <c r="AC2705">
        <v>11000000</v>
      </c>
      <c r="AD2705">
        <v>2011</v>
      </c>
      <c r="AE2705">
        <v>414</v>
      </c>
      <c r="AF2705">
        <v>6.7</v>
      </c>
      <c r="AG2705">
        <v>1.85</v>
      </c>
      <c r="AH2705">
        <v>12000</v>
      </c>
    </row>
    <row r="2706" spans="1:34">
      <c r="A2706" t="s">
        <v>34</v>
      </c>
      <c r="B2706" t="s">
        <v>630</v>
      </c>
      <c r="C2706">
        <v>79</v>
      </c>
      <c r="D2706">
        <v>139</v>
      </c>
      <c r="E2706">
        <v>2000</v>
      </c>
      <c r="F2706">
        <v>808</v>
      </c>
      <c r="G2706" t="s">
        <v>467</v>
      </c>
      <c r="H2706">
        <v>960</v>
      </c>
      <c r="I2706">
        <v>136448821</v>
      </c>
      <c r="J2706" t="s">
        <v>37</v>
      </c>
      <c r="K2706" t="s">
        <v>57</v>
      </c>
      <c r="Q2706" t="s">
        <v>2841</v>
      </c>
      <c r="R2706" t="s">
        <v>8808</v>
      </c>
      <c r="S2706">
        <v>98989</v>
      </c>
      <c r="T2706">
        <v>3667</v>
      </c>
      <c r="U2706" t="s">
        <v>4865</v>
      </c>
      <c r="V2706">
        <v>1</v>
      </c>
      <c r="W2706" t="s">
        <v>8809</v>
      </c>
      <c r="X2706" t="s">
        <v>8810</v>
      </c>
      <c r="Y2706">
        <v>158</v>
      </c>
      <c r="Z2706" t="s">
        <v>44</v>
      </c>
      <c r="AA2706" t="s">
        <v>45</v>
      </c>
      <c r="AB2706" t="s">
        <v>46</v>
      </c>
      <c r="AC2706">
        <v>80000000</v>
      </c>
      <c r="AD2706">
        <v>1996</v>
      </c>
      <c r="AE2706">
        <v>848</v>
      </c>
      <c r="AF2706">
        <v>6.6</v>
      </c>
      <c r="AG2706">
        <v>1.85</v>
      </c>
      <c r="AH2706">
        <v>1000</v>
      </c>
    </row>
    <row r="2707" spans="1:34">
      <c r="A2707" t="s">
        <v>34</v>
      </c>
      <c r="B2707" t="s">
        <v>1067</v>
      </c>
      <c r="C2707">
        <v>258</v>
      </c>
      <c r="D2707">
        <v>117</v>
      </c>
      <c r="E2707">
        <v>258</v>
      </c>
      <c r="F2707">
        <v>896</v>
      </c>
      <c r="G2707" t="s">
        <v>275</v>
      </c>
      <c r="H2707">
        <v>2000</v>
      </c>
      <c r="I2707">
        <v>43290977</v>
      </c>
      <c r="J2707" t="s">
        <v>37</v>
      </c>
      <c r="K2707" t="s">
        <v>38</v>
      </c>
      <c r="L2707" t="s">
        <v>90</v>
      </c>
      <c r="M2707" t="s">
        <v>57</v>
      </c>
      <c r="Q2707" t="s">
        <v>8836</v>
      </c>
      <c r="R2707" t="s">
        <v>8837</v>
      </c>
      <c r="S2707">
        <v>75201</v>
      </c>
      <c r="T2707">
        <v>7053</v>
      </c>
      <c r="U2707" t="s">
        <v>1305</v>
      </c>
      <c r="V2707">
        <v>1</v>
      </c>
      <c r="W2707" t="s">
        <v>8838</v>
      </c>
      <c r="X2707" t="s">
        <v>8839</v>
      </c>
      <c r="Y2707">
        <v>256</v>
      </c>
      <c r="Z2707" t="s">
        <v>44</v>
      </c>
      <c r="AA2707" t="s">
        <v>329</v>
      </c>
      <c r="AB2707" t="s">
        <v>46</v>
      </c>
      <c r="AC2707">
        <v>80000000</v>
      </c>
      <c r="AD2707">
        <v>2010</v>
      </c>
      <c r="AE2707">
        <v>1000</v>
      </c>
      <c r="AF2707">
        <v>6.6</v>
      </c>
      <c r="AG2707">
        <v>2.35</v>
      </c>
      <c r="AH2707">
        <v>0</v>
      </c>
    </row>
    <row r="2708" spans="1:34">
      <c r="A2708" t="s">
        <v>34</v>
      </c>
      <c r="B2708" t="s">
        <v>5425</v>
      </c>
      <c r="C2708">
        <v>235</v>
      </c>
      <c r="D2708">
        <v>90</v>
      </c>
      <c r="E2708">
        <v>38</v>
      </c>
      <c r="F2708">
        <v>882</v>
      </c>
      <c r="G2708" t="s">
        <v>779</v>
      </c>
      <c r="H2708">
        <v>2000</v>
      </c>
      <c r="I2708">
        <v>72266306</v>
      </c>
      <c r="J2708" t="s">
        <v>37</v>
      </c>
      <c r="K2708" t="s">
        <v>38</v>
      </c>
      <c r="L2708" t="s">
        <v>90</v>
      </c>
      <c r="M2708" t="s">
        <v>57</v>
      </c>
      <c r="Q2708" t="s">
        <v>1479</v>
      </c>
      <c r="R2708" t="s">
        <v>8918</v>
      </c>
      <c r="S2708">
        <v>127528</v>
      </c>
      <c r="T2708">
        <v>6775</v>
      </c>
      <c r="U2708" t="s">
        <v>682</v>
      </c>
      <c r="V2708">
        <v>4</v>
      </c>
      <c r="W2708" t="s">
        <v>8919</v>
      </c>
      <c r="X2708" t="s">
        <v>8920</v>
      </c>
      <c r="Y2708">
        <v>422</v>
      </c>
      <c r="Z2708" t="s">
        <v>44</v>
      </c>
      <c r="AA2708" t="s">
        <v>45</v>
      </c>
      <c r="AB2708" t="s">
        <v>62</v>
      </c>
      <c r="AC2708">
        <v>40000000</v>
      </c>
      <c r="AD2708">
        <v>2008</v>
      </c>
      <c r="AE2708">
        <v>897</v>
      </c>
      <c r="AF2708">
        <v>6.6</v>
      </c>
      <c r="AG2708">
        <v>2.35</v>
      </c>
      <c r="AH2708">
        <v>0</v>
      </c>
    </row>
    <row r="2709" spans="1:34">
      <c r="A2709" t="s">
        <v>34</v>
      </c>
      <c r="B2709" t="s">
        <v>105</v>
      </c>
      <c r="C2709">
        <v>91</v>
      </c>
      <c r="D2709">
        <v>155</v>
      </c>
      <c r="E2709">
        <v>16000</v>
      </c>
      <c r="F2709">
        <v>229</v>
      </c>
      <c r="G2709" t="s">
        <v>41</v>
      </c>
      <c r="H2709">
        <v>18000</v>
      </c>
      <c r="I2709">
        <v>25078937</v>
      </c>
      <c r="J2709" t="s">
        <v>37</v>
      </c>
      <c r="K2709" t="s">
        <v>38</v>
      </c>
      <c r="L2709" t="s">
        <v>90</v>
      </c>
      <c r="M2709" t="s">
        <v>57</v>
      </c>
      <c r="Q2709" t="s">
        <v>239</v>
      </c>
      <c r="R2709" t="s">
        <v>8957</v>
      </c>
      <c r="S2709">
        <v>31751</v>
      </c>
      <c r="T2709">
        <v>19689</v>
      </c>
      <c r="U2709" t="s">
        <v>8958</v>
      </c>
      <c r="V2709">
        <v>2</v>
      </c>
      <c r="W2709" t="s">
        <v>8959</v>
      </c>
      <c r="X2709" t="s">
        <v>8960</v>
      </c>
      <c r="Y2709">
        <v>216</v>
      </c>
      <c r="Z2709" t="s">
        <v>44</v>
      </c>
      <c r="AA2709" t="s">
        <v>45</v>
      </c>
      <c r="AB2709" t="s">
        <v>46</v>
      </c>
      <c r="AC2709">
        <v>30000000</v>
      </c>
      <c r="AD2709">
        <v>1997</v>
      </c>
      <c r="AE2709">
        <v>461</v>
      </c>
      <c r="AF2709">
        <v>6.6</v>
      </c>
      <c r="AG2709">
        <v>1.85</v>
      </c>
      <c r="AH2709">
        <v>0</v>
      </c>
    </row>
    <row r="2710" spans="1:34">
      <c r="A2710" t="s">
        <v>34</v>
      </c>
      <c r="B2710" t="s">
        <v>4264</v>
      </c>
      <c r="C2710">
        <v>83</v>
      </c>
      <c r="D2710">
        <v>115</v>
      </c>
      <c r="E2710">
        <v>39</v>
      </c>
      <c r="F2710">
        <v>685</v>
      </c>
      <c r="G2710" t="s">
        <v>2112</v>
      </c>
      <c r="H2710">
        <v>11000</v>
      </c>
      <c r="I2710">
        <v>60491560</v>
      </c>
      <c r="J2710" t="s">
        <v>37</v>
      </c>
      <c r="K2710" t="s">
        <v>38</v>
      </c>
      <c r="L2710" t="s">
        <v>90</v>
      </c>
      <c r="M2710" t="s">
        <v>57</v>
      </c>
      <c r="Q2710" t="s">
        <v>39</v>
      </c>
      <c r="R2710" t="s">
        <v>9009</v>
      </c>
      <c r="S2710">
        <v>50653</v>
      </c>
      <c r="T2710">
        <v>14322</v>
      </c>
      <c r="U2710" t="s">
        <v>5081</v>
      </c>
      <c r="V2710">
        <v>1</v>
      </c>
      <c r="W2710" t="s">
        <v>9010</v>
      </c>
      <c r="X2710" t="s">
        <v>9011</v>
      </c>
      <c r="Y2710">
        <v>143</v>
      </c>
      <c r="Z2710" t="s">
        <v>44</v>
      </c>
      <c r="AA2710" t="s">
        <v>45</v>
      </c>
      <c r="AB2710" t="s">
        <v>46</v>
      </c>
      <c r="AC2710">
        <v>27000000</v>
      </c>
      <c r="AD2710">
        <v>1997</v>
      </c>
      <c r="AE2710">
        <v>956</v>
      </c>
      <c r="AF2710">
        <v>6.6</v>
      </c>
      <c r="AG2710">
        <v>2.35</v>
      </c>
      <c r="AH2710">
        <v>0</v>
      </c>
    </row>
    <row r="2711" spans="1:34">
      <c r="A2711" t="s">
        <v>34</v>
      </c>
      <c r="B2711" t="s">
        <v>1609</v>
      </c>
      <c r="C2711">
        <v>85</v>
      </c>
      <c r="D2711">
        <v>142</v>
      </c>
      <c r="E2711">
        <v>0</v>
      </c>
      <c r="F2711">
        <v>854</v>
      </c>
      <c r="G2711" t="s">
        <v>1574</v>
      </c>
      <c r="H2711">
        <v>978</v>
      </c>
      <c r="I2711">
        <v>19283782</v>
      </c>
      <c r="J2711" t="s">
        <v>37</v>
      </c>
      <c r="K2711" t="s">
        <v>38</v>
      </c>
      <c r="L2711" t="s">
        <v>87</v>
      </c>
      <c r="M2711" t="s">
        <v>57</v>
      </c>
      <c r="Q2711" t="s">
        <v>9056</v>
      </c>
      <c r="R2711" t="s">
        <v>9057</v>
      </c>
      <c r="S2711">
        <v>31227</v>
      </c>
      <c r="T2711">
        <v>5386</v>
      </c>
      <c r="U2711" t="s">
        <v>164</v>
      </c>
      <c r="V2711">
        <v>0</v>
      </c>
      <c r="W2711" t="s">
        <v>9058</v>
      </c>
      <c r="X2711" t="s">
        <v>9059</v>
      </c>
      <c r="Y2711">
        <v>354</v>
      </c>
      <c r="Z2711" t="s">
        <v>44</v>
      </c>
      <c r="AA2711" t="s">
        <v>45</v>
      </c>
      <c r="AB2711" t="s">
        <v>46</v>
      </c>
      <c r="AC2711">
        <v>22000000</v>
      </c>
      <c r="AD2711">
        <v>1999</v>
      </c>
      <c r="AE2711">
        <v>911</v>
      </c>
      <c r="AF2711">
        <v>6.6</v>
      </c>
      <c r="AG2711">
        <v>1.85</v>
      </c>
      <c r="AH2711">
        <v>0</v>
      </c>
    </row>
    <row r="2712" spans="1:34">
      <c r="A2712" t="s">
        <v>34</v>
      </c>
      <c r="B2712" t="s">
        <v>9071</v>
      </c>
      <c r="C2712">
        <v>57</v>
      </c>
      <c r="D2712">
        <v>123</v>
      </c>
      <c r="E2712">
        <v>36</v>
      </c>
      <c r="F2712">
        <v>631</v>
      </c>
      <c r="G2712" t="s">
        <v>1080</v>
      </c>
      <c r="H2712">
        <v>10000</v>
      </c>
      <c r="I2712">
        <v>32051917</v>
      </c>
      <c r="J2712" t="s">
        <v>37</v>
      </c>
      <c r="K2712" t="s">
        <v>38</v>
      </c>
      <c r="L2712" t="s">
        <v>90</v>
      </c>
      <c r="M2712" t="s">
        <v>57</v>
      </c>
      <c r="Q2712" t="s">
        <v>9072</v>
      </c>
      <c r="R2712" t="s">
        <v>9073</v>
      </c>
      <c r="S2712">
        <v>42315</v>
      </c>
      <c r="T2712">
        <v>12338</v>
      </c>
      <c r="U2712" t="s">
        <v>1112</v>
      </c>
      <c r="V2712">
        <v>0</v>
      </c>
      <c r="W2712" t="s">
        <v>9074</v>
      </c>
      <c r="X2712" t="s">
        <v>9075</v>
      </c>
      <c r="Y2712">
        <v>140</v>
      </c>
      <c r="Z2712" t="s">
        <v>44</v>
      </c>
      <c r="AA2712" t="s">
        <v>45</v>
      </c>
      <c r="AB2712" t="s">
        <v>46</v>
      </c>
      <c r="AC2712">
        <v>20000000</v>
      </c>
      <c r="AD2712">
        <v>1995</v>
      </c>
      <c r="AE2712">
        <v>1000</v>
      </c>
      <c r="AF2712">
        <v>6.6</v>
      </c>
      <c r="AG2712">
        <v>2.35</v>
      </c>
      <c r="AH2712">
        <v>0</v>
      </c>
    </row>
    <row r="2713" spans="1:34">
      <c r="A2713" t="s">
        <v>34</v>
      </c>
      <c r="B2713" t="s">
        <v>9127</v>
      </c>
      <c r="C2713">
        <v>241</v>
      </c>
      <c r="D2713">
        <v>114</v>
      </c>
      <c r="E2713">
        <v>29</v>
      </c>
      <c r="F2713">
        <v>616</v>
      </c>
      <c r="G2713" t="s">
        <v>2533</v>
      </c>
      <c r="H2713">
        <v>956</v>
      </c>
      <c r="I2713">
        <v>32721635</v>
      </c>
      <c r="J2713" t="s">
        <v>37</v>
      </c>
      <c r="K2713" t="s">
        <v>94</v>
      </c>
      <c r="L2713" t="s">
        <v>57</v>
      </c>
      <c r="Q2713" t="s">
        <v>2112</v>
      </c>
      <c r="R2713" t="s">
        <v>9128</v>
      </c>
      <c r="S2713">
        <v>67822</v>
      </c>
      <c r="T2713">
        <v>3861</v>
      </c>
      <c r="U2713" t="s">
        <v>9129</v>
      </c>
      <c r="V2713">
        <v>0</v>
      </c>
      <c r="W2713" t="s">
        <v>9130</v>
      </c>
      <c r="X2713" t="s">
        <v>9131</v>
      </c>
      <c r="Y2713">
        <v>279</v>
      </c>
      <c r="Z2713" t="s">
        <v>44</v>
      </c>
      <c r="AA2713" t="s">
        <v>45</v>
      </c>
      <c r="AB2713" t="s">
        <v>46</v>
      </c>
      <c r="AC2713">
        <v>15000000</v>
      </c>
      <c r="AD2713">
        <v>2009</v>
      </c>
      <c r="AE2713">
        <v>878</v>
      </c>
      <c r="AF2713">
        <v>6.6</v>
      </c>
      <c r="AG2713">
        <v>1.85</v>
      </c>
      <c r="AH2713">
        <v>0</v>
      </c>
    </row>
    <row r="2714" spans="1:34">
      <c r="A2714" t="s">
        <v>34</v>
      </c>
      <c r="B2714" t="s">
        <v>9137</v>
      </c>
      <c r="C2714">
        <v>71</v>
      </c>
      <c r="D2714">
        <v>118</v>
      </c>
      <c r="E2714">
        <v>41</v>
      </c>
      <c r="F2714">
        <v>274</v>
      </c>
      <c r="G2714" t="s">
        <v>2696</v>
      </c>
      <c r="H2714">
        <v>556</v>
      </c>
      <c r="I2714">
        <v>9059588</v>
      </c>
      <c r="J2714" t="s">
        <v>37</v>
      </c>
      <c r="K2714" t="s">
        <v>38</v>
      </c>
      <c r="L2714" t="s">
        <v>87</v>
      </c>
      <c r="M2714" t="s">
        <v>57</v>
      </c>
      <c r="Q2714" t="s">
        <v>3495</v>
      </c>
      <c r="R2714" t="s">
        <v>9138</v>
      </c>
      <c r="S2714">
        <v>17261</v>
      </c>
      <c r="T2714">
        <v>1873</v>
      </c>
      <c r="U2714" t="s">
        <v>9139</v>
      </c>
      <c r="V2714">
        <v>1</v>
      </c>
      <c r="W2714" t="s">
        <v>9140</v>
      </c>
      <c r="X2714" t="s">
        <v>9141</v>
      </c>
      <c r="Y2714">
        <v>125</v>
      </c>
      <c r="Z2714" t="s">
        <v>44</v>
      </c>
      <c r="AA2714" t="s">
        <v>45</v>
      </c>
      <c r="AB2714" t="s">
        <v>46</v>
      </c>
      <c r="AC2714">
        <v>15000000</v>
      </c>
      <c r="AD2714">
        <v>2002</v>
      </c>
      <c r="AE2714">
        <v>463</v>
      </c>
      <c r="AF2714">
        <v>6.6</v>
      </c>
      <c r="AG2714">
        <v>2.35</v>
      </c>
      <c r="AH2714">
        <v>455</v>
      </c>
    </row>
    <row r="2715" spans="1:34">
      <c r="A2715" t="s">
        <v>34</v>
      </c>
      <c r="B2715" t="s">
        <v>9167</v>
      </c>
      <c r="C2715">
        <v>48</v>
      </c>
      <c r="D2715">
        <v>99</v>
      </c>
      <c r="E2715">
        <v>220</v>
      </c>
      <c r="F2715">
        <v>599</v>
      </c>
      <c r="G2715" t="s">
        <v>3521</v>
      </c>
      <c r="H2715">
        <v>812</v>
      </c>
      <c r="I2715">
        <v>1227324</v>
      </c>
      <c r="J2715" t="s">
        <v>37</v>
      </c>
      <c r="K2715" t="s">
        <v>38</v>
      </c>
      <c r="Q2715" t="s">
        <v>5760</v>
      </c>
      <c r="R2715" t="s">
        <v>9168</v>
      </c>
      <c r="S2715">
        <v>6921</v>
      </c>
      <c r="T2715">
        <v>3337</v>
      </c>
      <c r="U2715" t="s">
        <v>1754</v>
      </c>
      <c r="V2715">
        <v>3</v>
      </c>
      <c r="W2715" t="s">
        <v>9169</v>
      </c>
      <c r="X2715" t="s">
        <v>9170</v>
      </c>
      <c r="Y2715">
        <v>48</v>
      </c>
      <c r="Z2715" t="s">
        <v>44</v>
      </c>
      <c r="AA2715" t="s">
        <v>45</v>
      </c>
      <c r="AB2715" t="s">
        <v>46</v>
      </c>
      <c r="AC2715">
        <v>12500000</v>
      </c>
      <c r="AD2715">
        <v>1996</v>
      </c>
      <c r="AE2715">
        <v>787</v>
      </c>
      <c r="AF2715">
        <v>6.6</v>
      </c>
      <c r="AG2715">
        <v>1.85</v>
      </c>
      <c r="AH2715">
        <v>344</v>
      </c>
    </row>
    <row r="2716" spans="1:34">
      <c r="A2716" t="s">
        <v>34</v>
      </c>
      <c r="B2716" t="s">
        <v>9277</v>
      </c>
      <c r="C2716">
        <v>91</v>
      </c>
      <c r="D2716">
        <v>104</v>
      </c>
      <c r="E2716">
        <v>10</v>
      </c>
      <c r="F2716">
        <v>93</v>
      </c>
      <c r="G2716" t="s">
        <v>8417</v>
      </c>
      <c r="H2716">
        <v>715</v>
      </c>
      <c r="I2716">
        <v>1056102</v>
      </c>
      <c r="J2716" t="s">
        <v>37</v>
      </c>
      <c r="K2716" t="s">
        <v>38</v>
      </c>
      <c r="L2716" t="s">
        <v>90</v>
      </c>
      <c r="M2716" t="s">
        <v>57</v>
      </c>
      <c r="Q2716" t="s">
        <v>8466</v>
      </c>
      <c r="R2716" t="s">
        <v>9278</v>
      </c>
      <c r="S2716">
        <v>18792</v>
      </c>
      <c r="T2716">
        <v>1315</v>
      </c>
      <c r="U2716" t="s">
        <v>9279</v>
      </c>
      <c r="V2716">
        <v>0</v>
      </c>
      <c r="W2716" t="s">
        <v>9280</v>
      </c>
      <c r="X2716" t="s">
        <v>9281</v>
      </c>
      <c r="Y2716">
        <v>153</v>
      </c>
      <c r="Z2716" t="s">
        <v>44</v>
      </c>
      <c r="AA2716" t="s">
        <v>45</v>
      </c>
      <c r="AB2716" t="s">
        <v>46</v>
      </c>
      <c r="AC2716">
        <v>5000000</v>
      </c>
      <c r="AD2716">
        <v>2003</v>
      </c>
      <c r="AE2716">
        <v>436</v>
      </c>
      <c r="AF2716">
        <v>6.6</v>
      </c>
      <c r="AG2716">
        <v>1.85</v>
      </c>
      <c r="AH2716">
        <v>1000</v>
      </c>
    </row>
    <row r="2717" spans="1:34">
      <c r="A2717" t="s">
        <v>34</v>
      </c>
      <c r="B2717" t="s">
        <v>9127</v>
      </c>
      <c r="C2717">
        <v>241</v>
      </c>
      <c r="D2717">
        <v>114</v>
      </c>
      <c r="E2717">
        <v>29</v>
      </c>
      <c r="F2717">
        <v>616</v>
      </c>
      <c r="G2717" t="s">
        <v>2533</v>
      </c>
      <c r="H2717">
        <v>956</v>
      </c>
      <c r="I2717">
        <v>32721635</v>
      </c>
      <c r="J2717" t="s">
        <v>37</v>
      </c>
      <c r="K2717" t="s">
        <v>94</v>
      </c>
      <c r="L2717" t="s">
        <v>57</v>
      </c>
      <c r="Q2717" t="s">
        <v>2112</v>
      </c>
      <c r="R2717" t="s">
        <v>9128</v>
      </c>
      <c r="S2717">
        <v>67824</v>
      </c>
      <c r="T2717">
        <v>3861</v>
      </c>
      <c r="U2717" t="s">
        <v>9129</v>
      </c>
      <c r="V2717">
        <v>0</v>
      </c>
      <c r="W2717" t="s">
        <v>9130</v>
      </c>
      <c r="X2717" t="s">
        <v>9131</v>
      </c>
      <c r="Y2717">
        <v>279</v>
      </c>
      <c r="Z2717" t="s">
        <v>44</v>
      </c>
      <c r="AA2717" t="s">
        <v>45</v>
      </c>
      <c r="AB2717" t="s">
        <v>46</v>
      </c>
      <c r="AC2717">
        <v>15000000</v>
      </c>
      <c r="AD2717">
        <v>2009</v>
      </c>
      <c r="AE2717">
        <v>878</v>
      </c>
      <c r="AF2717">
        <v>6.6</v>
      </c>
      <c r="AG2717">
        <v>1.85</v>
      </c>
      <c r="AH2717">
        <v>0</v>
      </c>
    </row>
    <row r="2718" spans="1:34">
      <c r="A2718" t="s">
        <v>34</v>
      </c>
      <c r="B2718" t="s">
        <v>6267</v>
      </c>
      <c r="C2718">
        <v>124</v>
      </c>
      <c r="D2718">
        <v>114</v>
      </c>
      <c r="E2718">
        <v>73</v>
      </c>
      <c r="F2718">
        <v>323</v>
      </c>
      <c r="G2718" t="s">
        <v>5044</v>
      </c>
      <c r="H2718">
        <v>18000</v>
      </c>
      <c r="I2718">
        <v>40905277</v>
      </c>
      <c r="J2718" t="s">
        <v>37</v>
      </c>
      <c r="K2718" t="s">
        <v>38</v>
      </c>
      <c r="L2718" t="s">
        <v>87</v>
      </c>
      <c r="M2718" t="s">
        <v>57</v>
      </c>
      <c r="Q2718" t="s">
        <v>1453</v>
      </c>
      <c r="R2718" t="s">
        <v>9528</v>
      </c>
      <c r="S2718">
        <v>45895</v>
      </c>
      <c r="T2718">
        <v>19739</v>
      </c>
      <c r="U2718" t="s">
        <v>9529</v>
      </c>
      <c r="V2718">
        <v>3</v>
      </c>
      <c r="W2718" t="s">
        <v>9530</v>
      </c>
      <c r="X2718" t="s">
        <v>9531</v>
      </c>
      <c r="Y2718">
        <v>157</v>
      </c>
      <c r="Z2718" t="s">
        <v>44</v>
      </c>
      <c r="AA2718" t="s">
        <v>45</v>
      </c>
      <c r="AB2718" t="s">
        <v>46</v>
      </c>
      <c r="AC2718">
        <v>50000000</v>
      </c>
      <c r="AD2718">
        <v>2003</v>
      </c>
      <c r="AE2718">
        <v>886</v>
      </c>
      <c r="AF2718">
        <v>6.5</v>
      </c>
      <c r="AG2718">
        <v>2.35</v>
      </c>
      <c r="AH2718">
        <v>1000</v>
      </c>
    </row>
    <row r="2719" spans="1:34">
      <c r="A2719" t="s">
        <v>34</v>
      </c>
      <c r="B2719" t="s">
        <v>47</v>
      </c>
      <c r="C2719">
        <v>36</v>
      </c>
      <c r="D2719">
        <v>123</v>
      </c>
      <c r="E2719">
        <v>0</v>
      </c>
      <c r="F2719">
        <v>886</v>
      </c>
      <c r="G2719" t="s">
        <v>1196</v>
      </c>
      <c r="H2719">
        <v>12000</v>
      </c>
      <c r="I2719">
        <v>25900000</v>
      </c>
      <c r="J2719" t="s">
        <v>37</v>
      </c>
      <c r="K2719" t="s">
        <v>38</v>
      </c>
      <c r="L2719" t="s">
        <v>128</v>
      </c>
      <c r="Q2719" t="s">
        <v>2304</v>
      </c>
      <c r="R2719" t="s">
        <v>9546</v>
      </c>
      <c r="S2719">
        <v>12771</v>
      </c>
      <c r="T2719">
        <v>18793</v>
      </c>
      <c r="U2719" t="s">
        <v>3422</v>
      </c>
      <c r="V2719">
        <v>1</v>
      </c>
      <c r="W2719" t="s">
        <v>9547</v>
      </c>
      <c r="X2719" t="s">
        <v>9548</v>
      </c>
      <c r="Y2719">
        <v>84</v>
      </c>
      <c r="Z2719" t="s">
        <v>44</v>
      </c>
      <c r="AA2719" t="s">
        <v>45</v>
      </c>
      <c r="AB2719" t="s">
        <v>46</v>
      </c>
      <c r="AC2719">
        <v>58000000</v>
      </c>
      <c r="AD2719">
        <v>1984</v>
      </c>
      <c r="AE2719">
        <v>5000</v>
      </c>
      <c r="AF2719">
        <v>6.5</v>
      </c>
      <c r="AG2719">
        <v>1.85</v>
      </c>
      <c r="AH2719">
        <v>828</v>
      </c>
    </row>
    <row r="2720" spans="1:34">
      <c r="A2720" t="s">
        <v>34</v>
      </c>
      <c r="B2720" t="s">
        <v>9549</v>
      </c>
      <c r="C2720">
        <v>43</v>
      </c>
      <c r="D2720">
        <v>141</v>
      </c>
      <c r="E2720">
        <v>79</v>
      </c>
      <c r="F2720">
        <v>956</v>
      </c>
      <c r="G2720" t="s">
        <v>4199</v>
      </c>
      <c r="H2720">
        <v>18000</v>
      </c>
      <c r="I2720">
        <v>100768056</v>
      </c>
      <c r="J2720" t="s">
        <v>37</v>
      </c>
      <c r="K2720" t="s">
        <v>38</v>
      </c>
      <c r="L2720" t="s">
        <v>90</v>
      </c>
      <c r="M2720" t="s">
        <v>57</v>
      </c>
      <c r="Q2720" t="s">
        <v>1453</v>
      </c>
      <c r="R2720" t="s">
        <v>9550</v>
      </c>
      <c r="S2720">
        <v>59569</v>
      </c>
      <c r="T2720">
        <v>30063</v>
      </c>
      <c r="U2720" t="s">
        <v>2112</v>
      </c>
      <c r="V2720">
        <v>0</v>
      </c>
      <c r="W2720" t="s">
        <v>9551</v>
      </c>
      <c r="X2720" t="s">
        <v>9552</v>
      </c>
      <c r="Y2720">
        <v>89</v>
      </c>
      <c r="Z2720" t="s">
        <v>44</v>
      </c>
      <c r="AA2720" t="s">
        <v>45</v>
      </c>
      <c r="AB2720" t="s">
        <v>62</v>
      </c>
      <c r="AC2720">
        <v>45000000</v>
      </c>
      <c r="AD2720">
        <v>1993</v>
      </c>
      <c r="AE2720">
        <v>8000</v>
      </c>
      <c r="AF2720">
        <v>6.5</v>
      </c>
      <c r="AG2720">
        <v>2.35</v>
      </c>
      <c r="AH2720">
        <v>0</v>
      </c>
    </row>
    <row r="2721" spans="1:34">
      <c r="A2721" t="s">
        <v>76</v>
      </c>
      <c r="B2721" t="s">
        <v>964</v>
      </c>
      <c r="C2721">
        <v>339</v>
      </c>
      <c r="D2721">
        <v>141</v>
      </c>
      <c r="E2721">
        <v>0</v>
      </c>
      <c r="F2721">
        <v>404</v>
      </c>
      <c r="G2721" t="s">
        <v>3942</v>
      </c>
      <c r="H2721">
        <v>749</v>
      </c>
      <c r="I2721">
        <v>47307550</v>
      </c>
      <c r="J2721" t="s">
        <v>37</v>
      </c>
      <c r="K2721" t="s">
        <v>38</v>
      </c>
      <c r="L2721" t="s">
        <v>57</v>
      </c>
      <c r="Q2721" t="s">
        <v>5104</v>
      </c>
      <c r="R2721" t="s">
        <v>9562</v>
      </c>
      <c r="S2721">
        <v>104301</v>
      </c>
      <c r="T2721">
        <v>1948</v>
      </c>
      <c r="U2721" t="s">
        <v>9563</v>
      </c>
      <c r="V2721">
        <v>4</v>
      </c>
      <c r="W2721" t="s">
        <v>9564</v>
      </c>
      <c r="X2721" t="s">
        <v>9565</v>
      </c>
      <c r="Y2721">
        <v>269</v>
      </c>
      <c r="Z2721" t="s">
        <v>44</v>
      </c>
      <c r="AA2721" t="s">
        <v>45</v>
      </c>
      <c r="AB2721" t="s">
        <v>46</v>
      </c>
      <c r="AC2721">
        <v>45000000</v>
      </c>
      <c r="AD2721">
        <v>2012</v>
      </c>
      <c r="AE2721">
        <v>463</v>
      </c>
      <c r="AF2721">
        <v>6.5</v>
      </c>
      <c r="AG2721">
        <v>2.35</v>
      </c>
      <c r="AH2721">
        <v>28000</v>
      </c>
    </row>
    <row r="2722" spans="1:34">
      <c r="A2722" t="s">
        <v>34</v>
      </c>
      <c r="B2722" t="s">
        <v>9670</v>
      </c>
      <c r="C2722">
        <v>253</v>
      </c>
      <c r="D2722">
        <v>114</v>
      </c>
      <c r="E2722">
        <v>71</v>
      </c>
      <c r="F2722">
        <v>313</v>
      </c>
      <c r="G2722" t="s">
        <v>9671</v>
      </c>
      <c r="H2722">
        <v>14000</v>
      </c>
      <c r="I2722">
        <v>25977365</v>
      </c>
      <c r="J2722" t="s">
        <v>37</v>
      </c>
      <c r="K2722" t="s">
        <v>38</v>
      </c>
      <c r="L2722" t="s">
        <v>90</v>
      </c>
      <c r="M2722" t="s">
        <v>57</v>
      </c>
      <c r="Q2722" t="s">
        <v>81</v>
      </c>
      <c r="R2722" t="s">
        <v>9672</v>
      </c>
      <c r="S2722">
        <v>87950</v>
      </c>
      <c r="T2722">
        <v>15428</v>
      </c>
      <c r="U2722" t="s">
        <v>9673</v>
      </c>
      <c r="V2722">
        <v>0</v>
      </c>
      <c r="W2722" t="s">
        <v>9674</v>
      </c>
      <c r="X2722" t="s">
        <v>9675</v>
      </c>
      <c r="Y2722">
        <v>207</v>
      </c>
      <c r="Z2722" t="s">
        <v>44</v>
      </c>
      <c r="AA2722" t="s">
        <v>45</v>
      </c>
      <c r="AB2722" t="s">
        <v>46</v>
      </c>
      <c r="AC2722">
        <v>28000000</v>
      </c>
      <c r="AD2722">
        <v>2014</v>
      </c>
      <c r="AE2722">
        <v>439</v>
      </c>
      <c r="AF2722">
        <v>6.5</v>
      </c>
      <c r="AG2722">
        <v>2.35</v>
      </c>
      <c r="AH2722">
        <v>15000</v>
      </c>
    </row>
    <row r="2723" spans="1:34">
      <c r="A2723" t="s">
        <v>34</v>
      </c>
      <c r="B2723" t="s">
        <v>5637</v>
      </c>
      <c r="C2723">
        <v>91</v>
      </c>
      <c r="D2723">
        <v>144</v>
      </c>
      <c r="E2723">
        <v>0</v>
      </c>
      <c r="F2723">
        <v>745</v>
      </c>
      <c r="G2723" t="s">
        <v>2841</v>
      </c>
      <c r="H2723">
        <v>15000</v>
      </c>
      <c r="I2723">
        <v>41229</v>
      </c>
      <c r="J2723" t="s">
        <v>37</v>
      </c>
      <c r="K2723" t="s">
        <v>38</v>
      </c>
      <c r="L2723" t="s">
        <v>57</v>
      </c>
      <c r="Q2723" t="s">
        <v>1221</v>
      </c>
      <c r="R2723" t="s">
        <v>9704</v>
      </c>
      <c r="S2723">
        <v>14612</v>
      </c>
      <c r="T2723">
        <v>18442</v>
      </c>
      <c r="U2723" t="s">
        <v>404</v>
      </c>
      <c r="V2723">
        <v>6</v>
      </c>
      <c r="W2723" t="s">
        <v>9705</v>
      </c>
      <c r="X2723" t="s">
        <v>9706</v>
      </c>
      <c r="Y2723">
        <v>41</v>
      </c>
      <c r="Z2723" t="s">
        <v>44</v>
      </c>
      <c r="AA2723" t="s">
        <v>301</v>
      </c>
      <c r="AB2723" t="s">
        <v>46</v>
      </c>
      <c r="AC2723">
        <v>25500000</v>
      </c>
      <c r="AD2723">
        <v>2013</v>
      </c>
      <c r="AE2723">
        <v>960</v>
      </c>
      <c r="AF2723">
        <v>6.5</v>
      </c>
      <c r="AG2723">
        <v>2.35</v>
      </c>
      <c r="AH2723">
        <v>0</v>
      </c>
    </row>
    <row r="2724" spans="1:34">
      <c r="A2724" t="s">
        <v>34</v>
      </c>
      <c r="B2724" t="s">
        <v>2479</v>
      </c>
      <c r="C2724">
        <v>97</v>
      </c>
      <c r="D2724">
        <v>107</v>
      </c>
      <c r="E2724">
        <v>460</v>
      </c>
      <c r="F2724">
        <v>490</v>
      </c>
      <c r="G2724" t="s">
        <v>1092</v>
      </c>
      <c r="H2724">
        <v>14000</v>
      </c>
      <c r="I2724">
        <v>871527</v>
      </c>
      <c r="J2724" t="s">
        <v>37</v>
      </c>
      <c r="K2724" t="s">
        <v>38</v>
      </c>
      <c r="L2724" t="s">
        <v>90</v>
      </c>
      <c r="M2724" t="s">
        <v>57</v>
      </c>
      <c r="Q2724" t="s">
        <v>1191</v>
      </c>
      <c r="R2724" t="s">
        <v>9710</v>
      </c>
      <c r="S2724">
        <v>14982</v>
      </c>
      <c r="T2724">
        <v>16090</v>
      </c>
      <c r="U2724" t="s">
        <v>9711</v>
      </c>
      <c r="V2724">
        <v>2</v>
      </c>
      <c r="W2724" t="s">
        <v>9712</v>
      </c>
      <c r="X2724" t="s">
        <v>9713</v>
      </c>
      <c r="Y2724">
        <v>128</v>
      </c>
      <c r="Z2724" t="s">
        <v>44</v>
      </c>
      <c r="AA2724" t="s">
        <v>710</v>
      </c>
      <c r="AB2724" t="s">
        <v>46</v>
      </c>
      <c r="AC2724">
        <v>25000000</v>
      </c>
      <c r="AD2724">
        <v>2005</v>
      </c>
      <c r="AE2724">
        <v>1000</v>
      </c>
      <c r="AF2724">
        <v>6.5</v>
      </c>
      <c r="AG2724">
        <v>2.35</v>
      </c>
      <c r="AH2724">
        <v>507</v>
      </c>
    </row>
    <row r="2725" spans="1:34">
      <c r="A2725" t="s">
        <v>34</v>
      </c>
      <c r="B2725" t="s">
        <v>9731</v>
      </c>
      <c r="C2725">
        <v>69</v>
      </c>
      <c r="D2725">
        <v>115</v>
      </c>
      <c r="E2725">
        <v>39</v>
      </c>
      <c r="F2725">
        <v>254</v>
      </c>
      <c r="G2725" t="s">
        <v>6377</v>
      </c>
      <c r="H2725">
        <v>13000</v>
      </c>
      <c r="I2725">
        <v>29753944</v>
      </c>
      <c r="J2725" t="s">
        <v>37</v>
      </c>
      <c r="K2725" t="s">
        <v>38</v>
      </c>
      <c r="L2725" t="s">
        <v>90</v>
      </c>
      <c r="M2725" t="s">
        <v>57</v>
      </c>
      <c r="Q2725" t="s">
        <v>859</v>
      </c>
      <c r="R2725" t="s">
        <v>9732</v>
      </c>
      <c r="S2725">
        <v>90677</v>
      </c>
      <c r="T2725">
        <v>14275</v>
      </c>
      <c r="U2725" t="s">
        <v>9733</v>
      </c>
      <c r="V2725">
        <v>3</v>
      </c>
      <c r="W2725" t="s">
        <v>9734</v>
      </c>
      <c r="X2725" t="s">
        <v>9735</v>
      </c>
      <c r="Y2725">
        <v>389</v>
      </c>
      <c r="Z2725" t="s">
        <v>44</v>
      </c>
      <c r="AA2725" t="s">
        <v>45</v>
      </c>
      <c r="AB2725" t="s">
        <v>46</v>
      </c>
      <c r="AC2725">
        <v>20000000</v>
      </c>
      <c r="AD2725">
        <v>1998</v>
      </c>
      <c r="AE2725">
        <v>481</v>
      </c>
      <c r="AF2725">
        <v>6.5</v>
      </c>
      <c r="AG2725">
        <v>2.35</v>
      </c>
      <c r="AH2725">
        <v>0</v>
      </c>
    </row>
    <row r="2726" spans="1:34">
      <c r="A2726" t="s">
        <v>34</v>
      </c>
      <c r="B2726" t="s">
        <v>1577</v>
      </c>
      <c r="C2726">
        <v>250</v>
      </c>
      <c r="D2726">
        <v>111</v>
      </c>
      <c r="E2726">
        <v>0</v>
      </c>
      <c r="F2726">
        <v>287</v>
      </c>
      <c r="G2726" t="s">
        <v>137</v>
      </c>
      <c r="H2726">
        <v>6000</v>
      </c>
      <c r="I2726">
        <v>1294640</v>
      </c>
      <c r="J2726" t="s">
        <v>37</v>
      </c>
      <c r="K2726" t="s">
        <v>38</v>
      </c>
      <c r="L2726" t="s">
        <v>94</v>
      </c>
      <c r="M2726" t="s">
        <v>57</v>
      </c>
      <c r="Q2726" t="s">
        <v>1210</v>
      </c>
      <c r="R2726" t="s">
        <v>9797</v>
      </c>
      <c r="S2726">
        <v>69569</v>
      </c>
      <c r="T2726">
        <v>6748</v>
      </c>
      <c r="U2726" t="s">
        <v>9798</v>
      </c>
      <c r="V2726">
        <v>0</v>
      </c>
      <c r="W2726" t="s">
        <v>9799</v>
      </c>
      <c r="X2726" t="s">
        <v>9800</v>
      </c>
      <c r="Y2726">
        <v>436</v>
      </c>
      <c r="Z2726" t="s">
        <v>44</v>
      </c>
      <c r="AA2726" t="s">
        <v>45</v>
      </c>
      <c r="AB2726" t="s">
        <v>46</v>
      </c>
      <c r="AC2726">
        <v>15000000</v>
      </c>
      <c r="AD2726">
        <v>2007</v>
      </c>
      <c r="AE2726">
        <v>294</v>
      </c>
      <c r="AF2726">
        <v>6.5</v>
      </c>
      <c r="AG2726">
        <v>1.85</v>
      </c>
      <c r="AH2726">
        <v>0</v>
      </c>
    </row>
    <row r="2727" spans="1:34">
      <c r="A2727" t="s">
        <v>34</v>
      </c>
      <c r="B2727" t="s">
        <v>8186</v>
      </c>
      <c r="C2727">
        <v>107</v>
      </c>
      <c r="D2727">
        <v>104</v>
      </c>
      <c r="E2727">
        <v>98</v>
      </c>
      <c r="F2727">
        <v>920</v>
      </c>
      <c r="G2727" t="s">
        <v>9828</v>
      </c>
      <c r="H2727">
        <v>17000</v>
      </c>
      <c r="I2727">
        <v>65269010</v>
      </c>
      <c r="J2727" t="s">
        <v>37</v>
      </c>
      <c r="K2727" t="s">
        <v>38</v>
      </c>
      <c r="L2727" t="s">
        <v>128</v>
      </c>
      <c r="M2727" t="s">
        <v>87</v>
      </c>
      <c r="Q2727" t="s">
        <v>4205</v>
      </c>
      <c r="R2727" t="s">
        <v>9829</v>
      </c>
      <c r="S2727">
        <v>90938</v>
      </c>
      <c r="T2727">
        <v>21380</v>
      </c>
      <c r="U2727" t="s">
        <v>9830</v>
      </c>
      <c r="V2727">
        <v>0</v>
      </c>
      <c r="W2727" t="s">
        <v>9831</v>
      </c>
      <c r="X2727" t="s">
        <v>9832</v>
      </c>
      <c r="Y2727">
        <v>271</v>
      </c>
      <c r="Z2727" t="s">
        <v>44</v>
      </c>
      <c r="AA2727" t="s">
        <v>45</v>
      </c>
      <c r="AB2727" t="s">
        <v>62</v>
      </c>
      <c r="AC2727">
        <v>12000000</v>
      </c>
      <c r="AD2727">
        <v>2006</v>
      </c>
      <c r="AE2727">
        <v>2000</v>
      </c>
      <c r="AF2727">
        <v>6.5</v>
      </c>
      <c r="AG2727">
        <v>2.35</v>
      </c>
      <c r="AH2727">
        <v>0</v>
      </c>
    </row>
    <row r="2728" spans="1:34">
      <c r="A2728" t="s">
        <v>34</v>
      </c>
      <c r="B2728" t="s">
        <v>9911</v>
      </c>
      <c r="C2728">
        <v>133</v>
      </c>
      <c r="D2728">
        <v>84</v>
      </c>
      <c r="E2728">
        <v>8</v>
      </c>
      <c r="F2728">
        <v>896</v>
      </c>
      <c r="G2728" t="s">
        <v>9912</v>
      </c>
      <c r="H2728">
        <v>4000</v>
      </c>
      <c r="I2728">
        <v>14373825</v>
      </c>
      <c r="J2728" t="s">
        <v>37</v>
      </c>
      <c r="K2728" t="s">
        <v>90</v>
      </c>
      <c r="L2728" t="s">
        <v>57</v>
      </c>
      <c r="Q2728" t="s">
        <v>2621</v>
      </c>
      <c r="R2728" t="s">
        <v>9913</v>
      </c>
      <c r="S2728">
        <v>63216</v>
      </c>
      <c r="T2728">
        <v>6954</v>
      </c>
      <c r="U2728" t="s">
        <v>1305</v>
      </c>
      <c r="V2728">
        <v>0</v>
      </c>
      <c r="W2728" t="s">
        <v>9914</v>
      </c>
      <c r="X2728" t="s">
        <v>9915</v>
      </c>
      <c r="Y2728">
        <v>196</v>
      </c>
      <c r="Z2728" t="s">
        <v>44</v>
      </c>
      <c r="AA2728" t="s">
        <v>45</v>
      </c>
      <c r="AB2728" t="s">
        <v>46</v>
      </c>
      <c r="AC2728">
        <v>8600000</v>
      </c>
      <c r="AD2728">
        <v>2007</v>
      </c>
      <c r="AE2728">
        <v>922</v>
      </c>
      <c r="AF2728">
        <v>6.5</v>
      </c>
      <c r="AG2728">
        <v>2.35</v>
      </c>
      <c r="AH2728">
        <v>0</v>
      </c>
    </row>
    <row r="2729" spans="1:34">
      <c r="A2729" t="s">
        <v>34</v>
      </c>
      <c r="B2729" t="s">
        <v>8595</v>
      </c>
      <c r="C2729">
        <v>37</v>
      </c>
      <c r="D2729">
        <v>99</v>
      </c>
      <c r="E2729">
        <v>675</v>
      </c>
      <c r="F2729">
        <v>164</v>
      </c>
      <c r="G2729" t="s">
        <v>10014</v>
      </c>
      <c r="H2729">
        <v>902</v>
      </c>
      <c r="I2729">
        <v>418953</v>
      </c>
      <c r="J2729" t="s">
        <v>37</v>
      </c>
      <c r="K2729" t="s">
        <v>38</v>
      </c>
      <c r="L2729" t="s">
        <v>57</v>
      </c>
      <c r="Q2729" t="s">
        <v>97</v>
      </c>
      <c r="R2729" t="s">
        <v>10015</v>
      </c>
      <c r="S2729">
        <v>17322</v>
      </c>
      <c r="T2729">
        <v>1582</v>
      </c>
      <c r="U2729" t="s">
        <v>10016</v>
      </c>
      <c r="V2729">
        <v>0</v>
      </c>
      <c r="W2729" t="s">
        <v>10017</v>
      </c>
      <c r="X2729" t="s">
        <v>10018</v>
      </c>
      <c r="Y2729">
        <v>93</v>
      </c>
      <c r="Z2729" t="s">
        <v>44</v>
      </c>
      <c r="AA2729" t="s">
        <v>301</v>
      </c>
      <c r="AB2729" t="s">
        <v>46</v>
      </c>
      <c r="AC2729">
        <v>1500000</v>
      </c>
      <c r="AD2729">
        <v>1993</v>
      </c>
      <c r="AE2729">
        <v>424</v>
      </c>
      <c r="AF2729">
        <v>6.5</v>
      </c>
      <c r="AG2729">
        <v>1.85</v>
      </c>
      <c r="AH2729">
        <v>853</v>
      </c>
    </row>
    <row r="2730" spans="1:34">
      <c r="A2730" t="s">
        <v>76</v>
      </c>
      <c r="B2730" t="s">
        <v>10045</v>
      </c>
      <c r="C2730">
        <v>17</v>
      </c>
      <c r="D2730">
        <v>86</v>
      </c>
      <c r="E2730">
        <v>204</v>
      </c>
      <c r="F2730">
        <v>474</v>
      </c>
      <c r="G2730" t="s">
        <v>3534</v>
      </c>
      <c r="H2730">
        <v>659</v>
      </c>
      <c r="I2730">
        <v>334041</v>
      </c>
      <c r="J2730" t="s">
        <v>37</v>
      </c>
      <c r="K2730" t="s">
        <v>38</v>
      </c>
      <c r="L2730" t="s">
        <v>87</v>
      </c>
      <c r="Q2730" t="s">
        <v>7178</v>
      </c>
      <c r="R2730" t="s">
        <v>10046</v>
      </c>
      <c r="S2730">
        <v>1038</v>
      </c>
      <c r="T2730">
        <v>2322</v>
      </c>
      <c r="U2730" t="s">
        <v>3773</v>
      </c>
      <c r="V2730">
        <v>3</v>
      </c>
      <c r="W2730" t="s">
        <v>10047</v>
      </c>
      <c r="X2730" t="s">
        <v>10048</v>
      </c>
      <c r="Y2730">
        <v>21</v>
      </c>
      <c r="Z2730" t="s">
        <v>44</v>
      </c>
      <c r="AA2730" t="s">
        <v>45</v>
      </c>
      <c r="AB2730" t="s">
        <v>46</v>
      </c>
      <c r="AC2730">
        <v>500000</v>
      </c>
      <c r="AD2730">
        <v>1997</v>
      </c>
      <c r="AE2730">
        <v>529</v>
      </c>
      <c r="AF2730">
        <v>6.5</v>
      </c>
      <c r="AG2730">
        <v>1.85</v>
      </c>
      <c r="AH2730">
        <v>51</v>
      </c>
    </row>
    <row r="2731" spans="1:34">
      <c r="A2731" t="s">
        <v>34</v>
      </c>
      <c r="B2731" t="s">
        <v>1718</v>
      </c>
      <c r="C2731">
        <v>198</v>
      </c>
      <c r="D2731">
        <v>125</v>
      </c>
      <c r="E2731">
        <v>0</v>
      </c>
      <c r="F2731">
        <v>350</v>
      </c>
      <c r="G2731" t="s">
        <v>4199</v>
      </c>
      <c r="H2731">
        <v>11000</v>
      </c>
      <c r="I2731">
        <v>125531634</v>
      </c>
      <c r="J2731" t="s">
        <v>37</v>
      </c>
      <c r="K2731" t="s">
        <v>57</v>
      </c>
      <c r="Q2731" t="s">
        <v>131</v>
      </c>
      <c r="R2731" t="s">
        <v>10107</v>
      </c>
      <c r="S2731">
        <v>284852</v>
      </c>
      <c r="T2731">
        <v>19359</v>
      </c>
      <c r="U2731" t="s">
        <v>8895</v>
      </c>
      <c r="V2731">
        <v>0</v>
      </c>
      <c r="W2731" t="s">
        <v>10108</v>
      </c>
      <c r="X2731" t="s">
        <v>10109</v>
      </c>
      <c r="Y2731">
        <v>627</v>
      </c>
      <c r="Z2731" t="s">
        <v>44</v>
      </c>
      <c r="AA2731" t="s">
        <v>45</v>
      </c>
      <c r="AB2731" t="s">
        <v>62</v>
      </c>
      <c r="AC2731">
        <v>110000000</v>
      </c>
      <c r="AD2731">
        <v>2004</v>
      </c>
      <c r="AE2731">
        <v>8000</v>
      </c>
      <c r="AF2731">
        <v>6.4</v>
      </c>
      <c r="AG2731">
        <v>2.35</v>
      </c>
      <c r="AH2731">
        <v>0</v>
      </c>
    </row>
    <row r="2732" spans="1:34">
      <c r="A2732" t="s">
        <v>34</v>
      </c>
      <c r="B2732" t="s">
        <v>3803</v>
      </c>
      <c r="C2732">
        <v>227</v>
      </c>
      <c r="D2732">
        <v>128</v>
      </c>
      <c r="E2732">
        <v>521</v>
      </c>
      <c r="F2732">
        <v>249</v>
      </c>
      <c r="G2732" t="s">
        <v>10113</v>
      </c>
      <c r="H2732">
        <v>591</v>
      </c>
      <c r="I2732">
        <v>72515360</v>
      </c>
      <c r="J2732" t="s">
        <v>37</v>
      </c>
      <c r="K2732" t="s">
        <v>90</v>
      </c>
      <c r="L2732" t="s">
        <v>57</v>
      </c>
      <c r="Q2732" t="s">
        <v>3910</v>
      </c>
      <c r="R2732" t="s">
        <v>10114</v>
      </c>
      <c r="S2732">
        <v>86152</v>
      </c>
      <c r="T2732">
        <v>2100</v>
      </c>
      <c r="U2732" t="s">
        <v>10115</v>
      </c>
      <c r="V2732">
        <v>1</v>
      </c>
      <c r="W2732" t="s">
        <v>10116</v>
      </c>
      <c r="X2732" t="s">
        <v>10117</v>
      </c>
      <c r="Y2732">
        <v>411</v>
      </c>
      <c r="Z2732" t="s">
        <v>3466</v>
      </c>
      <c r="AA2732" t="s">
        <v>329</v>
      </c>
      <c r="AB2732" t="s">
        <v>62</v>
      </c>
      <c r="AC2732">
        <v>80000000</v>
      </c>
      <c r="AD2732">
        <v>2005</v>
      </c>
      <c r="AE2732">
        <v>249</v>
      </c>
      <c r="AF2732">
        <v>6.4</v>
      </c>
      <c r="AG2732">
        <v>2.35</v>
      </c>
      <c r="AH2732">
        <v>0</v>
      </c>
    </row>
    <row r="2733" spans="1:34">
      <c r="A2733" t="s">
        <v>34</v>
      </c>
      <c r="B2733" t="s">
        <v>7342</v>
      </c>
      <c r="C2733">
        <v>172</v>
      </c>
      <c r="D2733">
        <v>137</v>
      </c>
      <c r="E2733">
        <v>79</v>
      </c>
      <c r="F2733">
        <v>194</v>
      </c>
      <c r="G2733" t="s">
        <v>10248</v>
      </c>
      <c r="H2733">
        <v>27000</v>
      </c>
      <c r="I2733">
        <v>1206135</v>
      </c>
      <c r="J2733" t="s">
        <v>37</v>
      </c>
      <c r="K2733" t="s">
        <v>38</v>
      </c>
      <c r="L2733" t="s">
        <v>57</v>
      </c>
      <c r="Q2733" t="s">
        <v>113</v>
      </c>
      <c r="R2733" t="s">
        <v>10249</v>
      </c>
      <c r="S2733">
        <v>40568</v>
      </c>
      <c r="T2733">
        <v>27666</v>
      </c>
      <c r="U2733" t="s">
        <v>10250</v>
      </c>
      <c r="V2733">
        <v>3</v>
      </c>
      <c r="W2733" t="s">
        <v>10251</v>
      </c>
      <c r="X2733" t="s">
        <v>10252</v>
      </c>
      <c r="Y2733">
        <v>185</v>
      </c>
      <c r="Z2733" t="s">
        <v>44</v>
      </c>
      <c r="AA2733" t="s">
        <v>3941</v>
      </c>
      <c r="AB2733" t="s">
        <v>46</v>
      </c>
      <c r="AC2733">
        <v>50000000</v>
      </c>
      <c r="AD2733">
        <v>2015</v>
      </c>
      <c r="AE2733">
        <v>254</v>
      </c>
      <c r="AF2733">
        <v>6.4</v>
      </c>
      <c r="AG2733">
        <v>2.35</v>
      </c>
      <c r="AH2733">
        <v>18000</v>
      </c>
    </row>
    <row r="2734" spans="1:34">
      <c r="A2734" t="s">
        <v>34</v>
      </c>
      <c r="B2734" t="s">
        <v>3889</v>
      </c>
      <c r="C2734">
        <v>129</v>
      </c>
      <c r="D2734">
        <v>105</v>
      </c>
      <c r="E2734">
        <v>78</v>
      </c>
      <c r="F2734">
        <v>298</v>
      </c>
      <c r="G2734" t="s">
        <v>10284</v>
      </c>
      <c r="H2734">
        <v>984</v>
      </c>
      <c r="I2734">
        <v>116735231</v>
      </c>
      <c r="J2734" t="s">
        <v>37</v>
      </c>
      <c r="K2734" t="s">
        <v>90</v>
      </c>
      <c r="L2734" t="s">
        <v>57</v>
      </c>
      <c r="Q2734" t="s">
        <v>1057</v>
      </c>
      <c r="R2734" t="s">
        <v>10285</v>
      </c>
      <c r="S2734">
        <v>56646</v>
      </c>
      <c r="T2734">
        <v>2129</v>
      </c>
      <c r="U2734" t="s">
        <v>10286</v>
      </c>
      <c r="V2734">
        <v>0</v>
      </c>
      <c r="W2734" t="s">
        <v>10287</v>
      </c>
      <c r="X2734" t="s">
        <v>10288</v>
      </c>
      <c r="Y2734">
        <v>336</v>
      </c>
      <c r="Z2734" t="s">
        <v>44</v>
      </c>
      <c r="AA2734" t="s">
        <v>45</v>
      </c>
      <c r="AB2734" t="s">
        <v>46</v>
      </c>
      <c r="AC2734">
        <v>70000000</v>
      </c>
      <c r="AD2734">
        <v>1999</v>
      </c>
      <c r="AE2734">
        <v>489</v>
      </c>
      <c r="AF2734">
        <v>6.4</v>
      </c>
      <c r="AG2734">
        <v>2.35</v>
      </c>
      <c r="AH2734">
        <v>0</v>
      </c>
    </row>
    <row r="2735" spans="1:34">
      <c r="A2735" t="s">
        <v>34</v>
      </c>
      <c r="B2735" t="s">
        <v>10329</v>
      </c>
      <c r="C2735">
        <v>38</v>
      </c>
      <c r="D2735">
        <v>118</v>
      </c>
      <c r="E2735">
        <v>11</v>
      </c>
      <c r="F2735">
        <v>12</v>
      </c>
      <c r="G2735" t="s">
        <v>10330</v>
      </c>
      <c r="H2735">
        <v>37</v>
      </c>
      <c r="I2735">
        <v>6482195</v>
      </c>
      <c r="J2735" t="s">
        <v>37</v>
      </c>
      <c r="K2735" t="s">
        <v>90</v>
      </c>
      <c r="L2735" t="s">
        <v>57</v>
      </c>
      <c r="Q2735" t="s">
        <v>10331</v>
      </c>
      <c r="R2735" t="s">
        <v>10332</v>
      </c>
      <c r="S2735">
        <v>9740</v>
      </c>
      <c r="T2735">
        <v>74</v>
      </c>
      <c r="U2735" t="s">
        <v>10333</v>
      </c>
      <c r="V2735">
        <v>1</v>
      </c>
      <c r="W2735" t="s">
        <v>10334</v>
      </c>
      <c r="X2735" t="s">
        <v>10335</v>
      </c>
      <c r="Y2735">
        <v>81</v>
      </c>
      <c r="Z2735" t="s">
        <v>44</v>
      </c>
      <c r="AA2735" t="s">
        <v>45</v>
      </c>
      <c r="AB2735" t="s">
        <v>46</v>
      </c>
      <c r="AC2735">
        <v>37000000</v>
      </c>
      <c r="AD2735">
        <v>1997</v>
      </c>
      <c r="AE2735">
        <v>12</v>
      </c>
      <c r="AF2735">
        <v>6.4</v>
      </c>
      <c r="AG2735">
        <v>2.35</v>
      </c>
      <c r="AH2735">
        <v>389</v>
      </c>
    </row>
    <row r="2736" spans="1:34">
      <c r="A2736" t="s">
        <v>34</v>
      </c>
      <c r="B2736" t="s">
        <v>5452</v>
      </c>
      <c r="C2736">
        <v>127</v>
      </c>
      <c r="D2736">
        <v>101</v>
      </c>
      <c r="E2736">
        <v>212</v>
      </c>
      <c r="F2736">
        <v>749</v>
      </c>
      <c r="G2736" t="s">
        <v>6053</v>
      </c>
      <c r="H2736">
        <v>1000</v>
      </c>
      <c r="I2736">
        <v>4476235</v>
      </c>
      <c r="J2736" t="s">
        <v>37</v>
      </c>
      <c r="K2736" t="s">
        <v>94</v>
      </c>
      <c r="L2736" t="s">
        <v>90</v>
      </c>
      <c r="M2736" t="s">
        <v>57</v>
      </c>
      <c r="Q2736" t="s">
        <v>7373</v>
      </c>
      <c r="R2736" t="s">
        <v>10401</v>
      </c>
      <c r="S2736">
        <v>49405</v>
      </c>
      <c r="T2736">
        <v>4186</v>
      </c>
      <c r="U2736" t="s">
        <v>10402</v>
      </c>
      <c r="V2736">
        <v>0</v>
      </c>
      <c r="W2736" t="s">
        <v>10403</v>
      </c>
      <c r="X2736" t="s">
        <v>10404</v>
      </c>
      <c r="Y2736">
        <v>226</v>
      </c>
      <c r="Z2736" t="s">
        <v>44</v>
      </c>
      <c r="AA2736" t="s">
        <v>45</v>
      </c>
      <c r="AB2736" t="s">
        <v>46</v>
      </c>
      <c r="AC2736">
        <v>27000000</v>
      </c>
      <c r="AD2736">
        <v>2004</v>
      </c>
      <c r="AE2736">
        <v>968</v>
      </c>
      <c r="AF2736">
        <v>6.4</v>
      </c>
      <c r="AG2736">
        <v>2.35</v>
      </c>
      <c r="AH2736">
        <v>2000</v>
      </c>
    </row>
    <row r="2737" spans="1:34">
      <c r="A2737" t="s">
        <v>34</v>
      </c>
      <c r="B2737" t="s">
        <v>640</v>
      </c>
      <c r="C2737">
        <v>265</v>
      </c>
      <c r="D2737">
        <v>110</v>
      </c>
      <c r="E2737">
        <v>160</v>
      </c>
      <c r="F2737">
        <v>427</v>
      </c>
      <c r="G2737" t="s">
        <v>10405</v>
      </c>
      <c r="H2737">
        <v>771</v>
      </c>
      <c r="I2737">
        <v>16005978</v>
      </c>
      <c r="J2737" t="s">
        <v>37</v>
      </c>
      <c r="K2737" t="s">
        <v>90</v>
      </c>
      <c r="L2737" t="s">
        <v>57</v>
      </c>
      <c r="Q2737" t="s">
        <v>10406</v>
      </c>
      <c r="R2737" t="s">
        <v>10407</v>
      </c>
      <c r="S2737">
        <v>72886</v>
      </c>
      <c r="T2737">
        <v>2356</v>
      </c>
      <c r="U2737" t="s">
        <v>3275</v>
      </c>
      <c r="V2737">
        <v>1</v>
      </c>
      <c r="W2737" t="s">
        <v>10408</v>
      </c>
      <c r="X2737" t="s">
        <v>10409</v>
      </c>
      <c r="Y2737">
        <v>190</v>
      </c>
      <c r="Z2737" t="s">
        <v>44</v>
      </c>
      <c r="AA2737" t="s">
        <v>45</v>
      </c>
      <c r="AB2737" t="s">
        <v>46</v>
      </c>
      <c r="AC2737">
        <v>26000000</v>
      </c>
      <c r="AD2737">
        <v>2012</v>
      </c>
      <c r="AE2737">
        <v>570</v>
      </c>
      <c r="AF2737">
        <v>6.4</v>
      </c>
      <c r="AG2737">
        <v>2.35</v>
      </c>
      <c r="AH2737">
        <v>35000</v>
      </c>
    </row>
    <row r="2738" spans="1:34">
      <c r="A2738" t="s">
        <v>34</v>
      </c>
      <c r="B2738" t="s">
        <v>5774</v>
      </c>
      <c r="C2738">
        <v>93</v>
      </c>
      <c r="D2738">
        <v>115</v>
      </c>
      <c r="E2738">
        <v>115</v>
      </c>
      <c r="F2738">
        <v>977</v>
      </c>
      <c r="G2738" t="s">
        <v>435</v>
      </c>
      <c r="H2738">
        <v>9000</v>
      </c>
      <c r="I2738">
        <v>882710</v>
      </c>
      <c r="J2738" t="s">
        <v>37</v>
      </c>
      <c r="K2738" t="s">
        <v>38</v>
      </c>
      <c r="L2738" t="s">
        <v>87</v>
      </c>
      <c r="M2738" t="s">
        <v>57</v>
      </c>
      <c r="Q2738" t="s">
        <v>767</v>
      </c>
      <c r="R2738" t="s">
        <v>10470</v>
      </c>
      <c r="S2738">
        <v>16215</v>
      </c>
      <c r="T2738">
        <v>11433</v>
      </c>
      <c r="U2738" t="s">
        <v>7406</v>
      </c>
      <c r="V2738">
        <v>2</v>
      </c>
      <c r="W2738" t="s">
        <v>10471</v>
      </c>
      <c r="X2738" t="s">
        <v>10472</v>
      </c>
      <c r="Y2738">
        <v>138</v>
      </c>
      <c r="Z2738" t="s">
        <v>44</v>
      </c>
      <c r="AA2738" t="s">
        <v>45</v>
      </c>
      <c r="AB2738" t="s">
        <v>46</v>
      </c>
      <c r="AC2738">
        <v>24000000</v>
      </c>
      <c r="AD2738">
        <v>2000</v>
      </c>
      <c r="AE2738">
        <v>1000</v>
      </c>
      <c r="AF2738">
        <v>6.4</v>
      </c>
      <c r="AG2738">
        <v>2.35</v>
      </c>
      <c r="AH2738">
        <v>401</v>
      </c>
    </row>
    <row r="2739" spans="1:34">
      <c r="A2739" t="s">
        <v>76</v>
      </c>
      <c r="B2739" t="s">
        <v>1983</v>
      </c>
      <c r="C2739">
        <v>41</v>
      </c>
      <c r="D2739">
        <v>130</v>
      </c>
      <c r="E2739">
        <v>309</v>
      </c>
      <c r="F2739">
        <v>522</v>
      </c>
      <c r="G2739" t="s">
        <v>2200</v>
      </c>
      <c r="H2739">
        <v>939</v>
      </c>
      <c r="I2739">
        <v>28734552</v>
      </c>
      <c r="J2739" t="s">
        <v>37</v>
      </c>
      <c r="K2739" t="s">
        <v>38</v>
      </c>
      <c r="L2739" t="s">
        <v>87</v>
      </c>
      <c r="M2739" t="s">
        <v>57</v>
      </c>
      <c r="Q2739" t="s">
        <v>4259</v>
      </c>
      <c r="R2739" t="s">
        <v>10508</v>
      </c>
      <c r="S2739">
        <v>9566</v>
      </c>
      <c r="T2739">
        <v>3107</v>
      </c>
      <c r="U2739" t="s">
        <v>10509</v>
      </c>
      <c r="V2739">
        <v>2</v>
      </c>
      <c r="W2739" t="s">
        <v>10510</v>
      </c>
      <c r="X2739" t="s">
        <v>10511</v>
      </c>
      <c r="Y2739">
        <v>81</v>
      </c>
      <c r="Z2739" t="s">
        <v>44</v>
      </c>
      <c r="AA2739" t="s">
        <v>45</v>
      </c>
      <c r="AB2739" t="s">
        <v>46</v>
      </c>
      <c r="AC2739">
        <v>16000000</v>
      </c>
      <c r="AD2739">
        <v>2001</v>
      </c>
      <c r="AE2739">
        <v>881</v>
      </c>
      <c r="AF2739">
        <v>6.4</v>
      </c>
      <c r="AG2739">
        <v>1.85</v>
      </c>
      <c r="AH2739">
        <v>1000</v>
      </c>
    </row>
    <row r="2740" spans="1:34">
      <c r="A2740" t="s">
        <v>34</v>
      </c>
      <c r="B2740" t="s">
        <v>10573</v>
      </c>
      <c r="C2740">
        <v>75</v>
      </c>
      <c r="D2740">
        <v>118</v>
      </c>
      <c r="E2740">
        <v>10</v>
      </c>
      <c r="F2740">
        <v>48</v>
      </c>
      <c r="G2740" t="s">
        <v>10574</v>
      </c>
      <c r="H2740">
        <v>172</v>
      </c>
      <c r="I2740">
        <v>399879</v>
      </c>
      <c r="J2740" t="s">
        <v>37</v>
      </c>
      <c r="K2740" t="s">
        <v>38</v>
      </c>
      <c r="L2740" t="s">
        <v>90</v>
      </c>
      <c r="M2740" t="s">
        <v>57</v>
      </c>
      <c r="Q2740" t="s">
        <v>10575</v>
      </c>
      <c r="R2740" t="s">
        <v>10576</v>
      </c>
      <c r="S2740">
        <v>5772</v>
      </c>
      <c r="T2740">
        <v>378</v>
      </c>
      <c r="U2740" t="s">
        <v>10577</v>
      </c>
      <c r="V2740">
        <v>2</v>
      </c>
      <c r="W2740" t="s">
        <v>10578</v>
      </c>
      <c r="X2740" t="s">
        <v>10579</v>
      </c>
      <c r="Y2740">
        <v>115</v>
      </c>
      <c r="Z2740" t="s">
        <v>44</v>
      </c>
      <c r="AA2740" t="s">
        <v>772</v>
      </c>
      <c r="AB2740" t="s">
        <v>46</v>
      </c>
      <c r="AC2740">
        <v>15000000</v>
      </c>
      <c r="AD2740">
        <v>2006</v>
      </c>
      <c r="AE2740">
        <v>71</v>
      </c>
      <c r="AF2740">
        <v>6.4</v>
      </c>
      <c r="AG2740">
        <v>2.35</v>
      </c>
      <c r="AH2740">
        <v>302</v>
      </c>
    </row>
    <row r="2741" spans="1:34">
      <c r="A2741" t="s">
        <v>34</v>
      </c>
      <c r="B2741" t="s">
        <v>10593</v>
      </c>
      <c r="C2741">
        <v>41</v>
      </c>
      <c r="D2741">
        <v>99</v>
      </c>
      <c r="E2741">
        <v>30</v>
      </c>
      <c r="F2741">
        <v>209</v>
      </c>
      <c r="G2741" t="s">
        <v>10594</v>
      </c>
      <c r="H2741">
        <v>480</v>
      </c>
      <c r="I2741">
        <v>398420</v>
      </c>
      <c r="J2741" t="s">
        <v>37</v>
      </c>
      <c r="K2741" t="s">
        <v>38</v>
      </c>
      <c r="Q2741" t="s">
        <v>2731</v>
      </c>
      <c r="R2741" t="s">
        <v>10595</v>
      </c>
      <c r="S2741">
        <v>5049</v>
      </c>
      <c r="T2741">
        <v>1234</v>
      </c>
      <c r="U2741" t="s">
        <v>10596</v>
      </c>
      <c r="V2741">
        <v>3</v>
      </c>
      <c r="W2741" t="s">
        <v>10597</v>
      </c>
      <c r="X2741" t="s">
        <v>10598</v>
      </c>
      <c r="Y2741">
        <v>48</v>
      </c>
      <c r="Z2741" t="s">
        <v>44</v>
      </c>
      <c r="AA2741" t="s">
        <v>45</v>
      </c>
      <c r="AB2741" t="s">
        <v>46</v>
      </c>
      <c r="AC2741">
        <v>8000000</v>
      </c>
      <c r="AD2741">
        <v>2007</v>
      </c>
      <c r="AE2741">
        <v>257</v>
      </c>
      <c r="AF2741">
        <v>6.4</v>
      </c>
      <c r="AG2741">
        <v>2.35</v>
      </c>
      <c r="AH2741">
        <v>226</v>
      </c>
    </row>
    <row r="2742" spans="1:34">
      <c r="A2742" t="s">
        <v>34</v>
      </c>
      <c r="B2742" t="s">
        <v>10599</v>
      </c>
      <c r="C2742">
        <v>26</v>
      </c>
      <c r="D2742">
        <v>107</v>
      </c>
      <c r="E2742">
        <v>53</v>
      </c>
      <c r="F2742">
        <v>463</v>
      </c>
      <c r="G2742" t="s">
        <v>8183</v>
      </c>
      <c r="H2742">
        <v>954</v>
      </c>
      <c r="I2742">
        <v>53481</v>
      </c>
      <c r="J2742" t="s">
        <v>37</v>
      </c>
      <c r="K2742" t="s">
        <v>38</v>
      </c>
      <c r="L2742" t="s">
        <v>57</v>
      </c>
      <c r="Q2742" t="s">
        <v>1051</v>
      </c>
      <c r="R2742" t="s">
        <v>10600</v>
      </c>
      <c r="S2742">
        <v>5557</v>
      </c>
      <c r="T2742">
        <v>2512</v>
      </c>
      <c r="U2742" t="s">
        <v>2696</v>
      </c>
      <c r="V2742">
        <v>5</v>
      </c>
      <c r="W2742" t="s">
        <v>10601</v>
      </c>
      <c r="X2742" t="s">
        <v>10602</v>
      </c>
      <c r="Y2742">
        <v>34</v>
      </c>
      <c r="Z2742" t="s">
        <v>44</v>
      </c>
      <c r="AA2742" t="s">
        <v>45</v>
      </c>
      <c r="AB2742" t="s">
        <v>46</v>
      </c>
      <c r="AC2742">
        <v>8000000</v>
      </c>
      <c r="AD2742">
        <v>2006</v>
      </c>
      <c r="AE2742">
        <v>551</v>
      </c>
      <c r="AF2742">
        <v>6.4</v>
      </c>
      <c r="AG2742">
        <v>2.35</v>
      </c>
      <c r="AH2742">
        <v>294</v>
      </c>
    </row>
    <row r="2743" spans="1:34">
      <c r="A2743" t="s">
        <v>34</v>
      </c>
      <c r="B2743" t="s">
        <v>10612</v>
      </c>
      <c r="C2743">
        <v>25</v>
      </c>
      <c r="D2743">
        <v>101</v>
      </c>
      <c r="E2743">
        <v>0</v>
      </c>
      <c r="F2743">
        <v>83</v>
      </c>
      <c r="G2743" t="s">
        <v>10613</v>
      </c>
      <c r="H2743">
        <v>240</v>
      </c>
      <c r="I2743">
        <v>10696</v>
      </c>
      <c r="J2743" t="s">
        <v>37</v>
      </c>
      <c r="K2743" t="s">
        <v>57</v>
      </c>
      <c r="Q2743" t="s">
        <v>10614</v>
      </c>
      <c r="R2743" t="s">
        <v>10615</v>
      </c>
      <c r="S2743">
        <v>10771</v>
      </c>
      <c r="T2743">
        <v>490</v>
      </c>
      <c r="U2743" t="s">
        <v>10616</v>
      </c>
      <c r="V2743">
        <v>8</v>
      </c>
      <c r="W2743" t="s">
        <v>10617</v>
      </c>
      <c r="X2743" t="s">
        <v>10618</v>
      </c>
      <c r="Y2743">
        <v>65</v>
      </c>
      <c r="Z2743" t="s">
        <v>44</v>
      </c>
      <c r="AA2743" t="s">
        <v>45</v>
      </c>
      <c r="AB2743" t="s">
        <v>46</v>
      </c>
      <c r="AC2743">
        <v>6800000</v>
      </c>
      <c r="AD2743">
        <v>2003</v>
      </c>
      <c r="AE2743">
        <v>83</v>
      </c>
      <c r="AF2743">
        <v>6.4</v>
      </c>
      <c r="AG2743">
        <v>2.35</v>
      </c>
      <c r="AH2743">
        <v>413</v>
      </c>
    </row>
    <row r="2744" spans="1:34">
      <c r="A2744" t="s">
        <v>34</v>
      </c>
      <c r="B2744" t="s">
        <v>4264</v>
      </c>
      <c r="C2744">
        <v>113</v>
      </c>
      <c r="D2744">
        <v>113</v>
      </c>
      <c r="E2744">
        <v>39</v>
      </c>
      <c r="F2744">
        <v>477</v>
      </c>
      <c r="G2744" t="s">
        <v>1574</v>
      </c>
      <c r="H2744">
        <v>1000</v>
      </c>
      <c r="I2744">
        <v>54997476</v>
      </c>
      <c r="J2744" t="s">
        <v>37</v>
      </c>
      <c r="K2744" t="s">
        <v>38</v>
      </c>
      <c r="L2744" t="s">
        <v>90</v>
      </c>
      <c r="M2744" t="s">
        <v>57</v>
      </c>
      <c r="Q2744" t="s">
        <v>1691</v>
      </c>
      <c r="R2744" t="s">
        <v>10830</v>
      </c>
      <c r="S2744">
        <v>40362</v>
      </c>
      <c r="T2744">
        <v>3341</v>
      </c>
      <c r="U2744" t="s">
        <v>10831</v>
      </c>
      <c r="V2744">
        <v>0</v>
      </c>
      <c r="W2744" t="s">
        <v>10832</v>
      </c>
      <c r="X2744" t="s">
        <v>10833</v>
      </c>
      <c r="Y2744">
        <v>248</v>
      </c>
      <c r="Z2744" t="s">
        <v>44</v>
      </c>
      <c r="AA2744" t="s">
        <v>45</v>
      </c>
      <c r="AB2744" t="s">
        <v>46</v>
      </c>
      <c r="AC2744">
        <v>50000000</v>
      </c>
      <c r="AD2744">
        <v>2001</v>
      </c>
      <c r="AE2744">
        <v>912</v>
      </c>
      <c r="AF2744">
        <v>6.3</v>
      </c>
      <c r="AG2744">
        <v>2.35</v>
      </c>
      <c r="AH2744">
        <v>970</v>
      </c>
    </row>
    <row r="2745" spans="1:34">
      <c r="A2745" t="s">
        <v>34</v>
      </c>
      <c r="B2745" t="s">
        <v>6267</v>
      </c>
      <c r="C2745">
        <v>114</v>
      </c>
      <c r="D2745">
        <v>115</v>
      </c>
      <c r="E2745">
        <v>73</v>
      </c>
      <c r="F2745">
        <v>505</v>
      </c>
      <c r="G2745" t="s">
        <v>3178</v>
      </c>
      <c r="H2745">
        <v>11000</v>
      </c>
      <c r="I2745">
        <v>41543207</v>
      </c>
      <c r="J2745" t="s">
        <v>37</v>
      </c>
      <c r="K2745" t="s">
        <v>38</v>
      </c>
      <c r="L2745" t="s">
        <v>90</v>
      </c>
      <c r="M2745" t="s">
        <v>57</v>
      </c>
      <c r="Q2745" t="s">
        <v>39</v>
      </c>
      <c r="R2745" t="s">
        <v>10867</v>
      </c>
      <c r="S2745">
        <v>30077</v>
      </c>
      <c r="T2745">
        <v>15571</v>
      </c>
      <c r="U2745" t="s">
        <v>3165</v>
      </c>
      <c r="V2745">
        <v>1</v>
      </c>
      <c r="W2745" t="s">
        <v>10868</v>
      </c>
      <c r="X2745" t="s">
        <v>10869</v>
      </c>
      <c r="Y2745">
        <v>175</v>
      </c>
      <c r="Z2745" t="s">
        <v>44</v>
      </c>
      <c r="AA2745" t="s">
        <v>45</v>
      </c>
      <c r="AB2745" t="s">
        <v>62</v>
      </c>
      <c r="AC2745">
        <v>42000000</v>
      </c>
      <c r="AD2745">
        <v>2002</v>
      </c>
      <c r="AE2745">
        <v>3000</v>
      </c>
      <c r="AF2745">
        <v>6.3</v>
      </c>
      <c r="AG2745">
        <v>2.35</v>
      </c>
      <c r="AH2745">
        <v>893</v>
      </c>
    </row>
    <row r="2746" spans="1:34">
      <c r="A2746" t="s">
        <v>34</v>
      </c>
      <c r="B2746" t="s">
        <v>501</v>
      </c>
      <c r="C2746">
        <v>149</v>
      </c>
      <c r="D2746">
        <v>114</v>
      </c>
      <c r="E2746">
        <v>0</v>
      </c>
      <c r="F2746">
        <v>115</v>
      </c>
      <c r="G2746" t="s">
        <v>9783</v>
      </c>
      <c r="H2746">
        <v>548</v>
      </c>
      <c r="I2746">
        <v>6592103</v>
      </c>
      <c r="J2746" t="s">
        <v>37</v>
      </c>
      <c r="K2746" t="s">
        <v>38</v>
      </c>
      <c r="L2746" t="s">
        <v>90</v>
      </c>
      <c r="M2746" t="s">
        <v>57</v>
      </c>
      <c r="Q2746" t="s">
        <v>1568</v>
      </c>
      <c r="R2746" t="s">
        <v>10909</v>
      </c>
      <c r="S2746">
        <v>28584</v>
      </c>
      <c r="T2746">
        <v>1005</v>
      </c>
      <c r="U2746" t="s">
        <v>10910</v>
      </c>
      <c r="V2746">
        <v>1</v>
      </c>
      <c r="W2746" t="s">
        <v>10911</v>
      </c>
      <c r="X2746" t="s">
        <v>10912</v>
      </c>
      <c r="Y2746">
        <v>232</v>
      </c>
      <c r="Z2746" t="s">
        <v>44</v>
      </c>
      <c r="AA2746" t="s">
        <v>301</v>
      </c>
      <c r="AB2746" t="s">
        <v>46</v>
      </c>
      <c r="AC2746">
        <v>35000000</v>
      </c>
      <c r="AD2746">
        <v>2002</v>
      </c>
      <c r="AE2746">
        <v>298</v>
      </c>
      <c r="AF2746">
        <v>6.3</v>
      </c>
      <c r="AG2746">
        <v>1.85</v>
      </c>
      <c r="AH2746">
        <v>675</v>
      </c>
    </row>
    <row r="2747" spans="1:34">
      <c r="A2747" t="s">
        <v>34</v>
      </c>
      <c r="B2747" t="s">
        <v>5711</v>
      </c>
      <c r="C2747">
        <v>133</v>
      </c>
      <c r="D2747">
        <v>104</v>
      </c>
      <c r="E2747">
        <v>93</v>
      </c>
      <c r="F2747">
        <v>878</v>
      </c>
      <c r="G2747" t="s">
        <v>4954</v>
      </c>
      <c r="H2747">
        <v>11000</v>
      </c>
      <c r="I2747">
        <v>74058698</v>
      </c>
      <c r="J2747" t="s">
        <v>37</v>
      </c>
      <c r="K2747" t="s">
        <v>38</v>
      </c>
      <c r="L2747" t="s">
        <v>57</v>
      </c>
      <c r="Q2747" t="s">
        <v>39</v>
      </c>
      <c r="R2747" t="s">
        <v>10955</v>
      </c>
      <c r="S2747">
        <v>59232</v>
      </c>
      <c r="T2747">
        <v>17109</v>
      </c>
      <c r="U2747" t="s">
        <v>2533</v>
      </c>
      <c r="V2747">
        <v>0</v>
      </c>
      <c r="W2747" t="s">
        <v>10956</v>
      </c>
      <c r="X2747" t="s">
        <v>10957</v>
      </c>
      <c r="Y2747">
        <v>317</v>
      </c>
      <c r="Z2747" t="s">
        <v>44</v>
      </c>
      <c r="AA2747" t="s">
        <v>45</v>
      </c>
      <c r="AB2747" t="s">
        <v>46</v>
      </c>
      <c r="AC2747">
        <v>60000000</v>
      </c>
      <c r="AD2747">
        <v>2001</v>
      </c>
      <c r="AE2747">
        <v>2000</v>
      </c>
      <c r="AF2747">
        <v>6.3</v>
      </c>
      <c r="AG2747">
        <v>2.35</v>
      </c>
      <c r="AH2747">
        <v>0</v>
      </c>
    </row>
    <row r="2748" spans="1:34">
      <c r="A2748" t="s">
        <v>34</v>
      </c>
      <c r="B2748" t="s">
        <v>2438</v>
      </c>
      <c r="C2748">
        <v>333</v>
      </c>
      <c r="D2748">
        <v>105</v>
      </c>
      <c r="E2748">
        <v>210</v>
      </c>
      <c r="F2748">
        <v>101</v>
      </c>
      <c r="G2748" t="s">
        <v>11002</v>
      </c>
      <c r="H2748">
        <v>978</v>
      </c>
      <c r="I2748">
        <v>35596227</v>
      </c>
      <c r="J2748" t="s">
        <v>37</v>
      </c>
      <c r="K2748" t="s">
        <v>38</v>
      </c>
      <c r="L2748" t="s">
        <v>57</v>
      </c>
      <c r="Q2748" t="s">
        <v>11003</v>
      </c>
      <c r="R2748" t="s">
        <v>11004</v>
      </c>
      <c r="S2748">
        <v>79461</v>
      </c>
      <c r="T2748">
        <v>1454</v>
      </c>
      <c r="U2748" t="s">
        <v>11005</v>
      </c>
      <c r="V2748">
        <v>1</v>
      </c>
      <c r="W2748" t="s">
        <v>11006</v>
      </c>
      <c r="X2748" t="s">
        <v>11007</v>
      </c>
      <c r="Y2748">
        <v>463</v>
      </c>
      <c r="Z2748" t="s">
        <v>44</v>
      </c>
      <c r="AA2748" t="s">
        <v>45</v>
      </c>
      <c r="AB2748" t="s">
        <v>46</v>
      </c>
      <c r="AC2748">
        <v>20000000</v>
      </c>
      <c r="AD2748">
        <v>2010</v>
      </c>
      <c r="AE2748">
        <v>191</v>
      </c>
      <c r="AF2748">
        <v>6.3</v>
      </c>
      <c r="AG2748">
        <v>2.35</v>
      </c>
      <c r="AH2748">
        <v>10000</v>
      </c>
    </row>
    <row r="2749" spans="1:34">
      <c r="A2749" t="s">
        <v>34</v>
      </c>
      <c r="B2749" t="s">
        <v>4389</v>
      </c>
      <c r="C2749">
        <v>31</v>
      </c>
      <c r="D2749">
        <v>116</v>
      </c>
      <c r="E2749">
        <v>500</v>
      </c>
      <c r="F2749">
        <v>530</v>
      </c>
      <c r="G2749" t="s">
        <v>1410</v>
      </c>
      <c r="H2749">
        <v>12000</v>
      </c>
      <c r="I2749">
        <v>1292527</v>
      </c>
      <c r="J2749" t="s">
        <v>37</v>
      </c>
      <c r="K2749" t="s">
        <v>38</v>
      </c>
      <c r="L2749" t="s">
        <v>128</v>
      </c>
      <c r="M2749" t="s">
        <v>57</v>
      </c>
      <c r="Q2749" t="s">
        <v>449</v>
      </c>
      <c r="R2749" t="s">
        <v>11040</v>
      </c>
      <c r="S2749">
        <v>3536</v>
      </c>
      <c r="T2749">
        <v>14579</v>
      </c>
      <c r="U2749" t="s">
        <v>2817</v>
      </c>
      <c r="V2749">
        <v>2</v>
      </c>
      <c r="W2749" t="s">
        <v>11041</v>
      </c>
      <c r="X2749" t="s">
        <v>11042</v>
      </c>
      <c r="Y2749">
        <v>44</v>
      </c>
      <c r="Z2749" t="s">
        <v>44</v>
      </c>
      <c r="AA2749" t="s">
        <v>301</v>
      </c>
      <c r="AB2749" t="s">
        <v>46</v>
      </c>
      <c r="AC2749">
        <v>19000000</v>
      </c>
      <c r="AD2749">
        <v>1996</v>
      </c>
      <c r="AE2749">
        <v>1000</v>
      </c>
      <c r="AF2749">
        <v>6.3</v>
      </c>
      <c r="AG2749">
        <v>1.85</v>
      </c>
      <c r="AH2749">
        <v>228</v>
      </c>
    </row>
    <row r="2750" spans="1:34">
      <c r="A2750" t="s">
        <v>34</v>
      </c>
      <c r="B2750" t="s">
        <v>11105</v>
      </c>
      <c r="C2750">
        <v>121</v>
      </c>
      <c r="D2750">
        <v>91</v>
      </c>
      <c r="E2750">
        <v>60</v>
      </c>
      <c r="F2750">
        <v>18</v>
      </c>
      <c r="G2750" t="s">
        <v>11106</v>
      </c>
      <c r="H2750">
        <v>60</v>
      </c>
      <c r="I2750">
        <v>1506998</v>
      </c>
      <c r="J2750" t="s">
        <v>37</v>
      </c>
      <c r="K2750" t="s">
        <v>38</v>
      </c>
      <c r="L2750" t="s">
        <v>87</v>
      </c>
      <c r="Q2750" t="s">
        <v>11107</v>
      </c>
      <c r="R2750" t="s">
        <v>11108</v>
      </c>
      <c r="S2750">
        <v>8014</v>
      </c>
      <c r="T2750">
        <v>141</v>
      </c>
      <c r="U2750" t="s">
        <v>11109</v>
      </c>
      <c r="V2750">
        <v>4</v>
      </c>
      <c r="W2750" t="s">
        <v>11110</v>
      </c>
      <c r="X2750" t="s">
        <v>11111</v>
      </c>
      <c r="Y2750">
        <v>50</v>
      </c>
      <c r="Z2750" t="s">
        <v>44</v>
      </c>
      <c r="AA2750" t="s">
        <v>45</v>
      </c>
      <c r="AB2750" t="s">
        <v>62</v>
      </c>
      <c r="AC2750">
        <v>12000000</v>
      </c>
      <c r="AD2750">
        <v>2007</v>
      </c>
      <c r="AE2750">
        <v>46</v>
      </c>
      <c r="AF2750">
        <v>6.3</v>
      </c>
      <c r="AG2750">
        <v>1.85</v>
      </c>
      <c r="AH2750">
        <v>314</v>
      </c>
    </row>
    <row r="2751" spans="1:34">
      <c r="A2751" t="s">
        <v>34</v>
      </c>
      <c r="B2751" t="s">
        <v>11174</v>
      </c>
      <c r="C2751">
        <v>162</v>
      </c>
      <c r="D2751">
        <v>95</v>
      </c>
      <c r="E2751">
        <v>24</v>
      </c>
      <c r="F2751">
        <v>874</v>
      </c>
      <c r="G2751" t="s">
        <v>854</v>
      </c>
      <c r="H2751">
        <v>16000</v>
      </c>
      <c r="I2751">
        <v>65804</v>
      </c>
      <c r="J2751" t="s">
        <v>37</v>
      </c>
      <c r="K2751" t="s">
        <v>38</v>
      </c>
      <c r="L2751" t="s">
        <v>57</v>
      </c>
      <c r="Q2751" t="s">
        <v>1399</v>
      </c>
      <c r="R2751" t="s">
        <v>11175</v>
      </c>
      <c r="S2751">
        <v>32512</v>
      </c>
      <c r="T2751">
        <v>27575</v>
      </c>
      <c r="U2751" t="s">
        <v>1263</v>
      </c>
      <c r="V2751">
        <v>1</v>
      </c>
      <c r="W2751" t="s">
        <v>11176</v>
      </c>
      <c r="X2751" t="s">
        <v>11177</v>
      </c>
      <c r="Y2751">
        <v>86</v>
      </c>
      <c r="Z2751" t="s">
        <v>44</v>
      </c>
      <c r="AA2751" t="s">
        <v>45</v>
      </c>
      <c r="AB2751" t="s">
        <v>46</v>
      </c>
      <c r="AC2751">
        <v>12000000</v>
      </c>
      <c r="AD2751">
        <v>2012</v>
      </c>
      <c r="AE2751">
        <v>10000</v>
      </c>
      <c r="AF2751">
        <v>6.3</v>
      </c>
      <c r="AG2751">
        <v>2.35</v>
      </c>
      <c r="AH2751">
        <v>0</v>
      </c>
    </row>
    <row r="2752" spans="1:34">
      <c r="A2752" t="s">
        <v>34</v>
      </c>
      <c r="B2752" t="s">
        <v>11224</v>
      </c>
      <c r="C2752">
        <v>255</v>
      </c>
      <c r="D2752">
        <v>95</v>
      </c>
      <c r="E2752">
        <v>214</v>
      </c>
      <c r="F2752">
        <v>246</v>
      </c>
      <c r="G2752" t="s">
        <v>10984</v>
      </c>
      <c r="H2752">
        <v>513</v>
      </c>
      <c r="I2752">
        <v>26297</v>
      </c>
      <c r="J2752" t="s">
        <v>37</v>
      </c>
      <c r="K2752" t="s">
        <v>94</v>
      </c>
      <c r="L2752" t="s">
        <v>57</v>
      </c>
      <c r="Q2752" t="s">
        <v>5140</v>
      </c>
      <c r="R2752" t="s">
        <v>11225</v>
      </c>
      <c r="S2752">
        <v>25750</v>
      </c>
      <c r="T2752">
        <v>1269</v>
      </c>
      <c r="U2752" t="s">
        <v>11226</v>
      </c>
      <c r="V2752">
        <v>0</v>
      </c>
      <c r="W2752" t="s">
        <v>11227</v>
      </c>
      <c r="X2752" t="s">
        <v>11228</v>
      </c>
      <c r="Y2752">
        <v>209</v>
      </c>
      <c r="Z2752" t="s">
        <v>44</v>
      </c>
      <c r="AA2752" t="s">
        <v>329</v>
      </c>
      <c r="AB2752" t="s">
        <v>532</v>
      </c>
      <c r="AC2752">
        <v>500000</v>
      </c>
      <c r="AD2752">
        <v>2011</v>
      </c>
      <c r="AE2752">
        <v>257</v>
      </c>
      <c r="AF2752">
        <v>6.3</v>
      </c>
      <c r="AG2752">
        <v>2.35</v>
      </c>
      <c r="AH2752">
        <v>0</v>
      </c>
    </row>
    <row r="2753" spans="1:34">
      <c r="A2753" t="s">
        <v>34</v>
      </c>
      <c r="B2753" t="s">
        <v>11358</v>
      </c>
      <c r="C2753">
        <v>209</v>
      </c>
      <c r="D2753">
        <v>131</v>
      </c>
      <c r="E2753">
        <v>73</v>
      </c>
      <c r="F2753">
        <v>163</v>
      </c>
      <c r="G2753" t="s">
        <v>11359</v>
      </c>
      <c r="H2753">
        <v>879</v>
      </c>
      <c r="I2753">
        <v>27667947</v>
      </c>
      <c r="J2753" t="s">
        <v>37</v>
      </c>
      <c r="K2753" t="s">
        <v>38</v>
      </c>
      <c r="L2753" t="s">
        <v>57</v>
      </c>
      <c r="Q2753" t="s">
        <v>3410</v>
      </c>
      <c r="R2753" t="s">
        <v>11360</v>
      </c>
      <c r="S2753">
        <v>86374</v>
      </c>
      <c r="T2753">
        <v>1344</v>
      </c>
      <c r="U2753" t="s">
        <v>11361</v>
      </c>
      <c r="V2753">
        <v>0</v>
      </c>
      <c r="W2753" t="s">
        <v>11362</v>
      </c>
      <c r="X2753" t="s">
        <v>11363</v>
      </c>
      <c r="Y2753">
        <v>392</v>
      </c>
      <c r="Z2753" t="s">
        <v>44</v>
      </c>
      <c r="AA2753" t="s">
        <v>329</v>
      </c>
      <c r="AB2753" t="s">
        <v>46</v>
      </c>
      <c r="AC2753">
        <v>50000000</v>
      </c>
      <c r="AD2753">
        <v>2007</v>
      </c>
      <c r="AE2753">
        <v>184</v>
      </c>
      <c r="AF2753">
        <v>6.2</v>
      </c>
      <c r="AG2753">
        <v>2.35</v>
      </c>
      <c r="AH2753">
        <v>3000</v>
      </c>
    </row>
    <row r="2754" spans="1:34">
      <c r="A2754" t="s">
        <v>34</v>
      </c>
      <c r="B2754" t="s">
        <v>4440</v>
      </c>
      <c r="C2754">
        <v>59</v>
      </c>
      <c r="D2754">
        <v>115</v>
      </c>
      <c r="E2754">
        <v>333</v>
      </c>
      <c r="F2754">
        <v>317</v>
      </c>
      <c r="G2754" t="s">
        <v>676</v>
      </c>
      <c r="H2754">
        <v>972</v>
      </c>
      <c r="I2754">
        <v>10556196</v>
      </c>
      <c r="J2754" t="s">
        <v>37</v>
      </c>
      <c r="K2754" t="s">
        <v>38</v>
      </c>
      <c r="L2754" t="s">
        <v>57</v>
      </c>
      <c r="Q2754" t="s">
        <v>5276</v>
      </c>
      <c r="R2754" t="s">
        <v>11364</v>
      </c>
      <c r="S2754">
        <v>16562</v>
      </c>
      <c r="T2754">
        <v>2606</v>
      </c>
      <c r="U2754" t="s">
        <v>11365</v>
      </c>
      <c r="V2754">
        <v>2</v>
      </c>
      <c r="W2754" t="s">
        <v>11366</v>
      </c>
      <c r="X2754" t="s">
        <v>11367</v>
      </c>
      <c r="Y2754">
        <v>73</v>
      </c>
      <c r="Z2754" t="s">
        <v>44</v>
      </c>
      <c r="AA2754" t="s">
        <v>45</v>
      </c>
      <c r="AB2754" t="s">
        <v>62</v>
      </c>
      <c r="AC2754">
        <v>50000000</v>
      </c>
      <c r="AD2754">
        <v>1997</v>
      </c>
      <c r="AE2754">
        <v>713</v>
      </c>
      <c r="AF2754">
        <v>6.2</v>
      </c>
      <c r="AG2754">
        <v>2.35</v>
      </c>
      <c r="AH2754">
        <v>697</v>
      </c>
    </row>
    <row r="2755" spans="1:34">
      <c r="A2755" t="s">
        <v>34</v>
      </c>
      <c r="B2755" t="s">
        <v>6945</v>
      </c>
      <c r="C2755">
        <v>104</v>
      </c>
      <c r="D2755">
        <v>108</v>
      </c>
      <c r="E2755">
        <v>105</v>
      </c>
      <c r="F2755">
        <v>616</v>
      </c>
      <c r="G2755" t="s">
        <v>1731</v>
      </c>
      <c r="H2755">
        <v>22000</v>
      </c>
      <c r="I2755">
        <v>22433915</v>
      </c>
      <c r="J2755" t="s">
        <v>37</v>
      </c>
      <c r="K2755" t="s">
        <v>38</v>
      </c>
      <c r="L2755" t="s">
        <v>90</v>
      </c>
      <c r="M2755" t="s">
        <v>57</v>
      </c>
      <c r="Q2755" t="s">
        <v>63</v>
      </c>
      <c r="R2755" t="s">
        <v>11396</v>
      </c>
      <c r="S2755">
        <v>21319</v>
      </c>
      <c r="T2755">
        <v>34377</v>
      </c>
      <c r="U2755" t="s">
        <v>1148</v>
      </c>
      <c r="V2755">
        <v>1</v>
      </c>
      <c r="W2755" t="s">
        <v>11397</v>
      </c>
      <c r="X2755" t="s">
        <v>11398</v>
      </c>
      <c r="Y2755">
        <v>166</v>
      </c>
      <c r="Z2755" t="s">
        <v>44</v>
      </c>
      <c r="AA2755" t="s">
        <v>45</v>
      </c>
      <c r="AB2755" t="s">
        <v>46</v>
      </c>
      <c r="AC2755">
        <v>60000000</v>
      </c>
      <c r="AD2755">
        <v>2002</v>
      </c>
      <c r="AE2755">
        <v>11000</v>
      </c>
      <c r="AF2755">
        <v>6.2</v>
      </c>
      <c r="AG2755">
        <v>2.35</v>
      </c>
      <c r="AH2755">
        <v>416</v>
      </c>
    </row>
    <row r="2756" spans="1:34">
      <c r="A2756" t="s">
        <v>34</v>
      </c>
      <c r="B2756" t="s">
        <v>4296</v>
      </c>
      <c r="C2756">
        <v>195</v>
      </c>
      <c r="D2756">
        <v>101</v>
      </c>
      <c r="E2756">
        <v>40</v>
      </c>
      <c r="F2756">
        <v>398</v>
      </c>
      <c r="G2756" t="s">
        <v>11444</v>
      </c>
      <c r="H2756">
        <v>2000</v>
      </c>
      <c r="I2756">
        <v>28687835</v>
      </c>
      <c r="J2756" t="s">
        <v>37</v>
      </c>
      <c r="K2756" t="s">
        <v>38</v>
      </c>
      <c r="L2756" t="s">
        <v>57</v>
      </c>
      <c r="Q2756" t="s">
        <v>4954</v>
      </c>
      <c r="R2756" t="s">
        <v>11445</v>
      </c>
      <c r="S2756">
        <v>40964</v>
      </c>
      <c r="T2756">
        <v>3612</v>
      </c>
      <c r="U2756" t="s">
        <v>11446</v>
      </c>
      <c r="V2756">
        <v>1</v>
      </c>
      <c r="W2756" t="s">
        <v>11447</v>
      </c>
      <c r="X2756" t="s">
        <v>11448</v>
      </c>
      <c r="Y2756">
        <v>245</v>
      </c>
      <c r="Z2756" t="s">
        <v>44</v>
      </c>
      <c r="AA2756" t="s">
        <v>45</v>
      </c>
      <c r="AB2756" t="s">
        <v>46</v>
      </c>
      <c r="AC2756">
        <v>35000000</v>
      </c>
      <c r="AD2756">
        <v>2008</v>
      </c>
      <c r="AE2756">
        <v>648</v>
      </c>
      <c r="AF2756">
        <v>6.2</v>
      </c>
      <c r="AG2756">
        <v>2.35</v>
      </c>
      <c r="AH2756">
        <v>0</v>
      </c>
    </row>
    <row r="2757" spans="1:34">
      <c r="A2757" t="s">
        <v>34</v>
      </c>
      <c r="B2757" t="s">
        <v>11452</v>
      </c>
      <c r="C2757">
        <v>298</v>
      </c>
      <c r="D2757">
        <v>109</v>
      </c>
      <c r="E2757">
        <v>90</v>
      </c>
      <c r="F2757">
        <v>344</v>
      </c>
      <c r="G2757" t="s">
        <v>2703</v>
      </c>
      <c r="H2757">
        <v>1000</v>
      </c>
      <c r="I2757">
        <v>19692608</v>
      </c>
      <c r="J2757" t="s">
        <v>37</v>
      </c>
      <c r="K2757" t="s">
        <v>38</v>
      </c>
      <c r="L2757" t="s">
        <v>57</v>
      </c>
      <c r="Q2757" t="s">
        <v>11453</v>
      </c>
      <c r="R2757" t="s">
        <v>11454</v>
      </c>
      <c r="S2757">
        <v>63548</v>
      </c>
      <c r="T2757">
        <v>2073</v>
      </c>
      <c r="U2757" t="s">
        <v>11455</v>
      </c>
      <c r="V2757">
        <v>3</v>
      </c>
      <c r="W2757" t="s">
        <v>11456</v>
      </c>
      <c r="X2757" t="s">
        <v>11457</v>
      </c>
      <c r="Y2757">
        <v>134</v>
      </c>
      <c r="Z2757" t="s">
        <v>44</v>
      </c>
      <c r="AA2757" t="s">
        <v>45</v>
      </c>
      <c r="AB2757" t="s">
        <v>46</v>
      </c>
      <c r="AC2757">
        <v>35000000</v>
      </c>
      <c r="AD2757">
        <v>2013</v>
      </c>
      <c r="AE2757">
        <v>412</v>
      </c>
      <c r="AF2757">
        <v>6.2</v>
      </c>
      <c r="AG2757">
        <v>2.35</v>
      </c>
      <c r="AH2757">
        <v>0</v>
      </c>
    </row>
    <row r="2758" spans="1:34">
      <c r="A2758" t="s">
        <v>34</v>
      </c>
      <c r="B2758" t="s">
        <v>3270</v>
      </c>
      <c r="C2758">
        <v>414</v>
      </c>
      <c r="D2758">
        <v>97</v>
      </c>
      <c r="E2758">
        <v>181</v>
      </c>
      <c r="F2758">
        <v>748</v>
      </c>
      <c r="G2758" t="s">
        <v>1481</v>
      </c>
      <c r="H2758">
        <v>11000</v>
      </c>
      <c r="I2758">
        <v>14938570</v>
      </c>
      <c r="J2758" t="s">
        <v>37</v>
      </c>
      <c r="K2758" t="s">
        <v>57</v>
      </c>
      <c r="Q2758" t="s">
        <v>131</v>
      </c>
      <c r="R2758" t="s">
        <v>11628</v>
      </c>
      <c r="S2758">
        <v>111625</v>
      </c>
      <c r="T2758">
        <v>14025</v>
      </c>
      <c r="U2758" t="s">
        <v>4435</v>
      </c>
      <c r="V2758">
        <v>1</v>
      </c>
      <c r="W2758" t="s">
        <v>11629</v>
      </c>
      <c r="X2758" t="s">
        <v>11630</v>
      </c>
      <c r="Y2758">
        <v>369</v>
      </c>
      <c r="Z2758" t="s">
        <v>44</v>
      </c>
      <c r="AA2758" t="s">
        <v>45</v>
      </c>
      <c r="AB2758" t="s">
        <v>46</v>
      </c>
      <c r="AC2758">
        <v>15000000</v>
      </c>
      <c r="AD2758">
        <v>2012</v>
      </c>
      <c r="AE2758">
        <v>820</v>
      </c>
      <c r="AF2758">
        <v>6.2</v>
      </c>
      <c r="AG2758">
        <v>2.35</v>
      </c>
      <c r="AH2758">
        <v>20000</v>
      </c>
    </row>
    <row r="2759" spans="1:34">
      <c r="A2759" t="s">
        <v>34</v>
      </c>
      <c r="B2759" t="s">
        <v>11631</v>
      </c>
      <c r="C2759">
        <v>81</v>
      </c>
      <c r="D2759">
        <v>121</v>
      </c>
      <c r="E2759">
        <v>16</v>
      </c>
      <c r="F2759">
        <v>526</v>
      </c>
      <c r="G2759" t="s">
        <v>5260</v>
      </c>
      <c r="H2759">
        <v>907</v>
      </c>
      <c r="I2759">
        <v>12549485</v>
      </c>
      <c r="J2759" t="s">
        <v>37</v>
      </c>
      <c r="K2759" t="s">
        <v>38</v>
      </c>
      <c r="L2759" t="s">
        <v>91</v>
      </c>
      <c r="M2759" t="s">
        <v>87</v>
      </c>
      <c r="Q2759" t="s">
        <v>10521</v>
      </c>
      <c r="R2759" t="s">
        <v>11632</v>
      </c>
      <c r="S2759">
        <v>4603</v>
      </c>
      <c r="T2759">
        <v>3633</v>
      </c>
      <c r="U2759" t="s">
        <v>6090</v>
      </c>
      <c r="V2759">
        <v>4</v>
      </c>
      <c r="W2759" t="s">
        <v>11633</v>
      </c>
      <c r="X2759" t="s">
        <v>11634</v>
      </c>
      <c r="Y2759">
        <v>91</v>
      </c>
      <c r="Z2759" t="s">
        <v>44</v>
      </c>
      <c r="AA2759" t="s">
        <v>45</v>
      </c>
      <c r="AB2759" t="s">
        <v>46</v>
      </c>
      <c r="AC2759">
        <v>15000000</v>
      </c>
      <c r="AD2759">
        <v>2006</v>
      </c>
      <c r="AE2759">
        <v>585</v>
      </c>
      <c r="AF2759">
        <v>6.2</v>
      </c>
      <c r="AG2759">
        <v>2.35</v>
      </c>
      <c r="AH2759">
        <v>489</v>
      </c>
    </row>
    <row r="2760" spans="1:34">
      <c r="A2760" t="s">
        <v>34</v>
      </c>
      <c r="B2760" t="s">
        <v>501</v>
      </c>
      <c r="C2760">
        <v>133</v>
      </c>
      <c r="D2760">
        <v>90</v>
      </c>
      <c r="E2760">
        <v>0</v>
      </c>
      <c r="F2760">
        <v>15</v>
      </c>
      <c r="G2760" t="s">
        <v>11743</v>
      </c>
      <c r="H2760">
        <v>343</v>
      </c>
      <c r="I2760">
        <v>65087</v>
      </c>
      <c r="J2760" t="s">
        <v>37</v>
      </c>
      <c r="K2760" t="s">
        <v>57</v>
      </c>
      <c r="L2760" t="s">
        <v>207</v>
      </c>
      <c r="Q2760" t="s">
        <v>11744</v>
      </c>
      <c r="R2760" t="s">
        <v>11745</v>
      </c>
      <c r="S2760">
        <v>8824</v>
      </c>
      <c r="T2760">
        <v>408</v>
      </c>
      <c r="U2760" t="s">
        <v>11746</v>
      </c>
      <c r="V2760">
        <v>0</v>
      </c>
      <c r="W2760" t="s">
        <v>11747</v>
      </c>
      <c r="X2760" t="s">
        <v>11748</v>
      </c>
      <c r="Y2760">
        <v>108</v>
      </c>
      <c r="Z2760" t="s">
        <v>44</v>
      </c>
      <c r="AA2760" t="s">
        <v>45</v>
      </c>
      <c r="AB2760" t="s">
        <v>46</v>
      </c>
      <c r="AC2760">
        <v>5000000</v>
      </c>
      <c r="AD2760">
        <v>2007</v>
      </c>
      <c r="AE2760">
        <v>29</v>
      </c>
      <c r="AF2760">
        <v>6.2</v>
      </c>
      <c r="AG2760">
        <v>1.85</v>
      </c>
      <c r="AH2760">
        <v>559</v>
      </c>
    </row>
    <row r="2761" spans="1:34">
      <c r="A2761" t="s">
        <v>34</v>
      </c>
      <c r="B2761" t="s">
        <v>11959</v>
      </c>
      <c r="C2761">
        <v>136</v>
      </c>
      <c r="D2761">
        <v>115</v>
      </c>
      <c r="E2761">
        <v>58</v>
      </c>
      <c r="F2761">
        <v>401</v>
      </c>
      <c r="G2761" t="s">
        <v>451</v>
      </c>
      <c r="H2761">
        <v>33000</v>
      </c>
      <c r="I2761">
        <v>31874869</v>
      </c>
      <c r="J2761" t="s">
        <v>37</v>
      </c>
      <c r="K2761" t="s">
        <v>90</v>
      </c>
      <c r="L2761" t="s">
        <v>57</v>
      </c>
      <c r="Q2761" t="s">
        <v>1449</v>
      </c>
      <c r="R2761" t="s">
        <v>11960</v>
      </c>
      <c r="S2761">
        <v>43574</v>
      </c>
      <c r="T2761">
        <v>34606</v>
      </c>
      <c r="U2761" t="s">
        <v>4510</v>
      </c>
      <c r="V2761">
        <v>0</v>
      </c>
      <c r="W2761" t="s">
        <v>11961</v>
      </c>
      <c r="X2761" t="s">
        <v>11962</v>
      </c>
      <c r="Y2761">
        <v>302</v>
      </c>
      <c r="Z2761" t="s">
        <v>44</v>
      </c>
      <c r="AA2761" t="s">
        <v>45</v>
      </c>
      <c r="AB2761" t="s">
        <v>46</v>
      </c>
      <c r="AC2761">
        <v>50000000</v>
      </c>
      <c r="AD2761">
        <v>2002</v>
      </c>
      <c r="AE2761">
        <v>455</v>
      </c>
      <c r="AF2761">
        <v>6.1</v>
      </c>
      <c r="AG2761">
        <v>1.85</v>
      </c>
      <c r="AH2761">
        <v>0</v>
      </c>
    </row>
    <row r="2762" spans="1:34">
      <c r="A2762" t="s">
        <v>34</v>
      </c>
      <c r="B2762" t="s">
        <v>4991</v>
      </c>
      <c r="C2762">
        <v>47</v>
      </c>
      <c r="D2762">
        <v>118</v>
      </c>
      <c r="E2762">
        <v>150</v>
      </c>
      <c r="F2762">
        <v>182</v>
      </c>
      <c r="G2762" t="s">
        <v>493</v>
      </c>
      <c r="H2762">
        <v>24000</v>
      </c>
      <c r="I2762">
        <v>17305211</v>
      </c>
      <c r="J2762" t="s">
        <v>37</v>
      </c>
      <c r="K2762" t="s">
        <v>38</v>
      </c>
      <c r="L2762" t="s">
        <v>90</v>
      </c>
      <c r="M2762" t="s">
        <v>57</v>
      </c>
      <c r="Q2762" t="s">
        <v>346</v>
      </c>
      <c r="R2762" t="s">
        <v>11996</v>
      </c>
      <c r="S2762">
        <v>14066</v>
      </c>
      <c r="T2762">
        <v>24547</v>
      </c>
      <c r="U2762" t="s">
        <v>11997</v>
      </c>
      <c r="V2762">
        <v>0</v>
      </c>
      <c r="W2762" t="s">
        <v>11998</v>
      </c>
      <c r="X2762" t="s">
        <v>11999</v>
      </c>
      <c r="Y2762">
        <v>75</v>
      </c>
      <c r="Z2762" t="s">
        <v>44</v>
      </c>
      <c r="AA2762" t="s">
        <v>45</v>
      </c>
      <c r="AB2762" t="s">
        <v>46</v>
      </c>
      <c r="AC2762">
        <v>38000000</v>
      </c>
      <c r="AD2762">
        <v>1996</v>
      </c>
      <c r="AE2762">
        <v>210</v>
      </c>
      <c r="AF2762">
        <v>6.1</v>
      </c>
      <c r="AG2762">
        <v>2.35</v>
      </c>
      <c r="AH2762">
        <v>352</v>
      </c>
    </row>
    <row r="2763" spans="1:34">
      <c r="A2763" t="s">
        <v>34</v>
      </c>
      <c r="B2763" t="s">
        <v>12070</v>
      </c>
      <c r="C2763">
        <v>42</v>
      </c>
      <c r="D2763">
        <v>101</v>
      </c>
      <c r="E2763">
        <v>30</v>
      </c>
      <c r="F2763">
        <v>223</v>
      </c>
      <c r="G2763" t="s">
        <v>164</v>
      </c>
      <c r="H2763">
        <v>1000</v>
      </c>
      <c r="I2763">
        <v>1075288</v>
      </c>
      <c r="J2763" t="s">
        <v>37</v>
      </c>
      <c r="K2763" t="s">
        <v>38</v>
      </c>
      <c r="L2763" t="s">
        <v>57</v>
      </c>
      <c r="Q2763" t="s">
        <v>3642</v>
      </c>
      <c r="R2763" t="s">
        <v>12071</v>
      </c>
      <c r="S2763">
        <v>7772</v>
      </c>
      <c r="T2763">
        <v>2228</v>
      </c>
      <c r="U2763" t="s">
        <v>3746</v>
      </c>
      <c r="V2763">
        <v>3</v>
      </c>
      <c r="W2763" t="s">
        <v>12072</v>
      </c>
      <c r="X2763" t="s">
        <v>12073</v>
      </c>
      <c r="Y2763">
        <v>55</v>
      </c>
      <c r="Z2763" t="s">
        <v>44</v>
      </c>
      <c r="AA2763" t="s">
        <v>45</v>
      </c>
      <c r="AB2763" t="s">
        <v>46</v>
      </c>
      <c r="AC2763">
        <v>22000000</v>
      </c>
      <c r="AD2763">
        <v>1996</v>
      </c>
      <c r="AE2763">
        <v>854</v>
      </c>
      <c r="AF2763">
        <v>6.1</v>
      </c>
      <c r="AG2763">
        <v>1.85</v>
      </c>
      <c r="AH2763">
        <v>145</v>
      </c>
    </row>
    <row r="2764" spans="1:34">
      <c r="A2764" t="s">
        <v>34</v>
      </c>
      <c r="B2764" t="s">
        <v>4699</v>
      </c>
      <c r="C2764">
        <v>165</v>
      </c>
      <c r="D2764">
        <v>110</v>
      </c>
      <c r="E2764">
        <v>119</v>
      </c>
      <c r="F2764">
        <v>332</v>
      </c>
      <c r="G2764" t="s">
        <v>12116</v>
      </c>
      <c r="H2764">
        <v>1000</v>
      </c>
      <c r="I2764">
        <v>39263506</v>
      </c>
      <c r="J2764" t="s">
        <v>37</v>
      </c>
      <c r="K2764" t="s">
        <v>38</v>
      </c>
      <c r="L2764" t="s">
        <v>57</v>
      </c>
      <c r="Q2764" t="s">
        <v>6331</v>
      </c>
      <c r="R2764" t="s">
        <v>12117</v>
      </c>
      <c r="S2764">
        <v>40469</v>
      </c>
      <c r="T2764">
        <v>2382</v>
      </c>
      <c r="U2764" t="s">
        <v>9677</v>
      </c>
      <c r="V2764">
        <v>1</v>
      </c>
      <c r="W2764" t="s">
        <v>12118</v>
      </c>
      <c r="X2764" t="s">
        <v>12119</v>
      </c>
      <c r="Y2764">
        <v>135</v>
      </c>
      <c r="Z2764" t="s">
        <v>44</v>
      </c>
      <c r="AA2764" t="s">
        <v>45</v>
      </c>
      <c r="AB2764" t="s">
        <v>62</v>
      </c>
      <c r="AC2764">
        <v>22000000</v>
      </c>
      <c r="AD2764">
        <v>2008</v>
      </c>
      <c r="AE2764">
        <v>931</v>
      </c>
      <c r="AF2764">
        <v>6.1</v>
      </c>
      <c r="AG2764">
        <v>2.35</v>
      </c>
      <c r="AH2764">
        <v>0</v>
      </c>
    </row>
    <row r="2765" spans="1:34">
      <c r="A2765" t="s">
        <v>34</v>
      </c>
      <c r="B2765" t="s">
        <v>12120</v>
      </c>
      <c r="C2765">
        <v>31</v>
      </c>
      <c r="D2765">
        <v>101</v>
      </c>
      <c r="E2765">
        <v>154</v>
      </c>
      <c r="F2765">
        <v>497</v>
      </c>
      <c r="G2765" t="s">
        <v>231</v>
      </c>
      <c r="H2765">
        <v>1000</v>
      </c>
      <c r="I2765">
        <v>53146000</v>
      </c>
      <c r="J2765" t="s">
        <v>37</v>
      </c>
      <c r="K2765" t="s">
        <v>38</v>
      </c>
      <c r="L2765" t="s">
        <v>57</v>
      </c>
      <c r="Q2765" t="s">
        <v>2677</v>
      </c>
      <c r="R2765" t="s">
        <v>12121</v>
      </c>
      <c r="S2765">
        <v>9845</v>
      </c>
      <c r="T2765">
        <v>3174</v>
      </c>
      <c r="U2765" t="s">
        <v>2802</v>
      </c>
      <c r="V2765">
        <v>1</v>
      </c>
      <c r="W2765" t="s">
        <v>12122</v>
      </c>
      <c r="X2765" t="s">
        <v>12123</v>
      </c>
      <c r="Y2765">
        <v>77</v>
      </c>
      <c r="Z2765" t="s">
        <v>44</v>
      </c>
      <c r="AA2765" t="s">
        <v>45</v>
      </c>
      <c r="AB2765" t="s">
        <v>46</v>
      </c>
      <c r="AC2765">
        <v>20000000</v>
      </c>
      <c r="AD2765">
        <v>1996</v>
      </c>
      <c r="AE2765">
        <v>816</v>
      </c>
      <c r="AF2765">
        <v>6.1</v>
      </c>
      <c r="AG2765">
        <v>1.85</v>
      </c>
      <c r="AH2765">
        <v>613</v>
      </c>
    </row>
    <row r="2766" spans="1:34">
      <c r="A2766" t="s">
        <v>34</v>
      </c>
      <c r="B2766" t="s">
        <v>7826</v>
      </c>
      <c r="C2766">
        <v>225</v>
      </c>
      <c r="D2766">
        <v>109</v>
      </c>
      <c r="E2766">
        <v>187</v>
      </c>
      <c r="F2766">
        <v>204</v>
      </c>
      <c r="G2766" t="s">
        <v>4182</v>
      </c>
      <c r="H2766">
        <v>818</v>
      </c>
      <c r="I2766">
        <v>214966</v>
      </c>
      <c r="J2766" t="s">
        <v>37</v>
      </c>
      <c r="K2766" t="s">
        <v>38</v>
      </c>
      <c r="L2766" t="s">
        <v>57</v>
      </c>
      <c r="Q2766" t="s">
        <v>2146</v>
      </c>
      <c r="R2766" t="s">
        <v>12202</v>
      </c>
      <c r="S2766">
        <v>28483</v>
      </c>
      <c r="T2766">
        <v>1813</v>
      </c>
      <c r="U2766" t="s">
        <v>9694</v>
      </c>
      <c r="V2766">
        <v>0</v>
      </c>
      <c r="W2766" t="s">
        <v>12203</v>
      </c>
      <c r="X2766" t="s">
        <v>12204</v>
      </c>
      <c r="Y2766">
        <v>176</v>
      </c>
      <c r="Z2766" t="s">
        <v>44</v>
      </c>
      <c r="AA2766" t="s">
        <v>45</v>
      </c>
      <c r="AB2766" t="s">
        <v>46</v>
      </c>
      <c r="AC2766">
        <v>13000000</v>
      </c>
      <c r="AD2766">
        <v>2010</v>
      </c>
      <c r="AE2766">
        <v>467</v>
      </c>
      <c r="AF2766">
        <v>6.1</v>
      </c>
      <c r="AG2766">
        <v>2.35</v>
      </c>
      <c r="AH2766">
        <v>0</v>
      </c>
    </row>
    <row r="2767" spans="1:34">
      <c r="A2767" t="s">
        <v>34</v>
      </c>
      <c r="B2767" t="s">
        <v>12227</v>
      </c>
      <c r="C2767">
        <v>71</v>
      </c>
      <c r="D2767">
        <v>104</v>
      </c>
      <c r="E2767">
        <v>275</v>
      </c>
      <c r="F2767">
        <v>102</v>
      </c>
      <c r="G2767" t="s">
        <v>12228</v>
      </c>
      <c r="H2767">
        <v>439</v>
      </c>
      <c r="I2767">
        <v>3607</v>
      </c>
      <c r="J2767" t="s">
        <v>37</v>
      </c>
      <c r="K2767" t="s">
        <v>90</v>
      </c>
      <c r="L2767" t="s">
        <v>57</v>
      </c>
      <c r="Q2767" t="s">
        <v>12229</v>
      </c>
      <c r="R2767" t="s">
        <v>12230</v>
      </c>
      <c r="S2767">
        <v>22753</v>
      </c>
      <c r="T2767">
        <v>940</v>
      </c>
      <c r="U2767" t="s">
        <v>12231</v>
      </c>
      <c r="V2767">
        <v>4</v>
      </c>
      <c r="W2767" t="s">
        <v>12232</v>
      </c>
      <c r="X2767" t="s">
        <v>12233</v>
      </c>
      <c r="Y2767">
        <v>94</v>
      </c>
      <c r="Z2767" t="s">
        <v>44</v>
      </c>
      <c r="AA2767" t="s">
        <v>696</v>
      </c>
      <c r="AB2767" t="s">
        <v>46</v>
      </c>
      <c r="AC2767">
        <v>10000000</v>
      </c>
      <c r="AD2767">
        <v>2008</v>
      </c>
      <c r="AE2767">
        <v>161</v>
      </c>
      <c r="AF2767">
        <v>6.1</v>
      </c>
      <c r="AG2767">
        <v>2.35</v>
      </c>
      <c r="AH2767">
        <v>0</v>
      </c>
    </row>
    <row r="2768" spans="1:34">
      <c r="A2768" t="s">
        <v>34</v>
      </c>
      <c r="B2768" t="s">
        <v>12257</v>
      </c>
      <c r="C2768">
        <v>28</v>
      </c>
      <c r="D2768">
        <v>95</v>
      </c>
      <c r="E2768">
        <v>48</v>
      </c>
      <c r="F2768">
        <v>826</v>
      </c>
      <c r="G2768" t="s">
        <v>5046</v>
      </c>
      <c r="H2768">
        <v>1000</v>
      </c>
      <c r="I2768">
        <v>14003141</v>
      </c>
      <c r="J2768" t="s">
        <v>37</v>
      </c>
      <c r="K2768" t="s">
        <v>38</v>
      </c>
      <c r="L2768" t="s">
        <v>57</v>
      </c>
      <c r="Q2768" t="s">
        <v>7373</v>
      </c>
      <c r="R2768" t="s">
        <v>12258</v>
      </c>
      <c r="S2768">
        <v>4598</v>
      </c>
      <c r="T2768">
        <v>4837</v>
      </c>
      <c r="U2768" t="s">
        <v>3872</v>
      </c>
      <c r="V2768">
        <v>1</v>
      </c>
      <c r="W2768" t="s">
        <v>12259</v>
      </c>
      <c r="X2768" t="s">
        <v>12260</v>
      </c>
      <c r="Y2768">
        <v>29</v>
      </c>
      <c r="Z2768" t="s">
        <v>44</v>
      </c>
      <c r="AA2768" t="s">
        <v>45</v>
      </c>
      <c r="AB2768" t="s">
        <v>46</v>
      </c>
      <c r="AC2768">
        <v>7000000</v>
      </c>
      <c r="AD2768">
        <v>1999</v>
      </c>
      <c r="AE2768">
        <v>865</v>
      </c>
      <c r="AF2768">
        <v>6.1</v>
      </c>
      <c r="AG2768">
        <v>2.35</v>
      </c>
      <c r="AH2768">
        <v>375</v>
      </c>
    </row>
    <row r="2769" spans="1:34">
      <c r="A2769" t="s">
        <v>34</v>
      </c>
      <c r="B2769" t="s">
        <v>11959</v>
      </c>
      <c r="C2769">
        <v>136</v>
      </c>
      <c r="D2769">
        <v>115</v>
      </c>
      <c r="E2769">
        <v>58</v>
      </c>
      <c r="F2769">
        <v>400</v>
      </c>
      <c r="G2769" t="s">
        <v>451</v>
      </c>
      <c r="H2769">
        <v>33000</v>
      </c>
      <c r="I2769">
        <v>31874869</v>
      </c>
      <c r="J2769" t="s">
        <v>37</v>
      </c>
      <c r="K2769" t="s">
        <v>90</v>
      </c>
      <c r="L2769" t="s">
        <v>57</v>
      </c>
      <c r="Q2769" t="s">
        <v>1449</v>
      </c>
      <c r="R2769" t="s">
        <v>11960</v>
      </c>
      <c r="S2769">
        <v>43575</v>
      </c>
      <c r="T2769">
        <v>34605</v>
      </c>
      <c r="U2769" t="s">
        <v>4510</v>
      </c>
      <c r="V2769">
        <v>0</v>
      </c>
      <c r="W2769" t="s">
        <v>11961</v>
      </c>
      <c r="X2769" t="s">
        <v>11962</v>
      </c>
      <c r="Y2769">
        <v>302</v>
      </c>
      <c r="Z2769" t="s">
        <v>44</v>
      </c>
      <c r="AA2769" t="s">
        <v>45</v>
      </c>
      <c r="AB2769" t="s">
        <v>46</v>
      </c>
      <c r="AC2769">
        <v>50000000</v>
      </c>
      <c r="AD2769">
        <v>2002</v>
      </c>
      <c r="AE2769">
        <v>455</v>
      </c>
      <c r="AF2769">
        <v>6.1</v>
      </c>
      <c r="AG2769">
        <v>1.85</v>
      </c>
      <c r="AH2769">
        <v>0</v>
      </c>
    </row>
    <row r="2770" spans="1:34">
      <c r="A2770" t="s">
        <v>34</v>
      </c>
      <c r="B2770" t="s">
        <v>239</v>
      </c>
      <c r="C2770">
        <v>37</v>
      </c>
      <c r="D2770">
        <v>97</v>
      </c>
      <c r="E2770">
        <v>18000</v>
      </c>
      <c r="F2770">
        <v>977</v>
      </c>
      <c r="G2770" t="s">
        <v>2677</v>
      </c>
      <c r="H2770">
        <v>10000</v>
      </c>
      <c r="I2770">
        <v>326308</v>
      </c>
      <c r="J2770" t="s">
        <v>37</v>
      </c>
      <c r="K2770" t="s">
        <v>38</v>
      </c>
      <c r="L2770" t="s">
        <v>57</v>
      </c>
      <c r="Q2770" t="s">
        <v>2194</v>
      </c>
      <c r="R2770" t="s">
        <v>12280</v>
      </c>
      <c r="S2770">
        <v>6632</v>
      </c>
      <c r="T2770">
        <v>13718</v>
      </c>
      <c r="U2770" t="s">
        <v>7406</v>
      </c>
      <c r="V2770">
        <v>3</v>
      </c>
      <c r="W2770" t="s">
        <v>12281</v>
      </c>
      <c r="X2770" t="s">
        <v>12282</v>
      </c>
      <c r="Y2770">
        <v>69</v>
      </c>
      <c r="Z2770" t="s">
        <v>44</v>
      </c>
      <c r="AA2770" t="s">
        <v>45</v>
      </c>
      <c r="AB2770" t="s">
        <v>46</v>
      </c>
      <c r="AC2770">
        <v>5000000</v>
      </c>
      <c r="AD2770">
        <v>1996</v>
      </c>
      <c r="AE2770">
        <v>1000</v>
      </c>
      <c r="AF2770">
        <v>6.1</v>
      </c>
      <c r="AG2770">
        <v>2.35</v>
      </c>
      <c r="AH2770">
        <v>225</v>
      </c>
    </row>
    <row r="2771" spans="1:34">
      <c r="A2771" t="s">
        <v>76</v>
      </c>
      <c r="B2771" t="s">
        <v>12342</v>
      </c>
      <c r="C2771">
        <v>71</v>
      </c>
      <c r="D2771">
        <v>78</v>
      </c>
      <c r="E2771">
        <v>0</v>
      </c>
      <c r="F2771">
        <v>61</v>
      </c>
      <c r="G2771" t="s">
        <v>7891</v>
      </c>
      <c r="H2771">
        <v>262</v>
      </c>
      <c r="I2771">
        <v>10018</v>
      </c>
      <c r="J2771" t="s">
        <v>37</v>
      </c>
      <c r="K2771" t="s">
        <v>38</v>
      </c>
      <c r="L2771" t="s">
        <v>57</v>
      </c>
      <c r="Q2771" t="s">
        <v>12343</v>
      </c>
      <c r="R2771" t="s">
        <v>12344</v>
      </c>
      <c r="S2771">
        <v>3228</v>
      </c>
      <c r="T2771">
        <v>509</v>
      </c>
      <c r="U2771" t="s">
        <v>12345</v>
      </c>
      <c r="V2771">
        <v>0</v>
      </c>
      <c r="W2771" t="s">
        <v>12346</v>
      </c>
      <c r="X2771" t="s">
        <v>12347</v>
      </c>
      <c r="Y2771">
        <v>31</v>
      </c>
      <c r="Z2771" t="s">
        <v>44</v>
      </c>
      <c r="AA2771" t="s">
        <v>45</v>
      </c>
      <c r="AB2771" t="s">
        <v>532</v>
      </c>
      <c r="AC2771">
        <v>1000000</v>
      </c>
      <c r="AD2771">
        <v>2006</v>
      </c>
      <c r="AE2771">
        <v>163</v>
      </c>
      <c r="AF2771">
        <v>6.1</v>
      </c>
      <c r="AG2771">
        <v>1.85</v>
      </c>
      <c r="AH2771">
        <v>244</v>
      </c>
    </row>
    <row r="2772" spans="1:34">
      <c r="A2772" t="s">
        <v>34</v>
      </c>
      <c r="B2772" t="s">
        <v>2629</v>
      </c>
      <c r="C2772">
        <v>175</v>
      </c>
      <c r="D2772">
        <v>111</v>
      </c>
      <c r="E2772">
        <v>81</v>
      </c>
      <c r="F2772">
        <v>81</v>
      </c>
      <c r="G2772" t="s">
        <v>12608</v>
      </c>
      <c r="H2772">
        <v>3000</v>
      </c>
      <c r="I2772">
        <v>33631221</v>
      </c>
      <c r="J2772" t="s">
        <v>37</v>
      </c>
      <c r="K2772" t="s">
        <v>38</v>
      </c>
      <c r="L2772" t="s">
        <v>57</v>
      </c>
      <c r="Q2772" t="s">
        <v>6892</v>
      </c>
      <c r="R2772" t="s">
        <v>12609</v>
      </c>
      <c r="S2772">
        <v>48559</v>
      </c>
      <c r="T2772">
        <v>3784</v>
      </c>
      <c r="U2772" t="s">
        <v>12610</v>
      </c>
      <c r="V2772">
        <v>1</v>
      </c>
      <c r="W2772" t="s">
        <v>12611</v>
      </c>
      <c r="X2772" t="s">
        <v>12612</v>
      </c>
      <c r="Y2772">
        <v>145</v>
      </c>
      <c r="Z2772" t="s">
        <v>44</v>
      </c>
      <c r="AA2772" t="s">
        <v>45</v>
      </c>
      <c r="AB2772" t="s">
        <v>46</v>
      </c>
      <c r="AC2772">
        <v>25000000</v>
      </c>
      <c r="AD2772">
        <v>2014</v>
      </c>
      <c r="AE2772">
        <v>571</v>
      </c>
      <c r="AF2772">
        <v>6</v>
      </c>
      <c r="AG2772">
        <v>2.35</v>
      </c>
      <c r="AH2772">
        <v>0</v>
      </c>
    </row>
    <row r="2773" spans="1:34">
      <c r="A2773" t="s">
        <v>34</v>
      </c>
      <c r="B2773" t="s">
        <v>12627</v>
      </c>
      <c r="C2773">
        <v>38</v>
      </c>
      <c r="D2773">
        <v>116</v>
      </c>
      <c r="E2773">
        <v>0</v>
      </c>
      <c r="F2773">
        <v>50</v>
      </c>
      <c r="G2773" t="s">
        <v>12628</v>
      </c>
      <c r="H2773">
        <v>109</v>
      </c>
      <c r="I2773">
        <v>325491</v>
      </c>
      <c r="J2773" t="s">
        <v>37</v>
      </c>
      <c r="K2773" t="s">
        <v>38</v>
      </c>
      <c r="L2773" t="s">
        <v>57</v>
      </c>
      <c r="Q2773" t="s">
        <v>12629</v>
      </c>
      <c r="R2773" t="s">
        <v>12630</v>
      </c>
      <c r="S2773">
        <v>4387</v>
      </c>
      <c r="T2773">
        <v>245</v>
      </c>
      <c r="U2773" t="s">
        <v>12631</v>
      </c>
      <c r="V2773">
        <v>0</v>
      </c>
      <c r="W2773" t="s">
        <v>12632</v>
      </c>
      <c r="X2773" t="s">
        <v>12633</v>
      </c>
      <c r="Y2773">
        <v>67</v>
      </c>
      <c r="Z2773" t="s">
        <v>44</v>
      </c>
      <c r="AA2773" t="s">
        <v>45</v>
      </c>
      <c r="AB2773" t="s">
        <v>46</v>
      </c>
      <c r="AC2773">
        <v>17500000</v>
      </c>
      <c r="AD2773">
        <v>2002</v>
      </c>
      <c r="AE2773">
        <v>67</v>
      </c>
      <c r="AF2773">
        <v>6</v>
      </c>
      <c r="AG2773">
        <v>1.85</v>
      </c>
      <c r="AH2773">
        <v>204</v>
      </c>
    </row>
    <row r="2774" spans="1:34">
      <c r="A2774" t="s">
        <v>34</v>
      </c>
      <c r="B2774" t="s">
        <v>501</v>
      </c>
      <c r="C2774">
        <v>33</v>
      </c>
      <c r="D2774">
        <v>91</v>
      </c>
      <c r="E2774">
        <v>0</v>
      </c>
      <c r="F2774">
        <v>298</v>
      </c>
      <c r="G2774" t="s">
        <v>12679</v>
      </c>
      <c r="H2774">
        <v>636</v>
      </c>
      <c r="I2774">
        <v>21370057</v>
      </c>
      <c r="J2774" t="s">
        <v>37</v>
      </c>
      <c r="K2774" t="s">
        <v>38</v>
      </c>
      <c r="L2774" t="s">
        <v>57</v>
      </c>
      <c r="Q2774" t="s">
        <v>12680</v>
      </c>
      <c r="R2774" t="s">
        <v>12681</v>
      </c>
      <c r="S2774">
        <v>9903</v>
      </c>
      <c r="T2774">
        <v>1852</v>
      </c>
      <c r="U2774" t="s">
        <v>9783</v>
      </c>
      <c r="V2774">
        <v>0</v>
      </c>
      <c r="W2774" t="s">
        <v>12682</v>
      </c>
      <c r="X2774" t="s">
        <v>12683</v>
      </c>
      <c r="Y2774">
        <v>80</v>
      </c>
      <c r="Z2774" t="s">
        <v>44</v>
      </c>
      <c r="AA2774" t="s">
        <v>45</v>
      </c>
      <c r="AB2774" t="s">
        <v>46</v>
      </c>
      <c r="AC2774">
        <v>12000000</v>
      </c>
      <c r="AD2774">
        <v>1992</v>
      </c>
      <c r="AE2774">
        <v>330</v>
      </c>
      <c r="AF2774">
        <v>6</v>
      </c>
      <c r="AG2774">
        <v>1.85</v>
      </c>
      <c r="AH2774">
        <v>541</v>
      </c>
    </row>
    <row r="2775" spans="1:34">
      <c r="A2775" t="s">
        <v>34</v>
      </c>
      <c r="B2775" t="s">
        <v>12704</v>
      </c>
      <c r="C2775">
        <v>79</v>
      </c>
      <c r="D2775">
        <v>95</v>
      </c>
      <c r="E2775">
        <v>3</v>
      </c>
      <c r="F2775">
        <v>448</v>
      </c>
      <c r="G2775" t="s">
        <v>12705</v>
      </c>
      <c r="H2775">
        <v>905</v>
      </c>
      <c r="I2775">
        <v>108662</v>
      </c>
      <c r="J2775" t="s">
        <v>37</v>
      </c>
      <c r="K2775" t="s">
        <v>94</v>
      </c>
      <c r="L2775" t="s">
        <v>57</v>
      </c>
      <c r="Q2775" t="s">
        <v>3347</v>
      </c>
      <c r="R2775" t="s">
        <v>12706</v>
      </c>
      <c r="S2775">
        <v>26849</v>
      </c>
      <c r="T2775">
        <v>3185</v>
      </c>
      <c r="U2775" t="s">
        <v>12707</v>
      </c>
      <c r="V2775">
        <v>0</v>
      </c>
      <c r="W2775" t="s">
        <v>12708</v>
      </c>
      <c r="X2775" t="s">
        <v>12709</v>
      </c>
      <c r="Y2775">
        <v>107</v>
      </c>
      <c r="Z2775" t="s">
        <v>44</v>
      </c>
      <c r="AA2775" t="s">
        <v>45</v>
      </c>
      <c r="AB2775" t="s">
        <v>46</v>
      </c>
      <c r="AC2775">
        <v>8000000</v>
      </c>
      <c r="AD2775">
        <v>2008</v>
      </c>
      <c r="AE2775">
        <v>513</v>
      </c>
      <c r="AF2775">
        <v>6</v>
      </c>
      <c r="AG2775">
        <v>2.35</v>
      </c>
      <c r="AH2775">
        <v>3000</v>
      </c>
    </row>
    <row r="2776" spans="1:34">
      <c r="A2776" t="s">
        <v>34</v>
      </c>
      <c r="B2776" t="s">
        <v>3999</v>
      </c>
      <c r="C2776">
        <v>33</v>
      </c>
      <c r="D2776">
        <v>109</v>
      </c>
      <c r="E2776">
        <v>300</v>
      </c>
      <c r="F2776">
        <v>200</v>
      </c>
      <c r="G2776" t="s">
        <v>12739</v>
      </c>
      <c r="H2776">
        <v>729</v>
      </c>
      <c r="I2776">
        <v>4109095</v>
      </c>
      <c r="J2776" t="s">
        <v>37</v>
      </c>
      <c r="K2776" t="s">
        <v>38</v>
      </c>
      <c r="L2776" t="s">
        <v>80</v>
      </c>
      <c r="M2776" t="s">
        <v>87</v>
      </c>
      <c r="Q2776" t="s">
        <v>11709</v>
      </c>
      <c r="R2776" t="s">
        <v>12740</v>
      </c>
      <c r="S2776">
        <v>8239</v>
      </c>
      <c r="T2776">
        <v>1292</v>
      </c>
      <c r="U2776" t="s">
        <v>12741</v>
      </c>
      <c r="V2776">
        <v>0</v>
      </c>
      <c r="W2776" t="s">
        <v>12742</v>
      </c>
      <c r="X2776" t="s">
        <v>12743</v>
      </c>
      <c r="Y2776">
        <v>92</v>
      </c>
      <c r="Z2776" t="s">
        <v>44</v>
      </c>
      <c r="AA2776" t="s">
        <v>45</v>
      </c>
      <c r="AB2776" t="s">
        <v>46</v>
      </c>
      <c r="AC2776">
        <v>3000000</v>
      </c>
      <c r="AD2776">
        <v>1996</v>
      </c>
      <c r="AE2776">
        <v>257</v>
      </c>
      <c r="AF2776">
        <v>6</v>
      </c>
      <c r="AG2776">
        <v>1.85</v>
      </c>
      <c r="AH2776">
        <v>0</v>
      </c>
    </row>
    <row r="2777" spans="1:34">
      <c r="A2777" t="s">
        <v>34</v>
      </c>
      <c r="B2777" t="s">
        <v>2629</v>
      </c>
      <c r="C2777">
        <v>175</v>
      </c>
      <c r="D2777">
        <v>111</v>
      </c>
      <c r="E2777">
        <v>81</v>
      </c>
      <c r="F2777">
        <v>81</v>
      </c>
      <c r="G2777" t="s">
        <v>12608</v>
      </c>
      <c r="H2777">
        <v>3000</v>
      </c>
      <c r="I2777">
        <v>33631221</v>
      </c>
      <c r="J2777" t="s">
        <v>37</v>
      </c>
      <c r="K2777" t="s">
        <v>38</v>
      </c>
      <c r="L2777" t="s">
        <v>57</v>
      </c>
      <c r="Q2777" t="s">
        <v>6892</v>
      </c>
      <c r="R2777" t="s">
        <v>12609</v>
      </c>
      <c r="S2777">
        <v>48562</v>
      </c>
      <c r="T2777">
        <v>3784</v>
      </c>
      <c r="U2777" t="s">
        <v>12610</v>
      </c>
      <c r="V2777">
        <v>1</v>
      </c>
      <c r="W2777" t="s">
        <v>12611</v>
      </c>
      <c r="X2777" t="s">
        <v>12612</v>
      </c>
      <c r="Y2777">
        <v>145</v>
      </c>
      <c r="Z2777" t="s">
        <v>44</v>
      </c>
      <c r="AA2777" t="s">
        <v>45</v>
      </c>
      <c r="AB2777" t="s">
        <v>46</v>
      </c>
      <c r="AC2777">
        <v>25000000</v>
      </c>
      <c r="AD2777">
        <v>2014</v>
      </c>
      <c r="AE2777">
        <v>571</v>
      </c>
      <c r="AF2777">
        <v>6</v>
      </c>
      <c r="AG2777">
        <v>2.35</v>
      </c>
      <c r="AH2777">
        <v>0</v>
      </c>
    </row>
    <row r="2778" spans="1:34">
      <c r="A2778" t="s">
        <v>34</v>
      </c>
      <c r="B2778" t="s">
        <v>501</v>
      </c>
      <c r="C2778">
        <v>117</v>
      </c>
      <c r="D2778">
        <v>98</v>
      </c>
      <c r="E2778">
        <v>0</v>
      </c>
      <c r="F2778">
        <v>697</v>
      </c>
      <c r="G2778" t="s">
        <v>164</v>
      </c>
      <c r="H2778">
        <v>12000</v>
      </c>
      <c r="I2778">
        <v>55585389</v>
      </c>
      <c r="J2778" t="s">
        <v>37</v>
      </c>
      <c r="K2778" t="s">
        <v>90</v>
      </c>
      <c r="L2778" t="s">
        <v>57</v>
      </c>
      <c r="Q2778" t="s">
        <v>2304</v>
      </c>
      <c r="R2778" t="s">
        <v>12833</v>
      </c>
      <c r="S2778">
        <v>64121</v>
      </c>
      <c r="T2778">
        <v>15269</v>
      </c>
      <c r="U2778" t="s">
        <v>2904</v>
      </c>
      <c r="V2778">
        <v>1</v>
      </c>
      <c r="W2778" t="s">
        <v>12834</v>
      </c>
      <c r="X2778" t="s">
        <v>12835</v>
      </c>
      <c r="Y2778">
        <v>241</v>
      </c>
      <c r="Z2778" t="s">
        <v>44</v>
      </c>
      <c r="AA2778" t="s">
        <v>45</v>
      </c>
      <c r="AB2778" t="s">
        <v>46</v>
      </c>
      <c r="AC2778">
        <v>69000000</v>
      </c>
      <c r="AD2778">
        <v>1998</v>
      </c>
      <c r="AE2778">
        <v>854</v>
      </c>
      <c r="AF2778">
        <v>5.9</v>
      </c>
      <c r="AG2778">
        <v>2.35</v>
      </c>
      <c r="AH2778">
        <v>880</v>
      </c>
    </row>
    <row r="2779" spans="1:34">
      <c r="A2779" t="s">
        <v>34</v>
      </c>
      <c r="B2779" t="s">
        <v>11913</v>
      </c>
      <c r="C2779">
        <v>158</v>
      </c>
      <c r="D2779">
        <v>108</v>
      </c>
      <c r="E2779">
        <v>50</v>
      </c>
      <c r="F2779">
        <v>494</v>
      </c>
      <c r="G2779" t="s">
        <v>4287</v>
      </c>
      <c r="H2779">
        <v>14000</v>
      </c>
      <c r="I2779">
        <v>16930884</v>
      </c>
      <c r="J2779" t="s">
        <v>37</v>
      </c>
      <c r="K2779" t="s">
        <v>38</v>
      </c>
      <c r="L2779" t="s">
        <v>90</v>
      </c>
      <c r="M2779" t="s">
        <v>57</v>
      </c>
      <c r="Q2779" t="s">
        <v>49</v>
      </c>
      <c r="R2779" t="s">
        <v>13023</v>
      </c>
      <c r="S2779">
        <v>65628</v>
      </c>
      <c r="T2779">
        <v>16722</v>
      </c>
      <c r="U2779" t="s">
        <v>1748</v>
      </c>
      <c r="V2779">
        <v>1</v>
      </c>
      <c r="W2779" t="s">
        <v>13024</v>
      </c>
      <c r="X2779" t="s">
        <v>13025</v>
      </c>
      <c r="Y2779">
        <v>262</v>
      </c>
      <c r="Z2779" t="s">
        <v>44</v>
      </c>
      <c r="AA2779" t="s">
        <v>45</v>
      </c>
      <c r="AB2779" t="s">
        <v>46</v>
      </c>
      <c r="AC2779">
        <v>30000000</v>
      </c>
      <c r="AD2779">
        <v>2007</v>
      </c>
      <c r="AE2779">
        <v>975</v>
      </c>
      <c r="AF2779">
        <v>5.9</v>
      </c>
      <c r="AG2779">
        <v>2.35</v>
      </c>
      <c r="AH2779">
        <v>0</v>
      </c>
    </row>
    <row r="2780" spans="1:34">
      <c r="A2780" t="s">
        <v>34</v>
      </c>
      <c r="B2780" t="s">
        <v>7131</v>
      </c>
      <c r="C2780">
        <v>101</v>
      </c>
      <c r="D2780">
        <v>99</v>
      </c>
      <c r="E2780">
        <v>54</v>
      </c>
      <c r="F2780">
        <v>398</v>
      </c>
      <c r="G2780" t="s">
        <v>2635</v>
      </c>
      <c r="H2780">
        <v>748</v>
      </c>
      <c r="I2780">
        <v>8712564</v>
      </c>
      <c r="J2780" t="s">
        <v>37</v>
      </c>
      <c r="K2780" t="s">
        <v>38</v>
      </c>
      <c r="L2780" t="s">
        <v>90</v>
      </c>
      <c r="M2780" t="s">
        <v>57</v>
      </c>
      <c r="Q2780" t="s">
        <v>2223</v>
      </c>
      <c r="R2780" t="s">
        <v>13030</v>
      </c>
      <c r="S2780">
        <v>16555</v>
      </c>
      <c r="T2780">
        <v>1721</v>
      </c>
      <c r="U2780" t="s">
        <v>6672</v>
      </c>
      <c r="V2780">
        <v>0</v>
      </c>
      <c r="W2780" t="s">
        <v>13031</v>
      </c>
      <c r="X2780" t="s">
        <v>13032</v>
      </c>
      <c r="Y2780">
        <v>139</v>
      </c>
      <c r="Z2780" t="s">
        <v>44</v>
      </c>
      <c r="AA2780" t="s">
        <v>45</v>
      </c>
      <c r="AB2780" t="s">
        <v>46</v>
      </c>
      <c r="AC2780">
        <v>27000000</v>
      </c>
      <c r="AD2780">
        <v>2004</v>
      </c>
      <c r="AE2780">
        <v>489</v>
      </c>
      <c r="AF2780">
        <v>5.9</v>
      </c>
      <c r="AG2780">
        <v>1.33</v>
      </c>
      <c r="AH2780">
        <v>817</v>
      </c>
    </row>
    <row r="2781" spans="1:34">
      <c r="A2781" t="s">
        <v>34</v>
      </c>
      <c r="B2781" t="s">
        <v>13244</v>
      </c>
      <c r="C2781">
        <v>125</v>
      </c>
      <c r="D2781">
        <v>81</v>
      </c>
      <c r="E2781">
        <v>5</v>
      </c>
      <c r="F2781">
        <v>710</v>
      </c>
      <c r="G2781" t="s">
        <v>264</v>
      </c>
      <c r="H2781">
        <v>49000</v>
      </c>
      <c r="I2781">
        <v>7825820</v>
      </c>
      <c r="J2781" t="s">
        <v>37</v>
      </c>
      <c r="K2781" t="s">
        <v>90</v>
      </c>
      <c r="L2781" t="s">
        <v>57</v>
      </c>
      <c r="Q2781" t="s">
        <v>566</v>
      </c>
      <c r="R2781" t="s">
        <v>13245</v>
      </c>
      <c r="S2781">
        <v>13086</v>
      </c>
      <c r="T2781">
        <v>50831</v>
      </c>
      <c r="U2781" t="s">
        <v>2540</v>
      </c>
      <c r="V2781">
        <v>0</v>
      </c>
      <c r="W2781" t="s">
        <v>13246</v>
      </c>
      <c r="X2781" t="s">
        <v>13247</v>
      </c>
      <c r="Y2781">
        <v>156</v>
      </c>
      <c r="Z2781" t="s">
        <v>44</v>
      </c>
      <c r="AA2781" t="s">
        <v>45</v>
      </c>
      <c r="AB2781" t="s">
        <v>46</v>
      </c>
      <c r="AC2781">
        <v>4000000</v>
      </c>
      <c r="AD2781">
        <v>2006</v>
      </c>
      <c r="AE2781">
        <v>780</v>
      </c>
      <c r="AF2781">
        <v>5.9</v>
      </c>
      <c r="AG2781">
        <v>1.85</v>
      </c>
      <c r="AH2781">
        <v>576</v>
      </c>
    </row>
    <row r="2782" spans="1:34">
      <c r="A2782" t="s">
        <v>34</v>
      </c>
      <c r="B2782" t="s">
        <v>5452</v>
      </c>
      <c r="C2782">
        <v>68</v>
      </c>
      <c r="D2782">
        <v>102</v>
      </c>
      <c r="E2782">
        <v>212</v>
      </c>
      <c r="F2782">
        <v>195</v>
      </c>
      <c r="G2782" t="s">
        <v>3424</v>
      </c>
      <c r="H2782">
        <v>10000</v>
      </c>
      <c r="I2782">
        <v>354704</v>
      </c>
      <c r="J2782" t="s">
        <v>37</v>
      </c>
      <c r="K2782" t="s">
        <v>38</v>
      </c>
      <c r="L2782" t="s">
        <v>94</v>
      </c>
      <c r="M2782" t="s">
        <v>57</v>
      </c>
      <c r="Q2782" t="s">
        <v>2194</v>
      </c>
      <c r="R2782" t="s">
        <v>13248</v>
      </c>
      <c r="S2782">
        <v>2705</v>
      </c>
      <c r="T2782">
        <v>11083</v>
      </c>
      <c r="U2782" t="s">
        <v>13249</v>
      </c>
      <c r="V2782">
        <v>0</v>
      </c>
      <c r="W2782" t="s">
        <v>13250</v>
      </c>
      <c r="X2782" t="s">
        <v>13251</v>
      </c>
      <c r="Y2782">
        <v>38</v>
      </c>
      <c r="Z2782" t="s">
        <v>44</v>
      </c>
      <c r="AA2782" t="s">
        <v>45</v>
      </c>
      <c r="AB2782" t="s">
        <v>46</v>
      </c>
      <c r="AC2782">
        <v>1300000</v>
      </c>
      <c r="AD2782">
        <v>1987</v>
      </c>
      <c r="AE2782">
        <v>633</v>
      </c>
      <c r="AF2782">
        <v>5.9</v>
      </c>
      <c r="AG2782">
        <v>1.85</v>
      </c>
      <c r="AH2782">
        <v>314</v>
      </c>
    </row>
    <row r="2783" spans="1:34">
      <c r="A2783" t="s">
        <v>34</v>
      </c>
      <c r="B2783" t="s">
        <v>13297</v>
      </c>
      <c r="C2783">
        <v>8</v>
      </c>
      <c r="D2783">
        <v>91</v>
      </c>
      <c r="E2783">
        <v>10</v>
      </c>
      <c r="F2783">
        <v>10</v>
      </c>
      <c r="G2783" t="s">
        <v>13298</v>
      </c>
      <c r="H2783">
        <v>353</v>
      </c>
      <c r="I2783">
        <v>2712293</v>
      </c>
      <c r="J2783" t="s">
        <v>37</v>
      </c>
      <c r="K2783" t="s">
        <v>38</v>
      </c>
      <c r="Q2783" t="s">
        <v>13299</v>
      </c>
      <c r="R2783" t="s">
        <v>13300</v>
      </c>
      <c r="S2783">
        <v>475</v>
      </c>
      <c r="T2783">
        <v>380</v>
      </c>
      <c r="U2783" t="s">
        <v>13297</v>
      </c>
      <c r="V2783">
        <v>4</v>
      </c>
      <c r="W2783" t="s">
        <v>13301</v>
      </c>
      <c r="X2783" t="s">
        <v>13302</v>
      </c>
      <c r="Y2783">
        <v>11</v>
      </c>
      <c r="Z2783" t="s">
        <v>44</v>
      </c>
      <c r="AA2783" t="s">
        <v>45</v>
      </c>
      <c r="AB2783" t="s">
        <v>46</v>
      </c>
      <c r="AC2783">
        <v>450000</v>
      </c>
      <c r="AD2783">
        <v>1991</v>
      </c>
      <c r="AE2783">
        <v>12</v>
      </c>
      <c r="AF2783">
        <v>5.9</v>
      </c>
      <c r="AG2783">
        <v>1.85</v>
      </c>
      <c r="AH2783">
        <v>123</v>
      </c>
    </row>
    <row r="2784" spans="1:34">
      <c r="A2784" t="s">
        <v>34</v>
      </c>
      <c r="B2784" t="s">
        <v>3439</v>
      </c>
      <c r="C2784">
        <v>171</v>
      </c>
      <c r="D2784">
        <v>105</v>
      </c>
      <c r="E2784">
        <v>12</v>
      </c>
      <c r="F2784">
        <v>935</v>
      </c>
      <c r="G2784" t="s">
        <v>145</v>
      </c>
      <c r="H2784">
        <v>87000</v>
      </c>
      <c r="I2784">
        <v>48745150</v>
      </c>
      <c r="J2784" t="s">
        <v>37</v>
      </c>
      <c r="K2784" t="s">
        <v>57</v>
      </c>
      <c r="Q2784" t="s">
        <v>8646</v>
      </c>
      <c r="R2784" t="s">
        <v>13404</v>
      </c>
      <c r="S2784">
        <v>50170</v>
      </c>
      <c r="T2784">
        <v>101383</v>
      </c>
      <c r="U2784" t="s">
        <v>6216</v>
      </c>
      <c r="V2784">
        <v>1</v>
      </c>
      <c r="W2784" t="s">
        <v>13405</v>
      </c>
      <c r="X2784" t="s">
        <v>13406</v>
      </c>
      <c r="Y2784">
        <v>306</v>
      </c>
      <c r="Z2784" t="s">
        <v>44</v>
      </c>
      <c r="AA2784" t="s">
        <v>45</v>
      </c>
      <c r="AB2784" t="s">
        <v>62</v>
      </c>
      <c r="AC2784">
        <v>50000000</v>
      </c>
      <c r="AD2784">
        <v>2006</v>
      </c>
      <c r="AE2784">
        <v>11000</v>
      </c>
      <c r="AF2784">
        <v>5.8</v>
      </c>
      <c r="AG2784">
        <v>2.35</v>
      </c>
      <c r="AH2784">
        <v>773</v>
      </c>
    </row>
    <row r="2785" spans="1:34">
      <c r="A2785" t="s">
        <v>34</v>
      </c>
      <c r="B2785" t="s">
        <v>13533</v>
      </c>
      <c r="C2785">
        <v>95</v>
      </c>
      <c r="D2785">
        <v>106</v>
      </c>
      <c r="E2785">
        <v>12</v>
      </c>
      <c r="F2785">
        <v>595</v>
      </c>
      <c r="G2785" t="s">
        <v>1959</v>
      </c>
      <c r="H2785">
        <v>962</v>
      </c>
      <c r="I2785">
        <v>17951431</v>
      </c>
      <c r="J2785" t="s">
        <v>37</v>
      </c>
      <c r="K2785" t="s">
        <v>38</v>
      </c>
      <c r="L2785" t="s">
        <v>90</v>
      </c>
      <c r="M2785" t="s">
        <v>57</v>
      </c>
      <c r="Q2785" t="s">
        <v>13534</v>
      </c>
      <c r="R2785" t="s">
        <v>13535</v>
      </c>
      <c r="S2785">
        <v>25462</v>
      </c>
      <c r="T2785">
        <v>4239</v>
      </c>
      <c r="U2785" t="s">
        <v>4679</v>
      </c>
      <c r="V2785">
        <v>1</v>
      </c>
      <c r="W2785" t="s">
        <v>13536</v>
      </c>
      <c r="X2785" t="s">
        <v>13537</v>
      </c>
      <c r="Y2785">
        <v>200</v>
      </c>
      <c r="Z2785" t="s">
        <v>44</v>
      </c>
      <c r="AA2785" t="s">
        <v>45</v>
      </c>
      <c r="AB2785" t="s">
        <v>62</v>
      </c>
      <c r="AC2785">
        <v>30000000</v>
      </c>
      <c r="AD2785">
        <v>2001</v>
      </c>
      <c r="AE2785">
        <v>844</v>
      </c>
      <c r="AF2785">
        <v>5.8</v>
      </c>
      <c r="AG2785">
        <v>2.35</v>
      </c>
      <c r="AH2785">
        <v>804</v>
      </c>
    </row>
    <row r="2786" spans="1:34">
      <c r="A2786" t="s">
        <v>34</v>
      </c>
      <c r="B2786" t="s">
        <v>1928</v>
      </c>
      <c r="C2786">
        <v>440</v>
      </c>
      <c r="D2786">
        <v>90</v>
      </c>
      <c r="E2786">
        <v>0</v>
      </c>
      <c r="F2786">
        <v>428</v>
      </c>
      <c r="G2786" t="s">
        <v>3370</v>
      </c>
      <c r="H2786">
        <v>33000</v>
      </c>
      <c r="I2786">
        <v>778565</v>
      </c>
      <c r="J2786" t="s">
        <v>37</v>
      </c>
      <c r="K2786" t="s">
        <v>38</v>
      </c>
      <c r="Q2786" t="s">
        <v>1449</v>
      </c>
      <c r="R2786" t="s">
        <v>13972</v>
      </c>
      <c r="S2786">
        <v>83234</v>
      </c>
      <c r="T2786">
        <v>34779</v>
      </c>
      <c r="U2786" t="s">
        <v>13973</v>
      </c>
      <c r="V2786">
        <v>1</v>
      </c>
      <c r="W2786" t="s">
        <v>13974</v>
      </c>
      <c r="X2786" t="s">
        <v>13975</v>
      </c>
      <c r="Y2786">
        <v>475</v>
      </c>
      <c r="Z2786" t="s">
        <v>44</v>
      </c>
      <c r="AA2786" t="s">
        <v>585</v>
      </c>
      <c r="AB2786" t="s">
        <v>46</v>
      </c>
      <c r="AC2786">
        <v>4800000</v>
      </c>
      <c r="AD2786">
        <v>2013</v>
      </c>
      <c r="AE2786">
        <v>1000</v>
      </c>
      <c r="AF2786">
        <v>5.7</v>
      </c>
      <c r="AG2786">
        <v>1.85</v>
      </c>
      <c r="AH2786">
        <v>30000</v>
      </c>
    </row>
    <row r="2787" spans="1:34">
      <c r="A2787" t="s">
        <v>34</v>
      </c>
      <c r="B2787" t="s">
        <v>501</v>
      </c>
      <c r="C2787">
        <v>240</v>
      </c>
      <c r="D2787">
        <v>121</v>
      </c>
      <c r="E2787">
        <v>0</v>
      </c>
      <c r="F2787">
        <v>854</v>
      </c>
      <c r="G2787" t="s">
        <v>5276</v>
      </c>
      <c r="H2787">
        <v>19000</v>
      </c>
      <c r="I2787">
        <v>22518325</v>
      </c>
      <c r="J2787" t="s">
        <v>37</v>
      </c>
      <c r="K2787" t="s">
        <v>38</v>
      </c>
      <c r="L2787" t="s">
        <v>90</v>
      </c>
      <c r="M2787" t="s">
        <v>57</v>
      </c>
      <c r="Q2787" t="s">
        <v>291</v>
      </c>
      <c r="R2787" t="s">
        <v>14103</v>
      </c>
      <c r="S2787">
        <v>63363</v>
      </c>
      <c r="T2787">
        <v>22833</v>
      </c>
      <c r="U2787" t="s">
        <v>164</v>
      </c>
      <c r="V2787">
        <v>0</v>
      </c>
      <c r="W2787" t="s">
        <v>14104</v>
      </c>
      <c r="X2787" t="s">
        <v>14105</v>
      </c>
      <c r="Y2787">
        <v>644</v>
      </c>
      <c r="Z2787" t="s">
        <v>44</v>
      </c>
      <c r="AA2787" t="s">
        <v>359</v>
      </c>
      <c r="AB2787" t="s">
        <v>46</v>
      </c>
      <c r="AC2787">
        <v>50000000</v>
      </c>
      <c r="AD2787">
        <v>2006</v>
      </c>
      <c r="AE2787">
        <v>972</v>
      </c>
      <c r="AF2787">
        <v>5.6</v>
      </c>
      <c r="AG2787">
        <v>2.35</v>
      </c>
      <c r="AH2787">
        <v>0</v>
      </c>
    </row>
    <row r="2788" spans="1:34">
      <c r="A2788" t="s">
        <v>34</v>
      </c>
      <c r="B2788" t="s">
        <v>4991</v>
      </c>
      <c r="C2788">
        <v>98</v>
      </c>
      <c r="D2788">
        <v>115</v>
      </c>
      <c r="E2788">
        <v>150</v>
      </c>
      <c r="F2788">
        <v>789</v>
      </c>
      <c r="G2788" t="s">
        <v>12004</v>
      </c>
      <c r="H2788">
        <v>970</v>
      </c>
      <c r="I2788">
        <v>39177215</v>
      </c>
      <c r="J2788" t="s">
        <v>37</v>
      </c>
      <c r="K2788" t="s">
        <v>38</v>
      </c>
      <c r="L2788" t="s">
        <v>57</v>
      </c>
      <c r="Q2788" t="s">
        <v>4252</v>
      </c>
      <c r="R2788" t="s">
        <v>14155</v>
      </c>
      <c r="S2788">
        <v>30667</v>
      </c>
      <c r="T2788">
        <v>3770</v>
      </c>
      <c r="U2788" t="s">
        <v>10819</v>
      </c>
      <c r="V2788">
        <v>1</v>
      </c>
      <c r="W2788" t="s">
        <v>14156</v>
      </c>
      <c r="X2788" t="s">
        <v>14157</v>
      </c>
      <c r="Y2788">
        <v>234</v>
      </c>
      <c r="Z2788" t="s">
        <v>44</v>
      </c>
      <c r="AA2788" t="s">
        <v>45</v>
      </c>
      <c r="AB2788" t="s">
        <v>62</v>
      </c>
      <c r="AC2788">
        <v>38000000</v>
      </c>
      <c r="AD2788">
        <v>2002</v>
      </c>
      <c r="AE2788">
        <v>919</v>
      </c>
      <c r="AF2788">
        <v>5.6</v>
      </c>
      <c r="AG2788">
        <v>2.35</v>
      </c>
      <c r="AH2788">
        <v>0</v>
      </c>
    </row>
    <row r="2789" spans="1:34">
      <c r="A2789" t="s">
        <v>34</v>
      </c>
      <c r="B2789" t="s">
        <v>4243</v>
      </c>
      <c r="C2789">
        <v>184</v>
      </c>
      <c r="D2789">
        <v>88</v>
      </c>
      <c r="E2789">
        <v>65</v>
      </c>
      <c r="F2789">
        <v>681</v>
      </c>
      <c r="G2789" t="s">
        <v>2904</v>
      </c>
      <c r="H2789">
        <v>3000</v>
      </c>
      <c r="I2789">
        <v>19316646</v>
      </c>
      <c r="J2789" t="s">
        <v>37</v>
      </c>
      <c r="K2789" t="s">
        <v>57</v>
      </c>
      <c r="Q2789" t="s">
        <v>3857</v>
      </c>
      <c r="R2789" t="s">
        <v>14193</v>
      </c>
      <c r="S2789">
        <v>52069</v>
      </c>
      <c r="T2789">
        <v>5706</v>
      </c>
      <c r="U2789" t="s">
        <v>3660</v>
      </c>
      <c r="V2789">
        <v>3</v>
      </c>
      <c r="W2789" t="s">
        <v>14194</v>
      </c>
      <c r="X2789" t="s">
        <v>14195</v>
      </c>
      <c r="Y2789">
        <v>95</v>
      </c>
      <c r="Z2789" t="s">
        <v>44</v>
      </c>
      <c r="AA2789" t="s">
        <v>45</v>
      </c>
      <c r="AB2789" t="s">
        <v>46</v>
      </c>
      <c r="AC2789">
        <v>30000000</v>
      </c>
      <c r="AD2789">
        <v>2013</v>
      </c>
      <c r="AE2789">
        <v>697</v>
      </c>
      <c r="AF2789">
        <v>5.6</v>
      </c>
      <c r="AG2789">
        <v>2.35</v>
      </c>
      <c r="AH2789">
        <v>0</v>
      </c>
    </row>
    <row r="2790" spans="1:34">
      <c r="A2790" t="s">
        <v>34</v>
      </c>
      <c r="B2790" t="s">
        <v>14303</v>
      </c>
      <c r="C2790">
        <v>58</v>
      </c>
      <c r="D2790">
        <v>84</v>
      </c>
      <c r="E2790">
        <v>12</v>
      </c>
      <c r="F2790">
        <v>334</v>
      </c>
      <c r="G2790" t="s">
        <v>3415</v>
      </c>
      <c r="H2790">
        <v>1000</v>
      </c>
      <c r="I2790">
        <v>52543632</v>
      </c>
      <c r="J2790" t="s">
        <v>37</v>
      </c>
      <c r="K2790" t="s">
        <v>57</v>
      </c>
      <c r="Q2790" t="s">
        <v>3638</v>
      </c>
      <c r="R2790" t="s">
        <v>14304</v>
      </c>
      <c r="S2790">
        <v>12676</v>
      </c>
      <c r="T2790">
        <v>2297</v>
      </c>
      <c r="U2790" t="s">
        <v>14305</v>
      </c>
      <c r="V2790">
        <v>2</v>
      </c>
      <c r="W2790" t="s">
        <v>14306</v>
      </c>
      <c r="X2790" t="s">
        <v>14307</v>
      </c>
      <c r="Y2790">
        <v>84</v>
      </c>
      <c r="Z2790" t="s">
        <v>44</v>
      </c>
      <c r="AA2790" t="s">
        <v>45</v>
      </c>
      <c r="AB2790" t="s">
        <v>62</v>
      </c>
      <c r="AC2790">
        <v>13200000</v>
      </c>
      <c r="AD2790">
        <v>2014</v>
      </c>
      <c r="AE2790">
        <v>345</v>
      </c>
      <c r="AF2790">
        <v>5.6</v>
      </c>
      <c r="AG2790">
        <v>2.35</v>
      </c>
      <c r="AH2790">
        <v>0</v>
      </c>
    </row>
    <row r="2791" spans="1:34">
      <c r="A2791" t="s">
        <v>34</v>
      </c>
      <c r="B2791" t="s">
        <v>7625</v>
      </c>
      <c r="C2791">
        <v>98</v>
      </c>
      <c r="D2791">
        <v>89</v>
      </c>
      <c r="E2791">
        <v>17</v>
      </c>
      <c r="F2791">
        <v>303</v>
      </c>
      <c r="G2791" t="s">
        <v>6165</v>
      </c>
      <c r="H2791">
        <v>12000</v>
      </c>
      <c r="I2791">
        <v>45207112</v>
      </c>
      <c r="J2791" t="s">
        <v>37</v>
      </c>
      <c r="K2791" t="s">
        <v>90</v>
      </c>
      <c r="L2791" t="s">
        <v>57</v>
      </c>
      <c r="Q2791" t="s">
        <v>449</v>
      </c>
      <c r="R2791" t="s">
        <v>14492</v>
      </c>
      <c r="S2791">
        <v>21283</v>
      </c>
      <c r="T2791">
        <v>13390</v>
      </c>
      <c r="U2791" t="s">
        <v>4488</v>
      </c>
      <c r="V2791">
        <v>1</v>
      </c>
      <c r="W2791" t="s">
        <v>14493</v>
      </c>
      <c r="X2791" t="s">
        <v>14494</v>
      </c>
      <c r="Y2791">
        <v>190</v>
      </c>
      <c r="Z2791" t="s">
        <v>44</v>
      </c>
      <c r="AA2791" t="s">
        <v>45</v>
      </c>
      <c r="AB2791" t="s">
        <v>62</v>
      </c>
      <c r="AC2791">
        <v>53000000</v>
      </c>
      <c r="AD2791">
        <v>2001</v>
      </c>
      <c r="AE2791">
        <v>708</v>
      </c>
      <c r="AF2791">
        <v>5.5</v>
      </c>
      <c r="AG2791">
        <v>2.35</v>
      </c>
      <c r="AH2791">
        <v>361</v>
      </c>
    </row>
    <row r="2792" spans="1:34">
      <c r="A2792" t="s">
        <v>34</v>
      </c>
      <c r="B2792" t="s">
        <v>14582</v>
      </c>
      <c r="C2792">
        <v>42</v>
      </c>
      <c r="D2792">
        <v>100</v>
      </c>
      <c r="E2792">
        <v>3</v>
      </c>
      <c r="F2792">
        <v>442</v>
      </c>
      <c r="G2792" t="s">
        <v>2827</v>
      </c>
      <c r="H2792">
        <v>14000</v>
      </c>
      <c r="I2792">
        <v>121972</v>
      </c>
      <c r="J2792" t="s">
        <v>37</v>
      </c>
      <c r="K2792" t="s">
        <v>38</v>
      </c>
      <c r="L2792" t="s">
        <v>90</v>
      </c>
      <c r="Q2792" t="s">
        <v>49</v>
      </c>
      <c r="R2792" t="s">
        <v>14583</v>
      </c>
      <c r="S2792">
        <v>9868</v>
      </c>
      <c r="T2792">
        <v>15612</v>
      </c>
      <c r="U2792" t="s">
        <v>5898</v>
      </c>
      <c r="V2792">
        <v>3</v>
      </c>
      <c r="W2792" t="s">
        <v>14584</v>
      </c>
      <c r="X2792" t="s">
        <v>14585</v>
      </c>
      <c r="Y2792">
        <v>81</v>
      </c>
      <c r="Z2792" t="s">
        <v>44</v>
      </c>
      <c r="AA2792" t="s">
        <v>45</v>
      </c>
      <c r="AB2792" t="s">
        <v>46</v>
      </c>
      <c r="AC2792">
        <v>22000000</v>
      </c>
      <c r="AD2792">
        <v>2002</v>
      </c>
      <c r="AE2792">
        <v>506</v>
      </c>
      <c r="AF2792">
        <v>5.5</v>
      </c>
      <c r="AG2792">
        <v>1.85</v>
      </c>
      <c r="AH2792">
        <v>217</v>
      </c>
    </row>
    <row r="2793" spans="1:34">
      <c r="A2793" t="s">
        <v>34</v>
      </c>
      <c r="B2793" t="s">
        <v>14698</v>
      </c>
      <c r="C2793">
        <v>38</v>
      </c>
      <c r="D2793">
        <v>97</v>
      </c>
      <c r="E2793">
        <v>101</v>
      </c>
      <c r="F2793">
        <v>101</v>
      </c>
      <c r="G2793" t="s">
        <v>14699</v>
      </c>
      <c r="H2793">
        <v>982</v>
      </c>
      <c r="I2793">
        <v>15180000</v>
      </c>
      <c r="J2793" t="s">
        <v>37</v>
      </c>
      <c r="K2793" t="s">
        <v>38</v>
      </c>
      <c r="L2793" t="s">
        <v>57</v>
      </c>
      <c r="Q2793" t="s">
        <v>5453</v>
      </c>
      <c r="R2793" t="s">
        <v>14700</v>
      </c>
      <c r="S2793">
        <v>3340</v>
      </c>
      <c r="T2793">
        <v>1631</v>
      </c>
      <c r="U2793" t="s">
        <v>14698</v>
      </c>
      <c r="V2793">
        <v>1</v>
      </c>
      <c r="W2793" t="s">
        <v>14701</v>
      </c>
      <c r="X2793" t="s">
        <v>14702</v>
      </c>
      <c r="Y2793">
        <v>50</v>
      </c>
      <c r="Z2793" t="s">
        <v>44</v>
      </c>
      <c r="AA2793" t="s">
        <v>45</v>
      </c>
      <c r="AB2793" t="s">
        <v>46</v>
      </c>
      <c r="AC2793">
        <v>500000</v>
      </c>
      <c r="AD2793">
        <v>1971</v>
      </c>
      <c r="AE2793">
        <v>535</v>
      </c>
      <c r="AF2793">
        <v>5.5</v>
      </c>
      <c r="AG2793">
        <v>1.37</v>
      </c>
      <c r="AH2793">
        <v>566</v>
      </c>
    </row>
    <row r="2794" spans="1:34">
      <c r="A2794" t="s">
        <v>34</v>
      </c>
      <c r="B2794" t="s">
        <v>15062</v>
      </c>
      <c r="C2794">
        <v>103</v>
      </c>
      <c r="D2794">
        <v>97</v>
      </c>
      <c r="E2794">
        <v>10</v>
      </c>
      <c r="F2794">
        <v>178</v>
      </c>
      <c r="G2794" t="s">
        <v>799</v>
      </c>
      <c r="H2794">
        <v>18000</v>
      </c>
      <c r="I2794">
        <v>28927720</v>
      </c>
      <c r="J2794" t="s">
        <v>37</v>
      </c>
      <c r="K2794" t="s">
        <v>94</v>
      </c>
      <c r="L2794" t="s">
        <v>90</v>
      </c>
      <c r="M2794" t="s">
        <v>57</v>
      </c>
      <c r="Q2794" t="s">
        <v>156</v>
      </c>
      <c r="R2794" t="s">
        <v>15063</v>
      </c>
      <c r="S2794">
        <v>22220</v>
      </c>
      <c r="T2794">
        <v>18688</v>
      </c>
      <c r="U2794" t="s">
        <v>15064</v>
      </c>
      <c r="V2794">
        <v>0</v>
      </c>
      <c r="W2794" t="s">
        <v>15065</v>
      </c>
      <c r="X2794" t="s">
        <v>15066</v>
      </c>
      <c r="Y2794">
        <v>181</v>
      </c>
      <c r="Z2794" t="s">
        <v>44</v>
      </c>
      <c r="AA2794" t="s">
        <v>45</v>
      </c>
      <c r="AB2794" t="s">
        <v>46</v>
      </c>
      <c r="AC2794">
        <v>33000000</v>
      </c>
      <c r="AD2794">
        <v>2000</v>
      </c>
      <c r="AE2794">
        <v>223</v>
      </c>
      <c r="AF2794">
        <v>5.3</v>
      </c>
      <c r="AG2794">
        <v>1.85</v>
      </c>
      <c r="AH2794">
        <v>463</v>
      </c>
    </row>
    <row r="2795" spans="1:34">
      <c r="A2795" t="s">
        <v>34</v>
      </c>
      <c r="B2795" t="s">
        <v>255</v>
      </c>
      <c r="C2795">
        <v>336</v>
      </c>
      <c r="D2795">
        <v>138</v>
      </c>
      <c r="E2795">
        <v>0</v>
      </c>
      <c r="F2795">
        <v>1000</v>
      </c>
      <c r="G2795" t="s">
        <v>131</v>
      </c>
      <c r="H2795">
        <v>13000</v>
      </c>
      <c r="I2795">
        <v>16969390</v>
      </c>
      <c r="J2795" t="s">
        <v>37</v>
      </c>
      <c r="K2795" t="s">
        <v>38</v>
      </c>
      <c r="L2795" t="s">
        <v>57</v>
      </c>
      <c r="Q2795" t="s">
        <v>481</v>
      </c>
      <c r="R2795" t="s">
        <v>15098</v>
      </c>
      <c r="S2795">
        <v>80861</v>
      </c>
      <c r="T2795">
        <v>27797</v>
      </c>
      <c r="U2795" t="s">
        <v>1709</v>
      </c>
      <c r="V2795">
        <v>4</v>
      </c>
      <c r="W2795" t="s">
        <v>15099</v>
      </c>
      <c r="X2795" t="s">
        <v>15100</v>
      </c>
      <c r="Y2795">
        <v>431</v>
      </c>
      <c r="Z2795" t="s">
        <v>44</v>
      </c>
      <c r="AA2795" t="s">
        <v>45</v>
      </c>
      <c r="AB2795" t="s">
        <v>46</v>
      </c>
      <c r="AC2795">
        <v>25000000</v>
      </c>
      <c r="AD2795">
        <v>2013</v>
      </c>
      <c r="AE2795">
        <v>11000</v>
      </c>
      <c r="AF2795">
        <v>5.3</v>
      </c>
      <c r="AG2795">
        <v>2.35</v>
      </c>
      <c r="AH2795">
        <v>24000</v>
      </c>
    </row>
    <row r="2796" spans="1:34">
      <c r="A2796" t="s">
        <v>34</v>
      </c>
      <c r="B2796" t="s">
        <v>7706</v>
      </c>
      <c r="C2796">
        <v>444</v>
      </c>
      <c r="D2796">
        <v>94</v>
      </c>
      <c r="E2796">
        <v>520</v>
      </c>
      <c r="F2796">
        <v>192</v>
      </c>
      <c r="G2796" t="s">
        <v>14943</v>
      </c>
      <c r="H2796">
        <v>11000</v>
      </c>
      <c r="I2796">
        <v>14123773</v>
      </c>
      <c r="J2796" t="s">
        <v>37</v>
      </c>
      <c r="K2796" t="s">
        <v>38</v>
      </c>
      <c r="Q2796" t="s">
        <v>1731</v>
      </c>
      <c r="R2796" t="s">
        <v>15216</v>
      </c>
      <c r="S2796">
        <v>108683</v>
      </c>
      <c r="T2796">
        <v>12306</v>
      </c>
      <c r="U2796" t="s">
        <v>15217</v>
      </c>
      <c r="V2796">
        <v>4</v>
      </c>
      <c r="W2796" t="s">
        <v>15218</v>
      </c>
      <c r="X2796" t="s">
        <v>15219</v>
      </c>
      <c r="Y2796">
        <v>561</v>
      </c>
      <c r="Z2796" t="s">
        <v>44</v>
      </c>
      <c r="AA2796" t="s">
        <v>45</v>
      </c>
      <c r="AB2796" t="s">
        <v>46</v>
      </c>
      <c r="AC2796">
        <v>5000000</v>
      </c>
      <c r="AD2796">
        <v>2012</v>
      </c>
      <c r="AE2796">
        <v>892</v>
      </c>
      <c r="AF2796">
        <v>5.3</v>
      </c>
      <c r="AG2796">
        <v>2.35</v>
      </c>
      <c r="AH2796">
        <v>25000</v>
      </c>
    </row>
    <row r="2797" spans="1:34">
      <c r="A2797" t="s">
        <v>34</v>
      </c>
      <c r="B2797" t="s">
        <v>15266</v>
      </c>
      <c r="C2797">
        <v>39</v>
      </c>
      <c r="D2797">
        <v>97</v>
      </c>
      <c r="E2797">
        <v>5</v>
      </c>
      <c r="F2797">
        <v>349</v>
      </c>
      <c r="G2797" t="s">
        <v>13270</v>
      </c>
      <c r="H2797">
        <v>1000</v>
      </c>
      <c r="I2797">
        <v>2557668</v>
      </c>
      <c r="J2797" t="s">
        <v>37</v>
      </c>
      <c r="K2797" t="s">
        <v>38</v>
      </c>
      <c r="L2797" t="s">
        <v>57</v>
      </c>
      <c r="Q2797" t="s">
        <v>2451</v>
      </c>
      <c r="R2797" t="s">
        <v>15267</v>
      </c>
      <c r="S2797">
        <v>3911</v>
      </c>
      <c r="T2797">
        <v>2739</v>
      </c>
      <c r="U2797" t="s">
        <v>15268</v>
      </c>
      <c r="V2797">
        <v>1</v>
      </c>
      <c r="W2797" t="s">
        <v>15269</v>
      </c>
      <c r="X2797" t="s">
        <v>15270</v>
      </c>
      <c r="Y2797">
        <v>22</v>
      </c>
      <c r="Z2797" t="s">
        <v>44</v>
      </c>
      <c r="AA2797" t="s">
        <v>45</v>
      </c>
      <c r="AB2797" t="s">
        <v>62</v>
      </c>
      <c r="AC2797">
        <v>2000000</v>
      </c>
      <c r="AD2797">
        <v>2015</v>
      </c>
      <c r="AE2797">
        <v>426</v>
      </c>
      <c r="AF2797">
        <v>5.3</v>
      </c>
      <c r="AG2797">
        <v>1.85</v>
      </c>
      <c r="AH2797">
        <v>0</v>
      </c>
    </row>
    <row r="2798" spans="1:34">
      <c r="A2798" t="s">
        <v>34</v>
      </c>
      <c r="B2798" t="s">
        <v>15271</v>
      </c>
      <c r="C2798">
        <v>11</v>
      </c>
      <c r="D2798">
        <v>91</v>
      </c>
      <c r="E2798">
        <v>21</v>
      </c>
      <c r="F2798">
        <v>469</v>
      </c>
      <c r="G2798" t="s">
        <v>15272</v>
      </c>
      <c r="H2798">
        <v>597</v>
      </c>
      <c r="I2798">
        <v>243347</v>
      </c>
      <c r="J2798" t="s">
        <v>37</v>
      </c>
      <c r="K2798" t="s">
        <v>38</v>
      </c>
      <c r="L2798" t="s">
        <v>57</v>
      </c>
      <c r="Q2798" t="s">
        <v>14359</v>
      </c>
      <c r="R2798" t="s">
        <v>15273</v>
      </c>
      <c r="S2798">
        <v>553</v>
      </c>
      <c r="T2798">
        <v>2555</v>
      </c>
      <c r="U2798" t="s">
        <v>15274</v>
      </c>
      <c r="V2798">
        <v>3</v>
      </c>
      <c r="W2798" t="s">
        <v>15275</v>
      </c>
      <c r="X2798" t="s">
        <v>15276</v>
      </c>
      <c r="Y2798">
        <v>24</v>
      </c>
      <c r="Z2798" t="s">
        <v>44</v>
      </c>
      <c r="AA2798" t="s">
        <v>45</v>
      </c>
      <c r="AB2798" t="s">
        <v>46</v>
      </c>
      <c r="AC2798">
        <v>500000</v>
      </c>
      <c r="AD2798">
        <v>2002</v>
      </c>
      <c r="AE2798">
        <v>485</v>
      </c>
      <c r="AF2798">
        <v>5.3</v>
      </c>
      <c r="AG2798">
        <v>1.85</v>
      </c>
      <c r="AH2798">
        <v>86</v>
      </c>
    </row>
    <row r="2799" spans="1:34">
      <c r="A2799" t="s">
        <v>34</v>
      </c>
      <c r="B2799" t="s">
        <v>15471</v>
      </c>
      <c r="C2799">
        <v>114</v>
      </c>
      <c r="D2799">
        <v>99</v>
      </c>
      <c r="E2799">
        <v>4</v>
      </c>
      <c r="F2799">
        <v>201</v>
      </c>
      <c r="G2799" t="s">
        <v>15472</v>
      </c>
      <c r="H2799">
        <v>1000</v>
      </c>
      <c r="I2799">
        <v>18378</v>
      </c>
      <c r="J2799" t="s">
        <v>37</v>
      </c>
      <c r="K2799" t="s">
        <v>38</v>
      </c>
      <c r="L2799" t="s">
        <v>94</v>
      </c>
      <c r="M2799" t="s">
        <v>57</v>
      </c>
      <c r="Q2799" t="s">
        <v>13286</v>
      </c>
      <c r="R2799" t="s">
        <v>15473</v>
      </c>
      <c r="S2799">
        <v>9376</v>
      </c>
      <c r="T2799">
        <v>1558</v>
      </c>
      <c r="U2799" t="s">
        <v>11538</v>
      </c>
      <c r="V2799">
        <v>0</v>
      </c>
      <c r="W2799" t="s">
        <v>15474</v>
      </c>
      <c r="X2799" t="s">
        <v>15475</v>
      </c>
      <c r="Y2799">
        <v>74</v>
      </c>
      <c r="Z2799" t="s">
        <v>44</v>
      </c>
      <c r="AA2799" t="s">
        <v>329</v>
      </c>
      <c r="AB2799" t="s">
        <v>46</v>
      </c>
      <c r="AC2799">
        <v>900000</v>
      </c>
      <c r="AD2799">
        <v>2008</v>
      </c>
      <c r="AE2799">
        <v>233</v>
      </c>
      <c r="AF2799">
        <v>5.2</v>
      </c>
      <c r="AG2799">
        <v>1.85</v>
      </c>
      <c r="AH2799">
        <v>0</v>
      </c>
    </row>
    <row r="2800" spans="1:34">
      <c r="A2800" t="s">
        <v>34</v>
      </c>
      <c r="B2800" t="s">
        <v>1245</v>
      </c>
      <c r="C2800">
        <v>50</v>
      </c>
      <c r="D2800">
        <v>107</v>
      </c>
      <c r="E2800">
        <v>607</v>
      </c>
      <c r="F2800">
        <v>602</v>
      </c>
      <c r="G2800" t="s">
        <v>238</v>
      </c>
      <c r="H2800">
        <v>2000</v>
      </c>
      <c r="I2800">
        <v>9795017</v>
      </c>
      <c r="J2800" t="s">
        <v>37</v>
      </c>
      <c r="K2800" t="s">
        <v>38</v>
      </c>
      <c r="L2800" t="s">
        <v>57</v>
      </c>
      <c r="Q2800" t="s">
        <v>408</v>
      </c>
      <c r="R2800" t="s">
        <v>15511</v>
      </c>
      <c r="S2800">
        <v>9227</v>
      </c>
      <c r="T2800">
        <v>5461</v>
      </c>
      <c r="U2800" t="s">
        <v>4109</v>
      </c>
      <c r="V2800">
        <v>0</v>
      </c>
      <c r="W2800" t="s">
        <v>15512</v>
      </c>
      <c r="X2800" t="s">
        <v>15513</v>
      </c>
      <c r="Y2800">
        <v>70</v>
      </c>
      <c r="Z2800" t="s">
        <v>44</v>
      </c>
      <c r="AA2800" t="s">
        <v>45</v>
      </c>
      <c r="AB2800" t="s">
        <v>46</v>
      </c>
      <c r="AC2800">
        <v>50000000</v>
      </c>
      <c r="AD2800">
        <v>1995</v>
      </c>
      <c r="AE2800">
        <v>979</v>
      </c>
      <c r="AF2800">
        <v>5.0999999999999996</v>
      </c>
      <c r="AG2800">
        <v>1.85</v>
      </c>
      <c r="AH2800">
        <v>422</v>
      </c>
    </row>
    <row r="2801" spans="1:34">
      <c r="A2801" t="s">
        <v>34</v>
      </c>
      <c r="B2801" t="s">
        <v>7009</v>
      </c>
      <c r="C2801">
        <v>100</v>
      </c>
      <c r="D2801">
        <v>107</v>
      </c>
      <c r="E2801">
        <v>55</v>
      </c>
      <c r="F2801">
        <v>294</v>
      </c>
      <c r="G2801" t="s">
        <v>5146</v>
      </c>
      <c r="H2801">
        <v>3000</v>
      </c>
      <c r="I2801">
        <v>29374178</v>
      </c>
      <c r="J2801" t="s">
        <v>37</v>
      </c>
      <c r="K2801" t="s">
        <v>38</v>
      </c>
      <c r="L2801" t="s">
        <v>94</v>
      </c>
      <c r="M2801" t="s">
        <v>57</v>
      </c>
      <c r="Q2801" t="s">
        <v>2275</v>
      </c>
      <c r="R2801" t="s">
        <v>15527</v>
      </c>
      <c r="S2801">
        <v>12093</v>
      </c>
      <c r="T2801">
        <v>4565</v>
      </c>
      <c r="U2801" t="s">
        <v>15528</v>
      </c>
      <c r="V2801">
        <v>0</v>
      </c>
      <c r="W2801" t="s">
        <v>15529</v>
      </c>
      <c r="X2801" t="s">
        <v>15530</v>
      </c>
      <c r="Y2801">
        <v>188</v>
      </c>
      <c r="Z2801" t="s">
        <v>44</v>
      </c>
      <c r="AA2801" t="s">
        <v>45</v>
      </c>
      <c r="AB2801" t="s">
        <v>46</v>
      </c>
      <c r="AC2801">
        <v>40000000</v>
      </c>
      <c r="AD2801">
        <v>2000</v>
      </c>
      <c r="AE2801">
        <v>941</v>
      </c>
      <c r="AF2801">
        <v>5.0999999999999996</v>
      </c>
      <c r="AG2801">
        <v>2.35</v>
      </c>
      <c r="AH2801">
        <v>394</v>
      </c>
    </row>
    <row r="2802" spans="1:34">
      <c r="A2802" t="s">
        <v>34</v>
      </c>
      <c r="B2802" t="s">
        <v>15624</v>
      </c>
      <c r="C2802">
        <v>62</v>
      </c>
      <c r="D2802">
        <v>90</v>
      </c>
      <c r="E2802">
        <v>68</v>
      </c>
      <c r="F2802">
        <v>642</v>
      </c>
      <c r="G2802" t="s">
        <v>49</v>
      </c>
      <c r="H2802">
        <v>17000</v>
      </c>
      <c r="I2802">
        <v>28870</v>
      </c>
      <c r="J2802" t="s">
        <v>37</v>
      </c>
      <c r="K2802" t="s">
        <v>38</v>
      </c>
      <c r="L2802" t="s">
        <v>57</v>
      </c>
      <c r="Q2802" t="s">
        <v>4205</v>
      </c>
      <c r="R2802" t="s">
        <v>15625</v>
      </c>
      <c r="S2802">
        <v>14280</v>
      </c>
      <c r="T2802">
        <v>32814</v>
      </c>
      <c r="U2802" t="s">
        <v>7384</v>
      </c>
      <c r="V2802">
        <v>5</v>
      </c>
      <c r="W2802" t="s">
        <v>15626</v>
      </c>
      <c r="X2802" t="s">
        <v>15627</v>
      </c>
      <c r="Y2802">
        <v>41</v>
      </c>
      <c r="Z2802" t="s">
        <v>44</v>
      </c>
      <c r="AA2802" t="s">
        <v>45</v>
      </c>
      <c r="AB2802" t="s">
        <v>46</v>
      </c>
      <c r="AC2802">
        <v>15000000</v>
      </c>
      <c r="AD2802">
        <v>2011</v>
      </c>
      <c r="AE2802">
        <v>14000</v>
      </c>
      <c r="AF2802">
        <v>5.0999999999999996</v>
      </c>
      <c r="AG2802">
        <v>2.35</v>
      </c>
      <c r="AH2802">
        <v>0</v>
      </c>
    </row>
    <row r="2803" spans="1:34">
      <c r="A2803" t="s">
        <v>34</v>
      </c>
      <c r="B2803" t="s">
        <v>6945</v>
      </c>
      <c r="C2803">
        <v>159</v>
      </c>
      <c r="D2803">
        <v>116</v>
      </c>
      <c r="E2803">
        <v>105</v>
      </c>
      <c r="F2803">
        <v>246</v>
      </c>
      <c r="G2803" t="s">
        <v>11709</v>
      </c>
      <c r="H2803">
        <v>844</v>
      </c>
      <c r="I2803">
        <v>5851188</v>
      </c>
      <c r="J2803" t="s">
        <v>37</v>
      </c>
      <c r="K2803" t="s">
        <v>90</v>
      </c>
      <c r="L2803" t="s">
        <v>57</v>
      </c>
      <c r="Q2803" t="s">
        <v>1913</v>
      </c>
      <c r="R2803" t="s">
        <v>16516</v>
      </c>
      <c r="S2803">
        <v>31124</v>
      </c>
      <c r="T2803">
        <v>1899</v>
      </c>
      <c r="U2803" t="s">
        <v>11226</v>
      </c>
      <c r="V2803">
        <v>1</v>
      </c>
      <c r="W2803" t="s">
        <v>16517</v>
      </c>
      <c r="X2803" t="s">
        <v>16518</v>
      </c>
      <c r="Y2803">
        <v>313</v>
      </c>
      <c r="Z2803" t="s">
        <v>44</v>
      </c>
      <c r="AA2803" t="s">
        <v>329</v>
      </c>
      <c r="AB2803" t="s">
        <v>46</v>
      </c>
      <c r="AC2803">
        <v>70000000</v>
      </c>
      <c r="AD2803">
        <v>2006</v>
      </c>
      <c r="AE2803">
        <v>729</v>
      </c>
      <c r="AF2803">
        <v>4.2</v>
      </c>
      <c r="AG2803">
        <v>2.35</v>
      </c>
      <c r="AH2803">
        <v>764</v>
      </c>
    </row>
    <row r="2804" spans="1:34">
      <c r="A2804" t="s">
        <v>34</v>
      </c>
      <c r="B2804" t="s">
        <v>14255</v>
      </c>
      <c r="C2804">
        <v>104</v>
      </c>
      <c r="D2804">
        <v>101</v>
      </c>
      <c r="E2804">
        <v>37</v>
      </c>
      <c r="F2804">
        <v>595</v>
      </c>
      <c r="G2804" t="s">
        <v>11131</v>
      </c>
      <c r="H2804">
        <v>2000</v>
      </c>
      <c r="I2804">
        <v>13208023</v>
      </c>
      <c r="J2804" t="s">
        <v>37</v>
      </c>
      <c r="K2804" t="s">
        <v>94</v>
      </c>
      <c r="L2804" t="s">
        <v>57</v>
      </c>
      <c r="Q2804" t="s">
        <v>818</v>
      </c>
      <c r="R2804" t="s">
        <v>16865</v>
      </c>
      <c r="S2804">
        <v>17309</v>
      </c>
      <c r="T2804">
        <v>4262</v>
      </c>
      <c r="U2804" t="s">
        <v>1239</v>
      </c>
      <c r="V2804">
        <v>1</v>
      </c>
      <c r="W2804" t="s">
        <v>16866</v>
      </c>
      <c r="X2804" t="s">
        <v>16867</v>
      </c>
      <c r="Y2804">
        <v>388</v>
      </c>
      <c r="Z2804" t="s">
        <v>44</v>
      </c>
      <c r="AA2804" t="s">
        <v>329</v>
      </c>
      <c r="AB2804" t="s">
        <v>46</v>
      </c>
      <c r="AC2804">
        <v>42000000</v>
      </c>
      <c r="AD2804">
        <v>2002</v>
      </c>
      <c r="AE2804">
        <v>886</v>
      </c>
      <c r="AF2804">
        <v>3.3</v>
      </c>
      <c r="AG2804">
        <v>2.35</v>
      </c>
      <c r="AH2804">
        <v>612</v>
      </c>
    </row>
    <row r="2805" spans="1:34">
      <c r="A2805" t="s">
        <v>34</v>
      </c>
      <c r="B2805" t="s">
        <v>336</v>
      </c>
      <c r="C2805">
        <v>115</v>
      </c>
      <c r="D2805">
        <v>102</v>
      </c>
      <c r="E2805">
        <v>330</v>
      </c>
      <c r="F2805">
        <v>0</v>
      </c>
      <c r="G2805" t="s">
        <v>337</v>
      </c>
      <c r="H2805">
        <v>48</v>
      </c>
      <c r="I2805">
        <v>2601847</v>
      </c>
      <c r="J2805" t="s">
        <v>93</v>
      </c>
      <c r="K2805" t="s">
        <v>128</v>
      </c>
      <c r="Q2805" t="s">
        <v>338</v>
      </c>
      <c r="R2805" t="s">
        <v>339</v>
      </c>
      <c r="S2805">
        <v>22457</v>
      </c>
      <c r="T2805">
        <v>48</v>
      </c>
      <c r="U2805" t="s">
        <v>340</v>
      </c>
      <c r="V2805">
        <v>0</v>
      </c>
      <c r="W2805" t="s">
        <v>341</v>
      </c>
      <c r="X2805" t="s">
        <v>342</v>
      </c>
      <c r="Y2805">
        <v>69</v>
      </c>
      <c r="Z2805" t="s">
        <v>343</v>
      </c>
      <c r="AA2805" t="s">
        <v>45</v>
      </c>
      <c r="AB2805" t="s">
        <v>62</v>
      </c>
      <c r="AC2805">
        <v>4000000</v>
      </c>
      <c r="AD2805">
        <v>2011</v>
      </c>
      <c r="AE2805">
        <v>0</v>
      </c>
      <c r="AF2805">
        <v>8.5</v>
      </c>
      <c r="AG2805">
        <v>2.35</v>
      </c>
      <c r="AH2805">
        <v>26000</v>
      </c>
    </row>
    <row r="2806" spans="1:34">
      <c r="A2806" t="s">
        <v>34</v>
      </c>
      <c r="B2806" t="s">
        <v>593</v>
      </c>
      <c r="C2806">
        <v>53</v>
      </c>
      <c r="D2806">
        <v>170</v>
      </c>
      <c r="E2806">
        <v>23</v>
      </c>
      <c r="F2806">
        <v>2</v>
      </c>
      <c r="G2806" t="s">
        <v>594</v>
      </c>
      <c r="H2806">
        <v>7</v>
      </c>
      <c r="I2806">
        <v>7830611</v>
      </c>
      <c r="J2806" t="s">
        <v>93</v>
      </c>
      <c r="K2806" t="s">
        <v>38</v>
      </c>
      <c r="L2806" t="s">
        <v>520</v>
      </c>
      <c r="Q2806" t="s">
        <v>595</v>
      </c>
      <c r="R2806" t="s">
        <v>596</v>
      </c>
      <c r="S2806">
        <v>18980</v>
      </c>
      <c r="T2806">
        <v>15</v>
      </c>
      <c r="U2806" t="s">
        <v>597</v>
      </c>
      <c r="V2806">
        <v>0</v>
      </c>
      <c r="W2806" t="s">
        <v>598</v>
      </c>
      <c r="X2806" t="s">
        <v>599</v>
      </c>
      <c r="Y2806">
        <v>74</v>
      </c>
      <c r="Z2806" t="s">
        <v>44</v>
      </c>
      <c r="AA2806" t="s">
        <v>45</v>
      </c>
      <c r="AB2806" t="s">
        <v>62</v>
      </c>
      <c r="AC2806">
        <v>700000</v>
      </c>
      <c r="AD2806">
        <v>1994</v>
      </c>
      <c r="AE2806">
        <v>6</v>
      </c>
      <c r="AF2806">
        <v>8.3000000000000007</v>
      </c>
      <c r="AG2806">
        <v>1.33</v>
      </c>
      <c r="AH2806">
        <v>0</v>
      </c>
    </row>
    <row r="2807" spans="1:34">
      <c r="A2807" t="s">
        <v>76</v>
      </c>
      <c r="B2807" t="s">
        <v>1016</v>
      </c>
      <c r="C2807">
        <v>107</v>
      </c>
      <c r="D2807">
        <v>100</v>
      </c>
      <c r="E2807">
        <v>90</v>
      </c>
      <c r="F2807">
        <v>65</v>
      </c>
      <c r="G2807" t="s">
        <v>1017</v>
      </c>
      <c r="H2807">
        <v>168</v>
      </c>
      <c r="I2807">
        <v>1134049</v>
      </c>
      <c r="J2807" t="s">
        <v>93</v>
      </c>
      <c r="K2807" t="s">
        <v>80</v>
      </c>
      <c r="Q2807" t="s">
        <v>1018</v>
      </c>
      <c r="R2807" t="s">
        <v>1019</v>
      </c>
      <c r="S2807">
        <v>5475</v>
      </c>
      <c r="T2807">
        <v>408</v>
      </c>
      <c r="U2807" t="s">
        <v>1020</v>
      </c>
      <c r="V2807">
        <v>0</v>
      </c>
      <c r="W2807" t="s">
        <v>1021</v>
      </c>
      <c r="X2807" t="s">
        <v>1022</v>
      </c>
      <c r="Y2807">
        <v>44</v>
      </c>
      <c r="Z2807" t="s">
        <v>44</v>
      </c>
      <c r="AA2807" t="s">
        <v>329</v>
      </c>
      <c r="AB2807" t="s">
        <v>150</v>
      </c>
      <c r="AC2807">
        <v>2000000</v>
      </c>
      <c r="AD2807">
        <v>2007</v>
      </c>
      <c r="AE2807">
        <v>142</v>
      </c>
      <c r="AF2807">
        <v>8.1</v>
      </c>
      <c r="AG2807">
        <v>1.85</v>
      </c>
      <c r="AH2807">
        <v>0</v>
      </c>
    </row>
    <row r="2808" spans="1:34">
      <c r="A2808" t="s">
        <v>34</v>
      </c>
      <c r="B2808" t="s">
        <v>1036</v>
      </c>
      <c r="C2808">
        <v>53</v>
      </c>
      <c r="D2808">
        <v>215</v>
      </c>
      <c r="E2808">
        <v>14</v>
      </c>
      <c r="F2808">
        <v>136</v>
      </c>
      <c r="G2808" t="s">
        <v>1037</v>
      </c>
      <c r="H2808">
        <v>262</v>
      </c>
      <c r="I2808">
        <v>13300000</v>
      </c>
      <c r="J2808" t="s">
        <v>93</v>
      </c>
      <c r="K2808" t="s">
        <v>80</v>
      </c>
      <c r="L2808" t="s">
        <v>128</v>
      </c>
      <c r="Q2808" t="s">
        <v>1038</v>
      </c>
      <c r="R2808" t="s">
        <v>1039</v>
      </c>
      <c r="S2808">
        <v>12631</v>
      </c>
      <c r="T2808">
        <v>778</v>
      </c>
      <c r="U2808" t="s">
        <v>1040</v>
      </c>
      <c r="V2808">
        <v>0</v>
      </c>
      <c r="W2808" t="s">
        <v>1041</v>
      </c>
      <c r="X2808" t="s">
        <v>1042</v>
      </c>
      <c r="Y2808">
        <v>63</v>
      </c>
      <c r="Z2808" t="s">
        <v>44</v>
      </c>
      <c r="AA2808" t="s">
        <v>45</v>
      </c>
      <c r="AB2808" t="s">
        <v>46</v>
      </c>
      <c r="AC2808">
        <v>600000</v>
      </c>
      <c r="AD2808">
        <v>1970</v>
      </c>
      <c r="AE2808">
        <v>227</v>
      </c>
      <c r="AF2808">
        <v>8.1</v>
      </c>
      <c r="AG2808">
        <v>2.2000000000000002</v>
      </c>
      <c r="AH2808">
        <v>0</v>
      </c>
    </row>
    <row r="2809" spans="1:34">
      <c r="A2809" t="s">
        <v>34</v>
      </c>
      <c r="B2809" t="s">
        <v>1275</v>
      </c>
      <c r="C2809">
        <v>263</v>
      </c>
      <c r="D2809">
        <v>123</v>
      </c>
      <c r="E2809">
        <v>909</v>
      </c>
      <c r="F2809">
        <v>184</v>
      </c>
      <c r="G2809" t="s">
        <v>1276</v>
      </c>
      <c r="H2809">
        <v>909</v>
      </c>
      <c r="I2809">
        <v>24530513</v>
      </c>
      <c r="J2809" t="s">
        <v>93</v>
      </c>
      <c r="K2809" t="s">
        <v>38</v>
      </c>
      <c r="Q2809" t="s">
        <v>1275</v>
      </c>
      <c r="R2809" t="s">
        <v>1277</v>
      </c>
      <c r="S2809">
        <v>66610</v>
      </c>
      <c r="T2809">
        <v>1633</v>
      </c>
      <c r="U2809" t="s">
        <v>1278</v>
      </c>
      <c r="V2809">
        <v>1</v>
      </c>
      <c r="W2809" t="s">
        <v>1279</v>
      </c>
      <c r="X2809" t="s">
        <v>1280</v>
      </c>
      <c r="Y2809">
        <v>429</v>
      </c>
      <c r="Z2809" t="s">
        <v>44</v>
      </c>
      <c r="AA2809" t="s">
        <v>45</v>
      </c>
      <c r="AB2809" t="s">
        <v>62</v>
      </c>
      <c r="AC2809">
        <v>9000000</v>
      </c>
      <c r="AD2809">
        <v>2007</v>
      </c>
      <c r="AE2809">
        <v>203</v>
      </c>
      <c r="AF2809">
        <v>8</v>
      </c>
      <c r="AG2809">
        <v>1.85</v>
      </c>
      <c r="AH2809">
        <v>0</v>
      </c>
    </row>
    <row r="2810" spans="1:34">
      <c r="A2810" t="s">
        <v>34</v>
      </c>
      <c r="B2810" t="s">
        <v>1724</v>
      </c>
      <c r="C2810">
        <v>113</v>
      </c>
      <c r="D2810">
        <v>104</v>
      </c>
      <c r="E2810">
        <v>63</v>
      </c>
      <c r="F2810">
        <v>7</v>
      </c>
      <c r="G2810" t="s">
        <v>1724</v>
      </c>
      <c r="H2810">
        <v>67</v>
      </c>
      <c r="I2810">
        <v>19406406</v>
      </c>
      <c r="J2810" t="s">
        <v>93</v>
      </c>
      <c r="K2810" t="s">
        <v>38</v>
      </c>
      <c r="Q2810" t="s">
        <v>1725</v>
      </c>
      <c r="R2810" t="s">
        <v>1726</v>
      </c>
      <c r="S2810">
        <v>7630</v>
      </c>
      <c r="T2810">
        <v>152</v>
      </c>
      <c r="U2810" t="s">
        <v>1727</v>
      </c>
      <c r="V2810">
        <v>0</v>
      </c>
      <c r="W2810" t="s">
        <v>1728</v>
      </c>
      <c r="X2810" t="s">
        <v>1729</v>
      </c>
      <c r="Y2810">
        <v>42</v>
      </c>
      <c r="Z2810" t="s">
        <v>390</v>
      </c>
      <c r="AA2810" t="s">
        <v>301</v>
      </c>
      <c r="AB2810" t="s">
        <v>251</v>
      </c>
      <c r="AC2810">
        <v>40000000</v>
      </c>
      <c r="AD2810">
        <v>2009</v>
      </c>
      <c r="AE2810">
        <v>63</v>
      </c>
      <c r="AF2810">
        <v>7.8</v>
      </c>
      <c r="AG2810">
        <v>2.35</v>
      </c>
      <c r="AH2810">
        <v>0</v>
      </c>
    </row>
    <row r="2811" spans="1:34">
      <c r="A2811" t="s">
        <v>34</v>
      </c>
      <c r="B2811" t="s">
        <v>2094</v>
      </c>
      <c r="C2811">
        <v>110</v>
      </c>
      <c r="D2811">
        <v>88</v>
      </c>
      <c r="E2811">
        <v>30</v>
      </c>
      <c r="F2811">
        <v>0</v>
      </c>
      <c r="G2811" t="s">
        <v>2095</v>
      </c>
      <c r="H2811">
        <v>15</v>
      </c>
      <c r="I2811">
        <v>1523883</v>
      </c>
      <c r="J2811" t="s">
        <v>93</v>
      </c>
      <c r="K2811" t="s">
        <v>520</v>
      </c>
      <c r="Q2811" t="s">
        <v>2096</v>
      </c>
      <c r="R2811" t="s">
        <v>2097</v>
      </c>
      <c r="S2811">
        <v>9037</v>
      </c>
      <c r="T2811">
        <v>15</v>
      </c>
      <c r="U2811" t="s">
        <v>2098</v>
      </c>
      <c r="V2811">
        <v>1</v>
      </c>
      <c r="W2811" t="s">
        <v>2099</v>
      </c>
      <c r="X2811" t="s">
        <v>2100</v>
      </c>
      <c r="Y2811">
        <v>70</v>
      </c>
      <c r="Z2811" t="s">
        <v>44</v>
      </c>
      <c r="AA2811" t="s">
        <v>45</v>
      </c>
      <c r="AB2811" t="s">
        <v>46</v>
      </c>
      <c r="AC2811">
        <v>1750211</v>
      </c>
      <c r="AD2811">
        <v>2005</v>
      </c>
      <c r="AE2811">
        <v>0</v>
      </c>
      <c r="AF2811">
        <v>7.8</v>
      </c>
      <c r="AG2811">
        <v>1.85</v>
      </c>
      <c r="AH2811">
        <v>0</v>
      </c>
    </row>
    <row r="2812" spans="1:34">
      <c r="A2812" t="s">
        <v>34</v>
      </c>
      <c r="B2812" t="s">
        <v>2545</v>
      </c>
      <c r="C2812">
        <v>87</v>
      </c>
      <c r="D2812">
        <v>92</v>
      </c>
      <c r="E2812">
        <v>2</v>
      </c>
      <c r="F2812">
        <v>5</v>
      </c>
      <c r="G2812" t="s">
        <v>2546</v>
      </c>
      <c r="H2812">
        <v>783</v>
      </c>
      <c r="I2812">
        <v>1677838</v>
      </c>
      <c r="J2812" t="s">
        <v>93</v>
      </c>
      <c r="Q2812" t="s">
        <v>2547</v>
      </c>
      <c r="R2812" t="s">
        <v>2548</v>
      </c>
      <c r="S2812">
        <v>11283</v>
      </c>
      <c r="T2812">
        <v>1447</v>
      </c>
      <c r="U2812" t="s">
        <v>2549</v>
      </c>
      <c r="V2812">
        <v>0</v>
      </c>
      <c r="W2812" t="s">
        <v>2550</v>
      </c>
      <c r="X2812" t="s">
        <v>2551</v>
      </c>
      <c r="Y2812">
        <v>155</v>
      </c>
      <c r="Z2812" t="s">
        <v>44</v>
      </c>
      <c r="AA2812" t="s">
        <v>45</v>
      </c>
      <c r="AB2812" t="s">
        <v>150</v>
      </c>
      <c r="AC2812">
        <v>1000000</v>
      </c>
      <c r="AD2812">
        <v>2006</v>
      </c>
      <c r="AE2812">
        <v>659</v>
      </c>
      <c r="AF2812">
        <v>7.7</v>
      </c>
      <c r="AG2812">
        <v>1.75</v>
      </c>
      <c r="AH2812">
        <v>0</v>
      </c>
    </row>
    <row r="2813" spans="1:34">
      <c r="A2813" t="s">
        <v>34</v>
      </c>
      <c r="B2813" t="s">
        <v>3054</v>
      </c>
      <c r="C2813">
        <v>169</v>
      </c>
      <c r="D2813">
        <v>80</v>
      </c>
      <c r="E2813">
        <v>10</v>
      </c>
      <c r="F2813">
        <v>34</v>
      </c>
      <c r="G2813" t="s">
        <v>3055</v>
      </c>
      <c r="H2813">
        <v>11000</v>
      </c>
      <c r="I2813">
        <v>77413017</v>
      </c>
      <c r="J2813" t="s">
        <v>93</v>
      </c>
      <c r="Q2813" t="s">
        <v>39</v>
      </c>
      <c r="R2813" t="s">
        <v>3056</v>
      </c>
      <c r="S2813">
        <v>45984</v>
      </c>
      <c r="T2813">
        <v>11218</v>
      </c>
      <c r="U2813" t="s">
        <v>3057</v>
      </c>
      <c r="V2813">
        <v>0</v>
      </c>
      <c r="W2813" t="s">
        <v>3058</v>
      </c>
      <c r="X2813" t="s">
        <v>3059</v>
      </c>
      <c r="Y2813">
        <v>331</v>
      </c>
      <c r="Z2813" t="s">
        <v>390</v>
      </c>
      <c r="AA2813" t="s">
        <v>301</v>
      </c>
      <c r="AB2813" t="s">
        <v>251</v>
      </c>
      <c r="AC2813">
        <v>8000000</v>
      </c>
      <c r="AD2813">
        <v>2005</v>
      </c>
      <c r="AE2813">
        <v>108</v>
      </c>
      <c r="AF2813">
        <v>7.6</v>
      </c>
      <c r="AG2813">
        <v>1.85</v>
      </c>
      <c r="AH2813">
        <v>0</v>
      </c>
    </row>
    <row r="2814" spans="1:34">
      <c r="A2814" t="s">
        <v>34</v>
      </c>
      <c r="B2814" t="s">
        <v>3077</v>
      </c>
      <c r="C2814">
        <v>14</v>
      </c>
      <c r="D2814">
        <v>112</v>
      </c>
      <c r="E2814">
        <v>9</v>
      </c>
      <c r="F2814">
        <v>125</v>
      </c>
      <c r="G2814" t="s">
        <v>3078</v>
      </c>
      <c r="H2814">
        <v>860</v>
      </c>
      <c r="I2814">
        <v>173783</v>
      </c>
      <c r="J2814" t="s">
        <v>93</v>
      </c>
      <c r="Q2814" t="s">
        <v>3079</v>
      </c>
      <c r="R2814" t="s">
        <v>3080</v>
      </c>
      <c r="S2814">
        <v>578</v>
      </c>
      <c r="T2814">
        <v>1252</v>
      </c>
      <c r="U2814" t="s">
        <v>2553</v>
      </c>
      <c r="V2814">
        <v>0</v>
      </c>
      <c r="W2814" t="s">
        <v>3081</v>
      </c>
      <c r="X2814" t="s">
        <v>3082</v>
      </c>
      <c r="Y2814">
        <v>34</v>
      </c>
      <c r="Z2814" t="s">
        <v>44</v>
      </c>
      <c r="AA2814" t="s">
        <v>45</v>
      </c>
      <c r="AB2814" t="s">
        <v>532</v>
      </c>
      <c r="AC2814">
        <v>2500000</v>
      </c>
      <c r="AD2814">
        <v>2008</v>
      </c>
      <c r="AE2814">
        <v>130</v>
      </c>
      <c r="AF2814">
        <v>7.6</v>
      </c>
      <c r="AG2814">
        <v>1.85</v>
      </c>
      <c r="AH2814">
        <v>588</v>
      </c>
    </row>
    <row r="2815" spans="1:34">
      <c r="A2815" t="s">
        <v>34</v>
      </c>
      <c r="B2815" t="s">
        <v>1275</v>
      </c>
      <c r="C2815">
        <v>288</v>
      </c>
      <c r="D2815">
        <v>122</v>
      </c>
      <c r="E2815">
        <v>909</v>
      </c>
      <c r="F2815">
        <v>282</v>
      </c>
      <c r="G2815" t="s">
        <v>3472</v>
      </c>
      <c r="H2815">
        <v>503</v>
      </c>
      <c r="I2815">
        <v>119078393</v>
      </c>
      <c r="J2815" t="s">
        <v>93</v>
      </c>
      <c r="K2815" t="s">
        <v>38</v>
      </c>
      <c r="L2815" t="s">
        <v>207</v>
      </c>
      <c r="Q2815" t="s">
        <v>3473</v>
      </c>
      <c r="R2815" t="s">
        <v>3474</v>
      </c>
      <c r="S2815">
        <v>113152</v>
      </c>
      <c r="T2815">
        <v>1448</v>
      </c>
      <c r="U2815" t="s">
        <v>3475</v>
      </c>
      <c r="V2815">
        <v>0</v>
      </c>
      <c r="W2815" t="s">
        <v>3476</v>
      </c>
      <c r="X2815" t="s">
        <v>3477</v>
      </c>
      <c r="Y2815">
        <v>1416</v>
      </c>
      <c r="Z2815" t="s">
        <v>44</v>
      </c>
      <c r="AA2815" t="s">
        <v>45</v>
      </c>
      <c r="AB2815" t="s">
        <v>46</v>
      </c>
      <c r="AC2815">
        <v>6000000</v>
      </c>
      <c r="AD2815">
        <v>2004</v>
      </c>
      <c r="AE2815">
        <v>328</v>
      </c>
      <c r="AF2815">
        <v>7.5</v>
      </c>
      <c r="AG2815">
        <v>1.85</v>
      </c>
      <c r="AH2815">
        <v>0</v>
      </c>
    </row>
    <row r="2816" spans="1:34">
      <c r="A2816" t="s">
        <v>34</v>
      </c>
      <c r="B2816" t="s">
        <v>3550</v>
      </c>
      <c r="C2816">
        <v>22</v>
      </c>
      <c r="D2816">
        <v>86</v>
      </c>
      <c r="E2816">
        <v>15</v>
      </c>
      <c r="F2816">
        <v>0</v>
      </c>
      <c r="G2816" t="s">
        <v>3551</v>
      </c>
      <c r="H2816">
        <v>2</v>
      </c>
      <c r="I2816">
        <v>111300</v>
      </c>
      <c r="J2816" t="s">
        <v>93</v>
      </c>
      <c r="Q2816" t="s">
        <v>3552</v>
      </c>
      <c r="R2816" t="s">
        <v>3553</v>
      </c>
      <c r="S2816">
        <v>575</v>
      </c>
      <c r="T2816">
        <v>2</v>
      </c>
      <c r="U2816" t="s">
        <v>3554</v>
      </c>
      <c r="V2816">
        <v>0</v>
      </c>
      <c r="W2816" t="s">
        <v>3555</v>
      </c>
      <c r="X2816" t="s">
        <v>3556</v>
      </c>
      <c r="Y2816">
        <v>6</v>
      </c>
      <c r="Z2816" t="s">
        <v>44</v>
      </c>
      <c r="AA2816" t="s">
        <v>45</v>
      </c>
      <c r="AB2816" t="s">
        <v>532</v>
      </c>
      <c r="AC2816">
        <v>225000</v>
      </c>
      <c r="AD2816">
        <v>2012</v>
      </c>
      <c r="AE2816">
        <v>0</v>
      </c>
      <c r="AF2816">
        <v>7.5</v>
      </c>
      <c r="AG2816">
        <v>2.35</v>
      </c>
      <c r="AH2816">
        <v>801</v>
      </c>
    </row>
    <row r="2817" spans="1:34">
      <c r="A2817" t="s">
        <v>34</v>
      </c>
      <c r="B2817" t="s">
        <v>1275</v>
      </c>
      <c r="C2817">
        <v>40</v>
      </c>
      <c r="D2817">
        <v>91</v>
      </c>
      <c r="E2817">
        <v>909</v>
      </c>
      <c r="F2817">
        <v>42</v>
      </c>
      <c r="G2817" t="s">
        <v>3557</v>
      </c>
      <c r="H2817">
        <v>909</v>
      </c>
      <c r="I2817">
        <v>6706368</v>
      </c>
      <c r="J2817" t="s">
        <v>93</v>
      </c>
      <c r="Q2817" t="s">
        <v>1275</v>
      </c>
      <c r="R2817" t="s">
        <v>3558</v>
      </c>
      <c r="S2817">
        <v>22800</v>
      </c>
      <c r="T2817">
        <v>1048</v>
      </c>
      <c r="U2817" t="s">
        <v>3559</v>
      </c>
      <c r="V2817">
        <v>0</v>
      </c>
      <c r="W2817" t="s">
        <v>3560</v>
      </c>
      <c r="X2817" t="s">
        <v>3561</v>
      </c>
      <c r="Y2817">
        <v>133</v>
      </c>
      <c r="Z2817" t="s">
        <v>44</v>
      </c>
      <c r="AA2817" t="s">
        <v>45</v>
      </c>
      <c r="AB2817" t="s">
        <v>46</v>
      </c>
      <c r="AC2817">
        <v>160000</v>
      </c>
      <c r="AD2817">
        <v>1989</v>
      </c>
      <c r="AE2817">
        <v>91</v>
      </c>
      <c r="AF2817">
        <v>7.5</v>
      </c>
      <c r="AG2817">
        <v>1.66</v>
      </c>
      <c r="AH2817">
        <v>667</v>
      </c>
    </row>
    <row r="2818" spans="1:34">
      <c r="A2818" t="s">
        <v>34</v>
      </c>
      <c r="B2818" t="s">
        <v>4015</v>
      </c>
      <c r="C2818">
        <v>149</v>
      </c>
      <c r="D2818">
        <v>91</v>
      </c>
      <c r="E2818">
        <v>9</v>
      </c>
      <c r="F2818">
        <v>13</v>
      </c>
      <c r="G2818" t="s">
        <v>4016</v>
      </c>
      <c r="H2818">
        <v>130</v>
      </c>
      <c r="I2818">
        <v>4946250</v>
      </c>
      <c r="J2818" t="s">
        <v>93</v>
      </c>
      <c r="K2818" t="s">
        <v>128</v>
      </c>
      <c r="Q2818" t="s">
        <v>3078</v>
      </c>
      <c r="R2818" t="s">
        <v>4017</v>
      </c>
      <c r="S2818">
        <v>9540</v>
      </c>
      <c r="T2818">
        <v>198</v>
      </c>
      <c r="U2818" t="s">
        <v>4018</v>
      </c>
      <c r="V2818">
        <v>0</v>
      </c>
      <c r="W2818" t="s">
        <v>4019</v>
      </c>
      <c r="X2818" t="s">
        <v>4020</v>
      </c>
      <c r="Y2818">
        <v>80</v>
      </c>
      <c r="Z2818" t="s">
        <v>44</v>
      </c>
      <c r="AA2818" t="s">
        <v>45</v>
      </c>
      <c r="AB2818" t="s">
        <v>62</v>
      </c>
      <c r="AC2818">
        <v>1000000</v>
      </c>
      <c r="AD2818">
        <v>2013</v>
      </c>
      <c r="AE2818">
        <v>19</v>
      </c>
      <c r="AF2818">
        <v>7.4</v>
      </c>
      <c r="AG2818">
        <v>1.78</v>
      </c>
      <c r="AH2818">
        <v>14000</v>
      </c>
    </row>
    <row r="2819" spans="1:34">
      <c r="A2819" t="s">
        <v>34</v>
      </c>
      <c r="B2819" t="s">
        <v>4039</v>
      </c>
      <c r="C2819">
        <v>29</v>
      </c>
      <c r="D2819">
        <v>93</v>
      </c>
      <c r="E2819">
        <v>0</v>
      </c>
      <c r="F2819">
        <v>2</v>
      </c>
      <c r="G2819" t="s">
        <v>4040</v>
      </c>
      <c r="H2819">
        <v>58</v>
      </c>
      <c r="I2819">
        <v>155984</v>
      </c>
      <c r="J2819" t="s">
        <v>93</v>
      </c>
      <c r="Q2819" t="s">
        <v>4041</v>
      </c>
      <c r="R2819" t="s">
        <v>4042</v>
      </c>
      <c r="S2819">
        <v>586</v>
      </c>
      <c r="T2819">
        <v>62</v>
      </c>
      <c r="U2819" t="s">
        <v>4043</v>
      </c>
      <c r="V2819">
        <v>0</v>
      </c>
      <c r="W2819" t="s">
        <v>4044</v>
      </c>
      <c r="X2819" t="s">
        <v>4045</v>
      </c>
      <c r="Y2819">
        <v>9</v>
      </c>
      <c r="Z2819" t="s">
        <v>44</v>
      </c>
      <c r="AA2819" t="s">
        <v>45</v>
      </c>
      <c r="AB2819" t="s">
        <v>199</v>
      </c>
      <c r="AC2819">
        <v>160000</v>
      </c>
      <c r="AD2819">
        <v>2009</v>
      </c>
      <c r="AE2819">
        <v>2</v>
      </c>
      <c r="AF2819">
        <v>7.4</v>
      </c>
      <c r="AG2819">
        <v>1.85</v>
      </c>
      <c r="AH2819">
        <v>0</v>
      </c>
    </row>
    <row r="2820" spans="1:34">
      <c r="A2820" t="s">
        <v>34</v>
      </c>
      <c r="B2820" t="s">
        <v>4168</v>
      </c>
      <c r="C2820">
        <v>136</v>
      </c>
      <c r="D2820">
        <v>111</v>
      </c>
      <c r="E2820">
        <v>197</v>
      </c>
      <c r="F2820">
        <v>6</v>
      </c>
      <c r="G2820" t="s">
        <v>4169</v>
      </c>
      <c r="H2820">
        <v>433</v>
      </c>
      <c r="I2820">
        <v>71844424</v>
      </c>
      <c r="J2820" t="s">
        <v>93</v>
      </c>
      <c r="K2820" t="s">
        <v>128</v>
      </c>
      <c r="Q2820" t="s">
        <v>4170</v>
      </c>
      <c r="R2820" t="s">
        <v>4171</v>
      </c>
      <c r="S2820">
        <v>33158</v>
      </c>
      <c r="T2820">
        <v>679</v>
      </c>
      <c r="U2820" t="s">
        <v>4172</v>
      </c>
      <c r="V2820">
        <v>0</v>
      </c>
      <c r="W2820" t="s">
        <v>4173</v>
      </c>
      <c r="X2820" t="s">
        <v>4174</v>
      </c>
      <c r="Y2820">
        <v>223</v>
      </c>
      <c r="Z2820" t="s">
        <v>44</v>
      </c>
      <c r="AA2820" t="s">
        <v>45</v>
      </c>
      <c r="AB2820" t="s">
        <v>150</v>
      </c>
      <c r="AC2820">
        <v>60000000</v>
      </c>
      <c r="AD2820">
        <v>2009</v>
      </c>
      <c r="AE2820">
        <v>208</v>
      </c>
      <c r="AF2820">
        <v>7.3</v>
      </c>
      <c r="AG2820">
        <v>1.78</v>
      </c>
      <c r="AH2820">
        <v>0</v>
      </c>
    </row>
    <row r="2821" spans="1:34">
      <c r="A2821" t="s">
        <v>34</v>
      </c>
      <c r="B2821" t="s">
        <v>4663</v>
      </c>
      <c r="C2821">
        <v>40</v>
      </c>
      <c r="D2821">
        <v>97</v>
      </c>
      <c r="E2821">
        <v>10</v>
      </c>
      <c r="F2821">
        <v>5</v>
      </c>
      <c r="G2821" t="s">
        <v>4664</v>
      </c>
      <c r="H2821">
        <v>102</v>
      </c>
      <c r="I2821">
        <v>144431</v>
      </c>
      <c r="J2821" t="s">
        <v>93</v>
      </c>
      <c r="K2821" t="s">
        <v>520</v>
      </c>
      <c r="Q2821" t="s">
        <v>4665</v>
      </c>
      <c r="R2821" t="s">
        <v>4666</v>
      </c>
      <c r="S2821">
        <v>1290</v>
      </c>
      <c r="T2821">
        <v>118</v>
      </c>
      <c r="U2821" t="s">
        <v>4667</v>
      </c>
      <c r="V2821">
        <v>0</v>
      </c>
      <c r="W2821" t="s">
        <v>4668</v>
      </c>
      <c r="X2821" t="s">
        <v>4669</v>
      </c>
      <c r="Y2821">
        <v>13</v>
      </c>
      <c r="Z2821" t="s">
        <v>44</v>
      </c>
      <c r="AA2821" t="s">
        <v>329</v>
      </c>
      <c r="AB2821" t="s">
        <v>62</v>
      </c>
      <c r="AC2821">
        <v>1000000</v>
      </c>
      <c r="AD2821">
        <v>2006</v>
      </c>
      <c r="AE2821">
        <v>7</v>
      </c>
      <c r="AF2821">
        <v>7.3</v>
      </c>
      <c r="AG2821">
        <v>1.85</v>
      </c>
      <c r="AH2821">
        <v>587</v>
      </c>
    </row>
    <row r="2822" spans="1:34">
      <c r="A2822" t="s">
        <v>34</v>
      </c>
      <c r="B2822" t="s">
        <v>5971</v>
      </c>
      <c r="C2822">
        <v>28</v>
      </c>
      <c r="D2822">
        <v>80</v>
      </c>
      <c r="E2822">
        <v>0</v>
      </c>
      <c r="F2822">
        <v>5</v>
      </c>
      <c r="G2822" t="s">
        <v>5972</v>
      </c>
      <c r="H2822">
        <v>191</v>
      </c>
      <c r="I2822">
        <v>99851</v>
      </c>
      <c r="J2822" t="s">
        <v>93</v>
      </c>
      <c r="Q2822" t="s">
        <v>5973</v>
      </c>
      <c r="R2822" t="s">
        <v>5974</v>
      </c>
      <c r="S2822">
        <v>1138</v>
      </c>
      <c r="T2822">
        <v>210</v>
      </c>
      <c r="U2822" t="s">
        <v>5975</v>
      </c>
      <c r="V2822">
        <v>0</v>
      </c>
      <c r="W2822" t="s">
        <v>5976</v>
      </c>
      <c r="X2822" t="s">
        <v>5977</v>
      </c>
      <c r="Y2822">
        <v>30</v>
      </c>
      <c r="Z2822" t="s">
        <v>44</v>
      </c>
      <c r="AA2822" t="s">
        <v>45</v>
      </c>
      <c r="AB2822" t="s">
        <v>46</v>
      </c>
      <c r="AC2822">
        <v>2500000</v>
      </c>
      <c r="AD2822">
        <v>2010</v>
      </c>
      <c r="AE2822">
        <v>12</v>
      </c>
      <c r="AF2822">
        <v>7.1</v>
      </c>
      <c r="AG2822">
        <v>1.78</v>
      </c>
      <c r="AH2822">
        <v>0</v>
      </c>
    </row>
    <row r="2823" spans="1:34">
      <c r="A2823" t="s">
        <v>34</v>
      </c>
      <c r="B2823" t="s">
        <v>7927</v>
      </c>
      <c r="C2823">
        <v>29</v>
      </c>
      <c r="D2823">
        <v>93</v>
      </c>
      <c r="E2823">
        <v>0</v>
      </c>
      <c r="F2823">
        <v>59</v>
      </c>
      <c r="G2823" t="s">
        <v>7928</v>
      </c>
      <c r="H2823">
        <v>399</v>
      </c>
      <c r="I2823">
        <v>906666</v>
      </c>
      <c r="J2823" t="s">
        <v>93</v>
      </c>
      <c r="Q2823" t="s">
        <v>7929</v>
      </c>
      <c r="R2823" t="s">
        <v>7930</v>
      </c>
      <c r="S2823">
        <v>154</v>
      </c>
      <c r="T2823">
        <v>660</v>
      </c>
      <c r="U2823" t="s">
        <v>7931</v>
      </c>
      <c r="V2823">
        <v>1</v>
      </c>
      <c r="W2823" t="s">
        <v>7932</v>
      </c>
      <c r="X2823" t="s">
        <v>7933</v>
      </c>
      <c r="Y2823">
        <v>5</v>
      </c>
      <c r="Z2823" t="s">
        <v>44</v>
      </c>
      <c r="AA2823" t="s">
        <v>45</v>
      </c>
      <c r="AB2823" t="s">
        <v>199</v>
      </c>
      <c r="AC2823">
        <v>500000</v>
      </c>
      <c r="AD2823">
        <v>2011</v>
      </c>
      <c r="AE2823">
        <v>169</v>
      </c>
      <c r="AF2823">
        <v>6.8</v>
      </c>
      <c r="AG2823">
        <v>16</v>
      </c>
      <c r="AH2823">
        <v>287</v>
      </c>
    </row>
    <row r="2824" spans="1:34">
      <c r="A2824" t="s">
        <v>34</v>
      </c>
      <c r="B2824" t="s">
        <v>9391</v>
      </c>
      <c r="C2824">
        <v>43</v>
      </c>
      <c r="D2824">
        <v>90</v>
      </c>
      <c r="E2824">
        <v>16</v>
      </c>
      <c r="F2824">
        <v>16</v>
      </c>
      <c r="G2824" t="s">
        <v>9392</v>
      </c>
      <c r="H2824">
        <v>86</v>
      </c>
      <c r="I2824">
        <v>85222</v>
      </c>
      <c r="J2824" t="s">
        <v>93</v>
      </c>
      <c r="Q2824" t="s">
        <v>9393</v>
      </c>
      <c r="R2824" t="s">
        <v>9394</v>
      </c>
      <c r="S2824">
        <v>4285</v>
      </c>
      <c r="T2824">
        <v>163</v>
      </c>
      <c r="U2824" t="s">
        <v>9391</v>
      </c>
      <c r="V2824">
        <v>0</v>
      </c>
      <c r="W2824" t="s">
        <v>9395</v>
      </c>
      <c r="X2824" t="s">
        <v>9396</v>
      </c>
      <c r="Y2824">
        <v>84</v>
      </c>
      <c r="Z2824" t="s">
        <v>44</v>
      </c>
      <c r="AA2824" t="s">
        <v>45</v>
      </c>
      <c r="AB2824" t="s">
        <v>150</v>
      </c>
      <c r="AC2824">
        <v>1100</v>
      </c>
      <c r="AD2824">
        <v>2004</v>
      </c>
      <c r="AE2824">
        <v>23</v>
      </c>
      <c r="AF2824">
        <v>6.6</v>
      </c>
      <c r="AG2824">
        <v>1.85</v>
      </c>
      <c r="AH2824">
        <v>456</v>
      </c>
    </row>
    <row r="2825" spans="1:34">
      <c r="A2825" t="s">
        <v>34</v>
      </c>
      <c r="B2825" t="s">
        <v>13160</v>
      </c>
      <c r="C2825">
        <v>68</v>
      </c>
      <c r="D2825">
        <v>93</v>
      </c>
      <c r="E2825">
        <v>4</v>
      </c>
      <c r="F2825">
        <v>8</v>
      </c>
      <c r="G2825" t="s">
        <v>13161</v>
      </c>
      <c r="H2825">
        <v>28</v>
      </c>
      <c r="I2825">
        <v>25240988</v>
      </c>
      <c r="J2825" t="s">
        <v>93</v>
      </c>
      <c r="K2825" t="s">
        <v>128</v>
      </c>
      <c r="Q2825" t="s">
        <v>13162</v>
      </c>
      <c r="R2825" t="s">
        <v>13163</v>
      </c>
      <c r="S2825">
        <v>12383</v>
      </c>
      <c r="T2825">
        <v>52</v>
      </c>
      <c r="U2825" t="s">
        <v>13164</v>
      </c>
      <c r="V2825">
        <v>0</v>
      </c>
      <c r="W2825" t="s">
        <v>13165</v>
      </c>
      <c r="X2825" t="s">
        <v>13166</v>
      </c>
      <c r="Y2825">
        <v>50</v>
      </c>
      <c r="Z2825" t="s">
        <v>44</v>
      </c>
      <c r="AA2825" t="s">
        <v>45</v>
      </c>
      <c r="AB2825" t="s">
        <v>150</v>
      </c>
      <c r="AC2825">
        <v>12000000</v>
      </c>
      <c r="AD2825">
        <v>2012</v>
      </c>
      <c r="AE2825">
        <v>9</v>
      </c>
      <c r="AF2825">
        <v>5.9</v>
      </c>
      <c r="AG2825">
        <v>1.85</v>
      </c>
      <c r="AH2825">
        <v>0</v>
      </c>
    </row>
    <row r="2826" spans="1:34">
      <c r="A2826" t="s">
        <v>34</v>
      </c>
      <c r="B2826" t="s">
        <v>14942</v>
      </c>
      <c r="C2826">
        <v>67</v>
      </c>
      <c r="D2826">
        <v>84</v>
      </c>
      <c r="E2826">
        <v>64</v>
      </c>
      <c r="F2826">
        <v>748</v>
      </c>
      <c r="G2826" t="s">
        <v>14943</v>
      </c>
      <c r="H2826">
        <v>2000</v>
      </c>
      <c r="I2826">
        <v>11860839</v>
      </c>
      <c r="J2826" t="s">
        <v>93</v>
      </c>
      <c r="K2826" t="s">
        <v>128</v>
      </c>
      <c r="Q2826" t="s">
        <v>14944</v>
      </c>
      <c r="R2826" t="s">
        <v>14945</v>
      </c>
      <c r="S2826">
        <v>5156</v>
      </c>
      <c r="T2826">
        <v>4617</v>
      </c>
      <c r="U2826" t="s">
        <v>14946</v>
      </c>
      <c r="V2826">
        <v>0</v>
      </c>
      <c r="W2826" t="s">
        <v>14947</v>
      </c>
      <c r="X2826" t="s">
        <v>14948</v>
      </c>
      <c r="Y2826">
        <v>21</v>
      </c>
      <c r="Z2826" t="s">
        <v>44</v>
      </c>
      <c r="AA2826" t="s">
        <v>45</v>
      </c>
      <c r="AB2826" t="s">
        <v>150</v>
      </c>
      <c r="AC2826">
        <v>9000000</v>
      </c>
      <c r="AD2826">
        <v>2011</v>
      </c>
      <c r="AE2826">
        <v>892</v>
      </c>
      <c r="AF2826">
        <v>5.4</v>
      </c>
      <c r="AG2826">
        <v>1.85</v>
      </c>
      <c r="AH2826">
        <v>0</v>
      </c>
    </row>
    <row r="2827" spans="1:34">
      <c r="A2827" t="s">
        <v>34</v>
      </c>
      <c r="B2827" t="s">
        <v>15680</v>
      </c>
      <c r="C2827">
        <v>30</v>
      </c>
      <c r="D2827">
        <v>87</v>
      </c>
      <c r="E2827">
        <v>67</v>
      </c>
      <c r="F2827">
        <v>67</v>
      </c>
      <c r="G2827" t="s">
        <v>15681</v>
      </c>
      <c r="H2827">
        <v>871</v>
      </c>
      <c r="I2827">
        <v>33349949</v>
      </c>
      <c r="J2827" t="s">
        <v>93</v>
      </c>
      <c r="Q2827" t="s">
        <v>15682</v>
      </c>
      <c r="R2827" t="s">
        <v>15683</v>
      </c>
      <c r="S2827">
        <v>9010</v>
      </c>
      <c r="T2827">
        <v>1111</v>
      </c>
      <c r="U2827" t="s">
        <v>15680</v>
      </c>
      <c r="V2827">
        <v>0</v>
      </c>
      <c r="W2827" t="s">
        <v>15684</v>
      </c>
      <c r="X2827" t="s">
        <v>15685</v>
      </c>
      <c r="Y2827">
        <v>199</v>
      </c>
      <c r="Z2827" t="s">
        <v>44</v>
      </c>
      <c r="AA2827" t="s">
        <v>45</v>
      </c>
      <c r="AB2827" t="s">
        <v>150</v>
      </c>
      <c r="AC2827">
        <v>2500000</v>
      </c>
      <c r="AD2827">
        <v>2012</v>
      </c>
      <c r="AE2827">
        <v>118</v>
      </c>
      <c r="AF2827">
        <v>5.0999999999999996</v>
      </c>
      <c r="AG2827">
        <v>1.85</v>
      </c>
      <c r="AH2827">
        <v>0</v>
      </c>
    </row>
    <row r="2828" spans="1:34">
      <c r="A2828" t="s">
        <v>34</v>
      </c>
      <c r="B2828" t="s">
        <v>4692</v>
      </c>
      <c r="C2828">
        <v>83</v>
      </c>
      <c r="D2828">
        <v>106</v>
      </c>
      <c r="E2828">
        <v>293</v>
      </c>
      <c r="F2828">
        <v>547</v>
      </c>
      <c r="G2828" t="s">
        <v>16619</v>
      </c>
      <c r="H2828">
        <v>773</v>
      </c>
      <c r="I2828">
        <v>28873374</v>
      </c>
      <c r="J2828" t="s">
        <v>93</v>
      </c>
      <c r="K2828" t="s">
        <v>128</v>
      </c>
      <c r="Q2828" t="s">
        <v>16620</v>
      </c>
      <c r="R2828" t="s">
        <v>16621</v>
      </c>
      <c r="S2828">
        <v>22161</v>
      </c>
      <c r="T2828">
        <v>2787</v>
      </c>
      <c r="U2828" t="s">
        <v>16622</v>
      </c>
      <c r="V2828">
        <v>11</v>
      </c>
      <c r="W2828" t="s">
        <v>16623</v>
      </c>
      <c r="X2828" t="s">
        <v>16624</v>
      </c>
      <c r="Y2828">
        <v>68</v>
      </c>
      <c r="Z2828" t="s">
        <v>44</v>
      </c>
      <c r="AA2828" t="s">
        <v>45</v>
      </c>
      <c r="AB2828" t="s">
        <v>150</v>
      </c>
      <c r="AC2828">
        <v>10000000</v>
      </c>
      <c r="AD2828">
        <v>2013</v>
      </c>
      <c r="AE2828">
        <v>734</v>
      </c>
      <c r="AF2828">
        <v>4.0999999999999996</v>
      </c>
      <c r="AG2828">
        <v>1.85</v>
      </c>
      <c r="AH2828">
        <v>0</v>
      </c>
    </row>
    <row r="2829" spans="1:34">
      <c r="A2829" t="s">
        <v>34</v>
      </c>
      <c r="B2829" t="s">
        <v>16977</v>
      </c>
      <c r="C2829">
        <v>52</v>
      </c>
      <c r="D2829">
        <v>96</v>
      </c>
      <c r="E2829">
        <v>2</v>
      </c>
      <c r="F2829">
        <v>0</v>
      </c>
      <c r="G2829" t="s">
        <v>5369</v>
      </c>
      <c r="H2829">
        <v>960</v>
      </c>
      <c r="I2829">
        <v>3713002</v>
      </c>
      <c r="J2829" t="s">
        <v>93</v>
      </c>
      <c r="Q2829" t="s">
        <v>10416</v>
      </c>
      <c r="R2829" t="s">
        <v>16978</v>
      </c>
      <c r="S2829">
        <v>3611</v>
      </c>
      <c r="T2829">
        <v>972</v>
      </c>
      <c r="U2829" t="s">
        <v>16979</v>
      </c>
      <c r="V2829">
        <v>1</v>
      </c>
      <c r="W2829" t="s">
        <v>16980</v>
      </c>
      <c r="X2829" t="s">
        <v>16981</v>
      </c>
      <c r="Y2829">
        <v>62</v>
      </c>
      <c r="Z2829" t="s">
        <v>44</v>
      </c>
      <c r="AA2829" t="s">
        <v>45</v>
      </c>
      <c r="AB2829" t="s">
        <v>46</v>
      </c>
      <c r="AC2829">
        <v>8000000</v>
      </c>
      <c r="AD2829">
        <v>2003</v>
      </c>
      <c r="AE2829">
        <v>12</v>
      </c>
      <c r="AF2829">
        <v>2.7</v>
      </c>
      <c r="AG2829">
        <v>1.85</v>
      </c>
      <c r="AH2829">
        <v>131</v>
      </c>
    </row>
    <row r="2830" spans="1:34">
      <c r="A2830" t="s">
        <v>34</v>
      </c>
      <c r="B2830" t="s">
        <v>6755</v>
      </c>
      <c r="C2830">
        <v>84</v>
      </c>
      <c r="D2830">
        <v>115</v>
      </c>
      <c r="E2830">
        <v>209</v>
      </c>
      <c r="F2830">
        <v>41</v>
      </c>
      <c r="G2830" t="s">
        <v>17042</v>
      </c>
      <c r="H2830">
        <v>569</v>
      </c>
      <c r="I2830">
        <v>73000942</v>
      </c>
      <c r="J2830" t="s">
        <v>93</v>
      </c>
      <c r="K2830" t="s">
        <v>128</v>
      </c>
      <c r="Q2830" t="s">
        <v>15349</v>
      </c>
      <c r="R2830" t="s">
        <v>17043</v>
      </c>
      <c r="S2830">
        <v>74351</v>
      </c>
      <c r="T2830">
        <v>714</v>
      </c>
      <c r="U2830" t="s">
        <v>17044</v>
      </c>
      <c r="V2830">
        <v>1</v>
      </c>
      <c r="W2830" t="s">
        <v>17045</v>
      </c>
      <c r="X2830" t="s">
        <v>17046</v>
      </c>
      <c r="Y2830">
        <v>233</v>
      </c>
      <c r="Z2830" t="s">
        <v>44</v>
      </c>
      <c r="AA2830" t="s">
        <v>45</v>
      </c>
      <c r="AB2830" t="s">
        <v>251</v>
      </c>
      <c r="AC2830">
        <v>13000000</v>
      </c>
      <c r="AD2830">
        <v>2011</v>
      </c>
      <c r="AE2830">
        <v>69</v>
      </c>
      <c r="AF2830">
        <v>1.6</v>
      </c>
      <c r="AG2830">
        <v>1.85</v>
      </c>
      <c r="AH2830">
        <v>62000</v>
      </c>
    </row>
    <row r="2831" spans="1:34">
      <c r="A2831" t="s">
        <v>34</v>
      </c>
      <c r="B2831" t="s">
        <v>129</v>
      </c>
      <c r="C2831">
        <v>315</v>
      </c>
      <c r="D2831">
        <v>151</v>
      </c>
      <c r="E2831">
        <v>21000</v>
      </c>
      <c r="F2831">
        <v>637</v>
      </c>
      <c r="G2831" t="s">
        <v>130</v>
      </c>
      <c r="H2831">
        <v>11000</v>
      </c>
      <c r="I2831">
        <v>37023395</v>
      </c>
      <c r="J2831" t="s">
        <v>38</v>
      </c>
      <c r="Q2831" t="s">
        <v>131</v>
      </c>
      <c r="R2831" t="s">
        <v>132</v>
      </c>
      <c r="S2831">
        <v>1347461</v>
      </c>
      <c r="T2831">
        <v>13209</v>
      </c>
      <c r="U2831" t="s">
        <v>133</v>
      </c>
      <c r="V2831">
        <v>2</v>
      </c>
      <c r="W2831" t="s">
        <v>134</v>
      </c>
      <c r="X2831" t="s">
        <v>135</v>
      </c>
      <c r="Y2831">
        <v>2968</v>
      </c>
      <c r="Z2831" t="s">
        <v>44</v>
      </c>
      <c r="AA2831" t="s">
        <v>45</v>
      </c>
      <c r="AB2831" t="s">
        <v>46</v>
      </c>
      <c r="AC2831">
        <v>63000000</v>
      </c>
      <c r="AD2831">
        <v>1999</v>
      </c>
      <c r="AE2831">
        <v>783</v>
      </c>
      <c r="AF2831">
        <v>8.8000000000000007</v>
      </c>
      <c r="AG2831">
        <v>2.35</v>
      </c>
      <c r="AH2831">
        <v>48000</v>
      </c>
    </row>
    <row r="2832" spans="1:34">
      <c r="A2832" t="s">
        <v>34</v>
      </c>
      <c r="B2832" t="s">
        <v>174</v>
      </c>
      <c r="C2832">
        <v>149</v>
      </c>
      <c r="D2832">
        <v>133</v>
      </c>
      <c r="E2832">
        <v>869</v>
      </c>
      <c r="F2832">
        <v>425</v>
      </c>
      <c r="G2832" t="s">
        <v>175</v>
      </c>
      <c r="H2832">
        <v>888</v>
      </c>
      <c r="I2832">
        <v>112000000</v>
      </c>
      <c r="J2832" t="s">
        <v>38</v>
      </c>
      <c r="Q2832" t="s">
        <v>176</v>
      </c>
      <c r="R2832" t="s">
        <v>177</v>
      </c>
      <c r="S2832">
        <v>680041</v>
      </c>
      <c r="T2832">
        <v>2176</v>
      </c>
      <c r="U2832" t="s">
        <v>178</v>
      </c>
      <c r="V2832">
        <v>0</v>
      </c>
      <c r="W2832" t="s">
        <v>179</v>
      </c>
      <c r="X2832" t="s">
        <v>180</v>
      </c>
      <c r="Y2832">
        <v>760</v>
      </c>
      <c r="Z2832" t="s">
        <v>44</v>
      </c>
      <c r="AA2832" t="s">
        <v>45</v>
      </c>
      <c r="AB2832" t="s">
        <v>46</v>
      </c>
      <c r="AC2832">
        <v>4400000</v>
      </c>
      <c r="AD2832">
        <v>1975</v>
      </c>
      <c r="AE2832">
        <v>721</v>
      </c>
      <c r="AF2832">
        <v>8.6999999999999993</v>
      </c>
      <c r="AG2832">
        <v>1.85</v>
      </c>
      <c r="AH2832">
        <v>32000</v>
      </c>
    </row>
    <row r="2833" spans="1:34">
      <c r="A2833" t="s">
        <v>34</v>
      </c>
      <c r="B2833" t="s">
        <v>96</v>
      </c>
      <c r="C2833">
        <v>765</v>
      </c>
      <c r="D2833">
        <v>165</v>
      </c>
      <c r="E2833">
        <v>16000</v>
      </c>
      <c r="F2833">
        <v>265</v>
      </c>
      <c r="G2833" t="s">
        <v>269</v>
      </c>
      <c r="H2833">
        <v>29000</v>
      </c>
      <c r="I2833">
        <v>162804648</v>
      </c>
      <c r="J2833" t="s">
        <v>38</v>
      </c>
      <c r="K2833" t="s">
        <v>92</v>
      </c>
      <c r="Q2833" t="s">
        <v>114</v>
      </c>
      <c r="R2833" t="s">
        <v>270</v>
      </c>
      <c r="S2833">
        <v>955174</v>
      </c>
      <c r="T2833">
        <v>40978</v>
      </c>
      <c r="U2833" t="s">
        <v>271</v>
      </c>
      <c r="V2833">
        <v>1</v>
      </c>
      <c r="W2833" t="s">
        <v>272</v>
      </c>
      <c r="X2833" t="s">
        <v>273</v>
      </c>
      <c r="Y2833">
        <v>1193</v>
      </c>
      <c r="Z2833" t="s">
        <v>44</v>
      </c>
      <c r="AA2833" t="s">
        <v>45</v>
      </c>
      <c r="AB2833" t="s">
        <v>46</v>
      </c>
      <c r="AC2833">
        <v>100000000</v>
      </c>
      <c r="AD2833">
        <v>2012</v>
      </c>
      <c r="AE2833">
        <v>11000</v>
      </c>
      <c r="AF2833">
        <v>8.5</v>
      </c>
      <c r="AG2833">
        <v>2.35</v>
      </c>
      <c r="AH2833">
        <v>199000</v>
      </c>
    </row>
    <row r="2834" spans="1:34">
      <c r="A2834" t="s">
        <v>34</v>
      </c>
      <c r="B2834" t="s">
        <v>54</v>
      </c>
      <c r="C2834">
        <v>341</v>
      </c>
      <c r="D2834">
        <v>130</v>
      </c>
      <c r="E2834">
        <v>22000</v>
      </c>
      <c r="F2834">
        <v>19000</v>
      </c>
      <c r="G2834" t="s">
        <v>289</v>
      </c>
      <c r="H2834">
        <v>23000</v>
      </c>
      <c r="I2834">
        <v>53082743</v>
      </c>
      <c r="J2834" t="s">
        <v>38</v>
      </c>
      <c r="K2834" t="s">
        <v>90</v>
      </c>
      <c r="L2834" t="s">
        <v>86</v>
      </c>
      <c r="M2834" t="s">
        <v>57</v>
      </c>
      <c r="Q2834" t="s">
        <v>58</v>
      </c>
      <c r="R2834" t="s">
        <v>290</v>
      </c>
      <c r="S2834">
        <v>844052</v>
      </c>
      <c r="T2834">
        <v>63986</v>
      </c>
      <c r="U2834" t="s">
        <v>291</v>
      </c>
      <c r="V2834">
        <v>1</v>
      </c>
      <c r="W2834" t="s">
        <v>292</v>
      </c>
      <c r="X2834" t="s">
        <v>293</v>
      </c>
      <c r="Y2834">
        <v>1100</v>
      </c>
      <c r="Z2834" t="s">
        <v>44</v>
      </c>
      <c r="AA2834" t="s">
        <v>45</v>
      </c>
      <c r="AB2834" t="s">
        <v>62</v>
      </c>
      <c r="AC2834">
        <v>40000000</v>
      </c>
      <c r="AD2834">
        <v>2006</v>
      </c>
      <c r="AE2834">
        <v>20000</v>
      </c>
      <c r="AF2834">
        <v>8.5</v>
      </c>
      <c r="AG2834">
        <v>2.35</v>
      </c>
      <c r="AH2834">
        <v>49000</v>
      </c>
    </row>
    <row r="2835" spans="1:34">
      <c r="A2835" t="s">
        <v>34</v>
      </c>
      <c r="B2835" t="s">
        <v>47</v>
      </c>
      <c r="C2835">
        <v>261</v>
      </c>
      <c r="D2835">
        <v>289</v>
      </c>
      <c r="E2835">
        <v>0</v>
      </c>
      <c r="F2835">
        <v>3000</v>
      </c>
      <c r="G2835" t="s">
        <v>48</v>
      </c>
      <c r="H2835">
        <v>11000</v>
      </c>
      <c r="I2835">
        <v>78800000</v>
      </c>
      <c r="J2835" t="s">
        <v>38</v>
      </c>
      <c r="K2835" t="s">
        <v>207</v>
      </c>
      <c r="Q2835" t="s">
        <v>145</v>
      </c>
      <c r="R2835" t="s">
        <v>302</v>
      </c>
      <c r="S2835">
        <v>450676</v>
      </c>
      <c r="T2835">
        <v>25313</v>
      </c>
      <c r="U2835" t="s">
        <v>51</v>
      </c>
      <c r="V2835">
        <v>1</v>
      </c>
      <c r="W2835" t="s">
        <v>303</v>
      </c>
      <c r="X2835" t="s">
        <v>304</v>
      </c>
      <c r="Y2835">
        <v>983</v>
      </c>
      <c r="Z2835" t="s">
        <v>44</v>
      </c>
      <c r="AA2835" t="s">
        <v>45</v>
      </c>
      <c r="AB2835" t="s">
        <v>46</v>
      </c>
      <c r="AC2835">
        <v>31500000</v>
      </c>
      <c r="AD2835">
        <v>1979</v>
      </c>
      <c r="AE2835">
        <v>10000</v>
      </c>
      <c r="AF2835">
        <v>8.5</v>
      </c>
      <c r="AG2835">
        <v>2.35</v>
      </c>
      <c r="AH2835">
        <v>19000</v>
      </c>
    </row>
    <row r="2836" spans="1:34">
      <c r="A2836" t="s">
        <v>34</v>
      </c>
      <c r="B2836" t="s">
        <v>344</v>
      </c>
      <c r="C2836">
        <v>535</v>
      </c>
      <c r="D2836">
        <v>107</v>
      </c>
      <c r="E2836">
        <v>141</v>
      </c>
      <c r="F2836">
        <v>535</v>
      </c>
      <c r="G2836" t="s">
        <v>345</v>
      </c>
      <c r="H2836">
        <v>24000</v>
      </c>
      <c r="I2836">
        <v>13092000</v>
      </c>
      <c r="J2836" t="s">
        <v>38</v>
      </c>
      <c r="K2836" t="s">
        <v>128</v>
      </c>
      <c r="Q2836" t="s">
        <v>346</v>
      </c>
      <c r="R2836" t="s">
        <v>347</v>
      </c>
      <c r="S2836">
        <v>399138</v>
      </c>
      <c r="T2836">
        <v>26495</v>
      </c>
      <c r="U2836" t="s">
        <v>348</v>
      </c>
      <c r="V2836">
        <v>0</v>
      </c>
      <c r="W2836" t="s">
        <v>349</v>
      </c>
      <c r="X2836" t="s">
        <v>350</v>
      </c>
      <c r="Y2836">
        <v>731</v>
      </c>
      <c r="Z2836" t="s">
        <v>44</v>
      </c>
      <c r="AA2836" t="s">
        <v>45</v>
      </c>
      <c r="AB2836" t="s">
        <v>46</v>
      </c>
      <c r="AC2836">
        <v>3300000</v>
      </c>
      <c r="AD2836">
        <v>2014</v>
      </c>
      <c r="AE2836">
        <v>970</v>
      </c>
      <c r="AF2836">
        <v>8.5</v>
      </c>
      <c r="AG2836">
        <v>2.4</v>
      </c>
      <c r="AH2836">
        <v>129000</v>
      </c>
    </row>
    <row r="2837" spans="1:34">
      <c r="A2837" t="s">
        <v>34</v>
      </c>
      <c r="B2837" t="s">
        <v>351</v>
      </c>
      <c r="C2837">
        <v>215</v>
      </c>
      <c r="D2837">
        <v>137</v>
      </c>
      <c r="E2837">
        <v>207</v>
      </c>
      <c r="F2837">
        <v>155</v>
      </c>
      <c r="G2837" t="s">
        <v>352</v>
      </c>
      <c r="H2837">
        <v>380</v>
      </c>
      <c r="I2837">
        <v>11284657</v>
      </c>
      <c r="J2837" t="s">
        <v>38</v>
      </c>
      <c r="K2837" t="s">
        <v>57</v>
      </c>
      <c r="Q2837" t="s">
        <v>353</v>
      </c>
      <c r="R2837" t="s">
        <v>354</v>
      </c>
      <c r="S2837">
        <v>259379</v>
      </c>
      <c r="T2837">
        <v>927</v>
      </c>
      <c r="U2837" t="s">
        <v>355</v>
      </c>
      <c r="V2837">
        <v>3</v>
      </c>
      <c r="W2837" t="s">
        <v>356</v>
      </c>
      <c r="X2837" t="s">
        <v>357</v>
      </c>
      <c r="Y2837">
        <v>407</v>
      </c>
      <c r="Z2837" t="s">
        <v>358</v>
      </c>
      <c r="AA2837" t="s">
        <v>359</v>
      </c>
      <c r="AB2837" t="s">
        <v>46</v>
      </c>
      <c r="AC2837">
        <v>2000000</v>
      </c>
      <c r="AD2837">
        <v>2006</v>
      </c>
      <c r="AE2837">
        <v>284</v>
      </c>
      <c r="AF2837">
        <v>8.5</v>
      </c>
      <c r="AG2837">
        <v>2.35</v>
      </c>
      <c r="AH2837">
        <v>39000</v>
      </c>
    </row>
    <row r="2838" spans="1:34">
      <c r="A2838" t="s">
        <v>34</v>
      </c>
      <c r="B2838" t="s">
        <v>360</v>
      </c>
      <c r="C2838">
        <v>46</v>
      </c>
      <c r="D2838">
        <v>89</v>
      </c>
      <c r="E2838">
        <v>373</v>
      </c>
      <c r="F2838">
        <v>27</v>
      </c>
      <c r="G2838" t="s">
        <v>361</v>
      </c>
      <c r="H2838">
        <v>36</v>
      </c>
      <c r="I2838">
        <v>925402</v>
      </c>
      <c r="J2838" t="s">
        <v>38</v>
      </c>
      <c r="K2838" t="s">
        <v>89</v>
      </c>
      <c r="Q2838" t="s">
        <v>362</v>
      </c>
      <c r="R2838" t="s">
        <v>363</v>
      </c>
      <c r="S2838">
        <v>27882</v>
      </c>
      <c r="T2838">
        <v>100</v>
      </c>
      <c r="U2838" t="s">
        <v>364</v>
      </c>
      <c r="V2838">
        <v>0</v>
      </c>
      <c r="W2838" t="s">
        <v>365</v>
      </c>
      <c r="X2838" t="s">
        <v>366</v>
      </c>
      <c r="Y2838">
        <v>130</v>
      </c>
      <c r="Z2838" t="s">
        <v>367</v>
      </c>
      <c r="AA2838" t="s">
        <v>368</v>
      </c>
      <c r="AB2838" t="s">
        <v>150</v>
      </c>
      <c r="AC2838">
        <v>180000</v>
      </c>
      <c r="AD2838">
        <v>1997</v>
      </c>
      <c r="AE2838">
        <v>35</v>
      </c>
      <c r="AF2838">
        <v>8.5</v>
      </c>
      <c r="AG2838">
        <v>1.85</v>
      </c>
      <c r="AH2838">
        <v>0</v>
      </c>
    </row>
    <row r="2839" spans="1:34">
      <c r="A2839" t="s">
        <v>34</v>
      </c>
      <c r="B2839" t="s">
        <v>412</v>
      </c>
      <c r="C2839">
        <v>176</v>
      </c>
      <c r="D2839">
        <v>122</v>
      </c>
      <c r="E2839">
        <v>0</v>
      </c>
      <c r="F2839">
        <v>158</v>
      </c>
      <c r="G2839" t="s">
        <v>413</v>
      </c>
      <c r="H2839">
        <v>18000</v>
      </c>
      <c r="I2839">
        <v>130058047</v>
      </c>
      <c r="J2839" t="s">
        <v>38</v>
      </c>
      <c r="Q2839" t="s">
        <v>239</v>
      </c>
      <c r="R2839" t="s">
        <v>414</v>
      </c>
      <c r="S2839">
        <v>822500</v>
      </c>
      <c r="T2839">
        <v>19078</v>
      </c>
      <c r="U2839" t="s">
        <v>415</v>
      </c>
      <c r="V2839">
        <v>0</v>
      </c>
      <c r="W2839" t="s">
        <v>416</v>
      </c>
      <c r="X2839" t="s">
        <v>417</v>
      </c>
      <c r="Y2839">
        <v>2715</v>
      </c>
      <c r="Z2839" t="s">
        <v>44</v>
      </c>
      <c r="AA2839" t="s">
        <v>45</v>
      </c>
      <c r="AB2839" t="s">
        <v>46</v>
      </c>
      <c r="AC2839">
        <v>15000000</v>
      </c>
      <c r="AD2839">
        <v>1999</v>
      </c>
      <c r="AE2839">
        <v>828</v>
      </c>
      <c r="AF2839">
        <v>8.4</v>
      </c>
      <c r="AG2839">
        <v>2.35</v>
      </c>
      <c r="AH2839">
        <v>22000</v>
      </c>
    </row>
    <row r="2840" spans="1:34">
      <c r="A2840" t="s">
        <v>34</v>
      </c>
      <c r="B2840" t="s">
        <v>433</v>
      </c>
      <c r="C2840">
        <v>234</v>
      </c>
      <c r="D2840">
        <v>102</v>
      </c>
      <c r="E2840">
        <v>0</v>
      </c>
      <c r="F2840">
        <v>167</v>
      </c>
      <c r="G2840" t="s">
        <v>434</v>
      </c>
      <c r="H2840">
        <v>1000</v>
      </c>
      <c r="I2840">
        <v>3609278</v>
      </c>
      <c r="J2840" t="s">
        <v>38</v>
      </c>
      <c r="Q2840" t="s">
        <v>435</v>
      </c>
      <c r="R2840" t="s">
        <v>436</v>
      </c>
      <c r="S2840">
        <v>573541</v>
      </c>
      <c r="T2840">
        <v>2235</v>
      </c>
      <c r="U2840" t="s">
        <v>437</v>
      </c>
      <c r="V2840">
        <v>0</v>
      </c>
      <c r="W2840" t="s">
        <v>438</v>
      </c>
      <c r="X2840" t="s">
        <v>439</v>
      </c>
      <c r="Y2840">
        <v>1916</v>
      </c>
      <c r="Z2840" t="s">
        <v>44</v>
      </c>
      <c r="AA2840" t="s">
        <v>45</v>
      </c>
      <c r="AB2840" t="s">
        <v>46</v>
      </c>
      <c r="AC2840">
        <v>4500000</v>
      </c>
      <c r="AD2840">
        <v>2000</v>
      </c>
      <c r="AE2840">
        <v>1000</v>
      </c>
      <c r="AF2840">
        <v>8.4</v>
      </c>
      <c r="AG2840">
        <v>1.37</v>
      </c>
      <c r="AH2840">
        <v>38000</v>
      </c>
    </row>
    <row r="2841" spans="1:34">
      <c r="A2841" t="s">
        <v>34</v>
      </c>
      <c r="B2841" t="s">
        <v>440</v>
      </c>
      <c r="C2841">
        <v>305</v>
      </c>
      <c r="D2841">
        <v>120</v>
      </c>
      <c r="E2841">
        <v>0</v>
      </c>
      <c r="F2841">
        <v>38</v>
      </c>
      <c r="G2841" t="s">
        <v>441</v>
      </c>
      <c r="H2841">
        <v>717</v>
      </c>
      <c r="I2841">
        <v>2181290</v>
      </c>
      <c r="J2841" t="s">
        <v>38</v>
      </c>
      <c r="K2841" t="s">
        <v>90</v>
      </c>
      <c r="L2841" t="s">
        <v>57</v>
      </c>
      <c r="Q2841" t="s">
        <v>442</v>
      </c>
      <c r="R2841" t="s">
        <v>443</v>
      </c>
      <c r="S2841">
        <v>356181</v>
      </c>
      <c r="T2841">
        <v>852</v>
      </c>
      <c r="U2841" t="s">
        <v>444</v>
      </c>
      <c r="V2841">
        <v>0</v>
      </c>
      <c r="W2841" t="s">
        <v>445</v>
      </c>
      <c r="X2841" t="s">
        <v>446</v>
      </c>
      <c r="Y2841">
        <v>809</v>
      </c>
      <c r="Z2841" t="s">
        <v>447</v>
      </c>
      <c r="AA2841" t="s">
        <v>448</v>
      </c>
      <c r="AB2841" t="s">
        <v>46</v>
      </c>
      <c r="AC2841">
        <v>3000000</v>
      </c>
      <c r="AD2841">
        <v>2003</v>
      </c>
      <c r="AE2841">
        <v>78</v>
      </c>
      <c r="AF2841">
        <v>8.4</v>
      </c>
      <c r="AG2841">
        <v>2.35</v>
      </c>
      <c r="AH2841">
        <v>43000</v>
      </c>
    </row>
    <row r="2842" spans="1:34">
      <c r="A2842" t="s">
        <v>34</v>
      </c>
      <c r="B2842" t="s">
        <v>454</v>
      </c>
      <c r="C2842">
        <v>354</v>
      </c>
      <c r="D2842">
        <v>123</v>
      </c>
      <c r="E2842">
        <v>0</v>
      </c>
      <c r="F2842">
        <v>620</v>
      </c>
      <c r="G2842" t="s">
        <v>455</v>
      </c>
      <c r="H2842">
        <v>786</v>
      </c>
      <c r="I2842">
        <v>7098492</v>
      </c>
      <c r="J2842" t="s">
        <v>38</v>
      </c>
      <c r="K2842" t="s">
        <v>90</v>
      </c>
      <c r="Q2842" t="s">
        <v>456</v>
      </c>
      <c r="R2842" t="s">
        <v>457</v>
      </c>
      <c r="S2842">
        <v>151812</v>
      </c>
      <c r="T2842">
        <v>2501</v>
      </c>
      <c r="U2842" t="s">
        <v>458</v>
      </c>
      <c r="V2842">
        <v>2</v>
      </c>
      <c r="W2842" t="s">
        <v>459</v>
      </c>
      <c r="X2842" t="s">
        <v>460</v>
      </c>
      <c r="Y2842">
        <v>264</v>
      </c>
      <c r="Z2842" t="s">
        <v>367</v>
      </c>
      <c r="AA2842" t="s">
        <v>368</v>
      </c>
      <c r="AB2842" t="s">
        <v>62</v>
      </c>
      <c r="AC2842">
        <v>500000</v>
      </c>
      <c r="AD2842">
        <v>2011</v>
      </c>
      <c r="AE2842">
        <v>712</v>
      </c>
      <c r="AF2842">
        <v>8.4</v>
      </c>
      <c r="AG2842">
        <v>1.85</v>
      </c>
      <c r="AH2842">
        <v>48000</v>
      </c>
    </row>
    <row r="2843" spans="1:34">
      <c r="A2843" t="s">
        <v>34</v>
      </c>
      <c r="B2843" t="s">
        <v>507</v>
      </c>
      <c r="C2843">
        <v>273</v>
      </c>
      <c r="D2843">
        <v>108</v>
      </c>
      <c r="E2843">
        <v>1000</v>
      </c>
      <c r="F2843">
        <v>1000</v>
      </c>
      <c r="G2843" t="s">
        <v>508</v>
      </c>
      <c r="H2843">
        <v>14000</v>
      </c>
      <c r="I2843">
        <v>34126138</v>
      </c>
      <c r="J2843" t="s">
        <v>38</v>
      </c>
      <c r="K2843" t="s">
        <v>70</v>
      </c>
      <c r="L2843" t="s">
        <v>87</v>
      </c>
      <c r="M2843" t="s">
        <v>86</v>
      </c>
      <c r="Q2843" t="s">
        <v>509</v>
      </c>
      <c r="R2843" t="s">
        <v>510</v>
      </c>
      <c r="S2843">
        <v>666937</v>
      </c>
      <c r="T2843">
        <v>19364</v>
      </c>
      <c r="U2843" t="s">
        <v>511</v>
      </c>
      <c r="V2843">
        <v>1</v>
      </c>
      <c r="W2843" t="s">
        <v>512</v>
      </c>
      <c r="X2843" t="s">
        <v>513</v>
      </c>
      <c r="Y2843">
        <v>1514</v>
      </c>
      <c r="Z2843" t="s">
        <v>44</v>
      </c>
      <c r="AA2843" t="s">
        <v>45</v>
      </c>
      <c r="AB2843" t="s">
        <v>46</v>
      </c>
      <c r="AC2843">
        <v>20000000</v>
      </c>
      <c r="AD2843">
        <v>2004</v>
      </c>
      <c r="AE2843">
        <v>4000</v>
      </c>
      <c r="AF2843">
        <v>8.3000000000000007</v>
      </c>
      <c r="AG2843">
        <v>1.85</v>
      </c>
      <c r="AH2843">
        <v>52000</v>
      </c>
    </row>
    <row r="2844" spans="1:34">
      <c r="A2844" t="s">
        <v>76</v>
      </c>
      <c r="B2844" t="s">
        <v>525</v>
      </c>
      <c r="C2844">
        <v>260</v>
      </c>
      <c r="D2844">
        <v>145</v>
      </c>
      <c r="E2844">
        <v>756</v>
      </c>
      <c r="F2844">
        <v>18</v>
      </c>
      <c r="G2844" t="s">
        <v>526</v>
      </c>
      <c r="H2844">
        <v>136</v>
      </c>
      <c r="I2844">
        <v>26435</v>
      </c>
      <c r="J2844" t="s">
        <v>38</v>
      </c>
      <c r="K2844" t="s">
        <v>86</v>
      </c>
      <c r="Q2844" t="s">
        <v>527</v>
      </c>
      <c r="R2844" t="s">
        <v>528</v>
      </c>
      <c r="S2844">
        <v>111841</v>
      </c>
      <c r="T2844">
        <v>203</v>
      </c>
      <c r="U2844" t="s">
        <v>529</v>
      </c>
      <c r="V2844">
        <v>1</v>
      </c>
      <c r="W2844" t="s">
        <v>530</v>
      </c>
      <c r="X2844" t="s">
        <v>531</v>
      </c>
      <c r="Y2844">
        <v>413</v>
      </c>
      <c r="Z2844" t="s">
        <v>358</v>
      </c>
      <c r="AA2844" t="s">
        <v>359</v>
      </c>
      <c r="AB2844" t="s">
        <v>532</v>
      </c>
      <c r="AC2844">
        <v>6000000</v>
      </c>
      <c r="AD2844">
        <v>1927</v>
      </c>
      <c r="AE2844">
        <v>23</v>
      </c>
      <c r="AF2844">
        <v>8.3000000000000007</v>
      </c>
      <c r="AG2844">
        <v>1.33</v>
      </c>
      <c r="AH2844">
        <v>12000</v>
      </c>
    </row>
    <row r="2845" spans="1:34">
      <c r="A2845" t="s">
        <v>34</v>
      </c>
      <c r="B2845" t="s">
        <v>105</v>
      </c>
      <c r="C2845">
        <v>131</v>
      </c>
      <c r="D2845">
        <v>131</v>
      </c>
      <c r="E2845">
        <v>16000</v>
      </c>
      <c r="F2845">
        <v>638</v>
      </c>
      <c r="G2845" t="s">
        <v>39</v>
      </c>
      <c r="H2845">
        <v>16000</v>
      </c>
      <c r="I2845">
        <v>101157447</v>
      </c>
      <c r="J2845" t="s">
        <v>38</v>
      </c>
      <c r="K2845" t="s">
        <v>92</v>
      </c>
      <c r="Q2845" t="s">
        <v>105</v>
      </c>
      <c r="R2845" t="s">
        <v>533</v>
      </c>
      <c r="S2845">
        <v>277505</v>
      </c>
      <c r="T2845">
        <v>28544</v>
      </c>
      <c r="U2845" t="s">
        <v>534</v>
      </c>
      <c r="V2845">
        <v>1</v>
      </c>
      <c r="W2845" t="s">
        <v>535</v>
      </c>
      <c r="X2845" t="s">
        <v>536</v>
      </c>
      <c r="Y2845">
        <v>495</v>
      </c>
      <c r="Z2845" t="s">
        <v>44</v>
      </c>
      <c r="AA2845" t="s">
        <v>45</v>
      </c>
      <c r="AB2845" t="s">
        <v>46</v>
      </c>
      <c r="AC2845">
        <v>14400000</v>
      </c>
      <c r="AD2845">
        <v>1992</v>
      </c>
      <c r="AE2845">
        <v>11000</v>
      </c>
      <c r="AF2845">
        <v>8.3000000000000007</v>
      </c>
      <c r="AG2845">
        <v>2.35</v>
      </c>
      <c r="AH2845">
        <v>10000</v>
      </c>
    </row>
    <row r="2846" spans="1:34">
      <c r="A2846" t="s">
        <v>34</v>
      </c>
      <c r="B2846" t="s">
        <v>544</v>
      </c>
      <c r="C2846">
        <v>421</v>
      </c>
      <c r="D2846">
        <v>118</v>
      </c>
      <c r="E2846">
        <v>412</v>
      </c>
      <c r="F2846">
        <v>491</v>
      </c>
      <c r="G2846" t="s">
        <v>545</v>
      </c>
      <c r="H2846">
        <v>805</v>
      </c>
      <c r="I2846">
        <v>14677654</v>
      </c>
      <c r="J2846" t="s">
        <v>38</v>
      </c>
      <c r="Q2846" t="s">
        <v>546</v>
      </c>
      <c r="R2846" t="s">
        <v>547</v>
      </c>
      <c r="S2846">
        <v>161288</v>
      </c>
      <c r="T2846">
        <v>2499</v>
      </c>
      <c r="U2846" t="s">
        <v>548</v>
      </c>
      <c r="V2846">
        <v>0</v>
      </c>
      <c r="W2846" t="s">
        <v>549</v>
      </c>
      <c r="X2846" t="s">
        <v>550</v>
      </c>
      <c r="Y2846">
        <v>351</v>
      </c>
      <c r="Z2846" t="s">
        <v>44</v>
      </c>
      <c r="AA2846" t="s">
        <v>551</v>
      </c>
      <c r="AB2846" t="s">
        <v>46</v>
      </c>
      <c r="AC2846">
        <v>13000000</v>
      </c>
      <c r="AD2846">
        <v>2015</v>
      </c>
      <c r="AE2846">
        <v>681</v>
      </c>
      <c r="AF2846">
        <v>8.3000000000000007</v>
      </c>
      <c r="AG2846">
        <v>2.35</v>
      </c>
      <c r="AH2846">
        <v>72000</v>
      </c>
    </row>
    <row r="2847" spans="1:34">
      <c r="A2847" t="s">
        <v>34</v>
      </c>
      <c r="B2847" t="s">
        <v>565</v>
      </c>
      <c r="C2847">
        <v>161</v>
      </c>
      <c r="D2847">
        <v>126</v>
      </c>
      <c r="E2847">
        <v>835</v>
      </c>
      <c r="F2847">
        <v>893</v>
      </c>
      <c r="G2847" t="s">
        <v>209</v>
      </c>
      <c r="H2847">
        <v>49000</v>
      </c>
      <c r="I2847">
        <v>138339411</v>
      </c>
      <c r="J2847" t="s">
        <v>38</v>
      </c>
      <c r="Q2847" t="s">
        <v>566</v>
      </c>
      <c r="R2847" t="s">
        <v>567</v>
      </c>
      <c r="S2847">
        <v>604904</v>
      </c>
      <c r="T2847">
        <v>63710</v>
      </c>
      <c r="U2847" t="s">
        <v>402</v>
      </c>
      <c r="V2847">
        <v>2</v>
      </c>
      <c r="W2847" t="s">
        <v>568</v>
      </c>
      <c r="X2847" t="s">
        <v>569</v>
      </c>
      <c r="Y2847">
        <v>682</v>
      </c>
      <c r="Z2847" t="s">
        <v>44</v>
      </c>
      <c r="AA2847" t="s">
        <v>45</v>
      </c>
      <c r="AB2847" t="s">
        <v>46</v>
      </c>
      <c r="AC2847">
        <v>10000000</v>
      </c>
      <c r="AD2847">
        <v>1997</v>
      </c>
      <c r="AE2847">
        <v>13000</v>
      </c>
      <c r="AF2847">
        <v>8.3000000000000007</v>
      </c>
      <c r="AG2847">
        <v>1.85</v>
      </c>
      <c r="AH2847">
        <v>31000</v>
      </c>
    </row>
    <row r="2848" spans="1:34">
      <c r="A2848" t="s">
        <v>34</v>
      </c>
      <c r="B2848" t="s">
        <v>577</v>
      </c>
      <c r="C2848">
        <v>349</v>
      </c>
      <c r="D2848">
        <v>115</v>
      </c>
      <c r="E2848">
        <v>346</v>
      </c>
      <c r="F2848">
        <v>26</v>
      </c>
      <c r="G2848" t="s">
        <v>578</v>
      </c>
      <c r="H2848">
        <v>74</v>
      </c>
      <c r="I2848">
        <v>610968</v>
      </c>
      <c r="J2848" t="s">
        <v>38</v>
      </c>
      <c r="Q2848" t="s">
        <v>579</v>
      </c>
      <c r="R2848" t="s">
        <v>580</v>
      </c>
      <c r="S2848">
        <v>170155</v>
      </c>
      <c r="T2848">
        <v>216</v>
      </c>
      <c r="U2848" t="s">
        <v>581</v>
      </c>
      <c r="V2848">
        <v>1</v>
      </c>
      <c r="W2848" t="s">
        <v>582</v>
      </c>
      <c r="X2848" t="s">
        <v>583</v>
      </c>
      <c r="Y2848">
        <v>249</v>
      </c>
      <c r="Z2848" t="s">
        <v>584</v>
      </c>
      <c r="AA2848" t="s">
        <v>585</v>
      </c>
      <c r="AB2848" t="s">
        <v>46</v>
      </c>
      <c r="AC2848">
        <v>3800000</v>
      </c>
      <c r="AD2848">
        <v>2012</v>
      </c>
      <c r="AE2848">
        <v>69</v>
      </c>
      <c r="AF2848">
        <v>8.3000000000000007</v>
      </c>
      <c r="AG2848">
        <v>2.35</v>
      </c>
      <c r="AH2848">
        <v>60000</v>
      </c>
    </row>
    <row r="2849" spans="1:34">
      <c r="A2849" t="s">
        <v>34</v>
      </c>
      <c r="B2849" t="s">
        <v>105</v>
      </c>
      <c r="C2849">
        <v>366</v>
      </c>
      <c r="D2849">
        <v>116</v>
      </c>
      <c r="E2849">
        <v>16000</v>
      </c>
      <c r="F2849">
        <v>198</v>
      </c>
      <c r="G2849" t="s">
        <v>665</v>
      </c>
      <c r="H2849">
        <v>16000</v>
      </c>
      <c r="I2849">
        <v>148085755</v>
      </c>
      <c r="J2849" t="s">
        <v>38</v>
      </c>
      <c r="Q2849" t="s">
        <v>105</v>
      </c>
      <c r="R2849" t="s">
        <v>666</v>
      </c>
      <c r="S2849">
        <v>561773</v>
      </c>
      <c r="T2849">
        <v>17347</v>
      </c>
      <c r="U2849" t="s">
        <v>667</v>
      </c>
      <c r="V2849">
        <v>0</v>
      </c>
      <c r="W2849" t="s">
        <v>668</v>
      </c>
      <c r="X2849" t="s">
        <v>669</v>
      </c>
      <c r="Y2849">
        <v>871</v>
      </c>
      <c r="Z2849" t="s">
        <v>44</v>
      </c>
      <c r="AA2849" t="s">
        <v>45</v>
      </c>
      <c r="AB2849" t="s">
        <v>46</v>
      </c>
      <c r="AC2849">
        <v>33000000</v>
      </c>
      <c r="AD2849">
        <v>2008</v>
      </c>
      <c r="AE2849">
        <v>601</v>
      </c>
      <c r="AF2849">
        <v>8.1999999999999993</v>
      </c>
      <c r="AG2849">
        <v>2.35</v>
      </c>
      <c r="AH2849">
        <v>28000</v>
      </c>
    </row>
    <row r="2850" spans="1:34">
      <c r="A2850" t="s">
        <v>34</v>
      </c>
      <c r="B2850" t="s">
        <v>670</v>
      </c>
      <c r="C2850">
        <v>317</v>
      </c>
      <c r="D2850">
        <v>140</v>
      </c>
      <c r="E2850">
        <v>149</v>
      </c>
      <c r="F2850">
        <v>581</v>
      </c>
      <c r="G2850" t="s">
        <v>671</v>
      </c>
      <c r="H2850">
        <v>27000</v>
      </c>
      <c r="I2850">
        <v>13651662</v>
      </c>
      <c r="J2850" t="s">
        <v>38</v>
      </c>
      <c r="K2850" t="s">
        <v>520</v>
      </c>
      <c r="Q2850" t="s">
        <v>113</v>
      </c>
      <c r="R2850" t="s">
        <v>672</v>
      </c>
      <c r="S2850">
        <v>332276</v>
      </c>
      <c r="T2850">
        <v>29692</v>
      </c>
      <c r="U2850" t="s">
        <v>673</v>
      </c>
      <c r="V2850">
        <v>1</v>
      </c>
      <c r="W2850" t="s">
        <v>674</v>
      </c>
      <c r="X2850" t="s">
        <v>675</v>
      </c>
      <c r="Y2850">
        <v>514</v>
      </c>
      <c r="Z2850" t="s">
        <v>44</v>
      </c>
      <c r="AA2850" t="s">
        <v>45</v>
      </c>
      <c r="AB2850" t="s">
        <v>62</v>
      </c>
      <c r="AC2850">
        <v>25000000</v>
      </c>
      <c r="AD2850">
        <v>2011</v>
      </c>
      <c r="AE2850">
        <v>798</v>
      </c>
      <c r="AF2850">
        <v>8.1999999999999993</v>
      </c>
      <c r="AG2850">
        <v>2.35</v>
      </c>
      <c r="AH2850">
        <v>77000</v>
      </c>
    </row>
    <row r="2851" spans="1:34">
      <c r="A2851" t="s">
        <v>34</v>
      </c>
      <c r="B2851" t="s">
        <v>688</v>
      </c>
      <c r="C2851">
        <v>406</v>
      </c>
      <c r="D2851">
        <v>112</v>
      </c>
      <c r="E2851">
        <v>0</v>
      </c>
      <c r="F2851">
        <v>250</v>
      </c>
      <c r="G2851" t="s">
        <v>689</v>
      </c>
      <c r="H2851">
        <v>634</v>
      </c>
      <c r="I2851">
        <v>37623143</v>
      </c>
      <c r="J2851" t="s">
        <v>38</v>
      </c>
      <c r="K2851" t="s">
        <v>70</v>
      </c>
      <c r="L2851" t="s">
        <v>207</v>
      </c>
      <c r="Q2851" t="s">
        <v>690</v>
      </c>
      <c r="R2851" t="s">
        <v>691</v>
      </c>
      <c r="S2851">
        <v>467234</v>
      </c>
      <c r="T2851">
        <v>1322</v>
      </c>
      <c r="U2851" t="s">
        <v>692</v>
      </c>
      <c r="V2851">
        <v>0</v>
      </c>
      <c r="W2851" t="s">
        <v>693</v>
      </c>
      <c r="X2851" t="s">
        <v>694</v>
      </c>
      <c r="Y2851">
        <v>1083</v>
      </c>
      <c r="Z2851" t="s">
        <v>695</v>
      </c>
      <c r="AA2851" t="s">
        <v>696</v>
      </c>
      <c r="AB2851" t="s">
        <v>46</v>
      </c>
      <c r="AC2851">
        <v>13500000</v>
      </c>
      <c r="AD2851">
        <v>2006</v>
      </c>
      <c r="AE2851">
        <v>269</v>
      </c>
      <c r="AF2851">
        <v>8.1999999999999993</v>
      </c>
      <c r="AG2851">
        <v>1.85</v>
      </c>
      <c r="AH2851">
        <v>27000</v>
      </c>
    </row>
    <row r="2852" spans="1:34">
      <c r="A2852" t="s">
        <v>34</v>
      </c>
      <c r="B2852" t="s">
        <v>703</v>
      </c>
      <c r="C2852">
        <v>226</v>
      </c>
      <c r="D2852">
        <v>139</v>
      </c>
      <c r="E2852">
        <v>777</v>
      </c>
      <c r="F2852">
        <v>58</v>
      </c>
      <c r="G2852" t="s">
        <v>704</v>
      </c>
      <c r="H2852">
        <v>131</v>
      </c>
      <c r="I2852">
        <v>6857096</v>
      </c>
      <c r="J2852" t="s">
        <v>38</v>
      </c>
      <c r="K2852" t="s">
        <v>90</v>
      </c>
      <c r="L2852" t="s">
        <v>207</v>
      </c>
      <c r="Q2852" t="s">
        <v>705</v>
      </c>
      <c r="R2852" t="s">
        <v>706</v>
      </c>
      <c r="S2852">
        <v>80429</v>
      </c>
      <c r="T2852">
        <v>343</v>
      </c>
      <c r="U2852" t="s">
        <v>707</v>
      </c>
      <c r="V2852">
        <v>0</v>
      </c>
      <c r="W2852" t="s">
        <v>708</v>
      </c>
      <c r="X2852" t="s">
        <v>709</v>
      </c>
      <c r="Y2852">
        <v>156</v>
      </c>
      <c r="Z2852" t="s">
        <v>390</v>
      </c>
      <c r="AA2852" t="s">
        <v>710</v>
      </c>
      <c r="AB2852" t="s">
        <v>46</v>
      </c>
      <c r="AC2852">
        <v>6800000</v>
      </c>
      <c r="AD2852">
        <v>2010</v>
      </c>
      <c r="AE2852">
        <v>66</v>
      </c>
      <c r="AF2852">
        <v>8.1999999999999993</v>
      </c>
      <c r="AG2852">
        <v>1.85</v>
      </c>
      <c r="AH2852">
        <v>37000</v>
      </c>
    </row>
    <row r="2853" spans="1:34">
      <c r="A2853" t="s">
        <v>34</v>
      </c>
      <c r="B2853" t="s">
        <v>711</v>
      </c>
      <c r="C2853">
        <v>157</v>
      </c>
      <c r="D2853">
        <v>226</v>
      </c>
      <c r="E2853">
        <v>149</v>
      </c>
      <c r="F2853">
        <v>248</v>
      </c>
      <c r="G2853" t="s">
        <v>712</v>
      </c>
      <c r="H2853">
        <v>503</v>
      </c>
      <c r="I2853">
        <v>198655278</v>
      </c>
      <c r="J2853" t="s">
        <v>38</v>
      </c>
      <c r="K2853" t="s">
        <v>80</v>
      </c>
      <c r="L2853" t="s">
        <v>87</v>
      </c>
      <c r="M2853" t="s">
        <v>207</v>
      </c>
      <c r="Q2853" t="s">
        <v>713</v>
      </c>
      <c r="R2853" t="s">
        <v>714</v>
      </c>
      <c r="S2853">
        <v>215340</v>
      </c>
      <c r="T2853">
        <v>1862</v>
      </c>
      <c r="U2853" t="s">
        <v>715</v>
      </c>
      <c r="V2853">
        <v>1</v>
      </c>
      <c r="W2853" t="s">
        <v>716</v>
      </c>
      <c r="X2853" t="s">
        <v>717</v>
      </c>
      <c r="Y2853">
        <v>706</v>
      </c>
      <c r="Z2853" t="s">
        <v>44</v>
      </c>
      <c r="AA2853" t="s">
        <v>45</v>
      </c>
      <c r="AB2853" t="s">
        <v>251</v>
      </c>
      <c r="AC2853">
        <v>3977000</v>
      </c>
      <c r="AD2853">
        <v>1939</v>
      </c>
      <c r="AE2853">
        <v>384</v>
      </c>
      <c r="AF2853">
        <v>8.1999999999999993</v>
      </c>
      <c r="AG2853">
        <v>1.37</v>
      </c>
      <c r="AH2853">
        <v>16000</v>
      </c>
    </row>
    <row r="2854" spans="1:34">
      <c r="A2854" t="s">
        <v>34</v>
      </c>
      <c r="B2854" t="s">
        <v>718</v>
      </c>
      <c r="C2854">
        <v>262</v>
      </c>
      <c r="D2854">
        <v>129</v>
      </c>
      <c r="E2854">
        <v>195</v>
      </c>
      <c r="F2854">
        <v>50</v>
      </c>
      <c r="G2854" t="s">
        <v>719</v>
      </c>
      <c r="H2854">
        <v>827</v>
      </c>
      <c r="I2854">
        <v>20167424</v>
      </c>
      <c r="J2854" t="s">
        <v>38</v>
      </c>
      <c r="K2854" t="s">
        <v>90</v>
      </c>
      <c r="L2854" t="s">
        <v>57</v>
      </c>
      <c r="Q2854" t="s">
        <v>720</v>
      </c>
      <c r="R2854" t="s">
        <v>721</v>
      </c>
      <c r="S2854">
        <v>131831</v>
      </c>
      <c r="T2854">
        <v>1044</v>
      </c>
      <c r="U2854" t="s">
        <v>722</v>
      </c>
      <c r="V2854">
        <v>0</v>
      </c>
      <c r="W2854" t="s">
        <v>723</v>
      </c>
      <c r="X2854" t="s">
        <v>724</v>
      </c>
      <c r="Y2854">
        <v>231</v>
      </c>
      <c r="Z2854" t="s">
        <v>695</v>
      </c>
      <c r="AA2854" t="s">
        <v>725</v>
      </c>
      <c r="AB2854" t="s">
        <v>46</v>
      </c>
      <c r="AC2854">
        <v>2000000</v>
      </c>
      <c r="AD2854">
        <v>2009</v>
      </c>
      <c r="AE2854">
        <v>88</v>
      </c>
      <c r="AF2854">
        <v>8.1999999999999993</v>
      </c>
      <c r="AG2854">
        <v>2.35</v>
      </c>
      <c r="AH2854">
        <v>33000</v>
      </c>
    </row>
    <row r="2855" spans="1:34">
      <c r="A2855" t="s">
        <v>34</v>
      </c>
      <c r="B2855" t="s">
        <v>726</v>
      </c>
      <c r="C2855">
        <v>134</v>
      </c>
      <c r="D2855">
        <v>94</v>
      </c>
      <c r="E2855">
        <v>0</v>
      </c>
      <c r="F2855">
        <v>557</v>
      </c>
      <c r="G2855" t="s">
        <v>727</v>
      </c>
      <c r="H2855">
        <v>2000</v>
      </c>
      <c r="I2855">
        <v>16501785</v>
      </c>
      <c r="J2855" t="s">
        <v>38</v>
      </c>
      <c r="Q2855" t="s">
        <v>728</v>
      </c>
      <c r="R2855" t="s">
        <v>729</v>
      </c>
      <c r="S2855">
        <v>469561</v>
      </c>
      <c r="T2855">
        <v>3559</v>
      </c>
      <c r="U2855" t="s">
        <v>730</v>
      </c>
      <c r="V2855">
        <v>4</v>
      </c>
      <c r="W2855" t="s">
        <v>731</v>
      </c>
      <c r="X2855" t="s">
        <v>732</v>
      </c>
      <c r="Y2855">
        <v>514</v>
      </c>
      <c r="Z2855" t="s">
        <v>44</v>
      </c>
      <c r="AA2855" t="s">
        <v>329</v>
      </c>
      <c r="AB2855" t="s">
        <v>46</v>
      </c>
      <c r="AC2855">
        <v>3500000</v>
      </c>
      <c r="AD2855">
        <v>1996</v>
      </c>
      <c r="AE2855">
        <v>887</v>
      </c>
      <c r="AF2855">
        <v>8.1999999999999993</v>
      </c>
      <c r="AG2855">
        <v>1.85</v>
      </c>
      <c r="AH2855">
        <v>21000</v>
      </c>
    </row>
    <row r="2856" spans="1:34">
      <c r="A2856" t="s">
        <v>34</v>
      </c>
      <c r="B2856" t="s">
        <v>841</v>
      </c>
      <c r="C2856">
        <v>234</v>
      </c>
      <c r="D2856">
        <v>107</v>
      </c>
      <c r="E2856">
        <v>0</v>
      </c>
      <c r="F2856">
        <v>766</v>
      </c>
      <c r="G2856" t="s">
        <v>842</v>
      </c>
      <c r="H2856">
        <v>13000</v>
      </c>
      <c r="I2856">
        <v>293501675</v>
      </c>
      <c r="J2856" t="s">
        <v>38</v>
      </c>
      <c r="K2856" t="s">
        <v>90</v>
      </c>
      <c r="L2856" t="s">
        <v>57</v>
      </c>
      <c r="Q2856" t="s">
        <v>98</v>
      </c>
      <c r="R2856" t="s">
        <v>843</v>
      </c>
      <c r="S2856">
        <v>704766</v>
      </c>
      <c r="T2856">
        <v>17540</v>
      </c>
      <c r="U2856" t="s">
        <v>844</v>
      </c>
      <c r="V2856">
        <v>0</v>
      </c>
      <c r="W2856" t="s">
        <v>845</v>
      </c>
      <c r="X2856" t="s">
        <v>846</v>
      </c>
      <c r="Y2856">
        <v>2073</v>
      </c>
      <c r="Z2856" t="s">
        <v>44</v>
      </c>
      <c r="AA2856" t="s">
        <v>45</v>
      </c>
      <c r="AB2856" t="s">
        <v>62</v>
      </c>
      <c r="AC2856">
        <v>40000000</v>
      </c>
      <c r="AD2856">
        <v>1999</v>
      </c>
      <c r="AE2856">
        <v>3000</v>
      </c>
      <c r="AF2856">
        <v>8.1</v>
      </c>
      <c r="AG2856">
        <v>1.85</v>
      </c>
      <c r="AH2856">
        <v>14000</v>
      </c>
    </row>
    <row r="2857" spans="1:34">
      <c r="A2857" t="s">
        <v>34</v>
      </c>
      <c r="B2857" t="s">
        <v>105</v>
      </c>
      <c r="C2857">
        <v>268</v>
      </c>
      <c r="D2857">
        <v>132</v>
      </c>
      <c r="E2857">
        <v>16000</v>
      </c>
      <c r="F2857">
        <v>567</v>
      </c>
      <c r="G2857" t="s">
        <v>39</v>
      </c>
      <c r="H2857">
        <v>16000</v>
      </c>
      <c r="I2857">
        <v>100422786</v>
      </c>
      <c r="J2857" t="s">
        <v>38</v>
      </c>
      <c r="K2857" t="s">
        <v>520</v>
      </c>
      <c r="Q2857" t="s">
        <v>105</v>
      </c>
      <c r="R2857" t="s">
        <v>863</v>
      </c>
      <c r="S2857">
        <v>482064</v>
      </c>
      <c r="T2857">
        <v>28830</v>
      </c>
      <c r="U2857" t="s">
        <v>864</v>
      </c>
      <c r="V2857">
        <v>1</v>
      </c>
      <c r="W2857" t="s">
        <v>865</v>
      </c>
      <c r="X2857" t="s">
        <v>866</v>
      </c>
      <c r="Y2857">
        <v>1106</v>
      </c>
      <c r="Z2857" t="s">
        <v>44</v>
      </c>
      <c r="AA2857" t="s">
        <v>45</v>
      </c>
      <c r="AB2857" t="s">
        <v>62</v>
      </c>
      <c r="AC2857">
        <v>30000000</v>
      </c>
      <c r="AD2857">
        <v>2004</v>
      </c>
      <c r="AE2857">
        <v>11000</v>
      </c>
      <c r="AF2857">
        <v>8.1</v>
      </c>
      <c r="AG2857">
        <v>2.35</v>
      </c>
      <c r="AH2857">
        <v>14000</v>
      </c>
    </row>
    <row r="2858" spans="1:34">
      <c r="A2858" t="s">
        <v>34</v>
      </c>
      <c r="B2858" t="s">
        <v>867</v>
      </c>
      <c r="C2858">
        <v>373</v>
      </c>
      <c r="D2858">
        <v>146</v>
      </c>
      <c r="E2858">
        <v>150</v>
      </c>
      <c r="F2858">
        <v>2000</v>
      </c>
      <c r="G2858" t="s">
        <v>868</v>
      </c>
      <c r="H2858">
        <v>15000</v>
      </c>
      <c r="I2858">
        <v>169705587</v>
      </c>
      <c r="J2858" t="s">
        <v>38</v>
      </c>
      <c r="Q2858" t="s">
        <v>869</v>
      </c>
      <c r="R2858" t="s">
        <v>870</v>
      </c>
      <c r="S2858">
        <v>318955</v>
      </c>
      <c r="T2858">
        <v>23227</v>
      </c>
      <c r="U2858" t="s">
        <v>871</v>
      </c>
      <c r="V2858">
        <v>2</v>
      </c>
      <c r="W2858" t="s">
        <v>872</v>
      </c>
      <c r="X2858" t="s">
        <v>873</v>
      </c>
      <c r="Y2858">
        <v>460</v>
      </c>
      <c r="Z2858" t="s">
        <v>44</v>
      </c>
      <c r="AA2858" t="s">
        <v>45</v>
      </c>
      <c r="AB2858" t="s">
        <v>62</v>
      </c>
      <c r="AC2858">
        <v>25000000</v>
      </c>
      <c r="AD2858">
        <v>2011</v>
      </c>
      <c r="AE2858">
        <v>3000</v>
      </c>
      <c r="AF2858">
        <v>8.1</v>
      </c>
      <c r="AG2858">
        <v>1.85</v>
      </c>
      <c r="AH2858">
        <v>75000</v>
      </c>
    </row>
    <row r="2859" spans="1:34">
      <c r="A2859" t="s">
        <v>34</v>
      </c>
      <c r="B2859" t="s">
        <v>879</v>
      </c>
      <c r="C2859">
        <v>398</v>
      </c>
      <c r="D2859">
        <v>158</v>
      </c>
      <c r="E2859">
        <v>0</v>
      </c>
      <c r="F2859">
        <v>104</v>
      </c>
      <c r="G2859" t="s">
        <v>880</v>
      </c>
      <c r="H2859">
        <v>272</v>
      </c>
      <c r="I2859">
        <v>40218903</v>
      </c>
      <c r="J2859" t="s">
        <v>38</v>
      </c>
      <c r="Q2859" t="s">
        <v>881</v>
      </c>
      <c r="R2859" t="s">
        <v>882</v>
      </c>
      <c r="S2859">
        <v>372990</v>
      </c>
      <c r="T2859">
        <v>533</v>
      </c>
      <c r="U2859" t="s">
        <v>883</v>
      </c>
      <c r="V2859">
        <v>0</v>
      </c>
      <c r="W2859" t="s">
        <v>884</v>
      </c>
      <c r="X2859" t="s">
        <v>885</v>
      </c>
      <c r="Y2859">
        <v>1107</v>
      </c>
      <c r="Z2859" t="s">
        <v>44</v>
      </c>
      <c r="AA2859" t="s">
        <v>45</v>
      </c>
      <c r="AB2859" t="s">
        <v>46</v>
      </c>
      <c r="AC2859">
        <v>25000000</v>
      </c>
      <c r="AD2859">
        <v>2007</v>
      </c>
      <c r="AE2859">
        <v>111</v>
      </c>
      <c r="AF2859">
        <v>8.1</v>
      </c>
      <c r="AG2859">
        <v>2.35</v>
      </c>
      <c r="AH2859">
        <v>16000</v>
      </c>
    </row>
    <row r="2860" spans="1:34">
      <c r="A2860" t="s">
        <v>34</v>
      </c>
      <c r="B2860" t="s">
        <v>899</v>
      </c>
      <c r="C2860">
        <v>187</v>
      </c>
      <c r="D2860">
        <v>121</v>
      </c>
      <c r="E2860">
        <v>83</v>
      </c>
      <c r="F2860">
        <v>242</v>
      </c>
      <c r="G2860" t="s">
        <v>900</v>
      </c>
      <c r="H2860">
        <v>3000</v>
      </c>
      <c r="I2860">
        <v>23472900</v>
      </c>
      <c r="J2860" t="s">
        <v>38</v>
      </c>
      <c r="K2860" t="s">
        <v>80</v>
      </c>
      <c r="L2860" t="s">
        <v>207</v>
      </c>
      <c r="Q2860" t="s">
        <v>901</v>
      </c>
      <c r="R2860" t="s">
        <v>902</v>
      </c>
      <c r="S2860">
        <v>264533</v>
      </c>
      <c r="T2860">
        <v>4142</v>
      </c>
      <c r="U2860" t="s">
        <v>903</v>
      </c>
      <c r="V2860">
        <v>1</v>
      </c>
      <c r="W2860" t="s">
        <v>904</v>
      </c>
      <c r="X2860" t="s">
        <v>905</v>
      </c>
      <c r="Y2860">
        <v>609</v>
      </c>
      <c r="Z2860" t="s">
        <v>44</v>
      </c>
      <c r="AA2860" t="s">
        <v>329</v>
      </c>
      <c r="AB2860" t="s">
        <v>62</v>
      </c>
      <c r="AC2860">
        <v>17500000</v>
      </c>
      <c r="AD2860">
        <v>2004</v>
      </c>
      <c r="AE2860">
        <v>460</v>
      </c>
      <c r="AF2860">
        <v>8.1</v>
      </c>
      <c r="AG2860">
        <v>2.35</v>
      </c>
      <c r="AH2860">
        <v>12000</v>
      </c>
    </row>
    <row r="2861" spans="1:34">
      <c r="A2861" t="s">
        <v>34</v>
      </c>
      <c r="B2861" t="s">
        <v>964</v>
      </c>
      <c r="C2861">
        <v>120</v>
      </c>
      <c r="D2861">
        <v>120</v>
      </c>
      <c r="E2861">
        <v>0</v>
      </c>
      <c r="F2861">
        <v>576</v>
      </c>
      <c r="G2861" t="s">
        <v>965</v>
      </c>
      <c r="H2861">
        <v>40000</v>
      </c>
      <c r="I2861">
        <v>137963328</v>
      </c>
      <c r="J2861" t="s">
        <v>38</v>
      </c>
      <c r="K2861" t="s">
        <v>207</v>
      </c>
      <c r="Q2861" t="s">
        <v>785</v>
      </c>
      <c r="R2861" t="s">
        <v>966</v>
      </c>
      <c r="S2861">
        <v>291603</v>
      </c>
      <c r="T2861">
        <v>42028</v>
      </c>
      <c r="U2861" t="s">
        <v>967</v>
      </c>
      <c r="V2861">
        <v>0</v>
      </c>
      <c r="W2861" t="s">
        <v>968</v>
      </c>
      <c r="X2861" t="s">
        <v>969</v>
      </c>
      <c r="Y2861">
        <v>505</v>
      </c>
      <c r="Z2861" t="s">
        <v>44</v>
      </c>
      <c r="AA2861" t="s">
        <v>329</v>
      </c>
      <c r="AB2861" t="s">
        <v>46</v>
      </c>
      <c r="AC2861">
        <v>6000000</v>
      </c>
      <c r="AD2861">
        <v>1986</v>
      </c>
      <c r="AE2861">
        <v>854</v>
      </c>
      <c r="AF2861">
        <v>8.1</v>
      </c>
      <c r="AG2861">
        <v>1.85</v>
      </c>
      <c r="AH2861">
        <v>9000</v>
      </c>
    </row>
    <row r="2862" spans="1:34">
      <c r="A2862" t="s">
        <v>34</v>
      </c>
      <c r="B2862" t="s">
        <v>977</v>
      </c>
      <c r="C2862">
        <v>283</v>
      </c>
      <c r="D2862">
        <v>133</v>
      </c>
      <c r="E2862">
        <v>219</v>
      </c>
      <c r="F2862">
        <v>701</v>
      </c>
      <c r="G2862" t="s">
        <v>978</v>
      </c>
      <c r="H2862">
        <v>15000</v>
      </c>
      <c r="I2862">
        <v>727883</v>
      </c>
      <c r="J2862" t="s">
        <v>38</v>
      </c>
      <c r="K2862" t="s">
        <v>86</v>
      </c>
      <c r="L2862" t="s">
        <v>57</v>
      </c>
      <c r="Q2862" t="s">
        <v>836</v>
      </c>
      <c r="R2862" t="s">
        <v>979</v>
      </c>
      <c r="S2862">
        <v>580999</v>
      </c>
      <c r="T2862">
        <v>17040</v>
      </c>
      <c r="U2862" t="s">
        <v>980</v>
      </c>
      <c r="V2862">
        <v>1</v>
      </c>
      <c r="W2862" t="s">
        <v>981</v>
      </c>
      <c r="X2862" t="s">
        <v>982</v>
      </c>
      <c r="Y2862">
        <v>2110</v>
      </c>
      <c r="Z2862" t="s">
        <v>44</v>
      </c>
      <c r="AA2862" t="s">
        <v>45</v>
      </c>
      <c r="AB2862" t="s">
        <v>46</v>
      </c>
      <c r="AC2862">
        <v>4500000</v>
      </c>
      <c r="AD2862">
        <v>2001</v>
      </c>
      <c r="AE2862">
        <v>933</v>
      </c>
      <c r="AF2862">
        <v>8.1</v>
      </c>
      <c r="AG2862">
        <v>2.35</v>
      </c>
      <c r="AH2862">
        <v>33000</v>
      </c>
    </row>
    <row r="2863" spans="1:34">
      <c r="A2863" t="s">
        <v>34</v>
      </c>
      <c r="B2863" t="s">
        <v>995</v>
      </c>
      <c r="C2863">
        <v>121</v>
      </c>
      <c r="D2863">
        <v>105</v>
      </c>
      <c r="E2863">
        <v>0</v>
      </c>
      <c r="F2863">
        <v>4</v>
      </c>
      <c r="G2863" t="s">
        <v>996</v>
      </c>
      <c r="H2863">
        <v>15</v>
      </c>
      <c r="I2863">
        <v>5400000</v>
      </c>
      <c r="J2863" t="s">
        <v>38</v>
      </c>
      <c r="K2863" t="s">
        <v>87</v>
      </c>
      <c r="Q2863" t="s">
        <v>997</v>
      </c>
      <c r="R2863" t="s">
        <v>998</v>
      </c>
      <c r="S2863">
        <v>183288</v>
      </c>
      <c r="T2863">
        <v>36</v>
      </c>
      <c r="U2863" t="s">
        <v>999</v>
      </c>
      <c r="V2863">
        <v>1</v>
      </c>
      <c r="W2863" t="s">
        <v>1000</v>
      </c>
      <c r="X2863" t="s">
        <v>1001</v>
      </c>
      <c r="Y2863">
        <v>395</v>
      </c>
      <c r="Z2863" t="s">
        <v>44</v>
      </c>
      <c r="AA2863" t="s">
        <v>45</v>
      </c>
      <c r="AB2863" t="s">
        <v>46</v>
      </c>
      <c r="AC2863">
        <v>2500000</v>
      </c>
      <c r="AD2863">
        <v>1995</v>
      </c>
      <c r="AE2863">
        <v>12</v>
      </c>
      <c r="AF2863">
        <v>8.1</v>
      </c>
      <c r="AG2863">
        <v>1.85</v>
      </c>
      <c r="AH2863">
        <v>22000</v>
      </c>
    </row>
    <row r="2864" spans="1:34">
      <c r="A2864" t="s">
        <v>76</v>
      </c>
      <c r="B2864" t="s">
        <v>1002</v>
      </c>
      <c r="C2864">
        <v>97</v>
      </c>
      <c r="D2864">
        <v>172</v>
      </c>
      <c r="E2864">
        <v>355</v>
      </c>
      <c r="F2864">
        <v>188</v>
      </c>
      <c r="G2864" t="s">
        <v>1003</v>
      </c>
      <c r="H2864">
        <v>749</v>
      </c>
      <c r="I2864">
        <v>23650000</v>
      </c>
      <c r="J2864" t="s">
        <v>38</v>
      </c>
      <c r="K2864" t="s">
        <v>87</v>
      </c>
      <c r="L2864" t="s">
        <v>207</v>
      </c>
      <c r="Q2864" t="s">
        <v>1004</v>
      </c>
      <c r="R2864" t="s">
        <v>1005</v>
      </c>
      <c r="S2864">
        <v>40359</v>
      </c>
      <c r="T2864">
        <v>1941</v>
      </c>
      <c r="U2864" t="s">
        <v>1006</v>
      </c>
      <c r="V2864">
        <v>5</v>
      </c>
      <c r="W2864" t="s">
        <v>1007</v>
      </c>
      <c r="X2864" t="s">
        <v>1008</v>
      </c>
      <c r="Y2864">
        <v>235</v>
      </c>
      <c r="Z2864" t="s">
        <v>44</v>
      </c>
      <c r="AA2864" t="s">
        <v>45</v>
      </c>
      <c r="AB2864" t="s">
        <v>532</v>
      </c>
      <c r="AC2864">
        <v>2100000</v>
      </c>
      <c r="AD2864">
        <v>1946</v>
      </c>
      <c r="AE2864">
        <v>208</v>
      </c>
      <c r="AF2864">
        <v>8.1</v>
      </c>
      <c r="AG2864">
        <v>1.37</v>
      </c>
      <c r="AH2864">
        <v>0</v>
      </c>
    </row>
    <row r="2865" spans="1:34">
      <c r="A2865" t="s">
        <v>34</v>
      </c>
      <c r="B2865" t="s">
        <v>773</v>
      </c>
      <c r="C2865">
        <v>157</v>
      </c>
      <c r="D2865">
        <v>115</v>
      </c>
      <c r="E2865">
        <v>0</v>
      </c>
      <c r="F2865">
        <v>35</v>
      </c>
      <c r="G2865" t="s">
        <v>1009</v>
      </c>
      <c r="H2865">
        <v>85</v>
      </c>
      <c r="I2865">
        <v>5383834</v>
      </c>
      <c r="J2865" t="s">
        <v>38</v>
      </c>
      <c r="K2865" t="s">
        <v>57</v>
      </c>
      <c r="Q2865" t="s">
        <v>1010</v>
      </c>
      <c r="R2865" t="s">
        <v>1011</v>
      </c>
      <c r="S2865">
        <v>173551</v>
      </c>
      <c r="T2865">
        <v>318</v>
      </c>
      <c r="U2865" t="s">
        <v>1012</v>
      </c>
      <c r="V2865">
        <v>0</v>
      </c>
      <c r="W2865" t="s">
        <v>1013</v>
      </c>
      <c r="X2865" t="s">
        <v>1014</v>
      </c>
      <c r="Y2865">
        <v>361</v>
      </c>
      <c r="Z2865" t="s">
        <v>695</v>
      </c>
      <c r="AA2865" t="s">
        <v>1015</v>
      </c>
      <c r="AB2865" t="s">
        <v>46</v>
      </c>
      <c r="AC2865">
        <v>2000000</v>
      </c>
      <c r="AD2865">
        <v>2000</v>
      </c>
      <c r="AE2865">
        <v>79</v>
      </c>
      <c r="AF2865">
        <v>8.1</v>
      </c>
      <c r="AG2865">
        <v>1.85</v>
      </c>
      <c r="AH2865">
        <v>11000</v>
      </c>
    </row>
    <row r="2866" spans="1:34">
      <c r="A2866" t="s">
        <v>34</v>
      </c>
      <c r="B2866" t="s">
        <v>577</v>
      </c>
      <c r="C2866">
        <v>98</v>
      </c>
      <c r="D2866">
        <v>105</v>
      </c>
      <c r="E2866">
        <v>346</v>
      </c>
      <c r="F2866">
        <v>141</v>
      </c>
      <c r="G2866" t="s">
        <v>1023</v>
      </c>
      <c r="H2866">
        <v>280</v>
      </c>
      <c r="I2866">
        <v>1647780</v>
      </c>
      <c r="J2866" t="s">
        <v>38</v>
      </c>
      <c r="Q2866" t="s">
        <v>1024</v>
      </c>
      <c r="R2866" t="s">
        <v>1025</v>
      </c>
      <c r="S2866">
        <v>65951</v>
      </c>
      <c r="T2866">
        <v>821</v>
      </c>
      <c r="U2866" t="s">
        <v>1026</v>
      </c>
      <c r="V2866">
        <v>1</v>
      </c>
      <c r="W2866" t="s">
        <v>1027</v>
      </c>
      <c r="X2866" t="s">
        <v>1028</v>
      </c>
      <c r="Y2866">
        <v>258</v>
      </c>
      <c r="Z2866" t="s">
        <v>584</v>
      </c>
      <c r="AA2866" t="s">
        <v>585</v>
      </c>
      <c r="AB2866" t="s">
        <v>46</v>
      </c>
      <c r="AC2866">
        <v>1300000</v>
      </c>
      <c r="AD2866">
        <v>1998</v>
      </c>
      <c r="AE2866">
        <v>278</v>
      </c>
      <c r="AF2866">
        <v>8.1</v>
      </c>
      <c r="AG2866">
        <v>1.33</v>
      </c>
      <c r="AH2866">
        <v>5000</v>
      </c>
    </row>
    <row r="2867" spans="1:34">
      <c r="A2867" t="s">
        <v>34</v>
      </c>
      <c r="B2867" t="s">
        <v>1029</v>
      </c>
      <c r="C2867">
        <v>141</v>
      </c>
      <c r="D2867">
        <v>145</v>
      </c>
      <c r="E2867">
        <v>80</v>
      </c>
      <c r="F2867">
        <v>794</v>
      </c>
      <c r="G2867" t="s">
        <v>1030</v>
      </c>
      <c r="H2867">
        <v>13000</v>
      </c>
      <c r="I2867">
        <v>117235247</v>
      </c>
      <c r="J2867" t="s">
        <v>38</v>
      </c>
      <c r="K2867" t="s">
        <v>520</v>
      </c>
      <c r="Q2867" t="s">
        <v>1031</v>
      </c>
      <c r="R2867" t="s">
        <v>1032</v>
      </c>
      <c r="S2867">
        <v>375240</v>
      </c>
      <c r="T2867">
        <v>16094</v>
      </c>
      <c r="U2867" t="s">
        <v>1033</v>
      </c>
      <c r="V2867">
        <v>0</v>
      </c>
      <c r="W2867" t="s">
        <v>1034</v>
      </c>
      <c r="X2867" t="s">
        <v>1035</v>
      </c>
      <c r="Y2867">
        <v>542</v>
      </c>
      <c r="Z2867" t="s">
        <v>44</v>
      </c>
      <c r="AA2867" t="s">
        <v>45</v>
      </c>
      <c r="AB2867" t="s">
        <v>150</v>
      </c>
      <c r="AC2867">
        <v>960000</v>
      </c>
      <c r="AD2867">
        <v>1976</v>
      </c>
      <c r="AE2867">
        <v>1000</v>
      </c>
      <c r="AF2867">
        <v>8.1</v>
      </c>
      <c r="AG2867">
        <v>1.33</v>
      </c>
      <c r="AH2867">
        <v>0</v>
      </c>
    </row>
    <row r="2868" spans="1:34">
      <c r="A2868" t="s">
        <v>76</v>
      </c>
      <c r="B2868" t="s">
        <v>964</v>
      </c>
      <c r="C2868">
        <v>125</v>
      </c>
      <c r="D2868">
        <v>206</v>
      </c>
      <c r="E2868">
        <v>0</v>
      </c>
      <c r="F2868">
        <v>4</v>
      </c>
      <c r="G2868" t="s">
        <v>1116</v>
      </c>
      <c r="H2868">
        <v>433</v>
      </c>
      <c r="I2868">
        <v>70405498</v>
      </c>
      <c r="J2868" t="s">
        <v>38</v>
      </c>
      <c r="K2868" t="s">
        <v>80</v>
      </c>
      <c r="L2868" t="s">
        <v>57</v>
      </c>
      <c r="Q2868" t="s">
        <v>1117</v>
      </c>
      <c r="R2868" t="s">
        <v>1118</v>
      </c>
      <c r="S2868">
        <v>113472</v>
      </c>
      <c r="T2868">
        <v>698</v>
      </c>
      <c r="U2868" t="s">
        <v>1119</v>
      </c>
      <c r="V2868">
        <v>1</v>
      </c>
      <c r="W2868" t="s">
        <v>1120</v>
      </c>
      <c r="X2868" t="s">
        <v>1121</v>
      </c>
      <c r="Y2868">
        <v>442</v>
      </c>
      <c r="Z2868" t="s">
        <v>44</v>
      </c>
      <c r="AA2868" t="s">
        <v>301</v>
      </c>
      <c r="AB2868" t="s">
        <v>46</v>
      </c>
      <c r="AC2868">
        <v>40000000</v>
      </c>
      <c r="AD2868">
        <v>1991</v>
      </c>
      <c r="AE2868">
        <v>256</v>
      </c>
      <c r="AF2868">
        <v>8</v>
      </c>
      <c r="AG2868">
        <v>2.35</v>
      </c>
      <c r="AH2868">
        <v>0</v>
      </c>
    </row>
    <row r="2869" spans="1:34">
      <c r="A2869" t="s">
        <v>34</v>
      </c>
      <c r="B2869" t="s">
        <v>879</v>
      </c>
      <c r="C2869">
        <v>224</v>
      </c>
      <c r="D2869">
        <v>188</v>
      </c>
      <c r="E2869">
        <v>0</v>
      </c>
      <c r="F2869">
        <v>272</v>
      </c>
      <c r="G2869" t="s">
        <v>1128</v>
      </c>
      <c r="H2869">
        <v>786</v>
      </c>
      <c r="I2869">
        <v>22450975</v>
      </c>
      <c r="J2869" t="s">
        <v>38</v>
      </c>
      <c r="Q2869" t="s">
        <v>1129</v>
      </c>
      <c r="R2869" t="s">
        <v>1130</v>
      </c>
      <c r="S2869">
        <v>241030</v>
      </c>
      <c r="T2869">
        <v>1906</v>
      </c>
      <c r="U2869" t="s">
        <v>881</v>
      </c>
      <c r="V2869">
        <v>1</v>
      </c>
      <c r="W2869" t="s">
        <v>1131</v>
      </c>
      <c r="X2869" t="s">
        <v>1132</v>
      </c>
      <c r="Y2869">
        <v>1437</v>
      </c>
      <c r="Z2869" t="s">
        <v>44</v>
      </c>
      <c r="AA2869" t="s">
        <v>45</v>
      </c>
      <c r="AB2869" t="s">
        <v>46</v>
      </c>
      <c r="AC2869">
        <v>37000000</v>
      </c>
      <c r="AD2869">
        <v>1999</v>
      </c>
      <c r="AE2869">
        <v>625</v>
      </c>
      <c r="AF2869">
        <v>8</v>
      </c>
      <c r="AG2869">
        <v>2.35</v>
      </c>
      <c r="AH2869">
        <v>13000</v>
      </c>
    </row>
    <row r="2870" spans="1:34">
      <c r="A2870" t="s">
        <v>34</v>
      </c>
      <c r="B2870" t="s">
        <v>1159</v>
      </c>
      <c r="C2870">
        <v>100</v>
      </c>
      <c r="D2870">
        <v>133</v>
      </c>
      <c r="E2870">
        <v>272</v>
      </c>
      <c r="F2870">
        <v>628</v>
      </c>
      <c r="G2870" t="s">
        <v>1160</v>
      </c>
      <c r="H2870">
        <v>10000</v>
      </c>
      <c r="I2870">
        <v>172825435</v>
      </c>
      <c r="J2870" t="s">
        <v>38</v>
      </c>
      <c r="Q2870" t="s">
        <v>1161</v>
      </c>
      <c r="R2870" t="s">
        <v>1162</v>
      </c>
      <c r="S2870">
        <v>383784</v>
      </c>
      <c r="T2870">
        <v>12285</v>
      </c>
      <c r="U2870" t="s">
        <v>1163</v>
      </c>
      <c r="V2870">
        <v>3</v>
      </c>
      <c r="W2870" t="s">
        <v>1164</v>
      </c>
      <c r="X2870" t="s">
        <v>1165</v>
      </c>
      <c r="Y2870">
        <v>331</v>
      </c>
      <c r="Z2870" t="s">
        <v>44</v>
      </c>
      <c r="AA2870" t="s">
        <v>45</v>
      </c>
      <c r="AB2870" t="s">
        <v>46</v>
      </c>
      <c r="AC2870">
        <v>25000000</v>
      </c>
      <c r="AD2870">
        <v>1988</v>
      </c>
      <c r="AE2870">
        <v>898</v>
      </c>
      <c r="AF2870">
        <v>8</v>
      </c>
      <c r="AG2870">
        <v>1.85</v>
      </c>
      <c r="AH2870">
        <v>12000</v>
      </c>
    </row>
    <row r="2871" spans="1:34">
      <c r="A2871" t="s">
        <v>34</v>
      </c>
      <c r="B2871" t="s">
        <v>1166</v>
      </c>
      <c r="C2871">
        <v>574</v>
      </c>
      <c r="D2871">
        <v>126</v>
      </c>
      <c r="E2871">
        <v>0</v>
      </c>
      <c r="F2871">
        <v>105</v>
      </c>
      <c r="G2871" t="s">
        <v>1167</v>
      </c>
      <c r="H2871">
        <v>19000</v>
      </c>
      <c r="I2871">
        <v>25556065</v>
      </c>
      <c r="J2871" t="s">
        <v>38</v>
      </c>
      <c r="K2871" t="s">
        <v>87</v>
      </c>
      <c r="L2871" t="s">
        <v>86</v>
      </c>
      <c r="Q2871" t="s">
        <v>291</v>
      </c>
      <c r="R2871" t="s">
        <v>1168</v>
      </c>
      <c r="S2871">
        <v>355126</v>
      </c>
      <c r="T2871">
        <v>19359</v>
      </c>
      <c r="U2871" t="s">
        <v>1169</v>
      </c>
      <c r="V2871">
        <v>1</v>
      </c>
      <c r="W2871" t="s">
        <v>1170</v>
      </c>
      <c r="X2871" t="s">
        <v>1171</v>
      </c>
      <c r="Y2871">
        <v>748</v>
      </c>
      <c r="Z2871" t="s">
        <v>44</v>
      </c>
      <c r="AA2871" t="s">
        <v>45</v>
      </c>
      <c r="AB2871" t="s">
        <v>46</v>
      </c>
      <c r="AC2871">
        <v>23000000</v>
      </c>
      <c r="AD2871">
        <v>2013</v>
      </c>
      <c r="AE2871">
        <v>128</v>
      </c>
      <c r="AF2871">
        <v>8</v>
      </c>
      <c r="AG2871">
        <v>1.85</v>
      </c>
      <c r="AH2871">
        <v>148000</v>
      </c>
    </row>
    <row r="2872" spans="1:34">
      <c r="A2872" t="s">
        <v>34</v>
      </c>
      <c r="B2872" t="s">
        <v>600</v>
      </c>
      <c r="C2872">
        <v>230</v>
      </c>
      <c r="D2872">
        <v>142</v>
      </c>
      <c r="E2872">
        <v>0</v>
      </c>
      <c r="F2872">
        <v>1000</v>
      </c>
      <c r="G2872" t="s">
        <v>1196</v>
      </c>
      <c r="H2872">
        <v>22000</v>
      </c>
      <c r="I2872">
        <v>9929000</v>
      </c>
      <c r="J2872" t="s">
        <v>38</v>
      </c>
      <c r="K2872" t="s">
        <v>86</v>
      </c>
      <c r="Q2872" t="s">
        <v>63</v>
      </c>
      <c r="R2872" t="s">
        <v>1197</v>
      </c>
      <c r="S2872">
        <v>152306</v>
      </c>
      <c r="T2872">
        <v>29475</v>
      </c>
      <c r="U2872" t="s">
        <v>1198</v>
      </c>
      <c r="V2872">
        <v>0</v>
      </c>
      <c r="W2872" t="s">
        <v>1199</v>
      </c>
      <c r="X2872" t="s">
        <v>1200</v>
      </c>
      <c r="Y2872">
        <v>513</v>
      </c>
      <c r="Z2872" t="s">
        <v>44</v>
      </c>
      <c r="AA2872" t="s">
        <v>329</v>
      </c>
      <c r="AB2872" t="s">
        <v>46</v>
      </c>
      <c r="AC2872">
        <v>15000000</v>
      </c>
      <c r="AD2872">
        <v>1985</v>
      </c>
      <c r="AE2872">
        <v>5000</v>
      </c>
      <c r="AF2872">
        <v>8</v>
      </c>
      <c r="AG2872">
        <v>1.85</v>
      </c>
      <c r="AH2872">
        <v>16000</v>
      </c>
    </row>
    <row r="2873" spans="1:34">
      <c r="A2873" t="s">
        <v>34</v>
      </c>
      <c r="B2873" t="s">
        <v>1208</v>
      </c>
      <c r="C2873">
        <v>252</v>
      </c>
      <c r="D2873">
        <v>147</v>
      </c>
      <c r="E2873">
        <v>0</v>
      </c>
      <c r="F2873">
        <v>669</v>
      </c>
      <c r="G2873" t="s">
        <v>1209</v>
      </c>
      <c r="H2873">
        <v>6000</v>
      </c>
      <c r="I2873">
        <v>7219578</v>
      </c>
      <c r="J2873" t="s">
        <v>38</v>
      </c>
      <c r="K2873" t="s">
        <v>90</v>
      </c>
      <c r="L2873" t="s">
        <v>57</v>
      </c>
      <c r="Q2873" t="s">
        <v>1210</v>
      </c>
      <c r="R2873" t="s">
        <v>1211</v>
      </c>
      <c r="S2873">
        <v>235992</v>
      </c>
      <c r="T2873">
        <v>8484</v>
      </c>
      <c r="U2873" t="s">
        <v>1212</v>
      </c>
      <c r="V2873">
        <v>1</v>
      </c>
      <c r="W2873" t="s">
        <v>1213</v>
      </c>
      <c r="X2873" t="s">
        <v>1214</v>
      </c>
      <c r="Y2873">
        <v>1768</v>
      </c>
      <c r="Z2873" t="s">
        <v>44</v>
      </c>
      <c r="AA2873" t="s">
        <v>301</v>
      </c>
      <c r="AB2873" t="s">
        <v>46</v>
      </c>
      <c r="AC2873">
        <v>15000000</v>
      </c>
      <c r="AD2873">
        <v>2001</v>
      </c>
      <c r="AE2873">
        <v>889</v>
      </c>
      <c r="AF2873">
        <v>8</v>
      </c>
      <c r="AG2873">
        <v>1.85</v>
      </c>
      <c r="AH2873">
        <v>16000</v>
      </c>
    </row>
    <row r="2874" spans="1:34">
      <c r="A2874" t="s">
        <v>34</v>
      </c>
      <c r="B2874" t="s">
        <v>726</v>
      </c>
      <c r="C2874">
        <v>418</v>
      </c>
      <c r="D2874">
        <v>120</v>
      </c>
      <c r="E2874">
        <v>0</v>
      </c>
      <c r="F2874">
        <v>40</v>
      </c>
      <c r="G2874" t="s">
        <v>1215</v>
      </c>
      <c r="H2874">
        <v>668</v>
      </c>
      <c r="I2874">
        <v>141319195</v>
      </c>
      <c r="J2874" t="s">
        <v>38</v>
      </c>
      <c r="K2874" t="s">
        <v>87</v>
      </c>
      <c r="Q2874" t="s">
        <v>1216</v>
      </c>
      <c r="R2874" t="s">
        <v>1217</v>
      </c>
      <c r="S2874">
        <v>641997</v>
      </c>
      <c r="T2874">
        <v>820</v>
      </c>
      <c r="U2874" t="s">
        <v>1218</v>
      </c>
      <c r="V2874">
        <v>0</v>
      </c>
      <c r="W2874" t="s">
        <v>1219</v>
      </c>
      <c r="X2874" t="s">
        <v>1220</v>
      </c>
      <c r="Y2874">
        <v>1017</v>
      </c>
      <c r="Z2874" t="s">
        <v>44</v>
      </c>
      <c r="AA2874" t="s">
        <v>329</v>
      </c>
      <c r="AB2874" t="s">
        <v>46</v>
      </c>
      <c r="AC2874">
        <v>15000000</v>
      </c>
      <c r="AD2874">
        <v>2008</v>
      </c>
      <c r="AE2874">
        <v>56</v>
      </c>
      <c r="AF2874">
        <v>8</v>
      </c>
      <c r="AG2874">
        <v>2.35</v>
      </c>
      <c r="AH2874">
        <v>13000</v>
      </c>
    </row>
    <row r="2875" spans="1:34">
      <c r="A2875" t="s">
        <v>34</v>
      </c>
      <c r="B2875" t="s">
        <v>433</v>
      </c>
      <c r="C2875">
        <v>669</v>
      </c>
      <c r="D2875">
        <v>108</v>
      </c>
      <c r="E2875">
        <v>0</v>
      </c>
      <c r="F2875">
        <v>1000</v>
      </c>
      <c r="G2875" t="s">
        <v>1221</v>
      </c>
      <c r="H2875">
        <v>20000</v>
      </c>
      <c r="I2875">
        <v>106952327</v>
      </c>
      <c r="J2875" t="s">
        <v>38</v>
      </c>
      <c r="K2875" t="s">
        <v>57</v>
      </c>
      <c r="Q2875" t="s">
        <v>642</v>
      </c>
      <c r="R2875" t="s">
        <v>1222</v>
      </c>
      <c r="S2875">
        <v>551363</v>
      </c>
      <c r="T2875">
        <v>38072</v>
      </c>
      <c r="U2875" t="s">
        <v>434</v>
      </c>
      <c r="V2875">
        <v>1</v>
      </c>
      <c r="W2875" t="s">
        <v>1223</v>
      </c>
      <c r="X2875" t="s">
        <v>1224</v>
      </c>
      <c r="Y2875">
        <v>1140</v>
      </c>
      <c r="Z2875" t="s">
        <v>44</v>
      </c>
      <c r="AA2875" t="s">
        <v>45</v>
      </c>
      <c r="AB2875" t="s">
        <v>46</v>
      </c>
      <c r="AC2875">
        <v>13000000</v>
      </c>
      <c r="AD2875">
        <v>2010</v>
      </c>
      <c r="AE2875">
        <v>15000</v>
      </c>
      <c r="AF2875">
        <v>8</v>
      </c>
      <c r="AG2875">
        <v>2.35</v>
      </c>
      <c r="AH2875">
        <v>106000</v>
      </c>
    </row>
    <row r="2876" spans="1:34">
      <c r="A2876" t="s">
        <v>34</v>
      </c>
      <c r="B2876" t="s">
        <v>1225</v>
      </c>
      <c r="C2876">
        <v>364</v>
      </c>
      <c r="D2876">
        <v>102</v>
      </c>
      <c r="E2876">
        <v>139</v>
      </c>
      <c r="F2876">
        <v>850</v>
      </c>
      <c r="G2876" t="s">
        <v>1226</v>
      </c>
      <c r="H2876">
        <v>8000</v>
      </c>
      <c r="I2876">
        <v>17738570</v>
      </c>
      <c r="J2876" t="s">
        <v>38</v>
      </c>
      <c r="K2876" t="s">
        <v>87</v>
      </c>
      <c r="Q2876" t="s">
        <v>1227</v>
      </c>
      <c r="R2876" t="s">
        <v>1228</v>
      </c>
      <c r="S2876">
        <v>351274</v>
      </c>
      <c r="T2876">
        <v>13631</v>
      </c>
      <c r="U2876" t="s">
        <v>1229</v>
      </c>
      <c r="V2876">
        <v>2</v>
      </c>
      <c r="W2876" t="s">
        <v>1230</v>
      </c>
      <c r="X2876" t="s">
        <v>1231</v>
      </c>
      <c r="Y2876">
        <v>457</v>
      </c>
      <c r="Z2876" t="s">
        <v>44</v>
      </c>
      <c r="AA2876" t="s">
        <v>45</v>
      </c>
      <c r="AB2876" t="s">
        <v>62</v>
      </c>
      <c r="AC2876">
        <v>13000000</v>
      </c>
      <c r="AD2876">
        <v>2012</v>
      </c>
      <c r="AE2876">
        <v>3000</v>
      </c>
      <c r="AF2876">
        <v>8</v>
      </c>
      <c r="AG2876">
        <v>1.85</v>
      </c>
      <c r="AH2876">
        <v>131000</v>
      </c>
    </row>
    <row r="2877" spans="1:34">
      <c r="A2877" t="s">
        <v>34</v>
      </c>
      <c r="B2877" t="s">
        <v>418</v>
      </c>
      <c r="C2877">
        <v>89</v>
      </c>
      <c r="D2877">
        <v>200</v>
      </c>
      <c r="E2877">
        <v>767</v>
      </c>
      <c r="F2877">
        <v>382</v>
      </c>
      <c r="G2877" t="s">
        <v>1256</v>
      </c>
      <c r="H2877">
        <v>597</v>
      </c>
      <c r="I2877">
        <v>111722000</v>
      </c>
      <c r="J2877" t="s">
        <v>38</v>
      </c>
      <c r="K2877" t="s">
        <v>87</v>
      </c>
      <c r="L2877" t="s">
        <v>207</v>
      </c>
      <c r="Q2877" t="s">
        <v>1257</v>
      </c>
      <c r="R2877" t="s">
        <v>1258</v>
      </c>
      <c r="S2877">
        <v>55816</v>
      </c>
      <c r="T2877">
        <v>1966</v>
      </c>
      <c r="U2877" t="s">
        <v>1259</v>
      </c>
      <c r="V2877">
        <v>2</v>
      </c>
      <c r="W2877" t="s">
        <v>1260</v>
      </c>
      <c r="X2877" t="s">
        <v>1261</v>
      </c>
      <c r="Y2877">
        <v>255</v>
      </c>
      <c r="Z2877" t="s">
        <v>44</v>
      </c>
      <c r="AA2877" t="s">
        <v>45</v>
      </c>
      <c r="AB2877" t="s">
        <v>62</v>
      </c>
      <c r="AC2877">
        <v>11000000</v>
      </c>
      <c r="AD2877">
        <v>1965</v>
      </c>
      <c r="AE2877">
        <v>396</v>
      </c>
      <c r="AF2877">
        <v>8</v>
      </c>
      <c r="AG2877">
        <v>2.35</v>
      </c>
      <c r="AH2877">
        <v>7000</v>
      </c>
    </row>
    <row r="2878" spans="1:34">
      <c r="A2878" t="s">
        <v>34</v>
      </c>
      <c r="B2878" t="s">
        <v>1268</v>
      </c>
      <c r="C2878">
        <v>66</v>
      </c>
      <c r="D2878">
        <v>181</v>
      </c>
      <c r="E2878">
        <v>278</v>
      </c>
      <c r="F2878">
        <v>51</v>
      </c>
      <c r="G2878" t="s">
        <v>1269</v>
      </c>
      <c r="H2878">
        <v>402</v>
      </c>
      <c r="I2878">
        <v>50000000</v>
      </c>
      <c r="J2878" t="s">
        <v>38</v>
      </c>
      <c r="K2878" t="s">
        <v>89</v>
      </c>
      <c r="L2878" t="s">
        <v>91</v>
      </c>
      <c r="M2878" t="s">
        <v>87</v>
      </c>
      <c r="Q2878" t="s">
        <v>1270</v>
      </c>
      <c r="R2878" t="s">
        <v>1271</v>
      </c>
      <c r="S2878">
        <v>29839</v>
      </c>
      <c r="T2878">
        <v>934</v>
      </c>
      <c r="U2878" t="s">
        <v>1272</v>
      </c>
      <c r="V2878">
        <v>0</v>
      </c>
      <c r="W2878" t="s">
        <v>1273</v>
      </c>
      <c r="X2878" t="s">
        <v>1274</v>
      </c>
      <c r="Y2878">
        <v>150</v>
      </c>
      <c r="Z2878" t="s">
        <v>44</v>
      </c>
      <c r="AA2878" t="s">
        <v>45</v>
      </c>
      <c r="AB2878" t="s">
        <v>251</v>
      </c>
      <c r="AC2878">
        <v>9000000</v>
      </c>
      <c r="AD2878">
        <v>1971</v>
      </c>
      <c r="AE2878">
        <v>343</v>
      </c>
      <c r="AF2878">
        <v>8</v>
      </c>
      <c r="AG2878">
        <v>2.35</v>
      </c>
      <c r="AH2878">
        <v>0</v>
      </c>
    </row>
    <row r="2879" spans="1:34">
      <c r="A2879" t="s">
        <v>34</v>
      </c>
      <c r="B2879" t="s">
        <v>1314</v>
      </c>
      <c r="C2879">
        <v>104</v>
      </c>
      <c r="D2879">
        <v>148</v>
      </c>
      <c r="E2879">
        <v>0</v>
      </c>
      <c r="F2879">
        <v>263</v>
      </c>
      <c r="G2879" t="s">
        <v>1315</v>
      </c>
      <c r="H2879">
        <v>3000</v>
      </c>
      <c r="I2879">
        <v>24475416</v>
      </c>
      <c r="J2879" t="s">
        <v>38</v>
      </c>
      <c r="Q2879" t="s">
        <v>51</v>
      </c>
      <c r="R2879" t="s">
        <v>1316</v>
      </c>
      <c r="S2879">
        <v>72443</v>
      </c>
      <c r="T2879">
        <v>3967</v>
      </c>
      <c r="U2879" t="s">
        <v>1317</v>
      </c>
      <c r="V2879">
        <v>0</v>
      </c>
      <c r="W2879" t="s">
        <v>1318</v>
      </c>
      <c r="X2879" t="s">
        <v>1319</v>
      </c>
      <c r="Y2879">
        <v>309</v>
      </c>
      <c r="Z2879" t="s">
        <v>44</v>
      </c>
      <c r="AA2879" t="s">
        <v>45</v>
      </c>
      <c r="AB2879" t="s">
        <v>46</v>
      </c>
      <c r="AC2879">
        <v>890000</v>
      </c>
      <c r="AD2879">
        <v>1996</v>
      </c>
      <c r="AE2879">
        <v>324</v>
      </c>
      <c r="AF2879">
        <v>8</v>
      </c>
      <c r="AG2879">
        <v>1.85</v>
      </c>
      <c r="AH2879">
        <v>0</v>
      </c>
    </row>
    <row r="2880" spans="1:34">
      <c r="A2880" t="s">
        <v>34</v>
      </c>
      <c r="B2880" t="s">
        <v>995</v>
      </c>
      <c r="C2880">
        <v>548</v>
      </c>
      <c r="D2880">
        <v>165</v>
      </c>
      <c r="E2880">
        <v>0</v>
      </c>
      <c r="F2880">
        <v>127</v>
      </c>
      <c r="G2880" t="s">
        <v>1320</v>
      </c>
      <c r="H2880">
        <v>230</v>
      </c>
      <c r="I2880">
        <v>25359200</v>
      </c>
      <c r="J2880" t="s">
        <v>38</v>
      </c>
      <c r="Q2880" t="s">
        <v>1321</v>
      </c>
      <c r="R2880" t="s">
        <v>1322</v>
      </c>
      <c r="S2880">
        <v>266020</v>
      </c>
      <c r="T2880">
        <v>673</v>
      </c>
      <c r="U2880" t="s">
        <v>1323</v>
      </c>
      <c r="V2880">
        <v>0</v>
      </c>
      <c r="W2880" t="s">
        <v>1324</v>
      </c>
      <c r="X2880" t="s">
        <v>1325</v>
      </c>
      <c r="Y2880">
        <v>836</v>
      </c>
      <c r="Z2880" t="s">
        <v>44</v>
      </c>
      <c r="AA2880" t="s">
        <v>45</v>
      </c>
      <c r="AB2880" t="s">
        <v>46</v>
      </c>
      <c r="AC2880">
        <v>4000000</v>
      </c>
      <c r="AD2880">
        <v>2014</v>
      </c>
      <c r="AE2880">
        <v>193</v>
      </c>
      <c r="AF2880">
        <v>8</v>
      </c>
      <c r="AG2880">
        <v>1.85</v>
      </c>
      <c r="AH2880">
        <v>92000</v>
      </c>
    </row>
    <row r="2881" spans="1:34">
      <c r="A2881" t="s">
        <v>34</v>
      </c>
      <c r="B2881" t="s">
        <v>1330</v>
      </c>
      <c r="C2881">
        <v>71</v>
      </c>
      <c r="D2881">
        <v>113</v>
      </c>
      <c r="E2881">
        <v>179</v>
      </c>
      <c r="F2881">
        <v>11</v>
      </c>
      <c r="G2881" t="s">
        <v>1331</v>
      </c>
      <c r="H2881">
        <v>119</v>
      </c>
      <c r="I2881">
        <v>5595428</v>
      </c>
      <c r="J2881" t="s">
        <v>38</v>
      </c>
      <c r="Q2881" t="s">
        <v>1332</v>
      </c>
      <c r="R2881" t="s">
        <v>1333</v>
      </c>
      <c r="S2881">
        <v>28951</v>
      </c>
      <c r="T2881">
        <v>167</v>
      </c>
      <c r="U2881" t="s">
        <v>1334</v>
      </c>
      <c r="V2881">
        <v>0</v>
      </c>
      <c r="W2881" t="s">
        <v>1335</v>
      </c>
      <c r="X2881" t="s">
        <v>1336</v>
      </c>
      <c r="Y2881">
        <v>257</v>
      </c>
      <c r="Z2881" t="s">
        <v>188</v>
      </c>
      <c r="AA2881" t="s">
        <v>189</v>
      </c>
      <c r="AB2881" t="s">
        <v>46</v>
      </c>
      <c r="AC2881">
        <v>2900000</v>
      </c>
      <c r="AD2881">
        <v>1998</v>
      </c>
      <c r="AE2881">
        <v>14</v>
      </c>
      <c r="AF2881">
        <v>8</v>
      </c>
      <c r="AG2881">
        <v>2.35</v>
      </c>
      <c r="AH2881">
        <v>0</v>
      </c>
    </row>
    <row r="2882" spans="1:34">
      <c r="A2882" t="s">
        <v>34</v>
      </c>
      <c r="B2882" t="s">
        <v>995</v>
      </c>
      <c r="C2882">
        <v>211</v>
      </c>
      <c r="D2882">
        <v>80</v>
      </c>
      <c r="E2882">
        <v>0</v>
      </c>
      <c r="F2882">
        <v>3</v>
      </c>
      <c r="G2882" t="s">
        <v>1344</v>
      </c>
      <c r="H2882">
        <v>50</v>
      </c>
      <c r="I2882">
        <v>5792822</v>
      </c>
      <c r="J2882" t="s">
        <v>38</v>
      </c>
      <c r="K2882" t="s">
        <v>87</v>
      </c>
      <c r="Q2882" t="s">
        <v>1345</v>
      </c>
      <c r="R2882" t="s">
        <v>1346</v>
      </c>
      <c r="S2882">
        <v>168398</v>
      </c>
      <c r="T2882">
        <v>65</v>
      </c>
      <c r="U2882" t="s">
        <v>1347</v>
      </c>
      <c r="V2882">
        <v>0</v>
      </c>
      <c r="W2882" t="s">
        <v>1348</v>
      </c>
      <c r="X2882" t="s">
        <v>1349</v>
      </c>
      <c r="Y2882">
        <v>492</v>
      </c>
      <c r="Z2882" t="s">
        <v>44</v>
      </c>
      <c r="AA2882" t="s">
        <v>45</v>
      </c>
      <c r="AB2882" t="s">
        <v>46</v>
      </c>
      <c r="AC2882">
        <v>2700000</v>
      </c>
      <c r="AD2882">
        <v>2004</v>
      </c>
      <c r="AE2882">
        <v>8</v>
      </c>
      <c r="AF2882">
        <v>8</v>
      </c>
      <c r="AG2882">
        <v>1.85</v>
      </c>
      <c r="AH2882">
        <v>13000</v>
      </c>
    </row>
    <row r="2883" spans="1:34">
      <c r="A2883" t="s">
        <v>34</v>
      </c>
      <c r="B2883" t="s">
        <v>1397</v>
      </c>
      <c r="C2883">
        <v>372</v>
      </c>
      <c r="D2883">
        <v>109</v>
      </c>
      <c r="E2883">
        <v>0</v>
      </c>
      <c r="F2883">
        <v>18</v>
      </c>
      <c r="G2883" t="s">
        <v>1398</v>
      </c>
      <c r="H2883">
        <v>16000</v>
      </c>
      <c r="I2883">
        <v>35286428</v>
      </c>
      <c r="J2883" t="s">
        <v>38</v>
      </c>
      <c r="K2883" t="s">
        <v>86</v>
      </c>
      <c r="L2883" t="s">
        <v>57</v>
      </c>
      <c r="Q2883" t="s">
        <v>1399</v>
      </c>
      <c r="R2883" t="s">
        <v>1400</v>
      </c>
      <c r="S2883">
        <v>361767</v>
      </c>
      <c r="T2883">
        <v>16479</v>
      </c>
      <c r="U2883" t="s">
        <v>1401</v>
      </c>
      <c r="V2883">
        <v>0</v>
      </c>
      <c r="W2883" t="s">
        <v>1402</v>
      </c>
      <c r="X2883" t="s">
        <v>1403</v>
      </c>
      <c r="Y2883">
        <v>1206</v>
      </c>
      <c r="Z2883" t="s">
        <v>44</v>
      </c>
      <c r="AA2883" t="s">
        <v>45</v>
      </c>
      <c r="AB2883" t="s">
        <v>46</v>
      </c>
      <c r="AC2883">
        <v>76000000</v>
      </c>
      <c r="AD2883">
        <v>2006</v>
      </c>
      <c r="AE2883">
        <v>430</v>
      </c>
      <c r="AF2883">
        <v>7.9</v>
      </c>
      <c r="AG2883">
        <v>1.85</v>
      </c>
      <c r="AH2883">
        <v>17000</v>
      </c>
    </row>
    <row r="2884" spans="1:34">
      <c r="A2884" t="s">
        <v>34</v>
      </c>
      <c r="B2884" t="s">
        <v>1447</v>
      </c>
      <c r="C2884">
        <v>177</v>
      </c>
      <c r="D2884">
        <v>123</v>
      </c>
      <c r="E2884">
        <v>415</v>
      </c>
      <c r="F2884">
        <v>545</v>
      </c>
      <c r="G2884" t="s">
        <v>1448</v>
      </c>
      <c r="H2884">
        <v>33000</v>
      </c>
      <c r="I2884">
        <v>64286</v>
      </c>
      <c r="J2884" t="s">
        <v>38</v>
      </c>
      <c r="K2884" t="s">
        <v>87</v>
      </c>
      <c r="Q2884" t="s">
        <v>1449</v>
      </c>
      <c r="R2884" t="s">
        <v>1450</v>
      </c>
      <c r="S2884">
        <v>396396</v>
      </c>
      <c r="T2884">
        <v>34495</v>
      </c>
      <c r="U2884" t="s">
        <v>1298</v>
      </c>
      <c r="V2884">
        <v>0</v>
      </c>
      <c r="W2884" t="s">
        <v>1451</v>
      </c>
      <c r="X2884" t="s">
        <v>1452</v>
      </c>
      <c r="Y2884">
        <v>1111</v>
      </c>
      <c r="Z2884" t="s">
        <v>44</v>
      </c>
      <c r="AA2884" t="s">
        <v>45</v>
      </c>
      <c r="AB2884" t="s">
        <v>62</v>
      </c>
      <c r="AC2884">
        <v>29000000</v>
      </c>
      <c r="AD2884">
        <v>2004</v>
      </c>
      <c r="AE2884">
        <v>638</v>
      </c>
      <c r="AF2884">
        <v>7.9</v>
      </c>
      <c r="AG2884">
        <v>2.35</v>
      </c>
      <c r="AH2884">
        <v>57000</v>
      </c>
    </row>
    <row r="2885" spans="1:34">
      <c r="A2885" t="s">
        <v>34</v>
      </c>
      <c r="B2885" t="s">
        <v>1074</v>
      </c>
      <c r="C2885">
        <v>60</v>
      </c>
      <c r="D2885">
        <v>122</v>
      </c>
      <c r="E2885">
        <v>380</v>
      </c>
      <c r="F2885">
        <v>2000</v>
      </c>
      <c r="G2885" t="s">
        <v>39</v>
      </c>
      <c r="H2885">
        <v>18000</v>
      </c>
      <c r="I2885">
        <v>26830000</v>
      </c>
      <c r="J2885" t="s">
        <v>38</v>
      </c>
      <c r="K2885" t="s">
        <v>80</v>
      </c>
      <c r="L2885" t="s">
        <v>207</v>
      </c>
      <c r="Q2885" t="s">
        <v>1453</v>
      </c>
      <c r="R2885" t="s">
        <v>1454</v>
      </c>
      <c r="S2885">
        <v>101888</v>
      </c>
      <c r="T2885">
        <v>32930</v>
      </c>
      <c r="U2885" t="s">
        <v>280</v>
      </c>
      <c r="V2885">
        <v>3</v>
      </c>
      <c r="W2885" t="s">
        <v>1455</v>
      </c>
      <c r="X2885" t="s">
        <v>1456</v>
      </c>
      <c r="Y2885">
        <v>365</v>
      </c>
      <c r="Z2885" t="s">
        <v>44</v>
      </c>
      <c r="AA2885" t="s">
        <v>45</v>
      </c>
      <c r="AB2885" t="s">
        <v>46</v>
      </c>
      <c r="AC2885">
        <v>18000000</v>
      </c>
      <c r="AD2885">
        <v>1989</v>
      </c>
      <c r="AE2885">
        <v>11000</v>
      </c>
      <c r="AF2885">
        <v>7.9</v>
      </c>
      <c r="AG2885">
        <v>1.85</v>
      </c>
      <c r="AH2885">
        <v>0</v>
      </c>
    </row>
    <row r="2886" spans="1:34">
      <c r="A2886" t="s">
        <v>34</v>
      </c>
      <c r="B2886" t="s">
        <v>1074</v>
      </c>
      <c r="C2886">
        <v>60</v>
      </c>
      <c r="D2886">
        <v>122</v>
      </c>
      <c r="E2886">
        <v>380</v>
      </c>
      <c r="F2886">
        <v>2000</v>
      </c>
      <c r="G2886" t="s">
        <v>39</v>
      </c>
      <c r="H2886">
        <v>18000</v>
      </c>
      <c r="I2886">
        <v>26830000</v>
      </c>
      <c r="J2886" t="s">
        <v>38</v>
      </c>
      <c r="K2886" t="s">
        <v>80</v>
      </c>
      <c r="L2886" t="s">
        <v>207</v>
      </c>
      <c r="Q2886" t="s">
        <v>1453</v>
      </c>
      <c r="R2886" t="s">
        <v>1454</v>
      </c>
      <c r="S2886">
        <v>101889</v>
      </c>
      <c r="T2886">
        <v>32930</v>
      </c>
      <c r="U2886" t="s">
        <v>280</v>
      </c>
      <c r="V2886">
        <v>3</v>
      </c>
      <c r="W2886" t="s">
        <v>1455</v>
      </c>
      <c r="X2886" t="s">
        <v>1456</v>
      </c>
      <c r="Y2886">
        <v>365</v>
      </c>
      <c r="Z2886" t="s">
        <v>44</v>
      </c>
      <c r="AA2886" t="s">
        <v>45</v>
      </c>
      <c r="AB2886" t="s">
        <v>46</v>
      </c>
      <c r="AC2886">
        <v>18000000</v>
      </c>
      <c r="AD2886">
        <v>1989</v>
      </c>
      <c r="AE2886">
        <v>11000</v>
      </c>
      <c r="AF2886">
        <v>7.9</v>
      </c>
      <c r="AG2886">
        <v>1.85</v>
      </c>
      <c r="AH2886">
        <v>0</v>
      </c>
    </row>
    <row r="2887" spans="1:34">
      <c r="A2887" t="s">
        <v>34</v>
      </c>
      <c r="B2887" t="s">
        <v>1510</v>
      </c>
      <c r="C2887">
        <v>82</v>
      </c>
      <c r="D2887">
        <v>170</v>
      </c>
      <c r="E2887">
        <v>165</v>
      </c>
      <c r="F2887">
        <v>244</v>
      </c>
      <c r="G2887" t="s">
        <v>1511</v>
      </c>
      <c r="H2887">
        <v>453</v>
      </c>
      <c r="I2887">
        <v>72000000</v>
      </c>
      <c r="J2887" t="s">
        <v>38</v>
      </c>
      <c r="K2887" t="s">
        <v>89</v>
      </c>
      <c r="L2887" t="s">
        <v>91</v>
      </c>
      <c r="M2887" t="s">
        <v>87</v>
      </c>
      <c r="Q2887" t="s">
        <v>1512</v>
      </c>
      <c r="R2887" t="s">
        <v>1513</v>
      </c>
      <c r="S2887">
        <v>66959</v>
      </c>
      <c r="T2887">
        <v>1164</v>
      </c>
      <c r="U2887" t="s">
        <v>1514</v>
      </c>
      <c r="V2887">
        <v>1</v>
      </c>
      <c r="W2887" t="s">
        <v>1515</v>
      </c>
      <c r="X2887" t="s">
        <v>1516</v>
      </c>
      <c r="Y2887">
        <v>258</v>
      </c>
      <c r="Z2887" t="s">
        <v>44</v>
      </c>
      <c r="AA2887" t="s">
        <v>45</v>
      </c>
      <c r="AB2887" t="s">
        <v>112</v>
      </c>
      <c r="AC2887">
        <v>17000000</v>
      </c>
      <c r="AD2887">
        <v>1964</v>
      </c>
      <c r="AE2887">
        <v>272</v>
      </c>
      <c r="AF2887">
        <v>7.9</v>
      </c>
      <c r="AG2887">
        <v>2.2000000000000002</v>
      </c>
      <c r="AH2887">
        <v>0</v>
      </c>
    </row>
    <row r="2888" spans="1:34">
      <c r="A2888" t="s">
        <v>34</v>
      </c>
      <c r="B2888" t="s">
        <v>1536</v>
      </c>
      <c r="C2888">
        <v>58</v>
      </c>
      <c r="D2888">
        <v>134</v>
      </c>
      <c r="E2888">
        <v>133</v>
      </c>
      <c r="F2888">
        <v>258</v>
      </c>
      <c r="G2888" t="s">
        <v>1537</v>
      </c>
      <c r="H2888">
        <v>12000</v>
      </c>
      <c r="I2888">
        <v>22954968</v>
      </c>
      <c r="J2888" t="s">
        <v>38</v>
      </c>
      <c r="K2888" t="s">
        <v>87</v>
      </c>
      <c r="Q2888" t="s">
        <v>218</v>
      </c>
      <c r="R2888" t="s">
        <v>1538</v>
      </c>
      <c r="S2888">
        <v>45703</v>
      </c>
      <c r="T2888">
        <v>12749</v>
      </c>
      <c r="U2888" t="s">
        <v>1539</v>
      </c>
      <c r="V2888">
        <v>1</v>
      </c>
      <c r="W2888" t="s">
        <v>1540</v>
      </c>
      <c r="X2888" t="s">
        <v>1541</v>
      </c>
      <c r="Y2888">
        <v>156</v>
      </c>
      <c r="Z2888" t="s">
        <v>44</v>
      </c>
      <c r="AA2888" t="s">
        <v>329</v>
      </c>
      <c r="AB2888" t="s">
        <v>150</v>
      </c>
      <c r="AC2888">
        <v>11500000</v>
      </c>
      <c r="AD2888">
        <v>1993</v>
      </c>
      <c r="AE2888">
        <v>310</v>
      </c>
      <c r="AF2888">
        <v>7.9</v>
      </c>
      <c r="AG2888">
        <v>2.35</v>
      </c>
      <c r="AH2888">
        <v>0</v>
      </c>
    </row>
    <row r="2889" spans="1:34">
      <c r="A2889" t="s">
        <v>34</v>
      </c>
      <c r="B2889" t="s">
        <v>879</v>
      </c>
      <c r="C2889">
        <v>153</v>
      </c>
      <c r="D2889">
        <v>155</v>
      </c>
      <c r="E2889">
        <v>0</v>
      </c>
      <c r="F2889">
        <v>170</v>
      </c>
      <c r="G2889" t="s">
        <v>1542</v>
      </c>
      <c r="H2889">
        <v>3000</v>
      </c>
      <c r="I2889">
        <v>26384919</v>
      </c>
      <c r="J2889" t="s">
        <v>38</v>
      </c>
      <c r="Q2889" t="s">
        <v>901</v>
      </c>
      <c r="R2889" t="s">
        <v>1543</v>
      </c>
      <c r="S2889">
        <v>189032</v>
      </c>
      <c r="T2889">
        <v>3677</v>
      </c>
      <c r="U2889" t="s">
        <v>1544</v>
      </c>
      <c r="V2889">
        <v>15</v>
      </c>
      <c r="W2889" t="s">
        <v>1545</v>
      </c>
      <c r="X2889" t="s">
        <v>1546</v>
      </c>
      <c r="Y2889">
        <v>560</v>
      </c>
      <c r="Z2889" t="s">
        <v>44</v>
      </c>
      <c r="AA2889" t="s">
        <v>45</v>
      </c>
      <c r="AB2889" t="s">
        <v>46</v>
      </c>
      <c r="AC2889">
        <v>15000000</v>
      </c>
      <c r="AD2889">
        <v>1997</v>
      </c>
      <c r="AE2889">
        <v>360</v>
      </c>
      <c r="AF2889">
        <v>7.9</v>
      </c>
      <c r="AG2889">
        <v>2.35</v>
      </c>
      <c r="AH2889">
        <v>0</v>
      </c>
    </row>
    <row r="2890" spans="1:34">
      <c r="A2890" t="s">
        <v>34</v>
      </c>
      <c r="B2890" t="s">
        <v>105</v>
      </c>
      <c r="C2890">
        <v>251</v>
      </c>
      <c r="D2890">
        <v>141</v>
      </c>
      <c r="E2890">
        <v>16000</v>
      </c>
      <c r="F2890">
        <v>78</v>
      </c>
      <c r="G2890" t="s">
        <v>1547</v>
      </c>
      <c r="H2890">
        <v>378</v>
      </c>
      <c r="I2890">
        <v>13753931</v>
      </c>
      <c r="J2890" t="s">
        <v>38</v>
      </c>
      <c r="K2890" t="s">
        <v>80</v>
      </c>
      <c r="L2890" t="s">
        <v>207</v>
      </c>
      <c r="Q2890" t="s">
        <v>1548</v>
      </c>
      <c r="R2890" t="s">
        <v>1549</v>
      </c>
      <c r="S2890">
        <v>132149</v>
      </c>
      <c r="T2890">
        <v>751</v>
      </c>
      <c r="U2890" t="s">
        <v>1550</v>
      </c>
      <c r="V2890">
        <v>0</v>
      </c>
      <c r="W2890" t="s">
        <v>1551</v>
      </c>
      <c r="X2890" t="s">
        <v>1552</v>
      </c>
      <c r="Y2890">
        <v>316</v>
      </c>
      <c r="Z2890" t="s">
        <v>197</v>
      </c>
      <c r="AA2890" t="s">
        <v>45</v>
      </c>
      <c r="AB2890" t="s">
        <v>46</v>
      </c>
      <c r="AC2890">
        <v>19000000</v>
      </c>
      <c r="AD2890">
        <v>2006</v>
      </c>
      <c r="AE2890">
        <v>85</v>
      </c>
      <c r="AF2890">
        <v>7.9</v>
      </c>
      <c r="AG2890">
        <v>2.35</v>
      </c>
      <c r="AH2890">
        <v>5000</v>
      </c>
    </row>
    <row r="2891" spans="1:34">
      <c r="A2891" t="s">
        <v>34</v>
      </c>
      <c r="B2891" t="s">
        <v>1577</v>
      </c>
      <c r="C2891">
        <v>447</v>
      </c>
      <c r="D2891">
        <v>127</v>
      </c>
      <c r="E2891">
        <v>0</v>
      </c>
      <c r="F2891">
        <v>319</v>
      </c>
      <c r="G2891" t="s">
        <v>1578</v>
      </c>
      <c r="H2891">
        <v>678</v>
      </c>
      <c r="I2891">
        <v>225377</v>
      </c>
      <c r="J2891" t="s">
        <v>38</v>
      </c>
      <c r="K2891" t="s">
        <v>87</v>
      </c>
      <c r="Q2891" t="s">
        <v>1579</v>
      </c>
      <c r="R2891" t="s">
        <v>1580</v>
      </c>
      <c r="S2891">
        <v>70382</v>
      </c>
      <c r="T2891">
        <v>1557</v>
      </c>
      <c r="U2891" t="s">
        <v>1581</v>
      </c>
      <c r="V2891">
        <v>1</v>
      </c>
      <c r="W2891" t="s">
        <v>1582</v>
      </c>
      <c r="X2891" t="s">
        <v>1583</v>
      </c>
      <c r="Y2891">
        <v>190</v>
      </c>
      <c r="Z2891" t="s">
        <v>390</v>
      </c>
      <c r="AA2891" t="s">
        <v>301</v>
      </c>
      <c r="AB2891" t="s">
        <v>62</v>
      </c>
      <c r="AC2891">
        <v>8900000</v>
      </c>
      <c r="AD2891">
        <v>2012</v>
      </c>
      <c r="AE2891">
        <v>432</v>
      </c>
      <c r="AF2891">
        <v>7.9</v>
      </c>
      <c r="AG2891">
        <v>1.85</v>
      </c>
      <c r="AH2891">
        <v>33000</v>
      </c>
    </row>
    <row r="2892" spans="1:34">
      <c r="A2892" t="s">
        <v>34</v>
      </c>
      <c r="B2892" t="s">
        <v>433</v>
      </c>
      <c r="C2892">
        <v>391</v>
      </c>
      <c r="D2892">
        <v>109</v>
      </c>
      <c r="E2892">
        <v>0</v>
      </c>
      <c r="F2892">
        <v>120</v>
      </c>
      <c r="G2892" t="s">
        <v>1597</v>
      </c>
      <c r="H2892">
        <v>1000</v>
      </c>
      <c r="I2892">
        <v>26236603</v>
      </c>
      <c r="J2892" t="s">
        <v>38</v>
      </c>
      <c r="K2892" t="s">
        <v>520</v>
      </c>
      <c r="Q2892" t="s">
        <v>434</v>
      </c>
      <c r="R2892" t="s">
        <v>1598</v>
      </c>
      <c r="S2892">
        <v>251349</v>
      </c>
      <c r="T2892">
        <v>1582</v>
      </c>
      <c r="U2892" t="s">
        <v>1599</v>
      </c>
      <c r="V2892">
        <v>0</v>
      </c>
      <c r="W2892" t="s">
        <v>1600</v>
      </c>
      <c r="X2892" t="s">
        <v>1601</v>
      </c>
      <c r="Y2892">
        <v>547</v>
      </c>
      <c r="Z2892" t="s">
        <v>44</v>
      </c>
      <c r="AA2892" t="s">
        <v>45</v>
      </c>
      <c r="AB2892" t="s">
        <v>46</v>
      </c>
      <c r="AC2892">
        <v>6000000</v>
      </c>
      <c r="AD2892">
        <v>2008</v>
      </c>
      <c r="AE2892">
        <v>245</v>
      </c>
      <c r="AF2892">
        <v>7.9</v>
      </c>
      <c r="AG2892">
        <v>2.35</v>
      </c>
      <c r="AH2892">
        <v>10000</v>
      </c>
    </row>
    <row r="2893" spans="1:34">
      <c r="A2893" t="s">
        <v>34</v>
      </c>
      <c r="B2893" t="s">
        <v>1602</v>
      </c>
      <c r="C2893">
        <v>112</v>
      </c>
      <c r="D2893">
        <v>97</v>
      </c>
      <c r="E2893">
        <v>25</v>
      </c>
      <c r="F2893">
        <v>57</v>
      </c>
      <c r="G2893" t="s">
        <v>1603</v>
      </c>
      <c r="H2893">
        <v>517</v>
      </c>
      <c r="I2893">
        <v>3629758</v>
      </c>
      <c r="J2893" t="s">
        <v>38</v>
      </c>
      <c r="K2893" t="s">
        <v>128</v>
      </c>
      <c r="Q2893" t="s">
        <v>1604</v>
      </c>
      <c r="R2893" t="s">
        <v>1605</v>
      </c>
      <c r="S2893">
        <v>44151</v>
      </c>
      <c r="T2893">
        <v>745</v>
      </c>
      <c r="U2893" t="s">
        <v>1606</v>
      </c>
      <c r="V2893">
        <v>0</v>
      </c>
      <c r="W2893" t="s">
        <v>1607</v>
      </c>
      <c r="X2893" t="s">
        <v>1608</v>
      </c>
      <c r="Y2893">
        <v>110</v>
      </c>
      <c r="Z2893" t="s">
        <v>390</v>
      </c>
      <c r="AA2893" t="s">
        <v>301</v>
      </c>
      <c r="AB2893" t="s">
        <v>62</v>
      </c>
      <c r="AC2893">
        <v>5500000</v>
      </c>
      <c r="AD2893">
        <v>2004</v>
      </c>
      <c r="AE2893">
        <v>86</v>
      </c>
      <c r="AF2893">
        <v>7.9</v>
      </c>
      <c r="AG2893">
        <v>2.35</v>
      </c>
      <c r="AH2893">
        <v>0</v>
      </c>
    </row>
    <row r="2894" spans="1:34">
      <c r="A2894" t="s">
        <v>34</v>
      </c>
      <c r="B2894" t="s">
        <v>1609</v>
      </c>
      <c r="C2894">
        <v>103</v>
      </c>
      <c r="D2894">
        <v>120</v>
      </c>
      <c r="E2894">
        <v>0</v>
      </c>
      <c r="F2894">
        <v>388</v>
      </c>
      <c r="G2894" t="s">
        <v>1610</v>
      </c>
      <c r="H2894">
        <v>782</v>
      </c>
      <c r="I2894">
        <v>27545445</v>
      </c>
      <c r="J2894" t="s">
        <v>38</v>
      </c>
      <c r="Q2894" t="s">
        <v>1611</v>
      </c>
      <c r="R2894" t="s">
        <v>1612</v>
      </c>
      <c r="S2894">
        <v>59524</v>
      </c>
      <c r="T2894">
        <v>2892</v>
      </c>
      <c r="U2894" t="s">
        <v>1613</v>
      </c>
      <c r="V2894">
        <v>2</v>
      </c>
      <c r="W2894" t="s">
        <v>1614</v>
      </c>
      <c r="X2894" t="s">
        <v>1615</v>
      </c>
      <c r="Y2894">
        <v>418</v>
      </c>
      <c r="Z2894" t="s">
        <v>44</v>
      </c>
      <c r="AA2894" t="s">
        <v>45</v>
      </c>
      <c r="AB2894" t="s">
        <v>46</v>
      </c>
      <c r="AC2894">
        <v>6500000</v>
      </c>
      <c r="AD2894">
        <v>1989</v>
      </c>
      <c r="AE2894">
        <v>652</v>
      </c>
      <c r="AF2894">
        <v>7.9</v>
      </c>
      <c r="AG2894">
        <v>1.85</v>
      </c>
      <c r="AH2894">
        <v>0</v>
      </c>
    </row>
    <row r="2895" spans="1:34">
      <c r="A2895" t="s">
        <v>34</v>
      </c>
      <c r="B2895" t="s">
        <v>1616</v>
      </c>
      <c r="C2895">
        <v>415</v>
      </c>
      <c r="D2895">
        <v>97</v>
      </c>
      <c r="E2895">
        <v>0</v>
      </c>
      <c r="F2895">
        <v>372</v>
      </c>
      <c r="G2895" t="s">
        <v>1617</v>
      </c>
      <c r="H2895">
        <v>18000</v>
      </c>
      <c r="I2895">
        <v>5009677</v>
      </c>
      <c r="J2895" t="s">
        <v>38</v>
      </c>
      <c r="K2895" t="s">
        <v>90</v>
      </c>
      <c r="L2895" t="s">
        <v>86</v>
      </c>
      <c r="Q2895" t="s">
        <v>239</v>
      </c>
      <c r="R2895" t="s">
        <v>1618</v>
      </c>
      <c r="S2895">
        <v>260607</v>
      </c>
      <c r="T2895">
        <v>19404</v>
      </c>
      <c r="U2895" t="s">
        <v>796</v>
      </c>
      <c r="V2895">
        <v>0</v>
      </c>
      <c r="W2895" t="s">
        <v>1619</v>
      </c>
      <c r="X2895" t="s">
        <v>1620</v>
      </c>
      <c r="Y2895">
        <v>485</v>
      </c>
      <c r="Z2895" t="s">
        <v>44</v>
      </c>
      <c r="AA2895" t="s">
        <v>329</v>
      </c>
      <c r="AB2895" t="s">
        <v>46</v>
      </c>
      <c r="AC2895">
        <v>5000000</v>
      </c>
      <c r="AD2895">
        <v>2009</v>
      </c>
      <c r="AE2895">
        <v>572</v>
      </c>
      <c r="AF2895">
        <v>7.9</v>
      </c>
      <c r="AG2895">
        <v>2.35</v>
      </c>
      <c r="AH2895">
        <v>47000</v>
      </c>
    </row>
    <row r="2896" spans="1:34">
      <c r="A2896" t="s">
        <v>34</v>
      </c>
      <c r="B2896" t="s">
        <v>995</v>
      </c>
      <c r="C2896">
        <v>405</v>
      </c>
      <c r="D2896">
        <v>109</v>
      </c>
      <c r="E2896">
        <v>0</v>
      </c>
      <c r="F2896">
        <v>48</v>
      </c>
      <c r="G2896" t="s">
        <v>1621</v>
      </c>
      <c r="H2896">
        <v>140</v>
      </c>
      <c r="I2896">
        <v>8114507</v>
      </c>
      <c r="J2896" t="s">
        <v>38</v>
      </c>
      <c r="K2896" t="s">
        <v>87</v>
      </c>
      <c r="Q2896" t="s">
        <v>1622</v>
      </c>
      <c r="R2896" t="s">
        <v>1623</v>
      </c>
      <c r="S2896">
        <v>95362</v>
      </c>
      <c r="T2896">
        <v>328</v>
      </c>
      <c r="U2896" t="s">
        <v>1624</v>
      </c>
      <c r="V2896">
        <v>1</v>
      </c>
      <c r="W2896" t="s">
        <v>1625</v>
      </c>
      <c r="X2896" t="s">
        <v>1626</v>
      </c>
      <c r="Y2896">
        <v>270</v>
      </c>
      <c r="Z2896" t="s">
        <v>44</v>
      </c>
      <c r="AA2896" t="s">
        <v>45</v>
      </c>
      <c r="AB2896" t="s">
        <v>46</v>
      </c>
      <c r="AC2896">
        <v>3000000</v>
      </c>
      <c r="AD2896">
        <v>2013</v>
      </c>
      <c r="AE2896">
        <v>63</v>
      </c>
      <c r="AF2896">
        <v>7.9</v>
      </c>
      <c r="AG2896">
        <v>1.85</v>
      </c>
      <c r="AH2896">
        <v>62000</v>
      </c>
    </row>
    <row r="2897" spans="1:34">
      <c r="A2897" t="s">
        <v>34</v>
      </c>
      <c r="B2897" t="s">
        <v>1640</v>
      </c>
      <c r="C2897">
        <v>233</v>
      </c>
      <c r="D2897">
        <v>113</v>
      </c>
      <c r="E2897">
        <v>163</v>
      </c>
      <c r="F2897">
        <v>27</v>
      </c>
      <c r="G2897" t="s">
        <v>1641</v>
      </c>
      <c r="H2897">
        <v>131</v>
      </c>
      <c r="I2897">
        <v>1185783</v>
      </c>
      <c r="J2897" t="s">
        <v>38</v>
      </c>
      <c r="Q2897" t="s">
        <v>1642</v>
      </c>
      <c r="R2897" t="s">
        <v>1643</v>
      </c>
      <c r="S2897">
        <v>44763</v>
      </c>
      <c r="T2897">
        <v>264</v>
      </c>
      <c r="U2897" t="s">
        <v>1644</v>
      </c>
      <c r="V2897">
        <v>0</v>
      </c>
      <c r="W2897" t="s">
        <v>1645</v>
      </c>
      <c r="X2897" t="s">
        <v>1646</v>
      </c>
      <c r="Y2897">
        <v>172</v>
      </c>
      <c r="Z2897" t="s">
        <v>1647</v>
      </c>
      <c r="AA2897" t="s">
        <v>1648</v>
      </c>
      <c r="AB2897" t="s">
        <v>532</v>
      </c>
      <c r="AC2897">
        <v>590000</v>
      </c>
      <c r="AD2897">
        <v>2007</v>
      </c>
      <c r="AE2897">
        <v>60</v>
      </c>
      <c r="AF2897">
        <v>7.9</v>
      </c>
      <c r="AG2897">
        <v>1.85</v>
      </c>
      <c r="AH2897">
        <v>14000</v>
      </c>
    </row>
    <row r="2898" spans="1:34">
      <c r="A2898" t="s">
        <v>34</v>
      </c>
      <c r="B2898" t="s">
        <v>1649</v>
      </c>
      <c r="C2898">
        <v>232</v>
      </c>
      <c r="D2898">
        <v>85</v>
      </c>
      <c r="E2898">
        <v>109</v>
      </c>
      <c r="F2898">
        <v>18</v>
      </c>
      <c r="G2898" t="s">
        <v>1650</v>
      </c>
      <c r="H2898">
        <v>200</v>
      </c>
      <c r="I2898">
        <v>9437933</v>
      </c>
      <c r="J2898" t="s">
        <v>38</v>
      </c>
      <c r="K2898" t="s">
        <v>128</v>
      </c>
      <c r="L2898" t="s">
        <v>87</v>
      </c>
      <c r="Q2898" t="s">
        <v>1651</v>
      </c>
      <c r="R2898" t="s">
        <v>1652</v>
      </c>
      <c r="S2898">
        <v>90827</v>
      </c>
      <c r="T2898">
        <v>332</v>
      </c>
      <c r="U2898" t="s">
        <v>1653</v>
      </c>
      <c r="V2898">
        <v>0</v>
      </c>
      <c r="W2898" t="s">
        <v>1654</v>
      </c>
      <c r="X2898" t="s">
        <v>1655</v>
      </c>
      <c r="Y2898">
        <v>329</v>
      </c>
      <c r="Z2898" t="s">
        <v>44</v>
      </c>
      <c r="AA2898" t="s">
        <v>551</v>
      </c>
      <c r="AB2898" t="s">
        <v>46</v>
      </c>
      <c r="AC2898">
        <v>180000</v>
      </c>
      <c r="AD2898">
        <v>2007</v>
      </c>
      <c r="AE2898">
        <v>96</v>
      </c>
      <c r="AF2898">
        <v>7.9</v>
      </c>
      <c r="AG2898">
        <v>1.85</v>
      </c>
      <c r="AH2898">
        <v>26000</v>
      </c>
    </row>
    <row r="2899" spans="1:34">
      <c r="A2899" t="s">
        <v>34</v>
      </c>
      <c r="B2899" t="s">
        <v>129</v>
      </c>
      <c r="C2899">
        <v>362</v>
      </c>
      <c r="D2899">
        <v>166</v>
      </c>
      <c r="E2899">
        <v>21000</v>
      </c>
      <c r="F2899">
        <v>919</v>
      </c>
      <c r="G2899" t="s">
        <v>555</v>
      </c>
      <c r="H2899">
        <v>11000</v>
      </c>
      <c r="I2899">
        <v>127490802</v>
      </c>
      <c r="J2899" t="s">
        <v>38</v>
      </c>
      <c r="K2899" t="s">
        <v>70</v>
      </c>
      <c r="L2899" t="s">
        <v>87</v>
      </c>
      <c r="Q2899" t="s">
        <v>131</v>
      </c>
      <c r="R2899" t="s">
        <v>1685</v>
      </c>
      <c r="S2899">
        <v>459346</v>
      </c>
      <c r="T2899">
        <v>13333</v>
      </c>
      <c r="U2899" t="s">
        <v>1686</v>
      </c>
      <c r="V2899">
        <v>2</v>
      </c>
      <c r="W2899" t="s">
        <v>1687</v>
      </c>
      <c r="X2899" t="s">
        <v>1688</v>
      </c>
      <c r="Y2899">
        <v>822</v>
      </c>
      <c r="Z2899" t="s">
        <v>44</v>
      </c>
      <c r="AA2899" t="s">
        <v>45</v>
      </c>
      <c r="AB2899" t="s">
        <v>62</v>
      </c>
      <c r="AC2899">
        <v>150000000</v>
      </c>
      <c r="AD2899">
        <v>2008</v>
      </c>
      <c r="AE2899">
        <v>1000</v>
      </c>
      <c r="AF2899">
        <v>7.8</v>
      </c>
      <c r="AG2899">
        <v>2.35</v>
      </c>
      <c r="AH2899">
        <v>23000</v>
      </c>
    </row>
    <row r="2900" spans="1:34">
      <c r="A2900" t="s">
        <v>34</v>
      </c>
      <c r="B2900" t="s">
        <v>129</v>
      </c>
      <c r="C2900">
        <v>157</v>
      </c>
      <c r="D2900">
        <v>129</v>
      </c>
      <c r="E2900">
        <v>21000</v>
      </c>
      <c r="F2900">
        <v>283</v>
      </c>
      <c r="G2900" t="s">
        <v>1747</v>
      </c>
      <c r="H2900">
        <v>495</v>
      </c>
      <c r="I2900">
        <v>48265581</v>
      </c>
      <c r="J2900" t="s">
        <v>38</v>
      </c>
      <c r="K2900" t="s">
        <v>90</v>
      </c>
      <c r="L2900" t="s">
        <v>57</v>
      </c>
      <c r="Q2900" t="s">
        <v>1748</v>
      </c>
      <c r="R2900" t="s">
        <v>1749</v>
      </c>
      <c r="S2900">
        <v>261069</v>
      </c>
      <c r="T2900">
        <v>1397</v>
      </c>
      <c r="U2900" t="s">
        <v>1750</v>
      </c>
      <c r="V2900">
        <v>1</v>
      </c>
      <c r="W2900" t="s">
        <v>1751</v>
      </c>
      <c r="X2900" t="s">
        <v>1752</v>
      </c>
      <c r="Y2900">
        <v>506</v>
      </c>
      <c r="Z2900" t="s">
        <v>44</v>
      </c>
      <c r="AA2900" t="s">
        <v>45</v>
      </c>
      <c r="AB2900" t="s">
        <v>46</v>
      </c>
      <c r="AC2900">
        <v>50000000</v>
      </c>
      <c r="AD2900">
        <v>1997</v>
      </c>
      <c r="AE2900">
        <v>294</v>
      </c>
      <c r="AF2900">
        <v>7.8</v>
      </c>
      <c r="AG2900">
        <v>2.35</v>
      </c>
      <c r="AH2900">
        <v>25000</v>
      </c>
    </row>
    <row r="2901" spans="1:34">
      <c r="A2901" t="s">
        <v>34</v>
      </c>
      <c r="B2901" t="s">
        <v>1789</v>
      </c>
      <c r="C2901">
        <v>175</v>
      </c>
      <c r="D2901">
        <v>106</v>
      </c>
      <c r="E2901">
        <v>487</v>
      </c>
      <c r="F2901">
        <v>263</v>
      </c>
      <c r="G2901" t="s">
        <v>1487</v>
      </c>
      <c r="H2901">
        <v>685</v>
      </c>
      <c r="I2901">
        <v>12339633</v>
      </c>
      <c r="J2901" t="s">
        <v>38</v>
      </c>
      <c r="K2901" t="s">
        <v>86</v>
      </c>
      <c r="L2901" t="s">
        <v>57</v>
      </c>
      <c r="Q2901" t="s">
        <v>1790</v>
      </c>
      <c r="R2901" t="s">
        <v>1791</v>
      </c>
      <c r="S2901">
        <v>220591</v>
      </c>
      <c r="T2901">
        <v>1942</v>
      </c>
      <c r="U2901" t="s">
        <v>1792</v>
      </c>
      <c r="V2901">
        <v>2</v>
      </c>
      <c r="W2901" t="s">
        <v>1793</v>
      </c>
      <c r="X2901" t="s">
        <v>1794</v>
      </c>
      <c r="Y2901">
        <v>641</v>
      </c>
      <c r="Z2901" t="s">
        <v>44</v>
      </c>
      <c r="AA2901" t="s">
        <v>45</v>
      </c>
      <c r="AB2901" t="s">
        <v>62</v>
      </c>
      <c r="AC2901">
        <v>36000000</v>
      </c>
      <c r="AD2901">
        <v>1997</v>
      </c>
      <c r="AE2901">
        <v>485</v>
      </c>
      <c r="AF2901">
        <v>7.8</v>
      </c>
      <c r="AG2901">
        <v>2.35</v>
      </c>
      <c r="AH2901">
        <v>17000</v>
      </c>
    </row>
    <row r="2902" spans="1:34">
      <c r="A2902" t="s">
        <v>34</v>
      </c>
      <c r="B2902" t="s">
        <v>1810</v>
      </c>
      <c r="C2902">
        <v>316</v>
      </c>
      <c r="D2902">
        <v>123</v>
      </c>
      <c r="E2902">
        <v>456</v>
      </c>
      <c r="F2902">
        <v>286</v>
      </c>
      <c r="G2902" t="s">
        <v>1811</v>
      </c>
      <c r="H2902">
        <v>19000</v>
      </c>
      <c r="I2902">
        <v>50921738</v>
      </c>
      <c r="J2902" t="s">
        <v>38</v>
      </c>
      <c r="K2902" t="s">
        <v>90</v>
      </c>
      <c r="L2902" t="s">
        <v>87</v>
      </c>
      <c r="M2902" t="s">
        <v>207</v>
      </c>
      <c r="Q2902" t="s">
        <v>908</v>
      </c>
      <c r="R2902" t="s">
        <v>1812</v>
      </c>
      <c r="S2902">
        <v>192930</v>
      </c>
      <c r="T2902">
        <v>20499</v>
      </c>
      <c r="U2902" t="s">
        <v>1813</v>
      </c>
      <c r="V2902">
        <v>1</v>
      </c>
      <c r="W2902" t="s">
        <v>1814</v>
      </c>
      <c r="X2902" t="s">
        <v>1815</v>
      </c>
      <c r="Y2902">
        <v>581</v>
      </c>
      <c r="Z2902" t="s">
        <v>44</v>
      </c>
      <c r="AA2902" t="s">
        <v>329</v>
      </c>
      <c r="AB2902" t="s">
        <v>46</v>
      </c>
      <c r="AC2902">
        <v>30000000</v>
      </c>
      <c r="AD2902">
        <v>2007</v>
      </c>
      <c r="AE2902">
        <v>1000</v>
      </c>
      <c r="AF2902">
        <v>7.8</v>
      </c>
      <c r="AG2902">
        <v>1.85</v>
      </c>
      <c r="AH2902">
        <v>12000</v>
      </c>
    </row>
    <row r="2903" spans="1:34">
      <c r="A2903" t="s">
        <v>34</v>
      </c>
      <c r="B2903" t="s">
        <v>1810</v>
      </c>
      <c r="C2903">
        <v>177</v>
      </c>
      <c r="D2903">
        <v>135</v>
      </c>
      <c r="E2903">
        <v>456</v>
      </c>
      <c r="F2903">
        <v>241</v>
      </c>
      <c r="G2903" t="s">
        <v>1813</v>
      </c>
      <c r="H2903">
        <v>422</v>
      </c>
      <c r="I2903">
        <v>38372662</v>
      </c>
      <c r="J2903" t="s">
        <v>38</v>
      </c>
      <c r="K2903" t="s">
        <v>87</v>
      </c>
      <c r="Q2903" t="s">
        <v>1821</v>
      </c>
      <c r="R2903" t="s">
        <v>1822</v>
      </c>
      <c r="S2903">
        <v>193455</v>
      </c>
      <c r="T2903">
        <v>1083</v>
      </c>
      <c r="U2903" t="s">
        <v>1823</v>
      </c>
      <c r="V2903">
        <v>2</v>
      </c>
      <c r="W2903" t="s">
        <v>1824</v>
      </c>
      <c r="X2903" t="s">
        <v>1825</v>
      </c>
      <c r="Y2903">
        <v>1058</v>
      </c>
      <c r="Z2903" t="s">
        <v>44</v>
      </c>
      <c r="AA2903" t="s">
        <v>301</v>
      </c>
      <c r="AB2903" t="s">
        <v>150</v>
      </c>
      <c r="AC2903">
        <v>28000000</v>
      </c>
      <c r="AD2903">
        <v>2005</v>
      </c>
      <c r="AE2903">
        <v>286</v>
      </c>
      <c r="AF2903">
        <v>7.8</v>
      </c>
      <c r="AG2903">
        <v>2.35</v>
      </c>
      <c r="AH2903">
        <v>17000</v>
      </c>
    </row>
    <row r="2904" spans="1:34">
      <c r="A2904" t="s">
        <v>34</v>
      </c>
      <c r="B2904" t="s">
        <v>1859</v>
      </c>
      <c r="C2904">
        <v>231</v>
      </c>
      <c r="D2904">
        <v>145</v>
      </c>
      <c r="E2904">
        <v>719</v>
      </c>
      <c r="F2904">
        <v>104</v>
      </c>
      <c r="G2904" t="s">
        <v>353</v>
      </c>
      <c r="H2904">
        <v>2000</v>
      </c>
      <c r="I2904">
        <v>4398392</v>
      </c>
      <c r="J2904" t="s">
        <v>38</v>
      </c>
      <c r="K2904" t="s">
        <v>57</v>
      </c>
      <c r="L2904" t="s">
        <v>207</v>
      </c>
      <c r="Q2904" t="s">
        <v>1860</v>
      </c>
      <c r="R2904" t="s">
        <v>1861</v>
      </c>
      <c r="S2904">
        <v>59507</v>
      </c>
      <c r="T2904">
        <v>2590</v>
      </c>
      <c r="U2904" t="s">
        <v>1862</v>
      </c>
      <c r="V2904">
        <v>1</v>
      </c>
      <c r="W2904" t="s">
        <v>1863</v>
      </c>
      <c r="X2904" t="s">
        <v>1864</v>
      </c>
      <c r="Y2904">
        <v>232</v>
      </c>
      <c r="Z2904" t="s">
        <v>1865</v>
      </c>
      <c r="AA2904" t="s">
        <v>1866</v>
      </c>
      <c r="AB2904" t="s">
        <v>46</v>
      </c>
      <c r="AC2904">
        <v>21000000</v>
      </c>
      <c r="AD2904">
        <v>2006</v>
      </c>
      <c r="AE2904">
        <v>380</v>
      </c>
      <c r="AF2904">
        <v>7.8</v>
      </c>
      <c r="AG2904">
        <v>2.35</v>
      </c>
      <c r="AH2904">
        <v>0</v>
      </c>
    </row>
    <row r="2905" spans="1:34">
      <c r="A2905" t="s">
        <v>34</v>
      </c>
      <c r="B2905" t="s">
        <v>1867</v>
      </c>
      <c r="C2905">
        <v>115</v>
      </c>
      <c r="D2905">
        <v>116</v>
      </c>
      <c r="E2905">
        <v>13</v>
      </c>
      <c r="F2905">
        <v>140</v>
      </c>
      <c r="G2905" t="s">
        <v>1868</v>
      </c>
      <c r="H2905">
        <v>203</v>
      </c>
      <c r="I2905">
        <v>1050445</v>
      </c>
      <c r="J2905" t="s">
        <v>38</v>
      </c>
      <c r="K2905" t="s">
        <v>80</v>
      </c>
      <c r="L2905" t="s">
        <v>128</v>
      </c>
      <c r="M2905" t="s">
        <v>87</v>
      </c>
      <c r="N2905" t="s">
        <v>207</v>
      </c>
      <c r="Q2905" t="s">
        <v>1869</v>
      </c>
      <c r="R2905" t="s">
        <v>1870</v>
      </c>
      <c r="S2905">
        <v>21394</v>
      </c>
      <c r="T2905">
        <v>773</v>
      </c>
      <c r="U2905" t="s">
        <v>1871</v>
      </c>
      <c r="V2905">
        <v>0</v>
      </c>
      <c r="W2905" t="s">
        <v>1872</v>
      </c>
      <c r="X2905" t="s">
        <v>1873</v>
      </c>
      <c r="Y2905">
        <v>147</v>
      </c>
      <c r="Z2905" t="s">
        <v>390</v>
      </c>
      <c r="AA2905" t="s">
        <v>301</v>
      </c>
      <c r="AB2905" t="s">
        <v>62</v>
      </c>
      <c r="AC2905">
        <v>22000000</v>
      </c>
      <c r="AD2905">
        <v>2005</v>
      </c>
      <c r="AE2905">
        <v>172</v>
      </c>
      <c r="AF2905">
        <v>7.8</v>
      </c>
      <c r="AG2905">
        <v>2.35</v>
      </c>
      <c r="AH2905">
        <v>11000</v>
      </c>
    </row>
    <row r="2906" spans="1:34">
      <c r="A2906" t="s">
        <v>34</v>
      </c>
      <c r="B2906" t="s">
        <v>1899</v>
      </c>
      <c r="C2906">
        <v>85</v>
      </c>
      <c r="D2906">
        <v>150</v>
      </c>
      <c r="E2906">
        <v>0</v>
      </c>
      <c r="F2906">
        <v>401</v>
      </c>
      <c r="G2906" t="s">
        <v>1900</v>
      </c>
      <c r="H2906">
        <v>597</v>
      </c>
      <c r="I2906">
        <v>4414535</v>
      </c>
      <c r="J2906" t="s">
        <v>38</v>
      </c>
      <c r="Q2906" t="s">
        <v>1257</v>
      </c>
      <c r="R2906" t="s">
        <v>1901</v>
      </c>
      <c r="S2906">
        <v>30618</v>
      </c>
      <c r="T2906">
        <v>1645</v>
      </c>
      <c r="U2906" t="s">
        <v>1902</v>
      </c>
      <c r="V2906">
        <v>0</v>
      </c>
      <c r="W2906" t="s">
        <v>1903</v>
      </c>
      <c r="X2906" t="s">
        <v>1904</v>
      </c>
      <c r="Y2906">
        <v>224</v>
      </c>
      <c r="Z2906" t="s">
        <v>44</v>
      </c>
      <c r="AA2906" t="s">
        <v>329</v>
      </c>
      <c r="AB2906" t="s">
        <v>62</v>
      </c>
      <c r="AC2906">
        <v>18000000</v>
      </c>
      <c r="AD2906">
        <v>1996</v>
      </c>
      <c r="AE2906">
        <v>591</v>
      </c>
      <c r="AF2906">
        <v>7.8</v>
      </c>
      <c r="AG2906">
        <v>2.2000000000000002</v>
      </c>
      <c r="AH2906">
        <v>0</v>
      </c>
    </row>
    <row r="2907" spans="1:34">
      <c r="A2907" t="s">
        <v>76</v>
      </c>
      <c r="B2907" t="s">
        <v>1577</v>
      </c>
      <c r="C2907">
        <v>292</v>
      </c>
      <c r="D2907">
        <v>144</v>
      </c>
      <c r="E2907">
        <v>0</v>
      </c>
      <c r="F2907">
        <v>16</v>
      </c>
      <c r="G2907" t="s">
        <v>1905</v>
      </c>
      <c r="H2907">
        <v>63</v>
      </c>
      <c r="I2907">
        <v>2222647</v>
      </c>
      <c r="J2907" t="s">
        <v>38</v>
      </c>
      <c r="K2907" t="s">
        <v>90</v>
      </c>
      <c r="Q2907" t="s">
        <v>1906</v>
      </c>
      <c r="R2907" t="s">
        <v>1907</v>
      </c>
      <c r="S2907">
        <v>52958</v>
      </c>
      <c r="T2907">
        <v>167</v>
      </c>
      <c r="U2907" t="s">
        <v>1908</v>
      </c>
      <c r="V2907">
        <v>0</v>
      </c>
      <c r="W2907" t="s">
        <v>1909</v>
      </c>
      <c r="X2907" t="s">
        <v>1910</v>
      </c>
      <c r="Y2907">
        <v>193</v>
      </c>
      <c r="Z2907" t="s">
        <v>358</v>
      </c>
      <c r="AA2907" t="s">
        <v>359</v>
      </c>
      <c r="AB2907" t="s">
        <v>46</v>
      </c>
      <c r="AC2907">
        <v>12000000</v>
      </c>
      <c r="AD2907">
        <v>2009</v>
      </c>
      <c r="AE2907">
        <v>43</v>
      </c>
      <c r="AF2907">
        <v>7.8</v>
      </c>
      <c r="AG2907">
        <v>1.85</v>
      </c>
      <c r="AH2907">
        <v>0</v>
      </c>
    </row>
    <row r="2908" spans="1:34">
      <c r="A2908" t="s">
        <v>34</v>
      </c>
      <c r="B2908" t="s">
        <v>1911</v>
      </c>
      <c r="C2908">
        <v>79</v>
      </c>
      <c r="D2908">
        <v>129</v>
      </c>
      <c r="E2908">
        <v>0</v>
      </c>
      <c r="F2908">
        <v>359</v>
      </c>
      <c r="G2908" t="s">
        <v>1912</v>
      </c>
      <c r="H2908">
        <v>844</v>
      </c>
      <c r="I2908">
        <v>54000000</v>
      </c>
      <c r="J2908" t="s">
        <v>38</v>
      </c>
      <c r="Q2908" t="s">
        <v>1913</v>
      </c>
      <c r="R2908" t="s">
        <v>1914</v>
      </c>
      <c r="S2908">
        <v>26310</v>
      </c>
      <c r="T2908">
        <v>2330</v>
      </c>
      <c r="U2908" t="s">
        <v>1915</v>
      </c>
      <c r="V2908">
        <v>0</v>
      </c>
      <c r="W2908" t="s">
        <v>1916</v>
      </c>
      <c r="X2908" t="s">
        <v>1917</v>
      </c>
      <c r="Y2908">
        <v>154</v>
      </c>
      <c r="Z2908" t="s">
        <v>44</v>
      </c>
      <c r="AA2908" t="s">
        <v>45</v>
      </c>
      <c r="AB2908" t="s">
        <v>46</v>
      </c>
      <c r="AC2908">
        <v>16000000</v>
      </c>
      <c r="AD2908">
        <v>1982</v>
      </c>
      <c r="AE2908">
        <v>617</v>
      </c>
      <c r="AF2908">
        <v>7.8</v>
      </c>
      <c r="AG2908">
        <v>1.85</v>
      </c>
      <c r="AH2908">
        <v>0</v>
      </c>
    </row>
    <row r="2909" spans="1:34">
      <c r="A2909" t="s">
        <v>34</v>
      </c>
      <c r="B2909" t="s">
        <v>77</v>
      </c>
      <c r="C2909">
        <v>70</v>
      </c>
      <c r="D2909">
        <v>154</v>
      </c>
      <c r="E2909">
        <v>14000</v>
      </c>
      <c r="F2909">
        <v>271</v>
      </c>
      <c r="G2909" t="s">
        <v>1922</v>
      </c>
      <c r="H2909">
        <v>852</v>
      </c>
      <c r="I2909">
        <v>94175854</v>
      </c>
      <c r="J2909" t="s">
        <v>38</v>
      </c>
      <c r="Q2909" t="s">
        <v>1923</v>
      </c>
      <c r="R2909" t="s">
        <v>1924</v>
      </c>
      <c r="S2909">
        <v>60988</v>
      </c>
      <c r="T2909">
        <v>2592</v>
      </c>
      <c r="U2909" t="s">
        <v>1925</v>
      </c>
      <c r="V2909">
        <v>0</v>
      </c>
      <c r="W2909" t="s">
        <v>1926</v>
      </c>
      <c r="X2909" t="s">
        <v>1927</v>
      </c>
      <c r="Y2909">
        <v>199</v>
      </c>
      <c r="Z2909" t="s">
        <v>44</v>
      </c>
      <c r="AA2909" t="s">
        <v>45</v>
      </c>
      <c r="AB2909" t="s">
        <v>62</v>
      </c>
      <c r="AC2909">
        <v>15000000</v>
      </c>
      <c r="AD2909">
        <v>1985</v>
      </c>
      <c r="AE2909">
        <v>581</v>
      </c>
      <c r="AF2909">
        <v>7.8</v>
      </c>
      <c r="AG2909">
        <v>1.85</v>
      </c>
      <c r="AH2909">
        <v>6000</v>
      </c>
    </row>
    <row r="2910" spans="1:34">
      <c r="A2910" t="s">
        <v>34</v>
      </c>
      <c r="B2910" t="s">
        <v>1944</v>
      </c>
      <c r="C2910">
        <v>185</v>
      </c>
      <c r="D2910">
        <v>94</v>
      </c>
      <c r="E2910">
        <v>39</v>
      </c>
      <c r="F2910">
        <v>18</v>
      </c>
      <c r="G2910" t="s">
        <v>1945</v>
      </c>
      <c r="H2910">
        <v>77</v>
      </c>
      <c r="I2910">
        <v>9030581</v>
      </c>
      <c r="J2910" t="s">
        <v>38</v>
      </c>
      <c r="K2910" t="s">
        <v>207</v>
      </c>
      <c r="Q2910" t="s">
        <v>1946</v>
      </c>
      <c r="R2910" t="s">
        <v>1947</v>
      </c>
      <c r="S2910">
        <v>132386</v>
      </c>
      <c r="T2910">
        <v>156</v>
      </c>
      <c r="U2910" t="s">
        <v>1948</v>
      </c>
      <c r="V2910">
        <v>0</v>
      </c>
      <c r="W2910" t="s">
        <v>1949</v>
      </c>
      <c r="X2910" t="s">
        <v>1950</v>
      </c>
      <c r="Y2910">
        <v>398</v>
      </c>
      <c r="Z2910" t="s">
        <v>44</v>
      </c>
      <c r="AA2910" t="s">
        <v>329</v>
      </c>
      <c r="AB2910" t="s">
        <v>62</v>
      </c>
      <c r="AC2910">
        <v>12500000</v>
      </c>
      <c r="AD2910">
        <v>2008</v>
      </c>
      <c r="AE2910">
        <v>32</v>
      </c>
      <c r="AF2910">
        <v>7.8</v>
      </c>
      <c r="AG2910">
        <v>1.85</v>
      </c>
      <c r="AH2910">
        <v>38000</v>
      </c>
    </row>
    <row r="2911" spans="1:34">
      <c r="A2911" t="s">
        <v>34</v>
      </c>
      <c r="B2911" t="s">
        <v>1951</v>
      </c>
      <c r="C2911">
        <v>326</v>
      </c>
      <c r="D2911">
        <v>133</v>
      </c>
      <c r="E2911">
        <v>131</v>
      </c>
      <c r="F2911">
        <v>733</v>
      </c>
      <c r="G2911" t="s">
        <v>1952</v>
      </c>
      <c r="H2911">
        <v>8000</v>
      </c>
      <c r="I2911">
        <v>124868837</v>
      </c>
      <c r="J2911" t="s">
        <v>38</v>
      </c>
      <c r="K2911" t="s">
        <v>87</v>
      </c>
      <c r="Q2911" t="s">
        <v>1953</v>
      </c>
      <c r="R2911" t="s">
        <v>1954</v>
      </c>
      <c r="S2911">
        <v>249688</v>
      </c>
      <c r="T2911">
        <v>10565</v>
      </c>
      <c r="U2911" t="s">
        <v>1955</v>
      </c>
      <c r="V2911">
        <v>0</v>
      </c>
      <c r="W2911" t="s">
        <v>1956</v>
      </c>
      <c r="X2911" t="s">
        <v>1957</v>
      </c>
      <c r="Y2911">
        <v>548</v>
      </c>
      <c r="Z2911" t="s">
        <v>44</v>
      </c>
      <c r="AA2911" t="s">
        <v>45</v>
      </c>
      <c r="AB2911" t="s">
        <v>62</v>
      </c>
      <c r="AC2911">
        <v>12000000</v>
      </c>
      <c r="AD2911">
        <v>2014</v>
      </c>
      <c r="AE2911">
        <v>1000</v>
      </c>
      <c r="AF2911">
        <v>7.8</v>
      </c>
      <c r="AG2911">
        <v>1.85</v>
      </c>
      <c r="AH2911">
        <v>93000</v>
      </c>
    </row>
    <row r="2912" spans="1:34">
      <c r="A2912" t="s">
        <v>34</v>
      </c>
      <c r="B2912" t="s">
        <v>1965</v>
      </c>
      <c r="C2912">
        <v>274</v>
      </c>
      <c r="D2912">
        <v>123</v>
      </c>
      <c r="E2912">
        <v>628</v>
      </c>
      <c r="F2912">
        <v>171</v>
      </c>
      <c r="G2912" t="s">
        <v>1966</v>
      </c>
      <c r="H2912">
        <v>565</v>
      </c>
      <c r="I2912">
        <v>15294553</v>
      </c>
      <c r="J2912" t="s">
        <v>38</v>
      </c>
      <c r="K2912" t="s">
        <v>70</v>
      </c>
      <c r="L2912" t="s">
        <v>87</v>
      </c>
      <c r="Q2912" t="s">
        <v>1967</v>
      </c>
      <c r="R2912" t="s">
        <v>1968</v>
      </c>
      <c r="S2912">
        <v>202341</v>
      </c>
      <c r="T2912">
        <v>1595</v>
      </c>
      <c r="U2912" t="s">
        <v>1969</v>
      </c>
      <c r="V2912">
        <v>1</v>
      </c>
      <c r="W2912" t="s">
        <v>1970</v>
      </c>
      <c r="X2912" t="s">
        <v>1971</v>
      </c>
      <c r="Y2912">
        <v>391</v>
      </c>
      <c r="Z2912" t="s">
        <v>44</v>
      </c>
      <c r="AA2912" t="s">
        <v>329</v>
      </c>
      <c r="AB2912" t="s">
        <v>46</v>
      </c>
      <c r="AC2912">
        <v>12000000</v>
      </c>
      <c r="AD2912">
        <v>2013</v>
      </c>
      <c r="AE2912">
        <v>555</v>
      </c>
      <c r="AF2912">
        <v>7.8</v>
      </c>
      <c r="AG2912">
        <v>2.35</v>
      </c>
      <c r="AH2912">
        <v>105000</v>
      </c>
    </row>
    <row r="2913" spans="1:34">
      <c r="A2913" t="s">
        <v>34</v>
      </c>
      <c r="B2913" t="s">
        <v>1972</v>
      </c>
      <c r="C2913">
        <v>80</v>
      </c>
      <c r="D2913">
        <v>118</v>
      </c>
      <c r="E2913">
        <v>529</v>
      </c>
      <c r="F2913">
        <v>472</v>
      </c>
      <c r="G2913" t="s">
        <v>114</v>
      </c>
      <c r="H2913">
        <v>40000</v>
      </c>
      <c r="I2913">
        <v>9170214</v>
      </c>
      <c r="J2913" t="s">
        <v>38</v>
      </c>
      <c r="K2913" t="s">
        <v>87</v>
      </c>
      <c r="Q2913" t="s">
        <v>785</v>
      </c>
      <c r="R2913" t="s">
        <v>1973</v>
      </c>
      <c r="S2913">
        <v>171882</v>
      </c>
      <c r="T2913">
        <v>69746</v>
      </c>
      <c r="U2913" t="s">
        <v>1974</v>
      </c>
      <c r="V2913">
        <v>1</v>
      </c>
      <c r="W2913" t="s">
        <v>1975</v>
      </c>
      <c r="X2913" t="s">
        <v>1976</v>
      </c>
      <c r="Y2913">
        <v>292</v>
      </c>
      <c r="Z2913" t="s">
        <v>44</v>
      </c>
      <c r="AA2913" t="s">
        <v>45</v>
      </c>
      <c r="AB2913" t="s">
        <v>62</v>
      </c>
      <c r="AC2913">
        <v>11000000</v>
      </c>
      <c r="AD2913">
        <v>1993</v>
      </c>
      <c r="AE2913">
        <v>29000</v>
      </c>
      <c r="AF2913">
        <v>7.8</v>
      </c>
      <c r="AG2913">
        <v>1.85</v>
      </c>
      <c r="AH2913">
        <v>14000</v>
      </c>
    </row>
    <row r="2914" spans="1:34">
      <c r="A2914" t="s">
        <v>34</v>
      </c>
      <c r="B2914" t="s">
        <v>1997</v>
      </c>
      <c r="C2914">
        <v>62</v>
      </c>
      <c r="D2914">
        <v>124</v>
      </c>
      <c r="E2914">
        <v>0</v>
      </c>
      <c r="F2914">
        <v>535</v>
      </c>
      <c r="G2914" t="s">
        <v>1998</v>
      </c>
      <c r="H2914">
        <v>2000</v>
      </c>
      <c r="I2914">
        <v>54800000</v>
      </c>
      <c r="J2914" t="s">
        <v>38</v>
      </c>
      <c r="Q2914" t="s">
        <v>1123</v>
      </c>
      <c r="R2914" t="s">
        <v>1999</v>
      </c>
      <c r="S2914">
        <v>35130</v>
      </c>
      <c r="T2914">
        <v>5122</v>
      </c>
      <c r="U2914" t="s">
        <v>634</v>
      </c>
      <c r="V2914">
        <v>3</v>
      </c>
      <c r="W2914" t="s">
        <v>2000</v>
      </c>
      <c r="X2914" t="s">
        <v>2001</v>
      </c>
      <c r="Y2914">
        <v>283</v>
      </c>
      <c r="Z2914" t="s">
        <v>44</v>
      </c>
      <c r="AA2914" t="s">
        <v>45</v>
      </c>
      <c r="AB2914" t="s">
        <v>46</v>
      </c>
      <c r="AC2914">
        <v>6000000</v>
      </c>
      <c r="AD2914">
        <v>1980</v>
      </c>
      <c r="AE2914">
        <v>553</v>
      </c>
      <c r="AF2914">
        <v>7.8</v>
      </c>
      <c r="AG2914">
        <v>1.85</v>
      </c>
      <c r="AH2914">
        <v>0</v>
      </c>
    </row>
    <row r="2915" spans="1:34">
      <c r="A2915" t="s">
        <v>34</v>
      </c>
      <c r="B2915" t="s">
        <v>2015</v>
      </c>
      <c r="C2915">
        <v>265</v>
      </c>
      <c r="D2915">
        <v>101</v>
      </c>
      <c r="E2915">
        <v>0</v>
      </c>
      <c r="F2915">
        <v>11</v>
      </c>
      <c r="G2915" t="s">
        <v>859</v>
      </c>
      <c r="H2915">
        <v>19000</v>
      </c>
      <c r="I2915">
        <v>44566004</v>
      </c>
      <c r="J2915" t="s">
        <v>38</v>
      </c>
      <c r="Q2915" t="s">
        <v>291</v>
      </c>
      <c r="R2915" t="s">
        <v>2016</v>
      </c>
      <c r="S2915">
        <v>321283</v>
      </c>
      <c r="T2915">
        <v>32015</v>
      </c>
      <c r="U2915" t="s">
        <v>2017</v>
      </c>
      <c r="V2915">
        <v>0</v>
      </c>
      <c r="W2915" t="s">
        <v>2018</v>
      </c>
      <c r="X2915" t="s">
        <v>2019</v>
      </c>
      <c r="Y2915">
        <v>1848</v>
      </c>
      <c r="Z2915" t="s">
        <v>44</v>
      </c>
      <c r="AA2915" t="s">
        <v>45</v>
      </c>
      <c r="AB2915" t="s">
        <v>46</v>
      </c>
      <c r="AC2915">
        <v>4000000</v>
      </c>
      <c r="AD2915">
        <v>2003</v>
      </c>
      <c r="AE2915">
        <v>13000</v>
      </c>
      <c r="AF2915">
        <v>7.8</v>
      </c>
      <c r="AG2915">
        <v>1.85</v>
      </c>
      <c r="AH2915">
        <v>17000</v>
      </c>
    </row>
    <row r="2916" spans="1:34">
      <c r="A2916" t="s">
        <v>34</v>
      </c>
      <c r="B2916" t="s">
        <v>1536</v>
      </c>
      <c r="C2916">
        <v>29</v>
      </c>
      <c r="D2916">
        <v>140</v>
      </c>
      <c r="E2916">
        <v>133</v>
      </c>
      <c r="F2916">
        <v>239</v>
      </c>
      <c r="G2916" t="s">
        <v>2047</v>
      </c>
      <c r="H2916">
        <v>443</v>
      </c>
      <c r="I2916">
        <v>3130592</v>
      </c>
      <c r="J2916" t="s">
        <v>38</v>
      </c>
      <c r="K2916" t="s">
        <v>87</v>
      </c>
      <c r="Q2916" t="s">
        <v>644</v>
      </c>
      <c r="R2916" t="s">
        <v>2048</v>
      </c>
      <c r="S2916">
        <v>10755</v>
      </c>
      <c r="T2916">
        <v>1269</v>
      </c>
      <c r="U2916" t="s">
        <v>2049</v>
      </c>
      <c r="V2916">
        <v>1</v>
      </c>
      <c r="W2916" t="s">
        <v>2050</v>
      </c>
      <c r="X2916" t="s">
        <v>2051</v>
      </c>
      <c r="Y2916">
        <v>69</v>
      </c>
      <c r="Z2916" t="s">
        <v>44</v>
      </c>
      <c r="AA2916" t="s">
        <v>329</v>
      </c>
      <c r="AB2916" t="s">
        <v>46</v>
      </c>
      <c r="AC2916">
        <v>2600000</v>
      </c>
      <c r="AD2916">
        <v>1987</v>
      </c>
      <c r="AE2916">
        <v>249</v>
      </c>
      <c r="AF2916">
        <v>7.8</v>
      </c>
      <c r="AG2916">
        <v>1.66</v>
      </c>
      <c r="AH2916">
        <v>963</v>
      </c>
    </row>
    <row r="2917" spans="1:34">
      <c r="A2917" t="s">
        <v>34</v>
      </c>
      <c r="B2917" t="s">
        <v>2080</v>
      </c>
      <c r="C2917">
        <v>195</v>
      </c>
      <c r="D2917">
        <v>104</v>
      </c>
      <c r="E2917">
        <v>25</v>
      </c>
      <c r="F2917">
        <v>73</v>
      </c>
      <c r="G2917" t="s">
        <v>2081</v>
      </c>
      <c r="H2917">
        <v>638</v>
      </c>
      <c r="I2917">
        <v>4231500</v>
      </c>
      <c r="J2917" t="s">
        <v>38</v>
      </c>
      <c r="K2917" t="s">
        <v>87</v>
      </c>
      <c r="Q2917" t="s">
        <v>2082</v>
      </c>
      <c r="R2917" t="s">
        <v>2083</v>
      </c>
      <c r="S2917">
        <v>30479</v>
      </c>
      <c r="T2917">
        <v>822</v>
      </c>
      <c r="U2917" t="s">
        <v>2084</v>
      </c>
      <c r="V2917">
        <v>2</v>
      </c>
      <c r="W2917" t="s">
        <v>2085</v>
      </c>
      <c r="X2917" t="s">
        <v>2086</v>
      </c>
      <c r="Y2917">
        <v>162</v>
      </c>
      <c r="Z2917" t="s">
        <v>1288</v>
      </c>
      <c r="AA2917" t="s">
        <v>1289</v>
      </c>
      <c r="AB2917" t="s">
        <v>150</v>
      </c>
      <c r="AC2917">
        <v>1000000</v>
      </c>
      <c r="AD2917">
        <v>2013</v>
      </c>
      <c r="AE2917">
        <v>85</v>
      </c>
      <c r="AF2917">
        <v>7.8</v>
      </c>
      <c r="AG2917">
        <v>2.35</v>
      </c>
      <c r="AH2917">
        <v>16000</v>
      </c>
    </row>
    <row r="2918" spans="1:34">
      <c r="A2918" t="s">
        <v>34</v>
      </c>
      <c r="B2918" t="s">
        <v>262</v>
      </c>
      <c r="C2918">
        <v>315</v>
      </c>
      <c r="D2918">
        <v>194</v>
      </c>
      <c r="E2918">
        <v>0</v>
      </c>
      <c r="F2918">
        <v>794</v>
      </c>
      <c r="G2918" t="s">
        <v>509</v>
      </c>
      <c r="H2918">
        <v>29000</v>
      </c>
      <c r="I2918">
        <v>658672302</v>
      </c>
      <c r="J2918" t="s">
        <v>38</v>
      </c>
      <c r="K2918" t="s">
        <v>87</v>
      </c>
      <c r="Q2918" t="s">
        <v>114</v>
      </c>
      <c r="R2918" t="s">
        <v>2108</v>
      </c>
      <c r="S2918">
        <v>793059</v>
      </c>
      <c r="T2918">
        <v>45223</v>
      </c>
      <c r="U2918" t="s">
        <v>2109</v>
      </c>
      <c r="V2918">
        <v>0</v>
      </c>
      <c r="W2918" t="s">
        <v>2110</v>
      </c>
      <c r="X2918" t="s">
        <v>2111</v>
      </c>
      <c r="Y2918">
        <v>2528</v>
      </c>
      <c r="Z2918" t="s">
        <v>44</v>
      </c>
      <c r="AA2918" t="s">
        <v>45</v>
      </c>
      <c r="AB2918" t="s">
        <v>62</v>
      </c>
      <c r="AC2918">
        <v>200000000</v>
      </c>
      <c r="AD2918">
        <v>1997</v>
      </c>
      <c r="AE2918">
        <v>14000</v>
      </c>
      <c r="AF2918">
        <v>7.7</v>
      </c>
      <c r="AG2918">
        <v>2.35</v>
      </c>
      <c r="AH2918">
        <v>26000</v>
      </c>
    </row>
    <row r="2919" spans="1:34">
      <c r="A2919" t="s">
        <v>34</v>
      </c>
      <c r="B2919" t="s">
        <v>255</v>
      </c>
      <c r="C2919">
        <v>200</v>
      </c>
      <c r="D2919">
        <v>152</v>
      </c>
      <c r="E2919">
        <v>0</v>
      </c>
      <c r="F2919">
        <v>557</v>
      </c>
      <c r="G2919" t="s">
        <v>1481</v>
      </c>
      <c r="H2919">
        <v>2000</v>
      </c>
      <c r="I2919">
        <v>108638745</v>
      </c>
      <c r="J2919" t="s">
        <v>38</v>
      </c>
      <c r="K2919" t="s">
        <v>80</v>
      </c>
      <c r="L2919" t="s">
        <v>207</v>
      </c>
      <c r="Q2919" t="s">
        <v>2127</v>
      </c>
      <c r="R2919" t="s">
        <v>2128</v>
      </c>
      <c r="S2919">
        <v>292022</v>
      </c>
      <c r="T2919">
        <v>4270</v>
      </c>
      <c r="U2919" t="s">
        <v>730</v>
      </c>
      <c r="V2919">
        <v>0</v>
      </c>
      <c r="W2919" t="s">
        <v>2129</v>
      </c>
      <c r="X2919" t="s">
        <v>2130</v>
      </c>
      <c r="Y2919">
        <v>1103</v>
      </c>
      <c r="Z2919" t="s">
        <v>44</v>
      </c>
      <c r="AA2919" t="s">
        <v>45</v>
      </c>
      <c r="AB2919" t="s">
        <v>46</v>
      </c>
      <c r="AC2919">
        <v>92000000</v>
      </c>
      <c r="AD2919">
        <v>2001</v>
      </c>
      <c r="AE2919">
        <v>820</v>
      </c>
      <c r="AF2919">
        <v>7.7</v>
      </c>
      <c r="AG2919">
        <v>2.35</v>
      </c>
      <c r="AH2919">
        <v>10000</v>
      </c>
    </row>
    <row r="2920" spans="1:34">
      <c r="A2920" t="s">
        <v>34</v>
      </c>
      <c r="B2920" t="s">
        <v>383</v>
      </c>
      <c r="C2920">
        <v>186</v>
      </c>
      <c r="D2920">
        <v>133</v>
      </c>
      <c r="E2920">
        <v>0</v>
      </c>
      <c r="F2920">
        <v>46</v>
      </c>
      <c r="G2920" t="s">
        <v>2176</v>
      </c>
      <c r="H2920">
        <v>226</v>
      </c>
      <c r="I2920">
        <v>6167817</v>
      </c>
      <c r="J2920" t="s">
        <v>38</v>
      </c>
      <c r="K2920" t="s">
        <v>90</v>
      </c>
      <c r="L2920" t="s">
        <v>87</v>
      </c>
      <c r="M2920" t="s">
        <v>207</v>
      </c>
      <c r="Q2920" t="s">
        <v>2177</v>
      </c>
      <c r="R2920" t="s">
        <v>2178</v>
      </c>
      <c r="S2920">
        <v>62607</v>
      </c>
      <c r="T2920">
        <v>405</v>
      </c>
      <c r="U2920" t="s">
        <v>2179</v>
      </c>
      <c r="V2920">
        <v>1</v>
      </c>
      <c r="W2920" t="s">
        <v>2180</v>
      </c>
      <c r="X2920" t="s">
        <v>2181</v>
      </c>
      <c r="Y2920">
        <v>239</v>
      </c>
      <c r="Z2920" t="s">
        <v>390</v>
      </c>
      <c r="AA2920" t="s">
        <v>301</v>
      </c>
      <c r="AB2920" t="s">
        <v>46</v>
      </c>
      <c r="AC2920">
        <v>47000000</v>
      </c>
      <c r="AD2920">
        <v>2004</v>
      </c>
      <c r="AE2920">
        <v>52</v>
      </c>
      <c r="AF2920">
        <v>7.7</v>
      </c>
      <c r="AG2920">
        <v>2.35</v>
      </c>
      <c r="AH2920">
        <v>0</v>
      </c>
    </row>
    <row r="2921" spans="1:34">
      <c r="A2921" t="s">
        <v>34</v>
      </c>
      <c r="B2921" t="s">
        <v>1096</v>
      </c>
      <c r="C2921">
        <v>202</v>
      </c>
      <c r="D2921">
        <v>123</v>
      </c>
      <c r="E2921">
        <v>125</v>
      </c>
      <c r="F2921">
        <v>835</v>
      </c>
      <c r="G2921" t="s">
        <v>849</v>
      </c>
      <c r="H2921">
        <v>10000</v>
      </c>
      <c r="I2921">
        <v>69951824</v>
      </c>
      <c r="J2921" t="s">
        <v>38</v>
      </c>
      <c r="K2921" t="s">
        <v>87</v>
      </c>
      <c r="Q2921" t="s">
        <v>1098</v>
      </c>
      <c r="R2921" t="s">
        <v>2182</v>
      </c>
      <c r="S2921">
        <v>232710</v>
      </c>
      <c r="T2921">
        <v>14727</v>
      </c>
      <c r="U2921" t="s">
        <v>2183</v>
      </c>
      <c r="V2921">
        <v>1</v>
      </c>
      <c r="W2921" t="s">
        <v>2184</v>
      </c>
      <c r="X2921" t="s">
        <v>2185</v>
      </c>
      <c r="Y2921">
        <v>599</v>
      </c>
      <c r="Z2921" t="s">
        <v>44</v>
      </c>
      <c r="AA2921" t="s">
        <v>45</v>
      </c>
      <c r="AB2921" t="s">
        <v>62</v>
      </c>
      <c r="AC2921">
        <v>55000000</v>
      </c>
      <c r="AD2921">
        <v>2008</v>
      </c>
      <c r="AE2921">
        <v>3000</v>
      </c>
      <c r="AF2921">
        <v>7.7</v>
      </c>
      <c r="AG2921">
        <v>2.35</v>
      </c>
      <c r="AH2921">
        <v>26000</v>
      </c>
    </row>
    <row r="2922" spans="1:34">
      <c r="A2922" t="s">
        <v>34</v>
      </c>
      <c r="B2922" t="s">
        <v>2232</v>
      </c>
      <c r="C2922">
        <v>437</v>
      </c>
      <c r="D2922">
        <v>133</v>
      </c>
      <c r="E2922">
        <v>0</v>
      </c>
      <c r="F2922">
        <v>531</v>
      </c>
      <c r="G2922" t="s">
        <v>2233</v>
      </c>
      <c r="H2922">
        <v>13000</v>
      </c>
      <c r="I2922">
        <v>109712885</v>
      </c>
      <c r="J2922" t="s">
        <v>38</v>
      </c>
      <c r="K2922" t="s">
        <v>520</v>
      </c>
      <c r="Q2922" t="s">
        <v>1031</v>
      </c>
      <c r="R2922" t="s">
        <v>2234</v>
      </c>
      <c r="S2922">
        <v>146708</v>
      </c>
      <c r="T2922">
        <v>15106</v>
      </c>
      <c r="U2922" t="s">
        <v>2235</v>
      </c>
      <c r="V2922">
        <v>1</v>
      </c>
      <c r="W2922" t="s">
        <v>2236</v>
      </c>
      <c r="X2922" t="s">
        <v>2237</v>
      </c>
      <c r="Y2922">
        <v>362</v>
      </c>
      <c r="Z2922" t="s">
        <v>44</v>
      </c>
      <c r="AA2922" t="s">
        <v>45</v>
      </c>
      <c r="AB2922" t="s">
        <v>62</v>
      </c>
      <c r="AC2922">
        <v>35000000</v>
      </c>
      <c r="AD2922">
        <v>2015</v>
      </c>
      <c r="AE2922">
        <v>597</v>
      </c>
      <c r="AF2922">
        <v>7.7</v>
      </c>
      <c r="AG2922">
        <v>2.35</v>
      </c>
      <c r="AH2922">
        <v>70000</v>
      </c>
    </row>
    <row r="2923" spans="1:34">
      <c r="A2923" t="s">
        <v>34</v>
      </c>
      <c r="B2923" t="s">
        <v>630</v>
      </c>
      <c r="C2923">
        <v>302</v>
      </c>
      <c r="D2923">
        <v>122</v>
      </c>
      <c r="E2923">
        <v>2000</v>
      </c>
      <c r="F2923">
        <v>1000</v>
      </c>
      <c r="G2923" t="s">
        <v>2264</v>
      </c>
      <c r="H2923">
        <v>2000</v>
      </c>
      <c r="I2923">
        <v>18593156</v>
      </c>
      <c r="J2923" t="s">
        <v>38</v>
      </c>
      <c r="Q2923" t="s">
        <v>2265</v>
      </c>
      <c r="R2923" t="s">
        <v>2266</v>
      </c>
      <c r="S2923">
        <v>88682</v>
      </c>
      <c r="T2923">
        <v>6161</v>
      </c>
      <c r="U2923" t="s">
        <v>1691</v>
      </c>
      <c r="V2923">
        <v>1</v>
      </c>
      <c r="W2923" t="s">
        <v>2267</v>
      </c>
      <c r="X2923" t="s">
        <v>2268</v>
      </c>
      <c r="Y2923">
        <v>241</v>
      </c>
      <c r="Z2923" t="s">
        <v>44</v>
      </c>
      <c r="AA2923" t="s">
        <v>45</v>
      </c>
      <c r="AB2923" t="s">
        <v>46</v>
      </c>
      <c r="AC2923">
        <v>35000000</v>
      </c>
      <c r="AD2923">
        <v>2008</v>
      </c>
      <c r="AE2923">
        <v>1000</v>
      </c>
      <c r="AF2923">
        <v>7.7</v>
      </c>
      <c r="AG2923">
        <v>2.35</v>
      </c>
      <c r="AH2923">
        <v>0</v>
      </c>
    </row>
    <row r="2924" spans="1:34">
      <c r="A2924" t="s">
        <v>34</v>
      </c>
      <c r="B2924" t="s">
        <v>2280</v>
      </c>
      <c r="C2924">
        <v>22</v>
      </c>
      <c r="D2924">
        <v>271</v>
      </c>
      <c r="E2924">
        <v>33</v>
      </c>
      <c r="F2924">
        <v>251</v>
      </c>
      <c r="G2924" t="s">
        <v>2281</v>
      </c>
      <c r="H2924">
        <v>854</v>
      </c>
      <c r="I2924">
        <v>10769960</v>
      </c>
      <c r="J2924" t="s">
        <v>38</v>
      </c>
      <c r="K2924" t="s">
        <v>80</v>
      </c>
      <c r="L2924" t="s">
        <v>207</v>
      </c>
      <c r="Q2924" t="s">
        <v>965</v>
      </c>
      <c r="R2924" t="s">
        <v>2282</v>
      </c>
      <c r="S2924">
        <v>21940</v>
      </c>
      <c r="T2924">
        <v>2107</v>
      </c>
      <c r="U2924" t="s">
        <v>2283</v>
      </c>
      <c r="V2924">
        <v>0</v>
      </c>
      <c r="W2924" t="s">
        <v>2284</v>
      </c>
      <c r="X2924" t="s">
        <v>2285</v>
      </c>
      <c r="Y2924">
        <v>256</v>
      </c>
      <c r="Z2924" t="s">
        <v>44</v>
      </c>
      <c r="AA2924" t="s">
        <v>45</v>
      </c>
      <c r="AB2924" t="s">
        <v>150</v>
      </c>
      <c r="AC2924">
        <v>25000000</v>
      </c>
      <c r="AD2924">
        <v>1993</v>
      </c>
      <c r="AE2924">
        <v>702</v>
      </c>
      <c r="AF2924">
        <v>7.7</v>
      </c>
      <c r="AG2924">
        <v>1.85</v>
      </c>
      <c r="AH2924">
        <v>0</v>
      </c>
    </row>
    <row r="2925" spans="1:34">
      <c r="A2925" t="s">
        <v>34</v>
      </c>
      <c r="B2925" t="s">
        <v>2286</v>
      </c>
      <c r="C2925">
        <v>51</v>
      </c>
      <c r="D2925">
        <v>119</v>
      </c>
      <c r="E2925">
        <v>350</v>
      </c>
      <c r="F2925">
        <v>418</v>
      </c>
      <c r="G2925" t="s">
        <v>2287</v>
      </c>
      <c r="H2925">
        <v>18000</v>
      </c>
      <c r="I2925">
        <v>34700000</v>
      </c>
      <c r="J2925" t="s">
        <v>38</v>
      </c>
      <c r="K2925" t="s">
        <v>87</v>
      </c>
      <c r="Q2925" t="s">
        <v>156</v>
      </c>
      <c r="R2925" t="s">
        <v>2288</v>
      </c>
      <c r="S2925">
        <v>52846</v>
      </c>
      <c r="T2925">
        <v>35501</v>
      </c>
      <c r="U2925" t="s">
        <v>2289</v>
      </c>
      <c r="V2925">
        <v>2</v>
      </c>
      <c r="W2925" t="s">
        <v>2290</v>
      </c>
      <c r="X2925" t="s">
        <v>2291</v>
      </c>
      <c r="Y2925">
        <v>143</v>
      </c>
      <c r="Z2925" t="s">
        <v>44</v>
      </c>
      <c r="AA2925" t="s">
        <v>45</v>
      </c>
      <c r="AB2925" t="s">
        <v>46</v>
      </c>
      <c r="AC2925">
        <v>14000000</v>
      </c>
      <c r="AD2925">
        <v>1988</v>
      </c>
      <c r="AE2925">
        <v>17000</v>
      </c>
      <c r="AF2925">
        <v>7.7</v>
      </c>
      <c r="AG2925">
        <v>1.85</v>
      </c>
      <c r="AH2925">
        <v>0</v>
      </c>
    </row>
    <row r="2926" spans="1:34">
      <c r="A2926" t="s">
        <v>34</v>
      </c>
      <c r="B2926" t="s">
        <v>77</v>
      </c>
      <c r="C2926">
        <v>171</v>
      </c>
      <c r="D2926">
        <v>135</v>
      </c>
      <c r="E2926">
        <v>14000</v>
      </c>
      <c r="F2926">
        <v>252</v>
      </c>
      <c r="G2926" t="s">
        <v>1341</v>
      </c>
      <c r="H2926">
        <v>559</v>
      </c>
      <c r="I2926">
        <v>128300000</v>
      </c>
      <c r="J2926" t="s">
        <v>38</v>
      </c>
      <c r="K2926" t="s">
        <v>86</v>
      </c>
      <c r="Q2926" t="s">
        <v>1919</v>
      </c>
      <c r="R2926" t="s">
        <v>2297</v>
      </c>
      <c r="S2926">
        <v>139288</v>
      </c>
      <c r="T2926">
        <v>1591</v>
      </c>
      <c r="U2926" t="s">
        <v>2298</v>
      </c>
      <c r="V2926">
        <v>0</v>
      </c>
      <c r="W2926" t="s">
        <v>2299</v>
      </c>
      <c r="X2926" t="s">
        <v>2300</v>
      </c>
      <c r="Y2926">
        <v>339</v>
      </c>
      <c r="Z2926" t="s">
        <v>44</v>
      </c>
      <c r="AA2926" t="s">
        <v>45</v>
      </c>
      <c r="AB2926" t="s">
        <v>150</v>
      </c>
      <c r="AC2926">
        <v>19400870</v>
      </c>
      <c r="AD2926">
        <v>1977</v>
      </c>
      <c r="AE2926">
        <v>481</v>
      </c>
      <c r="AF2926">
        <v>7.7</v>
      </c>
      <c r="AG2926">
        <v>2.35</v>
      </c>
      <c r="AH2926">
        <v>0</v>
      </c>
    </row>
    <row r="2927" spans="1:34">
      <c r="A2927" t="s">
        <v>34</v>
      </c>
      <c r="B2927" t="s">
        <v>773</v>
      </c>
      <c r="C2927">
        <v>192</v>
      </c>
      <c r="D2927">
        <v>124</v>
      </c>
      <c r="E2927">
        <v>0</v>
      </c>
      <c r="F2927">
        <v>430</v>
      </c>
      <c r="G2927" t="s">
        <v>641</v>
      </c>
      <c r="H2927">
        <v>6000</v>
      </c>
      <c r="I2927">
        <v>16248701</v>
      </c>
      <c r="J2927" t="s">
        <v>38</v>
      </c>
      <c r="Q2927" t="s">
        <v>1210</v>
      </c>
      <c r="R2927" t="s">
        <v>2301</v>
      </c>
      <c r="S2927">
        <v>189683</v>
      </c>
      <c r="T2927">
        <v>7567</v>
      </c>
      <c r="U2927" t="s">
        <v>1398</v>
      </c>
      <c r="V2927">
        <v>0</v>
      </c>
      <c r="W2927" t="s">
        <v>2302</v>
      </c>
      <c r="X2927" t="s">
        <v>2303</v>
      </c>
      <c r="Y2927">
        <v>559</v>
      </c>
      <c r="Z2927" t="s">
        <v>44</v>
      </c>
      <c r="AA2927" t="s">
        <v>45</v>
      </c>
      <c r="AB2927" t="s">
        <v>46</v>
      </c>
      <c r="AC2927">
        <v>20000000</v>
      </c>
      <c r="AD2927">
        <v>2003</v>
      </c>
      <c r="AE2927">
        <v>979</v>
      </c>
      <c r="AF2927">
        <v>7.7</v>
      </c>
      <c r="AG2927">
        <v>1.85</v>
      </c>
      <c r="AH2927">
        <v>0</v>
      </c>
    </row>
    <row r="2928" spans="1:34">
      <c r="A2928" t="s">
        <v>34</v>
      </c>
      <c r="B2928" t="s">
        <v>1060</v>
      </c>
      <c r="C2928">
        <v>69</v>
      </c>
      <c r="D2928">
        <v>136</v>
      </c>
      <c r="E2928">
        <v>0</v>
      </c>
      <c r="F2928">
        <v>1000</v>
      </c>
      <c r="G2928" t="s">
        <v>509</v>
      </c>
      <c r="H2928">
        <v>25000</v>
      </c>
      <c r="I2928">
        <v>42700000</v>
      </c>
      <c r="J2928" t="s">
        <v>38</v>
      </c>
      <c r="K2928" t="s">
        <v>87</v>
      </c>
      <c r="Q2928" t="s">
        <v>655</v>
      </c>
      <c r="R2928" t="s">
        <v>2313</v>
      </c>
      <c r="S2928">
        <v>78392</v>
      </c>
      <c r="T2928">
        <v>41059</v>
      </c>
      <c r="U2928" t="s">
        <v>511</v>
      </c>
      <c r="V2928">
        <v>2</v>
      </c>
      <c r="W2928" t="s">
        <v>2314</v>
      </c>
      <c r="X2928" t="s">
        <v>2315</v>
      </c>
      <c r="Y2928">
        <v>196</v>
      </c>
      <c r="Z2928" t="s">
        <v>44</v>
      </c>
      <c r="AA2928" t="s">
        <v>45</v>
      </c>
      <c r="AB2928" t="s">
        <v>150</v>
      </c>
      <c r="AC2928">
        <v>16500000</v>
      </c>
      <c r="AD2928">
        <v>1995</v>
      </c>
      <c r="AE2928">
        <v>14000</v>
      </c>
      <c r="AF2928">
        <v>7.7</v>
      </c>
      <c r="AG2928">
        <v>1.85</v>
      </c>
      <c r="AH2928">
        <v>0</v>
      </c>
    </row>
    <row r="2929" spans="1:55">
      <c r="A2929" t="s">
        <v>34</v>
      </c>
      <c r="B2929" t="s">
        <v>216</v>
      </c>
      <c r="C2929">
        <v>68</v>
      </c>
      <c r="D2929">
        <v>125</v>
      </c>
      <c r="E2929">
        <v>438</v>
      </c>
      <c r="F2929">
        <v>372</v>
      </c>
      <c r="G2929" t="s">
        <v>138</v>
      </c>
      <c r="H2929">
        <v>18000</v>
      </c>
      <c r="I2929">
        <v>77324422</v>
      </c>
      <c r="J2929" t="s">
        <v>38</v>
      </c>
      <c r="Q2929" t="s">
        <v>1453</v>
      </c>
      <c r="R2929" t="s">
        <v>2316</v>
      </c>
      <c r="S2929">
        <v>178731</v>
      </c>
      <c r="T2929">
        <v>33865</v>
      </c>
      <c r="U2929" t="s">
        <v>2317</v>
      </c>
      <c r="V2929">
        <v>2</v>
      </c>
      <c r="W2929" t="s">
        <v>2318</v>
      </c>
      <c r="X2929" t="s">
        <v>2319</v>
      </c>
      <c r="Y2929">
        <v>261</v>
      </c>
      <c r="Z2929" t="s">
        <v>44</v>
      </c>
      <c r="AA2929" t="s">
        <v>45</v>
      </c>
      <c r="AB2929" t="s">
        <v>62</v>
      </c>
      <c r="AC2929">
        <v>26000000</v>
      </c>
      <c r="AD2929">
        <v>1993</v>
      </c>
      <c r="AE2929">
        <v>15000</v>
      </c>
      <c r="AF2929">
        <v>7.7</v>
      </c>
      <c r="AG2929">
        <v>1.85</v>
      </c>
      <c r="AH2929">
        <v>0</v>
      </c>
    </row>
    <row r="2930" spans="1:55">
      <c r="A2930" t="s">
        <v>34</v>
      </c>
      <c r="B2930" t="s">
        <v>983</v>
      </c>
      <c r="C2930">
        <v>278</v>
      </c>
      <c r="D2930">
        <v>119</v>
      </c>
      <c r="E2930">
        <v>11000</v>
      </c>
      <c r="F2930">
        <v>400</v>
      </c>
      <c r="G2930" t="s">
        <v>2331</v>
      </c>
      <c r="H2930">
        <v>19000</v>
      </c>
      <c r="I2930">
        <v>23089926</v>
      </c>
      <c r="J2930" t="s">
        <v>38</v>
      </c>
      <c r="K2930" t="s">
        <v>87</v>
      </c>
      <c r="L2930" t="s">
        <v>57</v>
      </c>
      <c r="Q2930" t="s">
        <v>291</v>
      </c>
      <c r="R2930" t="s">
        <v>2332</v>
      </c>
      <c r="S2930">
        <v>166269</v>
      </c>
      <c r="T2930">
        <v>20391</v>
      </c>
      <c r="U2930" t="s">
        <v>2333</v>
      </c>
      <c r="V2930">
        <v>3</v>
      </c>
      <c r="W2930" t="s">
        <v>2334</v>
      </c>
      <c r="X2930" t="s">
        <v>2335</v>
      </c>
      <c r="Y2930">
        <v>735</v>
      </c>
      <c r="Z2930" t="s">
        <v>44</v>
      </c>
      <c r="AA2930" t="s">
        <v>329</v>
      </c>
      <c r="AB2930" t="s">
        <v>46</v>
      </c>
      <c r="AC2930">
        <v>15000000</v>
      </c>
      <c r="AD2930">
        <v>2005</v>
      </c>
      <c r="AE2930">
        <v>567</v>
      </c>
      <c r="AF2930">
        <v>7.7</v>
      </c>
      <c r="AG2930">
        <v>1.85</v>
      </c>
      <c r="AH2930">
        <v>0</v>
      </c>
    </row>
    <row r="2931" spans="1:55">
      <c r="A2931" t="s">
        <v>34</v>
      </c>
      <c r="B2931" t="s">
        <v>1060</v>
      </c>
      <c r="C2931">
        <v>357</v>
      </c>
      <c r="D2931">
        <v>134</v>
      </c>
      <c r="E2931">
        <v>0</v>
      </c>
      <c r="F2931">
        <v>11000</v>
      </c>
      <c r="G2931" t="s">
        <v>55</v>
      </c>
      <c r="H2931">
        <v>15000</v>
      </c>
      <c r="I2931">
        <v>83025853</v>
      </c>
      <c r="J2931" t="s">
        <v>38</v>
      </c>
      <c r="K2931" t="s">
        <v>87</v>
      </c>
      <c r="Q2931" t="s">
        <v>836</v>
      </c>
      <c r="R2931" t="s">
        <v>2342</v>
      </c>
      <c r="S2931">
        <v>259837</v>
      </c>
      <c r="T2931">
        <v>39789</v>
      </c>
      <c r="U2931" t="s">
        <v>200</v>
      </c>
      <c r="V2931">
        <v>0</v>
      </c>
      <c r="W2931" t="s">
        <v>2343</v>
      </c>
      <c r="X2931" t="s">
        <v>2344</v>
      </c>
      <c r="Y2931">
        <v>2254</v>
      </c>
      <c r="Z2931" t="s">
        <v>44</v>
      </c>
      <c r="AA2931" t="s">
        <v>45</v>
      </c>
      <c r="AB2931" t="s">
        <v>46</v>
      </c>
      <c r="AC2931">
        <v>14000000</v>
      </c>
      <c r="AD2931">
        <v>2005</v>
      </c>
      <c r="AE2931">
        <v>13000</v>
      </c>
      <c r="AF2931">
        <v>7.7</v>
      </c>
      <c r="AG2931">
        <v>1.85</v>
      </c>
      <c r="AH2931">
        <v>13000</v>
      </c>
    </row>
    <row r="2932" spans="1:55">
      <c r="A2932" t="s">
        <v>76</v>
      </c>
      <c r="B2932" t="s">
        <v>2350</v>
      </c>
      <c r="C2932">
        <v>489</v>
      </c>
      <c r="D2932">
        <v>108</v>
      </c>
      <c r="E2932">
        <v>232</v>
      </c>
      <c r="F2932">
        <v>123</v>
      </c>
      <c r="G2932" t="s">
        <v>2351</v>
      </c>
      <c r="H2932">
        <v>149</v>
      </c>
      <c r="I2932">
        <v>25440971</v>
      </c>
      <c r="J2932" t="s">
        <v>38</v>
      </c>
      <c r="K2932" t="s">
        <v>90</v>
      </c>
      <c r="L2932" t="s">
        <v>86</v>
      </c>
      <c r="M2932" t="s">
        <v>57</v>
      </c>
      <c r="Q2932" t="s">
        <v>2352</v>
      </c>
      <c r="R2932" t="s">
        <v>2353</v>
      </c>
      <c r="S2932">
        <v>289508</v>
      </c>
      <c r="T2932">
        <v>430</v>
      </c>
      <c r="U2932" t="s">
        <v>2354</v>
      </c>
      <c r="V2932">
        <v>0</v>
      </c>
      <c r="W2932" t="s">
        <v>2355</v>
      </c>
      <c r="X2932" t="s">
        <v>2356</v>
      </c>
      <c r="Y2932">
        <v>611</v>
      </c>
      <c r="Z2932" t="s">
        <v>44</v>
      </c>
      <c r="AA2932" t="s">
        <v>329</v>
      </c>
      <c r="AB2932" t="s">
        <v>46</v>
      </c>
      <c r="AC2932">
        <v>15000000</v>
      </c>
      <c r="AD2932">
        <v>2015</v>
      </c>
      <c r="AE2932">
        <v>145</v>
      </c>
      <c r="AF2932">
        <v>7.7</v>
      </c>
      <c r="AG2932">
        <v>2.35</v>
      </c>
      <c r="AH2932">
        <v>109000</v>
      </c>
    </row>
    <row r="2933" spans="1:55">
      <c r="A2933" t="s">
        <v>34</v>
      </c>
      <c r="B2933" t="s">
        <v>2370</v>
      </c>
      <c r="C2933">
        <v>280</v>
      </c>
      <c r="D2933">
        <v>172</v>
      </c>
      <c r="E2933">
        <v>667</v>
      </c>
      <c r="F2933">
        <v>70</v>
      </c>
      <c r="G2933" t="s">
        <v>2371</v>
      </c>
      <c r="H2933">
        <v>211</v>
      </c>
      <c r="I2933">
        <v>2835886</v>
      </c>
      <c r="J2933" t="s">
        <v>38</v>
      </c>
      <c r="Q2933" t="s">
        <v>2372</v>
      </c>
      <c r="R2933" t="s">
        <v>2373</v>
      </c>
      <c r="S2933">
        <v>55516</v>
      </c>
      <c r="T2933">
        <v>456</v>
      </c>
      <c r="U2933" t="s">
        <v>2374</v>
      </c>
      <c r="V2933">
        <v>2</v>
      </c>
      <c r="W2933" t="s">
        <v>2375</v>
      </c>
      <c r="X2933" t="s">
        <v>2376</v>
      </c>
      <c r="Y2933">
        <v>124</v>
      </c>
      <c r="Z2933" t="s">
        <v>110</v>
      </c>
      <c r="AA2933" t="s">
        <v>111</v>
      </c>
      <c r="AB2933" t="s">
        <v>532</v>
      </c>
      <c r="AC2933">
        <v>9200000</v>
      </c>
      <c r="AD2933">
        <v>2013</v>
      </c>
      <c r="AE2933">
        <v>98</v>
      </c>
      <c r="AF2933">
        <v>7.7</v>
      </c>
      <c r="AG2933">
        <v>2.35</v>
      </c>
      <c r="AH2933">
        <v>29000</v>
      </c>
    </row>
    <row r="2934" spans="1:55">
      <c r="A2934" t="s">
        <v>76</v>
      </c>
      <c r="B2934" t="s">
        <v>2377</v>
      </c>
      <c r="C2934">
        <v>149</v>
      </c>
      <c r="D2934">
        <v>132</v>
      </c>
      <c r="E2934">
        <v>14</v>
      </c>
      <c r="F2934">
        <v>3</v>
      </c>
      <c r="G2934" t="s">
        <v>2378</v>
      </c>
      <c r="H2934">
        <v>52</v>
      </c>
      <c r="I2934">
        <v>119922</v>
      </c>
      <c r="J2934" t="s">
        <v>38</v>
      </c>
      <c r="K2934" t="s">
        <v>80</v>
      </c>
      <c r="L2934" t="s">
        <v>207</v>
      </c>
      <c r="Q2934" t="s">
        <v>2379</v>
      </c>
      <c r="R2934" t="s">
        <v>2380</v>
      </c>
      <c r="S2934">
        <v>8429</v>
      </c>
      <c r="T2934">
        <v>91</v>
      </c>
      <c r="U2934" t="s">
        <v>2381</v>
      </c>
      <c r="V2934">
        <v>0</v>
      </c>
      <c r="W2934" t="s">
        <v>2382</v>
      </c>
      <c r="X2934" t="s">
        <v>2383</v>
      </c>
      <c r="Y2934">
        <v>62</v>
      </c>
      <c r="Z2934" t="s">
        <v>1445</v>
      </c>
      <c r="AA2934" t="s">
        <v>1446</v>
      </c>
      <c r="AB2934" t="s">
        <v>46</v>
      </c>
      <c r="AC2934">
        <v>12000000</v>
      </c>
      <c r="AD2934">
        <v>2009</v>
      </c>
      <c r="AE2934">
        <v>32</v>
      </c>
      <c r="AF2934">
        <v>7.7</v>
      </c>
      <c r="AG2934">
        <v>2.35</v>
      </c>
      <c r="AH2934">
        <v>0</v>
      </c>
    </row>
    <row r="2935" spans="1:55">
      <c r="A2935" t="s">
        <v>34</v>
      </c>
      <c r="B2935" t="s">
        <v>2400</v>
      </c>
      <c r="C2935">
        <v>94</v>
      </c>
      <c r="D2935">
        <v>130</v>
      </c>
      <c r="E2935">
        <v>63</v>
      </c>
      <c r="F2935">
        <v>2</v>
      </c>
      <c r="G2935" t="s">
        <v>2401</v>
      </c>
      <c r="H2935">
        <v>24</v>
      </c>
      <c r="I2935">
        <v>9473382</v>
      </c>
      <c r="J2935" t="s">
        <v>38</v>
      </c>
      <c r="K2935" t="s">
        <v>128</v>
      </c>
      <c r="L2935" t="s">
        <v>90</v>
      </c>
      <c r="M2935" t="s">
        <v>87</v>
      </c>
      <c r="Q2935" t="s">
        <v>2402</v>
      </c>
      <c r="R2935" t="s">
        <v>2403</v>
      </c>
      <c r="S2935">
        <v>26832</v>
      </c>
      <c r="T2935">
        <v>29</v>
      </c>
      <c r="U2935" t="s">
        <v>2404</v>
      </c>
      <c r="V2935">
        <v>3</v>
      </c>
      <c r="W2935" t="s">
        <v>2405</v>
      </c>
      <c r="X2935" t="s">
        <v>2406</v>
      </c>
      <c r="Y2935">
        <v>247</v>
      </c>
      <c r="Z2935" t="s">
        <v>390</v>
      </c>
      <c r="AA2935" t="s">
        <v>710</v>
      </c>
      <c r="AB2935" t="s">
        <v>46</v>
      </c>
      <c r="AC2935">
        <v>10000000</v>
      </c>
      <c r="AD2935">
        <v>1998</v>
      </c>
      <c r="AE2935">
        <v>3</v>
      </c>
      <c r="AF2935">
        <v>7.7</v>
      </c>
      <c r="AG2935">
        <v>1.85</v>
      </c>
      <c r="AH2935">
        <v>0</v>
      </c>
    </row>
    <row r="2936" spans="1:55">
      <c r="A2936" t="s">
        <v>76</v>
      </c>
      <c r="B2936" t="s">
        <v>2444</v>
      </c>
      <c r="C2936">
        <v>153</v>
      </c>
      <c r="D2936">
        <v>121</v>
      </c>
      <c r="E2936">
        <v>31</v>
      </c>
      <c r="F2936">
        <v>43</v>
      </c>
      <c r="G2936" t="s">
        <v>2445</v>
      </c>
      <c r="H2936">
        <v>65</v>
      </c>
      <c r="I2936">
        <v>4063859</v>
      </c>
      <c r="J2936" t="s">
        <v>38</v>
      </c>
      <c r="K2936" t="s">
        <v>87</v>
      </c>
      <c r="Q2936" t="s">
        <v>2446</v>
      </c>
      <c r="R2936" t="s">
        <v>2447</v>
      </c>
      <c r="S2936">
        <v>114407</v>
      </c>
      <c r="T2936">
        <v>200</v>
      </c>
      <c r="U2936" t="s">
        <v>1905</v>
      </c>
      <c r="V2936">
        <v>2</v>
      </c>
      <c r="W2936" t="s">
        <v>2448</v>
      </c>
      <c r="X2936" t="s">
        <v>2449</v>
      </c>
      <c r="Y2936">
        <v>225</v>
      </c>
      <c r="Z2936" t="s">
        <v>358</v>
      </c>
      <c r="AA2936" t="s">
        <v>359</v>
      </c>
      <c r="AB2936" t="s">
        <v>46</v>
      </c>
      <c r="AC2936">
        <v>4800000</v>
      </c>
      <c r="AD2936">
        <v>2003</v>
      </c>
      <c r="AE2936">
        <v>51</v>
      </c>
      <c r="AF2936">
        <v>7.7</v>
      </c>
      <c r="AG2936">
        <v>1.85</v>
      </c>
      <c r="AH2936">
        <v>11000</v>
      </c>
    </row>
    <row r="2937" spans="1:55">
      <c r="A2937" t="s">
        <v>34</v>
      </c>
      <c r="B2937" t="s">
        <v>2461</v>
      </c>
      <c r="C2937">
        <v>151</v>
      </c>
      <c r="D2937">
        <v>110</v>
      </c>
      <c r="E2937">
        <v>335</v>
      </c>
      <c r="F2937">
        <v>34</v>
      </c>
      <c r="G2937" t="s">
        <v>1869</v>
      </c>
      <c r="H2937">
        <v>838</v>
      </c>
      <c r="I2937">
        <v>21994911</v>
      </c>
      <c r="J2937" t="s">
        <v>38</v>
      </c>
      <c r="K2937" t="s">
        <v>128</v>
      </c>
      <c r="Q2937" t="s">
        <v>2462</v>
      </c>
      <c r="R2937" t="s">
        <v>2463</v>
      </c>
      <c r="S2937">
        <v>98354</v>
      </c>
      <c r="T2937">
        <v>1122</v>
      </c>
      <c r="U2937" t="s">
        <v>2464</v>
      </c>
      <c r="V2937">
        <v>0</v>
      </c>
      <c r="W2937" t="s">
        <v>2465</v>
      </c>
      <c r="X2937" t="s">
        <v>2466</v>
      </c>
      <c r="Y2937">
        <v>433</v>
      </c>
      <c r="Z2937" t="s">
        <v>44</v>
      </c>
      <c r="AA2937" t="s">
        <v>329</v>
      </c>
      <c r="AB2937" t="s">
        <v>46</v>
      </c>
      <c r="AC2937">
        <v>5000000</v>
      </c>
      <c r="AD2937">
        <v>2000</v>
      </c>
      <c r="AE2937">
        <v>203</v>
      </c>
      <c r="AF2937">
        <v>7.7</v>
      </c>
      <c r="AG2937">
        <v>1.85</v>
      </c>
      <c r="AH2937">
        <v>0</v>
      </c>
      <c r="BC2937" t="s">
        <v>57</v>
      </c>
    </row>
    <row r="2938" spans="1:55">
      <c r="A2938" t="s">
        <v>34</v>
      </c>
      <c r="B2938" t="s">
        <v>2479</v>
      </c>
      <c r="C2938">
        <v>120</v>
      </c>
      <c r="D2938">
        <v>112</v>
      </c>
      <c r="E2938">
        <v>460</v>
      </c>
      <c r="F2938">
        <v>395</v>
      </c>
      <c r="G2938" t="s">
        <v>2480</v>
      </c>
      <c r="H2938">
        <v>990</v>
      </c>
      <c r="I2938">
        <v>4306697</v>
      </c>
      <c r="J2938" t="s">
        <v>38</v>
      </c>
      <c r="Q2938" t="s">
        <v>1057</v>
      </c>
      <c r="R2938" t="s">
        <v>2481</v>
      </c>
      <c r="S2938">
        <v>26720</v>
      </c>
      <c r="T2938">
        <v>2820</v>
      </c>
      <c r="U2938" t="s">
        <v>2482</v>
      </c>
      <c r="V2938">
        <v>0</v>
      </c>
      <c r="W2938" t="s">
        <v>2483</v>
      </c>
      <c r="X2938" t="s">
        <v>2484</v>
      </c>
      <c r="Y2938">
        <v>196</v>
      </c>
      <c r="Z2938" t="s">
        <v>44</v>
      </c>
      <c r="AA2938" t="s">
        <v>710</v>
      </c>
      <c r="AB2938" t="s">
        <v>46</v>
      </c>
      <c r="AC2938">
        <v>5000000</v>
      </c>
      <c r="AD2938">
        <v>1997</v>
      </c>
      <c r="AE2938">
        <v>900</v>
      </c>
      <c r="AF2938">
        <v>7.7</v>
      </c>
      <c r="AG2938">
        <v>2.35</v>
      </c>
      <c r="AH2938">
        <v>920</v>
      </c>
    </row>
    <row r="2939" spans="1:55">
      <c r="A2939" t="s">
        <v>34</v>
      </c>
      <c r="B2939" t="s">
        <v>2485</v>
      </c>
      <c r="C2939">
        <v>204</v>
      </c>
      <c r="D2939">
        <v>94</v>
      </c>
      <c r="E2939">
        <v>122</v>
      </c>
      <c r="F2939">
        <v>360</v>
      </c>
      <c r="G2939" t="s">
        <v>1410</v>
      </c>
      <c r="H2939">
        <v>23000</v>
      </c>
      <c r="I2939">
        <v>1082044</v>
      </c>
      <c r="J2939" t="s">
        <v>38</v>
      </c>
      <c r="K2939" t="s">
        <v>57</v>
      </c>
      <c r="Q2939" t="s">
        <v>58</v>
      </c>
      <c r="R2939" t="s">
        <v>2486</v>
      </c>
      <c r="S2939">
        <v>281649</v>
      </c>
      <c r="T2939">
        <v>24994</v>
      </c>
      <c r="U2939" t="s">
        <v>213</v>
      </c>
      <c r="V2939">
        <v>0</v>
      </c>
      <c r="W2939" t="s">
        <v>2487</v>
      </c>
      <c r="X2939" t="s">
        <v>2488</v>
      </c>
      <c r="Y2939">
        <v>458</v>
      </c>
      <c r="Z2939" t="s">
        <v>44</v>
      </c>
      <c r="AA2939" t="s">
        <v>696</v>
      </c>
      <c r="AB2939" t="s">
        <v>46</v>
      </c>
      <c r="AC2939">
        <v>5000000</v>
      </c>
      <c r="AD2939">
        <v>2004</v>
      </c>
      <c r="AE2939">
        <v>1000</v>
      </c>
      <c r="AF2939">
        <v>7.7</v>
      </c>
      <c r="AG2939">
        <v>2.35</v>
      </c>
      <c r="AH2939">
        <v>21000</v>
      </c>
    </row>
    <row r="2940" spans="1:55">
      <c r="A2940" t="s">
        <v>34</v>
      </c>
      <c r="B2940" t="s">
        <v>1609</v>
      </c>
      <c r="C2940">
        <v>202</v>
      </c>
      <c r="D2940">
        <v>108</v>
      </c>
      <c r="E2940">
        <v>0</v>
      </c>
      <c r="F2940">
        <v>346</v>
      </c>
      <c r="G2940" t="s">
        <v>849</v>
      </c>
      <c r="H2940">
        <v>22000</v>
      </c>
      <c r="I2940">
        <v>13060843</v>
      </c>
      <c r="J2940" t="s">
        <v>38</v>
      </c>
      <c r="Q2940" t="s">
        <v>699</v>
      </c>
      <c r="R2940" t="s">
        <v>2489</v>
      </c>
      <c r="S2940">
        <v>149528</v>
      </c>
      <c r="T2940">
        <v>26050</v>
      </c>
      <c r="U2940" t="s">
        <v>2490</v>
      </c>
      <c r="V2940">
        <v>0</v>
      </c>
      <c r="W2940" t="s">
        <v>2491</v>
      </c>
      <c r="X2940" t="s">
        <v>2492</v>
      </c>
      <c r="Y2940">
        <v>454</v>
      </c>
      <c r="Z2940" t="s">
        <v>44</v>
      </c>
      <c r="AA2940" t="s">
        <v>45</v>
      </c>
      <c r="AB2940" t="s">
        <v>46</v>
      </c>
      <c r="AC2940">
        <v>15000000</v>
      </c>
      <c r="AD2940">
        <v>2002</v>
      </c>
      <c r="AE2940">
        <v>3000</v>
      </c>
      <c r="AF2940">
        <v>7.7</v>
      </c>
      <c r="AG2940">
        <v>2.35</v>
      </c>
      <c r="AH2940">
        <v>0</v>
      </c>
    </row>
    <row r="2941" spans="1:55">
      <c r="A2941" t="s">
        <v>34</v>
      </c>
      <c r="B2941" t="s">
        <v>2539</v>
      </c>
      <c r="C2941">
        <v>122</v>
      </c>
      <c r="D2941">
        <v>111</v>
      </c>
      <c r="E2941">
        <v>50</v>
      </c>
      <c r="F2941">
        <v>612</v>
      </c>
      <c r="G2941" t="s">
        <v>2540</v>
      </c>
      <c r="H2941">
        <v>2000</v>
      </c>
      <c r="I2941">
        <v>9180275</v>
      </c>
      <c r="J2941" t="s">
        <v>38</v>
      </c>
      <c r="Q2941" t="s">
        <v>280</v>
      </c>
      <c r="R2941" t="s">
        <v>2541</v>
      </c>
      <c r="S2941">
        <v>22145</v>
      </c>
      <c r="T2941">
        <v>4288</v>
      </c>
      <c r="U2941" t="s">
        <v>2542</v>
      </c>
      <c r="V2941">
        <v>0</v>
      </c>
      <c r="W2941" t="s">
        <v>2543</v>
      </c>
      <c r="X2941" t="s">
        <v>2544</v>
      </c>
      <c r="Y2941">
        <v>231</v>
      </c>
      <c r="Z2941" t="s">
        <v>44</v>
      </c>
      <c r="AA2941" t="s">
        <v>45</v>
      </c>
      <c r="AB2941" t="s">
        <v>46</v>
      </c>
      <c r="AC2941">
        <v>1200000</v>
      </c>
      <c r="AD2941">
        <v>2000</v>
      </c>
      <c r="AE2941">
        <v>710</v>
      </c>
      <c r="AF2941">
        <v>7.7</v>
      </c>
      <c r="AG2941">
        <v>1.85</v>
      </c>
      <c r="AH2941">
        <v>756</v>
      </c>
    </row>
    <row r="2942" spans="1:55">
      <c r="A2942" t="s">
        <v>34</v>
      </c>
      <c r="B2942" t="s">
        <v>778</v>
      </c>
      <c r="C2942">
        <v>92</v>
      </c>
      <c r="D2942">
        <v>107</v>
      </c>
      <c r="E2942">
        <v>521</v>
      </c>
      <c r="F2942">
        <v>80</v>
      </c>
      <c r="G2942" t="s">
        <v>2569</v>
      </c>
      <c r="H2942">
        <v>773</v>
      </c>
      <c r="I2942">
        <v>768045</v>
      </c>
      <c r="J2942" t="s">
        <v>38</v>
      </c>
      <c r="K2942" t="s">
        <v>80</v>
      </c>
      <c r="L2942" t="s">
        <v>207</v>
      </c>
      <c r="Q2942" t="s">
        <v>1372</v>
      </c>
      <c r="R2942" t="s">
        <v>2570</v>
      </c>
      <c r="S2942">
        <v>19732</v>
      </c>
      <c r="T2942">
        <v>976</v>
      </c>
      <c r="U2942" t="s">
        <v>2571</v>
      </c>
      <c r="V2942">
        <v>0</v>
      </c>
      <c r="W2942" t="s">
        <v>2572</v>
      </c>
      <c r="X2942" t="s">
        <v>2573</v>
      </c>
      <c r="Y2942">
        <v>120</v>
      </c>
      <c r="Z2942" t="s">
        <v>44</v>
      </c>
      <c r="AA2942" t="s">
        <v>329</v>
      </c>
      <c r="AB2942" t="s">
        <v>46</v>
      </c>
      <c r="AC2942">
        <v>2000000</v>
      </c>
      <c r="AD2942">
        <v>2002</v>
      </c>
      <c r="AE2942">
        <v>89</v>
      </c>
      <c r="AF2942">
        <v>7.7</v>
      </c>
      <c r="AG2942">
        <v>1.85</v>
      </c>
      <c r="AH2942">
        <v>0</v>
      </c>
    </row>
    <row r="2943" spans="1:55">
      <c r="A2943" t="s">
        <v>34</v>
      </c>
      <c r="B2943" t="s">
        <v>2587</v>
      </c>
      <c r="C2943">
        <v>143</v>
      </c>
      <c r="D2943">
        <v>97</v>
      </c>
      <c r="E2943">
        <v>131</v>
      </c>
      <c r="F2943">
        <v>67</v>
      </c>
      <c r="G2943" t="s">
        <v>2588</v>
      </c>
      <c r="H2943">
        <v>507</v>
      </c>
      <c r="I2943">
        <v>469947</v>
      </c>
      <c r="J2943" t="s">
        <v>38</v>
      </c>
      <c r="K2943" t="s">
        <v>87</v>
      </c>
      <c r="Q2943" t="s">
        <v>2589</v>
      </c>
      <c r="R2943" t="s">
        <v>2590</v>
      </c>
      <c r="S2943">
        <v>19846</v>
      </c>
      <c r="T2943">
        <v>654</v>
      </c>
      <c r="U2943" t="s">
        <v>2591</v>
      </c>
      <c r="V2943">
        <v>0</v>
      </c>
      <c r="W2943" t="s">
        <v>2592</v>
      </c>
      <c r="X2943" t="s">
        <v>2593</v>
      </c>
      <c r="Y2943">
        <v>68</v>
      </c>
      <c r="Z2943" t="s">
        <v>44</v>
      </c>
      <c r="AA2943" t="s">
        <v>329</v>
      </c>
      <c r="AB2943" t="s">
        <v>532</v>
      </c>
      <c r="AC2943">
        <v>120000</v>
      </c>
      <c r="AD2943">
        <v>2011</v>
      </c>
      <c r="AE2943">
        <v>75</v>
      </c>
      <c r="AF2943">
        <v>7.7</v>
      </c>
      <c r="AG2943">
        <v>1.85</v>
      </c>
      <c r="AH2943">
        <v>0</v>
      </c>
    </row>
    <row r="2944" spans="1:55">
      <c r="A2944" t="s">
        <v>34</v>
      </c>
      <c r="B2944" t="s">
        <v>1438</v>
      </c>
      <c r="C2944">
        <v>136</v>
      </c>
      <c r="D2944">
        <v>146</v>
      </c>
      <c r="E2944">
        <v>611</v>
      </c>
      <c r="F2944">
        <v>28</v>
      </c>
      <c r="G2944" t="s">
        <v>2624</v>
      </c>
      <c r="H2944">
        <v>23000</v>
      </c>
      <c r="I2944">
        <v>9213</v>
      </c>
      <c r="J2944" t="s">
        <v>38</v>
      </c>
      <c r="K2944" t="s">
        <v>80</v>
      </c>
      <c r="L2944" t="s">
        <v>87</v>
      </c>
      <c r="M2944" t="s">
        <v>207</v>
      </c>
      <c r="Q2944" t="s">
        <v>58</v>
      </c>
      <c r="R2944" t="s">
        <v>2625</v>
      </c>
      <c r="S2944">
        <v>38690</v>
      </c>
      <c r="T2944">
        <v>23240</v>
      </c>
      <c r="U2944" t="s">
        <v>2626</v>
      </c>
      <c r="V2944">
        <v>2</v>
      </c>
      <c r="W2944" t="s">
        <v>2627</v>
      </c>
      <c r="X2944" t="s">
        <v>2628</v>
      </c>
      <c r="Y2944">
        <v>130</v>
      </c>
      <c r="Z2944" t="s">
        <v>1445</v>
      </c>
      <c r="AA2944" t="s">
        <v>1446</v>
      </c>
      <c r="AB2944" t="s">
        <v>46</v>
      </c>
      <c r="AC2944">
        <v>94000000</v>
      </c>
      <c r="AD2944">
        <v>2011</v>
      </c>
      <c r="AE2944">
        <v>196</v>
      </c>
      <c r="AF2944">
        <v>7.6</v>
      </c>
      <c r="AG2944">
        <v>2.35</v>
      </c>
      <c r="AH2944">
        <v>13000</v>
      </c>
    </row>
    <row r="2945" spans="1:34">
      <c r="A2945" t="s">
        <v>34</v>
      </c>
      <c r="B2945" t="s">
        <v>2642</v>
      </c>
      <c r="C2945">
        <v>187</v>
      </c>
      <c r="D2945">
        <v>131</v>
      </c>
      <c r="E2945">
        <v>218</v>
      </c>
      <c r="F2945">
        <v>29</v>
      </c>
      <c r="G2945" t="s">
        <v>2643</v>
      </c>
      <c r="H2945">
        <v>5000</v>
      </c>
      <c r="I2945">
        <v>51396781</v>
      </c>
      <c r="J2945" t="s">
        <v>38</v>
      </c>
      <c r="K2945" t="s">
        <v>80</v>
      </c>
      <c r="L2945" t="s">
        <v>207</v>
      </c>
      <c r="Q2945" t="s">
        <v>1196</v>
      </c>
      <c r="R2945" t="s">
        <v>2644</v>
      </c>
      <c r="S2945">
        <v>188887</v>
      </c>
      <c r="T2945">
        <v>5103</v>
      </c>
      <c r="U2945" t="s">
        <v>2645</v>
      </c>
      <c r="V2945">
        <v>1</v>
      </c>
      <c r="W2945" t="s">
        <v>2646</v>
      </c>
      <c r="X2945" t="s">
        <v>2647</v>
      </c>
      <c r="Y2945">
        <v>662</v>
      </c>
      <c r="Z2945" t="s">
        <v>44</v>
      </c>
      <c r="AA2945" t="s">
        <v>45</v>
      </c>
      <c r="AB2945" t="s">
        <v>46</v>
      </c>
      <c r="AC2945">
        <v>68000000</v>
      </c>
      <c r="AD2945">
        <v>2001</v>
      </c>
      <c r="AE2945">
        <v>35</v>
      </c>
      <c r="AF2945">
        <v>7.6</v>
      </c>
      <c r="AG2945">
        <v>2.35</v>
      </c>
      <c r="AH2945">
        <v>0</v>
      </c>
    </row>
    <row r="2946" spans="1:34">
      <c r="A2946" t="s">
        <v>34</v>
      </c>
      <c r="B2946" t="s">
        <v>77</v>
      </c>
      <c r="C2946">
        <v>298</v>
      </c>
      <c r="D2946">
        <v>163</v>
      </c>
      <c r="E2946">
        <v>14000</v>
      </c>
      <c r="F2946">
        <v>412</v>
      </c>
      <c r="G2946" t="s">
        <v>2075</v>
      </c>
      <c r="H2946">
        <v>745</v>
      </c>
      <c r="I2946">
        <v>47379090</v>
      </c>
      <c r="J2946" t="s">
        <v>38</v>
      </c>
      <c r="K2946" t="s">
        <v>80</v>
      </c>
      <c r="L2946" t="s">
        <v>57</v>
      </c>
      <c r="Q2946" t="s">
        <v>2652</v>
      </c>
      <c r="R2946" t="s">
        <v>2653</v>
      </c>
      <c r="S2946">
        <v>176936</v>
      </c>
      <c r="T2946">
        <v>2529</v>
      </c>
      <c r="U2946" t="s">
        <v>2654</v>
      </c>
      <c r="V2946">
        <v>0</v>
      </c>
      <c r="W2946" t="s">
        <v>2655</v>
      </c>
      <c r="X2946" t="s">
        <v>2656</v>
      </c>
      <c r="Y2946">
        <v>824</v>
      </c>
      <c r="Z2946" t="s">
        <v>44</v>
      </c>
      <c r="AA2946" t="s">
        <v>301</v>
      </c>
      <c r="AB2946" t="s">
        <v>46</v>
      </c>
      <c r="AC2946">
        <v>70000000</v>
      </c>
      <c r="AD2946">
        <v>2005</v>
      </c>
      <c r="AE2946">
        <v>486</v>
      </c>
      <c r="AF2946">
        <v>7.6</v>
      </c>
      <c r="AG2946">
        <v>2.35</v>
      </c>
      <c r="AH2946">
        <v>0</v>
      </c>
    </row>
    <row r="2947" spans="1:34">
      <c r="A2947" t="s">
        <v>34</v>
      </c>
      <c r="B2947" t="s">
        <v>1189</v>
      </c>
      <c r="C2947">
        <v>488</v>
      </c>
      <c r="D2947">
        <v>158</v>
      </c>
      <c r="E2947">
        <v>0</v>
      </c>
      <c r="F2947">
        <v>11000</v>
      </c>
      <c r="G2947" t="s">
        <v>2326</v>
      </c>
      <c r="H2947">
        <v>20000</v>
      </c>
      <c r="I2947">
        <v>148775460</v>
      </c>
      <c r="J2947" t="s">
        <v>38</v>
      </c>
      <c r="K2947" t="s">
        <v>91</v>
      </c>
      <c r="L2947" t="s">
        <v>87</v>
      </c>
      <c r="Q2947" t="s">
        <v>289</v>
      </c>
      <c r="R2947" t="s">
        <v>2671</v>
      </c>
      <c r="S2947">
        <v>243834</v>
      </c>
      <c r="T2947">
        <v>46204</v>
      </c>
      <c r="U2947" t="s">
        <v>200</v>
      </c>
      <c r="V2947">
        <v>1</v>
      </c>
      <c r="W2947" t="s">
        <v>2672</v>
      </c>
      <c r="X2947" t="s">
        <v>2673</v>
      </c>
      <c r="Y2947">
        <v>845</v>
      </c>
      <c r="Z2947" t="s">
        <v>44</v>
      </c>
      <c r="AA2947" t="s">
        <v>45</v>
      </c>
      <c r="AB2947" t="s">
        <v>62</v>
      </c>
      <c r="AC2947">
        <v>61000000</v>
      </c>
      <c r="AD2947">
        <v>2012</v>
      </c>
      <c r="AE2947">
        <v>13000</v>
      </c>
      <c r="AF2947">
        <v>7.6</v>
      </c>
      <c r="AG2947">
        <v>1.85</v>
      </c>
      <c r="AH2947">
        <v>144000</v>
      </c>
    </row>
    <row r="2948" spans="1:34">
      <c r="A2948" t="s">
        <v>76</v>
      </c>
      <c r="B2948" t="s">
        <v>2682</v>
      </c>
      <c r="C2948">
        <v>209</v>
      </c>
      <c r="D2948">
        <v>127</v>
      </c>
      <c r="E2948">
        <v>1000</v>
      </c>
      <c r="F2948">
        <v>653</v>
      </c>
      <c r="G2948" t="s">
        <v>2683</v>
      </c>
      <c r="H2948">
        <v>1000</v>
      </c>
      <c r="I2948">
        <v>57386369</v>
      </c>
      <c r="J2948" t="s">
        <v>38</v>
      </c>
      <c r="K2948" t="s">
        <v>91</v>
      </c>
      <c r="L2948" t="s">
        <v>87</v>
      </c>
      <c r="Q2948" t="s">
        <v>1198</v>
      </c>
      <c r="R2948" t="s">
        <v>2684</v>
      </c>
      <c r="S2948">
        <v>224013</v>
      </c>
      <c r="T2948">
        <v>2601</v>
      </c>
      <c r="U2948" t="s">
        <v>2685</v>
      </c>
      <c r="V2948">
        <v>1</v>
      </c>
      <c r="W2948" t="s">
        <v>2686</v>
      </c>
      <c r="X2948" t="s">
        <v>2687</v>
      </c>
      <c r="Y2948">
        <v>2319</v>
      </c>
      <c r="Z2948" t="s">
        <v>44</v>
      </c>
      <c r="AA2948" t="s">
        <v>45</v>
      </c>
      <c r="AB2948" t="s">
        <v>62</v>
      </c>
      <c r="AC2948">
        <v>52500000</v>
      </c>
      <c r="AD2948">
        <v>2001</v>
      </c>
      <c r="AE2948">
        <v>691</v>
      </c>
      <c r="AF2948">
        <v>7.6</v>
      </c>
      <c r="AG2948">
        <v>2.35</v>
      </c>
      <c r="AH2948">
        <v>10000</v>
      </c>
    </row>
    <row r="2949" spans="1:34">
      <c r="A2949" t="s">
        <v>34</v>
      </c>
      <c r="B2949" t="s">
        <v>2692</v>
      </c>
      <c r="C2949">
        <v>156</v>
      </c>
      <c r="D2949">
        <v>215</v>
      </c>
      <c r="E2949">
        <v>0</v>
      </c>
      <c r="F2949">
        <v>463</v>
      </c>
      <c r="G2949" t="s">
        <v>2693</v>
      </c>
      <c r="H2949">
        <v>648</v>
      </c>
      <c r="I2949">
        <v>36385763</v>
      </c>
      <c r="J2949" t="s">
        <v>38</v>
      </c>
      <c r="K2949" t="s">
        <v>207</v>
      </c>
      <c r="Q2949" t="s">
        <v>2694</v>
      </c>
      <c r="R2949" t="s">
        <v>2695</v>
      </c>
      <c r="S2949">
        <v>138941</v>
      </c>
      <c r="T2949">
        <v>1937</v>
      </c>
      <c r="U2949" t="s">
        <v>2696</v>
      </c>
      <c r="V2949">
        <v>0</v>
      </c>
      <c r="W2949" t="s">
        <v>2697</v>
      </c>
      <c r="X2949" t="s">
        <v>2698</v>
      </c>
      <c r="Y2949">
        <v>1448</v>
      </c>
      <c r="Z2949" t="s">
        <v>44</v>
      </c>
      <c r="AA2949" t="s">
        <v>45</v>
      </c>
      <c r="AB2949" t="s">
        <v>46</v>
      </c>
      <c r="AC2949">
        <v>52000000</v>
      </c>
      <c r="AD2949">
        <v>1998</v>
      </c>
      <c r="AE2949">
        <v>568</v>
      </c>
      <c r="AF2949">
        <v>7.6</v>
      </c>
      <c r="AG2949">
        <v>2.35</v>
      </c>
      <c r="AH2949">
        <v>0</v>
      </c>
    </row>
    <row r="2950" spans="1:34">
      <c r="A2950" t="s">
        <v>34</v>
      </c>
      <c r="B2950" t="s">
        <v>2699</v>
      </c>
      <c r="C2950">
        <v>120</v>
      </c>
      <c r="D2950">
        <v>123</v>
      </c>
      <c r="E2950">
        <v>277</v>
      </c>
      <c r="F2950">
        <v>4000</v>
      </c>
      <c r="G2950" t="s">
        <v>1161</v>
      </c>
      <c r="H2950">
        <v>11000</v>
      </c>
      <c r="I2950">
        <v>105264608</v>
      </c>
      <c r="J2950" t="s">
        <v>38</v>
      </c>
      <c r="K2950" t="s">
        <v>70</v>
      </c>
      <c r="L2950" t="s">
        <v>94</v>
      </c>
      <c r="Q2950" t="s">
        <v>131</v>
      </c>
      <c r="R2950" t="s">
        <v>2700</v>
      </c>
      <c r="S2950">
        <v>239752</v>
      </c>
      <c r="T2950">
        <v>25697</v>
      </c>
      <c r="U2950" t="s">
        <v>508</v>
      </c>
      <c r="V2950">
        <v>0</v>
      </c>
      <c r="W2950" t="s">
        <v>2701</v>
      </c>
      <c r="X2950" t="s">
        <v>2702</v>
      </c>
      <c r="Y2950">
        <v>406</v>
      </c>
      <c r="Z2950" t="s">
        <v>44</v>
      </c>
      <c r="AA2950" t="s">
        <v>45</v>
      </c>
      <c r="AB2950" t="s">
        <v>46</v>
      </c>
      <c r="AC2950">
        <v>60000000</v>
      </c>
      <c r="AD2950">
        <v>1994</v>
      </c>
      <c r="AE2950">
        <v>10000</v>
      </c>
      <c r="AF2950">
        <v>7.6</v>
      </c>
      <c r="AG2950">
        <v>1.85</v>
      </c>
      <c r="AH2950">
        <v>11000</v>
      </c>
    </row>
    <row r="2951" spans="1:34">
      <c r="A2951" t="s">
        <v>34</v>
      </c>
      <c r="B2951" t="s">
        <v>77</v>
      </c>
      <c r="C2951">
        <v>459</v>
      </c>
      <c r="D2951">
        <v>142</v>
      </c>
      <c r="E2951">
        <v>14000</v>
      </c>
      <c r="F2951">
        <v>423</v>
      </c>
      <c r="G2951" t="s">
        <v>2736</v>
      </c>
      <c r="H2951">
        <v>15000</v>
      </c>
      <c r="I2951">
        <v>72306065</v>
      </c>
      <c r="J2951" t="s">
        <v>38</v>
      </c>
      <c r="K2951" t="s">
        <v>80</v>
      </c>
      <c r="L2951" t="s">
        <v>57</v>
      </c>
      <c r="Q2951" t="s">
        <v>138</v>
      </c>
      <c r="R2951" t="s">
        <v>2737</v>
      </c>
      <c r="S2951">
        <v>178118</v>
      </c>
      <c r="T2951">
        <v>16944</v>
      </c>
      <c r="U2951" t="s">
        <v>2738</v>
      </c>
      <c r="V2951">
        <v>0</v>
      </c>
      <c r="W2951" t="s">
        <v>2739</v>
      </c>
      <c r="X2951" t="s">
        <v>2740</v>
      </c>
      <c r="Y2951">
        <v>355</v>
      </c>
      <c r="Z2951" t="s">
        <v>44</v>
      </c>
      <c r="AA2951" t="s">
        <v>45</v>
      </c>
      <c r="AB2951" t="s">
        <v>62</v>
      </c>
      <c r="AC2951">
        <v>40000000</v>
      </c>
      <c r="AD2951">
        <v>2015</v>
      </c>
      <c r="AE2951">
        <v>535</v>
      </c>
      <c r="AF2951">
        <v>7.6</v>
      </c>
      <c r="AG2951">
        <v>2.35</v>
      </c>
      <c r="AH2951">
        <v>55000</v>
      </c>
    </row>
    <row r="2952" spans="1:34">
      <c r="A2952" t="s">
        <v>34</v>
      </c>
      <c r="B2952" t="s">
        <v>2741</v>
      </c>
      <c r="C2952">
        <v>371</v>
      </c>
      <c r="D2952">
        <v>114</v>
      </c>
      <c r="E2952">
        <v>171</v>
      </c>
      <c r="F2952">
        <v>284</v>
      </c>
      <c r="G2952" t="s">
        <v>1259</v>
      </c>
      <c r="H2952">
        <v>6000</v>
      </c>
      <c r="I2952">
        <v>18996755</v>
      </c>
      <c r="J2952" t="s">
        <v>38</v>
      </c>
      <c r="K2952" t="s">
        <v>57</v>
      </c>
      <c r="Q2952" t="s">
        <v>1210</v>
      </c>
      <c r="R2952" t="s">
        <v>2742</v>
      </c>
      <c r="S2952">
        <v>145270</v>
      </c>
      <c r="T2952">
        <v>7099</v>
      </c>
      <c r="U2952" t="s">
        <v>2743</v>
      </c>
      <c r="V2952">
        <v>0</v>
      </c>
      <c r="W2952" t="s">
        <v>2744</v>
      </c>
      <c r="X2952" t="s">
        <v>2745</v>
      </c>
      <c r="Y2952">
        <v>322</v>
      </c>
      <c r="Z2952" t="s">
        <v>44</v>
      </c>
      <c r="AA2952" t="s">
        <v>696</v>
      </c>
      <c r="AB2952" t="s">
        <v>62</v>
      </c>
      <c r="AC2952">
        <v>45000000</v>
      </c>
      <c r="AD2952">
        <v>2012</v>
      </c>
      <c r="AE2952">
        <v>382</v>
      </c>
      <c r="AF2952">
        <v>7.6</v>
      </c>
      <c r="AG2952">
        <v>2.35</v>
      </c>
      <c r="AH2952">
        <v>54000</v>
      </c>
    </row>
    <row r="2953" spans="1:34">
      <c r="A2953" t="s">
        <v>34</v>
      </c>
      <c r="B2953" t="s">
        <v>913</v>
      </c>
      <c r="C2953">
        <v>81</v>
      </c>
      <c r="D2953">
        <v>138</v>
      </c>
      <c r="E2953">
        <v>0</v>
      </c>
      <c r="F2953">
        <v>574</v>
      </c>
      <c r="G2953" t="s">
        <v>2766</v>
      </c>
      <c r="H2953">
        <v>10000</v>
      </c>
      <c r="I2953">
        <v>141340178</v>
      </c>
      <c r="J2953" t="s">
        <v>38</v>
      </c>
      <c r="K2953" t="s">
        <v>57</v>
      </c>
      <c r="Q2953" t="s">
        <v>1161</v>
      </c>
      <c r="R2953" t="s">
        <v>2767</v>
      </c>
      <c r="S2953">
        <v>181879</v>
      </c>
      <c r="T2953">
        <v>14619</v>
      </c>
      <c r="U2953" t="s">
        <v>241</v>
      </c>
      <c r="V2953">
        <v>0</v>
      </c>
      <c r="W2953" t="s">
        <v>2768</v>
      </c>
      <c r="X2953" t="s">
        <v>2769</v>
      </c>
      <c r="Y2953">
        <v>319</v>
      </c>
      <c r="Z2953" t="s">
        <v>44</v>
      </c>
      <c r="AA2953" t="s">
        <v>45</v>
      </c>
      <c r="AB2953" t="s">
        <v>46</v>
      </c>
      <c r="AC2953">
        <v>40000000</v>
      </c>
      <c r="AD2953">
        <v>1992</v>
      </c>
      <c r="AE2953">
        <v>2000</v>
      </c>
      <c r="AF2953">
        <v>7.6</v>
      </c>
      <c r="AG2953">
        <v>2.35</v>
      </c>
      <c r="AH2953">
        <v>0</v>
      </c>
    </row>
    <row r="2954" spans="1:34">
      <c r="A2954" t="s">
        <v>34</v>
      </c>
      <c r="B2954" t="s">
        <v>2461</v>
      </c>
      <c r="C2954">
        <v>299</v>
      </c>
      <c r="D2954">
        <v>124</v>
      </c>
      <c r="E2954">
        <v>335</v>
      </c>
      <c r="F2954">
        <v>50</v>
      </c>
      <c r="G2954" t="s">
        <v>2770</v>
      </c>
      <c r="H2954">
        <v>14000</v>
      </c>
      <c r="I2954">
        <v>34180954</v>
      </c>
      <c r="J2954" t="s">
        <v>38</v>
      </c>
      <c r="K2954" t="s">
        <v>87</v>
      </c>
      <c r="Q2954" t="s">
        <v>509</v>
      </c>
      <c r="R2954" t="s">
        <v>2771</v>
      </c>
      <c r="S2954">
        <v>189812</v>
      </c>
      <c r="T2954">
        <v>14504</v>
      </c>
      <c r="U2954" t="s">
        <v>2772</v>
      </c>
      <c r="V2954">
        <v>0</v>
      </c>
      <c r="W2954" t="s">
        <v>2773</v>
      </c>
      <c r="X2954" t="s">
        <v>2774</v>
      </c>
      <c r="Y2954">
        <v>370</v>
      </c>
      <c r="Z2954" t="s">
        <v>44</v>
      </c>
      <c r="AA2954" t="s">
        <v>45</v>
      </c>
      <c r="AB2954" t="s">
        <v>46</v>
      </c>
      <c r="AC2954">
        <v>32000000</v>
      </c>
      <c r="AD2954">
        <v>2008</v>
      </c>
      <c r="AE2954">
        <v>388</v>
      </c>
      <c r="AF2954">
        <v>7.6</v>
      </c>
      <c r="AG2954">
        <v>1.85</v>
      </c>
      <c r="AH2954">
        <v>15000</v>
      </c>
    </row>
    <row r="2955" spans="1:34">
      <c r="A2955" t="s">
        <v>34</v>
      </c>
      <c r="B2955" t="s">
        <v>2461</v>
      </c>
      <c r="C2955">
        <v>174</v>
      </c>
      <c r="D2955">
        <v>114</v>
      </c>
      <c r="E2955">
        <v>335</v>
      </c>
      <c r="F2955">
        <v>530</v>
      </c>
      <c r="G2955" t="s">
        <v>2815</v>
      </c>
      <c r="H2955">
        <v>11000</v>
      </c>
      <c r="I2955">
        <v>41597830</v>
      </c>
      <c r="J2955" t="s">
        <v>38</v>
      </c>
      <c r="K2955" t="s">
        <v>87</v>
      </c>
      <c r="Q2955" t="s">
        <v>1785</v>
      </c>
      <c r="R2955" t="s">
        <v>2816</v>
      </c>
      <c r="S2955">
        <v>102123</v>
      </c>
      <c r="T2955">
        <v>12624</v>
      </c>
      <c r="U2955" t="s">
        <v>2817</v>
      </c>
      <c r="V2955">
        <v>3</v>
      </c>
      <c r="W2955" t="s">
        <v>2818</v>
      </c>
      <c r="X2955" t="s">
        <v>2819</v>
      </c>
      <c r="Y2955">
        <v>660</v>
      </c>
      <c r="Z2955" t="s">
        <v>44</v>
      </c>
      <c r="AA2955" t="s">
        <v>45</v>
      </c>
      <c r="AB2955" t="s">
        <v>62</v>
      </c>
      <c r="AC2955">
        <v>25000000</v>
      </c>
      <c r="AD2955">
        <v>2002</v>
      </c>
      <c r="AE2955">
        <v>577</v>
      </c>
      <c r="AF2955">
        <v>7.6</v>
      </c>
      <c r="AG2955">
        <v>1.85</v>
      </c>
      <c r="AH2955">
        <v>0</v>
      </c>
    </row>
    <row r="2956" spans="1:34">
      <c r="A2956" t="s">
        <v>34</v>
      </c>
      <c r="B2956" t="s">
        <v>2825</v>
      </c>
      <c r="C2956">
        <v>129</v>
      </c>
      <c r="D2956">
        <v>132</v>
      </c>
      <c r="E2956">
        <v>24</v>
      </c>
      <c r="F2956">
        <v>506</v>
      </c>
      <c r="G2956" t="s">
        <v>1572</v>
      </c>
      <c r="H2956">
        <v>967</v>
      </c>
      <c r="I2956">
        <v>40270895</v>
      </c>
      <c r="J2956" t="s">
        <v>38</v>
      </c>
      <c r="Q2956" t="s">
        <v>1501</v>
      </c>
      <c r="R2956" t="s">
        <v>2826</v>
      </c>
      <c r="S2956">
        <v>121937</v>
      </c>
      <c r="T2956">
        <v>3152</v>
      </c>
      <c r="U2956" t="s">
        <v>2827</v>
      </c>
      <c r="V2956">
        <v>0</v>
      </c>
      <c r="W2956" t="s">
        <v>2828</v>
      </c>
      <c r="X2956" t="s">
        <v>2829</v>
      </c>
      <c r="Y2956">
        <v>431</v>
      </c>
      <c r="Z2956" t="s">
        <v>44</v>
      </c>
      <c r="AA2956" t="s">
        <v>45</v>
      </c>
      <c r="AB2956" t="s">
        <v>62</v>
      </c>
      <c r="AC2956">
        <v>22000000</v>
      </c>
      <c r="AD2956">
        <v>2001</v>
      </c>
      <c r="AE2956">
        <v>912</v>
      </c>
      <c r="AF2956">
        <v>7.6</v>
      </c>
      <c r="AG2956">
        <v>1.85</v>
      </c>
      <c r="AH2956">
        <v>15000</v>
      </c>
    </row>
    <row r="2957" spans="1:34">
      <c r="A2957" t="s">
        <v>34</v>
      </c>
      <c r="B2957" t="s">
        <v>2830</v>
      </c>
      <c r="C2957">
        <v>151</v>
      </c>
      <c r="D2957">
        <v>110</v>
      </c>
      <c r="E2957">
        <v>17</v>
      </c>
      <c r="F2957">
        <v>418</v>
      </c>
      <c r="G2957" t="s">
        <v>2831</v>
      </c>
      <c r="H2957">
        <v>11000</v>
      </c>
      <c r="I2957">
        <v>56154094</v>
      </c>
      <c r="J2957" t="s">
        <v>38</v>
      </c>
      <c r="K2957" t="s">
        <v>87</v>
      </c>
      <c r="Q2957" t="s">
        <v>2832</v>
      </c>
      <c r="R2957" t="s">
        <v>2833</v>
      </c>
      <c r="S2957">
        <v>44723</v>
      </c>
      <c r="T2957">
        <v>21852</v>
      </c>
      <c r="U2957" t="s">
        <v>2834</v>
      </c>
      <c r="V2957">
        <v>0</v>
      </c>
      <c r="W2957" t="s">
        <v>2835</v>
      </c>
      <c r="X2957" t="s">
        <v>2836</v>
      </c>
      <c r="Y2957">
        <v>130</v>
      </c>
      <c r="Z2957" t="s">
        <v>44</v>
      </c>
      <c r="AA2957" t="s">
        <v>329</v>
      </c>
      <c r="AB2957" t="s">
        <v>62</v>
      </c>
      <c r="AC2957">
        <v>20000000</v>
      </c>
      <c r="AD2957">
        <v>2016</v>
      </c>
      <c r="AE2957">
        <v>10000</v>
      </c>
      <c r="AF2957">
        <v>7.6</v>
      </c>
      <c r="AG2957">
        <v>2.35</v>
      </c>
      <c r="AH2957">
        <v>51000</v>
      </c>
    </row>
    <row r="2958" spans="1:34">
      <c r="A2958" t="s">
        <v>34</v>
      </c>
      <c r="B2958" t="s">
        <v>1841</v>
      </c>
      <c r="C2958">
        <v>201</v>
      </c>
      <c r="D2958">
        <v>128</v>
      </c>
      <c r="E2958">
        <v>395</v>
      </c>
      <c r="F2958">
        <v>161</v>
      </c>
      <c r="G2958" t="s">
        <v>2847</v>
      </c>
      <c r="H2958">
        <v>283</v>
      </c>
      <c r="I2958">
        <v>15797907</v>
      </c>
      <c r="J2958" t="s">
        <v>38</v>
      </c>
      <c r="Q2958" t="s">
        <v>2848</v>
      </c>
      <c r="R2958" t="s">
        <v>2849</v>
      </c>
      <c r="S2958">
        <v>68119</v>
      </c>
      <c r="T2958">
        <v>904</v>
      </c>
      <c r="U2958" t="s">
        <v>2850</v>
      </c>
      <c r="V2958">
        <v>0</v>
      </c>
      <c r="W2958" t="s">
        <v>2851</v>
      </c>
      <c r="X2958" t="s">
        <v>2852</v>
      </c>
      <c r="Y2958">
        <v>230</v>
      </c>
      <c r="Z2958" t="s">
        <v>2853</v>
      </c>
      <c r="AA2958" t="s">
        <v>45</v>
      </c>
      <c r="AB2958" t="s">
        <v>62</v>
      </c>
      <c r="AC2958">
        <v>20000000</v>
      </c>
      <c r="AD2958">
        <v>2007</v>
      </c>
      <c r="AE2958">
        <v>206</v>
      </c>
      <c r="AF2958">
        <v>7.6</v>
      </c>
      <c r="AG2958">
        <v>2.35</v>
      </c>
      <c r="AH2958">
        <v>0</v>
      </c>
    </row>
    <row r="2959" spans="1:34">
      <c r="A2959" t="s">
        <v>34</v>
      </c>
      <c r="B2959" t="s">
        <v>2854</v>
      </c>
      <c r="C2959">
        <v>252</v>
      </c>
      <c r="D2959">
        <v>131</v>
      </c>
      <c r="E2959">
        <v>33</v>
      </c>
      <c r="F2959">
        <v>326</v>
      </c>
      <c r="G2959" t="s">
        <v>2855</v>
      </c>
      <c r="H2959">
        <v>876</v>
      </c>
      <c r="I2959">
        <v>21483154</v>
      </c>
      <c r="J2959" t="s">
        <v>38</v>
      </c>
      <c r="K2959" t="s">
        <v>207</v>
      </c>
      <c r="Q2959" t="s">
        <v>2325</v>
      </c>
      <c r="R2959" t="s">
        <v>2856</v>
      </c>
      <c r="S2959">
        <v>98741</v>
      </c>
      <c r="T2959">
        <v>1985</v>
      </c>
      <c r="U2959" t="s">
        <v>2857</v>
      </c>
      <c r="V2959">
        <v>1</v>
      </c>
      <c r="W2959" t="s">
        <v>2858</v>
      </c>
      <c r="X2959" t="s">
        <v>2859</v>
      </c>
      <c r="Y2959">
        <v>236</v>
      </c>
      <c r="Z2959" t="s">
        <v>44</v>
      </c>
      <c r="AA2959" t="s">
        <v>45</v>
      </c>
      <c r="AB2959" t="s">
        <v>62</v>
      </c>
      <c r="AC2959">
        <v>19000000</v>
      </c>
      <c r="AD2959">
        <v>2013</v>
      </c>
      <c r="AE2959">
        <v>526</v>
      </c>
      <c r="AF2959">
        <v>7.6</v>
      </c>
      <c r="AG2959">
        <v>2.35</v>
      </c>
      <c r="AH2959">
        <v>53000</v>
      </c>
    </row>
    <row r="2960" spans="1:34">
      <c r="A2960" t="s">
        <v>34</v>
      </c>
      <c r="B2960" t="s">
        <v>778</v>
      </c>
      <c r="C2960">
        <v>279</v>
      </c>
      <c r="D2960">
        <v>111</v>
      </c>
      <c r="E2960">
        <v>521</v>
      </c>
      <c r="F2960">
        <v>64</v>
      </c>
      <c r="G2960" t="s">
        <v>2860</v>
      </c>
      <c r="H2960">
        <v>97</v>
      </c>
      <c r="I2960">
        <v>31471430</v>
      </c>
      <c r="J2960" t="s">
        <v>38</v>
      </c>
      <c r="K2960" t="s">
        <v>80</v>
      </c>
      <c r="L2960" t="s">
        <v>57</v>
      </c>
      <c r="Q2960" t="s">
        <v>2861</v>
      </c>
      <c r="R2960" t="s">
        <v>2862</v>
      </c>
      <c r="S2960">
        <v>83374</v>
      </c>
      <c r="T2960">
        <v>313</v>
      </c>
      <c r="U2960" t="s">
        <v>2863</v>
      </c>
      <c r="V2960">
        <v>0</v>
      </c>
      <c r="W2960" t="s">
        <v>2864</v>
      </c>
      <c r="X2960" t="s">
        <v>2865</v>
      </c>
      <c r="Y2960">
        <v>828</v>
      </c>
      <c r="Z2960" t="s">
        <v>44</v>
      </c>
      <c r="AA2960" t="s">
        <v>45</v>
      </c>
      <c r="AB2960" t="s">
        <v>46</v>
      </c>
      <c r="AC2960">
        <v>15000000</v>
      </c>
      <c r="AD2960">
        <v>2006</v>
      </c>
      <c r="AE2960">
        <v>68</v>
      </c>
      <c r="AF2960">
        <v>7.6</v>
      </c>
      <c r="AG2960">
        <v>2.35</v>
      </c>
      <c r="AH2960">
        <v>0</v>
      </c>
    </row>
    <row r="2961" spans="1:34">
      <c r="A2961" t="s">
        <v>34</v>
      </c>
      <c r="B2961" t="s">
        <v>2881</v>
      </c>
      <c r="C2961">
        <v>236</v>
      </c>
      <c r="D2961">
        <v>110</v>
      </c>
      <c r="E2961">
        <v>168</v>
      </c>
      <c r="F2961">
        <v>96</v>
      </c>
      <c r="G2961" t="s">
        <v>641</v>
      </c>
      <c r="H2961">
        <v>3000</v>
      </c>
      <c r="I2961">
        <v>39825798</v>
      </c>
      <c r="J2961" t="s">
        <v>38</v>
      </c>
      <c r="K2961" t="s">
        <v>90</v>
      </c>
      <c r="L2961" t="s">
        <v>87</v>
      </c>
      <c r="M2961" t="s">
        <v>57</v>
      </c>
      <c r="Q2961" t="s">
        <v>2275</v>
      </c>
      <c r="R2961" t="s">
        <v>2882</v>
      </c>
      <c r="S2961">
        <v>295375</v>
      </c>
      <c r="T2961">
        <v>4210</v>
      </c>
      <c r="U2961" t="s">
        <v>2883</v>
      </c>
      <c r="V2961">
        <v>3</v>
      </c>
      <c r="W2961" t="s">
        <v>2884</v>
      </c>
      <c r="X2961" t="s">
        <v>2885</v>
      </c>
      <c r="Y2961">
        <v>645</v>
      </c>
      <c r="Z2961" t="s">
        <v>44</v>
      </c>
      <c r="AA2961" t="s">
        <v>45</v>
      </c>
      <c r="AB2961" t="s">
        <v>62</v>
      </c>
      <c r="AC2961">
        <v>16000000</v>
      </c>
      <c r="AD2961">
        <v>2006</v>
      </c>
      <c r="AE2961">
        <v>979</v>
      </c>
      <c r="AF2961">
        <v>7.6</v>
      </c>
      <c r="AG2961">
        <v>1.85</v>
      </c>
      <c r="AH2961">
        <v>15000</v>
      </c>
    </row>
    <row r="2962" spans="1:34">
      <c r="A2962" t="s">
        <v>34</v>
      </c>
      <c r="B2962" t="s">
        <v>2886</v>
      </c>
      <c r="C2962">
        <v>158</v>
      </c>
      <c r="D2962">
        <v>126</v>
      </c>
      <c r="E2962">
        <v>26</v>
      </c>
      <c r="F2962">
        <v>385</v>
      </c>
      <c r="G2962" t="s">
        <v>2242</v>
      </c>
      <c r="H2962">
        <v>638</v>
      </c>
      <c r="I2962">
        <v>13005485</v>
      </c>
      <c r="J2962" t="s">
        <v>38</v>
      </c>
      <c r="Q2962" t="s">
        <v>534</v>
      </c>
      <c r="R2962" t="s">
        <v>2887</v>
      </c>
      <c r="S2962">
        <v>56665</v>
      </c>
      <c r="T2962">
        <v>2282</v>
      </c>
      <c r="U2962" t="s">
        <v>2888</v>
      </c>
      <c r="V2962">
        <v>0</v>
      </c>
      <c r="W2962" t="s">
        <v>2889</v>
      </c>
      <c r="X2962" t="s">
        <v>2890</v>
      </c>
      <c r="Y2962">
        <v>469</v>
      </c>
      <c r="Z2962" t="s">
        <v>44</v>
      </c>
      <c r="AA2962" t="s">
        <v>45</v>
      </c>
      <c r="AB2962" t="s">
        <v>46</v>
      </c>
      <c r="AC2962">
        <v>15000000</v>
      </c>
      <c r="AD2962">
        <v>2003</v>
      </c>
      <c r="AE2962">
        <v>624</v>
      </c>
      <c r="AF2962">
        <v>7.6</v>
      </c>
      <c r="AG2962">
        <v>1.85</v>
      </c>
      <c r="AH2962">
        <v>0</v>
      </c>
    </row>
    <row r="2963" spans="1:34">
      <c r="A2963" t="s">
        <v>34</v>
      </c>
      <c r="B2963" t="s">
        <v>2907</v>
      </c>
      <c r="C2963">
        <v>388</v>
      </c>
      <c r="D2963">
        <v>131</v>
      </c>
      <c r="E2963">
        <v>0</v>
      </c>
      <c r="F2963">
        <v>383</v>
      </c>
      <c r="G2963" t="s">
        <v>2908</v>
      </c>
      <c r="H2963">
        <v>10000</v>
      </c>
      <c r="I2963">
        <v>15700000</v>
      </c>
      <c r="J2963" t="s">
        <v>38</v>
      </c>
      <c r="K2963" t="s">
        <v>80</v>
      </c>
      <c r="L2963" t="s">
        <v>57</v>
      </c>
      <c r="M2963" t="s">
        <v>207</v>
      </c>
      <c r="Q2963" t="s">
        <v>2756</v>
      </c>
      <c r="R2963" t="s">
        <v>2909</v>
      </c>
      <c r="S2963">
        <v>332065</v>
      </c>
      <c r="T2963">
        <v>11114</v>
      </c>
      <c r="U2963" t="s">
        <v>2910</v>
      </c>
      <c r="V2963">
        <v>0</v>
      </c>
      <c r="W2963" t="s">
        <v>2911</v>
      </c>
      <c r="X2963" t="s">
        <v>2912</v>
      </c>
      <c r="Y2963">
        <v>876</v>
      </c>
      <c r="Z2963" t="s">
        <v>44</v>
      </c>
      <c r="AA2963" t="s">
        <v>45</v>
      </c>
      <c r="AB2963" t="s">
        <v>46</v>
      </c>
      <c r="AC2963">
        <v>15000000</v>
      </c>
      <c r="AD2963">
        <v>2008</v>
      </c>
      <c r="AE2963">
        <v>602</v>
      </c>
      <c r="AF2963">
        <v>7.6</v>
      </c>
      <c r="AG2963">
        <v>1.85</v>
      </c>
      <c r="AH2963">
        <v>16000</v>
      </c>
    </row>
    <row r="2964" spans="1:34">
      <c r="A2964" t="s">
        <v>34</v>
      </c>
      <c r="B2964" t="s">
        <v>2918</v>
      </c>
      <c r="C2964">
        <v>251</v>
      </c>
      <c r="D2964">
        <v>137</v>
      </c>
      <c r="E2964">
        <v>143</v>
      </c>
      <c r="F2964">
        <v>280</v>
      </c>
      <c r="G2964" t="s">
        <v>817</v>
      </c>
      <c r="H2964">
        <v>14000</v>
      </c>
      <c r="I2964">
        <v>5459824</v>
      </c>
      <c r="J2964" t="s">
        <v>38</v>
      </c>
      <c r="K2964" t="s">
        <v>87</v>
      </c>
      <c r="Q2964" t="s">
        <v>509</v>
      </c>
      <c r="R2964" t="s">
        <v>2919</v>
      </c>
      <c r="S2964">
        <v>92781</v>
      </c>
      <c r="T2964">
        <v>15337</v>
      </c>
      <c r="U2964" t="s">
        <v>2920</v>
      </c>
      <c r="V2964">
        <v>0</v>
      </c>
      <c r="W2964" t="s">
        <v>2921</v>
      </c>
      <c r="X2964" t="s">
        <v>2922</v>
      </c>
      <c r="Y2964">
        <v>320</v>
      </c>
      <c r="Z2964" t="s">
        <v>44</v>
      </c>
      <c r="AA2964" t="s">
        <v>45</v>
      </c>
      <c r="AB2964" t="s">
        <v>46</v>
      </c>
      <c r="AC2964">
        <v>26000000</v>
      </c>
      <c r="AD2964">
        <v>2006</v>
      </c>
      <c r="AE2964">
        <v>617</v>
      </c>
      <c r="AF2964">
        <v>7.6</v>
      </c>
      <c r="AG2964">
        <v>2.35</v>
      </c>
      <c r="AH2964">
        <v>5000</v>
      </c>
    </row>
    <row r="2965" spans="1:34">
      <c r="A2965" t="s">
        <v>34</v>
      </c>
      <c r="B2965" t="s">
        <v>2391</v>
      </c>
      <c r="C2965">
        <v>81</v>
      </c>
      <c r="D2965">
        <v>121</v>
      </c>
      <c r="E2965">
        <v>608</v>
      </c>
      <c r="F2965">
        <v>25</v>
      </c>
      <c r="G2965" t="s">
        <v>2953</v>
      </c>
      <c r="H2965">
        <v>149</v>
      </c>
      <c r="I2965">
        <v>112935</v>
      </c>
      <c r="J2965" t="s">
        <v>38</v>
      </c>
      <c r="Q2965" t="s">
        <v>2954</v>
      </c>
      <c r="R2965" t="s">
        <v>2955</v>
      </c>
      <c r="S2965">
        <v>8161</v>
      </c>
      <c r="T2965">
        <v>251</v>
      </c>
      <c r="U2965" t="s">
        <v>2956</v>
      </c>
      <c r="V2965">
        <v>0</v>
      </c>
      <c r="W2965" t="s">
        <v>2957</v>
      </c>
      <c r="X2965" t="s">
        <v>2958</v>
      </c>
      <c r="Y2965">
        <v>94</v>
      </c>
      <c r="Z2965" t="s">
        <v>44</v>
      </c>
      <c r="AA2965" t="s">
        <v>329</v>
      </c>
      <c r="AB2965" t="s">
        <v>46</v>
      </c>
      <c r="AC2965">
        <v>9000000</v>
      </c>
      <c r="AD2965">
        <v>2002</v>
      </c>
      <c r="AE2965">
        <v>44</v>
      </c>
      <c r="AF2965">
        <v>7.6</v>
      </c>
      <c r="AG2965">
        <v>1.85</v>
      </c>
      <c r="AH2965">
        <v>484</v>
      </c>
    </row>
    <row r="2966" spans="1:34">
      <c r="A2966" t="s">
        <v>34</v>
      </c>
      <c r="B2966" t="s">
        <v>726</v>
      </c>
      <c r="C2966">
        <v>224</v>
      </c>
      <c r="D2966">
        <v>113</v>
      </c>
      <c r="E2966">
        <v>0</v>
      </c>
      <c r="F2966">
        <v>27</v>
      </c>
      <c r="G2966" t="s">
        <v>2959</v>
      </c>
      <c r="H2966">
        <v>133</v>
      </c>
      <c r="I2966">
        <v>45063889</v>
      </c>
      <c r="J2966" t="s">
        <v>38</v>
      </c>
      <c r="K2966" t="s">
        <v>94</v>
      </c>
      <c r="L2966" t="s">
        <v>86</v>
      </c>
      <c r="M2966" t="s">
        <v>57</v>
      </c>
      <c r="Q2966" t="s">
        <v>2960</v>
      </c>
      <c r="R2966" t="s">
        <v>2961</v>
      </c>
      <c r="S2966">
        <v>297250</v>
      </c>
      <c r="T2966">
        <v>241</v>
      </c>
      <c r="U2966" t="s">
        <v>2962</v>
      </c>
      <c r="V2966">
        <v>0</v>
      </c>
      <c r="W2966" t="s">
        <v>2963</v>
      </c>
      <c r="X2966" t="s">
        <v>2964</v>
      </c>
      <c r="Y2966">
        <v>1441</v>
      </c>
      <c r="Z2966" t="s">
        <v>44</v>
      </c>
      <c r="AA2966" t="s">
        <v>329</v>
      </c>
      <c r="AB2966" t="s">
        <v>46</v>
      </c>
      <c r="AC2966">
        <v>8000000</v>
      </c>
      <c r="AD2966">
        <v>2002</v>
      </c>
      <c r="AE2966">
        <v>32</v>
      </c>
      <c r="AF2966">
        <v>7.6</v>
      </c>
      <c r="AG2966">
        <v>1.85</v>
      </c>
      <c r="AH2966">
        <v>11000</v>
      </c>
    </row>
    <row r="2967" spans="1:34">
      <c r="A2967" t="s">
        <v>34</v>
      </c>
      <c r="B2967" t="s">
        <v>2981</v>
      </c>
      <c r="C2967">
        <v>83</v>
      </c>
      <c r="D2967">
        <v>121</v>
      </c>
      <c r="E2967">
        <v>319</v>
      </c>
      <c r="F2967">
        <v>11</v>
      </c>
      <c r="G2967" t="s">
        <v>2982</v>
      </c>
      <c r="H2967">
        <v>1000</v>
      </c>
      <c r="I2967">
        <v>40158000</v>
      </c>
      <c r="J2967" t="s">
        <v>38</v>
      </c>
      <c r="K2967" t="s">
        <v>128</v>
      </c>
      <c r="L2967" t="s">
        <v>87</v>
      </c>
      <c r="Q2967" t="s">
        <v>1080</v>
      </c>
      <c r="R2967" t="s">
        <v>2983</v>
      </c>
      <c r="S2967">
        <v>63931</v>
      </c>
      <c r="T2967">
        <v>1051</v>
      </c>
      <c r="U2967" t="s">
        <v>2984</v>
      </c>
      <c r="V2967">
        <v>1</v>
      </c>
      <c r="W2967" t="s">
        <v>2985</v>
      </c>
      <c r="X2967" t="s">
        <v>2986</v>
      </c>
      <c r="Y2967">
        <v>241</v>
      </c>
      <c r="Z2967" t="s">
        <v>44</v>
      </c>
      <c r="AA2967" t="s">
        <v>123</v>
      </c>
      <c r="AB2967" t="s">
        <v>46</v>
      </c>
      <c r="AC2967">
        <v>7000000</v>
      </c>
      <c r="AD2967">
        <v>1993</v>
      </c>
      <c r="AE2967">
        <v>18</v>
      </c>
      <c r="AF2967">
        <v>7.6</v>
      </c>
      <c r="AG2967">
        <v>1.85</v>
      </c>
      <c r="AH2967">
        <v>0</v>
      </c>
    </row>
    <row r="2968" spans="1:34">
      <c r="A2968" t="s">
        <v>34</v>
      </c>
      <c r="B2968" t="s">
        <v>2987</v>
      </c>
      <c r="C2968">
        <v>281</v>
      </c>
      <c r="D2968">
        <v>99</v>
      </c>
      <c r="E2968">
        <v>192</v>
      </c>
      <c r="F2968">
        <v>292</v>
      </c>
      <c r="G2968" t="s">
        <v>2988</v>
      </c>
      <c r="H2968">
        <v>14000</v>
      </c>
      <c r="I2968">
        <v>9166863</v>
      </c>
      <c r="J2968" t="s">
        <v>38</v>
      </c>
      <c r="K2968" t="s">
        <v>87</v>
      </c>
      <c r="Q2968" t="s">
        <v>1191</v>
      </c>
      <c r="R2968" t="s">
        <v>2989</v>
      </c>
      <c r="S2968">
        <v>83182</v>
      </c>
      <c r="T2968">
        <v>14816</v>
      </c>
      <c r="U2968" t="s">
        <v>2990</v>
      </c>
      <c r="V2968">
        <v>2</v>
      </c>
      <c r="W2968" t="s">
        <v>2991</v>
      </c>
      <c r="X2968" t="s">
        <v>2992</v>
      </c>
      <c r="Y2968">
        <v>247</v>
      </c>
      <c r="Z2968" t="s">
        <v>44</v>
      </c>
      <c r="AA2968" t="s">
        <v>45</v>
      </c>
      <c r="AB2968" t="s">
        <v>46</v>
      </c>
      <c r="AC2968">
        <v>7000000</v>
      </c>
      <c r="AD2968">
        <v>2009</v>
      </c>
      <c r="AE2968">
        <v>343</v>
      </c>
      <c r="AF2968">
        <v>7.6</v>
      </c>
      <c r="AG2968">
        <v>2.35</v>
      </c>
      <c r="AH2968">
        <v>16000</v>
      </c>
    </row>
    <row r="2969" spans="1:34">
      <c r="A2969" t="s">
        <v>34</v>
      </c>
      <c r="B2969" t="s">
        <v>163</v>
      </c>
      <c r="C2969">
        <v>114</v>
      </c>
      <c r="D2969">
        <v>164</v>
      </c>
      <c r="E2969">
        <v>17000</v>
      </c>
      <c r="F2969">
        <v>159</v>
      </c>
      <c r="G2969" t="s">
        <v>2993</v>
      </c>
      <c r="H2969">
        <v>883</v>
      </c>
      <c r="I2969">
        <v>8373585</v>
      </c>
      <c r="J2969" t="s">
        <v>38</v>
      </c>
      <c r="Q2969" t="s">
        <v>143</v>
      </c>
      <c r="R2969" t="s">
        <v>2994</v>
      </c>
      <c r="S2969">
        <v>39680</v>
      </c>
      <c r="T2969">
        <v>1934</v>
      </c>
      <c r="U2969" t="s">
        <v>2995</v>
      </c>
      <c r="V2969">
        <v>0</v>
      </c>
      <c r="W2969" t="s">
        <v>2996</v>
      </c>
      <c r="X2969" t="s">
        <v>2997</v>
      </c>
      <c r="Y2969">
        <v>308</v>
      </c>
      <c r="Z2969" t="s">
        <v>44</v>
      </c>
      <c r="AA2969" t="s">
        <v>45</v>
      </c>
      <c r="AB2969" t="s">
        <v>46</v>
      </c>
      <c r="AC2969">
        <v>7000000</v>
      </c>
      <c r="AD2969">
        <v>1988</v>
      </c>
      <c r="AE2969">
        <v>618</v>
      </c>
      <c r="AF2969">
        <v>7.6</v>
      </c>
      <c r="AG2969">
        <v>1.85</v>
      </c>
      <c r="AH2969">
        <v>0</v>
      </c>
    </row>
    <row r="2970" spans="1:34">
      <c r="A2970" t="s">
        <v>34</v>
      </c>
      <c r="B2970" t="s">
        <v>3031</v>
      </c>
      <c r="C2970">
        <v>68</v>
      </c>
      <c r="D2970">
        <v>135</v>
      </c>
      <c r="E2970">
        <v>407</v>
      </c>
      <c r="F2970">
        <v>111</v>
      </c>
      <c r="G2970" t="s">
        <v>3032</v>
      </c>
      <c r="H2970">
        <v>11000</v>
      </c>
      <c r="I2970">
        <v>13269963</v>
      </c>
      <c r="J2970" t="s">
        <v>38</v>
      </c>
      <c r="K2970" t="s">
        <v>90</v>
      </c>
      <c r="Q2970" t="s">
        <v>201</v>
      </c>
      <c r="R2970" t="s">
        <v>3033</v>
      </c>
      <c r="S2970">
        <v>23202</v>
      </c>
      <c r="T2970">
        <v>11400</v>
      </c>
      <c r="U2970" t="s">
        <v>3034</v>
      </c>
      <c r="V2970">
        <v>2</v>
      </c>
      <c r="W2970" t="s">
        <v>3035</v>
      </c>
      <c r="X2970" t="s">
        <v>3036</v>
      </c>
      <c r="Y2970">
        <v>173</v>
      </c>
      <c r="Z2970" t="s">
        <v>44</v>
      </c>
      <c r="AA2970" t="s">
        <v>45</v>
      </c>
      <c r="AB2970" t="s">
        <v>46</v>
      </c>
      <c r="AC2970">
        <v>5000000</v>
      </c>
      <c r="AD2970">
        <v>1996</v>
      </c>
      <c r="AE2970">
        <v>189</v>
      </c>
      <c r="AF2970">
        <v>7.6</v>
      </c>
      <c r="AG2970">
        <v>2.35</v>
      </c>
      <c r="AH2970">
        <v>0</v>
      </c>
    </row>
    <row r="2971" spans="1:34">
      <c r="A2971" t="s">
        <v>34</v>
      </c>
      <c r="B2971" t="s">
        <v>3037</v>
      </c>
      <c r="C2971">
        <v>149</v>
      </c>
      <c r="D2971">
        <v>101</v>
      </c>
      <c r="E2971">
        <v>51</v>
      </c>
      <c r="F2971">
        <v>8</v>
      </c>
      <c r="G2971" t="s">
        <v>3038</v>
      </c>
      <c r="H2971">
        <v>446</v>
      </c>
      <c r="I2971">
        <v>20772796</v>
      </c>
      <c r="J2971" t="s">
        <v>38</v>
      </c>
      <c r="K2971" t="s">
        <v>89</v>
      </c>
      <c r="Q2971" t="s">
        <v>3039</v>
      </c>
      <c r="R2971" t="s">
        <v>3040</v>
      </c>
      <c r="S2971">
        <v>34232</v>
      </c>
      <c r="T2971">
        <v>497</v>
      </c>
      <c r="U2971" t="s">
        <v>3041</v>
      </c>
      <c r="V2971">
        <v>1</v>
      </c>
      <c r="W2971" t="s">
        <v>3042</v>
      </c>
      <c r="X2971" t="s">
        <v>3043</v>
      </c>
      <c r="Y2971">
        <v>346</v>
      </c>
      <c r="Z2971" t="s">
        <v>44</v>
      </c>
      <c r="AA2971" t="s">
        <v>123</v>
      </c>
      <c r="AB2971" t="s">
        <v>62</v>
      </c>
      <c r="AC2971">
        <v>6000000</v>
      </c>
      <c r="AD2971">
        <v>2002</v>
      </c>
      <c r="AE2971">
        <v>20</v>
      </c>
      <c r="AF2971">
        <v>7.6</v>
      </c>
      <c r="AG2971">
        <v>2.35</v>
      </c>
      <c r="AH2971">
        <v>0</v>
      </c>
    </row>
    <row r="2972" spans="1:34">
      <c r="A2972" t="s">
        <v>34</v>
      </c>
      <c r="B2972" t="s">
        <v>3044</v>
      </c>
      <c r="C2972">
        <v>123</v>
      </c>
      <c r="D2972">
        <v>111</v>
      </c>
      <c r="E2972">
        <v>81</v>
      </c>
      <c r="F2972">
        <v>687</v>
      </c>
      <c r="G2972" t="s">
        <v>1160</v>
      </c>
      <c r="H2972">
        <v>12000</v>
      </c>
      <c r="I2972">
        <v>31968347</v>
      </c>
      <c r="J2972" t="s">
        <v>38</v>
      </c>
      <c r="K2972" t="s">
        <v>87</v>
      </c>
      <c r="Q2972" t="s">
        <v>2304</v>
      </c>
      <c r="R2972" t="s">
        <v>3045</v>
      </c>
      <c r="S2972">
        <v>93894</v>
      </c>
      <c r="T2972">
        <v>14823</v>
      </c>
      <c r="U2972" t="s">
        <v>3046</v>
      </c>
      <c r="V2972">
        <v>0</v>
      </c>
      <c r="W2972" t="s">
        <v>3047</v>
      </c>
      <c r="X2972" t="s">
        <v>3048</v>
      </c>
      <c r="Y2972">
        <v>286</v>
      </c>
      <c r="Z2972" t="s">
        <v>44</v>
      </c>
      <c r="AA2972" t="s">
        <v>45</v>
      </c>
      <c r="AB2972" t="s">
        <v>46</v>
      </c>
      <c r="AC2972">
        <v>3600000</v>
      </c>
      <c r="AD2972">
        <v>1995</v>
      </c>
      <c r="AE2972">
        <v>898</v>
      </c>
      <c r="AF2972">
        <v>7.6</v>
      </c>
      <c r="AG2972">
        <v>1.66</v>
      </c>
      <c r="AH2972">
        <v>0</v>
      </c>
    </row>
    <row r="2973" spans="1:34">
      <c r="A2973" t="s">
        <v>34</v>
      </c>
      <c r="B2973" t="s">
        <v>3071</v>
      </c>
      <c r="C2973">
        <v>72</v>
      </c>
      <c r="D2973">
        <v>106</v>
      </c>
      <c r="E2973">
        <v>148</v>
      </c>
      <c r="F2973">
        <v>471</v>
      </c>
      <c r="G2973" t="s">
        <v>3072</v>
      </c>
      <c r="H2973">
        <v>900</v>
      </c>
      <c r="I2973">
        <v>395592</v>
      </c>
      <c r="J2973" t="s">
        <v>38</v>
      </c>
      <c r="K2973" t="s">
        <v>87</v>
      </c>
      <c r="Q2973" t="s">
        <v>2480</v>
      </c>
      <c r="R2973" t="s">
        <v>3073</v>
      </c>
      <c r="S2973">
        <v>21202</v>
      </c>
      <c r="T2973">
        <v>2972</v>
      </c>
      <c r="U2973" t="s">
        <v>3074</v>
      </c>
      <c r="V2973">
        <v>1</v>
      </c>
      <c r="W2973" t="s">
        <v>3075</v>
      </c>
      <c r="X2973" t="s">
        <v>3076</v>
      </c>
      <c r="Y2973">
        <v>134</v>
      </c>
      <c r="Z2973" t="s">
        <v>44</v>
      </c>
      <c r="AA2973" t="s">
        <v>696</v>
      </c>
      <c r="AB2973" t="s">
        <v>46</v>
      </c>
      <c r="AC2973">
        <v>2000000</v>
      </c>
      <c r="AD2973">
        <v>2003</v>
      </c>
      <c r="AE2973">
        <v>648</v>
      </c>
      <c r="AF2973">
        <v>7.6</v>
      </c>
      <c r="AG2973">
        <v>1.85</v>
      </c>
      <c r="AH2973">
        <v>0</v>
      </c>
    </row>
    <row r="2974" spans="1:34">
      <c r="A2974" t="s">
        <v>34</v>
      </c>
      <c r="B2974" t="s">
        <v>2073</v>
      </c>
      <c r="C2974">
        <v>511</v>
      </c>
      <c r="D2974">
        <v>172</v>
      </c>
      <c r="E2974">
        <v>670</v>
      </c>
      <c r="F2974">
        <v>1000</v>
      </c>
      <c r="G2974" t="s">
        <v>1854</v>
      </c>
      <c r="H2974">
        <v>15000</v>
      </c>
      <c r="I2974">
        <v>27098580</v>
      </c>
      <c r="J2974" t="s">
        <v>38</v>
      </c>
      <c r="K2974" t="s">
        <v>86</v>
      </c>
      <c r="Q2974" t="s">
        <v>138</v>
      </c>
      <c r="R2974" t="s">
        <v>3183</v>
      </c>
      <c r="S2974">
        <v>284825</v>
      </c>
      <c r="T2974">
        <v>22686</v>
      </c>
      <c r="U2974" t="s">
        <v>1198</v>
      </c>
      <c r="V2974">
        <v>5</v>
      </c>
      <c r="W2974" t="s">
        <v>3184</v>
      </c>
      <c r="X2974" t="s">
        <v>3185</v>
      </c>
      <c r="Y2974">
        <v>828</v>
      </c>
      <c r="Z2974" t="s">
        <v>44</v>
      </c>
      <c r="AA2974" t="s">
        <v>359</v>
      </c>
      <c r="AB2974" t="s">
        <v>46</v>
      </c>
      <c r="AC2974">
        <v>102000000</v>
      </c>
      <c r="AD2974">
        <v>2012</v>
      </c>
      <c r="AE2974">
        <v>5000</v>
      </c>
      <c r="AF2974">
        <v>7.5</v>
      </c>
      <c r="AG2974">
        <v>2.35</v>
      </c>
      <c r="AH2974">
        <v>124000</v>
      </c>
    </row>
    <row r="2975" spans="1:34">
      <c r="A2975" t="s">
        <v>34</v>
      </c>
      <c r="B2975" t="s">
        <v>1133</v>
      </c>
      <c r="C2975">
        <v>117</v>
      </c>
      <c r="D2975">
        <v>136</v>
      </c>
      <c r="E2975">
        <v>138</v>
      </c>
      <c r="F2975">
        <v>9000</v>
      </c>
      <c r="G2975" t="s">
        <v>49</v>
      </c>
      <c r="H2975">
        <v>18000</v>
      </c>
      <c r="I2975">
        <v>60984028</v>
      </c>
      <c r="J2975" t="s">
        <v>38</v>
      </c>
      <c r="K2975" t="s">
        <v>90</v>
      </c>
      <c r="L2975" t="s">
        <v>57</v>
      </c>
      <c r="Q2975" t="s">
        <v>156</v>
      </c>
      <c r="R2975" t="s">
        <v>3210</v>
      </c>
      <c r="S2975">
        <v>259519</v>
      </c>
      <c r="T2975">
        <v>45271</v>
      </c>
      <c r="U2975" t="s">
        <v>767</v>
      </c>
      <c r="V2975">
        <v>2</v>
      </c>
      <c r="W2975" t="s">
        <v>3211</v>
      </c>
      <c r="X2975" t="s">
        <v>3212</v>
      </c>
      <c r="Y2975">
        <v>431</v>
      </c>
      <c r="Z2975" t="s">
        <v>44</v>
      </c>
      <c r="AA2975" t="s">
        <v>45</v>
      </c>
      <c r="AB2975" t="s">
        <v>46</v>
      </c>
      <c r="AC2975">
        <v>57000000</v>
      </c>
      <c r="AD2975">
        <v>1997</v>
      </c>
      <c r="AE2975">
        <v>14000</v>
      </c>
      <c r="AF2975">
        <v>7.5</v>
      </c>
      <c r="AG2975">
        <v>2.35</v>
      </c>
      <c r="AH2975">
        <v>11000</v>
      </c>
    </row>
    <row r="2976" spans="1:34">
      <c r="A2976" t="s">
        <v>34</v>
      </c>
      <c r="B2976" t="s">
        <v>1074</v>
      </c>
      <c r="C2976">
        <v>57</v>
      </c>
      <c r="D2976">
        <v>133</v>
      </c>
      <c r="E2976">
        <v>380</v>
      </c>
      <c r="F2976">
        <v>918</v>
      </c>
      <c r="G2976" t="s">
        <v>131</v>
      </c>
      <c r="H2976">
        <v>12000</v>
      </c>
      <c r="I2976">
        <v>66528842</v>
      </c>
      <c r="J2976" t="s">
        <v>38</v>
      </c>
      <c r="K2976" t="s">
        <v>87</v>
      </c>
      <c r="L2976" t="s">
        <v>207</v>
      </c>
      <c r="M2976" t="s">
        <v>92</v>
      </c>
      <c r="Q2976" t="s">
        <v>218</v>
      </c>
      <c r="R2976" t="s">
        <v>3256</v>
      </c>
      <c r="S2976">
        <v>112175</v>
      </c>
      <c r="T2976">
        <v>26388</v>
      </c>
      <c r="U2976" t="s">
        <v>1686</v>
      </c>
      <c r="V2976">
        <v>2</v>
      </c>
      <c r="W2976" t="s">
        <v>3257</v>
      </c>
      <c r="X2976" t="s">
        <v>3258</v>
      </c>
      <c r="Y2976">
        <v>329</v>
      </c>
      <c r="Z2976" t="s">
        <v>44</v>
      </c>
      <c r="AA2976" t="s">
        <v>45</v>
      </c>
      <c r="AB2976" t="s">
        <v>46</v>
      </c>
      <c r="AC2976">
        <v>30000000</v>
      </c>
      <c r="AD2976">
        <v>1994</v>
      </c>
      <c r="AE2976">
        <v>11000</v>
      </c>
      <c r="AF2976">
        <v>7.5</v>
      </c>
      <c r="AG2976">
        <v>1.85</v>
      </c>
      <c r="AH2976">
        <v>11000</v>
      </c>
    </row>
    <row r="2977" spans="1:34">
      <c r="A2977" t="s">
        <v>34</v>
      </c>
      <c r="B2977" t="s">
        <v>2199</v>
      </c>
      <c r="C2977">
        <v>305</v>
      </c>
      <c r="D2977">
        <v>124</v>
      </c>
      <c r="E2977">
        <v>845</v>
      </c>
      <c r="F2977">
        <v>424</v>
      </c>
      <c r="G2977" t="s">
        <v>3265</v>
      </c>
      <c r="H2977">
        <v>15000</v>
      </c>
      <c r="I2977">
        <v>52418902</v>
      </c>
      <c r="J2977" t="s">
        <v>38</v>
      </c>
      <c r="K2977" t="s">
        <v>520</v>
      </c>
      <c r="Q2977" t="s">
        <v>836</v>
      </c>
      <c r="R2977" t="s">
        <v>3266</v>
      </c>
      <c r="S2977">
        <v>147128</v>
      </c>
      <c r="T2977">
        <v>16881</v>
      </c>
      <c r="U2977" t="s">
        <v>3267</v>
      </c>
      <c r="V2977">
        <v>0</v>
      </c>
      <c r="W2977" t="s">
        <v>3268</v>
      </c>
      <c r="X2977" t="s">
        <v>3269</v>
      </c>
      <c r="Y2977">
        <v>277</v>
      </c>
      <c r="Z2977" t="s">
        <v>44</v>
      </c>
      <c r="AA2977" t="s">
        <v>45</v>
      </c>
      <c r="AB2977" t="s">
        <v>46</v>
      </c>
      <c r="AC2977">
        <v>30000000</v>
      </c>
      <c r="AD2977">
        <v>2015</v>
      </c>
      <c r="AE2977">
        <v>1000</v>
      </c>
      <c r="AF2977">
        <v>7.5</v>
      </c>
      <c r="AG2977">
        <v>2.35</v>
      </c>
      <c r="AH2977">
        <v>44000</v>
      </c>
    </row>
    <row r="2978" spans="1:34">
      <c r="A2978" t="s">
        <v>34</v>
      </c>
      <c r="B2978" t="s">
        <v>1172</v>
      </c>
      <c r="C2978">
        <v>153</v>
      </c>
      <c r="D2978">
        <v>139</v>
      </c>
      <c r="E2978">
        <v>0</v>
      </c>
      <c r="F2978">
        <v>648</v>
      </c>
      <c r="G2978" t="s">
        <v>286</v>
      </c>
      <c r="H2978">
        <v>3000</v>
      </c>
      <c r="I2978">
        <v>58328680</v>
      </c>
      <c r="J2978" t="s">
        <v>38</v>
      </c>
      <c r="K2978" t="s">
        <v>87</v>
      </c>
      <c r="L2978" t="s">
        <v>92</v>
      </c>
      <c r="Q2978" t="s">
        <v>51</v>
      </c>
      <c r="R2978" t="s">
        <v>3284</v>
      </c>
      <c r="S2978">
        <v>54096</v>
      </c>
      <c r="T2978">
        <v>5458</v>
      </c>
      <c r="U2978" t="s">
        <v>3072</v>
      </c>
      <c r="V2978">
        <v>0</v>
      </c>
      <c r="W2978" t="s">
        <v>3285</v>
      </c>
      <c r="X2978" t="s">
        <v>3286</v>
      </c>
      <c r="Y2978">
        <v>494</v>
      </c>
      <c r="Z2978" t="s">
        <v>44</v>
      </c>
      <c r="AA2978" t="s">
        <v>45</v>
      </c>
      <c r="AB2978" t="s">
        <v>46</v>
      </c>
      <c r="AC2978">
        <v>22000000</v>
      </c>
      <c r="AD2978">
        <v>2003</v>
      </c>
      <c r="AE2978">
        <v>693</v>
      </c>
      <c r="AF2978">
        <v>7.5</v>
      </c>
      <c r="AG2978">
        <v>2.35</v>
      </c>
      <c r="AH2978">
        <v>0</v>
      </c>
    </row>
    <row r="2979" spans="1:34">
      <c r="A2979" t="s">
        <v>34</v>
      </c>
      <c r="B2979" t="s">
        <v>181</v>
      </c>
      <c r="C2979">
        <v>226</v>
      </c>
      <c r="D2979">
        <v>129</v>
      </c>
      <c r="E2979">
        <v>353</v>
      </c>
      <c r="F2979">
        <v>151</v>
      </c>
      <c r="G2979" t="s">
        <v>1398</v>
      </c>
      <c r="H2979">
        <v>883</v>
      </c>
      <c r="I2979">
        <v>33565375</v>
      </c>
      <c r="J2979" t="s">
        <v>38</v>
      </c>
      <c r="K2979" t="s">
        <v>90</v>
      </c>
      <c r="L2979" t="s">
        <v>87</v>
      </c>
      <c r="M2979" t="s">
        <v>57</v>
      </c>
      <c r="Q2979" t="s">
        <v>3287</v>
      </c>
      <c r="R2979" t="s">
        <v>3288</v>
      </c>
      <c r="S2979">
        <v>111351</v>
      </c>
      <c r="T2979">
        <v>1565</v>
      </c>
      <c r="U2979" t="s">
        <v>3289</v>
      </c>
      <c r="V2979">
        <v>0</v>
      </c>
      <c r="W2979" t="s">
        <v>3290</v>
      </c>
      <c r="X2979" t="s">
        <v>3291</v>
      </c>
      <c r="Y2979">
        <v>568</v>
      </c>
      <c r="Z2979" t="s">
        <v>44</v>
      </c>
      <c r="AA2979" t="s">
        <v>329</v>
      </c>
      <c r="AB2979" t="s">
        <v>46</v>
      </c>
      <c r="AC2979">
        <v>15000000</v>
      </c>
      <c r="AD2979">
        <v>2005</v>
      </c>
      <c r="AE2979">
        <v>430</v>
      </c>
      <c r="AF2979">
        <v>7.5</v>
      </c>
      <c r="AG2979">
        <v>1.85</v>
      </c>
      <c r="AH2979">
        <v>0</v>
      </c>
    </row>
    <row r="2980" spans="1:34">
      <c r="A2980" t="s">
        <v>34</v>
      </c>
      <c r="B2980" t="s">
        <v>3292</v>
      </c>
      <c r="C2980">
        <v>148</v>
      </c>
      <c r="D2980">
        <v>114</v>
      </c>
      <c r="E2980">
        <v>59</v>
      </c>
      <c r="F2980">
        <v>403</v>
      </c>
      <c r="G2980" t="s">
        <v>3293</v>
      </c>
      <c r="H2980">
        <v>49000</v>
      </c>
      <c r="I2980">
        <v>31655091</v>
      </c>
      <c r="J2980" t="s">
        <v>38</v>
      </c>
      <c r="K2980" t="s">
        <v>128</v>
      </c>
      <c r="Q2980" t="s">
        <v>566</v>
      </c>
      <c r="R2980" t="s">
        <v>3294</v>
      </c>
      <c r="S2980">
        <v>87331</v>
      </c>
      <c r="T2980">
        <v>50927</v>
      </c>
      <c r="U2980" t="s">
        <v>3295</v>
      </c>
      <c r="V2980">
        <v>0</v>
      </c>
      <c r="W2980" t="s">
        <v>3296</v>
      </c>
      <c r="X2980" t="s">
        <v>3297</v>
      </c>
      <c r="Y2980">
        <v>364</v>
      </c>
      <c r="Z2980" t="s">
        <v>44</v>
      </c>
      <c r="AA2980" t="s">
        <v>45</v>
      </c>
      <c r="AB2980" t="s">
        <v>150</v>
      </c>
      <c r="AC2980">
        <v>30000000</v>
      </c>
      <c r="AD2980">
        <v>2007</v>
      </c>
      <c r="AE2980">
        <v>702</v>
      </c>
      <c r="AF2980">
        <v>7.5</v>
      </c>
      <c r="AG2980">
        <v>2.35</v>
      </c>
      <c r="AH2980">
        <v>18000</v>
      </c>
    </row>
    <row r="2981" spans="1:34">
      <c r="A2981" t="s">
        <v>34</v>
      </c>
      <c r="B2981" t="s">
        <v>105</v>
      </c>
      <c r="C2981">
        <v>69</v>
      </c>
      <c r="D2981">
        <v>135</v>
      </c>
      <c r="E2981">
        <v>16000</v>
      </c>
      <c r="F2981">
        <v>86</v>
      </c>
      <c r="G2981" t="s">
        <v>1785</v>
      </c>
      <c r="H2981">
        <v>16000</v>
      </c>
      <c r="I2981">
        <v>70960517</v>
      </c>
      <c r="J2981" t="s">
        <v>38</v>
      </c>
      <c r="K2981" t="s">
        <v>87</v>
      </c>
      <c r="Q2981" t="s">
        <v>105</v>
      </c>
      <c r="R2981" t="s">
        <v>3317</v>
      </c>
      <c r="S2981">
        <v>54631</v>
      </c>
      <c r="T2981">
        <v>27237</v>
      </c>
      <c r="U2981" t="s">
        <v>3318</v>
      </c>
      <c r="V2981">
        <v>0</v>
      </c>
      <c r="W2981" t="s">
        <v>3319</v>
      </c>
      <c r="X2981" t="s">
        <v>3320</v>
      </c>
      <c r="Y2981">
        <v>192</v>
      </c>
      <c r="Z2981" t="s">
        <v>44</v>
      </c>
      <c r="AA2981" t="s">
        <v>45</v>
      </c>
      <c r="AB2981" t="s">
        <v>62</v>
      </c>
      <c r="AC2981">
        <v>35000000</v>
      </c>
      <c r="AD2981">
        <v>1995</v>
      </c>
      <c r="AE2981">
        <v>11000</v>
      </c>
      <c r="AF2981">
        <v>7.5</v>
      </c>
      <c r="AG2981">
        <v>1.85</v>
      </c>
      <c r="AH2981">
        <v>0</v>
      </c>
    </row>
    <row r="2982" spans="1:34">
      <c r="A2982" t="s">
        <v>34</v>
      </c>
      <c r="B2982" t="s">
        <v>773</v>
      </c>
      <c r="C2982">
        <v>285</v>
      </c>
      <c r="D2982">
        <v>143</v>
      </c>
      <c r="E2982">
        <v>0</v>
      </c>
      <c r="F2982">
        <v>51</v>
      </c>
      <c r="G2982" t="s">
        <v>3334</v>
      </c>
      <c r="H2982">
        <v>11000</v>
      </c>
      <c r="I2982">
        <v>34300771</v>
      </c>
      <c r="J2982" t="s">
        <v>38</v>
      </c>
      <c r="Q2982" t="s">
        <v>131</v>
      </c>
      <c r="R2982" t="s">
        <v>3335</v>
      </c>
      <c r="S2982">
        <v>243799</v>
      </c>
      <c r="T2982">
        <v>11248</v>
      </c>
      <c r="U2982" t="s">
        <v>3336</v>
      </c>
      <c r="V2982">
        <v>3</v>
      </c>
      <c r="W2982" t="s">
        <v>3337</v>
      </c>
      <c r="X2982" t="s">
        <v>3338</v>
      </c>
      <c r="Y2982">
        <v>908</v>
      </c>
      <c r="Z2982" t="s">
        <v>44</v>
      </c>
      <c r="AA2982" t="s">
        <v>301</v>
      </c>
      <c r="AB2982" t="s">
        <v>46</v>
      </c>
      <c r="AC2982">
        <v>25000000</v>
      </c>
      <c r="AD2982">
        <v>2006</v>
      </c>
      <c r="AE2982">
        <v>119</v>
      </c>
      <c r="AF2982">
        <v>7.5</v>
      </c>
      <c r="AG2982">
        <v>1.85</v>
      </c>
      <c r="AH2982">
        <v>0</v>
      </c>
    </row>
    <row r="2983" spans="1:34">
      <c r="A2983" t="s">
        <v>34</v>
      </c>
      <c r="B2983" t="s">
        <v>3339</v>
      </c>
      <c r="C2983">
        <v>293</v>
      </c>
      <c r="D2983">
        <v>104</v>
      </c>
      <c r="E2983">
        <v>53</v>
      </c>
      <c r="F2983">
        <v>652</v>
      </c>
      <c r="G2983" t="s">
        <v>1785</v>
      </c>
      <c r="H2983">
        <v>22000</v>
      </c>
      <c r="I2983">
        <v>33422556</v>
      </c>
      <c r="J2983" t="s">
        <v>38</v>
      </c>
      <c r="K2983" t="s">
        <v>90</v>
      </c>
      <c r="Q2983" t="s">
        <v>699</v>
      </c>
      <c r="R2983" t="s">
        <v>3340</v>
      </c>
      <c r="S2983">
        <v>99236</v>
      </c>
      <c r="T2983">
        <v>33903</v>
      </c>
      <c r="U2983" t="s">
        <v>3341</v>
      </c>
      <c r="V2983">
        <v>0</v>
      </c>
      <c r="W2983" t="s">
        <v>3342</v>
      </c>
      <c r="X2983" t="s">
        <v>3343</v>
      </c>
      <c r="Y2983">
        <v>321</v>
      </c>
      <c r="Z2983" t="s">
        <v>44</v>
      </c>
      <c r="AA2983" t="s">
        <v>45</v>
      </c>
      <c r="AB2983" t="s">
        <v>62</v>
      </c>
      <c r="AC2983">
        <v>20000000</v>
      </c>
      <c r="AD2983">
        <v>2008</v>
      </c>
      <c r="AE2983">
        <v>11000</v>
      </c>
      <c r="AF2983">
        <v>7.5</v>
      </c>
      <c r="AG2983">
        <v>1.85</v>
      </c>
      <c r="AH2983">
        <v>0</v>
      </c>
    </row>
    <row r="2984" spans="1:34">
      <c r="A2984" t="s">
        <v>34</v>
      </c>
      <c r="B2984" t="s">
        <v>3344</v>
      </c>
      <c r="C2984">
        <v>154</v>
      </c>
      <c r="D2984">
        <v>124</v>
      </c>
      <c r="E2984">
        <v>57</v>
      </c>
      <c r="F2984">
        <v>905</v>
      </c>
      <c r="G2984" t="s">
        <v>901</v>
      </c>
      <c r="H2984">
        <v>11000</v>
      </c>
      <c r="I2984">
        <v>19661987</v>
      </c>
      <c r="J2984" t="s">
        <v>38</v>
      </c>
      <c r="Q2984" t="s">
        <v>3345</v>
      </c>
      <c r="R2984" t="s">
        <v>3346</v>
      </c>
      <c r="S2984">
        <v>83786</v>
      </c>
      <c r="T2984">
        <v>17050</v>
      </c>
      <c r="U2984" t="s">
        <v>3347</v>
      </c>
      <c r="V2984">
        <v>2</v>
      </c>
      <c r="W2984" t="s">
        <v>3348</v>
      </c>
      <c r="X2984" t="s">
        <v>3349</v>
      </c>
      <c r="Y2984">
        <v>231</v>
      </c>
      <c r="Z2984" t="s">
        <v>44</v>
      </c>
      <c r="AA2984" t="s">
        <v>45</v>
      </c>
      <c r="AB2984" t="s">
        <v>46</v>
      </c>
      <c r="AC2984">
        <v>20000000</v>
      </c>
      <c r="AD2984">
        <v>2007</v>
      </c>
      <c r="AE2984">
        <v>3000</v>
      </c>
      <c r="AF2984">
        <v>7.5</v>
      </c>
      <c r="AG2984">
        <v>2.35</v>
      </c>
      <c r="AH2984">
        <v>0</v>
      </c>
    </row>
    <row r="2985" spans="1:34">
      <c r="A2985" t="s">
        <v>34</v>
      </c>
      <c r="B2985" t="s">
        <v>3362</v>
      </c>
      <c r="C2985">
        <v>143</v>
      </c>
      <c r="D2985">
        <v>125</v>
      </c>
      <c r="E2985">
        <v>43</v>
      </c>
      <c r="F2985">
        <v>7</v>
      </c>
      <c r="G2985" t="s">
        <v>2392</v>
      </c>
      <c r="H2985">
        <v>2000</v>
      </c>
      <c r="I2985">
        <v>8047690</v>
      </c>
      <c r="J2985" t="s">
        <v>38</v>
      </c>
      <c r="K2985" t="s">
        <v>87</v>
      </c>
      <c r="Q2985" t="s">
        <v>2265</v>
      </c>
      <c r="R2985" t="s">
        <v>3363</v>
      </c>
      <c r="S2985">
        <v>77656</v>
      </c>
      <c r="T2985">
        <v>2608</v>
      </c>
      <c r="U2985" t="s">
        <v>3364</v>
      </c>
      <c r="V2985">
        <v>0</v>
      </c>
      <c r="W2985" t="s">
        <v>3365</v>
      </c>
      <c r="X2985" t="s">
        <v>3366</v>
      </c>
      <c r="Y2985">
        <v>220</v>
      </c>
      <c r="Z2985" t="s">
        <v>1445</v>
      </c>
      <c r="AA2985" t="s">
        <v>1446</v>
      </c>
      <c r="AB2985" t="s">
        <v>62</v>
      </c>
      <c r="AC2985">
        <v>19400000</v>
      </c>
      <c r="AD2985">
        <v>2006</v>
      </c>
      <c r="AE2985">
        <v>594</v>
      </c>
      <c r="AF2985">
        <v>7.5</v>
      </c>
      <c r="AG2985">
        <v>2.35</v>
      </c>
      <c r="AH2985">
        <v>0</v>
      </c>
    </row>
    <row r="2986" spans="1:34">
      <c r="A2986" t="s">
        <v>34</v>
      </c>
      <c r="B2986" t="s">
        <v>3367</v>
      </c>
      <c r="C2986">
        <v>99</v>
      </c>
      <c r="D2986">
        <v>125</v>
      </c>
      <c r="E2986">
        <v>34</v>
      </c>
      <c r="F2986">
        <v>1000</v>
      </c>
      <c r="G2986" t="s">
        <v>2621</v>
      </c>
      <c r="H2986">
        <v>16000</v>
      </c>
      <c r="I2986">
        <v>15561627</v>
      </c>
      <c r="J2986" t="s">
        <v>38</v>
      </c>
      <c r="Q2986" t="s">
        <v>3368</v>
      </c>
      <c r="R2986" t="s">
        <v>3369</v>
      </c>
      <c r="S2986">
        <v>39105</v>
      </c>
      <c r="T2986">
        <v>21622</v>
      </c>
      <c r="U2986" t="s">
        <v>3370</v>
      </c>
      <c r="V2986">
        <v>0</v>
      </c>
      <c r="W2986" t="s">
        <v>3371</v>
      </c>
      <c r="X2986" t="s">
        <v>3372</v>
      </c>
      <c r="Y2986">
        <v>359</v>
      </c>
      <c r="Z2986" t="s">
        <v>44</v>
      </c>
      <c r="AA2986" t="s">
        <v>45</v>
      </c>
      <c r="AB2986" t="s">
        <v>46</v>
      </c>
      <c r="AC2986">
        <v>18000000</v>
      </c>
      <c r="AD2986">
        <v>2001</v>
      </c>
      <c r="AE2986">
        <v>4000</v>
      </c>
      <c r="AF2986">
        <v>7.5</v>
      </c>
      <c r="AG2986">
        <v>2.35</v>
      </c>
      <c r="AH2986">
        <v>0</v>
      </c>
    </row>
    <row r="2987" spans="1:34">
      <c r="A2987" t="s">
        <v>34</v>
      </c>
      <c r="B2987" t="s">
        <v>1060</v>
      </c>
      <c r="C2987">
        <v>124</v>
      </c>
      <c r="D2987">
        <v>112</v>
      </c>
      <c r="E2987">
        <v>0</v>
      </c>
      <c r="F2987">
        <v>177</v>
      </c>
      <c r="G2987" t="s">
        <v>2867</v>
      </c>
      <c r="H2987">
        <v>805</v>
      </c>
      <c r="I2987">
        <v>7837632</v>
      </c>
      <c r="J2987" t="s">
        <v>38</v>
      </c>
      <c r="Q2987" t="s">
        <v>546</v>
      </c>
      <c r="R2987" t="s">
        <v>3373</v>
      </c>
      <c r="S2987">
        <v>46396</v>
      </c>
      <c r="T2987">
        <v>1466</v>
      </c>
      <c r="U2987" t="s">
        <v>3374</v>
      </c>
      <c r="V2987">
        <v>0</v>
      </c>
      <c r="W2987" t="s">
        <v>3375</v>
      </c>
      <c r="X2987" t="s">
        <v>3376</v>
      </c>
      <c r="Y2987">
        <v>287</v>
      </c>
      <c r="Z2987" t="s">
        <v>44</v>
      </c>
      <c r="AA2987" t="s">
        <v>45</v>
      </c>
      <c r="AB2987" t="s">
        <v>46</v>
      </c>
      <c r="AC2987">
        <v>18000000</v>
      </c>
      <c r="AD2987">
        <v>1997</v>
      </c>
      <c r="AE2987">
        <v>223</v>
      </c>
      <c r="AF2987">
        <v>7.5</v>
      </c>
      <c r="AG2987">
        <v>1.85</v>
      </c>
      <c r="AH2987">
        <v>0</v>
      </c>
    </row>
    <row r="2988" spans="1:34">
      <c r="A2988" t="s">
        <v>34</v>
      </c>
      <c r="B2988" t="s">
        <v>3400</v>
      </c>
      <c r="C2988">
        <v>136</v>
      </c>
      <c r="D2988">
        <v>111</v>
      </c>
      <c r="E2988">
        <v>15</v>
      </c>
      <c r="F2988">
        <v>121</v>
      </c>
      <c r="G2988" t="s">
        <v>2339</v>
      </c>
      <c r="H2988">
        <v>1000</v>
      </c>
      <c r="I2988">
        <v>7691700</v>
      </c>
      <c r="J2988" t="s">
        <v>38</v>
      </c>
      <c r="K2988" t="s">
        <v>207</v>
      </c>
      <c r="Q2988" t="s">
        <v>3370</v>
      </c>
      <c r="R2988" t="s">
        <v>3401</v>
      </c>
      <c r="S2988">
        <v>12937</v>
      </c>
      <c r="T2988">
        <v>2140</v>
      </c>
      <c r="U2988" t="s">
        <v>3402</v>
      </c>
      <c r="V2988">
        <v>2</v>
      </c>
      <c r="W2988" t="s">
        <v>3403</v>
      </c>
      <c r="X2988" t="s">
        <v>3404</v>
      </c>
      <c r="Y2988">
        <v>73</v>
      </c>
      <c r="Z2988" t="s">
        <v>390</v>
      </c>
      <c r="AA2988" t="s">
        <v>301</v>
      </c>
      <c r="AB2988" t="s">
        <v>62</v>
      </c>
      <c r="AC2988">
        <v>10000000</v>
      </c>
      <c r="AD2988">
        <v>2010</v>
      </c>
      <c r="AE2988">
        <v>767</v>
      </c>
      <c r="AF2988">
        <v>7.5</v>
      </c>
      <c r="AG2988">
        <v>2.35</v>
      </c>
      <c r="AH2988">
        <v>0</v>
      </c>
    </row>
    <row r="2989" spans="1:34">
      <c r="A2989" t="s">
        <v>76</v>
      </c>
      <c r="B2989" t="s">
        <v>3409</v>
      </c>
      <c r="C2989">
        <v>194</v>
      </c>
      <c r="D2989">
        <v>129</v>
      </c>
      <c r="E2989">
        <v>0</v>
      </c>
      <c r="F2989">
        <v>576</v>
      </c>
      <c r="G2989" t="s">
        <v>1439</v>
      </c>
      <c r="H2989">
        <v>878</v>
      </c>
      <c r="I2989">
        <v>261481</v>
      </c>
      <c r="J2989" t="s">
        <v>38</v>
      </c>
      <c r="K2989" t="s">
        <v>87</v>
      </c>
      <c r="L2989" t="s">
        <v>86</v>
      </c>
      <c r="Q2989" t="s">
        <v>3410</v>
      </c>
      <c r="R2989" t="s">
        <v>3411</v>
      </c>
      <c r="S2989">
        <v>41496</v>
      </c>
      <c r="T2989">
        <v>2378</v>
      </c>
      <c r="U2989" t="s">
        <v>1442</v>
      </c>
      <c r="V2989">
        <v>0</v>
      </c>
      <c r="W2989" t="s">
        <v>3412</v>
      </c>
      <c r="X2989" t="s">
        <v>3413</v>
      </c>
      <c r="Y2989">
        <v>210</v>
      </c>
      <c r="Z2989" t="s">
        <v>1888</v>
      </c>
      <c r="AA2989" t="s">
        <v>1889</v>
      </c>
      <c r="AB2989" t="s">
        <v>46</v>
      </c>
      <c r="AC2989">
        <v>12000000</v>
      </c>
      <c r="AD2989">
        <v>2004</v>
      </c>
      <c r="AE2989">
        <v>643</v>
      </c>
      <c r="AF2989">
        <v>7.5</v>
      </c>
      <c r="AG2989">
        <v>2.35</v>
      </c>
      <c r="AH2989">
        <v>0</v>
      </c>
    </row>
    <row r="2990" spans="1:34">
      <c r="A2990" t="s">
        <v>34</v>
      </c>
      <c r="B2990" t="s">
        <v>3427</v>
      </c>
      <c r="C2990">
        <v>351</v>
      </c>
      <c r="D2990">
        <v>111</v>
      </c>
      <c r="E2990">
        <v>34</v>
      </c>
      <c r="F2990">
        <v>54</v>
      </c>
      <c r="G2990" t="s">
        <v>3428</v>
      </c>
      <c r="H2990">
        <v>838</v>
      </c>
      <c r="I2990">
        <v>38317535</v>
      </c>
      <c r="J2990" t="s">
        <v>38</v>
      </c>
      <c r="K2990" t="s">
        <v>87</v>
      </c>
      <c r="Q2990" t="s">
        <v>2462</v>
      </c>
      <c r="R2990" t="s">
        <v>3429</v>
      </c>
      <c r="S2990">
        <v>73249</v>
      </c>
      <c r="T2990">
        <v>995</v>
      </c>
      <c r="U2990" t="s">
        <v>3430</v>
      </c>
      <c r="V2990">
        <v>1</v>
      </c>
      <c r="W2990" t="s">
        <v>3431</v>
      </c>
      <c r="X2990" t="s">
        <v>3432</v>
      </c>
      <c r="Y2990">
        <v>212</v>
      </c>
      <c r="Z2990" t="s">
        <v>44</v>
      </c>
      <c r="AA2990" t="s">
        <v>329</v>
      </c>
      <c r="AB2990" t="s">
        <v>62</v>
      </c>
      <c r="AC2990">
        <v>11000000</v>
      </c>
      <c r="AD2990">
        <v>2015</v>
      </c>
      <c r="AE2990">
        <v>55</v>
      </c>
      <c r="AF2990">
        <v>7.5</v>
      </c>
      <c r="AG2990">
        <v>1.85</v>
      </c>
      <c r="AH2990">
        <v>36000</v>
      </c>
    </row>
    <row r="2991" spans="1:34">
      <c r="A2991" t="s">
        <v>34</v>
      </c>
      <c r="B2991" t="s">
        <v>3433</v>
      </c>
      <c r="C2991">
        <v>56</v>
      </c>
      <c r="D2991">
        <v>153</v>
      </c>
      <c r="E2991">
        <v>82</v>
      </c>
      <c r="F2991">
        <v>139</v>
      </c>
      <c r="G2991" t="s">
        <v>3434</v>
      </c>
      <c r="H2991">
        <v>695</v>
      </c>
      <c r="I2991">
        <v>16800000</v>
      </c>
      <c r="J2991" t="s">
        <v>38</v>
      </c>
      <c r="K2991" t="s">
        <v>89</v>
      </c>
      <c r="L2991" t="s">
        <v>91</v>
      </c>
      <c r="Q2991" t="s">
        <v>259</v>
      </c>
      <c r="R2991" t="s">
        <v>3435</v>
      </c>
      <c r="S2991">
        <v>25303</v>
      </c>
      <c r="T2991">
        <v>1593</v>
      </c>
      <c r="U2991" t="s">
        <v>3436</v>
      </c>
      <c r="V2991">
        <v>1</v>
      </c>
      <c r="W2991" t="s">
        <v>3437</v>
      </c>
      <c r="X2991" t="s">
        <v>3438</v>
      </c>
      <c r="Y2991">
        <v>138</v>
      </c>
      <c r="Z2991" t="s">
        <v>44</v>
      </c>
      <c r="AA2991" t="s">
        <v>329</v>
      </c>
      <c r="AB2991" t="s">
        <v>251</v>
      </c>
      <c r="AC2991">
        <v>10000000</v>
      </c>
      <c r="AD2991">
        <v>1968</v>
      </c>
      <c r="AE2991">
        <v>275</v>
      </c>
      <c r="AF2991">
        <v>7.5</v>
      </c>
      <c r="AG2991">
        <v>2.35</v>
      </c>
      <c r="AH2991">
        <v>0</v>
      </c>
    </row>
    <row r="2992" spans="1:34">
      <c r="A2992" t="s">
        <v>34</v>
      </c>
      <c r="B2992" t="s">
        <v>3439</v>
      </c>
      <c r="C2992">
        <v>56</v>
      </c>
      <c r="D2992">
        <v>104</v>
      </c>
      <c r="E2992">
        <v>12</v>
      </c>
      <c r="F2992">
        <v>1000</v>
      </c>
      <c r="G2992" t="s">
        <v>1198</v>
      </c>
      <c r="H2992">
        <v>21000</v>
      </c>
      <c r="I2992">
        <v>2600000</v>
      </c>
      <c r="J2992" t="s">
        <v>38</v>
      </c>
      <c r="K2992" t="s">
        <v>207</v>
      </c>
      <c r="Q2992" t="s">
        <v>608</v>
      </c>
      <c r="R2992" t="s">
        <v>3440</v>
      </c>
      <c r="S2992">
        <v>11612</v>
      </c>
      <c r="T2992">
        <v>23962</v>
      </c>
      <c r="U2992" t="s">
        <v>3370</v>
      </c>
      <c r="V2992">
        <v>3</v>
      </c>
      <c r="W2992" t="s">
        <v>3441</v>
      </c>
      <c r="X2992" t="s">
        <v>3442</v>
      </c>
      <c r="Y2992">
        <v>88</v>
      </c>
      <c r="Z2992" t="s">
        <v>44</v>
      </c>
      <c r="AA2992" t="s">
        <v>329</v>
      </c>
      <c r="AB2992" t="s">
        <v>46</v>
      </c>
      <c r="AC2992">
        <v>6000000</v>
      </c>
      <c r="AD2992">
        <v>1995</v>
      </c>
      <c r="AE2992">
        <v>1000</v>
      </c>
      <c r="AF2992">
        <v>7.5</v>
      </c>
      <c r="AG2992">
        <v>2.35</v>
      </c>
      <c r="AH2992">
        <v>0</v>
      </c>
    </row>
    <row r="2993" spans="1:34">
      <c r="A2993" t="s">
        <v>34</v>
      </c>
      <c r="B2993" t="s">
        <v>3467</v>
      </c>
      <c r="C2993">
        <v>389</v>
      </c>
      <c r="D2993">
        <v>112</v>
      </c>
      <c r="E2993">
        <v>159</v>
      </c>
      <c r="F2993">
        <v>77</v>
      </c>
      <c r="G2993" t="s">
        <v>137</v>
      </c>
      <c r="H2993">
        <v>3000</v>
      </c>
      <c r="I2993">
        <v>1738692</v>
      </c>
      <c r="J2993" t="s">
        <v>38</v>
      </c>
      <c r="K2993" t="s">
        <v>57</v>
      </c>
      <c r="Q2993" t="s">
        <v>1226</v>
      </c>
      <c r="R2993" t="s">
        <v>3468</v>
      </c>
      <c r="S2993">
        <v>95529</v>
      </c>
      <c r="T2993">
        <v>3547</v>
      </c>
      <c r="U2993" t="s">
        <v>3469</v>
      </c>
      <c r="V2993">
        <v>0</v>
      </c>
      <c r="W2993" t="s">
        <v>3470</v>
      </c>
      <c r="X2993" t="s">
        <v>3471</v>
      </c>
      <c r="Y2993">
        <v>301</v>
      </c>
      <c r="Z2993" t="s">
        <v>44</v>
      </c>
      <c r="AA2993" t="s">
        <v>329</v>
      </c>
      <c r="AB2993" t="s">
        <v>46</v>
      </c>
      <c r="AC2993">
        <v>7000000</v>
      </c>
      <c r="AD2993">
        <v>2011</v>
      </c>
      <c r="AE2993">
        <v>294</v>
      </c>
      <c r="AF2993">
        <v>7.5</v>
      </c>
      <c r="AG2993">
        <v>2.35</v>
      </c>
      <c r="AH2993">
        <v>38000</v>
      </c>
    </row>
    <row r="2994" spans="1:34">
      <c r="A2994" t="s">
        <v>34</v>
      </c>
      <c r="B2994" t="s">
        <v>3483</v>
      </c>
      <c r="C2994">
        <v>309</v>
      </c>
      <c r="D2994">
        <v>101</v>
      </c>
      <c r="E2994">
        <v>25</v>
      </c>
      <c r="F2994">
        <v>423</v>
      </c>
      <c r="G2994" t="s">
        <v>3322</v>
      </c>
      <c r="H2994">
        <v>17000</v>
      </c>
      <c r="I2994">
        <v>18656400</v>
      </c>
      <c r="J2994" t="s">
        <v>38</v>
      </c>
      <c r="Q2994" t="s">
        <v>683</v>
      </c>
      <c r="R2994" t="s">
        <v>3484</v>
      </c>
      <c r="S2994">
        <v>86077</v>
      </c>
      <c r="T2994">
        <v>19673</v>
      </c>
      <c r="U2994" t="s">
        <v>3485</v>
      </c>
      <c r="V2994">
        <v>1</v>
      </c>
      <c r="W2994" t="s">
        <v>3486</v>
      </c>
      <c r="X2994" t="s">
        <v>3487</v>
      </c>
      <c r="Y2994">
        <v>195</v>
      </c>
      <c r="Z2994" t="s">
        <v>44</v>
      </c>
      <c r="AA2994" t="s">
        <v>45</v>
      </c>
      <c r="AB2994" t="s">
        <v>62</v>
      </c>
      <c r="AC2994">
        <v>5000000</v>
      </c>
      <c r="AD2994">
        <v>2014</v>
      </c>
      <c r="AE2994">
        <v>2000</v>
      </c>
      <c r="AF2994">
        <v>7.5</v>
      </c>
      <c r="AG2994">
        <v>1.85</v>
      </c>
      <c r="AH2994">
        <v>45000</v>
      </c>
    </row>
    <row r="2995" spans="1:34">
      <c r="A2995" t="s">
        <v>34</v>
      </c>
      <c r="B2995" t="s">
        <v>2741</v>
      </c>
      <c r="C2995">
        <v>300</v>
      </c>
      <c r="D2995">
        <v>105</v>
      </c>
      <c r="E2995">
        <v>171</v>
      </c>
      <c r="F2995">
        <v>143</v>
      </c>
      <c r="G2995" t="s">
        <v>928</v>
      </c>
      <c r="H2995">
        <v>382</v>
      </c>
      <c r="I2995">
        <v>7159147</v>
      </c>
      <c r="J2995" t="s">
        <v>38</v>
      </c>
      <c r="K2995" t="s">
        <v>90</v>
      </c>
      <c r="L2995" t="s">
        <v>57</v>
      </c>
      <c r="Q2995" t="s">
        <v>1259</v>
      </c>
      <c r="R2995" t="s">
        <v>3488</v>
      </c>
      <c r="S2995">
        <v>120189</v>
      </c>
      <c r="T2995">
        <v>954</v>
      </c>
      <c r="U2995" t="s">
        <v>3489</v>
      </c>
      <c r="V2995">
        <v>0</v>
      </c>
      <c r="W2995" t="s">
        <v>3490</v>
      </c>
      <c r="X2995" t="s">
        <v>3491</v>
      </c>
      <c r="Y2995">
        <v>308</v>
      </c>
      <c r="Z2995" t="s">
        <v>695</v>
      </c>
      <c r="AA2995" t="s">
        <v>696</v>
      </c>
      <c r="AB2995" t="s">
        <v>46</v>
      </c>
      <c r="AC2995">
        <v>3400000</v>
      </c>
      <c r="AD2995">
        <v>2007</v>
      </c>
      <c r="AE2995">
        <v>273</v>
      </c>
      <c r="AF2995">
        <v>7.5</v>
      </c>
      <c r="AG2995">
        <v>2.35</v>
      </c>
      <c r="AH2995">
        <v>11000</v>
      </c>
    </row>
    <row r="2996" spans="1:34">
      <c r="A2996" t="s">
        <v>76</v>
      </c>
      <c r="B2996" t="s">
        <v>433</v>
      </c>
      <c r="C2996">
        <v>138</v>
      </c>
      <c r="D2996">
        <v>84</v>
      </c>
      <c r="E2996">
        <v>0</v>
      </c>
      <c r="F2996">
        <v>194</v>
      </c>
      <c r="G2996" t="s">
        <v>3562</v>
      </c>
      <c r="H2996">
        <v>1000</v>
      </c>
      <c r="I2996">
        <v>3216970</v>
      </c>
      <c r="J2996" t="s">
        <v>38</v>
      </c>
      <c r="K2996" t="s">
        <v>90</v>
      </c>
      <c r="L2996" t="s">
        <v>57</v>
      </c>
      <c r="Q2996" t="s">
        <v>434</v>
      </c>
      <c r="R2996" t="s">
        <v>3563</v>
      </c>
      <c r="S2996">
        <v>142619</v>
      </c>
      <c r="T2996">
        <v>2065</v>
      </c>
      <c r="U2996" t="s">
        <v>3564</v>
      </c>
      <c r="V2996">
        <v>0</v>
      </c>
      <c r="W2996" t="s">
        <v>3565</v>
      </c>
      <c r="X2996" t="s">
        <v>3566</v>
      </c>
      <c r="Y2996">
        <v>586</v>
      </c>
      <c r="Z2996" t="s">
        <v>44</v>
      </c>
      <c r="AA2996" t="s">
        <v>45</v>
      </c>
      <c r="AB2996" t="s">
        <v>46</v>
      </c>
      <c r="AC2996">
        <v>60000</v>
      </c>
      <c r="AD2996">
        <v>1998</v>
      </c>
      <c r="AE2996">
        <v>512</v>
      </c>
      <c r="AF2996">
        <v>7.5</v>
      </c>
      <c r="AG2996">
        <v>1.66</v>
      </c>
      <c r="AH2996">
        <v>24000</v>
      </c>
    </row>
    <row r="2997" spans="1:34">
      <c r="A2997" t="s">
        <v>34</v>
      </c>
      <c r="B2997" t="s">
        <v>3567</v>
      </c>
      <c r="C2997">
        <v>75</v>
      </c>
      <c r="D2997">
        <v>90</v>
      </c>
      <c r="E2997">
        <v>234</v>
      </c>
      <c r="F2997">
        <v>15</v>
      </c>
      <c r="G2997" t="s">
        <v>3568</v>
      </c>
      <c r="H2997">
        <v>552</v>
      </c>
      <c r="I2997">
        <v>241816</v>
      </c>
      <c r="J2997" t="s">
        <v>38</v>
      </c>
      <c r="Q2997" t="s">
        <v>3569</v>
      </c>
      <c r="R2997" t="s">
        <v>3570</v>
      </c>
      <c r="S2997">
        <v>6246</v>
      </c>
      <c r="T2997">
        <v>642</v>
      </c>
      <c r="U2997" t="s">
        <v>3571</v>
      </c>
      <c r="V2997">
        <v>0</v>
      </c>
      <c r="W2997" t="s">
        <v>3572</v>
      </c>
      <c r="X2997" t="s">
        <v>3573</v>
      </c>
      <c r="Y2997">
        <v>76</v>
      </c>
      <c r="Z2997" t="s">
        <v>44</v>
      </c>
      <c r="AA2997" t="s">
        <v>45</v>
      </c>
      <c r="AB2997" t="s">
        <v>199</v>
      </c>
      <c r="AC2997">
        <v>42000</v>
      </c>
      <c r="AD2997">
        <v>2000</v>
      </c>
      <c r="AE2997">
        <v>61</v>
      </c>
      <c r="AF2997">
        <v>7.5</v>
      </c>
      <c r="AG2997">
        <v>2.35</v>
      </c>
      <c r="AH2997">
        <v>451</v>
      </c>
    </row>
    <row r="2998" spans="1:34">
      <c r="A2998" t="s">
        <v>34</v>
      </c>
      <c r="B2998" t="s">
        <v>3574</v>
      </c>
      <c r="C2998">
        <v>64</v>
      </c>
      <c r="D2998">
        <v>90</v>
      </c>
      <c r="E2998">
        <v>397</v>
      </c>
      <c r="F2998">
        <v>0</v>
      </c>
      <c r="G2998" t="s">
        <v>3575</v>
      </c>
      <c r="H2998">
        <v>5</v>
      </c>
      <c r="I2998">
        <v>673780</v>
      </c>
      <c r="J2998" t="s">
        <v>38</v>
      </c>
      <c r="Q2998" t="s">
        <v>3576</v>
      </c>
      <c r="R2998" t="s">
        <v>3577</v>
      </c>
      <c r="S2998">
        <v>4555</v>
      </c>
      <c r="T2998">
        <v>5</v>
      </c>
      <c r="U2998" t="s">
        <v>3578</v>
      </c>
      <c r="V2998">
        <v>0</v>
      </c>
      <c r="W2998" t="s">
        <v>3579</v>
      </c>
      <c r="X2998" t="s">
        <v>3580</v>
      </c>
      <c r="Y2998">
        <v>26</v>
      </c>
      <c r="Z2998" t="s">
        <v>367</v>
      </c>
      <c r="AA2998" t="s">
        <v>368</v>
      </c>
      <c r="AB2998" t="s">
        <v>532</v>
      </c>
      <c r="AC2998">
        <v>10000</v>
      </c>
      <c r="AD2998">
        <v>2000</v>
      </c>
      <c r="AE2998">
        <v>0</v>
      </c>
      <c r="AF2998">
        <v>7.5</v>
      </c>
      <c r="AG2998">
        <v>1.85</v>
      </c>
      <c r="AH2998">
        <v>697</v>
      </c>
    </row>
    <row r="2999" spans="1:34">
      <c r="A2999" t="s">
        <v>34</v>
      </c>
      <c r="B2999" t="s">
        <v>136</v>
      </c>
      <c r="C2999">
        <v>159</v>
      </c>
      <c r="D2999">
        <v>150</v>
      </c>
      <c r="E2999">
        <v>0</v>
      </c>
      <c r="F2999">
        <v>135</v>
      </c>
      <c r="G2999" t="s">
        <v>324</v>
      </c>
      <c r="H2999">
        <v>11000</v>
      </c>
      <c r="I2999">
        <v>100853835</v>
      </c>
      <c r="J2999" t="s">
        <v>38</v>
      </c>
      <c r="K2999" t="s">
        <v>90</v>
      </c>
      <c r="L2999" t="s">
        <v>86</v>
      </c>
      <c r="M2999" t="s">
        <v>57</v>
      </c>
      <c r="Q2999" t="s">
        <v>201</v>
      </c>
      <c r="R2999" t="s">
        <v>3610</v>
      </c>
      <c r="S2999">
        <v>200556</v>
      </c>
      <c r="T2999">
        <v>12289</v>
      </c>
      <c r="U2999" t="s">
        <v>3611</v>
      </c>
      <c r="V2999">
        <v>2</v>
      </c>
      <c r="W2999" t="s">
        <v>3612</v>
      </c>
      <c r="X2999" t="s">
        <v>3613</v>
      </c>
      <c r="Y2999">
        <v>611</v>
      </c>
      <c r="Z2999" t="s">
        <v>44</v>
      </c>
      <c r="AA2999" t="s">
        <v>45</v>
      </c>
      <c r="AB2999" t="s">
        <v>150</v>
      </c>
      <c r="AC2999">
        <v>90000000</v>
      </c>
      <c r="AD2999">
        <v>1997</v>
      </c>
      <c r="AE2999">
        <v>1000</v>
      </c>
      <c r="AF2999">
        <v>7.4</v>
      </c>
      <c r="AG2999">
        <v>2.35</v>
      </c>
      <c r="AH2999">
        <v>15000</v>
      </c>
    </row>
    <row r="3000" spans="1:34">
      <c r="A3000" t="s">
        <v>76</v>
      </c>
      <c r="B3000" t="s">
        <v>3634</v>
      </c>
      <c r="C3000">
        <v>153</v>
      </c>
      <c r="D3000">
        <v>143</v>
      </c>
      <c r="E3000">
        <v>541</v>
      </c>
      <c r="F3000">
        <v>530</v>
      </c>
      <c r="G3000" t="s">
        <v>402</v>
      </c>
      <c r="H3000">
        <v>18000</v>
      </c>
      <c r="I3000">
        <v>51225796</v>
      </c>
      <c r="J3000" t="s">
        <v>38</v>
      </c>
      <c r="K3000" t="s">
        <v>91</v>
      </c>
      <c r="L3000" t="s">
        <v>87</v>
      </c>
      <c r="M3000" t="s">
        <v>57</v>
      </c>
      <c r="Q3000" t="s">
        <v>615</v>
      </c>
      <c r="R3000" t="s">
        <v>3635</v>
      </c>
      <c r="S3000">
        <v>96654</v>
      </c>
      <c r="T3000">
        <v>20660</v>
      </c>
      <c r="U3000" t="s">
        <v>2817</v>
      </c>
      <c r="V3000">
        <v>0</v>
      </c>
      <c r="W3000" t="s">
        <v>3636</v>
      </c>
      <c r="X3000" t="s">
        <v>3637</v>
      </c>
      <c r="Y3000">
        <v>2047</v>
      </c>
      <c r="Z3000" t="s">
        <v>44</v>
      </c>
      <c r="AA3000" t="s">
        <v>329</v>
      </c>
      <c r="AB3000" t="s">
        <v>62</v>
      </c>
      <c r="AC3000">
        <v>70000000</v>
      </c>
      <c r="AD3000">
        <v>2004</v>
      </c>
      <c r="AE3000">
        <v>893</v>
      </c>
      <c r="AF3000">
        <v>7.4</v>
      </c>
      <c r="AG3000">
        <v>2.35</v>
      </c>
      <c r="AH3000">
        <v>0</v>
      </c>
    </row>
    <row r="3001" spans="1:34">
      <c r="A3001" t="s">
        <v>34</v>
      </c>
      <c r="B3001" t="s">
        <v>2907</v>
      </c>
      <c r="C3001">
        <v>558</v>
      </c>
      <c r="D3001">
        <v>157</v>
      </c>
      <c r="E3001">
        <v>0</v>
      </c>
      <c r="F3001">
        <v>304</v>
      </c>
      <c r="G3001" t="s">
        <v>3642</v>
      </c>
      <c r="H3001">
        <v>1000</v>
      </c>
      <c r="I3001">
        <v>95720716</v>
      </c>
      <c r="J3001" t="s">
        <v>38</v>
      </c>
      <c r="K3001" t="s">
        <v>80</v>
      </c>
      <c r="L3001" t="s">
        <v>57</v>
      </c>
      <c r="Q3001" t="s">
        <v>1190</v>
      </c>
      <c r="R3001" t="s">
        <v>3643</v>
      </c>
      <c r="S3001">
        <v>216032</v>
      </c>
      <c r="T3001">
        <v>2759</v>
      </c>
      <c r="U3001" t="s">
        <v>3644</v>
      </c>
      <c r="V3001">
        <v>0</v>
      </c>
      <c r="W3001" t="s">
        <v>3645</v>
      </c>
      <c r="X3001" t="s">
        <v>3646</v>
      </c>
      <c r="Y3001">
        <v>640</v>
      </c>
      <c r="Z3001" t="s">
        <v>44</v>
      </c>
      <c r="AA3001" t="s">
        <v>45</v>
      </c>
      <c r="AB3001" t="s">
        <v>46</v>
      </c>
      <c r="AC3001">
        <v>40000000</v>
      </c>
      <c r="AD3001">
        <v>2012</v>
      </c>
      <c r="AE3001">
        <v>1000</v>
      </c>
      <c r="AF3001">
        <v>7.4</v>
      </c>
      <c r="AG3001">
        <v>1.85</v>
      </c>
      <c r="AH3001">
        <v>39000</v>
      </c>
    </row>
    <row r="3002" spans="1:34">
      <c r="A3002" t="s">
        <v>34</v>
      </c>
      <c r="B3002" t="s">
        <v>3668</v>
      </c>
      <c r="C3002">
        <v>140</v>
      </c>
      <c r="D3002">
        <v>120</v>
      </c>
      <c r="E3002">
        <v>34</v>
      </c>
      <c r="F3002">
        <v>1000</v>
      </c>
      <c r="G3002" t="s">
        <v>698</v>
      </c>
      <c r="H3002">
        <v>18000</v>
      </c>
      <c r="I3002">
        <v>50173190</v>
      </c>
      <c r="J3002" t="s">
        <v>38</v>
      </c>
      <c r="K3002" t="s">
        <v>90</v>
      </c>
      <c r="L3002" t="s">
        <v>86</v>
      </c>
      <c r="Q3002" t="s">
        <v>239</v>
      </c>
      <c r="R3002" t="s">
        <v>3669</v>
      </c>
      <c r="S3002">
        <v>148490</v>
      </c>
      <c r="T3002">
        <v>33615</v>
      </c>
      <c r="U3002" t="s">
        <v>2719</v>
      </c>
      <c r="V3002">
        <v>1</v>
      </c>
      <c r="W3002" t="s">
        <v>3670</v>
      </c>
      <c r="X3002" t="s">
        <v>3671</v>
      </c>
      <c r="Y3002">
        <v>537</v>
      </c>
      <c r="Z3002" t="s">
        <v>44</v>
      </c>
      <c r="AA3002" t="s">
        <v>45</v>
      </c>
      <c r="AB3002" t="s">
        <v>62</v>
      </c>
      <c r="AC3002">
        <v>48000000</v>
      </c>
      <c r="AD3002">
        <v>2001</v>
      </c>
      <c r="AE3002">
        <v>12000</v>
      </c>
      <c r="AF3002">
        <v>7.4</v>
      </c>
      <c r="AG3002">
        <v>2.35</v>
      </c>
      <c r="AH3002">
        <v>0</v>
      </c>
    </row>
    <row r="3003" spans="1:34">
      <c r="A3003" t="s">
        <v>34</v>
      </c>
      <c r="B3003" t="s">
        <v>3677</v>
      </c>
      <c r="C3003">
        <v>156</v>
      </c>
      <c r="D3003">
        <v>133</v>
      </c>
      <c r="E3003">
        <v>278</v>
      </c>
      <c r="F3003">
        <v>107</v>
      </c>
      <c r="G3003" t="s">
        <v>3678</v>
      </c>
      <c r="H3003">
        <v>5000</v>
      </c>
      <c r="I3003">
        <v>24343673</v>
      </c>
      <c r="J3003" t="s">
        <v>38</v>
      </c>
      <c r="K3003" t="s">
        <v>70</v>
      </c>
      <c r="L3003" t="s">
        <v>91</v>
      </c>
      <c r="M3003" t="s">
        <v>87</v>
      </c>
      <c r="Q3003" t="s">
        <v>1854</v>
      </c>
      <c r="R3003" t="s">
        <v>3679</v>
      </c>
      <c r="S3003">
        <v>91860</v>
      </c>
      <c r="T3003">
        <v>5405</v>
      </c>
      <c r="U3003" t="s">
        <v>3680</v>
      </c>
      <c r="V3003">
        <v>0</v>
      </c>
      <c r="W3003" t="s">
        <v>3681</v>
      </c>
      <c r="X3003" t="s">
        <v>3682</v>
      </c>
      <c r="Y3003">
        <v>524</v>
      </c>
      <c r="Z3003" t="s">
        <v>44</v>
      </c>
      <c r="AA3003" t="s">
        <v>45</v>
      </c>
      <c r="AB3003" t="s">
        <v>62</v>
      </c>
      <c r="AC3003">
        <v>45000000</v>
      </c>
      <c r="AD3003">
        <v>2007</v>
      </c>
      <c r="AE3003">
        <v>117</v>
      </c>
      <c r="AF3003">
        <v>7.4</v>
      </c>
      <c r="AG3003">
        <v>2.35</v>
      </c>
      <c r="AH3003">
        <v>14000</v>
      </c>
    </row>
    <row r="3004" spans="1:34">
      <c r="A3004" t="s">
        <v>34</v>
      </c>
      <c r="B3004" t="s">
        <v>3698</v>
      </c>
      <c r="C3004">
        <v>116</v>
      </c>
      <c r="D3004">
        <v>162</v>
      </c>
      <c r="E3004">
        <v>333</v>
      </c>
      <c r="F3004">
        <v>362</v>
      </c>
      <c r="G3004" t="s">
        <v>3370</v>
      </c>
      <c r="H3004">
        <v>14000</v>
      </c>
      <c r="I3004">
        <v>78651430</v>
      </c>
      <c r="J3004" t="s">
        <v>38</v>
      </c>
      <c r="K3004" t="s">
        <v>87</v>
      </c>
      <c r="L3004" t="s">
        <v>207</v>
      </c>
      <c r="Q3004" t="s">
        <v>1191</v>
      </c>
      <c r="R3004" t="s">
        <v>3699</v>
      </c>
      <c r="S3004">
        <v>142067</v>
      </c>
      <c r="T3004">
        <v>15912</v>
      </c>
      <c r="U3004" t="s">
        <v>427</v>
      </c>
      <c r="V3004">
        <v>0</v>
      </c>
      <c r="W3004" t="s">
        <v>3700</v>
      </c>
      <c r="X3004" t="s">
        <v>3701</v>
      </c>
      <c r="Y3004">
        <v>457</v>
      </c>
      <c r="Z3004" t="s">
        <v>44</v>
      </c>
      <c r="AA3004" t="s">
        <v>45</v>
      </c>
      <c r="AB3004" t="s">
        <v>46</v>
      </c>
      <c r="AC3004">
        <v>27000000</v>
      </c>
      <c r="AD3004">
        <v>1996</v>
      </c>
      <c r="AE3004">
        <v>1000</v>
      </c>
      <c r="AF3004">
        <v>7.4</v>
      </c>
      <c r="AG3004">
        <v>1.85</v>
      </c>
      <c r="AH3004">
        <v>0</v>
      </c>
    </row>
    <row r="3005" spans="1:34">
      <c r="A3005" t="s">
        <v>34</v>
      </c>
      <c r="B3005" t="s">
        <v>2976</v>
      </c>
      <c r="C3005">
        <v>391</v>
      </c>
      <c r="D3005">
        <v>108</v>
      </c>
      <c r="E3005">
        <v>655</v>
      </c>
      <c r="F3005">
        <v>940</v>
      </c>
      <c r="G3005" t="s">
        <v>2321</v>
      </c>
      <c r="H3005">
        <v>24000</v>
      </c>
      <c r="I3005">
        <v>83813460</v>
      </c>
      <c r="J3005" t="s">
        <v>38</v>
      </c>
      <c r="K3005" t="s">
        <v>87</v>
      </c>
      <c r="Q3005" t="s">
        <v>346</v>
      </c>
      <c r="R3005" t="s">
        <v>3716</v>
      </c>
      <c r="S3005">
        <v>270238</v>
      </c>
      <c r="T3005">
        <v>35209</v>
      </c>
      <c r="U3005" t="s">
        <v>3717</v>
      </c>
      <c r="V3005">
        <v>0</v>
      </c>
      <c r="W3005" t="s">
        <v>3718</v>
      </c>
      <c r="X3005" t="s">
        <v>3719</v>
      </c>
      <c r="Y3005">
        <v>452</v>
      </c>
      <c r="Z3005" t="s">
        <v>44</v>
      </c>
      <c r="AA3005" t="s">
        <v>45</v>
      </c>
      <c r="AB3005" t="s">
        <v>46</v>
      </c>
      <c r="AC3005">
        <v>25000000</v>
      </c>
      <c r="AD3005">
        <v>2009</v>
      </c>
      <c r="AE3005">
        <v>10000</v>
      </c>
      <c r="AF3005">
        <v>7.4</v>
      </c>
      <c r="AG3005">
        <v>1.85</v>
      </c>
      <c r="AH3005">
        <v>19000</v>
      </c>
    </row>
    <row r="3006" spans="1:34">
      <c r="A3006" t="s">
        <v>34</v>
      </c>
      <c r="B3006" t="s">
        <v>1447</v>
      </c>
      <c r="C3006">
        <v>148</v>
      </c>
      <c r="D3006">
        <v>109</v>
      </c>
      <c r="E3006">
        <v>415</v>
      </c>
      <c r="F3006">
        <v>228</v>
      </c>
      <c r="G3006" t="s">
        <v>3740</v>
      </c>
      <c r="H3006">
        <v>673</v>
      </c>
      <c r="I3006">
        <v>49185998</v>
      </c>
      <c r="J3006" t="s">
        <v>38</v>
      </c>
      <c r="Q3006" t="s">
        <v>3741</v>
      </c>
      <c r="R3006" t="s">
        <v>3742</v>
      </c>
      <c r="S3006">
        <v>74476</v>
      </c>
      <c r="T3006">
        <v>1775</v>
      </c>
      <c r="U3006" t="s">
        <v>3743</v>
      </c>
      <c r="V3006">
        <v>2</v>
      </c>
      <c r="W3006" t="s">
        <v>3744</v>
      </c>
      <c r="X3006" t="s">
        <v>3745</v>
      </c>
      <c r="Y3006">
        <v>184</v>
      </c>
      <c r="Z3006" t="s">
        <v>44</v>
      </c>
      <c r="AA3006" t="s">
        <v>45</v>
      </c>
      <c r="AB3006" t="s">
        <v>62</v>
      </c>
      <c r="AC3006">
        <v>30000000</v>
      </c>
      <c r="AD3006">
        <v>2009</v>
      </c>
      <c r="AE3006">
        <v>489</v>
      </c>
      <c r="AF3006">
        <v>7.4</v>
      </c>
      <c r="AG3006">
        <v>2.35</v>
      </c>
      <c r="AH3006">
        <v>15000</v>
      </c>
    </row>
    <row r="3007" spans="1:34">
      <c r="A3007" t="s">
        <v>76</v>
      </c>
      <c r="B3007" t="s">
        <v>3274</v>
      </c>
      <c r="C3007">
        <v>56</v>
      </c>
      <c r="D3007">
        <v>175</v>
      </c>
      <c r="E3007">
        <v>0</v>
      </c>
      <c r="F3007">
        <v>14</v>
      </c>
      <c r="G3007" t="s">
        <v>3759</v>
      </c>
      <c r="H3007">
        <v>385</v>
      </c>
      <c r="I3007">
        <v>50800000</v>
      </c>
      <c r="J3007" t="s">
        <v>38</v>
      </c>
      <c r="K3007" t="s">
        <v>80</v>
      </c>
      <c r="L3007" t="s">
        <v>207</v>
      </c>
      <c r="Q3007" t="s">
        <v>3760</v>
      </c>
      <c r="R3007" t="s">
        <v>3761</v>
      </c>
      <c r="S3007">
        <v>40277</v>
      </c>
      <c r="T3007">
        <v>669</v>
      </c>
      <c r="U3007" t="s">
        <v>3762</v>
      </c>
      <c r="V3007">
        <v>14</v>
      </c>
      <c r="W3007" t="s">
        <v>3763</v>
      </c>
      <c r="X3007" t="s">
        <v>3764</v>
      </c>
      <c r="Y3007">
        <v>210</v>
      </c>
      <c r="Z3007" t="s">
        <v>44</v>
      </c>
      <c r="AA3007" t="s">
        <v>45</v>
      </c>
      <c r="AB3007" t="s">
        <v>150</v>
      </c>
      <c r="AC3007">
        <v>26000000</v>
      </c>
      <c r="AD3007">
        <v>1977</v>
      </c>
      <c r="AE3007">
        <v>232</v>
      </c>
      <c r="AF3007">
        <v>7.4</v>
      </c>
      <c r="AG3007">
        <v>2.35</v>
      </c>
      <c r="AH3007">
        <v>0</v>
      </c>
    </row>
    <row r="3008" spans="1:34">
      <c r="A3008" t="s">
        <v>34</v>
      </c>
      <c r="B3008" t="s">
        <v>1238</v>
      </c>
      <c r="C3008">
        <v>140</v>
      </c>
      <c r="D3008">
        <v>139</v>
      </c>
      <c r="E3008">
        <v>3000</v>
      </c>
      <c r="F3008">
        <v>236</v>
      </c>
      <c r="G3008" t="s">
        <v>3818</v>
      </c>
      <c r="H3008">
        <v>3000</v>
      </c>
      <c r="I3008">
        <v>74205</v>
      </c>
      <c r="J3008" t="s">
        <v>38</v>
      </c>
      <c r="Q3008" t="s">
        <v>868</v>
      </c>
      <c r="R3008" t="s">
        <v>3819</v>
      </c>
      <c r="S3008">
        <v>18646</v>
      </c>
      <c r="T3008">
        <v>4211</v>
      </c>
      <c r="U3008" t="s">
        <v>3820</v>
      </c>
      <c r="V3008">
        <v>1</v>
      </c>
      <c r="W3008" t="s">
        <v>3821</v>
      </c>
      <c r="X3008" t="s">
        <v>3822</v>
      </c>
      <c r="Y3008">
        <v>81</v>
      </c>
      <c r="Z3008" t="s">
        <v>44</v>
      </c>
      <c r="AA3008" t="s">
        <v>585</v>
      </c>
      <c r="AB3008" t="s">
        <v>532</v>
      </c>
      <c r="AC3008">
        <v>14200000</v>
      </c>
      <c r="AD3008">
        <v>2005</v>
      </c>
      <c r="AE3008">
        <v>769</v>
      </c>
      <c r="AF3008">
        <v>7.4</v>
      </c>
      <c r="AG3008">
        <v>2.35</v>
      </c>
      <c r="AH3008">
        <v>1000</v>
      </c>
    </row>
    <row r="3009" spans="1:34">
      <c r="A3009" t="s">
        <v>34</v>
      </c>
      <c r="B3009" t="s">
        <v>3823</v>
      </c>
      <c r="C3009">
        <v>181</v>
      </c>
      <c r="D3009">
        <v>107</v>
      </c>
      <c r="E3009">
        <v>162</v>
      </c>
      <c r="F3009">
        <v>135</v>
      </c>
      <c r="G3009" t="s">
        <v>2936</v>
      </c>
      <c r="H3009">
        <v>2000</v>
      </c>
      <c r="I3009">
        <v>15854988</v>
      </c>
      <c r="J3009" t="s">
        <v>38</v>
      </c>
      <c r="K3009" t="s">
        <v>87</v>
      </c>
      <c r="Q3009" t="s">
        <v>1479</v>
      </c>
      <c r="R3009" t="s">
        <v>3824</v>
      </c>
      <c r="S3009">
        <v>36542</v>
      </c>
      <c r="T3009">
        <v>2447</v>
      </c>
      <c r="U3009" t="s">
        <v>3825</v>
      </c>
      <c r="V3009">
        <v>2</v>
      </c>
      <c r="W3009" t="s">
        <v>3826</v>
      </c>
      <c r="X3009" t="s">
        <v>3827</v>
      </c>
      <c r="Y3009">
        <v>378</v>
      </c>
      <c r="Z3009" t="s">
        <v>44</v>
      </c>
      <c r="AA3009" t="s">
        <v>45</v>
      </c>
      <c r="AB3009" t="s">
        <v>62</v>
      </c>
      <c r="AC3009">
        <v>13500000</v>
      </c>
      <c r="AD3009">
        <v>2002</v>
      </c>
      <c r="AE3009">
        <v>258</v>
      </c>
      <c r="AF3009">
        <v>7.4</v>
      </c>
      <c r="AG3009">
        <v>1.85</v>
      </c>
      <c r="AH3009">
        <v>0</v>
      </c>
    </row>
    <row r="3010" spans="1:34">
      <c r="A3010" t="s">
        <v>34</v>
      </c>
      <c r="B3010" t="s">
        <v>3850</v>
      </c>
      <c r="C3010">
        <v>80</v>
      </c>
      <c r="D3010">
        <v>101</v>
      </c>
      <c r="E3010">
        <v>163</v>
      </c>
      <c r="F3010">
        <v>488</v>
      </c>
      <c r="G3010" t="s">
        <v>1568</v>
      </c>
      <c r="H3010">
        <v>683</v>
      </c>
      <c r="I3010">
        <v>41227069</v>
      </c>
      <c r="J3010" t="s">
        <v>38</v>
      </c>
      <c r="K3010" t="s">
        <v>87</v>
      </c>
      <c r="Q3010" t="s">
        <v>3851</v>
      </c>
      <c r="R3010" t="s">
        <v>3852</v>
      </c>
      <c r="S3010">
        <v>162701</v>
      </c>
      <c r="T3010">
        <v>2436</v>
      </c>
      <c r="U3010" t="s">
        <v>3853</v>
      </c>
      <c r="V3010">
        <v>1</v>
      </c>
      <c r="W3010" t="s">
        <v>3854</v>
      </c>
      <c r="X3010" t="s">
        <v>3855</v>
      </c>
      <c r="Y3010">
        <v>962</v>
      </c>
      <c r="Z3010" t="s">
        <v>44</v>
      </c>
      <c r="AA3010" t="s">
        <v>45</v>
      </c>
      <c r="AB3010" t="s">
        <v>150</v>
      </c>
      <c r="AC3010">
        <v>11000000</v>
      </c>
      <c r="AD3010">
        <v>2002</v>
      </c>
      <c r="AE3010">
        <v>548</v>
      </c>
      <c r="AF3010">
        <v>7.4</v>
      </c>
      <c r="AG3010">
        <v>2.35</v>
      </c>
      <c r="AH3010">
        <v>19000</v>
      </c>
    </row>
    <row r="3011" spans="1:34">
      <c r="A3011" t="s">
        <v>34</v>
      </c>
      <c r="B3011" t="s">
        <v>874</v>
      </c>
      <c r="C3011">
        <v>535</v>
      </c>
      <c r="D3011">
        <v>104</v>
      </c>
      <c r="E3011">
        <v>1000</v>
      </c>
      <c r="F3011">
        <v>272</v>
      </c>
      <c r="G3011" t="s">
        <v>3856</v>
      </c>
      <c r="H3011">
        <v>3000</v>
      </c>
      <c r="I3011">
        <v>13214255</v>
      </c>
      <c r="J3011" t="s">
        <v>38</v>
      </c>
      <c r="K3011" t="s">
        <v>128</v>
      </c>
      <c r="Q3011" t="s">
        <v>3857</v>
      </c>
      <c r="R3011" t="s">
        <v>3858</v>
      </c>
      <c r="S3011">
        <v>96233</v>
      </c>
      <c r="T3011">
        <v>4082</v>
      </c>
      <c r="U3011" t="s">
        <v>3859</v>
      </c>
      <c r="V3011">
        <v>1</v>
      </c>
      <c r="W3011" t="s">
        <v>3860</v>
      </c>
      <c r="X3011" t="s">
        <v>3861</v>
      </c>
      <c r="Y3011">
        <v>313</v>
      </c>
      <c r="Z3011" t="s">
        <v>44</v>
      </c>
      <c r="AA3011" t="s">
        <v>45</v>
      </c>
      <c r="AB3011" t="s">
        <v>46</v>
      </c>
      <c r="AC3011">
        <v>11000000</v>
      </c>
      <c r="AD3011">
        <v>2013</v>
      </c>
      <c r="AE3011">
        <v>275</v>
      </c>
      <c r="AF3011">
        <v>7.4</v>
      </c>
      <c r="AG3011">
        <v>1.85</v>
      </c>
      <c r="AH3011">
        <v>26000</v>
      </c>
    </row>
    <row r="3012" spans="1:34">
      <c r="A3012" t="s">
        <v>34</v>
      </c>
      <c r="B3012" t="s">
        <v>3866</v>
      </c>
      <c r="C3012">
        <v>368</v>
      </c>
      <c r="D3012">
        <v>130</v>
      </c>
      <c r="E3012">
        <v>337</v>
      </c>
      <c r="F3012">
        <v>820</v>
      </c>
      <c r="G3012" t="s">
        <v>3867</v>
      </c>
      <c r="H3012">
        <v>11000</v>
      </c>
      <c r="I3012">
        <v>21589307</v>
      </c>
      <c r="J3012" t="s">
        <v>38</v>
      </c>
      <c r="Q3012" t="s">
        <v>201</v>
      </c>
      <c r="R3012" t="s">
        <v>3868</v>
      </c>
      <c r="S3012">
        <v>135286</v>
      </c>
      <c r="T3012">
        <v>13960</v>
      </c>
      <c r="U3012" t="s">
        <v>1481</v>
      </c>
      <c r="V3012">
        <v>1</v>
      </c>
      <c r="W3012" t="s">
        <v>3869</v>
      </c>
      <c r="X3012" t="s">
        <v>3870</v>
      </c>
      <c r="Y3012">
        <v>261</v>
      </c>
      <c r="Z3012" t="s">
        <v>44</v>
      </c>
      <c r="AA3012" t="s">
        <v>45</v>
      </c>
      <c r="AB3012" t="s">
        <v>62</v>
      </c>
      <c r="AC3012">
        <v>10000000</v>
      </c>
      <c r="AD3012">
        <v>2012</v>
      </c>
      <c r="AE3012">
        <v>1000</v>
      </c>
      <c r="AF3012">
        <v>7.4</v>
      </c>
      <c r="AG3012">
        <v>2.35</v>
      </c>
      <c r="AH3012">
        <v>27000</v>
      </c>
    </row>
    <row r="3013" spans="1:34">
      <c r="A3013" t="s">
        <v>34</v>
      </c>
      <c r="B3013" t="s">
        <v>3871</v>
      </c>
      <c r="C3013">
        <v>16</v>
      </c>
      <c r="D3013">
        <v>104</v>
      </c>
      <c r="E3013">
        <v>28</v>
      </c>
      <c r="F3013">
        <v>582</v>
      </c>
      <c r="G3013" t="s">
        <v>3872</v>
      </c>
      <c r="H3013">
        <v>962</v>
      </c>
      <c r="I3013">
        <v>12514138</v>
      </c>
      <c r="J3013" t="s">
        <v>38</v>
      </c>
      <c r="K3013" t="s">
        <v>87</v>
      </c>
      <c r="Q3013" t="s">
        <v>3873</v>
      </c>
      <c r="R3013" t="s">
        <v>3874</v>
      </c>
      <c r="S3013">
        <v>2801</v>
      </c>
      <c r="T3013">
        <v>3871</v>
      </c>
      <c r="U3013" t="s">
        <v>3493</v>
      </c>
      <c r="V3013">
        <v>0</v>
      </c>
      <c r="W3013" t="s">
        <v>3875</v>
      </c>
      <c r="X3013" t="s">
        <v>3876</v>
      </c>
      <c r="Y3013">
        <v>28</v>
      </c>
      <c r="Z3013" t="s">
        <v>44</v>
      </c>
      <c r="AA3013" t="s">
        <v>45</v>
      </c>
      <c r="AB3013" t="s">
        <v>46</v>
      </c>
      <c r="AC3013">
        <v>10000000</v>
      </c>
      <c r="AD3013">
        <v>1997</v>
      </c>
      <c r="AE3013">
        <v>826</v>
      </c>
      <c r="AF3013">
        <v>7.4</v>
      </c>
      <c r="AG3013">
        <v>1.85</v>
      </c>
      <c r="AH3013">
        <v>1000</v>
      </c>
    </row>
    <row r="3014" spans="1:34">
      <c r="A3014" t="s">
        <v>34</v>
      </c>
      <c r="B3014" t="s">
        <v>1649</v>
      </c>
      <c r="C3014">
        <v>283</v>
      </c>
      <c r="D3014">
        <v>104</v>
      </c>
      <c r="E3014">
        <v>109</v>
      </c>
      <c r="F3014">
        <v>7</v>
      </c>
      <c r="G3014" t="s">
        <v>3883</v>
      </c>
      <c r="H3014">
        <v>480</v>
      </c>
      <c r="I3014">
        <v>16168741</v>
      </c>
      <c r="J3014" t="s">
        <v>38</v>
      </c>
      <c r="K3014" t="s">
        <v>128</v>
      </c>
      <c r="Q3014" t="s">
        <v>3884</v>
      </c>
      <c r="R3014" t="s">
        <v>3885</v>
      </c>
      <c r="S3014">
        <v>99430</v>
      </c>
      <c r="T3014">
        <v>517</v>
      </c>
      <c r="U3014" t="s">
        <v>3886</v>
      </c>
      <c r="V3014">
        <v>1</v>
      </c>
      <c r="W3014" t="s">
        <v>3887</v>
      </c>
      <c r="X3014" t="s">
        <v>3888</v>
      </c>
      <c r="Y3014">
        <v>182</v>
      </c>
      <c r="Z3014" t="s">
        <v>44</v>
      </c>
      <c r="AA3014" t="s">
        <v>45</v>
      </c>
      <c r="AB3014" t="s">
        <v>46</v>
      </c>
      <c r="AC3014">
        <v>8000000</v>
      </c>
      <c r="AD3014">
        <v>2013</v>
      </c>
      <c r="AE3014">
        <v>12</v>
      </c>
      <c r="AF3014">
        <v>7.4</v>
      </c>
      <c r="AG3014">
        <v>1.85</v>
      </c>
      <c r="AH3014">
        <v>43000</v>
      </c>
    </row>
    <row r="3015" spans="1:34">
      <c r="A3015" t="s">
        <v>34</v>
      </c>
      <c r="B3015" t="s">
        <v>3866</v>
      </c>
      <c r="C3015">
        <v>359</v>
      </c>
      <c r="D3015">
        <v>121</v>
      </c>
      <c r="E3015">
        <v>337</v>
      </c>
      <c r="F3015">
        <v>41</v>
      </c>
      <c r="G3015" t="s">
        <v>3942</v>
      </c>
      <c r="H3015">
        <v>982</v>
      </c>
      <c r="I3015">
        <v>1729969</v>
      </c>
      <c r="J3015" t="s">
        <v>38</v>
      </c>
      <c r="K3015" t="s">
        <v>57</v>
      </c>
      <c r="Q3015" t="s">
        <v>3943</v>
      </c>
      <c r="R3015" t="s">
        <v>3944</v>
      </c>
      <c r="S3015">
        <v>68211</v>
      </c>
      <c r="T3015">
        <v>1520</v>
      </c>
      <c r="U3015" t="s">
        <v>3945</v>
      </c>
      <c r="V3015">
        <v>0</v>
      </c>
      <c r="W3015" t="s">
        <v>3946</v>
      </c>
      <c r="X3015" t="s">
        <v>3947</v>
      </c>
      <c r="Y3015">
        <v>219</v>
      </c>
      <c r="Z3015" t="s">
        <v>44</v>
      </c>
      <c r="AA3015" t="s">
        <v>45</v>
      </c>
      <c r="AB3015" t="s">
        <v>46</v>
      </c>
      <c r="AC3015">
        <v>5000000</v>
      </c>
      <c r="AD3015">
        <v>2011</v>
      </c>
      <c r="AE3015">
        <v>463</v>
      </c>
      <c r="AF3015">
        <v>7.4</v>
      </c>
      <c r="AG3015">
        <v>2.35</v>
      </c>
      <c r="AH3015">
        <v>14000</v>
      </c>
    </row>
    <row r="3016" spans="1:34">
      <c r="A3016" t="s">
        <v>34</v>
      </c>
      <c r="B3016" t="s">
        <v>3953</v>
      </c>
      <c r="C3016">
        <v>60</v>
      </c>
      <c r="D3016">
        <v>91</v>
      </c>
      <c r="E3016">
        <v>38</v>
      </c>
      <c r="F3016">
        <v>377</v>
      </c>
      <c r="G3016" t="s">
        <v>3954</v>
      </c>
      <c r="H3016">
        <v>625</v>
      </c>
      <c r="I3016">
        <v>8108247</v>
      </c>
      <c r="J3016" t="s">
        <v>38</v>
      </c>
      <c r="K3016" t="s">
        <v>87</v>
      </c>
      <c r="Q3016" t="s">
        <v>3066</v>
      </c>
      <c r="R3016" t="s">
        <v>3955</v>
      </c>
      <c r="S3016">
        <v>9607</v>
      </c>
      <c r="T3016">
        <v>2747</v>
      </c>
      <c r="U3016" t="s">
        <v>3956</v>
      </c>
      <c r="V3016">
        <v>0</v>
      </c>
      <c r="W3016" t="s">
        <v>3957</v>
      </c>
      <c r="X3016" t="s">
        <v>3958</v>
      </c>
      <c r="Y3016">
        <v>174</v>
      </c>
      <c r="Z3016" t="s">
        <v>44</v>
      </c>
      <c r="AA3016" t="s">
        <v>45</v>
      </c>
      <c r="AB3016" t="s">
        <v>62</v>
      </c>
      <c r="AC3016">
        <v>3300000</v>
      </c>
      <c r="AD3016">
        <v>2006</v>
      </c>
      <c r="AE3016">
        <v>464</v>
      </c>
      <c r="AF3016">
        <v>7.4</v>
      </c>
      <c r="AG3016">
        <v>1.85</v>
      </c>
      <c r="AH3016">
        <v>0</v>
      </c>
    </row>
    <row r="3017" spans="1:34">
      <c r="A3017" t="s">
        <v>34</v>
      </c>
      <c r="B3017" t="s">
        <v>1536</v>
      </c>
      <c r="C3017">
        <v>55</v>
      </c>
      <c r="D3017">
        <v>117</v>
      </c>
      <c r="E3017">
        <v>133</v>
      </c>
      <c r="F3017">
        <v>249</v>
      </c>
      <c r="G3017" t="s">
        <v>644</v>
      </c>
      <c r="H3017">
        <v>687</v>
      </c>
      <c r="I3017">
        <v>20966644</v>
      </c>
      <c r="J3017" t="s">
        <v>38</v>
      </c>
      <c r="K3017" t="s">
        <v>87</v>
      </c>
      <c r="Q3017" t="s">
        <v>3046</v>
      </c>
      <c r="R3017" t="s">
        <v>3963</v>
      </c>
      <c r="S3017">
        <v>29610</v>
      </c>
      <c r="T3017">
        <v>1665</v>
      </c>
      <c r="U3017" t="s">
        <v>2047</v>
      </c>
      <c r="V3017">
        <v>0</v>
      </c>
      <c r="W3017" t="s">
        <v>3964</v>
      </c>
      <c r="X3017" t="s">
        <v>3965</v>
      </c>
      <c r="Y3017">
        <v>94</v>
      </c>
      <c r="Z3017" t="s">
        <v>44</v>
      </c>
      <c r="AA3017" t="s">
        <v>329</v>
      </c>
      <c r="AB3017" t="s">
        <v>199</v>
      </c>
      <c r="AC3017">
        <v>3000000</v>
      </c>
      <c r="AD3017">
        <v>1985</v>
      </c>
      <c r="AE3017">
        <v>443</v>
      </c>
      <c r="AF3017">
        <v>7.4</v>
      </c>
      <c r="AG3017">
        <v>1.66</v>
      </c>
      <c r="AH3017">
        <v>0</v>
      </c>
    </row>
    <row r="3018" spans="1:34">
      <c r="A3018" t="s">
        <v>34</v>
      </c>
      <c r="B3018" t="s">
        <v>3991</v>
      </c>
      <c r="C3018">
        <v>15</v>
      </c>
      <c r="D3018">
        <v>135</v>
      </c>
      <c r="E3018">
        <v>5</v>
      </c>
      <c r="F3018">
        <v>5</v>
      </c>
      <c r="G3018" t="s">
        <v>3992</v>
      </c>
      <c r="H3018">
        <v>51</v>
      </c>
      <c r="I3018">
        <v>638951</v>
      </c>
      <c r="J3018" t="s">
        <v>38</v>
      </c>
      <c r="Q3018" t="s">
        <v>3993</v>
      </c>
      <c r="R3018" t="s">
        <v>3994</v>
      </c>
      <c r="S3018">
        <v>775</v>
      </c>
      <c r="T3018">
        <v>83</v>
      </c>
      <c r="U3018" t="s">
        <v>3995</v>
      </c>
      <c r="V3018">
        <v>2</v>
      </c>
      <c r="W3018" t="s">
        <v>3996</v>
      </c>
      <c r="X3018" t="s">
        <v>3997</v>
      </c>
      <c r="Y3018">
        <v>19</v>
      </c>
      <c r="Z3018" t="s">
        <v>3998</v>
      </c>
      <c r="AA3018" t="s">
        <v>45</v>
      </c>
      <c r="AB3018" t="s">
        <v>46</v>
      </c>
      <c r="AC3018">
        <v>1592000</v>
      </c>
      <c r="AD3018">
        <v>2006</v>
      </c>
      <c r="AE3018">
        <v>24</v>
      </c>
      <c r="AF3018">
        <v>7.4</v>
      </c>
      <c r="AG3018">
        <v>1.85</v>
      </c>
      <c r="AH3018">
        <v>100</v>
      </c>
    </row>
    <row r="3019" spans="1:34">
      <c r="A3019" t="s">
        <v>34</v>
      </c>
      <c r="B3019" t="s">
        <v>4005</v>
      </c>
      <c r="C3019">
        <v>377</v>
      </c>
      <c r="D3019">
        <v>112</v>
      </c>
      <c r="E3019">
        <v>310</v>
      </c>
      <c r="F3019">
        <v>616</v>
      </c>
      <c r="G3019" t="s">
        <v>871</v>
      </c>
      <c r="H3019">
        <v>33000</v>
      </c>
      <c r="I3019">
        <v>9701559</v>
      </c>
      <c r="J3019" t="s">
        <v>38</v>
      </c>
      <c r="K3019" t="s">
        <v>87</v>
      </c>
      <c r="Q3019" t="s">
        <v>1449</v>
      </c>
      <c r="R3019" t="s">
        <v>4006</v>
      </c>
      <c r="S3019">
        <v>141425</v>
      </c>
      <c r="T3019">
        <v>35941</v>
      </c>
      <c r="U3019" t="s">
        <v>1148</v>
      </c>
      <c r="V3019">
        <v>0</v>
      </c>
      <c r="W3019" t="s">
        <v>4007</v>
      </c>
      <c r="X3019" t="s">
        <v>4008</v>
      </c>
      <c r="Y3019">
        <v>283</v>
      </c>
      <c r="Z3019" t="s">
        <v>44</v>
      </c>
      <c r="AA3019" t="s">
        <v>45</v>
      </c>
      <c r="AB3019" t="s">
        <v>46</v>
      </c>
      <c r="AC3019">
        <v>3500000</v>
      </c>
      <c r="AD3019">
        <v>2010</v>
      </c>
      <c r="AE3019">
        <v>2000</v>
      </c>
      <c r="AF3019">
        <v>7.4</v>
      </c>
      <c r="AG3019">
        <v>1.66</v>
      </c>
      <c r="AH3019">
        <v>25000</v>
      </c>
    </row>
    <row r="3020" spans="1:34">
      <c r="A3020" t="s">
        <v>34</v>
      </c>
      <c r="B3020" t="s">
        <v>4026</v>
      </c>
      <c r="C3020">
        <v>105</v>
      </c>
      <c r="D3020">
        <v>83</v>
      </c>
      <c r="E3020">
        <v>6</v>
      </c>
      <c r="F3020">
        <v>0</v>
      </c>
      <c r="G3020" t="s">
        <v>4027</v>
      </c>
      <c r="H3020">
        <v>30</v>
      </c>
      <c r="I3020">
        <v>1127331</v>
      </c>
      <c r="J3020" t="s">
        <v>38</v>
      </c>
      <c r="Q3020" t="s">
        <v>4028</v>
      </c>
      <c r="R3020" t="s">
        <v>4029</v>
      </c>
      <c r="S3020">
        <v>7559</v>
      </c>
      <c r="T3020">
        <v>30</v>
      </c>
      <c r="U3020" t="s">
        <v>4030</v>
      </c>
      <c r="V3020">
        <v>1</v>
      </c>
      <c r="W3020" t="s">
        <v>4031</v>
      </c>
      <c r="X3020" t="s">
        <v>4032</v>
      </c>
      <c r="Y3020">
        <v>77</v>
      </c>
      <c r="Z3020" t="s">
        <v>2853</v>
      </c>
      <c r="AA3020" t="s">
        <v>4033</v>
      </c>
      <c r="AB3020" t="s">
        <v>62</v>
      </c>
      <c r="AC3020">
        <v>46000</v>
      </c>
      <c r="AD3020">
        <v>2003</v>
      </c>
      <c r="AE3020">
        <v>0</v>
      </c>
      <c r="AF3020">
        <v>7.4</v>
      </c>
      <c r="AG3020">
        <v>1.85</v>
      </c>
      <c r="AH3020">
        <v>0</v>
      </c>
    </row>
    <row r="3021" spans="1:34">
      <c r="A3021" t="s">
        <v>34</v>
      </c>
      <c r="B3021" t="s">
        <v>3677</v>
      </c>
      <c r="C3021">
        <v>156</v>
      </c>
      <c r="D3021">
        <v>133</v>
      </c>
      <c r="E3021">
        <v>278</v>
      </c>
      <c r="F3021">
        <v>107</v>
      </c>
      <c r="G3021" t="s">
        <v>3678</v>
      </c>
      <c r="H3021">
        <v>5000</v>
      </c>
      <c r="I3021">
        <v>24343673</v>
      </c>
      <c r="J3021" t="s">
        <v>38</v>
      </c>
      <c r="K3021" t="s">
        <v>70</v>
      </c>
      <c r="L3021" t="s">
        <v>91</v>
      </c>
      <c r="M3021" t="s">
        <v>87</v>
      </c>
      <c r="Q3021" t="s">
        <v>1854</v>
      </c>
      <c r="R3021" t="s">
        <v>3679</v>
      </c>
      <c r="S3021">
        <v>91863</v>
      </c>
      <c r="T3021">
        <v>5405</v>
      </c>
      <c r="U3021" t="s">
        <v>3680</v>
      </c>
      <c r="V3021">
        <v>0</v>
      </c>
      <c r="W3021" t="s">
        <v>3681</v>
      </c>
      <c r="X3021" t="s">
        <v>3682</v>
      </c>
      <c r="Y3021">
        <v>524</v>
      </c>
      <c r="Z3021" t="s">
        <v>44</v>
      </c>
      <c r="AA3021" t="s">
        <v>45</v>
      </c>
      <c r="AB3021" t="s">
        <v>62</v>
      </c>
      <c r="AC3021">
        <v>45000000</v>
      </c>
      <c r="AD3021">
        <v>2007</v>
      </c>
      <c r="AE3021">
        <v>117</v>
      </c>
      <c r="AF3021">
        <v>7.4</v>
      </c>
      <c r="AG3021">
        <v>2.35</v>
      </c>
      <c r="AH3021">
        <v>14000</v>
      </c>
    </row>
    <row r="3022" spans="1:34">
      <c r="A3022" t="s">
        <v>34</v>
      </c>
      <c r="B3022" t="s">
        <v>2682</v>
      </c>
      <c r="C3022">
        <v>490</v>
      </c>
      <c r="D3022">
        <v>143</v>
      </c>
      <c r="E3022">
        <v>1000</v>
      </c>
      <c r="F3022">
        <v>77</v>
      </c>
      <c r="G3022" t="s">
        <v>4056</v>
      </c>
      <c r="H3022">
        <v>29000</v>
      </c>
      <c r="I3022">
        <v>144812796</v>
      </c>
      <c r="J3022" t="s">
        <v>38</v>
      </c>
      <c r="K3022" t="s">
        <v>87</v>
      </c>
      <c r="Q3022" t="s">
        <v>114</v>
      </c>
      <c r="R3022" t="s">
        <v>4057</v>
      </c>
      <c r="S3022">
        <v>362912</v>
      </c>
      <c r="T3022">
        <v>29770</v>
      </c>
      <c r="U3022" t="s">
        <v>4058</v>
      </c>
      <c r="V3022">
        <v>4</v>
      </c>
      <c r="W3022" t="s">
        <v>4059</v>
      </c>
      <c r="X3022" t="s">
        <v>4060</v>
      </c>
      <c r="Y3022">
        <v>753</v>
      </c>
      <c r="Z3022" t="s">
        <v>44</v>
      </c>
      <c r="AA3022" t="s">
        <v>772</v>
      </c>
      <c r="AB3022" t="s">
        <v>62</v>
      </c>
      <c r="AC3022">
        <v>105000000</v>
      </c>
      <c r="AD3022">
        <v>2013</v>
      </c>
      <c r="AE3022">
        <v>509</v>
      </c>
      <c r="AF3022">
        <v>7.3</v>
      </c>
      <c r="AG3022">
        <v>2.35</v>
      </c>
      <c r="AH3022">
        <v>115000</v>
      </c>
    </row>
    <row r="3023" spans="1:34">
      <c r="A3023" t="s">
        <v>34</v>
      </c>
      <c r="B3023" t="s">
        <v>4102</v>
      </c>
      <c r="C3023">
        <v>97</v>
      </c>
      <c r="D3023">
        <v>110</v>
      </c>
      <c r="E3023">
        <v>342</v>
      </c>
      <c r="F3023">
        <v>393</v>
      </c>
      <c r="G3023" t="s">
        <v>4010</v>
      </c>
      <c r="H3023">
        <v>623</v>
      </c>
      <c r="I3023">
        <v>10200000</v>
      </c>
      <c r="J3023" t="s">
        <v>38</v>
      </c>
      <c r="K3023" t="s">
        <v>90</v>
      </c>
      <c r="L3023" t="s">
        <v>57</v>
      </c>
      <c r="Q3023" t="s">
        <v>4103</v>
      </c>
      <c r="R3023" t="s">
        <v>4104</v>
      </c>
      <c r="S3023">
        <v>18697</v>
      </c>
      <c r="T3023">
        <v>1722</v>
      </c>
      <c r="U3023" t="s">
        <v>3020</v>
      </c>
      <c r="V3023">
        <v>0</v>
      </c>
      <c r="W3023" t="s">
        <v>4105</v>
      </c>
      <c r="X3023" t="s">
        <v>4106</v>
      </c>
      <c r="Y3023">
        <v>263</v>
      </c>
      <c r="Z3023" t="s">
        <v>44</v>
      </c>
      <c r="AA3023" t="s">
        <v>45</v>
      </c>
      <c r="AB3023" t="s">
        <v>150</v>
      </c>
      <c r="AC3023">
        <v>10000000</v>
      </c>
      <c r="AD3023">
        <v>1997</v>
      </c>
      <c r="AE3023">
        <v>508</v>
      </c>
      <c r="AF3023">
        <v>7.3</v>
      </c>
      <c r="AG3023">
        <v>1.85</v>
      </c>
      <c r="AH3023">
        <v>578</v>
      </c>
    </row>
    <row r="3024" spans="1:34">
      <c r="A3024" t="s">
        <v>76</v>
      </c>
      <c r="B3024" t="s">
        <v>4118</v>
      </c>
      <c r="C3024">
        <v>175</v>
      </c>
      <c r="D3024">
        <v>140</v>
      </c>
      <c r="E3024">
        <v>378</v>
      </c>
      <c r="F3024">
        <v>599</v>
      </c>
      <c r="G3024" t="s">
        <v>1424</v>
      </c>
      <c r="H3024">
        <v>12000</v>
      </c>
      <c r="I3024">
        <v>120147445</v>
      </c>
      <c r="J3024" t="s">
        <v>38</v>
      </c>
      <c r="K3024" t="s">
        <v>80</v>
      </c>
      <c r="L3024" t="s">
        <v>520</v>
      </c>
      <c r="Q3024" t="s">
        <v>698</v>
      </c>
      <c r="R3024" t="s">
        <v>4119</v>
      </c>
      <c r="S3024">
        <v>57661</v>
      </c>
      <c r="T3024">
        <v>13808</v>
      </c>
      <c r="U3024" t="s">
        <v>2713</v>
      </c>
      <c r="V3024">
        <v>0</v>
      </c>
      <c r="W3024" t="s">
        <v>4120</v>
      </c>
      <c r="X3024" t="s">
        <v>4121</v>
      </c>
      <c r="Y3024">
        <v>455</v>
      </c>
      <c r="Z3024" t="s">
        <v>44</v>
      </c>
      <c r="AA3024" t="s">
        <v>45</v>
      </c>
      <c r="AB3024" t="s">
        <v>62</v>
      </c>
      <c r="AC3024">
        <v>87000000</v>
      </c>
      <c r="AD3024">
        <v>2003</v>
      </c>
      <c r="AE3024">
        <v>947</v>
      </c>
      <c r="AF3024">
        <v>7.3</v>
      </c>
      <c r="AG3024">
        <v>2.35</v>
      </c>
      <c r="AH3024">
        <v>0</v>
      </c>
    </row>
    <row r="3025" spans="1:34">
      <c r="A3025" t="s">
        <v>34</v>
      </c>
      <c r="B3025" t="s">
        <v>4126</v>
      </c>
      <c r="C3025">
        <v>229</v>
      </c>
      <c r="D3025">
        <v>145</v>
      </c>
      <c r="E3025">
        <v>252</v>
      </c>
      <c r="F3025">
        <v>210</v>
      </c>
      <c r="G3025" t="s">
        <v>4127</v>
      </c>
      <c r="H3025">
        <v>879</v>
      </c>
      <c r="I3025">
        <v>57010853</v>
      </c>
      <c r="J3025" t="s">
        <v>38</v>
      </c>
      <c r="K3025" t="s">
        <v>87</v>
      </c>
      <c r="Q3025" t="s">
        <v>3410</v>
      </c>
      <c r="R3025" t="s">
        <v>4128</v>
      </c>
      <c r="S3025">
        <v>119286</v>
      </c>
      <c r="T3025">
        <v>2380</v>
      </c>
      <c r="U3025" t="s">
        <v>4129</v>
      </c>
      <c r="V3025">
        <v>1</v>
      </c>
      <c r="W3025" t="s">
        <v>4130</v>
      </c>
      <c r="X3025" t="s">
        <v>4131</v>
      </c>
      <c r="Y3025">
        <v>548</v>
      </c>
      <c r="Z3025" t="s">
        <v>44</v>
      </c>
      <c r="AA3025" t="s">
        <v>45</v>
      </c>
      <c r="AB3025" t="s">
        <v>62</v>
      </c>
      <c r="AC3025">
        <v>85000000</v>
      </c>
      <c r="AD3025">
        <v>2005</v>
      </c>
      <c r="AE3025">
        <v>691</v>
      </c>
      <c r="AF3025">
        <v>7.3</v>
      </c>
      <c r="AG3025">
        <v>2.35</v>
      </c>
      <c r="AH3025">
        <v>0</v>
      </c>
    </row>
    <row r="3026" spans="1:34">
      <c r="A3026" t="s">
        <v>34</v>
      </c>
      <c r="B3026" t="s">
        <v>1495</v>
      </c>
      <c r="C3026">
        <v>162</v>
      </c>
      <c r="D3026">
        <v>145</v>
      </c>
      <c r="E3026">
        <v>79</v>
      </c>
      <c r="F3026">
        <v>183</v>
      </c>
      <c r="G3026" t="s">
        <v>4146</v>
      </c>
      <c r="H3026">
        <v>981</v>
      </c>
      <c r="I3026">
        <v>34566746</v>
      </c>
      <c r="J3026" t="s">
        <v>38</v>
      </c>
      <c r="K3026" t="s">
        <v>80</v>
      </c>
      <c r="L3026" t="s">
        <v>57</v>
      </c>
      <c r="Q3026" t="s">
        <v>1057</v>
      </c>
      <c r="R3026" t="s">
        <v>4147</v>
      </c>
      <c r="S3026">
        <v>45231</v>
      </c>
      <c r="T3026">
        <v>1825</v>
      </c>
      <c r="U3026" t="s">
        <v>4148</v>
      </c>
      <c r="V3026">
        <v>1</v>
      </c>
      <c r="W3026" t="s">
        <v>4149</v>
      </c>
      <c r="X3026" t="s">
        <v>4150</v>
      </c>
      <c r="Y3026">
        <v>315</v>
      </c>
      <c r="Z3026" t="s">
        <v>44</v>
      </c>
      <c r="AA3026" t="s">
        <v>45</v>
      </c>
      <c r="AB3026" t="s">
        <v>62</v>
      </c>
      <c r="AC3026">
        <v>80000000</v>
      </c>
      <c r="AD3026">
        <v>2000</v>
      </c>
      <c r="AE3026">
        <v>274</v>
      </c>
      <c r="AF3026">
        <v>7.3</v>
      </c>
      <c r="AG3026">
        <v>1.85</v>
      </c>
      <c r="AH3026">
        <v>0</v>
      </c>
    </row>
    <row r="3027" spans="1:34">
      <c r="A3027" t="s">
        <v>34</v>
      </c>
      <c r="B3027" t="s">
        <v>558</v>
      </c>
      <c r="C3027">
        <v>280</v>
      </c>
      <c r="D3027">
        <v>159</v>
      </c>
      <c r="E3027">
        <v>0</v>
      </c>
      <c r="F3027">
        <v>521</v>
      </c>
      <c r="G3027" t="s">
        <v>4164</v>
      </c>
      <c r="H3027">
        <v>10000</v>
      </c>
      <c r="I3027">
        <v>55637680</v>
      </c>
      <c r="J3027" t="s">
        <v>38</v>
      </c>
      <c r="K3027" t="s">
        <v>90</v>
      </c>
      <c r="L3027" t="s">
        <v>57</v>
      </c>
      <c r="Q3027" t="s">
        <v>1161</v>
      </c>
      <c r="R3027" t="s">
        <v>4165</v>
      </c>
      <c r="S3027">
        <v>227071</v>
      </c>
      <c r="T3027">
        <v>11424</v>
      </c>
      <c r="U3027" t="s">
        <v>3803</v>
      </c>
      <c r="V3027">
        <v>1</v>
      </c>
      <c r="W3027" t="s">
        <v>4166</v>
      </c>
      <c r="X3027" t="s">
        <v>4167</v>
      </c>
      <c r="Y3027">
        <v>1500</v>
      </c>
      <c r="Z3027" t="s">
        <v>44</v>
      </c>
      <c r="AA3027" t="s">
        <v>329</v>
      </c>
      <c r="AB3027" t="s">
        <v>46</v>
      </c>
      <c r="AC3027">
        <v>65000000</v>
      </c>
      <c r="AD3027">
        <v>1999</v>
      </c>
      <c r="AE3027">
        <v>580</v>
      </c>
      <c r="AF3027">
        <v>7.3</v>
      </c>
      <c r="AG3027">
        <v>1.66</v>
      </c>
      <c r="AH3027">
        <v>10000</v>
      </c>
    </row>
    <row r="3028" spans="1:34">
      <c r="A3028" t="s">
        <v>34</v>
      </c>
      <c r="B3028" t="s">
        <v>412</v>
      </c>
      <c r="C3028">
        <v>323</v>
      </c>
      <c r="D3028">
        <v>119</v>
      </c>
      <c r="E3028">
        <v>0</v>
      </c>
      <c r="F3028">
        <v>10000</v>
      </c>
      <c r="G3028" t="s">
        <v>509</v>
      </c>
      <c r="H3028">
        <v>29000</v>
      </c>
      <c r="I3028">
        <v>22877808</v>
      </c>
      <c r="J3028" t="s">
        <v>38</v>
      </c>
      <c r="K3028" t="s">
        <v>87</v>
      </c>
      <c r="Q3028" t="s">
        <v>114</v>
      </c>
      <c r="R3028" t="s">
        <v>4223</v>
      </c>
      <c r="S3028">
        <v>152591</v>
      </c>
      <c r="T3028">
        <v>53895</v>
      </c>
      <c r="U3028" t="s">
        <v>4224</v>
      </c>
      <c r="V3028">
        <v>0</v>
      </c>
      <c r="W3028" t="s">
        <v>4225</v>
      </c>
      <c r="X3028" t="s">
        <v>4226</v>
      </c>
      <c r="Y3028">
        <v>414</v>
      </c>
      <c r="Z3028" t="s">
        <v>44</v>
      </c>
      <c r="AA3028" t="s">
        <v>45</v>
      </c>
      <c r="AB3028" t="s">
        <v>46</v>
      </c>
      <c r="AC3028">
        <v>35000000</v>
      </c>
      <c r="AD3028">
        <v>2008</v>
      </c>
      <c r="AE3028">
        <v>14000</v>
      </c>
      <c r="AF3028">
        <v>7.3</v>
      </c>
      <c r="AG3028">
        <v>2.35</v>
      </c>
      <c r="AH3028">
        <v>0</v>
      </c>
    </row>
    <row r="3029" spans="1:34">
      <c r="A3029" t="s">
        <v>34</v>
      </c>
      <c r="B3029" t="s">
        <v>565</v>
      </c>
      <c r="C3029">
        <v>137</v>
      </c>
      <c r="D3029">
        <v>136</v>
      </c>
      <c r="E3029">
        <v>835</v>
      </c>
      <c r="F3029">
        <v>225</v>
      </c>
      <c r="G3029" t="s">
        <v>4227</v>
      </c>
      <c r="H3029">
        <v>670</v>
      </c>
      <c r="I3029">
        <v>51768623</v>
      </c>
      <c r="J3029" t="s">
        <v>38</v>
      </c>
      <c r="Q3029" t="s">
        <v>502</v>
      </c>
      <c r="R3029" t="s">
        <v>4228</v>
      </c>
      <c r="S3029">
        <v>73006</v>
      </c>
      <c r="T3029">
        <v>1801</v>
      </c>
      <c r="U3029" t="s">
        <v>4229</v>
      </c>
      <c r="V3029">
        <v>1</v>
      </c>
      <c r="W3029" t="s">
        <v>4230</v>
      </c>
      <c r="X3029" t="s">
        <v>4231</v>
      </c>
      <c r="Y3029">
        <v>297</v>
      </c>
      <c r="Z3029" t="s">
        <v>44</v>
      </c>
      <c r="AA3029" t="s">
        <v>45</v>
      </c>
      <c r="AB3029" t="s">
        <v>62</v>
      </c>
      <c r="AC3029">
        <v>43000000</v>
      </c>
      <c r="AD3029">
        <v>2000</v>
      </c>
      <c r="AE3029">
        <v>370</v>
      </c>
      <c r="AF3029">
        <v>7.3</v>
      </c>
      <c r="AG3029">
        <v>2.35</v>
      </c>
      <c r="AH3029">
        <v>0</v>
      </c>
    </row>
    <row r="3030" spans="1:34">
      <c r="A3030" t="s">
        <v>34</v>
      </c>
      <c r="B3030" t="s">
        <v>4257</v>
      </c>
      <c r="C3030">
        <v>323</v>
      </c>
      <c r="D3030">
        <v>109</v>
      </c>
      <c r="E3030">
        <v>304</v>
      </c>
      <c r="F3030">
        <v>736</v>
      </c>
      <c r="G3030" t="s">
        <v>4258</v>
      </c>
      <c r="H3030">
        <v>940</v>
      </c>
      <c r="I3030">
        <v>47536959</v>
      </c>
      <c r="J3030" t="s">
        <v>38</v>
      </c>
      <c r="Q3030" t="s">
        <v>4259</v>
      </c>
      <c r="R3030" t="s">
        <v>4260</v>
      </c>
      <c r="S3030">
        <v>86955</v>
      </c>
      <c r="T3030">
        <v>3277</v>
      </c>
      <c r="U3030" t="s">
        <v>4261</v>
      </c>
      <c r="V3030">
        <v>0</v>
      </c>
      <c r="W3030" t="s">
        <v>4262</v>
      </c>
      <c r="X3030" t="s">
        <v>4263</v>
      </c>
      <c r="Y3030">
        <v>275</v>
      </c>
      <c r="Z3030" t="s">
        <v>44</v>
      </c>
      <c r="AA3030" t="s">
        <v>45</v>
      </c>
      <c r="AB3030" t="s">
        <v>46</v>
      </c>
      <c r="AC3030">
        <v>10000000</v>
      </c>
      <c r="AD3030">
        <v>2009</v>
      </c>
      <c r="AE3030">
        <v>906</v>
      </c>
      <c r="AF3030">
        <v>7.3</v>
      </c>
      <c r="AG3030">
        <v>1.85</v>
      </c>
      <c r="AH3030">
        <v>12000</v>
      </c>
    </row>
    <row r="3031" spans="1:34">
      <c r="A3031" t="s">
        <v>34</v>
      </c>
      <c r="B3031" t="s">
        <v>4274</v>
      </c>
      <c r="C3031">
        <v>212</v>
      </c>
      <c r="D3031">
        <v>98</v>
      </c>
      <c r="E3031">
        <v>0</v>
      </c>
      <c r="F3031">
        <v>23</v>
      </c>
      <c r="G3031" t="s">
        <v>4199</v>
      </c>
      <c r="H3031">
        <v>20000</v>
      </c>
      <c r="I3031">
        <v>33987757</v>
      </c>
      <c r="J3031" t="s">
        <v>38</v>
      </c>
      <c r="K3031" t="s">
        <v>87</v>
      </c>
      <c r="Q3031" t="s">
        <v>642</v>
      </c>
      <c r="R3031" t="s">
        <v>4275</v>
      </c>
      <c r="S3031">
        <v>168314</v>
      </c>
      <c r="T3031">
        <v>28027</v>
      </c>
      <c r="U3031" t="s">
        <v>4276</v>
      </c>
      <c r="V3031">
        <v>2</v>
      </c>
      <c r="W3031" t="s">
        <v>4277</v>
      </c>
      <c r="X3031" t="s">
        <v>4278</v>
      </c>
      <c r="Y3031">
        <v>903</v>
      </c>
      <c r="Z3031" t="s">
        <v>44</v>
      </c>
      <c r="AA3031" t="s">
        <v>45</v>
      </c>
      <c r="AB3031" t="s">
        <v>46</v>
      </c>
      <c r="AC3031">
        <v>27000000</v>
      </c>
      <c r="AD3031">
        <v>2004</v>
      </c>
      <c r="AE3031">
        <v>8000</v>
      </c>
      <c r="AF3031">
        <v>7.3</v>
      </c>
      <c r="AG3031">
        <v>1.85</v>
      </c>
      <c r="AH3031">
        <v>12000</v>
      </c>
    </row>
    <row r="3032" spans="1:34">
      <c r="A3032" t="s">
        <v>34</v>
      </c>
      <c r="B3032" t="s">
        <v>433</v>
      </c>
      <c r="C3032">
        <v>274</v>
      </c>
      <c r="D3032">
        <v>96</v>
      </c>
      <c r="E3032">
        <v>0</v>
      </c>
      <c r="F3032">
        <v>1000</v>
      </c>
      <c r="G3032" t="s">
        <v>435</v>
      </c>
      <c r="H3032">
        <v>20000</v>
      </c>
      <c r="I3032">
        <v>10139254</v>
      </c>
      <c r="J3032" t="s">
        <v>38</v>
      </c>
      <c r="K3032" t="s">
        <v>86</v>
      </c>
      <c r="Q3032" t="s">
        <v>289</v>
      </c>
      <c r="R3032" t="s">
        <v>4282</v>
      </c>
      <c r="S3032">
        <v>190990</v>
      </c>
      <c r="T3032">
        <v>24640</v>
      </c>
      <c r="U3032" t="s">
        <v>434</v>
      </c>
      <c r="V3032">
        <v>0</v>
      </c>
      <c r="W3032" t="s">
        <v>4283</v>
      </c>
      <c r="X3032" t="s">
        <v>4284</v>
      </c>
      <c r="Y3032">
        <v>915</v>
      </c>
      <c r="Z3032" t="s">
        <v>44</v>
      </c>
      <c r="AA3032" t="s">
        <v>45</v>
      </c>
      <c r="AB3032" t="s">
        <v>62</v>
      </c>
      <c r="AC3032">
        <v>35000000</v>
      </c>
      <c r="AD3032">
        <v>2006</v>
      </c>
      <c r="AE3032">
        <v>1000</v>
      </c>
      <c r="AF3032">
        <v>7.3</v>
      </c>
      <c r="AG3032">
        <v>1.85</v>
      </c>
      <c r="AH3032">
        <v>23000</v>
      </c>
    </row>
    <row r="3033" spans="1:34">
      <c r="A3033" t="s">
        <v>34</v>
      </c>
      <c r="B3033" t="s">
        <v>4285</v>
      </c>
      <c r="C3033">
        <v>42</v>
      </c>
      <c r="D3033">
        <v>143</v>
      </c>
      <c r="E3033">
        <v>65</v>
      </c>
      <c r="F3033">
        <v>320</v>
      </c>
      <c r="G3033" t="s">
        <v>4286</v>
      </c>
      <c r="H3033">
        <v>975</v>
      </c>
      <c r="I3033">
        <v>82528097</v>
      </c>
      <c r="J3033" t="s">
        <v>38</v>
      </c>
      <c r="K3033" t="s">
        <v>128</v>
      </c>
      <c r="Q3033" t="s">
        <v>4287</v>
      </c>
      <c r="R3033" t="s">
        <v>4288</v>
      </c>
      <c r="S3033">
        <v>30230</v>
      </c>
      <c r="T3033">
        <v>2223</v>
      </c>
      <c r="U3033" t="s">
        <v>4289</v>
      </c>
      <c r="V3033">
        <v>1</v>
      </c>
      <c r="W3033" t="s">
        <v>4290</v>
      </c>
      <c r="X3033" t="s">
        <v>4291</v>
      </c>
      <c r="Y3033">
        <v>154</v>
      </c>
      <c r="Z3033" t="s">
        <v>44</v>
      </c>
      <c r="AA3033" t="s">
        <v>45</v>
      </c>
      <c r="AB3033" t="s">
        <v>150</v>
      </c>
      <c r="AC3033">
        <v>6500000</v>
      </c>
      <c r="AD3033">
        <v>1995</v>
      </c>
      <c r="AE3033">
        <v>345</v>
      </c>
      <c r="AF3033">
        <v>7.3</v>
      </c>
      <c r="AG3033">
        <v>2.35</v>
      </c>
      <c r="AH3033">
        <v>0</v>
      </c>
    </row>
    <row r="3034" spans="1:34">
      <c r="A3034" t="s">
        <v>34</v>
      </c>
      <c r="B3034" t="s">
        <v>136</v>
      </c>
      <c r="C3034">
        <v>449</v>
      </c>
      <c r="D3034">
        <v>138</v>
      </c>
      <c r="E3034">
        <v>0</v>
      </c>
      <c r="F3034">
        <v>874</v>
      </c>
      <c r="G3034" t="s">
        <v>1057</v>
      </c>
      <c r="H3034">
        <v>18000</v>
      </c>
      <c r="I3034">
        <v>93749203</v>
      </c>
      <c r="J3034" t="s">
        <v>38</v>
      </c>
      <c r="K3034" t="s">
        <v>57</v>
      </c>
      <c r="Q3034" t="s">
        <v>1453</v>
      </c>
      <c r="R3034" t="s">
        <v>4292</v>
      </c>
      <c r="S3034">
        <v>264047</v>
      </c>
      <c r="T3034">
        <v>20952</v>
      </c>
      <c r="U3034" t="s">
        <v>4293</v>
      </c>
      <c r="V3034">
        <v>0</v>
      </c>
      <c r="W3034" t="s">
        <v>4294</v>
      </c>
      <c r="X3034" t="s">
        <v>4295</v>
      </c>
      <c r="Y3034">
        <v>491</v>
      </c>
      <c r="Z3034" t="s">
        <v>44</v>
      </c>
      <c r="AA3034" t="s">
        <v>45</v>
      </c>
      <c r="AB3034" t="s">
        <v>46</v>
      </c>
      <c r="AC3034">
        <v>31000000</v>
      </c>
      <c r="AD3034">
        <v>2012</v>
      </c>
      <c r="AE3034">
        <v>984</v>
      </c>
      <c r="AF3034">
        <v>7.3</v>
      </c>
      <c r="AG3034">
        <v>2.35</v>
      </c>
      <c r="AH3034">
        <v>64000</v>
      </c>
    </row>
    <row r="3035" spans="1:34">
      <c r="A3035" t="s">
        <v>34</v>
      </c>
      <c r="B3035" t="s">
        <v>3037</v>
      </c>
      <c r="C3035">
        <v>155</v>
      </c>
      <c r="D3035">
        <v>126</v>
      </c>
      <c r="E3035">
        <v>51</v>
      </c>
      <c r="F3035">
        <v>874</v>
      </c>
      <c r="G3035" t="s">
        <v>767</v>
      </c>
      <c r="H3035">
        <v>10000</v>
      </c>
      <c r="I3035">
        <v>18324242</v>
      </c>
      <c r="J3035" t="s">
        <v>38</v>
      </c>
      <c r="Q3035" t="s">
        <v>2756</v>
      </c>
      <c r="R3035" t="s">
        <v>4307</v>
      </c>
      <c r="S3035">
        <v>32815</v>
      </c>
      <c r="T3035">
        <v>20563</v>
      </c>
      <c r="U3035" t="s">
        <v>1263</v>
      </c>
      <c r="V3035">
        <v>4</v>
      </c>
      <c r="W3035" t="s">
        <v>4308</v>
      </c>
      <c r="X3035" t="s">
        <v>4309</v>
      </c>
      <c r="Y3035">
        <v>214</v>
      </c>
      <c r="Z3035" t="s">
        <v>44</v>
      </c>
      <c r="AA3035" t="s">
        <v>45</v>
      </c>
      <c r="AB3035" t="s">
        <v>46</v>
      </c>
      <c r="AC3035">
        <v>35000000</v>
      </c>
      <c r="AD3035">
        <v>2005</v>
      </c>
      <c r="AE3035">
        <v>9000</v>
      </c>
      <c r="AF3035">
        <v>7.3</v>
      </c>
      <c r="AG3035">
        <v>2.35</v>
      </c>
      <c r="AH3035">
        <v>0</v>
      </c>
    </row>
    <row r="3036" spans="1:34">
      <c r="A3036" t="s">
        <v>34</v>
      </c>
      <c r="B3036" t="s">
        <v>1972</v>
      </c>
      <c r="C3036">
        <v>152</v>
      </c>
      <c r="D3036">
        <v>121</v>
      </c>
      <c r="E3036">
        <v>529</v>
      </c>
      <c r="F3036">
        <v>163</v>
      </c>
      <c r="G3036" t="s">
        <v>4313</v>
      </c>
      <c r="H3036">
        <v>541</v>
      </c>
      <c r="I3036">
        <v>71309760</v>
      </c>
      <c r="J3036" t="s">
        <v>38</v>
      </c>
      <c r="K3036" t="s">
        <v>87</v>
      </c>
      <c r="Q3036" t="s">
        <v>4314</v>
      </c>
      <c r="R3036" t="s">
        <v>4315</v>
      </c>
      <c r="S3036">
        <v>150308</v>
      </c>
      <c r="T3036">
        <v>1323</v>
      </c>
      <c r="U3036" t="s">
        <v>4316</v>
      </c>
      <c r="V3036">
        <v>1</v>
      </c>
      <c r="W3036" t="s">
        <v>4317</v>
      </c>
      <c r="X3036" t="s">
        <v>4318</v>
      </c>
      <c r="Y3036">
        <v>498</v>
      </c>
      <c r="Z3036" t="s">
        <v>44</v>
      </c>
      <c r="AA3036" t="s">
        <v>329</v>
      </c>
      <c r="AB3036" t="s">
        <v>62</v>
      </c>
      <c r="AC3036">
        <v>25000000</v>
      </c>
      <c r="AD3036">
        <v>2000</v>
      </c>
      <c r="AE3036">
        <v>399</v>
      </c>
      <c r="AF3036">
        <v>7.3</v>
      </c>
      <c r="AG3036">
        <v>1.85</v>
      </c>
      <c r="AH3036">
        <v>18000</v>
      </c>
    </row>
    <row r="3037" spans="1:34">
      <c r="A3037" t="s">
        <v>34</v>
      </c>
      <c r="B3037" t="s">
        <v>4319</v>
      </c>
      <c r="C3037">
        <v>322</v>
      </c>
      <c r="D3037">
        <v>121</v>
      </c>
      <c r="E3037">
        <v>53</v>
      </c>
      <c r="F3037">
        <v>8000</v>
      </c>
      <c r="G3037" t="s">
        <v>1785</v>
      </c>
      <c r="H3037">
        <v>19000</v>
      </c>
      <c r="I3037">
        <v>37738400</v>
      </c>
      <c r="J3037" t="s">
        <v>38</v>
      </c>
      <c r="Q3037" t="s">
        <v>908</v>
      </c>
      <c r="R3037" t="s">
        <v>4320</v>
      </c>
      <c r="S3037">
        <v>67797</v>
      </c>
      <c r="T3037">
        <v>39690</v>
      </c>
      <c r="U3037" t="s">
        <v>4199</v>
      </c>
      <c r="V3037">
        <v>3</v>
      </c>
      <c r="W3037" t="s">
        <v>4321</v>
      </c>
      <c r="X3037" t="s">
        <v>4322</v>
      </c>
      <c r="Y3037">
        <v>285</v>
      </c>
      <c r="Z3037" t="s">
        <v>44</v>
      </c>
      <c r="AA3037" t="s">
        <v>45</v>
      </c>
      <c r="AB3037" t="s">
        <v>46</v>
      </c>
      <c r="AC3037">
        <v>25000000</v>
      </c>
      <c r="AD3037">
        <v>2013</v>
      </c>
      <c r="AE3037">
        <v>11000</v>
      </c>
      <c r="AF3037">
        <v>7.3</v>
      </c>
      <c r="AG3037">
        <v>2.35</v>
      </c>
      <c r="AH3037">
        <v>30000</v>
      </c>
    </row>
    <row r="3038" spans="1:34">
      <c r="A3038" t="s">
        <v>34</v>
      </c>
      <c r="B3038" t="s">
        <v>3213</v>
      </c>
      <c r="C3038">
        <v>99</v>
      </c>
      <c r="D3038">
        <v>145</v>
      </c>
      <c r="E3038">
        <v>317</v>
      </c>
      <c r="F3038">
        <v>70</v>
      </c>
      <c r="G3038" t="s">
        <v>4327</v>
      </c>
      <c r="H3038">
        <v>876</v>
      </c>
      <c r="I3038">
        <v>13038660</v>
      </c>
      <c r="J3038" t="s">
        <v>38</v>
      </c>
      <c r="Q3038" t="s">
        <v>2325</v>
      </c>
      <c r="R3038" t="s">
        <v>4328</v>
      </c>
      <c r="S3038">
        <v>16995</v>
      </c>
      <c r="T3038">
        <v>1282</v>
      </c>
      <c r="U3038" t="s">
        <v>4329</v>
      </c>
      <c r="V3038">
        <v>1</v>
      </c>
      <c r="W3038" t="s">
        <v>4330</v>
      </c>
      <c r="X3038" t="s">
        <v>4331</v>
      </c>
      <c r="Y3038">
        <v>163</v>
      </c>
      <c r="Z3038" t="s">
        <v>44</v>
      </c>
      <c r="AA3038" t="s">
        <v>45</v>
      </c>
      <c r="AB3038" t="s">
        <v>46</v>
      </c>
      <c r="AC3038">
        <v>25000000</v>
      </c>
      <c r="AD3038">
        <v>1999</v>
      </c>
      <c r="AE3038">
        <v>219</v>
      </c>
      <c r="AF3038">
        <v>7.3</v>
      </c>
      <c r="AG3038">
        <v>1.85</v>
      </c>
      <c r="AH3038">
        <v>0</v>
      </c>
    </row>
    <row r="3039" spans="1:34">
      <c r="A3039" t="s">
        <v>34</v>
      </c>
      <c r="B3039" t="s">
        <v>4389</v>
      </c>
      <c r="C3039">
        <v>187</v>
      </c>
      <c r="D3039">
        <v>131</v>
      </c>
      <c r="E3039">
        <v>500</v>
      </c>
      <c r="F3039">
        <v>555</v>
      </c>
      <c r="G3039" t="s">
        <v>1919</v>
      </c>
      <c r="H3039">
        <v>1000</v>
      </c>
      <c r="I3039">
        <v>41300105</v>
      </c>
      <c r="J3039" t="s">
        <v>38</v>
      </c>
      <c r="K3039" t="s">
        <v>90</v>
      </c>
      <c r="Q3039" t="s">
        <v>3370</v>
      </c>
      <c r="R3039" t="s">
        <v>4390</v>
      </c>
      <c r="S3039">
        <v>65201</v>
      </c>
      <c r="T3039">
        <v>3261</v>
      </c>
      <c r="U3039" t="s">
        <v>1966</v>
      </c>
      <c r="V3039">
        <v>0</v>
      </c>
      <c r="W3039" t="s">
        <v>4391</v>
      </c>
      <c r="X3039" t="s">
        <v>4392</v>
      </c>
      <c r="Y3039">
        <v>651</v>
      </c>
      <c r="Z3039" t="s">
        <v>44</v>
      </c>
      <c r="AA3039" t="s">
        <v>329</v>
      </c>
      <c r="AB3039" t="s">
        <v>46</v>
      </c>
      <c r="AC3039">
        <v>19800000</v>
      </c>
      <c r="AD3039">
        <v>2001</v>
      </c>
      <c r="AE3039">
        <v>559</v>
      </c>
      <c r="AF3039">
        <v>7.3</v>
      </c>
      <c r="AG3039">
        <v>2.35</v>
      </c>
      <c r="AH3039">
        <v>0</v>
      </c>
    </row>
    <row r="3040" spans="1:34">
      <c r="A3040" t="s">
        <v>34</v>
      </c>
      <c r="B3040" t="s">
        <v>983</v>
      </c>
      <c r="C3040">
        <v>415</v>
      </c>
      <c r="D3040">
        <v>98</v>
      </c>
      <c r="E3040">
        <v>11000</v>
      </c>
      <c r="F3040">
        <v>218</v>
      </c>
      <c r="G3040" t="s">
        <v>4393</v>
      </c>
      <c r="H3040">
        <v>594</v>
      </c>
      <c r="I3040">
        <v>33404871</v>
      </c>
      <c r="J3040" t="s">
        <v>38</v>
      </c>
      <c r="Q3040" t="s">
        <v>2392</v>
      </c>
      <c r="R3040" t="s">
        <v>4394</v>
      </c>
      <c r="S3040">
        <v>150082</v>
      </c>
      <c r="T3040">
        <v>1353</v>
      </c>
      <c r="U3040" t="s">
        <v>4395</v>
      </c>
      <c r="V3040">
        <v>1</v>
      </c>
      <c r="W3040" t="s">
        <v>4396</v>
      </c>
      <c r="X3040" t="s">
        <v>4397</v>
      </c>
      <c r="Y3040">
        <v>384</v>
      </c>
      <c r="Z3040" t="s">
        <v>44</v>
      </c>
      <c r="AA3040" t="s">
        <v>45</v>
      </c>
      <c r="AB3040" t="s">
        <v>62</v>
      </c>
      <c r="AC3040">
        <v>18000000</v>
      </c>
      <c r="AD3040">
        <v>2013</v>
      </c>
      <c r="AE3040">
        <v>268</v>
      </c>
      <c r="AF3040">
        <v>7.3</v>
      </c>
      <c r="AG3040">
        <v>2.35</v>
      </c>
      <c r="AH3040">
        <v>36000</v>
      </c>
    </row>
    <row r="3041" spans="1:34">
      <c r="A3041" t="s">
        <v>34</v>
      </c>
      <c r="B3041" t="s">
        <v>4415</v>
      </c>
      <c r="C3041">
        <v>216</v>
      </c>
      <c r="D3041">
        <v>161</v>
      </c>
      <c r="E3041">
        <v>929</v>
      </c>
      <c r="F3041">
        <v>116</v>
      </c>
      <c r="G3041" t="s">
        <v>4416</v>
      </c>
      <c r="H3041">
        <v>488</v>
      </c>
      <c r="I3041">
        <v>336467</v>
      </c>
      <c r="J3041" t="s">
        <v>38</v>
      </c>
      <c r="K3041" t="s">
        <v>70</v>
      </c>
      <c r="Q3041" t="s">
        <v>3853</v>
      </c>
      <c r="R3041" t="s">
        <v>4417</v>
      </c>
      <c r="S3041">
        <v>45449</v>
      </c>
      <c r="T3041">
        <v>943</v>
      </c>
      <c r="U3041" t="s">
        <v>4418</v>
      </c>
      <c r="V3041">
        <v>0</v>
      </c>
      <c r="W3041" t="s">
        <v>4419</v>
      </c>
      <c r="X3041" t="s">
        <v>4420</v>
      </c>
      <c r="Y3041">
        <v>192</v>
      </c>
      <c r="Z3041" t="s">
        <v>44</v>
      </c>
      <c r="AA3041" t="s">
        <v>301</v>
      </c>
      <c r="AB3041" t="s">
        <v>532</v>
      </c>
      <c r="AC3041">
        <v>13000000</v>
      </c>
      <c r="AD3041">
        <v>2009</v>
      </c>
      <c r="AE3041">
        <v>289</v>
      </c>
      <c r="AF3041">
        <v>7.3</v>
      </c>
      <c r="AG3041">
        <v>2.35</v>
      </c>
      <c r="AH3041">
        <v>23000</v>
      </c>
    </row>
    <row r="3042" spans="1:34">
      <c r="A3042" t="s">
        <v>34</v>
      </c>
      <c r="B3042" t="s">
        <v>4431</v>
      </c>
      <c r="C3042">
        <v>27</v>
      </c>
      <c r="D3042">
        <v>115</v>
      </c>
      <c r="E3042">
        <v>44</v>
      </c>
      <c r="F3042">
        <v>902</v>
      </c>
      <c r="G3042" t="s">
        <v>508</v>
      </c>
      <c r="H3042">
        <v>23000</v>
      </c>
      <c r="I3042">
        <v>50003300</v>
      </c>
      <c r="J3042" t="s">
        <v>38</v>
      </c>
      <c r="K3042" t="s">
        <v>89</v>
      </c>
      <c r="L3042" t="s">
        <v>87</v>
      </c>
      <c r="Q3042" t="s">
        <v>58</v>
      </c>
      <c r="R3042" t="s">
        <v>4432</v>
      </c>
      <c r="S3042">
        <v>36624</v>
      </c>
      <c r="T3042">
        <v>29370</v>
      </c>
      <c r="U3042" t="s">
        <v>97</v>
      </c>
      <c r="V3042">
        <v>4</v>
      </c>
      <c r="W3042" t="s">
        <v>4433</v>
      </c>
      <c r="X3042" t="s">
        <v>4434</v>
      </c>
      <c r="Y3042">
        <v>132</v>
      </c>
      <c r="Z3042" t="s">
        <v>44</v>
      </c>
      <c r="AA3042" t="s">
        <v>45</v>
      </c>
      <c r="AB3042" t="s">
        <v>150</v>
      </c>
      <c r="AC3042">
        <v>15000000</v>
      </c>
      <c r="AD3042">
        <v>1994</v>
      </c>
      <c r="AE3042">
        <v>4000</v>
      </c>
      <c r="AF3042">
        <v>7.3</v>
      </c>
      <c r="AG3042">
        <v>1.85</v>
      </c>
      <c r="AH3042">
        <v>0</v>
      </c>
    </row>
    <row r="3043" spans="1:34">
      <c r="A3043" t="s">
        <v>34</v>
      </c>
      <c r="B3043" t="s">
        <v>4455</v>
      </c>
      <c r="C3043">
        <v>61</v>
      </c>
      <c r="D3043">
        <v>112</v>
      </c>
      <c r="E3043">
        <v>83</v>
      </c>
      <c r="F3043">
        <v>8</v>
      </c>
      <c r="G3043" t="s">
        <v>4456</v>
      </c>
      <c r="H3043">
        <v>2000</v>
      </c>
      <c r="I3043">
        <v>3058380</v>
      </c>
      <c r="J3043" t="s">
        <v>38</v>
      </c>
      <c r="K3043" t="s">
        <v>87</v>
      </c>
      <c r="Q3043" t="s">
        <v>4457</v>
      </c>
      <c r="R3043" t="s">
        <v>4458</v>
      </c>
      <c r="S3043">
        <v>4767</v>
      </c>
      <c r="T3043">
        <v>2389</v>
      </c>
      <c r="U3043" t="s">
        <v>4459</v>
      </c>
      <c r="V3043">
        <v>1</v>
      </c>
      <c r="W3043" t="s">
        <v>4460</v>
      </c>
      <c r="X3043" t="s">
        <v>4461</v>
      </c>
      <c r="Y3043">
        <v>69</v>
      </c>
      <c r="Z3043" t="s">
        <v>390</v>
      </c>
      <c r="AA3043" t="s">
        <v>301</v>
      </c>
      <c r="AB3043" t="s">
        <v>46</v>
      </c>
      <c r="AC3043">
        <v>100000000</v>
      </c>
      <c r="AD3043">
        <v>2000</v>
      </c>
      <c r="AE3043">
        <v>370</v>
      </c>
      <c r="AF3043">
        <v>7.3</v>
      </c>
      <c r="AG3043">
        <v>2.35</v>
      </c>
      <c r="AH3043">
        <v>186</v>
      </c>
    </row>
    <row r="3044" spans="1:34">
      <c r="A3044" t="s">
        <v>34</v>
      </c>
      <c r="B3044" t="s">
        <v>4479</v>
      </c>
      <c r="C3044">
        <v>109</v>
      </c>
      <c r="D3044">
        <v>110</v>
      </c>
      <c r="E3044">
        <v>107</v>
      </c>
      <c r="F3044">
        <v>549</v>
      </c>
      <c r="G3044" t="s">
        <v>4480</v>
      </c>
      <c r="H3044">
        <v>664</v>
      </c>
      <c r="I3044">
        <v>37766350</v>
      </c>
      <c r="J3044" t="s">
        <v>38</v>
      </c>
      <c r="Q3044" t="s">
        <v>4481</v>
      </c>
      <c r="R3044" t="s">
        <v>4482</v>
      </c>
      <c r="S3044">
        <v>19440</v>
      </c>
      <c r="T3044">
        <v>3376</v>
      </c>
      <c r="U3044" t="s">
        <v>4483</v>
      </c>
      <c r="V3044">
        <v>5</v>
      </c>
      <c r="W3044" t="s">
        <v>4484</v>
      </c>
      <c r="X3044" t="s">
        <v>4485</v>
      </c>
      <c r="Y3044">
        <v>56</v>
      </c>
      <c r="Z3044" t="s">
        <v>44</v>
      </c>
      <c r="AA3044" t="s">
        <v>45</v>
      </c>
      <c r="AB3044" t="s">
        <v>62</v>
      </c>
      <c r="AC3044">
        <v>11000000</v>
      </c>
      <c r="AD3044">
        <v>2008</v>
      </c>
      <c r="AE3044">
        <v>551</v>
      </c>
      <c r="AF3044">
        <v>7.3</v>
      </c>
      <c r="AG3044">
        <v>2.35</v>
      </c>
      <c r="AH3044">
        <v>0</v>
      </c>
    </row>
    <row r="3045" spans="1:34">
      <c r="A3045" t="s">
        <v>34</v>
      </c>
      <c r="B3045" t="s">
        <v>4257</v>
      </c>
      <c r="C3045">
        <v>323</v>
      </c>
      <c r="D3045">
        <v>109</v>
      </c>
      <c r="E3045">
        <v>304</v>
      </c>
      <c r="F3045">
        <v>736</v>
      </c>
      <c r="G3045" t="s">
        <v>4258</v>
      </c>
      <c r="H3045">
        <v>939</v>
      </c>
      <c r="I3045">
        <v>47536959</v>
      </c>
      <c r="J3045" t="s">
        <v>38</v>
      </c>
      <c r="Q3045" t="s">
        <v>4259</v>
      </c>
      <c r="R3045" t="s">
        <v>4260</v>
      </c>
      <c r="S3045">
        <v>86956</v>
      </c>
      <c r="T3045">
        <v>3276</v>
      </c>
      <c r="U3045" t="s">
        <v>4261</v>
      </c>
      <c r="V3045">
        <v>0</v>
      </c>
      <c r="W3045" t="s">
        <v>4262</v>
      </c>
      <c r="X3045" t="s">
        <v>4263</v>
      </c>
      <c r="Y3045">
        <v>275</v>
      </c>
      <c r="Z3045" t="s">
        <v>44</v>
      </c>
      <c r="AA3045" t="s">
        <v>45</v>
      </c>
      <c r="AB3045" t="s">
        <v>46</v>
      </c>
      <c r="AC3045">
        <v>10000000</v>
      </c>
      <c r="AD3045">
        <v>2009</v>
      </c>
      <c r="AE3045">
        <v>906</v>
      </c>
      <c r="AF3045">
        <v>7.3</v>
      </c>
      <c r="AG3045">
        <v>1.85</v>
      </c>
      <c r="AH3045">
        <v>12000</v>
      </c>
    </row>
    <row r="3046" spans="1:34">
      <c r="A3046" t="s">
        <v>34</v>
      </c>
      <c r="B3046" t="s">
        <v>4506</v>
      </c>
      <c r="C3046">
        <v>44</v>
      </c>
      <c r="D3046">
        <v>120</v>
      </c>
      <c r="E3046">
        <v>108</v>
      </c>
      <c r="F3046">
        <v>400</v>
      </c>
      <c r="G3046" t="s">
        <v>4507</v>
      </c>
      <c r="H3046">
        <v>634</v>
      </c>
      <c r="I3046">
        <v>1055654</v>
      </c>
      <c r="J3046" t="s">
        <v>38</v>
      </c>
      <c r="K3046" t="s">
        <v>87</v>
      </c>
      <c r="L3046" t="s">
        <v>520</v>
      </c>
      <c r="Q3046" t="s">
        <v>4508</v>
      </c>
      <c r="R3046" t="s">
        <v>4509</v>
      </c>
      <c r="S3046">
        <v>20426</v>
      </c>
      <c r="T3046">
        <v>2673</v>
      </c>
      <c r="U3046" t="s">
        <v>4510</v>
      </c>
      <c r="V3046">
        <v>1</v>
      </c>
      <c r="W3046" t="s">
        <v>4511</v>
      </c>
      <c r="X3046" t="s">
        <v>4512</v>
      </c>
      <c r="Y3046">
        <v>175</v>
      </c>
      <c r="Z3046" t="s">
        <v>44</v>
      </c>
      <c r="AA3046" t="s">
        <v>359</v>
      </c>
      <c r="AB3046" t="s">
        <v>62</v>
      </c>
      <c r="AC3046">
        <v>10000000</v>
      </c>
      <c r="AD3046">
        <v>2006</v>
      </c>
      <c r="AE3046">
        <v>436</v>
      </c>
      <c r="AF3046">
        <v>7.3</v>
      </c>
      <c r="AG3046">
        <v>2.35</v>
      </c>
      <c r="AH3046">
        <v>0</v>
      </c>
    </row>
    <row r="3047" spans="1:34">
      <c r="A3047" t="s">
        <v>34</v>
      </c>
      <c r="B3047" t="s">
        <v>4532</v>
      </c>
      <c r="C3047">
        <v>80</v>
      </c>
      <c r="D3047">
        <v>45</v>
      </c>
      <c r="E3047">
        <v>28</v>
      </c>
      <c r="F3047">
        <v>104</v>
      </c>
      <c r="G3047" t="s">
        <v>4533</v>
      </c>
      <c r="H3047">
        <v>573</v>
      </c>
      <c r="I3047">
        <v>145109</v>
      </c>
      <c r="J3047" t="s">
        <v>38</v>
      </c>
      <c r="K3047" t="s">
        <v>80</v>
      </c>
      <c r="L3047" t="s">
        <v>57</v>
      </c>
      <c r="M3047" t="s">
        <v>207</v>
      </c>
      <c r="Q3047" t="s">
        <v>4534</v>
      </c>
      <c r="R3047" t="s">
        <v>4535</v>
      </c>
      <c r="S3047">
        <v>14247</v>
      </c>
      <c r="T3047">
        <v>1098</v>
      </c>
      <c r="U3047" t="s">
        <v>1862</v>
      </c>
      <c r="V3047">
        <v>1</v>
      </c>
      <c r="W3047" t="s">
        <v>4536</v>
      </c>
      <c r="X3047" t="s">
        <v>4537</v>
      </c>
      <c r="Y3047">
        <v>44</v>
      </c>
      <c r="Z3047" t="s">
        <v>584</v>
      </c>
      <c r="AA3047" t="s">
        <v>585</v>
      </c>
      <c r="AB3047" t="s">
        <v>532</v>
      </c>
      <c r="AC3047">
        <v>45000000</v>
      </c>
      <c r="AD3047">
        <v>2008</v>
      </c>
      <c r="AE3047">
        <v>197</v>
      </c>
      <c r="AF3047">
        <v>7.3</v>
      </c>
      <c r="AG3047">
        <v>2.35</v>
      </c>
      <c r="AH3047">
        <v>0</v>
      </c>
    </row>
    <row r="3048" spans="1:34">
      <c r="A3048" t="s">
        <v>34</v>
      </c>
      <c r="B3048" t="s">
        <v>4538</v>
      </c>
      <c r="C3048">
        <v>273</v>
      </c>
      <c r="D3048">
        <v>112</v>
      </c>
      <c r="E3048">
        <v>108</v>
      </c>
      <c r="F3048">
        <v>175</v>
      </c>
      <c r="G3048" t="s">
        <v>1163</v>
      </c>
      <c r="H3048">
        <v>12000</v>
      </c>
      <c r="I3048">
        <v>39462438</v>
      </c>
      <c r="J3048" t="s">
        <v>38</v>
      </c>
      <c r="K3048" t="s">
        <v>128</v>
      </c>
      <c r="L3048" t="s">
        <v>87</v>
      </c>
      <c r="Q3048" t="s">
        <v>698</v>
      </c>
      <c r="R3048" t="s">
        <v>4539</v>
      </c>
      <c r="S3048">
        <v>67760</v>
      </c>
      <c r="T3048">
        <v>13172</v>
      </c>
      <c r="U3048" t="s">
        <v>4540</v>
      </c>
      <c r="V3048">
        <v>0</v>
      </c>
      <c r="W3048" t="s">
        <v>4541</v>
      </c>
      <c r="X3048" t="s">
        <v>4542</v>
      </c>
      <c r="Y3048">
        <v>226</v>
      </c>
      <c r="Z3048" t="s">
        <v>44</v>
      </c>
      <c r="AA3048" t="s">
        <v>45</v>
      </c>
      <c r="AB3048" t="s">
        <v>46</v>
      </c>
      <c r="AC3048">
        <v>7000000</v>
      </c>
      <c r="AD3048">
        <v>2009</v>
      </c>
      <c r="AE3048">
        <v>628</v>
      </c>
      <c r="AF3048">
        <v>7.3</v>
      </c>
      <c r="AG3048">
        <v>2.35</v>
      </c>
      <c r="AH3048">
        <v>0</v>
      </c>
    </row>
    <row r="3049" spans="1:34">
      <c r="A3049" t="s">
        <v>34</v>
      </c>
      <c r="B3049" t="s">
        <v>4557</v>
      </c>
      <c r="C3049">
        <v>278</v>
      </c>
      <c r="D3049">
        <v>100</v>
      </c>
      <c r="E3049">
        <v>92</v>
      </c>
      <c r="F3049">
        <v>221</v>
      </c>
      <c r="G3049" t="s">
        <v>844</v>
      </c>
      <c r="H3049">
        <v>3000</v>
      </c>
      <c r="I3049">
        <v>12574715</v>
      </c>
      <c r="J3049" t="s">
        <v>38</v>
      </c>
      <c r="Q3049" t="s">
        <v>4064</v>
      </c>
      <c r="R3049" t="s">
        <v>4558</v>
      </c>
      <c r="S3049">
        <v>112138</v>
      </c>
      <c r="T3049">
        <v>4198</v>
      </c>
      <c r="U3049" t="s">
        <v>4559</v>
      </c>
      <c r="V3049">
        <v>0</v>
      </c>
      <c r="W3049" t="s">
        <v>4560</v>
      </c>
      <c r="X3049" t="s">
        <v>4561</v>
      </c>
      <c r="Y3049">
        <v>237</v>
      </c>
      <c r="Z3049" t="s">
        <v>44</v>
      </c>
      <c r="AA3049" t="s">
        <v>329</v>
      </c>
      <c r="AB3049" t="s">
        <v>62</v>
      </c>
      <c r="AC3049">
        <v>4500000</v>
      </c>
      <c r="AD3049">
        <v>2009</v>
      </c>
      <c r="AE3049">
        <v>766</v>
      </c>
      <c r="AF3049">
        <v>7.3</v>
      </c>
      <c r="AG3049">
        <v>2.35</v>
      </c>
      <c r="AH3049">
        <v>12000</v>
      </c>
    </row>
    <row r="3050" spans="1:34">
      <c r="A3050" t="s">
        <v>34</v>
      </c>
      <c r="B3050" t="s">
        <v>2682</v>
      </c>
      <c r="C3050">
        <v>490</v>
      </c>
      <c r="D3050">
        <v>143</v>
      </c>
      <c r="E3050">
        <v>1000</v>
      </c>
      <c r="F3050">
        <v>76</v>
      </c>
      <c r="G3050" t="s">
        <v>4056</v>
      </c>
      <c r="H3050">
        <v>29000</v>
      </c>
      <c r="I3050">
        <v>144812796</v>
      </c>
      <c r="J3050" t="s">
        <v>38</v>
      </c>
      <c r="K3050" t="s">
        <v>87</v>
      </c>
      <c r="Q3050" t="s">
        <v>114</v>
      </c>
      <c r="R3050" t="s">
        <v>4057</v>
      </c>
      <c r="S3050">
        <v>362933</v>
      </c>
      <c r="T3050">
        <v>29769</v>
      </c>
      <c r="U3050" t="s">
        <v>4058</v>
      </c>
      <c r="V3050">
        <v>4</v>
      </c>
      <c r="W3050" t="s">
        <v>4059</v>
      </c>
      <c r="X3050" t="s">
        <v>4060</v>
      </c>
      <c r="Y3050">
        <v>753</v>
      </c>
      <c r="Z3050" t="s">
        <v>44</v>
      </c>
      <c r="AA3050" t="s">
        <v>772</v>
      </c>
      <c r="AB3050" t="s">
        <v>62</v>
      </c>
      <c r="AC3050">
        <v>105000000</v>
      </c>
      <c r="AD3050">
        <v>2013</v>
      </c>
      <c r="AE3050">
        <v>509</v>
      </c>
      <c r="AF3050">
        <v>7.3</v>
      </c>
      <c r="AG3050">
        <v>2.35</v>
      </c>
      <c r="AH3050">
        <v>115000</v>
      </c>
    </row>
    <row r="3051" spans="1:34">
      <c r="A3051" t="s">
        <v>34</v>
      </c>
      <c r="B3051" t="s">
        <v>886</v>
      </c>
      <c r="C3051">
        <v>486</v>
      </c>
      <c r="D3051">
        <v>101</v>
      </c>
      <c r="E3051">
        <v>0</v>
      </c>
      <c r="F3051">
        <v>726</v>
      </c>
      <c r="G3051" t="s">
        <v>3234</v>
      </c>
      <c r="H3051">
        <v>13000</v>
      </c>
      <c r="I3051">
        <v>4000304</v>
      </c>
      <c r="J3051" t="s">
        <v>38</v>
      </c>
      <c r="Q3051" t="s">
        <v>481</v>
      </c>
      <c r="R3051" t="s">
        <v>4578</v>
      </c>
      <c r="S3051">
        <v>145395</v>
      </c>
      <c r="T3051">
        <v>15230</v>
      </c>
      <c r="U3051" t="s">
        <v>3657</v>
      </c>
      <c r="V3051">
        <v>0</v>
      </c>
      <c r="W3051" t="s">
        <v>4579</v>
      </c>
      <c r="X3051" t="s">
        <v>4580</v>
      </c>
      <c r="Y3051">
        <v>375</v>
      </c>
      <c r="Z3051" t="s">
        <v>44</v>
      </c>
      <c r="AA3051" t="s">
        <v>329</v>
      </c>
      <c r="AB3051" t="s">
        <v>4581</v>
      </c>
      <c r="AC3051">
        <v>6500000</v>
      </c>
      <c r="AD3051">
        <v>2011</v>
      </c>
      <c r="AE3051">
        <v>898</v>
      </c>
      <c r="AF3051">
        <v>7.3</v>
      </c>
      <c r="AG3051">
        <v>2.35</v>
      </c>
      <c r="AH3051">
        <v>23000</v>
      </c>
    </row>
    <row r="3052" spans="1:34">
      <c r="A3052" t="s">
        <v>34</v>
      </c>
      <c r="B3052" t="s">
        <v>4593</v>
      </c>
      <c r="C3052">
        <v>411</v>
      </c>
      <c r="D3052">
        <v>104</v>
      </c>
      <c r="E3052">
        <v>16</v>
      </c>
      <c r="F3052">
        <v>82</v>
      </c>
      <c r="G3052" t="s">
        <v>4594</v>
      </c>
      <c r="H3052">
        <v>14000</v>
      </c>
      <c r="I3052">
        <v>71897215</v>
      </c>
      <c r="J3052" t="s">
        <v>38</v>
      </c>
      <c r="K3052" t="s">
        <v>94</v>
      </c>
      <c r="L3052" t="s">
        <v>90</v>
      </c>
      <c r="M3052" t="s">
        <v>86</v>
      </c>
      <c r="N3052" t="s">
        <v>57</v>
      </c>
      <c r="Q3052" t="s">
        <v>762</v>
      </c>
      <c r="R3052" t="s">
        <v>4595</v>
      </c>
      <c r="S3052">
        <v>126893</v>
      </c>
      <c r="T3052">
        <v>14504</v>
      </c>
      <c r="U3052" t="s">
        <v>4596</v>
      </c>
      <c r="V3052">
        <v>0</v>
      </c>
      <c r="W3052" t="s">
        <v>4597</v>
      </c>
      <c r="X3052" t="s">
        <v>4598</v>
      </c>
      <c r="Y3052">
        <v>440</v>
      </c>
      <c r="Z3052" t="s">
        <v>44</v>
      </c>
      <c r="AA3052" t="s">
        <v>45</v>
      </c>
      <c r="AB3052" t="s">
        <v>62</v>
      </c>
      <c r="AC3052">
        <v>15000000</v>
      </c>
      <c r="AD3052">
        <v>2016</v>
      </c>
      <c r="AE3052">
        <v>338</v>
      </c>
      <c r="AF3052">
        <v>7.3</v>
      </c>
      <c r="AG3052">
        <v>2.35</v>
      </c>
      <c r="AH3052">
        <v>33000</v>
      </c>
    </row>
    <row r="3053" spans="1:34">
      <c r="A3053" t="s">
        <v>34</v>
      </c>
      <c r="B3053" t="s">
        <v>4604</v>
      </c>
      <c r="C3053">
        <v>31</v>
      </c>
      <c r="D3053">
        <v>109</v>
      </c>
      <c r="E3053">
        <v>148</v>
      </c>
      <c r="F3053">
        <v>426</v>
      </c>
      <c r="G3053" t="s">
        <v>4605</v>
      </c>
      <c r="H3053">
        <v>2000</v>
      </c>
      <c r="I3053">
        <v>14821531</v>
      </c>
      <c r="J3053" t="s">
        <v>38</v>
      </c>
      <c r="Q3053" t="s">
        <v>2902</v>
      </c>
      <c r="R3053" t="s">
        <v>4606</v>
      </c>
      <c r="S3053">
        <v>6915</v>
      </c>
      <c r="T3053">
        <v>3843</v>
      </c>
      <c r="U3053" t="s">
        <v>4607</v>
      </c>
      <c r="V3053">
        <v>2</v>
      </c>
      <c r="W3053" t="s">
        <v>4608</v>
      </c>
      <c r="X3053" t="s">
        <v>4609</v>
      </c>
      <c r="Y3053">
        <v>209</v>
      </c>
      <c r="Z3053" t="s">
        <v>44</v>
      </c>
      <c r="AA3053" t="s">
        <v>45</v>
      </c>
      <c r="AB3053" t="s">
        <v>46</v>
      </c>
      <c r="AC3053">
        <v>6000000</v>
      </c>
      <c r="AD3053">
        <v>1997</v>
      </c>
      <c r="AE3053">
        <v>434</v>
      </c>
      <c r="AF3053">
        <v>7.3</v>
      </c>
      <c r="AG3053">
        <v>1.85</v>
      </c>
      <c r="AH3053">
        <v>599</v>
      </c>
    </row>
    <row r="3054" spans="1:34">
      <c r="A3054" t="s">
        <v>34</v>
      </c>
      <c r="B3054" t="s">
        <v>4610</v>
      </c>
      <c r="C3054">
        <v>27</v>
      </c>
      <c r="D3054">
        <v>90</v>
      </c>
      <c r="E3054">
        <v>6</v>
      </c>
      <c r="F3054">
        <v>940</v>
      </c>
      <c r="G3054" t="s">
        <v>435</v>
      </c>
      <c r="H3054">
        <v>3000</v>
      </c>
      <c r="I3054">
        <v>124720</v>
      </c>
      <c r="J3054" t="s">
        <v>38</v>
      </c>
      <c r="K3054" t="s">
        <v>87</v>
      </c>
      <c r="Q3054" t="s">
        <v>3178</v>
      </c>
      <c r="R3054" t="s">
        <v>4611</v>
      </c>
      <c r="S3054">
        <v>1560</v>
      </c>
      <c r="T3054">
        <v>4987</v>
      </c>
      <c r="U3054" t="s">
        <v>1507</v>
      </c>
      <c r="V3054">
        <v>0</v>
      </c>
      <c r="W3054" t="s">
        <v>4612</v>
      </c>
      <c r="X3054" t="s">
        <v>4613</v>
      </c>
      <c r="Y3054">
        <v>15</v>
      </c>
      <c r="Z3054" t="s">
        <v>44</v>
      </c>
      <c r="AA3054" t="s">
        <v>45</v>
      </c>
      <c r="AB3054" t="s">
        <v>150</v>
      </c>
      <c r="AC3054">
        <v>5000000</v>
      </c>
      <c r="AD3054">
        <v>2008</v>
      </c>
      <c r="AE3054">
        <v>1000</v>
      </c>
      <c r="AF3054">
        <v>7.3</v>
      </c>
      <c r="AG3054">
        <v>1.85</v>
      </c>
      <c r="AH3054">
        <v>777</v>
      </c>
    </row>
    <row r="3055" spans="1:34">
      <c r="A3055" t="s">
        <v>34</v>
      </c>
      <c r="B3055" t="s">
        <v>964</v>
      </c>
      <c r="C3055">
        <v>40</v>
      </c>
      <c r="D3055">
        <v>110</v>
      </c>
      <c r="E3055">
        <v>0</v>
      </c>
      <c r="F3055">
        <v>237</v>
      </c>
      <c r="G3055" t="s">
        <v>4631</v>
      </c>
      <c r="H3055">
        <v>721</v>
      </c>
      <c r="I3055">
        <v>3468572</v>
      </c>
      <c r="J3055" t="s">
        <v>38</v>
      </c>
      <c r="Q3055" t="s">
        <v>2229</v>
      </c>
      <c r="R3055" t="s">
        <v>4632</v>
      </c>
      <c r="S3055">
        <v>10073</v>
      </c>
      <c r="T3055">
        <v>1966</v>
      </c>
      <c r="U3055" t="s">
        <v>4633</v>
      </c>
      <c r="V3055">
        <v>0</v>
      </c>
      <c r="W3055" t="s">
        <v>4634</v>
      </c>
      <c r="X3055" t="s">
        <v>4635</v>
      </c>
      <c r="Y3055">
        <v>78</v>
      </c>
      <c r="Z3055" t="s">
        <v>44</v>
      </c>
      <c r="AA3055" t="s">
        <v>45</v>
      </c>
      <c r="AB3055" t="s">
        <v>46</v>
      </c>
      <c r="AC3055">
        <v>4000000</v>
      </c>
      <c r="AD3055">
        <v>1988</v>
      </c>
      <c r="AE3055">
        <v>246</v>
      </c>
      <c r="AF3055">
        <v>7.3</v>
      </c>
      <c r="AG3055">
        <v>1.85</v>
      </c>
      <c r="AH3055">
        <v>816</v>
      </c>
    </row>
    <row r="3056" spans="1:34">
      <c r="A3056" t="s">
        <v>34</v>
      </c>
      <c r="B3056" t="s">
        <v>4648</v>
      </c>
      <c r="C3056">
        <v>663</v>
      </c>
      <c r="D3056">
        <v>93</v>
      </c>
      <c r="E3056">
        <v>188</v>
      </c>
      <c r="F3056">
        <v>168</v>
      </c>
      <c r="G3056" t="s">
        <v>4649</v>
      </c>
      <c r="H3056">
        <v>2000</v>
      </c>
      <c r="I3056">
        <v>12784397</v>
      </c>
      <c r="J3056" t="s">
        <v>38</v>
      </c>
      <c r="K3056" t="s">
        <v>70</v>
      </c>
      <c r="Q3056" t="s">
        <v>888</v>
      </c>
      <c r="R3056" t="s">
        <v>4650</v>
      </c>
      <c r="S3056">
        <v>70336</v>
      </c>
      <c r="T3056">
        <v>2658</v>
      </c>
      <c r="U3056" t="s">
        <v>4651</v>
      </c>
      <c r="V3056">
        <v>0</v>
      </c>
      <c r="W3056" t="s">
        <v>4652</v>
      </c>
      <c r="X3056" t="s">
        <v>4653</v>
      </c>
      <c r="Y3056">
        <v>269</v>
      </c>
      <c r="Z3056" t="s">
        <v>44</v>
      </c>
      <c r="AA3056" t="s">
        <v>45</v>
      </c>
      <c r="AB3056" t="s">
        <v>62</v>
      </c>
      <c r="AC3056">
        <v>1800000</v>
      </c>
      <c r="AD3056">
        <v>2012</v>
      </c>
      <c r="AE3056">
        <v>458</v>
      </c>
      <c r="AF3056">
        <v>7.3</v>
      </c>
      <c r="AG3056">
        <v>1.85</v>
      </c>
      <c r="AH3056">
        <v>31000</v>
      </c>
    </row>
    <row r="3057" spans="1:34">
      <c r="A3057" t="s">
        <v>34</v>
      </c>
      <c r="B3057" t="s">
        <v>4654</v>
      </c>
      <c r="C3057">
        <v>39</v>
      </c>
      <c r="D3057">
        <v>109</v>
      </c>
      <c r="E3057">
        <v>9</v>
      </c>
      <c r="F3057">
        <v>280</v>
      </c>
      <c r="G3057" t="s">
        <v>2748</v>
      </c>
      <c r="H3057">
        <v>767</v>
      </c>
      <c r="I3057">
        <v>3050934</v>
      </c>
      <c r="J3057" t="s">
        <v>38</v>
      </c>
      <c r="K3057" t="s">
        <v>128</v>
      </c>
      <c r="Q3057" t="s">
        <v>2339</v>
      </c>
      <c r="R3057" t="s">
        <v>4655</v>
      </c>
      <c r="S3057">
        <v>2794</v>
      </c>
      <c r="T3057">
        <v>2187</v>
      </c>
      <c r="U3057" t="s">
        <v>2920</v>
      </c>
      <c r="V3057">
        <v>1</v>
      </c>
      <c r="W3057" t="s">
        <v>4656</v>
      </c>
      <c r="X3057" t="s">
        <v>4657</v>
      </c>
      <c r="Y3057">
        <v>78</v>
      </c>
      <c r="Z3057" t="s">
        <v>44</v>
      </c>
      <c r="AA3057" t="s">
        <v>45</v>
      </c>
      <c r="AB3057" t="s">
        <v>62</v>
      </c>
      <c r="AC3057">
        <v>1800000</v>
      </c>
      <c r="AD3057">
        <v>2000</v>
      </c>
      <c r="AE3057">
        <v>380</v>
      </c>
      <c r="AF3057">
        <v>7.3</v>
      </c>
      <c r="AG3057">
        <v>1.85</v>
      </c>
      <c r="AH3057">
        <v>0</v>
      </c>
    </row>
    <row r="3058" spans="1:34">
      <c r="A3058" t="s">
        <v>34</v>
      </c>
      <c r="B3058" t="s">
        <v>4670</v>
      </c>
      <c r="C3058">
        <v>54</v>
      </c>
      <c r="D3058">
        <v>111</v>
      </c>
      <c r="E3058">
        <v>35</v>
      </c>
      <c r="F3058">
        <v>482</v>
      </c>
      <c r="G3058" t="s">
        <v>4671</v>
      </c>
      <c r="H3058">
        <v>980</v>
      </c>
      <c r="I3058">
        <v>985341</v>
      </c>
      <c r="J3058" t="s">
        <v>38</v>
      </c>
      <c r="Q3058" t="s">
        <v>4672</v>
      </c>
      <c r="R3058" t="s">
        <v>4673</v>
      </c>
      <c r="S3058">
        <v>3479</v>
      </c>
      <c r="T3058">
        <v>3166</v>
      </c>
      <c r="U3058" t="s">
        <v>4674</v>
      </c>
      <c r="V3058">
        <v>0</v>
      </c>
      <c r="W3058" t="s">
        <v>4675</v>
      </c>
      <c r="X3058" t="s">
        <v>4676</v>
      </c>
      <c r="Y3058">
        <v>87</v>
      </c>
      <c r="Z3058" t="s">
        <v>44</v>
      </c>
      <c r="AA3058" t="s">
        <v>45</v>
      </c>
      <c r="AB3058" t="s">
        <v>46</v>
      </c>
      <c r="AC3058">
        <v>500000</v>
      </c>
      <c r="AD3058">
        <v>1999</v>
      </c>
      <c r="AE3058">
        <v>505</v>
      </c>
      <c r="AF3058">
        <v>7.3</v>
      </c>
      <c r="AG3058">
        <v>1.85</v>
      </c>
      <c r="AH3058">
        <v>180</v>
      </c>
    </row>
    <row r="3059" spans="1:34">
      <c r="A3059" t="s">
        <v>34</v>
      </c>
      <c r="B3059" t="s">
        <v>2615</v>
      </c>
      <c r="C3059">
        <v>323</v>
      </c>
      <c r="D3059">
        <v>104</v>
      </c>
      <c r="E3059">
        <v>508</v>
      </c>
      <c r="F3059">
        <v>558</v>
      </c>
      <c r="G3059" t="s">
        <v>183</v>
      </c>
      <c r="H3059">
        <v>10000</v>
      </c>
      <c r="I3059">
        <v>256386216</v>
      </c>
      <c r="J3059" t="s">
        <v>38</v>
      </c>
      <c r="K3059" t="s">
        <v>94</v>
      </c>
      <c r="L3059" t="s">
        <v>86</v>
      </c>
      <c r="Q3059" t="s">
        <v>1098</v>
      </c>
      <c r="R3059" t="s">
        <v>4723</v>
      </c>
      <c r="S3059">
        <v>530870</v>
      </c>
      <c r="T3059">
        <v>13076</v>
      </c>
      <c r="U3059" t="s">
        <v>4724</v>
      </c>
      <c r="V3059">
        <v>0</v>
      </c>
      <c r="W3059" t="s">
        <v>4725</v>
      </c>
      <c r="X3059" t="s">
        <v>4726</v>
      </c>
      <c r="Y3059">
        <v>1413</v>
      </c>
      <c r="Z3059" t="s">
        <v>44</v>
      </c>
      <c r="AA3059" t="s">
        <v>45</v>
      </c>
      <c r="AB3059" t="s">
        <v>62</v>
      </c>
      <c r="AC3059">
        <v>150000000</v>
      </c>
      <c r="AD3059">
        <v>2007</v>
      </c>
      <c r="AE3059">
        <v>1000</v>
      </c>
      <c r="AF3059">
        <v>7.2</v>
      </c>
      <c r="AG3059">
        <v>2.35</v>
      </c>
      <c r="AH3059">
        <v>11000</v>
      </c>
    </row>
    <row r="3060" spans="1:34">
      <c r="A3060" t="s">
        <v>34</v>
      </c>
      <c r="B3060" t="s">
        <v>841</v>
      </c>
      <c r="C3060">
        <v>294</v>
      </c>
      <c r="D3060">
        <v>106</v>
      </c>
      <c r="E3060">
        <v>0</v>
      </c>
      <c r="F3060">
        <v>963</v>
      </c>
      <c r="G3060" t="s">
        <v>98</v>
      </c>
      <c r="H3060">
        <v>18000</v>
      </c>
      <c r="I3060">
        <v>94999143</v>
      </c>
      <c r="J3060" t="s">
        <v>38</v>
      </c>
      <c r="K3060" t="s">
        <v>90</v>
      </c>
      <c r="L3060" t="s">
        <v>86</v>
      </c>
      <c r="M3060" t="s">
        <v>57</v>
      </c>
      <c r="Q3060" t="s">
        <v>915</v>
      </c>
      <c r="R3060" t="s">
        <v>4781</v>
      </c>
      <c r="S3060">
        <v>245152</v>
      </c>
      <c r="T3060">
        <v>33645</v>
      </c>
      <c r="U3060" t="s">
        <v>1741</v>
      </c>
      <c r="V3060">
        <v>0</v>
      </c>
      <c r="W3060" t="s">
        <v>4782</v>
      </c>
      <c r="X3060" t="s">
        <v>4783</v>
      </c>
      <c r="Y3060">
        <v>1344</v>
      </c>
      <c r="Z3060" t="s">
        <v>44</v>
      </c>
      <c r="AA3060" t="s">
        <v>45</v>
      </c>
      <c r="AB3060" t="s">
        <v>62</v>
      </c>
      <c r="AC3060">
        <v>75000000</v>
      </c>
      <c r="AD3060">
        <v>2000</v>
      </c>
      <c r="AE3060">
        <v>13000</v>
      </c>
      <c r="AF3060">
        <v>7.2</v>
      </c>
      <c r="AG3060">
        <v>2.35</v>
      </c>
      <c r="AH3060">
        <v>0</v>
      </c>
    </row>
    <row r="3061" spans="1:34">
      <c r="A3061" t="s">
        <v>76</v>
      </c>
      <c r="B3061" t="s">
        <v>77</v>
      </c>
      <c r="C3061">
        <v>388</v>
      </c>
      <c r="D3061">
        <v>146</v>
      </c>
      <c r="E3061">
        <v>14000</v>
      </c>
      <c r="F3061">
        <v>979</v>
      </c>
      <c r="G3061" t="s">
        <v>908</v>
      </c>
      <c r="H3061">
        <v>25000</v>
      </c>
      <c r="I3061">
        <v>79883359</v>
      </c>
      <c r="J3061" t="s">
        <v>38</v>
      </c>
      <c r="K3061" t="s">
        <v>207</v>
      </c>
      <c r="Q3061" t="s">
        <v>4792</v>
      </c>
      <c r="R3061" t="s">
        <v>4793</v>
      </c>
      <c r="S3061">
        <v>116159</v>
      </c>
      <c r="T3061">
        <v>46726</v>
      </c>
      <c r="U3061" t="s">
        <v>641</v>
      </c>
      <c r="V3061">
        <v>1</v>
      </c>
      <c r="W3061" t="s">
        <v>4794</v>
      </c>
      <c r="X3061" t="s">
        <v>4795</v>
      </c>
      <c r="Y3061">
        <v>488</v>
      </c>
      <c r="Z3061" t="s">
        <v>44</v>
      </c>
      <c r="AA3061" t="s">
        <v>45</v>
      </c>
      <c r="AB3061" t="s">
        <v>62</v>
      </c>
      <c r="AC3061">
        <v>66000000</v>
      </c>
      <c r="AD3061">
        <v>2011</v>
      </c>
      <c r="AE3061">
        <v>19000</v>
      </c>
      <c r="AF3061">
        <v>7.2</v>
      </c>
      <c r="AG3061">
        <v>2.35</v>
      </c>
      <c r="AH3061">
        <v>28000</v>
      </c>
    </row>
    <row r="3062" spans="1:34">
      <c r="A3062" t="s">
        <v>34</v>
      </c>
      <c r="B3062" t="s">
        <v>54</v>
      </c>
      <c r="C3062">
        <v>185</v>
      </c>
      <c r="D3062">
        <v>118</v>
      </c>
      <c r="E3062">
        <v>22000</v>
      </c>
      <c r="F3062">
        <v>319</v>
      </c>
      <c r="G3062" t="s">
        <v>4825</v>
      </c>
      <c r="H3062">
        <v>14000</v>
      </c>
      <c r="I3062">
        <v>67263182</v>
      </c>
      <c r="J3062" t="s">
        <v>38</v>
      </c>
      <c r="K3062" t="s">
        <v>90</v>
      </c>
      <c r="L3062" t="s">
        <v>57</v>
      </c>
      <c r="Q3062" t="s">
        <v>49</v>
      </c>
      <c r="R3062" t="s">
        <v>4826</v>
      </c>
      <c r="S3062">
        <v>218771</v>
      </c>
      <c r="T3062">
        <v>15658</v>
      </c>
      <c r="U3062" t="s">
        <v>4827</v>
      </c>
      <c r="V3062">
        <v>0</v>
      </c>
      <c r="W3062" t="s">
        <v>4828</v>
      </c>
      <c r="X3062" t="s">
        <v>4829</v>
      </c>
      <c r="Y3062">
        <v>651</v>
      </c>
      <c r="Z3062" t="s">
        <v>44</v>
      </c>
      <c r="AA3062" t="s">
        <v>45</v>
      </c>
      <c r="AB3062" t="s">
        <v>46</v>
      </c>
      <c r="AC3062">
        <v>46000000</v>
      </c>
      <c r="AD3062">
        <v>2002</v>
      </c>
      <c r="AE3062">
        <v>509</v>
      </c>
      <c r="AF3062">
        <v>7.2</v>
      </c>
      <c r="AG3062">
        <v>2.35</v>
      </c>
      <c r="AH3062">
        <v>0</v>
      </c>
    </row>
    <row r="3063" spans="1:34">
      <c r="A3063" t="s">
        <v>34</v>
      </c>
      <c r="B3063" t="s">
        <v>4830</v>
      </c>
      <c r="C3063">
        <v>127</v>
      </c>
      <c r="D3063">
        <v>136</v>
      </c>
      <c r="E3063">
        <v>49</v>
      </c>
      <c r="F3063">
        <v>730</v>
      </c>
      <c r="G3063" t="s">
        <v>4831</v>
      </c>
      <c r="H3063">
        <v>17000</v>
      </c>
      <c r="I3063">
        <v>67253092</v>
      </c>
      <c r="J3063" t="s">
        <v>38</v>
      </c>
      <c r="K3063" t="s">
        <v>520</v>
      </c>
      <c r="Q3063" t="s">
        <v>4205</v>
      </c>
      <c r="R3063" t="s">
        <v>4832</v>
      </c>
      <c r="S3063">
        <v>92702</v>
      </c>
      <c r="T3063">
        <v>20299</v>
      </c>
      <c r="U3063" t="s">
        <v>4833</v>
      </c>
      <c r="V3063">
        <v>0</v>
      </c>
      <c r="W3063" t="s">
        <v>4834</v>
      </c>
      <c r="X3063" t="s">
        <v>4835</v>
      </c>
      <c r="Y3063">
        <v>209</v>
      </c>
      <c r="Z3063" t="s">
        <v>44</v>
      </c>
      <c r="AA3063" t="s">
        <v>45</v>
      </c>
      <c r="AB3063" t="s">
        <v>62</v>
      </c>
      <c r="AC3063">
        <v>30000000</v>
      </c>
      <c r="AD3063">
        <v>2005</v>
      </c>
      <c r="AE3063">
        <v>807</v>
      </c>
      <c r="AF3063">
        <v>7.2</v>
      </c>
      <c r="AG3063">
        <v>2.35</v>
      </c>
      <c r="AH3063">
        <v>0</v>
      </c>
    </row>
    <row r="3064" spans="1:34">
      <c r="A3064" t="s">
        <v>34</v>
      </c>
      <c r="B3064" t="s">
        <v>77</v>
      </c>
      <c r="C3064">
        <v>77</v>
      </c>
      <c r="D3064">
        <v>155</v>
      </c>
      <c r="E3064">
        <v>14000</v>
      </c>
      <c r="F3064">
        <v>11000</v>
      </c>
      <c r="G3064" t="s">
        <v>39</v>
      </c>
      <c r="H3064">
        <v>12000</v>
      </c>
      <c r="I3064">
        <v>44175394</v>
      </c>
      <c r="J3064" t="s">
        <v>38</v>
      </c>
      <c r="K3064" t="s">
        <v>80</v>
      </c>
      <c r="Q3064" t="s">
        <v>218</v>
      </c>
      <c r="R3064" t="s">
        <v>4868</v>
      </c>
      <c r="S3064">
        <v>56509</v>
      </c>
      <c r="T3064">
        <v>37570</v>
      </c>
      <c r="U3064" t="s">
        <v>201</v>
      </c>
      <c r="V3064">
        <v>2</v>
      </c>
      <c r="W3064" t="s">
        <v>4869</v>
      </c>
      <c r="X3064" t="s">
        <v>4870</v>
      </c>
      <c r="Y3064">
        <v>227</v>
      </c>
      <c r="Z3064" t="s">
        <v>44</v>
      </c>
      <c r="AA3064" t="s">
        <v>45</v>
      </c>
      <c r="AB3064" t="s">
        <v>46</v>
      </c>
      <c r="AC3064">
        <v>36000000</v>
      </c>
      <c r="AD3064">
        <v>1997</v>
      </c>
      <c r="AE3064">
        <v>11000</v>
      </c>
      <c r="AF3064">
        <v>7.2</v>
      </c>
      <c r="AG3064">
        <v>1.85</v>
      </c>
      <c r="AH3064">
        <v>0</v>
      </c>
    </row>
    <row r="3065" spans="1:34">
      <c r="A3065" t="s">
        <v>34</v>
      </c>
      <c r="B3065" t="s">
        <v>4874</v>
      </c>
      <c r="C3065">
        <v>157</v>
      </c>
      <c r="D3065">
        <v>123</v>
      </c>
      <c r="E3065">
        <v>75</v>
      </c>
      <c r="F3065">
        <v>754</v>
      </c>
      <c r="G3065" t="s">
        <v>842</v>
      </c>
      <c r="H3065">
        <v>18000</v>
      </c>
      <c r="I3065">
        <v>33508922</v>
      </c>
      <c r="J3065" t="s">
        <v>38</v>
      </c>
      <c r="Q3065" t="s">
        <v>239</v>
      </c>
      <c r="R3065" t="s">
        <v>4875</v>
      </c>
      <c r="S3065">
        <v>95860</v>
      </c>
      <c r="T3065">
        <v>23920</v>
      </c>
      <c r="U3065" t="s">
        <v>4876</v>
      </c>
      <c r="V3065">
        <v>2</v>
      </c>
      <c r="W3065" t="s">
        <v>4877</v>
      </c>
      <c r="X3065" t="s">
        <v>4878</v>
      </c>
      <c r="Y3065">
        <v>660</v>
      </c>
      <c r="Z3065" t="s">
        <v>44</v>
      </c>
      <c r="AA3065" t="s">
        <v>45</v>
      </c>
      <c r="AB3065" t="s">
        <v>62</v>
      </c>
      <c r="AC3065">
        <v>40000000</v>
      </c>
      <c r="AD3065">
        <v>2000</v>
      </c>
      <c r="AE3065">
        <v>3000</v>
      </c>
      <c r="AF3065">
        <v>7.2</v>
      </c>
      <c r="AG3065">
        <v>1.85</v>
      </c>
      <c r="AH3065">
        <v>16000</v>
      </c>
    </row>
    <row r="3066" spans="1:34">
      <c r="A3066" t="s">
        <v>34</v>
      </c>
      <c r="B3066" t="s">
        <v>163</v>
      </c>
      <c r="C3066">
        <v>56</v>
      </c>
      <c r="D3066">
        <v>139</v>
      </c>
      <c r="E3066">
        <v>17000</v>
      </c>
      <c r="F3066">
        <v>94</v>
      </c>
      <c r="G3066" t="s">
        <v>1259</v>
      </c>
      <c r="H3066">
        <v>554</v>
      </c>
      <c r="I3066">
        <v>32000000</v>
      </c>
      <c r="J3066" t="s">
        <v>38</v>
      </c>
      <c r="K3066" t="s">
        <v>87</v>
      </c>
      <c r="Q3066" t="s">
        <v>4890</v>
      </c>
      <c r="R3066" t="s">
        <v>4891</v>
      </c>
      <c r="S3066">
        <v>36267</v>
      </c>
      <c r="T3066">
        <v>1068</v>
      </c>
      <c r="U3066" t="s">
        <v>4892</v>
      </c>
      <c r="V3066">
        <v>3</v>
      </c>
      <c r="W3066" t="s">
        <v>4893</v>
      </c>
      <c r="X3066" t="s">
        <v>4894</v>
      </c>
      <c r="Y3066">
        <v>150</v>
      </c>
      <c r="Z3066" t="s">
        <v>44</v>
      </c>
      <c r="AA3066" t="s">
        <v>45</v>
      </c>
      <c r="AB3066" t="s">
        <v>150</v>
      </c>
      <c r="AC3066">
        <v>30000000</v>
      </c>
      <c r="AD3066">
        <v>1993</v>
      </c>
      <c r="AE3066">
        <v>382</v>
      </c>
      <c r="AF3066">
        <v>7.2</v>
      </c>
      <c r="AG3066">
        <v>2.35</v>
      </c>
      <c r="AH3066">
        <v>0</v>
      </c>
    </row>
    <row r="3067" spans="1:34">
      <c r="A3067" t="s">
        <v>34</v>
      </c>
      <c r="B3067" t="s">
        <v>4927</v>
      </c>
      <c r="C3067">
        <v>214</v>
      </c>
      <c r="D3067">
        <v>112</v>
      </c>
      <c r="E3067">
        <v>43</v>
      </c>
      <c r="F3067">
        <v>1000</v>
      </c>
      <c r="G3067" t="s">
        <v>1860</v>
      </c>
      <c r="H3067">
        <v>11000</v>
      </c>
      <c r="I3067">
        <v>42478175</v>
      </c>
      <c r="J3067" t="s">
        <v>38</v>
      </c>
      <c r="K3067" t="s">
        <v>70</v>
      </c>
      <c r="L3067" t="s">
        <v>87</v>
      </c>
      <c r="Q3067" t="s">
        <v>145</v>
      </c>
      <c r="R3067" t="s">
        <v>4928</v>
      </c>
      <c r="S3067">
        <v>93767</v>
      </c>
      <c r="T3067">
        <v>15327</v>
      </c>
      <c r="U3067" t="s">
        <v>435</v>
      </c>
      <c r="V3067">
        <v>1</v>
      </c>
      <c r="W3067" t="s">
        <v>4929</v>
      </c>
      <c r="X3067" t="s">
        <v>4930</v>
      </c>
      <c r="Y3067">
        <v>209</v>
      </c>
      <c r="Z3067" t="s">
        <v>44</v>
      </c>
      <c r="AA3067" t="s">
        <v>45</v>
      </c>
      <c r="AB3067" t="s">
        <v>62</v>
      </c>
      <c r="AC3067">
        <v>25000000</v>
      </c>
      <c r="AD3067">
        <v>2015</v>
      </c>
      <c r="AE3067">
        <v>2000</v>
      </c>
      <c r="AF3067">
        <v>7.2</v>
      </c>
      <c r="AG3067">
        <v>2.35</v>
      </c>
      <c r="AH3067">
        <v>34000</v>
      </c>
    </row>
    <row r="3068" spans="1:34">
      <c r="A3068" t="s">
        <v>34</v>
      </c>
      <c r="B3068" t="s">
        <v>1031</v>
      </c>
      <c r="C3068">
        <v>285</v>
      </c>
      <c r="D3068">
        <v>139</v>
      </c>
      <c r="E3068">
        <v>13000</v>
      </c>
      <c r="F3068">
        <v>461</v>
      </c>
      <c r="G3068" t="s">
        <v>396</v>
      </c>
      <c r="H3068">
        <v>13000</v>
      </c>
      <c r="I3068">
        <v>70269171</v>
      </c>
      <c r="J3068" t="s">
        <v>38</v>
      </c>
      <c r="K3068" t="s">
        <v>520</v>
      </c>
      <c r="Q3068" t="s">
        <v>1031</v>
      </c>
      <c r="R3068" t="s">
        <v>4958</v>
      </c>
      <c r="S3068">
        <v>162130</v>
      </c>
      <c r="T3068">
        <v>15111</v>
      </c>
      <c r="U3068" t="s">
        <v>4881</v>
      </c>
      <c r="V3068">
        <v>0</v>
      </c>
      <c r="W3068" t="s">
        <v>4959</v>
      </c>
      <c r="X3068" t="s">
        <v>4960</v>
      </c>
      <c r="Y3068">
        <v>962</v>
      </c>
      <c r="Z3068" t="s">
        <v>44</v>
      </c>
      <c r="AA3068" t="s">
        <v>45</v>
      </c>
      <c r="AB3068" t="s">
        <v>150</v>
      </c>
      <c r="AC3068">
        <v>24000000</v>
      </c>
      <c r="AD3068">
        <v>2006</v>
      </c>
      <c r="AE3068">
        <v>683</v>
      </c>
      <c r="AF3068">
        <v>7.2</v>
      </c>
      <c r="AG3068">
        <v>1.85</v>
      </c>
      <c r="AH3068">
        <v>0</v>
      </c>
    </row>
    <row r="3069" spans="1:34">
      <c r="A3069" t="s">
        <v>34</v>
      </c>
      <c r="B3069" t="s">
        <v>2699</v>
      </c>
      <c r="C3069">
        <v>90</v>
      </c>
      <c r="D3069">
        <v>102</v>
      </c>
      <c r="E3069">
        <v>277</v>
      </c>
      <c r="F3069">
        <v>57</v>
      </c>
      <c r="G3069" t="s">
        <v>4972</v>
      </c>
      <c r="H3069">
        <v>327</v>
      </c>
      <c r="I3069">
        <v>10660147</v>
      </c>
      <c r="J3069" t="s">
        <v>38</v>
      </c>
      <c r="K3069" t="s">
        <v>87</v>
      </c>
      <c r="Q3069" t="s">
        <v>4622</v>
      </c>
      <c r="R3069" t="s">
        <v>4973</v>
      </c>
      <c r="S3069">
        <v>17740</v>
      </c>
      <c r="T3069">
        <v>672</v>
      </c>
      <c r="U3069" t="s">
        <v>4974</v>
      </c>
      <c r="V3069">
        <v>0</v>
      </c>
      <c r="W3069" t="s">
        <v>4975</v>
      </c>
      <c r="X3069" t="s">
        <v>4976</v>
      </c>
      <c r="Y3069">
        <v>165</v>
      </c>
      <c r="Z3069" t="s">
        <v>44</v>
      </c>
      <c r="AA3069" t="s">
        <v>329</v>
      </c>
      <c r="AB3069" t="s">
        <v>46</v>
      </c>
      <c r="AC3069">
        <v>23000000</v>
      </c>
      <c r="AD3069">
        <v>1999</v>
      </c>
      <c r="AE3069">
        <v>261</v>
      </c>
      <c r="AF3069">
        <v>7.2</v>
      </c>
      <c r="AG3069">
        <v>1.85</v>
      </c>
      <c r="AH3069">
        <v>0</v>
      </c>
    </row>
    <row r="3070" spans="1:34">
      <c r="A3070" t="s">
        <v>34</v>
      </c>
      <c r="B3070" t="s">
        <v>2594</v>
      </c>
      <c r="C3070">
        <v>390</v>
      </c>
      <c r="D3070">
        <v>116</v>
      </c>
      <c r="E3070">
        <v>198</v>
      </c>
      <c r="F3070">
        <v>884</v>
      </c>
      <c r="G3070" t="s">
        <v>838</v>
      </c>
      <c r="H3070">
        <v>17000</v>
      </c>
      <c r="I3070">
        <v>12134420</v>
      </c>
      <c r="J3070" t="s">
        <v>38</v>
      </c>
      <c r="K3070" t="s">
        <v>70</v>
      </c>
      <c r="L3070" t="s">
        <v>94</v>
      </c>
      <c r="M3070" t="s">
        <v>90</v>
      </c>
      <c r="Q3070" t="s">
        <v>2423</v>
      </c>
      <c r="R3070" t="s">
        <v>4985</v>
      </c>
      <c r="S3070">
        <v>92237</v>
      </c>
      <c r="T3070">
        <v>20258</v>
      </c>
      <c r="U3070" t="s">
        <v>2597</v>
      </c>
      <c r="V3070">
        <v>0</v>
      </c>
      <c r="W3070" t="s">
        <v>4986</v>
      </c>
      <c r="X3070" t="s">
        <v>4987</v>
      </c>
      <c r="Y3070">
        <v>366</v>
      </c>
      <c r="Z3070" t="s">
        <v>44</v>
      </c>
      <c r="AA3070" t="s">
        <v>329</v>
      </c>
      <c r="AB3070" t="s">
        <v>46</v>
      </c>
      <c r="AC3070">
        <v>20000000</v>
      </c>
      <c r="AD3070">
        <v>2010</v>
      </c>
      <c r="AE3070">
        <v>1000</v>
      </c>
      <c r="AF3070">
        <v>7.2</v>
      </c>
      <c r="AG3070">
        <v>2.35</v>
      </c>
      <c r="AH3070">
        <v>25000</v>
      </c>
    </row>
    <row r="3071" spans="1:34">
      <c r="A3071" t="s">
        <v>34</v>
      </c>
      <c r="B3071" t="s">
        <v>983</v>
      </c>
      <c r="C3071">
        <v>275</v>
      </c>
      <c r="D3071">
        <v>96</v>
      </c>
      <c r="E3071">
        <v>11000</v>
      </c>
      <c r="F3071">
        <v>252</v>
      </c>
      <c r="G3071" t="s">
        <v>673</v>
      </c>
      <c r="H3071">
        <v>19000</v>
      </c>
      <c r="I3071">
        <v>23213577</v>
      </c>
      <c r="J3071" t="s">
        <v>38</v>
      </c>
      <c r="K3071" t="s">
        <v>87</v>
      </c>
      <c r="Q3071" t="s">
        <v>291</v>
      </c>
      <c r="R3071" t="s">
        <v>5018</v>
      </c>
      <c r="S3071">
        <v>198111</v>
      </c>
      <c r="T3071">
        <v>19894</v>
      </c>
      <c r="U3071" t="s">
        <v>5019</v>
      </c>
      <c r="V3071">
        <v>0</v>
      </c>
      <c r="W3071" t="s">
        <v>5020</v>
      </c>
      <c r="X3071" t="s">
        <v>5021</v>
      </c>
      <c r="Y3071">
        <v>365</v>
      </c>
      <c r="Z3071" t="s">
        <v>44</v>
      </c>
      <c r="AA3071" t="s">
        <v>696</v>
      </c>
      <c r="AB3071" t="s">
        <v>62</v>
      </c>
      <c r="AC3071">
        <v>15500000</v>
      </c>
      <c r="AD3071">
        <v>2008</v>
      </c>
      <c r="AE3071">
        <v>581</v>
      </c>
      <c r="AF3071">
        <v>7.2</v>
      </c>
      <c r="AG3071">
        <v>1.85</v>
      </c>
      <c r="AH3071">
        <v>14000</v>
      </c>
    </row>
    <row r="3072" spans="1:34">
      <c r="A3072" t="s">
        <v>34</v>
      </c>
      <c r="B3072" t="s">
        <v>5022</v>
      </c>
      <c r="C3072">
        <v>103</v>
      </c>
      <c r="D3072">
        <v>109</v>
      </c>
      <c r="E3072">
        <v>7</v>
      </c>
      <c r="F3072">
        <v>450</v>
      </c>
      <c r="G3072" t="s">
        <v>2428</v>
      </c>
      <c r="H3072">
        <v>835</v>
      </c>
      <c r="I3072">
        <v>16346122</v>
      </c>
      <c r="J3072" t="s">
        <v>38</v>
      </c>
      <c r="Q3072" t="s">
        <v>811</v>
      </c>
      <c r="R3072" t="s">
        <v>5023</v>
      </c>
      <c r="S3072">
        <v>25549</v>
      </c>
      <c r="T3072">
        <v>2572</v>
      </c>
      <c r="U3072" t="s">
        <v>5024</v>
      </c>
      <c r="V3072">
        <v>0</v>
      </c>
      <c r="W3072" t="s">
        <v>5025</v>
      </c>
      <c r="X3072" t="s">
        <v>5026</v>
      </c>
      <c r="Y3072">
        <v>171</v>
      </c>
      <c r="Z3072" t="s">
        <v>44</v>
      </c>
      <c r="AA3072" t="s">
        <v>45</v>
      </c>
      <c r="AB3072" t="s">
        <v>62</v>
      </c>
      <c r="AC3072">
        <v>16000000</v>
      </c>
      <c r="AD3072">
        <v>2002</v>
      </c>
      <c r="AE3072">
        <v>787</v>
      </c>
      <c r="AF3072">
        <v>7.2</v>
      </c>
      <c r="AG3072">
        <v>1.85</v>
      </c>
      <c r="AH3072">
        <v>0</v>
      </c>
    </row>
    <row r="3073" spans="1:34">
      <c r="A3073" t="s">
        <v>34</v>
      </c>
      <c r="B3073" t="s">
        <v>5027</v>
      </c>
      <c r="C3073">
        <v>158</v>
      </c>
      <c r="D3073">
        <v>113</v>
      </c>
      <c r="E3073">
        <v>47</v>
      </c>
      <c r="F3073">
        <v>238</v>
      </c>
      <c r="G3073" t="s">
        <v>4314</v>
      </c>
      <c r="H3073">
        <v>21000</v>
      </c>
      <c r="I3073">
        <v>19057024</v>
      </c>
      <c r="J3073" t="s">
        <v>38</v>
      </c>
      <c r="K3073" t="s">
        <v>87</v>
      </c>
      <c r="Q3073" t="s">
        <v>2600</v>
      </c>
      <c r="R3073" t="s">
        <v>5028</v>
      </c>
      <c r="S3073">
        <v>113963</v>
      </c>
      <c r="T3073">
        <v>22088</v>
      </c>
      <c r="U3073" t="s">
        <v>5029</v>
      </c>
      <c r="V3073">
        <v>0</v>
      </c>
      <c r="W3073" t="s">
        <v>5030</v>
      </c>
      <c r="X3073" t="s">
        <v>5031</v>
      </c>
      <c r="Y3073">
        <v>361</v>
      </c>
      <c r="Z3073" t="s">
        <v>44</v>
      </c>
      <c r="AA3073" t="s">
        <v>45</v>
      </c>
      <c r="AB3073" t="s">
        <v>62</v>
      </c>
      <c r="AC3073">
        <v>16000000</v>
      </c>
      <c r="AD3073">
        <v>2010</v>
      </c>
      <c r="AE3073">
        <v>541</v>
      </c>
      <c r="AF3073">
        <v>7.2</v>
      </c>
      <c r="AG3073">
        <v>1.85</v>
      </c>
      <c r="AH3073">
        <v>24000</v>
      </c>
    </row>
    <row r="3074" spans="1:34">
      <c r="A3074" t="s">
        <v>34</v>
      </c>
      <c r="B3074" t="s">
        <v>5038</v>
      </c>
      <c r="C3074">
        <v>146</v>
      </c>
      <c r="D3074">
        <v>118</v>
      </c>
      <c r="E3074">
        <v>369</v>
      </c>
      <c r="F3074">
        <v>295</v>
      </c>
      <c r="G3074" t="s">
        <v>5039</v>
      </c>
      <c r="H3074">
        <v>1000</v>
      </c>
      <c r="I3074">
        <v>2849142</v>
      </c>
      <c r="J3074" t="s">
        <v>38</v>
      </c>
      <c r="Q3074" t="s">
        <v>1092</v>
      </c>
      <c r="R3074" t="s">
        <v>5040</v>
      </c>
      <c r="S3074">
        <v>24104</v>
      </c>
      <c r="T3074">
        <v>1889</v>
      </c>
      <c r="U3074" t="s">
        <v>5041</v>
      </c>
      <c r="V3074">
        <v>1</v>
      </c>
      <c r="W3074" t="s">
        <v>5042</v>
      </c>
      <c r="X3074" t="s">
        <v>5043</v>
      </c>
      <c r="Y3074">
        <v>88</v>
      </c>
      <c r="Z3074" t="s">
        <v>44</v>
      </c>
      <c r="AA3074" t="s">
        <v>45</v>
      </c>
      <c r="AB3074" t="s">
        <v>46</v>
      </c>
      <c r="AC3074">
        <v>16000000</v>
      </c>
      <c r="AD3074">
        <v>2007</v>
      </c>
      <c r="AE3074">
        <v>418</v>
      </c>
      <c r="AF3074">
        <v>7.2</v>
      </c>
      <c r="AG3074">
        <v>2.35</v>
      </c>
      <c r="AH3074">
        <v>0</v>
      </c>
    </row>
    <row r="3075" spans="1:34">
      <c r="A3075" t="s">
        <v>34</v>
      </c>
      <c r="B3075" t="s">
        <v>4479</v>
      </c>
      <c r="C3075">
        <v>68</v>
      </c>
      <c r="D3075">
        <v>124</v>
      </c>
      <c r="E3075">
        <v>107</v>
      </c>
      <c r="F3075">
        <v>865</v>
      </c>
      <c r="G3075" t="s">
        <v>5044</v>
      </c>
      <c r="H3075">
        <v>1000</v>
      </c>
      <c r="I3075">
        <v>27441122</v>
      </c>
      <c r="J3075" t="s">
        <v>38</v>
      </c>
      <c r="K3075" t="s">
        <v>87</v>
      </c>
      <c r="L3075" t="s">
        <v>520</v>
      </c>
      <c r="Q3075" t="s">
        <v>2719</v>
      </c>
      <c r="R3075" t="s">
        <v>5045</v>
      </c>
      <c r="S3075">
        <v>14322</v>
      </c>
      <c r="T3075">
        <v>5135</v>
      </c>
      <c r="U3075" t="s">
        <v>5046</v>
      </c>
      <c r="V3075">
        <v>0</v>
      </c>
      <c r="W3075" t="s">
        <v>5047</v>
      </c>
      <c r="X3075" t="s">
        <v>5048</v>
      </c>
      <c r="Y3075">
        <v>116</v>
      </c>
      <c r="Z3075" t="s">
        <v>44</v>
      </c>
      <c r="AA3075" t="s">
        <v>45</v>
      </c>
      <c r="AB3075" t="s">
        <v>62</v>
      </c>
      <c r="AC3075">
        <v>15000000</v>
      </c>
      <c r="AD3075">
        <v>2000</v>
      </c>
      <c r="AE3075">
        <v>886</v>
      </c>
      <c r="AF3075">
        <v>7.2</v>
      </c>
      <c r="AG3075">
        <v>1.85</v>
      </c>
      <c r="AH3075">
        <v>0</v>
      </c>
    </row>
    <row r="3076" spans="1:34">
      <c r="A3076" t="s">
        <v>34</v>
      </c>
      <c r="B3076" t="s">
        <v>5053</v>
      </c>
      <c r="C3076">
        <v>328</v>
      </c>
      <c r="D3076">
        <v>103</v>
      </c>
      <c r="E3076">
        <v>132</v>
      </c>
      <c r="F3076">
        <v>844</v>
      </c>
      <c r="G3076" t="s">
        <v>5054</v>
      </c>
      <c r="H3076">
        <v>10000</v>
      </c>
      <c r="I3076">
        <v>2412045</v>
      </c>
      <c r="J3076" t="s">
        <v>38</v>
      </c>
      <c r="K3076" t="s">
        <v>87</v>
      </c>
      <c r="L3076" t="s">
        <v>86</v>
      </c>
      <c r="Q3076" t="s">
        <v>2215</v>
      </c>
      <c r="R3076" t="s">
        <v>5055</v>
      </c>
      <c r="S3076">
        <v>109873</v>
      </c>
      <c r="T3076">
        <v>12867</v>
      </c>
      <c r="U3076" t="s">
        <v>1913</v>
      </c>
      <c r="V3076">
        <v>0</v>
      </c>
      <c r="W3076" t="s">
        <v>5056</v>
      </c>
      <c r="X3076" t="s">
        <v>5057</v>
      </c>
      <c r="Y3076">
        <v>320</v>
      </c>
      <c r="Z3076" t="s">
        <v>44</v>
      </c>
      <c r="AA3076" t="s">
        <v>329</v>
      </c>
      <c r="AB3076" t="s">
        <v>46</v>
      </c>
      <c r="AC3076">
        <v>15000000</v>
      </c>
      <c r="AD3076">
        <v>2010</v>
      </c>
      <c r="AE3076">
        <v>882</v>
      </c>
      <c r="AF3076">
        <v>7.2</v>
      </c>
      <c r="AG3076">
        <v>2.35</v>
      </c>
      <c r="AH3076">
        <v>33000</v>
      </c>
    </row>
    <row r="3077" spans="1:34">
      <c r="A3077" t="s">
        <v>34</v>
      </c>
      <c r="B3077" t="s">
        <v>5102</v>
      </c>
      <c r="C3077">
        <v>94</v>
      </c>
      <c r="D3077">
        <v>98</v>
      </c>
      <c r="E3077">
        <v>129</v>
      </c>
      <c r="F3077">
        <v>221</v>
      </c>
      <c r="G3077" t="s">
        <v>5103</v>
      </c>
      <c r="H3077">
        <v>749</v>
      </c>
      <c r="I3077">
        <v>1754319</v>
      </c>
      <c r="J3077" t="s">
        <v>38</v>
      </c>
      <c r="K3077" t="s">
        <v>87</v>
      </c>
      <c r="Q3077" t="s">
        <v>5104</v>
      </c>
      <c r="R3077" t="s">
        <v>5105</v>
      </c>
      <c r="S3077">
        <v>13174</v>
      </c>
      <c r="T3077">
        <v>2214</v>
      </c>
      <c r="U3077" t="s">
        <v>5106</v>
      </c>
      <c r="V3077">
        <v>0</v>
      </c>
      <c r="W3077" t="s">
        <v>5107</v>
      </c>
      <c r="X3077" t="s">
        <v>5108</v>
      </c>
      <c r="Y3077">
        <v>81</v>
      </c>
      <c r="Z3077" t="s">
        <v>44</v>
      </c>
      <c r="AA3077" t="s">
        <v>45</v>
      </c>
      <c r="AB3077" t="s">
        <v>62</v>
      </c>
      <c r="AC3077">
        <v>10000000</v>
      </c>
      <c r="AD3077">
        <v>2011</v>
      </c>
      <c r="AE3077">
        <v>252</v>
      </c>
      <c r="AF3077">
        <v>7.2</v>
      </c>
      <c r="AG3077">
        <v>1.85</v>
      </c>
      <c r="AH3077">
        <v>0</v>
      </c>
    </row>
    <row r="3078" spans="1:34">
      <c r="A3078" t="s">
        <v>34</v>
      </c>
      <c r="B3078" t="s">
        <v>5109</v>
      </c>
      <c r="C3078">
        <v>80</v>
      </c>
      <c r="D3078">
        <v>132</v>
      </c>
      <c r="E3078">
        <v>41</v>
      </c>
      <c r="F3078">
        <v>1000</v>
      </c>
      <c r="G3078" t="s">
        <v>200</v>
      </c>
      <c r="H3078">
        <v>16000</v>
      </c>
      <c r="I3078">
        <v>1309849</v>
      </c>
      <c r="J3078" t="s">
        <v>38</v>
      </c>
      <c r="K3078" t="s">
        <v>87</v>
      </c>
      <c r="Q3078" t="s">
        <v>1399</v>
      </c>
      <c r="R3078" t="s">
        <v>5110</v>
      </c>
      <c r="S3078">
        <v>9395</v>
      </c>
      <c r="T3078">
        <v>29177</v>
      </c>
      <c r="U3078" t="s">
        <v>1198</v>
      </c>
      <c r="V3078">
        <v>1</v>
      </c>
      <c r="W3078" t="s">
        <v>5111</v>
      </c>
      <c r="X3078" t="s">
        <v>5112</v>
      </c>
      <c r="Y3078">
        <v>103</v>
      </c>
      <c r="Z3078" t="s">
        <v>44</v>
      </c>
      <c r="AA3078" t="s">
        <v>329</v>
      </c>
      <c r="AB3078" t="s">
        <v>150</v>
      </c>
      <c r="AC3078">
        <v>10000000</v>
      </c>
      <c r="AD3078">
        <v>2002</v>
      </c>
      <c r="AE3078">
        <v>11000</v>
      </c>
      <c r="AF3078">
        <v>7.2</v>
      </c>
      <c r="AG3078">
        <v>2.35</v>
      </c>
      <c r="AH3078">
        <v>0</v>
      </c>
    </row>
    <row r="3079" spans="1:34">
      <c r="A3079" t="s">
        <v>34</v>
      </c>
      <c r="B3079" t="s">
        <v>5145</v>
      </c>
      <c r="C3079">
        <v>161</v>
      </c>
      <c r="D3079">
        <v>125</v>
      </c>
      <c r="E3079">
        <v>127</v>
      </c>
      <c r="F3079">
        <v>798</v>
      </c>
      <c r="G3079" t="s">
        <v>5146</v>
      </c>
      <c r="H3079">
        <v>6000</v>
      </c>
      <c r="I3079">
        <v>1110286</v>
      </c>
      <c r="J3079" t="s">
        <v>38</v>
      </c>
      <c r="K3079" t="s">
        <v>87</v>
      </c>
      <c r="Q3079" t="s">
        <v>1210</v>
      </c>
      <c r="R3079" t="s">
        <v>5147</v>
      </c>
      <c r="S3079">
        <v>9727</v>
      </c>
      <c r="T3079">
        <v>8876</v>
      </c>
      <c r="U3079" t="s">
        <v>5148</v>
      </c>
      <c r="V3079">
        <v>6</v>
      </c>
      <c r="W3079" t="s">
        <v>5149</v>
      </c>
      <c r="X3079" t="s">
        <v>5150</v>
      </c>
      <c r="Y3079">
        <v>65</v>
      </c>
      <c r="Z3079" t="s">
        <v>44</v>
      </c>
      <c r="AA3079" t="s">
        <v>45</v>
      </c>
      <c r="AB3079" t="s">
        <v>46</v>
      </c>
      <c r="AC3079">
        <v>4825000</v>
      </c>
      <c r="AD3079">
        <v>2009</v>
      </c>
      <c r="AE3079">
        <v>941</v>
      </c>
      <c r="AF3079">
        <v>7.2</v>
      </c>
      <c r="AG3079">
        <v>2.35</v>
      </c>
      <c r="AH3079">
        <v>0</v>
      </c>
    </row>
    <row r="3080" spans="1:34">
      <c r="A3080" t="s">
        <v>34</v>
      </c>
      <c r="B3080" t="s">
        <v>5151</v>
      </c>
      <c r="C3080">
        <v>217</v>
      </c>
      <c r="D3080">
        <v>105</v>
      </c>
      <c r="E3080">
        <v>38</v>
      </c>
      <c r="F3080">
        <v>706</v>
      </c>
      <c r="G3080" t="s">
        <v>5152</v>
      </c>
      <c r="H3080">
        <v>12000</v>
      </c>
      <c r="I3080">
        <v>66637</v>
      </c>
      <c r="J3080" t="s">
        <v>38</v>
      </c>
      <c r="K3080" t="s">
        <v>87</v>
      </c>
      <c r="L3080" t="s">
        <v>207</v>
      </c>
      <c r="Q3080" t="s">
        <v>449</v>
      </c>
      <c r="R3080" t="s">
        <v>5153</v>
      </c>
      <c r="S3080">
        <v>29608</v>
      </c>
      <c r="T3080">
        <v>14462</v>
      </c>
      <c r="U3080" t="s">
        <v>4475</v>
      </c>
      <c r="V3080">
        <v>0</v>
      </c>
      <c r="W3080" t="s">
        <v>5154</v>
      </c>
      <c r="X3080" t="s">
        <v>5155</v>
      </c>
      <c r="Y3080">
        <v>92</v>
      </c>
      <c r="Z3080" t="s">
        <v>44</v>
      </c>
      <c r="AA3080" t="s">
        <v>45</v>
      </c>
      <c r="AB3080" t="s">
        <v>46</v>
      </c>
      <c r="AC3080">
        <v>6500000</v>
      </c>
      <c r="AD3080">
        <v>2009</v>
      </c>
      <c r="AE3080">
        <v>712</v>
      </c>
      <c r="AF3080">
        <v>7.2</v>
      </c>
      <c r="AG3080">
        <v>2.35</v>
      </c>
      <c r="AH3080">
        <v>0</v>
      </c>
    </row>
    <row r="3081" spans="1:34">
      <c r="A3081" t="s">
        <v>34</v>
      </c>
      <c r="B3081" t="s">
        <v>2015</v>
      </c>
      <c r="C3081">
        <v>152</v>
      </c>
      <c r="D3081">
        <v>90</v>
      </c>
      <c r="E3081">
        <v>0</v>
      </c>
      <c r="F3081">
        <v>826</v>
      </c>
      <c r="G3081" t="s">
        <v>5170</v>
      </c>
      <c r="H3081">
        <v>4000</v>
      </c>
      <c r="I3081">
        <v>4859475</v>
      </c>
      <c r="J3081" t="s">
        <v>38</v>
      </c>
      <c r="K3081" t="s">
        <v>87</v>
      </c>
      <c r="Q3081" t="s">
        <v>508</v>
      </c>
      <c r="R3081" t="s">
        <v>5171</v>
      </c>
      <c r="S3081">
        <v>116910</v>
      </c>
      <c r="T3081">
        <v>7103</v>
      </c>
      <c r="U3081" t="s">
        <v>217</v>
      </c>
      <c r="V3081">
        <v>0</v>
      </c>
      <c r="W3081" t="s">
        <v>5172</v>
      </c>
      <c r="X3081" t="s">
        <v>5173</v>
      </c>
      <c r="Y3081">
        <v>520</v>
      </c>
      <c r="Z3081" t="s">
        <v>44</v>
      </c>
      <c r="AA3081" t="s">
        <v>45</v>
      </c>
      <c r="AB3081" t="s">
        <v>46</v>
      </c>
      <c r="AC3081">
        <v>6000000</v>
      </c>
      <c r="AD3081">
        <v>1999</v>
      </c>
      <c r="AE3081">
        <v>899</v>
      </c>
      <c r="AF3081">
        <v>7.2</v>
      </c>
      <c r="AG3081">
        <v>1.85</v>
      </c>
      <c r="AH3081">
        <v>0</v>
      </c>
    </row>
    <row r="3082" spans="1:34">
      <c r="A3082" t="s">
        <v>34</v>
      </c>
      <c r="B3082" t="s">
        <v>5174</v>
      </c>
      <c r="C3082">
        <v>129</v>
      </c>
      <c r="D3082">
        <v>99</v>
      </c>
      <c r="E3082">
        <v>53</v>
      </c>
      <c r="F3082">
        <v>491</v>
      </c>
      <c r="G3082" t="s">
        <v>849</v>
      </c>
      <c r="H3082">
        <v>4000</v>
      </c>
      <c r="I3082">
        <v>2207975</v>
      </c>
      <c r="J3082" t="s">
        <v>38</v>
      </c>
      <c r="K3082" t="s">
        <v>80</v>
      </c>
      <c r="Q3082" t="s">
        <v>2621</v>
      </c>
      <c r="R3082" t="s">
        <v>5175</v>
      </c>
      <c r="S3082">
        <v>28855</v>
      </c>
      <c r="T3082">
        <v>8297</v>
      </c>
      <c r="U3082" t="s">
        <v>548</v>
      </c>
      <c r="V3082">
        <v>0</v>
      </c>
      <c r="W3082" t="s">
        <v>5176</v>
      </c>
      <c r="X3082" t="s">
        <v>5177</v>
      </c>
      <c r="Y3082">
        <v>190</v>
      </c>
      <c r="Z3082" t="s">
        <v>44</v>
      </c>
      <c r="AA3082" t="s">
        <v>45</v>
      </c>
      <c r="AB3082" t="s">
        <v>62</v>
      </c>
      <c r="AC3082">
        <v>6000000</v>
      </c>
      <c r="AD3082">
        <v>2003</v>
      </c>
      <c r="AE3082">
        <v>3000</v>
      </c>
      <c r="AF3082">
        <v>7.2</v>
      </c>
      <c r="AG3082">
        <v>2.35</v>
      </c>
      <c r="AH3082">
        <v>0</v>
      </c>
    </row>
    <row r="3083" spans="1:34">
      <c r="A3083" t="s">
        <v>34</v>
      </c>
      <c r="B3083" t="s">
        <v>51</v>
      </c>
      <c r="C3083">
        <v>95</v>
      </c>
      <c r="D3083">
        <v>134</v>
      </c>
      <c r="E3083">
        <v>3000</v>
      </c>
      <c r="F3083">
        <v>77</v>
      </c>
      <c r="G3083" t="s">
        <v>4939</v>
      </c>
      <c r="H3083">
        <v>205</v>
      </c>
      <c r="I3083">
        <v>20733485</v>
      </c>
      <c r="J3083" t="s">
        <v>38</v>
      </c>
      <c r="Q3083" t="s">
        <v>5192</v>
      </c>
      <c r="R3083" t="s">
        <v>5193</v>
      </c>
      <c r="S3083">
        <v>11622</v>
      </c>
      <c r="T3083">
        <v>428</v>
      </c>
      <c r="U3083" t="s">
        <v>5194</v>
      </c>
      <c r="V3083">
        <v>1</v>
      </c>
      <c r="W3083" t="s">
        <v>5195</v>
      </c>
      <c r="X3083" t="s">
        <v>5196</v>
      </c>
      <c r="Y3083">
        <v>157</v>
      </c>
      <c r="Z3083" t="s">
        <v>44</v>
      </c>
      <c r="AA3083" t="s">
        <v>45</v>
      </c>
      <c r="AB3083" t="s">
        <v>62</v>
      </c>
      <c r="AC3083">
        <v>5000000</v>
      </c>
      <c r="AD3083">
        <v>1997</v>
      </c>
      <c r="AE3083">
        <v>130</v>
      </c>
      <c r="AF3083">
        <v>7.2</v>
      </c>
      <c r="AG3083">
        <v>1.85</v>
      </c>
      <c r="AH3083">
        <v>1000</v>
      </c>
    </row>
    <row r="3084" spans="1:34">
      <c r="A3084" t="s">
        <v>34</v>
      </c>
      <c r="B3084" t="s">
        <v>5201</v>
      </c>
      <c r="C3084">
        <v>195</v>
      </c>
      <c r="D3084">
        <v>122</v>
      </c>
      <c r="E3084">
        <v>22</v>
      </c>
      <c r="F3084">
        <v>32</v>
      </c>
      <c r="G3084" t="s">
        <v>4191</v>
      </c>
      <c r="H3084">
        <v>186</v>
      </c>
      <c r="I3084">
        <v>3950029</v>
      </c>
      <c r="J3084" t="s">
        <v>38</v>
      </c>
      <c r="Q3084" t="s">
        <v>1556</v>
      </c>
      <c r="R3084" t="s">
        <v>5202</v>
      </c>
      <c r="S3084">
        <v>12411</v>
      </c>
      <c r="T3084">
        <v>416</v>
      </c>
      <c r="U3084" t="s">
        <v>5203</v>
      </c>
      <c r="V3084">
        <v>0</v>
      </c>
      <c r="W3084" t="s">
        <v>5204</v>
      </c>
      <c r="X3084" t="s">
        <v>5205</v>
      </c>
      <c r="Y3084">
        <v>89</v>
      </c>
      <c r="Z3084" t="s">
        <v>390</v>
      </c>
      <c r="AA3084" t="s">
        <v>301</v>
      </c>
      <c r="AB3084" t="s">
        <v>62</v>
      </c>
      <c r="AC3084">
        <v>4000000</v>
      </c>
      <c r="AD3084">
        <v>2010</v>
      </c>
      <c r="AE3084">
        <v>135</v>
      </c>
      <c r="AF3084">
        <v>7.2</v>
      </c>
      <c r="AG3084">
        <v>2.35</v>
      </c>
      <c r="AH3084">
        <v>0</v>
      </c>
    </row>
    <row r="3085" spans="1:34">
      <c r="A3085" t="s">
        <v>34</v>
      </c>
      <c r="B3085" t="s">
        <v>5213</v>
      </c>
      <c r="C3085">
        <v>35</v>
      </c>
      <c r="D3085">
        <v>115</v>
      </c>
      <c r="E3085">
        <v>98</v>
      </c>
      <c r="F3085">
        <v>4</v>
      </c>
      <c r="G3085" t="s">
        <v>5214</v>
      </c>
      <c r="H3085">
        <v>341</v>
      </c>
      <c r="I3085">
        <v>1687311</v>
      </c>
      <c r="J3085" t="s">
        <v>38</v>
      </c>
      <c r="K3085" t="s">
        <v>91</v>
      </c>
      <c r="Q3085" t="s">
        <v>5215</v>
      </c>
      <c r="R3085" t="s">
        <v>5216</v>
      </c>
      <c r="S3085">
        <v>2412</v>
      </c>
      <c r="T3085">
        <v>371</v>
      </c>
      <c r="U3085" t="s">
        <v>5217</v>
      </c>
      <c r="V3085">
        <v>3</v>
      </c>
      <c r="W3085" t="s">
        <v>5218</v>
      </c>
      <c r="X3085" t="s">
        <v>5219</v>
      </c>
      <c r="Y3085">
        <v>40</v>
      </c>
      <c r="Z3085" t="s">
        <v>695</v>
      </c>
      <c r="AA3085" t="s">
        <v>696</v>
      </c>
      <c r="AB3085" t="s">
        <v>62</v>
      </c>
      <c r="AC3085">
        <v>700000000</v>
      </c>
      <c r="AD3085">
        <v>1998</v>
      </c>
      <c r="AE3085">
        <v>26</v>
      </c>
      <c r="AF3085">
        <v>7.2</v>
      </c>
      <c r="AG3085">
        <v>2</v>
      </c>
      <c r="AH3085">
        <v>539</v>
      </c>
    </row>
    <row r="3086" spans="1:34">
      <c r="A3086" t="s">
        <v>34</v>
      </c>
      <c r="B3086" t="s">
        <v>5250</v>
      </c>
      <c r="C3086">
        <v>365</v>
      </c>
      <c r="D3086">
        <v>100</v>
      </c>
      <c r="E3086">
        <v>81</v>
      </c>
      <c r="F3086">
        <v>179</v>
      </c>
      <c r="G3086" t="s">
        <v>5251</v>
      </c>
      <c r="H3086">
        <v>34000</v>
      </c>
      <c r="I3086">
        <v>6531491</v>
      </c>
      <c r="J3086" t="s">
        <v>38</v>
      </c>
      <c r="Q3086" t="s">
        <v>1044</v>
      </c>
      <c r="R3086" t="s">
        <v>5252</v>
      </c>
      <c r="S3086">
        <v>111658</v>
      </c>
      <c r="T3086">
        <v>34446</v>
      </c>
      <c r="U3086" t="s">
        <v>5253</v>
      </c>
      <c r="V3086">
        <v>2</v>
      </c>
      <c r="W3086" t="s">
        <v>5254</v>
      </c>
      <c r="X3086" t="s">
        <v>5255</v>
      </c>
      <c r="Y3086">
        <v>297</v>
      </c>
      <c r="Z3086" t="s">
        <v>44</v>
      </c>
      <c r="AA3086" t="s">
        <v>45</v>
      </c>
      <c r="AB3086" t="s">
        <v>46</v>
      </c>
      <c r="AC3086">
        <v>2000000</v>
      </c>
      <c r="AD3086">
        <v>2010</v>
      </c>
      <c r="AE3086">
        <v>248</v>
      </c>
      <c r="AF3086">
        <v>7.2</v>
      </c>
      <c r="AG3086">
        <v>1.85</v>
      </c>
      <c r="AH3086">
        <v>20000</v>
      </c>
    </row>
    <row r="3087" spans="1:34">
      <c r="A3087" t="s">
        <v>34</v>
      </c>
      <c r="B3087" t="s">
        <v>5256</v>
      </c>
      <c r="C3087">
        <v>10</v>
      </c>
      <c r="D3087">
        <v>89</v>
      </c>
      <c r="E3087">
        <v>47</v>
      </c>
      <c r="F3087">
        <v>585</v>
      </c>
      <c r="G3087" t="s">
        <v>5257</v>
      </c>
      <c r="H3087">
        <v>628</v>
      </c>
      <c r="I3087">
        <v>444044</v>
      </c>
      <c r="J3087" t="s">
        <v>38</v>
      </c>
      <c r="Q3087" t="s">
        <v>5258</v>
      </c>
      <c r="R3087" t="s">
        <v>5259</v>
      </c>
      <c r="S3087">
        <v>744</v>
      </c>
      <c r="T3087">
        <v>4249</v>
      </c>
      <c r="U3087" t="s">
        <v>5260</v>
      </c>
      <c r="V3087">
        <v>6</v>
      </c>
      <c r="W3087" t="s">
        <v>5261</v>
      </c>
      <c r="X3087" t="s">
        <v>5262</v>
      </c>
      <c r="Y3087">
        <v>19</v>
      </c>
      <c r="Z3087" t="s">
        <v>44</v>
      </c>
      <c r="AA3087" t="s">
        <v>45</v>
      </c>
      <c r="AB3087" t="s">
        <v>46</v>
      </c>
      <c r="AC3087">
        <v>1900000</v>
      </c>
      <c r="AD3087">
        <v>2015</v>
      </c>
      <c r="AE3087">
        <v>606</v>
      </c>
      <c r="AF3087">
        <v>7.2</v>
      </c>
      <c r="AG3087">
        <v>1.85</v>
      </c>
      <c r="AH3087">
        <v>1000</v>
      </c>
    </row>
    <row r="3088" spans="1:34">
      <c r="A3088" t="s">
        <v>34</v>
      </c>
      <c r="B3088" t="s">
        <v>2479</v>
      </c>
      <c r="C3088">
        <v>53</v>
      </c>
      <c r="D3088">
        <v>103</v>
      </c>
      <c r="E3088">
        <v>460</v>
      </c>
      <c r="F3088">
        <v>900</v>
      </c>
      <c r="G3088" t="s">
        <v>5276</v>
      </c>
      <c r="H3088">
        <v>991</v>
      </c>
      <c r="I3088">
        <v>5132222</v>
      </c>
      <c r="J3088" t="s">
        <v>38</v>
      </c>
      <c r="K3088" t="s">
        <v>90</v>
      </c>
      <c r="L3088" t="s">
        <v>87</v>
      </c>
      <c r="Q3088" t="s">
        <v>1057</v>
      </c>
      <c r="R3088" t="s">
        <v>5277</v>
      </c>
      <c r="S3088">
        <v>14112</v>
      </c>
      <c r="T3088">
        <v>2990</v>
      </c>
      <c r="U3088" t="s">
        <v>2480</v>
      </c>
      <c r="V3088">
        <v>1</v>
      </c>
      <c r="W3088" t="s">
        <v>5278</v>
      </c>
      <c r="X3088" t="s">
        <v>5279</v>
      </c>
      <c r="Y3088">
        <v>83</v>
      </c>
      <c r="Z3088" t="s">
        <v>44</v>
      </c>
      <c r="AA3088" t="s">
        <v>710</v>
      </c>
      <c r="AB3088" t="s">
        <v>46</v>
      </c>
      <c r="AC3088">
        <v>2000000</v>
      </c>
      <c r="AD3088">
        <v>1994</v>
      </c>
      <c r="AE3088">
        <v>971</v>
      </c>
      <c r="AF3088">
        <v>7.2</v>
      </c>
      <c r="AG3088">
        <v>1.85</v>
      </c>
      <c r="AH3088">
        <v>619</v>
      </c>
    </row>
    <row r="3089" spans="1:34">
      <c r="A3089" t="s">
        <v>76</v>
      </c>
      <c r="B3089" t="s">
        <v>5280</v>
      </c>
      <c r="C3089">
        <v>84</v>
      </c>
      <c r="D3089">
        <v>98</v>
      </c>
      <c r="E3089">
        <v>21</v>
      </c>
      <c r="F3089">
        <v>76</v>
      </c>
      <c r="G3089" t="s">
        <v>5281</v>
      </c>
      <c r="H3089">
        <v>33000</v>
      </c>
      <c r="I3089">
        <v>406035</v>
      </c>
      <c r="J3089" t="s">
        <v>38</v>
      </c>
      <c r="Q3089" t="s">
        <v>1449</v>
      </c>
      <c r="R3089" t="s">
        <v>5282</v>
      </c>
      <c r="S3089">
        <v>30314</v>
      </c>
      <c r="T3089">
        <v>33441</v>
      </c>
      <c r="U3089" t="s">
        <v>5283</v>
      </c>
      <c r="V3089">
        <v>0</v>
      </c>
      <c r="W3089" t="s">
        <v>5284</v>
      </c>
      <c r="X3089" t="s">
        <v>5285</v>
      </c>
      <c r="Y3089">
        <v>159</v>
      </c>
      <c r="Z3089" t="s">
        <v>44</v>
      </c>
      <c r="AA3089" t="s">
        <v>45</v>
      </c>
      <c r="AB3089" t="s">
        <v>46</v>
      </c>
      <c r="AC3089">
        <v>1500000</v>
      </c>
      <c r="AD3089">
        <v>2001</v>
      </c>
      <c r="AE3089">
        <v>243</v>
      </c>
      <c r="AF3089">
        <v>7.2</v>
      </c>
      <c r="AG3089">
        <v>1.66</v>
      </c>
      <c r="AH3089">
        <v>0</v>
      </c>
    </row>
    <row r="3090" spans="1:34">
      <c r="A3090" t="s">
        <v>34</v>
      </c>
      <c r="B3090" t="s">
        <v>1718</v>
      </c>
      <c r="C3090">
        <v>58</v>
      </c>
      <c r="D3090">
        <v>100</v>
      </c>
      <c r="E3090">
        <v>0</v>
      </c>
      <c r="F3090">
        <v>65</v>
      </c>
      <c r="G3090" t="s">
        <v>5289</v>
      </c>
      <c r="H3090">
        <v>828</v>
      </c>
      <c r="I3090">
        <v>24741700</v>
      </c>
      <c r="J3090" t="s">
        <v>38</v>
      </c>
      <c r="Q3090" t="s">
        <v>413</v>
      </c>
      <c r="R3090" t="s">
        <v>5290</v>
      </c>
      <c r="S3090">
        <v>37785</v>
      </c>
      <c r="T3090">
        <v>1431</v>
      </c>
      <c r="U3090" t="s">
        <v>5291</v>
      </c>
      <c r="V3090">
        <v>2</v>
      </c>
      <c r="W3090" t="s">
        <v>5292</v>
      </c>
      <c r="X3090" t="s">
        <v>5293</v>
      </c>
      <c r="Y3090">
        <v>95</v>
      </c>
      <c r="Z3090" t="s">
        <v>44</v>
      </c>
      <c r="AA3090" t="s">
        <v>45</v>
      </c>
      <c r="AB3090" t="s">
        <v>46</v>
      </c>
      <c r="AC3090">
        <v>1200000</v>
      </c>
      <c r="AD3090">
        <v>1989</v>
      </c>
      <c r="AE3090">
        <v>531</v>
      </c>
      <c r="AF3090">
        <v>7.2</v>
      </c>
      <c r="AG3090">
        <v>1.85</v>
      </c>
      <c r="AH3090">
        <v>2000</v>
      </c>
    </row>
    <row r="3091" spans="1:34">
      <c r="A3091" t="s">
        <v>34</v>
      </c>
      <c r="B3091" t="s">
        <v>5307</v>
      </c>
      <c r="C3091">
        <v>16</v>
      </c>
      <c r="D3091">
        <v>100</v>
      </c>
      <c r="E3091">
        <v>12</v>
      </c>
      <c r="F3091">
        <v>6</v>
      </c>
      <c r="G3091" t="s">
        <v>5308</v>
      </c>
      <c r="H3091">
        <v>245</v>
      </c>
      <c r="I3091">
        <v>982214</v>
      </c>
      <c r="J3091" t="s">
        <v>38</v>
      </c>
      <c r="Q3091" t="s">
        <v>5309</v>
      </c>
      <c r="R3091" t="s">
        <v>5310</v>
      </c>
      <c r="S3091">
        <v>1976</v>
      </c>
      <c r="T3091">
        <v>295</v>
      </c>
      <c r="U3091" t="s">
        <v>5311</v>
      </c>
      <c r="V3091">
        <v>0</v>
      </c>
      <c r="W3091" t="s">
        <v>5312</v>
      </c>
      <c r="X3091" t="s">
        <v>5313</v>
      </c>
      <c r="Y3091">
        <v>51</v>
      </c>
      <c r="Z3091" t="s">
        <v>44</v>
      </c>
      <c r="AA3091" t="s">
        <v>45</v>
      </c>
      <c r="AB3091" t="s">
        <v>46</v>
      </c>
      <c r="AC3091">
        <v>1000000</v>
      </c>
      <c r="AD3091">
        <v>1998</v>
      </c>
      <c r="AE3091">
        <v>38</v>
      </c>
      <c r="AF3091">
        <v>7.2</v>
      </c>
      <c r="AG3091">
        <v>1.85</v>
      </c>
      <c r="AH3091">
        <v>603</v>
      </c>
    </row>
    <row r="3092" spans="1:34">
      <c r="A3092" t="s">
        <v>34</v>
      </c>
      <c r="B3092" t="s">
        <v>5326</v>
      </c>
      <c r="C3092">
        <v>11</v>
      </c>
      <c r="D3092">
        <v>114</v>
      </c>
      <c r="E3092">
        <v>9</v>
      </c>
      <c r="F3092">
        <v>86</v>
      </c>
      <c r="G3092" t="s">
        <v>2918</v>
      </c>
      <c r="H3092">
        <v>159</v>
      </c>
      <c r="I3092">
        <v>1001437</v>
      </c>
      <c r="J3092" t="s">
        <v>38</v>
      </c>
      <c r="K3092" t="s">
        <v>87</v>
      </c>
      <c r="Q3092" t="s">
        <v>5327</v>
      </c>
      <c r="R3092" t="s">
        <v>5328</v>
      </c>
      <c r="S3092">
        <v>2039</v>
      </c>
      <c r="T3092">
        <v>423</v>
      </c>
      <c r="U3092" t="s">
        <v>5329</v>
      </c>
      <c r="V3092">
        <v>1</v>
      </c>
      <c r="W3092" t="s">
        <v>5330</v>
      </c>
      <c r="X3092" t="s">
        <v>5331</v>
      </c>
      <c r="Y3092">
        <v>28</v>
      </c>
      <c r="Z3092" t="s">
        <v>44</v>
      </c>
      <c r="AA3092" t="s">
        <v>45</v>
      </c>
      <c r="AB3092" t="s">
        <v>46</v>
      </c>
      <c r="AC3092">
        <v>800000</v>
      </c>
      <c r="AD3092">
        <v>1993</v>
      </c>
      <c r="AE3092">
        <v>143</v>
      </c>
      <c r="AF3092">
        <v>7.2</v>
      </c>
      <c r="AG3092">
        <v>1.85</v>
      </c>
      <c r="AH3092">
        <v>81</v>
      </c>
    </row>
    <row r="3093" spans="1:34">
      <c r="A3093" t="s">
        <v>34</v>
      </c>
      <c r="B3093" t="s">
        <v>5332</v>
      </c>
      <c r="C3093">
        <v>59</v>
      </c>
      <c r="D3093">
        <v>88</v>
      </c>
      <c r="E3093">
        <v>6</v>
      </c>
      <c r="F3093">
        <v>68</v>
      </c>
      <c r="G3093" t="s">
        <v>3526</v>
      </c>
      <c r="H3093">
        <v>302</v>
      </c>
      <c r="I3093">
        <v>2073984</v>
      </c>
      <c r="J3093" t="s">
        <v>38</v>
      </c>
      <c r="K3093" t="s">
        <v>87</v>
      </c>
      <c r="Q3093" t="s">
        <v>5333</v>
      </c>
      <c r="R3093" t="s">
        <v>5334</v>
      </c>
      <c r="S3093">
        <v>4743</v>
      </c>
      <c r="T3093">
        <v>663</v>
      </c>
      <c r="U3093" t="s">
        <v>5335</v>
      </c>
      <c r="V3093">
        <v>1</v>
      </c>
      <c r="W3093" t="s">
        <v>5336</v>
      </c>
      <c r="X3093" t="s">
        <v>5337</v>
      </c>
      <c r="Y3093">
        <v>135</v>
      </c>
      <c r="Z3093" t="s">
        <v>44</v>
      </c>
      <c r="AA3093" t="s">
        <v>301</v>
      </c>
      <c r="AB3093" t="s">
        <v>46</v>
      </c>
      <c r="AC3093">
        <v>800000</v>
      </c>
      <c r="AD3093">
        <v>2002</v>
      </c>
      <c r="AE3093">
        <v>270</v>
      </c>
      <c r="AF3093">
        <v>7.2</v>
      </c>
      <c r="AG3093">
        <v>1.85</v>
      </c>
      <c r="AH3093">
        <v>219</v>
      </c>
    </row>
    <row r="3094" spans="1:34">
      <c r="A3094" t="s">
        <v>34</v>
      </c>
      <c r="B3094" t="s">
        <v>5345</v>
      </c>
      <c r="C3094">
        <v>208</v>
      </c>
      <c r="D3094">
        <v>106</v>
      </c>
      <c r="E3094">
        <v>31</v>
      </c>
      <c r="F3094">
        <v>71</v>
      </c>
      <c r="G3094" t="s">
        <v>5346</v>
      </c>
      <c r="H3094">
        <v>33000</v>
      </c>
      <c r="I3094">
        <v>2694973</v>
      </c>
      <c r="J3094" t="s">
        <v>38</v>
      </c>
      <c r="Q3094" t="s">
        <v>1449</v>
      </c>
      <c r="R3094" t="s">
        <v>5347</v>
      </c>
      <c r="S3094">
        <v>70885</v>
      </c>
      <c r="T3094">
        <v>33734</v>
      </c>
      <c r="U3094" t="s">
        <v>5348</v>
      </c>
      <c r="V3094">
        <v>2</v>
      </c>
      <c r="W3094" t="s">
        <v>5349</v>
      </c>
      <c r="X3094" t="s">
        <v>5350</v>
      </c>
      <c r="Y3094">
        <v>189</v>
      </c>
      <c r="Z3094" t="s">
        <v>44</v>
      </c>
      <c r="AA3094" t="s">
        <v>45</v>
      </c>
      <c r="AB3094" t="s">
        <v>46</v>
      </c>
      <c r="AC3094">
        <v>700000</v>
      </c>
      <c r="AD3094">
        <v>2006</v>
      </c>
      <c r="AE3094">
        <v>519</v>
      </c>
      <c r="AF3094">
        <v>7.2</v>
      </c>
      <c r="AG3094">
        <v>1.85</v>
      </c>
      <c r="AH3094">
        <v>0</v>
      </c>
    </row>
    <row r="3095" spans="1:34">
      <c r="A3095" t="s">
        <v>34</v>
      </c>
      <c r="B3095" t="s">
        <v>237</v>
      </c>
      <c r="C3095">
        <v>269</v>
      </c>
      <c r="D3095">
        <v>121</v>
      </c>
      <c r="E3095">
        <v>0</v>
      </c>
      <c r="F3095">
        <v>919</v>
      </c>
      <c r="G3095" t="s">
        <v>511</v>
      </c>
      <c r="H3095">
        <v>10000</v>
      </c>
      <c r="I3095">
        <v>83077470</v>
      </c>
      <c r="J3095" t="s">
        <v>38</v>
      </c>
      <c r="K3095" t="s">
        <v>80</v>
      </c>
      <c r="L3095" t="s">
        <v>57</v>
      </c>
      <c r="M3095" t="s">
        <v>207</v>
      </c>
      <c r="Q3095" t="s">
        <v>1161</v>
      </c>
      <c r="R3095" t="s">
        <v>5399</v>
      </c>
      <c r="S3095">
        <v>183247</v>
      </c>
      <c r="T3095">
        <v>14165</v>
      </c>
      <c r="U3095" t="s">
        <v>539</v>
      </c>
      <c r="V3095">
        <v>0</v>
      </c>
      <c r="W3095" t="s">
        <v>5400</v>
      </c>
      <c r="X3095" t="s">
        <v>5401</v>
      </c>
      <c r="Y3095">
        <v>440</v>
      </c>
      <c r="Z3095" t="s">
        <v>44</v>
      </c>
      <c r="AA3095" t="s">
        <v>45</v>
      </c>
      <c r="AB3095" t="s">
        <v>62</v>
      </c>
      <c r="AC3095">
        <v>75000000</v>
      </c>
      <c r="AD3095">
        <v>2008</v>
      </c>
      <c r="AE3095">
        <v>1000</v>
      </c>
      <c r="AF3095">
        <v>7.1</v>
      </c>
      <c r="AG3095">
        <v>1.85</v>
      </c>
      <c r="AH3095">
        <v>0</v>
      </c>
    </row>
    <row r="3096" spans="1:34">
      <c r="A3096" t="s">
        <v>34</v>
      </c>
      <c r="B3096" t="s">
        <v>2800</v>
      </c>
      <c r="C3096">
        <v>98</v>
      </c>
      <c r="D3096">
        <v>178</v>
      </c>
      <c r="E3096">
        <v>102</v>
      </c>
      <c r="F3096">
        <v>551</v>
      </c>
      <c r="G3096" t="s">
        <v>131</v>
      </c>
      <c r="H3096">
        <v>12000</v>
      </c>
      <c r="I3096">
        <v>44606335</v>
      </c>
      <c r="J3096" t="s">
        <v>38</v>
      </c>
      <c r="K3096" t="s">
        <v>70</v>
      </c>
      <c r="L3096" t="s">
        <v>87</v>
      </c>
      <c r="Q3096" t="s">
        <v>218</v>
      </c>
      <c r="R3096" t="s">
        <v>5421</v>
      </c>
      <c r="S3096">
        <v>169023</v>
      </c>
      <c r="T3096">
        <v>23950</v>
      </c>
      <c r="U3096" t="s">
        <v>5422</v>
      </c>
      <c r="V3096">
        <v>0</v>
      </c>
      <c r="W3096" t="s">
        <v>5423</v>
      </c>
      <c r="X3096" t="s">
        <v>5424</v>
      </c>
      <c r="Y3096">
        <v>703</v>
      </c>
      <c r="Z3096" t="s">
        <v>44</v>
      </c>
      <c r="AA3096" t="s">
        <v>45</v>
      </c>
      <c r="AB3096" t="s">
        <v>62</v>
      </c>
      <c r="AC3096">
        <v>90000000</v>
      </c>
      <c r="AD3096">
        <v>1998</v>
      </c>
      <c r="AE3096">
        <v>11000</v>
      </c>
      <c r="AF3096">
        <v>7.1</v>
      </c>
      <c r="AG3096">
        <v>1.85</v>
      </c>
      <c r="AH3096">
        <v>10000</v>
      </c>
    </row>
    <row r="3097" spans="1:34">
      <c r="A3097" t="s">
        <v>34</v>
      </c>
      <c r="B3097" t="s">
        <v>5465</v>
      </c>
      <c r="C3097">
        <v>96</v>
      </c>
      <c r="D3097">
        <v>131</v>
      </c>
      <c r="E3097">
        <v>368</v>
      </c>
      <c r="F3097">
        <v>383</v>
      </c>
      <c r="G3097" t="s">
        <v>5466</v>
      </c>
      <c r="H3097">
        <v>11000</v>
      </c>
      <c r="I3097">
        <v>43532294</v>
      </c>
      <c r="J3097" t="s">
        <v>38</v>
      </c>
      <c r="K3097" t="s">
        <v>520</v>
      </c>
      <c r="Q3097" t="s">
        <v>201</v>
      </c>
      <c r="R3097" t="s">
        <v>5467</v>
      </c>
      <c r="S3097">
        <v>46951</v>
      </c>
      <c r="T3097">
        <v>12088</v>
      </c>
      <c r="U3097" t="s">
        <v>2910</v>
      </c>
      <c r="V3097">
        <v>0</v>
      </c>
      <c r="W3097" t="s">
        <v>5468</v>
      </c>
      <c r="X3097" t="s">
        <v>5469</v>
      </c>
      <c r="Y3097">
        <v>175</v>
      </c>
      <c r="Z3097" t="s">
        <v>44</v>
      </c>
      <c r="AA3097" t="s">
        <v>45</v>
      </c>
      <c r="AB3097" t="s">
        <v>150</v>
      </c>
      <c r="AC3097">
        <v>65000000</v>
      </c>
      <c r="AD3097">
        <v>2006</v>
      </c>
      <c r="AE3097">
        <v>529</v>
      </c>
      <c r="AF3097">
        <v>7.1</v>
      </c>
      <c r="AG3097">
        <v>2.35</v>
      </c>
      <c r="AH3097">
        <v>0</v>
      </c>
    </row>
    <row r="3098" spans="1:34">
      <c r="A3098" t="s">
        <v>34</v>
      </c>
      <c r="B3098" t="s">
        <v>105</v>
      </c>
      <c r="C3098">
        <v>279</v>
      </c>
      <c r="D3098">
        <v>135</v>
      </c>
      <c r="E3098">
        <v>16000</v>
      </c>
      <c r="F3098">
        <v>310</v>
      </c>
      <c r="G3098" t="s">
        <v>5492</v>
      </c>
      <c r="H3098">
        <v>23000</v>
      </c>
      <c r="I3098">
        <v>33574332</v>
      </c>
      <c r="J3098" t="s">
        <v>38</v>
      </c>
      <c r="K3098" t="s">
        <v>80</v>
      </c>
      <c r="L3098" t="s">
        <v>207</v>
      </c>
      <c r="Q3098" t="s">
        <v>3795</v>
      </c>
      <c r="R3098" t="s">
        <v>5493</v>
      </c>
      <c r="S3098">
        <v>101221</v>
      </c>
      <c r="T3098">
        <v>24468</v>
      </c>
      <c r="U3098" t="s">
        <v>893</v>
      </c>
      <c r="V3098">
        <v>0</v>
      </c>
      <c r="W3098" t="s">
        <v>5494</v>
      </c>
      <c r="X3098" t="s">
        <v>5495</v>
      </c>
      <c r="Y3098">
        <v>415</v>
      </c>
      <c r="Z3098" t="s">
        <v>44</v>
      </c>
      <c r="AA3098" t="s">
        <v>45</v>
      </c>
      <c r="AB3098" t="s">
        <v>46</v>
      </c>
      <c r="AC3098">
        <v>90000000</v>
      </c>
      <c r="AD3098">
        <v>2006</v>
      </c>
      <c r="AE3098">
        <v>638</v>
      </c>
      <c r="AF3098">
        <v>7.1</v>
      </c>
      <c r="AG3098">
        <v>2.35</v>
      </c>
      <c r="AH3098">
        <v>0</v>
      </c>
    </row>
    <row r="3099" spans="1:34">
      <c r="A3099" t="s">
        <v>34</v>
      </c>
      <c r="B3099" t="s">
        <v>5482</v>
      </c>
      <c r="C3099">
        <v>214</v>
      </c>
      <c r="D3099">
        <v>107</v>
      </c>
      <c r="E3099">
        <v>124</v>
      </c>
      <c r="F3099">
        <v>100</v>
      </c>
      <c r="G3099" t="s">
        <v>5547</v>
      </c>
      <c r="H3099">
        <v>152</v>
      </c>
      <c r="I3099">
        <v>63411478</v>
      </c>
      <c r="J3099" t="s">
        <v>38</v>
      </c>
      <c r="K3099" t="s">
        <v>70</v>
      </c>
      <c r="L3099" t="s">
        <v>87</v>
      </c>
      <c r="M3099" t="s">
        <v>86</v>
      </c>
      <c r="Q3099" t="s">
        <v>5548</v>
      </c>
      <c r="R3099" t="s">
        <v>5549</v>
      </c>
      <c r="S3099">
        <v>114925</v>
      </c>
      <c r="T3099">
        <v>568</v>
      </c>
      <c r="U3099" t="s">
        <v>5550</v>
      </c>
      <c r="V3099">
        <v>1</v>
      </c>
      <c r="W3099" t="s">
        <v>5551</v>
      </c>
      <c r="X3099" t="s">
        <v>5552</v>
      </c>
      <c r="Y3099">
        <v>234</v>
      </c>
      <c r="Z3099" t="s">
        <v>44</v>
      </c>
      <c r="AA3099" t="s">
        <v>45</v>
      </c>
      <c r="AB3099" t="s">
        <v>62</v>
      </c>
      <c r="AC3099">
        <v>39000000</v>
      </c>
      <c r="AD3099">
        <v>2009</v>
      </c>
      <c r="AE3099">
        <v>142</v>
      </c>
      <c r="AF3099">
        <v>7.1</v>
      </c>
      <c r="AG3099">
        <v>2.35</v>
      </c>
      <c r="AH3099">
        <v>13000</v>
      </c>
    </row>
    <row r="3100" spans="1:34">
      <c r="A3100" t="s">
        <v>34</v>
      </c>
      <c r="B3100" t="s">
        <v>879</v>
      </c>
      <c r="C3100">
        <v>546</v>
      </c>
      <c r="D3100">
        <v>144</v>
      </c>
      <c r="E3100">
        <v>0</v>
      </c>
      <c r="F3100">
        <v>15</v>
      </c>
      <c r="G3100" t="s">
        <v>5553</v>
      </c>
      <c r="H3100">
        <v>378</v>
      </c>
      <c r="I3100">
        <v>16377274</v>
      </c>
      <c r="J3100" t="s">
        <v>38</v>
      </c>
      <c r="Q3100" t="s">
        <v>5554</v>
      </c>
      <c r="R3100" t="s">
        <v>5555</v>
      </c>
      <c r="S3100">
        <v>105144</v>
      </c>
      <c r="T3100">
        <v>427</v>
      </c>
      <c r="U3100" t="s">
        <v>5556</v>
      </c>
      <c r="V3100">
        <v>31</v>
      </c>
      <c r="W3100" t="s">
        <v>5557</v>
      </c>
      <c r="X3100" t="s">
        <v>5558</v>
      </c>
      <c r="Y3100">
        <v>405</v>
      </c>
      <c r="Z3100" t="s">
        <v>44</v>
      </c>
      <c r="AA3100" t="s">
        <v>45</v>
      </c>
      <c r="AB3100" t="s">
        <v>46</v>
      </c>
      <c r="AC3100">
        <v>32000000</v>
      </c>
      <c r="AD3100">
        <v>2012</v>
      </c>
      <c r="AE3100">
        <v>18</v>
      </c>
      <c r="AF3100">
        <v>7.1</v>
      </c>
      <c r="AG3100">
        <v>1.85</v>
      </c>
      <c r="AH3100">
        <v>27000</v>
      </c>
    </row>
    <row r="3101" spans="1:34">
      <c r="A3101" t="s">
        <v>34</v>
      </c>
      <c r="B3101" t="s">
        <v>4895</v>
      </c>
      <c r="C3101">
        <v>117</v>
      </c>
      <c r="D3101">
        <v>128</v>
      </c>
      <c r="E3101">
        <v>88</v>
      </c>
      <c r="F3101">
        <v>954</v>
      </c>
      <c r="G3101" t="s">
        <v>345</v>
      </c>
      <c r="H3101">
        <v>989</v>
      </c>
      <c r="I3101">
        <v>37432299</v>
      </c>
      <c r="J3101" t="s">
        <v>38</v>
      </c>
      <c r="K3101" t="s">
        <v>87</v>
      </c>
      <c r="Q3101" t="s">
        <v>5563</v>
      </c>
      <c r="R3101" t="s">
        <v>5564</v>
      </c>
      <c r="S3101">
        <v>50041</v>
      </c>
      <c r="T3101">
        <v>3386</v>
      </c>
      <c r="U3101" t="s">
        <v>5565</v>
      </c>
      <c r="V3101">
        <v>0</v>
      </c>
      <c r="W3101" t="s">
        <v>5566</v>
      </c>
      <c r="X3101" t="s">
        <v>5567</v>
      </c>
      <c r="Y3101">
        <v>116</v>
      </c>
      <c r="Z3101" t="s">
        <v>44</v>
      </c>
      <c r="AA3101" t="s">
        <v>45</v>
      </c>
      <c r="AB3101" t="s">
        <v>62</v>
      </c>
      <c r="AC3101">
        <v>34000000</v>
      </c>
      <c r="AD3101">
        <v>2015</v>
      </c>
      <c r="AE3101">
        <v>970</v>
      </c>
      <c r="AF3101">
        <v>7.1</v>
      </c>
      <c r="AG3101">
        <v>2.35</v>
      </c>
      <c r="AH3101">
        <v>23000</v>
      </c>
    </row>
    <row r="3102" spans="1:34">
      <c r="A3102" t="s">
        <v>34</v>
      </c>
      <c r="B3102" t="s">
        <v>3321</v>
      </c>
      <c r="C3102">
        <v>131</v>
      </c>
      <c r="D3102">
        <v>126</v>
      </c>
      <c r="E3102">
        <v>98</v>
      </c>
      <c r="F3102">
        <v>37</v>
      </c>
      <c r="G3102" t="s">
        <v>1112</v>
      </c>
      <c r="H3102">
        <v>18000</v>
      </c>
      <c r="I3102">
        <v>53680848</v>
      </c>
      <c r="J3102" t="s">
        <v>38</v>
      </c>
      <c r="K3102" t="s">
        <v>87</v>
      </c>
      <c r="Q3102" t="s">
        <v>615</v>
      </c>
      <c r="R3102" t="s">
        <v>5583</v>
      </c>
      <c r="S3102">
        <v>167967</v>
      </c>
      <c r="T3102">
        <v>18726</v>
      </c>
      <c r="U3102" t="s">
        <v>5584</v>
      </c>
      <c r="V3102">
        <v>1</v>
      </c>
      <c r="W3102" t="s">
        <v>5585</v>
      </c>
      <c r="X3102" t="s">
        <v>5586</v>
      </c>
      <c r="Y3102">
        <v>243</v>
      </c>
      <c r="Z3102" t="s">
        <v>44</v>
      </c>
      <c r="AA3102" t="s">
        <v>45</v>
      </c>
      <c r="AB3102" t="s">
        <v>62</v>
      </c>
      <c r="AC3102">
        <v>30000000</v>
      </c>
      <c r="AD3102">
        <v>2007</v>
      </c>
      <c r="AE3102">
        <v>631</v>
      </c>
      <c r="AF3102">
        <v>7.1</v>
      </c>
      <c r="AG3102">
        <v>1.85</v>
      </c>
      <c r="AH3102">
        <v>20000</v>
      </c>
    </row>
    <row r="3103" spans="1:34">
      <c r="A3103" t="s">
        <v>34</v>
      </c>
      <c r="B3103" t="s">
        <v>5597</v>
      </c>
      <c r="C3103">
        <v>117</v>
      </c>
      <c r="D3103">
        <v>131</v>
      </c>
      <c r="E3103">
        <v>53</v>
      </c>
      <c r="F3103">
        <v>548</v>
      </c>
      <c r="G3103" t="s">
        <v>3601</v>
      </c>
      <c r="H3103">
        <v>14000</v>
      </c>
      <c r="I3103">
        <v>3752725</v>
      </c>
      <c r="J3103" t="s">
        <v>38</v>
      </c>
      <c r="K3103" t="s">
        <v>87</v>
      </c>
      <c r="Q3103" t="s">
        <v>49</v>
      </c>
      <c r="R3103" t="s">
        <v>5598</v>
      </c>
      <c r="S3103">
        <v>29715</v>
      </c>
      <c r="T3103">
        <v>16252</v>
      </c>
      <c r="U3103" t="s">
        <v>2205</v>
      </c>
      <c r="V3103">
        <v>3</v>
      </c>
      <c r="W3103" t="s">
        <v>5599</v>
      </c>
      <c r="X3103" t="s">
        <v>5600</v>
      </c>
      <c r="Y3103">
        <v>161</v>
      </c>
      <c r="Z3103" t="s">
        <v>44</v>
      </c>
      <c r="AA3103" t="s">
        <v>45</v>
      </c>
      <c r="AB3103" t="s">
        <v>46</v>
      </c>
      <c r="AC3103">
        <v>18000000</v>
      </c>
      <c r="AD3103">
        <v>2004</v>
      </c>
      <c r="AE3103">
        <v>871</v>
      </c>
      <c r="AF3103">
        <v>7.1</v>
      </c>
      <c r="AG3103">
        <v>2.35</v>
      </c>
      <c r="AH3103">
        <v>0</v>
      </c>
    </row>
    <row r="3104" spans="1:34">
      <c r="A3104" t="s">
        <v>34</v>
      </c>
      <c r="B3104" t="s">
        <v>5601</v>
      </c>
      <c r="C3104">
        <v>161</v>
      </c>
      <c r="D3104">
        <v>94</v>
      </c>
      <c r="E3104">
        <v>11</v>
      </c>
      <c r="F3104">
        <v>566</v>
      </c>
      <c r="G3104" t="s">
        <v>5602</v>
      </c>
      <c r="H3104">
        <v>1000</v>
      </c>
      <c r="I3104">
        <v>6301131</v>
      </c>
      <c r="J3104" t="s">
        <v>38</v>
      </c>
      <c r="K3104" t="s">
        <v>90</v>
      </c>
      <c r="L3104" t="s">
        <v>86</v>
      </c>
      <c r="M3104" t="s">
        <v>57</v>
      </c>
      <c r="Q3104" t="s">
        <v>1410</v>
      </c>
      <c r="R3104" t="s">
        <v>5603</v>
      </c>
      <c r="S3104">
        <v>92850</v>
      </c>
      <c r="T3104">
        <v>5085</v>
      </c>
      <c r="U3104" t="s">
        <v>5604</v>
      </c>
      <c r="V3104">
        <v>0</v>
      </c>
      <c r="W3104" t="s">
        <v>5605</v>
      </c>
      <c r="X3104" t="s">
        <v>5606</v>
      </c>
      <c r="Y3104">
        <v>263</v>
      </c>
      <c r="Z3104" t="s">
        <v>44</v>
      </c>
      <c r="AA3104" t="s">
        <v>45</v>
      </c>
      <c r="AB3104" t="s">
        <v>46</v>
      </c>
      <c r="AC3104">
        <v>29000000</v>
      </c>
      <c r="AD3104">
        <v>2005</v>
      </c>
      <c r="AE3104">
        <v>948</v>
      </c>
      <c r="AF3104">
        <v>7.1</v>
      </c>
      <c r="AG3104">
        <v>2.35</v>
      </c>
      <c r="AH3104">
        <v>0</v>
      </c>
    </row>
    <row r="3105" spans="1:34">
      <c r="A3105" t="s">
        <v>34</v>
      </c>
      <c r="B3105" t="s">
        <v>5619</v>
      </c>
      <c r="C3105">
        <v>217</v>
      </c>
      <c r="D3105">
        <v>105</v>
      </c>
      <c r="E3105">
        <v>260</v>
      </c>
      <c r="F3105">
        <v>3000</v>
      </c>
      <c r="G3105" t="s">
        <v>836</v>
      </c>
      <c r="H3105">
        <v>20000</v>
      </c>
      <c r="I3105">
        <v>28501651</v>
      </c>
      <c r="J3105" t="s">
        <v>38</v>
      </c>
      <c r="K3105" t="s">
        <v>57</v>
      </c>
      <c r="Q3105" t="s">
        <v>642</v>
      </c>
      <c r="R3105" t="s">
        <v>5620</v>
      </c>
      <c r="S3105">
        <v>88035</v>
      </c>
      <c r="T3105">
        <v>42473</v>
      </c>
      <c r="U3105" t="s">
        <v>4946</v>
      </c>
      <c r="V3105">
        <v>0</v>
      </c>
      <c r="W3105" t="s">
        <v>5621</v>
      </c>
      <c r="X3105" t="s">
        <v>5622</v>
      </c>
      <c r="Y3105">
        <v>201</v>
      </c>
      <c r="Z3105" t="s">
        <v>44</v>
      </c>
      <c r="AA3105" t="s">
        <v>45</v>
      </c>
      <c r="AB3105" t="s">
        <v>46</v>
      </c>
      <c r="AC3105">
        <v>26000000</v>
      </c>
      <c r="AD3105">
        <v>2009</v>
      </c>
      <c r="AE3105">
        <v>15000</v>
      </c>
      <c r="AF3105">
        <v>7.1</v>
      </c>
      <c r="AG3105">
        <v>2.35</v>
      </c>
      <c r="AH3105">
        <v>10000</v>
      </c>
    </row>
    <row r="3106" spans="1:34">
      <c r="A3106" t="s">
        <v>34</v>
      </c>
      <c r="B3106" t="s">
        <v>376</v>
      </c>
      <c r="C3106">
        <v>406</v>
      </c>
      <c r="D3106">
        <v>120</v>
      </c>
      <c r="E3106">
        <v>0</v>
      </c>
      <c r="F3106">
        <v>113</v>
      </c>
      <c r="G3106" t="s">
        <v>5623</v>
      </c>
      <c r="H3106">
        <v>260</v>
      </c>
      <c r="I3106">
        <v>499263</v>
      </c>
      <c r="J3106" t="s">
        <v>38</v>
      </c>
      <c r="Q3106" t="s">
        <v>5624</v>
      </c>
      <c r="R3106" t="s">
        <v>5625</v>
      </c>
      <c r="S3106">
        <v>179235</v>
      </c>
      <c r="T3106">
        <v>705</v>
      </c>
      <c r="U3106" t="s">
        <v>5626</v>
      </c>
      <c r="V3106">
        <v>0</v>
      </c>
      <c r="W3106" t="s">
        <v>5627</v>
      </c>
      <c r="X3106" t="s">
        <v>5628</v>
      </c>
      <c r="Y3106">
        <v>2814</v>
      </c>
      <c r="Z3106" t="s">
        <v>5629</v>
      </c>
      <c r="AA3106" t="s">
        <v>45</v>
      </c>
      <c r="AB3106" t="s">
        <v>46</v>
      </c>
      <c r="AC3106">
        <v>30000000</v>
      </c>
      <c r="AD3106">
        <v>2004</v>
      </c>
      <c r="AE3106">
        <v>252</v>
      </c>
      <c r="AF3106">
        <v>7.1</v>
      </c>
      <c r="AG3106">
        <v>2.35</v>
      </c>
      <c r="AH3106">
        <v>13000</v>
      </c>
    </row>
    <row r="3107" spans="1:34">
      <c r="A3107" t="s">
        <v>34</v>
      </c>
      <c r="B3107" t="s">
        <v>3454</v>
      </c>
      <c r="C3107">
        <v>421</v>
      </c>
      <c r="D3107">
        <v>101</v>
      </c>
      <c r="E3107">
        <v>0</v>
      </c>
      <c r="F3107">
        <v>1000</v>
      </c>
      <c r="G3107" t="s">
        <v>699</v>
      </c>
      <c r="H3107">
        <v>33000</v>
      </c>
      <c r="I3107">
        <v>40962534</v>
      </c>
      <c r="J3107" t="s">
        <v>38</v>
      </c>
      <c r="Q3107" t="s">
        <v>1449</v>
      </c>
      <c r="R3107" t="s">
        <v>5644</v>
      </c>
      <c r="S3107">
        <v>188652</v>
      </c>
      <c r="T3107">
        <v>57077</v>
      </c>
      <c r="U3107" t="s">
        <v>1190</v>
      </c>
      <c r="V3107">
        <v>1</v>
      </c>
      <c r="W3107" t="s">
        <v>5645</v>
      </c>
      <c r="X3107" t="s">
        <v>5646</v>
      </c>
      <c r="Y3107">
        <v>288</v>
      </c>
      <c r="Z3107" t="s">
        <v>44</v>
      </c>
      <c r="AA3107" t="s">
        <v>45</v>
      </c>
      <c r="AB3107" t="s">
        <v>46</v>
      </c>
      <c r="AC3107">
        <v>12500000</v>
      </c>
      <c r="AD3107">
        <v>2011</v>
      </c>
      <c r="AE3107">
        <v>22000</v>
      </c>
      <c r="AF3107">
        <v>7.1</v>
      </c>
      <c r="AG3107">
        <v>2.35</v>
      </c>
      <c r="AH3107">
        <v>22000</v>
      </c>
    </row>
    <row r="3108" spans="1:34">
      <c r="A3108" t="s">
        <v>34</v>
      </c>
      <c r="B3108" t="s">
        <v>5657</v>
      </c>
      <c r="C3108">
        <v>183</v>
      </c>
      <c r="D3108">
        <v>111</v>
      </c>
      <c r="E3108">
        <v>0</v>
      </c>
      <c r="F3108">
        <v>234</v>
      </c>
      <c r="G3108" t="s">
        <v>5658</v>
      </c>
      <c r="H3108">
        <v>523</v>
      </c>
      <c r="I3108">
        <v>4190530</v>
      </c>
      <c r="J3108" t="s">
        <v>38</v>
      </c>
      <c r="K3108" t="s">
        <v>207</v>
      </c>
      <c r="Q3108" t="s">
        <v>5659</v>
      </c>
      <c r="R3108" t="s">
        <v>5660</v>
      </c>
      <c r="S3108">
        <v>53341</v>
      </c>
      <c r="T3108">
        <v>1795</v>
      </c>
      <c r="U3108" t="s">
        <v>4728</v>
      </c>
      <c r="V3108">
        <v>0</v>
      </c>
      <c r="W3108" t="s">
        <v>5661</v>
      </c>
      <c r="X3108" t="s">
        <v>5662</v>
      </c>
      <c r="Y3108">
        <v>185</v>
      </c>
      <c r="Z3108" t="s">
        <v>44</v>
      </c>
      <c r="AA3108" t="s">
        <v>772</v>
      </c>
      <c r="AB3108" t="s">
        <v>46</v>
      </c>
      <c r="AC3108">
        <v>22500000</v>
      </c>
      <c r="AD3108">
        <v>2014</v>
      </c>
      <c r="AE3108">
        <v>468</v>
      </c>
      <c r="AF3108">
        <v>7.1</v>
      </c>
      <c r="AG3108">
        <v>2.35</v>
      </c>
      <c r="AH3108">
        <v>18000</v>
      </c>
    </row>
    <row r="3109" spans="1:34">
      <c r="A3109" t="s">
        <v>34</v>
      </c>
      <c r="B3109" t="s">
        <v>5672</v>
      </c>
      <c r="C3109">
        <v>466</v>
      </c>
      <c r="D3109">
        <v>127</v>
      </c>
      <c r="E3109">
        <v>140</v>
      </c>
      <c r="F3109">
        <v>10000</v>
      </c>
      <c r="G3109" t="s">
        <v>1191</v>
      </c>
      <c r="H3109">
        <v>19000</v>
      </c>
      <c r="I3109">
        <v>24104113</v>
      </c>
      <c r="J3109" t="s">
        <v>38</v>
      </c>
      <c r="K3109" t="s">
        <v>90</v>
      </c>
      <c r="L3109" t="s">
        <v>57</v>
      </c>
      <c r="Q3109" t="s">
        <v>908</v>
      </c>
      <c r="R3109" t="s">
        <v>5673</v>
      </c>
      <c r="S3109">
        <v>149066</v>
      </c>
      <c r="T3109">
        <v>46241</v>
      </c>
      <c r="U3109" t="s">
        <v>1233</v>
      </c>
      <c r="V3109">
        <v>1</v>
      </c>
      <c r="W3109" t="s">
        <v>5674</v>
      </c>
      <c r="X3109" t="s">
        <v>5675</v>
      </c>
      <c r="Y3109">
        <v>517</v>
      </c>
      <c r="Z3109" t="s">
        <v>44</v>
      </c>
      <c r="AA3109" t="s">
        <v>301</v>
      </c>
      <c r="AB3109" t="s">
        <v>46</v>
      </c>
      <c r="AC3109">
        <v>20000000</v>
      </c>
      <c r="AD3109">
        <v>2011</v>
      </c>
      <c r="AE3109">
        <v>14000</v>
      </c>
      <c r="AF3109">
        <v>7.1</v>
      </c>
      <c r="AG3109">
        <v>2.35</v>
      </c>
      <c r="AH3109">
        <v>24000</v>
      </c>
    </row>
    <row r="3110" spans="1:34">
      <c r="A3110" t="s">
        <v>34</v>
      </c>
      <c r="B3110" t="s">
        <v>3459</v>
      </c>
      <c r="C3110">
        <v>149</v>
      </c>
      <c r="D3110">
        <v>101</v>
      </c>
      <c r="E3110">
        <v>176</v>
      </c>
      <c r="F3110">
        <v>83</v>
      </c>
      <c r="G3110" t="s">
        <v>5692</v>
      </c>
      <c r="H3110">
        <v>3000</v>
      </c>
      <c r="I3110">
        <v>12987647</v>
      </c>
      <c r="J3110" t="s">
        <v>38</v>
      </c>
      <c r="K3110" t="s">
        <v>90</v>
      </c>
      <c r="L3110" t="s">
        <v>87</v>
      </c>
      <c r="M3110" t="s">
        <v>57</v>
      </c>
      <c r="N3110" t="s">
        <v>207</v>
      </c>
      <c r="Q3110" t="s">
        <v>3500</v>
      </c>
      <c r="R3110" t="s">
        <v>5693</v>
      </c>
      <c r="S3110">
        <v>24019</v>
      </c>
      <c r="T3110">
        <v>3431</v>
      </c>
      <c r="U3110" t="s">
        <v>5694</v>
      </c>
      <c r="V3110">
        <v>2</v>
      </c>
      <c r="W3110" t="s">
        <v>5695</v>
      </c>
      <c r="X3110" t="s">
        <v>5696</v>
      </c>
      <c r="Y3110">
        <v>199</v>
      </c>
      <c r="Z3110" t="s">
        <v>44</v>
      </c>
      <c r="AA3110" t="s">
        <v>329</v>
      </c>
      <c r="AB3110" t="s">
        <v>46</v>
      </c>
      <c r="AC3110">
        <v>30000000</v>
      </c>
      <c r="AD3110">
        <v>2002</v>
      </c>
      <c r="AE3110">
        <v>268</v>
      </c>
      <c r="AF3110">
        <v>7.1</v>
      </c>
      <c r="AG3110">
        <v>2.35</v>
      </c>
      <c r="AH3110">
        <v>983</v>
      </c>
    </row>
    <row r="3111" spans="1:34">
      <c r="A3111" t="s">
        <v>34</v>
      </c>
      <c r="B3111" t="s">
        <v>5705</v>
      </c>
      <c r="C3111">
        <v>67</v>
      </c>
      <c r="D3111">
        <v>125</v>
      </c>
      <c r="E3111">
        <v>55</v>
      </c>
      <c r="F3111">
        <v>2</v>
      </c>
      <c r="G3111" t="s">
        <v>5706</v>
      </c>
      <c r="H3111">
        <v>991</v>
      </c>
      <c r="I3111">
        <v>1027749</v>
      </c>
      <c r="J3111" t="s">
        <v>38</v>
      </c>
      <c r="K3111" t="s">
        <v>207</v>
      </c>
      <c r="Q3111" t="s">
        <v>2171</v>
      </c>
      <c r="R3111" t="s">
        <v>5707</v>
      </c>
      <c r="S3111">
        <v>8087</v>
      </c>
      <c r="T3111">
        <v>1003</v>
      </c>
      <c r="U3111" t="s">
        <v>5708</v>
      </c>
      <c r="V3111">
        <v>4</v>
      </c>
      <c r="W3111" t="s">
        <v>5709</v>
      </c>
      <c r="X3111" t="s">
        <v>5710</v>
      </c>
      <c r="Y3111">
        <v>33</v>
      </c>
      <c r="Z3111" t="s">
        <v>44</v>
      </c>
      <c r="AA3111" t="s">
        <v>772</v>
      </c>
      <c r="AB3111" t="s">
        <v>46</v>
      </c>
      <c r="AC3111">
        <v>40000000</v>
      </c>
      <c r="AD3111">
        <v>2008</v>
      </c>
      <c r="AE3111">
        <v>10</v>
      </c>
      <c r="AF3111">
        <v>7.1</v>
      </c>
      <c r="AG3111">
        <v>2.35</v>
      </c>
      <c r="AH3111">
        <v>1000</v>
      </c>
    </row>
    <row r="3112" spans="1:34">
      <c r="A3112" t="s">
        <v>34</v>
      </c>
      <c r="B3112" t="s">
        <v>5619</v>
      </c>
      <c r="C3112">
        <v>217</v>
      </c>
      <c r="D3112">
        <v>105</v>
      </c>
      <c r="E3112">
        <v>260</v>
      </c>
      <c r="F3112">
        <v>1000</v>
      </c>
      <c r="G3112" t="s">
        <v>836</v>
      </c>
      <c r="H3112">
        <v>20000</v>
      </c>
      <c r="I3112">
        <v>28501651</v>
      </c>
      <c r="J3112" t="s">
        <v>38</v>
      </c>
      <c r="K3112" t="s">
        <v>57</v>
      </c>
      <c r="Q3112" t="s">
        <v>642</v>
      </c>
      <c r="R3112" t="s">
        <v>5620</v>
      </c>
      <c r="S3112">
        <v>88037</v>
      </c>
      <c r="T3112">
        <v>39473</v>
      </c>
      <c r="U3112" t="s">
        <v>232</v>
      </c>
      <c r="V3112">
        <v>0</v>
      </c>
      <c r="W3112" t="s">
        <v>5621</v>
      </c>
      <c r="X3112" t="s">
        <v>5622</v>
      </c>
      <c r="Y3112">
        <v>201</v>
      </c>
      <c r="Z3112" t="s">
        <v>44</v>
      </c>
      <c r="AA3112" t="s">
        <v>45</v>
      </c>
      <c r="AB3112" t="s">
        <v>46</v>
      </c>
      <c r="AC3112">
        <v>26000000</v>
      </c>
      <c r="AD3112">
        <v>2009</v>
      </c>
      <c r="AE3112">
        <v>15000</v>
      </c>
      <c r="AF3112">
        <v>7.1</v>
      </c>
      <c r="AG3112">
        <v>2.35</v>
      </c>
      <c r="AH3112">
        <v>10000</v>
      </c>
    </row>
    <row r="3113" spans="1:34">
      <c r="A3113" t="s">
        <v>34</v>
      </c>
      <c r="B3113" t="s">
        <v>5769</v>
      </c>
      <c r="C3113">
        <v>414</v>
      </c>
      <c r="D3113">
        <v>89</v>
      </c>
      <c r="E3113">
        <v>128</v>
      </c>
      <c r="F3113">
        <v>371</v>
      </c>
      <c r="G3113" t="s">
        <v>4804</v>
      </c>
      <c r="H3113">
        <v>963</v>
      </c>
      <c r="I3113">
        <v>64572496</v>
      </c>
      <c r="J3113" t="s">
        <v>38</v>
      </c>
      <c r="K3113" t="s">
        <v>86</v>
      </c>
      <c r="L3113" t="s">
        <v>57</v>
      </c>
      <c r="Q3113" t="s">
        <v>1741</v>
      </c>
      <c r="R3113" t="s">
        <v>5770</v>
      </c>
      <c r="S3113">
        <v>204327</v>
      </c>
      <c r="T3113">
        <v>2054</v>
      </c>
      <c r="U3113" t="s">
        <v>5771</v>
      </c>
      <c r="V3113">
        <v>0</v>
      </c>
      <c r="W3113" t="s">
        <v>5772</v>
      </c>
      <c r="X3113" t="s">
        <v>5773</v>
      </c>
      <c r="Y3113">
        <v>471</v>
      </c>
      <c r="Z3113" t="s">
        <v>44</v>
      </c>
      <c r="AA3113" t="s">
        <v>45</v>
      </c>
      <c r="AB3113" t="s">
        <v>62</v>
      </c>
      <c r="AC3113">
        <v>12000000</v>
      </c>
      <c r="AD3113">
        <v>2012</v>
      </c>
      <c r="AE3113">
        <v>465</v>
      </c>
      <c r="AF3113">
        <v>7.1</v>
      </c>
      <c r="AG3113">
        <v>1.85</v>
      </c>
      <c r="AH3113">
        <v>32000</v>
      </c>
    </row>
    <row r="3114" spans="1:34">
      <c r="A3114" t="s">
        <v>34</v>
      </c>
      <c r="B3114" t="s">
        <v>5774</v>
      </c>
      <c r="C3114">
        <v>190</v>
      </c>
      <c r="D3114">
        <v>110</v>
      </c>
      <c r="E3114">
        <v>115</v>
      </c>
      <c r="F3114">
        <v>103</v>
      </c>
      <c r="G3114" t="s">
        <v>4164</v>
      </c>
      <c r="H3114">
        <v>812</v>
      </c>
      <c r="I3114">
        <v>3148482</v>
      </c>
      <c r="J3114" t="s">
        <v>38</v>
      </c>
      <c r="K3114" t="s">
        <v>87</v>
      </c>
      <c r="Q3114" t="s">
        <v>5760</v>
      </c>
      <c r="R3114" t="s">
        <v>5775</v>
      </c>
      <c r="S3114">
        <v>29613</v>
      </c>
      <c r="T3114">
        <v>1540</v>
      </c>
      <c r="U3114" t="s">
        <v>5776</v>
      </c>
      <c r="V3114">
        <v>0</v>
      </c>
      <c r="W3114" t="s">
        <v>5777</v>
      </c>
      <c r="X3114" t="s">
        <v>5778</v>
      </c>
      <c r="Y3114">
        <v>98</v>
      </c>
      <c r="Z3114" t="s">
        <v>44</v>
      </c>
      <c r="AA3114" t="s">
        <v>45</v>
      </c>
      <c r="AB3114" t="s">
        <v>46</v>
      </c>
      <c r="AC3114">
        <v>12000000</v>
      </c>
      <c r="AD3114">
        <v>2008</v>
      </c>
      <c r="AE3114">
        <v>580</v>
      </c>
      <c r="AF3114">
        <v>7.1</v>
      </c>
      <c r="AG3114">
        <v>2.35</v>
      </c>
      <c r="AH3114">
        <v>0</v>
      </c>
    </row>
    <row r="3115" spans="1:34">
      <c r="A3115" t="s">
        <v>34</v>
      </c>
      <c r="B3115" t="s">
        <v>5789</v>
      </c>
      <c r="C3115">
        <v>73</v>
      </c>
      <c r="D3115">
        <v>134</v>
      </c>
      <c r="E3115">
        <v>45</v>
      </c>
      <c r="F3115">
        <v>0</v>
      </c>
      <c r="G3115" t="s">
        <v>5790</v>
      </c>
      <c r="H3115">
        <v>9</v>
      </c>
      <c r="I3115">
        <v>195888</v>
      </c>
      <c r="J3115" t="s">
        <v>38</v>
      </c>
      <c r="K3115" t="s">
        <v>87</v>
      </c>
      <c r="L3115" t="s">
        <v>207</v>
      </c>
      <c r="Q3115" t="s">
        <v>5791</v>
      </c>
      <c r="R3115" t="s">
        <v>5792</v>
      </c>
      <c r="S3115">
        <v>5603</v>
      </c>
      <c r="T3115">
        <v>11</v>
      </c>
      <c r="U3115" t="s">
        <v>5793</v>
      </c>
      <c r="V3115">
        <v>0</v>
      </c>
      <c r="W3115" t="s">
        <v>5794</v>
      </c>
      <c r="X3115" t="s">
        <v>5795</v>
      </c>
      <c r="Y3115">
        <v>45</v>
      </c>
      <c r="Z3115" t="s">
        <v>5796</v>
      </c>
      <c r="AA3115" t="s">
        <v>5797</v>
      </c>
      <c r="AB3115" t="s">
        <v>46</v>
      </c>
      <c r="AC3115">
        <v>2500000000</v>
      </c>
      <c r="AD3115">
        <v>2005</v>
      </c>
      <c r="AE3115">
        <v>2</v>
      </c>
      <c r="AF3115">
        <v>7.1</v>
      </c>
      <c r="AG3115">
        <v>2.35</v>
      </c>
      <c r="AH3115">
        <v>607</v>
      </c>
    </row>
    <row r="3116" spans="1:34">
      <c r="A3116" t="s">
        <v>34</v>
      </c>
      <c r="B3116" t="s">
        <v>5826</v>
      </c>
      <c r="C3116">
        <v>96</v>
      </c>
      <c r="D3116">
        <v>135</v>
      </c>
      <c r="E3116">
        <v>25</v>
      </c>
      <c r="F3116">
        <v>553</v>
      </c>
      <c r="G3116" t="s">
        <v>5009</v>
      </c>
      <c r="H3116">
        <v>902</v>
      </c>
      <c r="I3116">
        <v>3041803</v>
      </c>
      <c r="J3116" t="s">
        <v>38</v>
      </c>
      <c r="K3116" t="s">
        <v>87</v>
      </c>
      <c r="Q3116" t="s">
        <v>97</v>
      </c>
      <c r="R3116" t="s">
        <v>5827</v>
      </c>
      <c r="S3116">
        <v>6377</v>
      </c>
      <c r="T3116">
        <v>2735</v>
      </c>
      <c r="U3116" t="s">
        <v>1998</v>
      </c>
      <c r="V3116">
        <v>0</v>
      </c>
      <c r="W3116" t="s">
        <v>5828</v>
      </c>
      <c r="X3116" t="s">
        <v>5829</v>
      </c>
      <c r="Y3116">
        <v>181</v>
      </c>
      <c r="Z3116" t="s">
        <v>44</v>
      </c>
      <c r="AA3116" t="s">
        <v>329</v>
      </c>
      <c r="AB3116" t="s">
        <v>150</v>
      </c>
      <c r="AC3116">
        <v>10000000</v>
      </c>
      <c r="AD3116">
        <v>2000</v>
      </c>
      <c r="AE3116">
        <v>576</v>
      </c>
      <c r="AF3116">
        <v>7.1</v>
      </c>
      <c r="AG3116">
        <v>2.35</v>
      </c>
      <c r="AH3116">
        <v>345</v>
      </c>
    </row>
    <row r="3117" spans="1:34">
      <c r="A3117" t="s">
        <v>34</v>
      </c>
      <c r="B3117" t="s">
        <v>1238</v>
      </c>
      <c r="C3117">
        <v>439</v>
      </c>
      <c r="D3117">
        <v>130</v>
      </c>
      <c r="E3117">
        <v>3000</v>
      </c>
      <c r="F3117">
        <v>844</v>
      </c>
      <c r="G3117" t="s">
        <v>508</v>
      </c>
      <c r="H3117">
        <v>10000</v>
      </c>
      <c r="I3117">
        <v>3029870</v>
      </c>
      <c r="J3117" t="s">
        <v>38</v>
      </c>
      <c r="K3117" t="s">
        <v>86</v>
      </c>
      <c r="Q3117" t="s">
        <v>5830</v>
      </c>
      <c r="R3117" t="s">
        <v>5831</v>
      </c>
      <c r="S3117">
        <v>128729</v>
      </c>
      <c r="T3117">
        <v>15835</v>
      </c>
      <c r="U3117" t="s">
        <v>1913</v>
      </c>
      <c r="V3117">
        <v>1</v>
      </c>
      <c r="W3117" t="s">
        <v>5832</v>
      </c>
      <c r="X3117" t="s">
        <v>5833</v>
      </c>
      <c r="Y3117">
        <v>551</v>
      </c>
      <c r="Z3117" t="s">
        <v>44</v>
      </c>
      <c r="AA3117" t="s">
        <v>585</v>
      </c>
      <c r="AB3117" t="s">
        <v>46</v>
      </c>
      <c r="AC3117">
        <v>7400000</v>
      </c>
      <c r="AD3117">
        <v>2011</v>
      </c>
      <c r="AE3117">
        <v>4000</v>
      </c>
      <c r="AF3117">
        <v>7.1</v>
      </c>
      <c r="AG3117">
        <v>2.35</v>
      </c>
      <c r="AH3117">
        <v>50000</v>
      </c>
    </row>
    <row r="3118" spans="1:34">
      <c r="A3118" t="s">
        <v>34</v>
      </c>
      <c r="B3118" t="s">
        <v>5861</v>
      </c>
      <c r="C3118">
        <v>160</v>
      </c>
      <c r="D3118">
        <v>100</v>
      </c>
      <c r="E3118">
        <v>11</v>
      </c>
      <c r="F3118">
        <v>970</v>
      </c>
      <c r="G3118" t="s">
        <v>51</v>
      </c>
      <c r="H3118">
        <v>13000</v>
      </c>
      <c r="I3118">
        <v>9176553</v>
      </c>
      <c r="J3118" t="s">
        <v>38</v>
      </c>
      <c r="K3118" t="s">
        <v>90</v>
      </c>
      <c r="Q3118" t="s">
        <v>859</v>
      </c>
      <c r="R3118" t="s">
        <v>5862</v>
      </c>
      <c r="S3118">
        <v>19147</v>
      </c>
      <c r="T3118">
        <v>19330</v>
      </c>
      <c r="U3118" t="s">
        <v>4252</v>
      </c>
      <c r="V3118">
        <v>1</v>
      </c>
      <c r="W3118" t="s">
        <v>5863</v>
      </c>
      <c r="X3118" t="s">
        <v>5864</v>
      </c>
      <c r="Y3118">
        <v>97</v>
      </c>
      <c r="Z3118" t="s">
        <v>44</v>
      </c>
      <c r="AA3118" t="s">
        <v>45</v>
      </c>
      <c r="AB3118" t="s">
        <v>62</v>
      </c>
      <c r="AC3118">
        <v>7500000</v>
      </c>
      <c r="AD3118">
        <v>2009</v>
      </c>
      <c r="AE3118">
        <v>3000</v>
      </c>
      <c r="AF3118">
        <v>7.1</v>
      </c>
      <c r="AG3118">
        <v>2.35</v>
      </c>
      <c r="AH3118">
        <v>0</v>
      </c>
    </row>
    <row r="3119" spans="1:34">
      <c r="A3119" t="s">
        <v>34</v>
      </c>
      <c r="B3119" t="s">
        <v>5865</v>
      </c>
      <c r="C3119">
        <v>134</v>
      </c>
      <c r="D3119">
        <v>106</v>
      </c>
      <c r="E3119">
        <v>58</v>
      </c>
      <c r="F3119">
        <v>973</v>
      </c>
      <c r="G3119" t="s">
        <v>642</v>
      </c>
      <c r="H3119">
        <v>23000</v>
      </c>
      <c r="I3119">
        <v>382946</v>
      </c>
      <c r="J3119" t="s">
        <v>38</v>
      </c>
      <c r="Q3119" t="s">
        <v>116</v>
      </c>
      <c r="R3119" t="s">
        <v>5866</v>
      </c>
      <c r="S3119">
        <v>43965</v>
      </c>
      <c r="T3119">
        <v>44969</v>
      </c>
      <c r="U3119" t="s">
        <v>3451</v>
      </c>
      <c r="V3119">
        <v>0</v>
      </c>
      <c r="W3119" t="s">
        <v>5867</v>
      </c>
      <c r="X3119" t="s">
        <v>5868</v>
      </c>
      <c r="Y3119">
        <v>99</v>
      </c>
      <c r="Z3119" t="s">
        <v>44</v>
      </c>
      <c r="AA3119" t="s">
        <v>45</v>
      </c>
      <c r="AB3119" t="s">
        <v>46</v>
      </c>
      <c r="AC3119">
        <v>7000000</v>
      </c>
      <c r="AD3119">
        <v>2010</v>
      </c>
      <c r="AE3119">
        <v>20000</v>
      </c>
      <c r="AF3119">
        <v>7.1</v>
      </c>
      <c r="AG3119">
        <v>2.35</v>
      </c>
      <c r="AH3119">
        <v>19000</v>
      </c>
    </row>
    <row r="3120" spans="1:34">
      <c r="A3120" t="s">
        <v>34</v>
      </c>
      <c r="B3120" t="s">
        <v>5874</v>
      </c>
      <c r="C3120">
        <v>216</v>
      </c>
      <c r="D3120">
        <v>102</v>
      </c>
      <c r="E3120">
        <v>49</v>
      </c>
      <c r="F3120">
        <v>10000</v>
      </c>
      <c r="G3120" t="s">
        <v>762</v>
      </c>
      <c r="H3120">
        <v>24000</v>
      </c>
      <c r="I3120">
        <v>11434867</v>
      </c>
      <c r="J3120" t="s">
        <v>38</v>
      </c>
      <c r="K3120" t="s">
        <v>90</v>
      </c>
      <c r="L3120" t="s">
        <v>87</v>
      </c>
      <c r="M3120" t="s">
        <v>57</v>
      </c>
      <c r="Q3120" t="s">
        <v>346</v>
      </c>
      <c r="R3120" t="s">
        <v>5875</v>
      </c>
      <c r="S3120">
        <v>59637</v>
      </c>
      <c r="T3120">
        <v>51355</v>
      </c>
      <c r="U3120" t="s">
        <v>854</v>
      </c>
      <c r="V3120">
        <v>1</v>
      </c>
      <c r="W3120" t="s">
        <v>5876</v>
      </c>
      <c r="X3120" t="s">
        <v>5877</v>
      </c>
      <c r="Y3120">
        <v>130</v>
      </c>
      <c r="Z3120" t="s">
        <v>44</v>
      </c>
      <c r="AA3120" t="s">
        <v>45</v>
      </c>
      <c r="AB3120" t="s">
        <v>62</v>
      </c>
      <c r="AC3120">
        <v>6000000</v>
      </c>
      <c r="AD3120">
        <v>2012</v>
      </c>
      <c r="AE3120">
        <v>14000</v>
      </c>
      <c r="AF3120">
        <v>7.1</v>
      </c>
      <c r="AG3120">
        <v>1.85</v>
      </c>
      <c r="AH3120">
        <v>21000</v>
      </c>
    </row>
    <row r="3121" spans="1:34">
      <c r="A3121" t="s">
        <v>34</v>
      </c>
      <c r="B3121" t="s">
        <v>5878</v>
      </c>
      <c r="C3121">
        <v>111</v>
      </c>
      <c r="D3121">
        <v>103</v>
      </c>
      <c r="E3121">
        <v>12</v>
      </c>
      <c r="F3121">
        <v>19</v>
      </c>
      <c r="G3121" t="s">
        <v>5879</v>
      </c>
      <c r="H3121">
        <v>163</v>
      </c>
      <c r="I3121">
        <v>542860</v>
      </c>
      <c r="J3121" t="s">
        <v>38</v>
      </c>
      <c r="K3121" t="s">
        <v>80</v>
      </c>
      <c r="L3121" t="s">
        <v>207</v>
      </c>
      <c r="Q3121" t="s">
        <v>5880</v>
      </c>
      <c r="R3121" t="s">
        <v>5881</v>
      </c>
      <c r="S3121">
        <v>9230</v>
      </c>
      <c r="T3121">
        <v>219</v>
      </c>
      <c r="U3121" t="s">
        <v>5882</v>
      </c>
      <c r="V3121">
        <v>1</v>
      </c>
      <c r="W3121" t="s">
        <v>5883</v>
      </c>
      <c r="X3121" t="s">
        <v>5884</v>
      </c>
      <c r="Y3121">
        <v>37</v>
      </c>
      <c r="Z3121" t="s">
        <v>1865</v>
      </c>
      <c r="AA3121" t="s">
        <v>1866</v>
      </c>
      <c r="AB3121" t="s">
        <v>46</v>
      </c>
      <c r="AC3121">
        <v>4000000</v>
      </c>
      <c r="AD3121">
        <v>2008</v>
      </c>
      <c r="AE3121">
        <v>20</v>
      </c>
      <c r="AF3121">
        <v>7.1</v>
      </c>
      <c r="AG3121">
        <v>2.35</v>
      </c>
      <c r="AH3121">
        <v>0</v>
      </c>
    </row>
    <row r="3122" spans="1:34">
      <c r="A3122" t="s">
        <v>34</v>
      </c>
      <c r="B3122" t="s">
        <v>1841</v>
      </c>
      <c r="C3122">
        <v>153</v>
      </c>
      <c r="D3122">
        <v>112</v>
      </c>
      <c r="E3122">
        <v>395</v>
      </c>
      <c r="F3122">
        <v>80</v>
      </c>
      <c r="G3122" t="s">
        <v>1338</v>
      </c>
      <c r="H3122">
        <v>13000</v>
      </c>
      <c r="I3122">
        <v>31252964</v>
      </c>
      <c r="J3122" t="s">
        <v>38</v>
      </c>
      <c r="K3122" t="s">
        <v>87</v>
      </c>
      <c r="Q3122" t="s">
        <v>55</v>
      </c>
      <c r="R3122" t="s">
        <v>5914</v>
      </c>
      <c r="S3122">
        <v>71495</v>
      </c>
      <c r="T3122">
        <v>13707</v>
      </c>
      <c r="U3122" t="s">
        <v>5915</v>
      </c>
      <c r="V3122">
        <v>1</v>
      </c>
      <c r="W3122" t="s">
        <v>5916</v>
      </c>
      <c r="X3122" t="s">
        <v>5917</v>
      </c>
      <c r="Y3122">
        <v>522</v>
      </c>
      <c r="Z3122" t="s">
        <v>44</v>
      </c>
      <c r="AA3122" t="s">
        <v>45</v>
      </c>
      <c r="AB3122" t="s">
        <v>46</v>
      </c>
      <c r="AC3122">
        <v>4000000</v>
      </c>
      <c r="AD3122">
        <v>2001</v>
      </c>
      <c r="AE3122">
        <v>595</v>
      </c>
      <c r="AF3122">
        <v>7.1</v>
      </c>
      <c r="AG3122">
        <v>2.35</v>
      </c>
      <c r="AH3122">
        <v>0</v>
      </c>
    </row>
    <row r="3123" spans="1:34">
      <c r="A3123" t="s">
        <v>34</v>
      </c>
      <c r="B3123" t="s">
        <v>5945</v>
      </c>
      <c r="C3123">
        <v>79</v>
      </c>
      <c r="D3123">
        <v>104</v>
      </c>
      <c r="E3123">
        <v>11</v>
      </c>
      <c r="F3123">
        <v>194</v>
      </c>
      <c r="G3123" t="s">
        <v>5321</v>
      </c>
      <c r="H3123">
        <v>11000</v>
      </c>
      <c r="I3123">
        <v>3287435</v>
      </c>
      <c r="J3123" t="s">
        <v>38</v>
      </c>
      <c r="Q3123" t="s">
        <v>201</v>
      </c>
      <c r="R3123" t="s">
        <v>5946</v>
      </c>
      <c r="S3123">
        <v>8603</v>
      </c>
      <c r="T3123">
        <v>12250</v>
      </c>
      <c r="U3123" t="s">
        <v>5947</v>
      </c>
      <c r="V3123">
        <v>2</v>
      </c>
      <c r="W3123" t="s">
        <v>5948</v>
      </c>
      <c r="X3123" t="s">
        <v>5949</v>
      </c>
      <c r="Y3123">
        <v>115</v>
      </c>
      <c r="Z3123" t="s">
        <v>44</v>
      </c>
      <c r="AA3123" t="s">
        <v>45</v>
      </c>
      <c r="AB3123" t="s">
        <v>46</v>
      </c>
      <c r="AC3123">
        <v>4500000</v>
      </c>
      <c r="AD3123">
        <v>2001</v>
      </c>
      <c r="AE3123">
        <v>813</v>
      </c>
      <c r="AF3123">
        <v>7.1</v>
      </c>
      <c r="AG3123">
        <v>1.85</v>
      </c>
      <c r="AH3123">
        <v>430</v>
      </c>
    </row>
    <row r="3124" spans="1:34">
      <c r="A3124" t="s">
        <v>34</v>
      </c>
      <c r="B3124" t="s">
        <v>5326</v>
      </c>
      <c r="C3124">
        <v>61</v>
      </c>
      <c r="D3124">
        <v>113</v>
      </c>
      <c r="E3124">
        <v>9</v>
      </c>
      <c r="F3124">
        <v>42</v>
      </c>
      <c r="G3124" t="s">
        <v>5950</v>
      </c>
      <c r="H3124">
        <v>402</v>
      </c>
      <c r="I3124">
        <v>9054736</v>
      </c>
      <c r="J3124" t="s">
        <v>38</v>
      </c>
      <c r="Q3124" t="s">
        <v>5821</v>
      </c>
      <c r="R3124" t="s">
        <v>5951</v>
      </c>
      <c r="S3124">
        <v>5744</v>
      </c>
      <c r="T3124">
        <v>787</v>
      </c>
      <c r="U3124" t="s">
        <v>5952</v>
      </c>
      <c r="V3124">
        <v>1</v>
      </c>
      <c r="W3124" t="s">
        <v>5953</v>
      </c>
      <c r="X3124" t="s">
        <v>5954</v>
      </c>
      <c r="Y3124">
        <v>57</v>
      </c>
      <c r="Z3124" t="s">
        <v>44</v>
      </c>
      <c r="AA3124" t="s">
        <v>45</v>
      </c>
      <c r="AB3124" t="s">
        <v>46</v>
      </c>
      <c r="AC3124">
        <v>2700000</v>
      </c>
      <c r="AD3124">
        <v>1997</v>
      </c>
      <c r="AE3124">
        <v>222</v>
      </c>
      <c r="AF3124">
        <v>7.1</v>
      </c>
      <c r="AG3124">
        <v>1.66</v>
      </c>
      <c r="AH3124">
        <v>381</v>
      </c>
    </row>
    <row r="3125" spans="1:34">
      <c r="A3125" t="s">
        <v>34</v>
      </c>
      <c r="B3125" t="s">
        <v>565</v>
      </c>
      <c r="C3125">
        <v>63</v>
      </c>
      <c r="D3125">
        <v>104</v>
      </c>
      <c r="E3125">
        <v>835</v>
      </c>
      <c r="F3125">
        <v>535</v>
      </c>
      <c r="G3125" t="s">
        <v>1239</v>
      </c>
      <c r="H3125">
        <v>18000</v>
      </c>
      <c r="I3125">
        <v>6401336</v>
      </c>
      <c r="J3125" t="s">
        <v>38</v>
      </c>
      <c r="Q3125" t="s">
        <v>156</v>
      </c>
      <c r="R3125" t="s">
        <v>5955</v>
      </c>
      <c r="S3125">
        <v>36996</v>
      </c>
      <c r="T3125">
        <v>19923</v>
      </c>
      <c r="U3125" t="s">
        <v>5956</v>
      </c>
      <c r="V3125">
        <v>2</v>
      </c>
      <c r="W3125" t="s">
        <v>5957</v>
      </c>
      <c r="X3125" t="s">
        <v>5958</v>
      </c>
      <c r="Y3125">
        <v>153</v>
      </c>
      <c r="Z3125" t="s">
        <v>44</v>
      </c>
      <c r="AA3125" t="s">
        <v>45</v>
      </c>
      <c r="AB3125" t="s">
        <v>46</v>
      </c>
      <c r="AC3125">
        <v>2500000</v>
      </c>
      <c r="AD3125">
        <v>1991</v>
      </c>
      <c r="AE3125">
        <v>595</v>
      </c>
      <c r="AF3125">
        <v>7.1</v>
      </c>
      <c r="AG3125">
        <v>1.78</v>
      </c>
      <c r="AH3125">
        <v>0</v>
      </c>
    </row>
    <row r="3126" spans="1:34">
      <c r="A3126" t="s">
        <v>34</v>
      </c>
      <c r="B3126" t="s">
        <v>6002</v>
      </c>
      <c r="C3126">
        <v>20</v>
      </c>
      <c r="D3126">
        <v>120</v>
      </c>
      <c r="E3126">
        <v>3</v>
      </c>
      <c r="F3126">
        <v>234</v>
      </c>
      <c r="G3126" t="s">
        <v>6003</v>
      </c>
      <c r="H3126">
        <v>984</v>
      </c>
      <c r="I3126">
        <v>3773863</v>
      </c>
      <c r="J3126" t="s">
        <v>38</v>
      </c>
      <c r="Q3126" t="s">
        <v>6004</v>
      </c>
      <c r="R3126" t="s">
        <v>6005</v>
      </c>
      <c r="S3126">
        <v>4583</v>
      </c>
      <c r="T3126">
        <v>2563</v>
      </c>
      <c r="U3126" t="s">
        <v>6006</v>
      </c>
      <c r="V3126">
        <v>1</v>
      </c>
      <c r="W3126" t="s">
        <v>6007</v>
      </c>
      <c r="X3126" t="s">
        <v>6008</v>
      </c>
      <c r="Y3126">
        <v>55</v>
      </c>
      <c r="Z3126" t="s">
        <v>44</v>
      </c>
      <c r="AA3126" t="s">
        <v>45</v>
      </c>
      <c r="AB3126" t="s">
        <v>62</v>
      </c>
      <c r="AC3126">
        <v>1000000</v>
      </c>
      <c r="AD3126">
        <v>2009</v>
      </c>
      <c r="AE3126">
        <v>801</v>
      </c>
      <c r="AF3126">
        <v>7.1</v>
      </c>
      <c r="AG3126">
        <v>2.35</v>
      </c>
      <c r="AH3126">
        <v>0</v>
      </c>
    </row>
    <row r="3127" spans="1:34">
      <c r="A3127" t="s">
        <v>34</v>
      </c>
      <c r="B3127" t="s">
        <v>3483</v>
      </c>
      <c r="C3127">
        <v>69</v>
      </c>
      <c r="D3127">
        <v>90</v>
      </c>
      <c r="E3127">
        <v>25</v>
      </c>
      <c r="F3127">
        <v>138</v>
      </c>
      <c r="G3127" t="s">
        <v>6019</v>
      </c>
      <c r="H3127">
        <v>231</v>
      </c>
      <c r="I3127">
        <v>1689999</v>
      </c>
      <c r="J3127" t="s">
        <v>38</v>
      </c>
      <c r="Q3127" t="s">
        <v>6020</v>
      </c>
      <c r="R3127" t="s">
        <v>6021</v>
      </c>
      <c r="S3127">
        <v>3675</v>
      </c>
      <c r="T3127">
        <v>771</v>
      </c>
      <c r="U3127" t="s">
        <v>6022</v>
      </c>
      <c r="V3127">
        <v>1</v>
      </c>
      <c r="W3127" t="s">
        <v>6023</v>
      </c>
      <c r="X3127" t="s">
        <v>6024</v>
      </c>
      <c r="Y3127">
        <v>48</v>
      </c>
      <c r="Z3127" t="s">
        <v>695</v>
      </c>
      <c r="AA3127" t="s">
        <v>45</v>
      </c>
      <c r="AB3127" t="s">
        <v>46</v>
      </c>
      <c r="AC3127">
        <v>400000</v>
      </c>
      <c r="AD3127">
        <v>2006</v>
      </c>
      <c r="AE3127">
        <v>200</v>
      </c>
      <c r="AF3127">
        <v>7.1</v>
      </c>
      <c r="AG3127">
        <v>2.35</v>
      </c>
      <c r="AH3127">
        <v>426</v>
      </c>
    </row>
    <row r="3128" spans="1:34">
      <c r="A3128" t="s">
        <v>34</v>
      </c>
      <c r="B3128" t="s">
        <v>6029</v>
      </c>
      <c r="C3128">
        <v>189</v>
      </c>
      <c r="D3128">
        <v>80</v>
      </c>
      <c r="E3128">
        <v>129</v>
      </c>
      <c r="F3128">
        <v>26</v>
      </c>
      <c r="G3128" t="s">
        <v>6030</v>
      </c>
      <c r="H3128">
        <v>375</v>
      </c>
      <c r="I3128">
        <v>856942</v>
      </c>
      <c r="J3128" t="s">
        <v>38</v>
      </c>
      <c r="Q3128" t="s">
        <v>6031</v>
      </c>
      <c r="R3128" t="s">
        <v>6032</v>
      </c>
      <c r="S3128">
        <v>12241</v>
      </c>
      <c r="T3128">
        <v>460</v>
      </c>
      <c r="U3128" t="s">
        <v>6033</v>
      </c>
      <c r="V3128">
        <v>1</v>
      </c>
      <c r="W3128" t="s">
        <v>6034</v>
      </c>
      <c r="X3128" t="s">
        <v>6035</v>
      </c>
      <c r="Y3128">
        <v>112</v>
      </c>
      <c r="Z3128" t="s">
        <v>44</v>
      </c>
      <c r="AA3128" t="s">
        <v>45</v>
      </c>
      <c r="AB3128" t="s">
        <v>46</v>
      </c>
      <c r="AC3128">
        <v>200000</v>
      </c>
      <c r="AD3128">
        <v>2008</v>
      </c>
      <c r="AE3128">
        <v>44</v>
      </c>
      <c r="AF3128">
        <v>7.1</v>
      </c>
      <c r="AG3128">
        <v>1.85</v>
      </c>
      <c r="AH3128">
        <v>0</v>
      </c>
    </row>
    <row r="3129" spans="1:34">
      <c r="A3129" t="s">
        <v>34</v>
      </c>
      <c r="B3129" t="s">
        <v>1899</v>
      </c>
      <c r="C3129">
        <v>343</v>
      </c>
      <c r="D3129">
        <v>105</v>
      </c>
      <c r="E3129">
        <v>0</v>
      </c>
      <c r="F3129">
        <v>502</v>
      </c>
      <c r="G3129" t="s">
        <v>1193</v>
      </c>
      <c r="H3129">
        <v>2000</v>
      </c>
      <c r="I3129">
        <v>201148159</v>
      </c>
      <c r="J3129" t="s">
        <v>38</v>
      </c>
      <c r="K3129" t="s">
        <v>89</v>
      </c>
      <c r="L3129" t="s">
        <v>70</v>
      </c>
      <c r="M3129" t="s">
        <v>87</v>
      </c>
      <c r="Q3129" t="s">
        <v>1675</v>
      </c>
      <c r="R3129" t="s">
        <v>6086</v>
      </c>
      <c r="S3129">
        <v>103737</v>
      </c>
      <c r="T3129">
        <v>4671</v>
      </c>
      <c r="U3129" t="s">
        <v>6087</v>
      </c>
      <c r="V3129">
        <v>1</v>
      </c>
      <c r="W3129" t="s">
        <v>6088</v>
      </c>
      <c r="X3129" t="s">
        <v>6089</v>
      </c>
      <c r="Y3129">
        <v>322</v>
      </c>
      <c r="Z3129" t="s">
        <v>44</v>
      </c>
      <c r="AA3129" t="s">
        <v>45</v>
      </c>
      <c r="AB3129" t="s">
        <v>150</v>
      </c>
      <c r="AC3129">
        <v>95000000</v>
      </c>
      <c r="AD3129">
        <v>2015</v>
      </c>
      <c r="AE3129">
        <v>520</v>
      </c>
      <c r="AF3129">
        <v>7</v>
      </c>
      <c r="AG3129">
        <v>2.35</v>
      </c>
      <c r="AH3129">
        <v>56000</v>
      </c>
    </row>
    <row r="3130" spans="1:34">
      <c r="A3130" t="s">
        <v>34</v>
      </c>
      <c r="B3130" t="s">
        <v>6131</v>
      </c>
      <c r="C3130">
        <v>121</v>
      </c>
      <c r="D3130">
        <v>113</v>
      </c>
      <c r="E3130">
        <v>25</v>
      </c>
      <c r="F3130">
        <v>129</v>
      </c>
      <c r="G3130" t="s">
        <v>6132</v>
      </c>
      <c r="H3130">
        <v>49000</v>
      </c>
      <c r="I3130">
        <v>55350897</v>
      </c>
      <c r="J3130" t="s">
        <v>38</v>
      </c>
      <c r="K3130" t="s">
        <v>70</v>
      </c>
      <c r="L3130" t="s">
        <v>87</v>
      </c>
      <c r="Q3130" t="s">
        <v>566</v>
      </c>
      <c r="R3130" t="s">
        <v>6133</v>
      </c>
      <c r="S3130">
        <v>83560</v>
      </c>
      <c r="T3130">
        <v>49631</v>
      </c>
      <c r="U3130" t="s">
        <v>6134</v>
      </c>
      <c r="V3130">
        <v>1</v>
      </c>
      <c r="W3130" t="s">
        <v>6135</v>
      </c>
      <c r="X3130" t="s">
        <v>6136</v>
      </c>
      <c r="Y3130">
        <v>619</v>
      </c>
      <c r="Z3130" t="s">
        <v>44</v>
      </c>
      <c r="AA3130" t="s">
        <v>45</v>
      </c>
      <c r="AB3130" t="s">
        <v>62</v>
      </c>
      <c r="AC3130">
        <v>85000000</v>
      </c>
      <c r="AD3130">
        <v>1998</v>
      </c>
      <c r="AE3130">
        <v>448</v>
      </c>
      <c r="AF3130">
        <v>7</v>
      </c>
      <c r="AG3130">
        <v>2.35</v>
      </c>
      <c r="AH3130">
        <v>32000</v>
      </c>
    </row>
    <row r="3131" spans="1:34">
      <c r="A3131" t="s">
        <v>34</v>
      </c>
      <c r="B3131" t="s">
        <v>6140</v>
      </c>
      <c r="C3131">
        <v>142</v>
      </c>
      <c r="D3131">
        <v>121</v>
      </c>
      <c r="E3131">
        <v>38</v>
      </c>
      <c r="F3131">
        <v>745</v>
      </c>
      <c r="G3131" t="s">
        <v>6141</v>
      </c>
      <c r="H3131">
        <v>940</v>
      </c>
      <c r="I3131">
        <v>83892374</v>
      </c>
      <c r="J3131" t="s">
        <v>38</v>
      </c>
      <c r="K3131" t="s">
        <v>90</v>
      </c>
      <c r="L3131" t="s">
        <v>86</v>
      </c>
      <c r="M3131" t="s">
        <v>57</v>
      </c>
      <c r="Q3131" t="s">
        <v>1507</v>
      </c>
      <c r="R3131" t="s">
        <v>6142</v>
      </c>
      <c r="S3131">
        <v>85720</v>
      </c>
      <c r="T3131">
        <v>4230</v>
      </c>
      <c r="U3131" t="s">
        <v>36</v>
      </c>
      <c r="V3131">
        <v>0</v>
      </c>
      <c r="W3131" t="s">
        <v>6143</v>
      </c>
      <c r="X3131" t="s">
        <v>6144</v>
      </c>
      <c r="Y3131">
        <v>297</v>
      </c>
      <c r="Z3131" t="s">
        <v>44</v>
      </c>
      <c r="AA3131" t="s">
        <v>45</v>
      </c>
      <c r="AB3131" t="s">
        <v>62</v>
      </c>
      <c r="AC3131">
        <v>66000000</v>
      </c>
      <c r="AD3131">
        <v>1998</v>
      </c>
      <c r="AE3131">
        <v>826</v>
      </c>
      <c r="AF3131">
        <v>7</v>
      </c>
      <c r="AG3131">
        <v>2.35</v>
      </c>
      <c r="AH3131">
        <v>0</v>
      </c>
    </row>
    <row r="3132" spans="1:34">
      <c r="A3132" t="s">
        <v>34</v>
      </c>
      <c r="B3132" t="s">
        <v>6178</v>
      </c>
      <c r="C3132">
        <v>358</v>
      </c>
      <c r="D3132">
        <v>128</v>
      </c>
      <c r="E3132">
        <v>79</v>
      </c>
      <c r="F3132">
        <v>414</v>
      </c>
      <c r="G3132" t="s">
        <v>6179</v>
      </c>
      <c r="H3132">
        <v>13000</v>
      </c>
      <c r="I3132">
        <v>50815288</v>
      </c>
      <c r="J3132" t="s">
        <v>38</v>
      </c>
      <c r="K3132" t="s">
        <v>57</v>
      </c>
      <c r="Q3132" t="s">
        <v>209</v>
      </c>
      <c r="R3132" t="s">
        <v>6180</v>
      </c>
      <c r="S3132">
        <v>109188</v>
      </c>
      <c r="T3132">
        <v>14747</v>
      </c>
      <c r="U3132" t="s">
        <v>6181</v>
      </c>
      <c r="V3132">
        <v>0</v>
      </c>
      <c r="W3132" t="s">
        <v>6182</v>
      </c>
      <c r="X3132" t="s">
        <v>6183</v>
      </c>
      <c r="Y3132">
        <v>625</v>
      </c>
      <c r="Z3132" t="s">
        <v>44</v>
      </c>
      <c r="AA3132" t="s">
        <v>45</v>
      </c>
      <c r="AB3132" t="s">
        <v>46</v>
      </c>
      <c r="AC3132">
        <v>50000000</v>
      </c>
      <c r="AD3132">
        <v>2005</v>
      </c>
      <c r="AE3132">
        <v>903</v>
      </c>
      <c r="AF3132">
        <v>7</v>
      </c>
      <c r="AG3132">
        <v>2.35</v>
      </c>
      <c r="AH3132">
        <v>0</v>
      </c>
    </row>
    <row r="3133" spans="1:34">
      <c r="A3133" t="s">
        <v>34</v>
      </c>
      <c r="B3133" t="s">
        <v>1438</v>
      </c>
      <c r="C3133">
        <v>189</v>
      </c>
      <c r="D3133">
        <v>114</v>
      </c>
      <c r="E3133">
        <v>611</v>
      </c>
      <c r="F3133">
        <v>10</v>
      </c>
      <c r="G3133" t="s">
        <v>2379</v>
      </c>
      <c r="H3133">
        <v>879</v>
      </c>
      <c r="I3133">
        <v>6565495</v>
      </c>
      <c r="J3133" t="s">
        <v>38</v>
      </c>
      <c r="K3133" t="s">
        <v>87</v>
      </c>
      <c r="Q3133" t="s">
        <v>3410</v>
      </c>
      <c r="R3133" t="s">
        <v>6188</v>
      </c>
      <c r="S3133">
        <v>36455</v>
      </c>
      <c r="T3133">
        <v>949</v>
      </c>
      <c r="U3133" t="s">
        <v>6189</v>
      </c>
      <c r="V3133">
        <v>2</v>
      </c>
      <c r="W3133" t="s">
        <v>6190</v>
      </c>
      <c r="X3133" t="s">
        <v>6191</v>
      </c>
      <c r="Y3133">
        <v>229</v>
      </c>
      <c r="Z3133" t="s">
        <v>1445</v>
      </c>
      <c r="AA3133" t="s">
        <v>1446</v>
      </c>
      <c r="AB3133" t="s">
        <v>46</v>
      </c>
      <c r="AC3133">
        <v>45000000</v>
      </c>
      <c r="AD3133">
        <v>2006</v>
      </c>
      <c r="AE3133">
        <v>52</v>
      </c>
      <c r="AF3133">
        <v>7</v>
      </c>
      <c r="AG3133">
        <v>2.35</v>
      </c>
      <c r="AH3133">
        <v>0</v>
      </c>
    </row>
    <row r="3134" spans="1:34">
      <c r="A3134" t="s">
        <v>34</v>
      </c>
      <c r="B3134" t="s">
        <v>490</v>
      </c>
      <c r="C3134">
        <v>119</v>
      </c>
      <c r="D3134">
        <v>110</v>
      </c>
      <c r="E3134">
        <v>161</v>
      </c>
      <c r="F3134">
        <v>196</v>
      </c>
      <c r="G3134" t="s">
        <v>5039</v>
      </c>
      <c r="H3134">
        <v>1000</v>
      </c>
      <c r="I3134">
        <v>116724075</v>
      </c>
      <c r="J3134" t="s">
        <v>38</v>
      </c>
      <c r="K3134" t="s">
        <v>128</v>
      </c>
      <c r="Q3134" t="s">
        <v>3737</v>
      </c>
      <c r="R3134" t="s">
        <v>6211</v>
      </c>
      <c r="S3134">
        <v>187181</v>
      </c>
      <c r="T3134">
        <v>1954</v>
      </c>
      <c r="U3134" t="s">
        <v>6212</v>
      </c>
      <c r="V3134">
        <v>0</v>
      </c>
      <c r="W3134" t="s">
        <v>6213</v>
      </c>
      <c r="X3134" t="s">
        <v>6214</v>
      </c>
      <c r="Y3134">
        <v>564</v>
      </c>
      <c r="Z3134" t="s">
        <v>44</v>
      </c>
      <c r="AA3134" t="s">
        <v>45</v>
      </c>
      <c r="AB3134" t="s">
        <v>46</v>
      </c>
      <c r="AC3134">
        <v>41000000</v>
      </c>
      <c r="AD3134">
        <v>2002</v>
      </c>
      <c r="AE3134">
        <v>418</v>
      </c>
      <c r="AF3134">
        <v>7</v>
      </c>
      <c r="AG3134">
        <v>2.35</v>
      </c>
      <c r="AH3134">
        <v>0</v>
      </c>
    </row>
    <row r="3135" spans="1:34">
      <c r="A3135" t="s">
        <v>34</v>
      </c>
      <c r="B3135" t="s">
        <v>3160</v>
      </c>
      <c r="C3135">
        <v>146</v>
      </c>
      <c r="D3135">
        <v>135</v>
      </c>
      <c r="E3135">
        <v>0</v>
      </c>
      <c r="F3135">
        <v>715</v>
      </c>
      <c r="G3135" t="s">
        <v>6227</v>
      </c>
      <c r="H3135">
        <v>3000</v>
      </c>
      <c r="I3135">
        <v>29077547</v>
      </c>
      <c r="J3135" t="s">
        <v>38</v>
      </c>
      <c r="K3135" t="s">
        <v>91</v>
      </c>
      <c r="L3135" t="s">
        <v>87</v>
      </c>
      <c r="Q3135" t="s">
        <v>849</v>
      </c>
      <c r="R3135" t="s">
        <v>6228</v>
      </c>
      <c r="S3135">
        <v>41685</v>
      </c>
      <c r="T3135">
        <v>5917</v>
      </c>
      <c r="U3135" t="s">
        <v>6229</v>
      </c>
      <c r="V3135">
        <v>1</v>
      </c>
      <c r="W3135" t="s">
        <v>6230</v>
      </c>
      <c r="X3135" t="s">
        <v>6231</v>
      </c>
      <c r="Y3135">
        <v>754</v>
      </c>
      <c r="Z3135" t="s">
        <v>44</v>
      </c>
      <c r="AA3135" t="s">
        <v>45</v>
      </c>
      <c r="AB3135" t="s">
        <v>62</v>
      </c>
      <c r="AC3135">
        <v>40000000</v>
      </c>
      <c r="AD3135">
        <v>2005</v>
      </c>
      <c r="AE3135">
        <v>1000</v>
      </c>
      <c r="AF3135">
        <v>7</v>
      </c>
      <c r="AG3135">
        <v>2.35</v>
      </c>
      <c r="AH3135">
        <v>3000</v>
      </c>
    </row>
    <row r="3136" spans="1:34">
      <c r="A3136" t="s">
        <v>34</v>
      </c>
      <c r="B3136" t="s">
        <v>6267</v>
      </c>
      <c r="C3136">
        <v>64</v>
      </c>
      <c r="D3136">
        <v>127</v>
      </c>
      <c r="E3136">
        <v>73</v>
      </c>
      <c r="F3136">
        <v>433</v>
      </c>
      <c r="G3136" t="s">
        <v>682</v>
      </c>
      <c r="H3136">
        <v>11000</v>
      </c>
      <c r="I3136">
        <v>23209440</v>
      </c>
      <c r="J3136" t="s">
        <v>38</v>
      </c>
      <c r="Q3136" t="s">
        <v>1785</v>
      </c>
      <c r="R3136" t="s">
        <v>6268</v>
      </c>
      <c r="S3136">
        <v>9283</v>
      </c>
      <c r="T3136">
        <v>12785</v>
      </c>
      <c r="U3136" t="s">
        <v>6269</v>
      </c>
      <c r="V3136">
        <v>3</v>
      </c>
      <c r="W3136" t="s">
        <v>6270</v>
      </c>
      <c r="X3136" t="s">
        <v>6271</v>
      </c>
      <c r="Y3136">
        <v>112</v>
      </c>
      <c r="Z3136" t="s">
        <v>44</v>
      </c>
      <c r="AA3136" t="s">
        <v>45</v>
      </c>
      <c r="AB3136" t="s">
        <v>46</v>
      </c>
      <c r="AC3136">
        <v>30000000</v>
      </c>
      <c r="AD3136">
        <v>1998</v>
      </c>
      <c r="AE3136">
        <v>882</v>
      </c>
      <c r="AF3136">
        <v>7</v>
      </c>
      <c r="AG3136">
        <v>1.85</v>
      </c>
      <c r="AH3136">
        <v>592</v>
      </c>
    </row>
    <row r="3137" spans="1:34">
      <c r="A3137" t="s">
        <v>34</v>
      </c>
      <c r="B3137" t="s">
        <v>1826</v>
      </c>
      <c r="C3137">
        <v>98</v>
      </c>
      <c r="D3137">
        <v>114</v>
      </c>
      <c r="E3137">
        <v>118</v>
      </c>
      <c r="F3137">
        <v>40</v>
      </c>
      <c r="G3137" t="s">
        <v>6272</v>
      </c>
      <c r="H3137">
        <v>489</v>
      </c>
      <c r="I3137">
        <v>12831121</v>
      </c>
      <c r="J3137" t="s">
        <v>38</v>
      </c>
      <c r="K3137" t="s">
        <v>90</v>
      </c>
      <c r="L3137" t="s">
        <v>87</v>
      </c>
      <c r="M3137" t="s">
        <v>57</v>
      </c>
      <c r="Q3137" t="s">
        <v>6273</v>
      </c>
      <c r="R3137" t="s">
        <v>6274</v>
      </c>
      <c r="S3137">
        <v>44979</v>
      </c>
      <c r="T3137">
        <v>679</v>
      </c>
      <c r="U3137" t="s">
        <v>6275</v>
      </c>
      <c r="V3137">
        <v>0</v>
      </c>
      <c r="W3137" t="s">
        <v>6276</v>
      </c>
      <c r="X3137" t="s">
        <v>6277</v>
      </c>
      <c r="Y3137">
        <v>298</v>
      </c>
      <c r="Z3137" t="s">
        <v>44</v>
      </c>
      <c r="AA3137" t="s">
        <v>45</v>
      </c>
      <c r="AB3137" t="s">
        <v>62</v>
      </c>
      <c r="AC3137">
        <v>30000000</v>
      </c>
      <c r="AD3137">
        <v>2004</v>
      </c>
      <c r="AE3137">
        <v>93</v>
      </c>
      <c r="AF3137">
        <v>7</v>
      </c>
      <c r="AG3137">
        <v>2.35</v>
      </c>
      <c r="AH3137">
        <v>0</v>
      </c>
    </row>
    <row r="3138" spans="1:34">
      <c r="A3138" t="s">
        <v>34</v>
      </c>
      <c r="B3138" t="s">
        <v>1972</v>
      </c>
      <c r="C3138">
        <v>107</v>
      </c>
      <c r="D3138">
        <v>108</v>
      </c>
      <c r="E3138">
        <v>529</v>
      </c>
      <c r="F3138">
        <v>83</v>
      </c>
      <c r="G3138" t="s">
        <v>6278</v>
      </c>
      <c r="H3138">
        <v>11000</v>
      </c>
      <c r="I3138">
        <v>8535575</v>
      </c>
      <c r="J3138" t="s">
        <v>38</v>
      </c>
      <c r="Q3138" t="s">
        <v>39</v>
      </c>
      <c r="R3138" t="s">
        <v>6279</v>
      </c>
      <c r="S3138">
        <v>24033</v>
      </c>
      <c r="T3138">
        <v>11519</v>
      </c>
      <c r="U3138" t="s">
        <v>6280</v>
      </c>
      <c r="V3138">
        <v>3</v>
      </c>
      <c r="W3138" t="s">
        <v>6281</v>
      </c>
      <c r="X3138" t="s">
        <v>6282</v>
      </c>
      <c r="Y3138">
        <v>152</v>
      </c>
      <c r="Z3138" t="s">
        <v>44</v>
      </c>
      <c r="AA3138" t="s">
        <v>45</v>
      </c>
      <c r="AB3138" t="s">
        <v>62</v>
      </c>
      <c r="AC3138">
        <v>30000000</v>
      </c>
      <c r="AD3138">
        <v>2005</v>
      </c>
      <c r="AE3138">
        <v>329</v>
      </c>
      <c r="AF3138">
        <v>7</v>
      </c>
      <c r="AG3138">
        <v>2.35</v>
      </c>
      <c r="AH3138">
        <v>0</v>
      </c>
    </row>
    <row r="3139" spans="1:34">
      <c r="A3139" t="s">
        <v>34</v>
      </c>
      <c r="B3139" t="s">
        <v>6326</v>
      </c>
      <c r="C3139">
        <v>77</v>
      </c>
      <c r="D3139">
        <v>127</v>
      </c>
      <c r="E3139">
        <v>109</v>
      </c>
      <c r="F3139">
        <v>71</v>
      </c>
      <c r="G3139" t="s">
        <v>2112</v>
      </c>
      <c r="H3139">
        <v>2000</v>
      </c>
      <c r="I3139">
        <v>217631306</v>
      </c>
      <c r="J3139" t="s">
        <v>38</v>
      </c>
      <c r="K3139" t="s">
        <v>70</v>
      </c>
      <c r="L3139" t="s">
        <v>87</v>
      </c>
      <c r="M3139" t="s">
        <v>57</v>
      </c>
      <c r="Q3139" t="s">
        <v>2766</v>
      </c>
      <c r="R3139" t="s">
        <v>6327</v>
      </c>
      <c r="S3139">
        <v>154199</v>
      </c>
      <c r="T3139">
        <v>3100</v>
      </c>
      <c r="U3139" t="s">
        <v>6328</v>
      </c>
      <c r="V3139">
        <v>0</v>
      </c>
      <c r="W3139" t="s">
        <v>6329</v>
      </c>
      <c r="X3139" t="s">
        <v>6330</v>
      </c>
      <c r="Y3139">
        <v>252</v>
      </c>
      <c r="Z3139" t="s">
        <v>44</v>
      </c>
      <c r="AA3139" t="s">
        <v>45</v>
      </c>
      <c r="AB3139" t="s">
        <v>62</v>
      </c>
      <c r="AC3139">
        <v>22000000</v>
      </c>
      <c r="AD3139">
        <v>1990</v>
      </c>
      <c r="AE3139">
        <v>956</v>
      </c>
      <c r="AF3139">
        <v>7</v>
      </c>
      <c r="AG3139">
        <v>1.85</v>
      </c>
      <c r="AH3139">
        <v>0</v>
      </c>
    </row>
    <row r="3140" spans="1:34">
      <c r="A3140" t="s">
        <v>34</v>
      </c>
      <c r="B3140" t="s">
        <v>2238</v>
      </c>
      <c r="C3140">
        <v>92</v>
      </c>
      <c r="D3140">
        <v>127</v>
      </c>
      <c r="E3140">
        <v>102</v>
      </c>
      <c r="F3140">
        <v>1000</v>
      </c>
      <c r="G3140" t="s">
        <v>6331</v>
      </c>
      <c r="H3140">
        <v>2000</v>
      </c>
      <c r="I3140">
        <v>75597042</v>
      </c>
      <c r="J3140" t="s">
        <v>38</v>
      </c>
      <c r="K3140" t="s">
        <v>89</v>
      </c>
      <c r="L3140" t="s">
        <v>520</v>
      </c>
      <c r="Q3140" t="s">
        <v>1479</v>
      </c>
      <c r="R3140" t="s">
        <v>6332</v>
      </c>
      <c r="S3140">
        <v>26434</v>
      </c>
      <c r="T3140">
        <v>6657</v>
      </c>
      <c r="U3140" t="s">
        <v>6333</v>
      </c>
      <c r="V3140">
        <v>0</v>
      </c>
      <c r="W3140" t="s">
        <v>6334</v>
      </c>
      <c r="X3140" t="s">
        <v>6335</v>
      </c>
      <c r="Y3140">
        <v>174</v>
      </c>
      <c r="Z3140" t="s">
        <v>44</v>
      </c>
      <c r="AA3140" t="s">
        <v>45</v>
      </c>
      <c r="AB3140" t="s">
        <v>251</v>
      </c>
      <c r="AC3140">
        <v>20000000</v>
      </c>
      <c r="AD3140">
        <v>2002</v>
      </c>
      <c r="AE3140">
        <v>1000</v>
      </c>
      <c r="AF3140">
        <v>7</v>
      </c>
      <c r="AG3140">
        <v>2.35</v>
      </c>
      <c r="AH3140">
        <v>0</v>
      </c>
    </row>
    <row r="3141" spans="1:34">
      <c r="A3141" t="s">
        <v>34</v>
      </c>
      <c r="B3141" t="s">
        <v>6402</v>
      </c>
      <c r="C3141">
        <v>274</v>
      </c>
      <c r="D3141">
        <v>100</v>
      </c>
      <c r="E3141">
        <v>35</v>
      </c>
      <c r="F3141">
        <v>306</v>
      </c>
      <c r="G3141" t="s">
        <v>3642</v>
      </c>
      <c r="H3141">
        <v>10000</v>
      </c>
      <c r="I3141">
        <v>28637507</v>
      </c>
      <c r="J3141" t="s">
        <v>38</v>
      </c>
      <c r="K3141" t="s">
        <v>94</v>
      </c>
      <c r="L3141" t="s">
        <v>86</v>
      </c>
      <c r="Q3141" t="s">
        <v>2756</v>
      </c>
      <c r="R3141" t="s">
        <v>6403</v>
      </c>
      <c r="S3141">
        <v>212167</v>
      </c>
      <c r="T3141">
        <v>11471</v>
      </c>
      <c r="U3141" t="s">
        <v>6106</v>
      </c>
      <c r="V3141">
        <v>1</v>
      </c>
      <c r="W3141" t="s">
        <v>6404</v>
      </c>
      <c r="X3141" t="s">
        <v>6405</v>
      </c>
      <c r="Y3141">
        <v>713</v>
      </c>
      <c r="Z3141" t="s">
        <v>44</v>
      </c>
      <c r="AA3141" t="s">
        <v>329</v>
      </c>
      <c r="AB3141" t="s">
        <v>46</v>
      </c>
      <c r="AC3141">
        <v>15000000</v>
      </c>
      <c r="AD3141">
        <v>2007</v>
      </c>
      <c r="AE3141">
        <v>1000</v>
      </c>
      <c r="AF3141">
        <v>7</v>
      </c>
      <c r="AG3141">
        <v>1.85</v>
      </c>
      <c r="AH3141">
        <v>0</v>
      </c>
    </row>
    <row r="3142" spans="1:34">
      <c r="A3142" t="s">
        <v>34</v>
      </c>
      <c r="B3142" t="s">
        <v>4557</v>
      </c>
      <c r="C3142">
        <v>221</v>
      </c>
      <c r="D3142">
        <v>107</v>
      </c>
      <c r="E3142">
        <v>92</v>
      </c>
      <c r="F3142">
        <v>358</v>
      </c>
      <c r="G3142" t="s">
        <v>1854</v>
      </c>
      <c r="H3142">
        <v>11000</v>
      </c>
      <c r="I3142">
        <v>13766014</v>
      </c>
      <c r="J3142" t="s">
        <v>38</v>
      </c>
      <c r="K3142" t="s">
        <v>87</v>
      </c>
      <c r="Q3142" t="s">
        <v>200</v>
      </c>
      <c r="R3142" t="s">
        <v>6406</v>
      </c>
      <c r="S3142">
        <v>106111</v>
      </c>
      <c r="T3142">
        <v>17627</v>
      </c>
      <c r="U3142" t="s">
        <v>1061</v>
      </c>
      <c r="V3142">
        <v>0</v>
      </c>
      <c r="W3142" t="s">
        <v>6407</v>
      </c>
      <c r="X3142" t="s">
        <v>6408</v>
      </c>
      <c r="Y3142">
        <v>181</v>
      </c>
      <c r="Z3142" t="s">
        <v>44</v>
      </c>
      <c r="AA3142" t="s">
        <v>45</v>
      </c>
      <c r="AB3142" t="s">
        <v>62</v>
      </c>
      <c r="AC3142">
        <v>15000000</v>
      </c>
      <c r="AD3142">
        <v>2011</v>
      </c>
      <c r="AE3142">
        <v>5000</v>
      </c>
      <c r="AF3142">
        <v>7</v>
      </c>
      <c r="AG3142">
        <v>2.35</v>
      </c>
      <c r="AH3142">
        <v>49000</v>
      </c>
    </row>
    <row r="3143" spans="1:34">
      <c r="A3143" t="s">
        <v>76</v>
      </c>
      <c r="B3143" t="s">
        <v>3971</v>
      </c>
      <c r="C3143">
        <v>197</v>
      </c>
      <c r="D3143">
        <v>116</v>
      </c>
      <c r="E3143">
        <v>153</v>
      </c>
      <c r="F3143">
        <v>539</v>
      </c>
      <c r="G3143" t="s">
        <v>6409</v>
      </c>
      <c r="H3143">
        <v>3000</v>
      </c>
      <c r="I3143">
        <v>9396487</v>
      </c>
      <c r="J3143" t="s">
        <v>38</v>
      </c>
      <c r="K3143" t="s">
        <v>128</v>
      </c>
      <c r="Q3143" t="s">
        <v>3857</v>
      </c>
      <c r="R3143" t="s">
        <v>6410</v>
      </c>
      <c r="S3143">
        <v>52421</v>
      </c>
      <c r="T3143">
        <v>5012</v>
      </c>
      <c r="U3143" t="s">
        <v>266</v>
      </c>
      <c r="V3143">
        <v>0</v>
      </c>
      <c r="W3143" t="s">
        <v>6411</v>
      </c>
      <c r="X3143" t="s">
        <v>6412</v>
      </c>
      <c r="Y3143">
        <v>200</v>
      </c>
      <c r="Z3143" t="s">
        <v>44</v>
      </c>
      <c r="AA3143" t="s">
        <v>45</v>
      </c>
      <c r="AB3143" t="s">
        <v>46</v>
      </c>
      <c r="AC3143">
        <v>15000000</v>
      </c>
      <c r="AD3143">
        <v>2006</v>
      </c>
      <c r="AE3143">
        <v>788</v>
      </c>
      <c r="AF3143">
        <v>7</v>
      </c>
      <c r="AG3143">
        <v>2.35</v>
      </c>
      <c r="AH3143">
        <v>0</v>
      </c>
    </row>
    <row r="3144" spans="1:34">
      <c r="A3144" t="s">
        <v>34</v>
      </c>
      <c r="B3144" t="s">
        <v>6413</v>
      </c>
      <c r="C3144">
        <v>195</v>
      </c>
      <c r="D3144">
        <v>112</v>
      </c>
      <c r="E3144">
        <v>0</v>
      </c>
      <c r="F3144">
        <v>383</v>
      </c>
      <c r="G3144" t="s">
        <v>6414</v>
      </c>
      <c r="H3144">
        <v>12000</v>
      </c>
      <c r="I3144">
        <v>11204499</v>
      </c>
      <c r="J3144" t="s">
        <v>38</v>
      </c>
      <c r="K3144" t="s">
        <v>80</v>
      </c>
      <c r="Q3144" t="s">
        <v>218</v>
      </c>
      <c r="R3144" t="s">
        <v>6415</v>
      </c>
      <c r="S3144">
        <v>38142</v>
      </c>
      <c r="T3144">
        <v>13528</v>
      </c>
      <c r="U3144" t="s">
        <v>2910</v>
      </c>
      <c r="V3144">
        <v>0</v>
      </c>
      <c r="W3144" t="s">
        <v>6416</v>
      </c>
      <c r="X3144" t="s">
        <v>6417</v>
      </c>
      <c r="Y3144">
        <v>270</v>
      </c>
      <c r="Z3144" t="s">
        <v>44</v>
      </c>
      <c r="AA3144" t="s">
        <v>45</v>
      </c>
      <c r="AB3144" t="s">
        <v>46</v>
      </c>
      <c r="AC3144">
        <v>14000000</v>
      </c>
      <c r="AD3144">
        <v>2006</v>
      </c>
      <c r="AE3144">
        <v>593</v>
      </c>
      <c r="AF3144">
        <v>7</v>
      </c>
      <c r="AG3144">
        <v>2.35</v>
      </c>
      <c r="AH3144">
        <v>0</v>
      </c>
    </row>
    <row r="3145" spans="1:34">
      <c r="A3145" t="s">
        <v>34</v>
      </c>
      <c r="B3145" t="s">
        <v>6456</v>
      </c>
      <c r="C3145">
        <v>61</v>
      </c>
      <c r="D3145">
        <v>109</v>
      </c>
      <c r="E3145">
        <v>40</v>
      </c>
      <c r="F3145">
        <v>794</v>
      </c>
      <c r="G3145" t="s">
        <v>275</v>
      </c>
      <c r="H3145">
        <v>5000</v>
      </c>
      <c r="I3145">
        <v>2326407</v>
      </c>
      <c r="J3145" t="s">
        <v>38</v>
      </c>
      <c r="Q3145" t="s">
        <v>1196</v>
      </c>
      <c r="R3145" t="s">
        <v>6457</v>
      </c>
      <c r="S3145">
        <v>5016</v>
      </c>
      <c r="T3145">
        <v>7166</v>
      </c>
      <c r="U3145" t="s">
        <v>6458</v>
      </c>
      <c r="V3145">
        <v>5</v>
      </c>
      <c r="W3145" t="s">
        <v>6459</v>
      </c>
      <c r="X3145" t="s">
        <v>6460</v>
      </c>
      <c r="Y3145">
        <v>99</v>
      </c>
      <c r="Z3145" t="s">
        <v>44</v>
      </c>
      <c r="AA3145" t="s">
        <v>329</v>
      </c>
      <c r="AB3145" t="s">
        <v>46</v>
      </c>
      <c r="AC3145">
        <v>12000000</v>
      </c>
      <c r="AD3145">
        <v>2001</v>
      </c>
      <c r="AE3145">
        <v>1000</v>
      </c>
      <c r="AF3145">
        <v>7</v>
      </c>
      <c r="AG3145">
        <v>2.35</v>
      </c>
      <c r="AH3145">
        <v>305</v>
      </c>
    </row>
    <row r="3146" spans="1:34">
      <c r="A3146" t="s">
        <v>34</v>
      </c>
      <c r="B3146" t="s">
        <v>163</v>
      </c>
      <c r="C3146">
        <v>59</v>
      </c>
      <c r="D3146">
        <v>119</v>
      </c>
      <c r="E3146">
        <v>17000</v>
      </c>
      <c r="F3146">
        <v>638</v>
      </c>
      <c r="G3146" t="s">
        <v>4252</v>
      </c>
      <c r="H3146">
        <v>10000</v>
      </c>
      <c r="I3146">
        <v>52293982</v>
      </c>
      <c r="J3146" t="s">
        <v>38</v>
      </c>
      <c r="K3146" t="s">
        <v>520</v>
      </c>
      <c r="Q3146" t="s">
        <v>1161</v>
      </c>
      <c r="R3146" t="s">
        <v>6471</v>
      </c>
      <c r="S3146">
        <v>57831</v>
      </c>
      <c r="T3146">
        <v>11895</v>
      </c>
      <c r="U3146" t="s">
        <v>504</v>
      </c>
      <c r="V3146">
        <v>1</v>
      </c>
      <c r="W3146" t="s">
        <v>6472</v>
      </c>
      <c r="X3146" t="s">
        <v>6473</v>
      </c>
      <c r="Y3146">
        <v>115</v>
      </c>
      <c r="Z3146" t="s">
        <v>44</v>
      </c>
      <c r="AA3146" t="s">
        <v>45</v>
      </c>
      <c r="AB3146" t="s">
        <v>46</v>
      </c>
      <c r="AC3146">
        <v>13800000</v>
      </c>
      <c r="AD3146">
        <v>1986</v>
      </c>
      <c r="AE3146">
        <v>970</v>
      </c>
      <c r="AF3146">
        <v>7</v>
      </c>
      <c r="AG3146">
        <v>1.85</v>
      </c>
      <c r="AH3146">
        <v>0</v>
      </c>
    </row>
    <row r="3147" spans="1:34">
      <c r="A3147" t="s">
        <v>34</v>
      </c>
      <c r="B3147" t="s">
        <v>6492</v>
      </c>
      <c r="C3147">
        <v>181</v>
      </c>
      <c r="D3147">
        <v>120</v>
      </c>
      <c r="E3147">
        <v>64</v>
      </c>
      <c r="F3147">
        <v>72</v>
      </c>
      <c r="G3147" t="s">
        <v>6493</v>
      </c>
      <c r="H3147">
        <v>144</v>
      </c>
      <c r="I3147">
        <v>5004648</v>
      </c>
      <c r="J3147" t="s">
        <v>38</v>
      </c>
      <c r="K3147" t="s">
        <v>87</v>
      </c>
      <c r="Q3147" t="s">
        <v>6494</v>
      </c>
      <c r="R3147" t="s">
        <v>6495</v>
      </c>
      <c r="S3147">
        <v>14031</v>
      </c>
      <c r="T3147">
        <v>474</v>
      </c>
      <c r="U3147" t="s">
        <v>6496</v>
      </c>
      <c r="V3147">
        <v>1</v>
      </c>
      <c r="W3147" t="s">
        <v>6497</v>
      </c>
      <c r="X3147" t="s">
        <v>6498</v>
      </c>
      <c r="Y3147">
        <v>114</v>
      </c>
      <c r="Z3147" t="s">
        <v>110</v>
      </c>
      <c r="AA3147" t="s">
        <v>111</v>
      </c>
      <c r="AB3147" t="s">
        <v>46</v>
      </c>
      <c r="AC3147">
        <v>10000000</v>
      </c>
      <c r="AD3147">
        <v>2009</v>
      </c>
      <c r="AE3147">
        <v>110</v>
      </c>
      <c r="AF3147">
        <v>7</v>
      </c>
      <c r="AG3147">
        <v>1.85</v>
      </c>
      <c r="AH3147">
        <v>0</v>
      </c>
    </row>
    <row r="3148" spans="1:34">
      <c r="A3148" t="s">
        <v>34</v>
      </c>
      <c r="B3148" t="s">
        <v>6503</v>
      </c>
      <c r="C3148">
        <v>136</v>
      </c>
      <c r="D3148">
        <v>126</v>
      </c>
      <c r="E3148">
        <v>37</v>
      </c>
      <c r="F3148">
        <v>883</v>
      </c>
      <c r="G3148" t="s">
        <v>1233</v>
      </c>
      <c r="H3148">
        <v>12000</v>
      </c>
      <c r="I3148">
        <v>17804273</v>
      </c>
      <c r="J3148" t="s">
        <v>38</v>
      </c>
      <c r="K3148" t="s">
        <v>57</v>
      </c>
      <c r="Q3148" t="s">
        <v>698</v>
      </c>
      <c r="R3148" t="s">
        <v>6504</v>
      </c>
      <c r="S3148">
        <v>20449</v>
      </c>
      <c r="T3148">
        <v>25660</v>
      </c>
      <c r="U3148" t="s">
        <v>6505</v>
      </c>
      <c r="V3148">
        <v>0</v>
      </c>
      <c r="W3148" t="s">
        <v>6506</v>
      </c>
      <c r="X3148" t="s">
        <v>6507</v>
      </c>
      <c r="Y3148">
        <v>370</v>
      </c>
      <c r="Z3148" t="s">
        <v>44</v>
      </c>
      <c r="AA3148" t="s">
        <v>45</v>
      </c>
      <c r="AB3148" t="s">
        <v>46</v>
      </c>
      <c r="AC3148">
        <v>20000000</v>
      </c>
      <c r="AD3148">
        <v>2000</v>
      </c>
      <c r="AE3148">
        <v>10000</v>
      </c>
      <c r="AF3148">
        <v>7</v>
      </c>
      <c r="AG3148">
        <v>1.85</v>
      </c>
      <c r="AH3148">
        <v>1000</v>
      </c>
    </row>
    <row r="3149" spans="1:34">
      <c r="A3149" t="s">
        <v>34</v>
      </c>
      <c r="B3149" t="s">
        <v>6178</v>
      </c>
      <c r="C3149">
        <v>358</v>
      </c>
      <c r="D3149">
        <v>128</v>
      </c>
      <c r="E3149">
        <v>79</v>
      </c>
      <c r="F3149">
        <v>414</v>
      </c>
      <c r="G3149" t="s">
        <v>6179</v>
      </c>
      <c r="H3149">
        <v>13000</v>
      </c>
      <c r="I3149">
        <v>50815288</v>
      </c>
      <c r="J3149" t="s">
        <v>38</v>
      </c>
      <c r="K3149" t="s">
        <v>57</v>
      </c>
      <c r="Q3149" t="s">
        <v>209</v>
      </c>
      <c r="R3149" t="s">
        <v>6180</v>
      </c>
      <c r="S3149">
        <v>109191</v>
      </c>
      <c r="T3149">
        <v>14747</v>
      </c>
      <c r="U3149" t="s">
        <v>6181</v>
      </c>
      <c r="V3149">
        <v>0</v>
      </c>
      <c r="W3149" t="s">
        <v>6182</v>
      </c>
      <c r="X3149" t="s">
        <v>6183</v>
      </c>
      <c r="Y3149">
        <v>625</v>
      </c>
      <c r="Z3149" t="s">
        <v>44</v>
      </c>
      <c r="AA3149" t="s">
        <v>45</v>
      </c>
      <c r="AB3149" t="s">
        <v>46</v>
      </c>
      <c r="AC3149">
        <v>50000000</v>
      </c>
      <c r="AD3149">
        <v>2005</v>
      </c>
      <c r="AE3149">
        <v>903</v>
      </c>
      <c r="AF3149">
        <v>7</v>
      </c>
      <c r="AG3149">
        <v>2.35</v>
      </c>
      <c r="AH3149">
        <v>0</v>
      </c>
    </row>
    <row r="3150" spans="1:34">
      <c r="A3150" t="s">
        <v>34</v>
      </c>
      <c r="B3150" t="s">
        <v>6527</v>
      </c>
      <c r="C3150">
        <v>79</v>
      </c>
      <c r="D3150">
        <v>95</v>
      </c>
      <c r="E3150">
        <v>13</v>
      </c>
      <c r="F3150">
        <v>430</v>
      </c>
      <c r="G3150" t="s">
        <v>6528</v>
      </c>
      <c r="H3150">
        <v>1000</v>
      </c>
      <c r="I3150">
        <v>34099640</v>
      </c>
      <c r="J3150" t="s">
        <v>38</v>
      </c>
      <c r="K3150" t="s">
        <v>89</v>
      </c>
      <c r="L3150" t="s">
        <v>520</v>
      </c>
      <c r="Q3150" t="s">
        <v>2264</v>
      </c>
      <c r="R3150" t="s">
        <v>6529</v>
      </c>
      <c r="S3150">
        <v>16651</v>
      </c>
      <c r="T3150">
        <v>2515</v>
      </c>
      <c r="U3150" t="s">
        <v>6530</v>
      </c>
      <c r="V3150">
        <v>0</v>
      </c>
      <c r="W3150" t="s">
        <v>6531</v>
      </c>
      <c r="X3150" t="s">
        <v>6532</v>
      </c>
      <c r="Y3150">
        <v>149</v>
      </c>
      <c r="Z3150" t="s">
        <v>44</v>
      </c>
      <c r="AA3150" t="s">
        <v>45</v>
      </c>
      <c r="AB3150" t="s">
        <v>150</v>
      </c>
      <c r="AC3150">
        <v>5000000</v>
      </c>
      <c r="AD3150">
        <v>2000</v>
      </c>
      <c r="AE3150">
        <v>934</v>
      </c>
      <c r="AF3150">
        <v>7</v>
      </c>
      <c r="AG3150">
        <v>1.37</v>
      </c>
      <c r="AH3150">
        <v>0</v>
      </c>
    </row>
    <row r="3151" spans="1:34">
      <c r="A3151" t="s">
        <v>34</v>
      </c>
      <c r="B3151" t="s">
        <v>2002</v>
      </c>
      <c r="C3151">
        <v>248</v>
      </c>
      <c r="D3151">
        <v>91</v>
      </c>
      <c r="E3151">
        <v>263</v>
      </c>
      <c r="F3151">
        <v>192</v>
      </c>
      <c r="G3151" t="s">
        <v>6577</v>
      </c>
      <c r="H3151">
        <v>967</v>
      </c>
      <c r="I3151">
        <v>2221809</v>
      </c>
      <c r="J3151" t="s">
        <v>38</v>
      </c>
      <c r="Q3151" t="s">
        <v>1501</v>
      </c>
      <c r="R3151" t="s">
        <v>6578</v>
      </c>
      <c r="S3151">
        <v>40618</v>
      </c>
      <c r="T3151">
        <v>1582</v>
      </c>
      <c r="U3151" t="s">
        <v>6453</v>
      </c>
      <c r="V3151">
        <v>0</v>
      </c>
      <c r="W3151" t="s">
        <v>6579</v>
      </c>
      <c r="X3151" t="s">
        <v>6580</v>
      </c>
      <c r="Y3151">
        <v>144</v>
      </c>
      <c r="Z3151" t="s">
        <v>44</v>
      </c>
      <c r="AA3151" t="s">
        <v>45</v>
      </c>
      <c r="AB3151" t="s">
        <v>62</v>
      </c>
      <c r="AC3151">
        <v>5000000</v>
      </c>
      <c r="AD3151">
        <v>2010</v>
      </c>
      <c r="AE3151">
        <v>289</v>
      </c>
      <c r="AF3151">
        <v>7</v>
      </c>
      <c r="AG3151">
        <v>1.85</v>
      </c>
      <c r="AH3151">
        <v>0</v>
      </c>
    </row>
    <row r="3152" spans="1:34">
      <c r="A3152" t="s">
        <v>34</v>
      </c>
      <c r="B3152" t="s">
        <v>6586</v>
      </c>
      <c r="C3152">
        <v>41</v>
      </c>
      <c r="D3152">
        <v>99</v>
      </c>
      <c r="E3152">
        <v>60</v>
      </c>
      <c r="F3152">
        <v>444</v>
      </c>
      <c r="G3152" t="s">
        <v>4186</v>
      </c>
      <c r="H3152">
        <v>979</v>
      </c>
      <c r="I3152">
        <v>562059</v>
      </c>
      <c r="J3152" t="s">
        <v>38</v>
      </c>
      <c r="K3152" t="s">
        <v>57</v>
      </c>
      <c r="Q3152" t="s">
        <v>238</v>
      </c>
      <c r="R3152" t="s">
        <v>6587</v>
      </c>
      <c r="S3152">
        <v>8535</v>
      </c>
      <c r="T3152">
        <v>3130</v>
      </c>
      <c r="U3152" t="s">
        <v>6588</v>
      </c>
      <c r="V3152">
        <v>4</v>
      </c>
      <c r="W3152" t="s">
        <v>6589</v>
      </c>
      <c r="X3152" t="s">
        <v>6590</v>
      </c>
      <c r="Y3152">
        <v>113</v>
      </c>
      <c r="Z3152" t="s">
        <v>44</v>
      </c>
      <c r="AA3152" t="s">
        <v>45</v>
      </c>
      <c r="AB3152" t="s">
        <v>46</v>
      </c>
      <c r="AC3152">
        <v>4000000</v>
      </c>
      <c r="AD3152">
        <v>2002</v>
      </c>
      <c r="AE3152">
        <v>665</v>
      </c>
      <c r="AF3152">
        <v>7</v>
      </c>
      <c r="AG3152">
        <v>1.85</v>
      </c>
      <c r="AH3152">
        <v>872</v>
      </c>
    </row>
    <row r="3153" spans="1:34">
      <c r="A3153" t="s">
        <v>34</v>
      </c>
      <c r="B3153" t="s">
        <v>1899</v>
      </c>
      <c r="C3153">
        <v>343</v>
      </c>
      <c r="D3153">
        <v>105</v>
      </c>
      <c r="E3153">
        <v>0</v>
      </c>
      <c r="F3153">
        <v>502</v>
      </c>
      <c r="G3153" t="s">
        <v>1193</v>
      </c>
      <c r="H3153">
        <v>2000</v>
      </c>
      <c r="I3153">
        <v>201148159</v>
      </c>
      <c r="J3153" t="s">
        <v>38</v>
      </c>
      <c r="K3153" t="s">
        <v>89</v>
      </c>
      <c r="L3153" t="s">
        <v>70</v>
      </c>
      <c r="M3153" t="s">
        <v>87</v>
      </c>
      <c r="Q3153" t="s">
        <v>1675</v>
      </c>
      <c r="R3153" t="s">
        <v>6086</v>
      </c>
      <c r="S3153">
        <v>103749</v>
      </c>
      <c r="T3153">
        <v>4671</v>
      </c>
      <c r="U3153" t="s">
        <v>6087</v>
      </c>
      <c r="V3153">
        <v>1</v>
      </c>
      <c r="W3153" t="s">
        <v>6088</v>
      </c>
      <c r="X3153" t="s">
        <v>6089</v>
      </c>
      <c r="Y3153">
        <v>323</v>
      </c>
      <c r="Z3153" t="s">
        <v>44</v>
      </c>
      <c r="AA3153" t="s">
        <v>45</v>
      </c>
      <c r="AB3153" t="s">
        <v>150</v>
      </c>
      <c r="AC3153">
        <v>95000000</v>
      </c>
      <c r="AD3153">
        <v>2015</v>
      </c>
      <c r="AE3153">
        <v>520</v>
      </c>
      <c r="AF3153">
        <v>7</v>
      </c>
      <c r="AG3153">
        <v>2.35</v>
      </c>
      <c r="AH3153">
        <v>56000</v>
      </c>
    </row>
    <row r="3154" spans="1:34">
      <c r="A3154" t="s">
        <v>34</v>
      </c>
      <c r="B3154" t="s">
        <v>6616</v>
      </c>
      <c r="C3154">
        <v>74</v>
      </c>
      <c r="D3154">
        <v>107</v>
      </c>
      <c r="E3154">
        <v>7</v>
      </c>
      <c r="F3154">
        <v>442</v>
      </c>
      <c r="G3154" t="s">
        <v>2439</v>
      </c>
      <c r="H3154">
        <v>745</v>
      </c>
      <c r="I3154">
        <v>1282084</v>
      </c>
      <c r="J3154" t="s">
        <v>38</v>
      </c>
      <c r="Q3154" t="s">
        <v>404</v>
      </c>
      <c r="R3154" t="s">
        <v>6617</v>
      </c>
      <c r="S3154">
        <v>6221</v>
      </c>
      <c r="T3154">
        <v>2125</v>
      </c>
      <c r="U3154" t="s">
        <v>5898</v>
      </c>
      <c r="V3154">
        <v>1</v>
      </c>
      <c r="W3154" t="s">
        <v>6618</v>
      </c>
      <c r="X3154" t="s">
        <v>6619</v>
      </c>
      <c r="Y3154">
        <v>87</v>
      </c>
      <c r="Z3154" t="s">
        <v>44</v>
      </c>
      <c r="AA3154" t="s">
        <v>45</v>
      </c>
      <c r="AB3154" t="s">
        <v>46</v>
      </c>
      <c r="AC3154">
        <v>2500000</v>
      </c>
      <c r="AD3154">
        <v>1999</v>
      </c>
      <c r="AE3154">
        <v>631</v>
      </c>
      <c r="AF3154">
        <v>7</v>
      </c>
      <c r="AG3154">
        <v>2.35</v>
      </c>
      <c r="AH3154">
        <v>500</v>
      </c>
    </row>
    <row r="3155" spans="1:34">
      <c r="A3155" t="s">
        <v>34</v>
      </c>
      <c r="B3155" t="s">
        <v>6620</v>
      </c>
      <c r="C3155">
        <v>34</v>
      </c>
      <c r="D3155">
        <v>129</v>
      </c>
      <c r="E3155">
        <v>589</v>
      </c>
      <c r="F3155">
        <v>341</v>
      </c>
      <c r="G3155" t="s">
        <v>6620</v>
      </c>
      <c r="H3155">
        <v>690</v>
      </c>
      <c r="I3155">
        <v>34522221</v>
      </c>
      <c r="J3155" t="s">
        <v>38</v>
      </c>
      <c r="Q3155" t="s">
        <v>6621</v>
      </c>
      <c r="R3155" t="s">
        <v>6622</v>
      </c>
      <c r="S3155">
        <v>15401</v>
      </c>
      <c r="T3155">
        <v>2300</v>
      </c>
      <c r="U3155" t="s">
        <v>6623</v>
      </c>
      <c r="V3155">
        <v>7</v>
      </c>
      <c r="W3155" t="s">
        <v>6624</v>
      </c>
      <c r="X3155" t="s">
        <v>6625</v>
      </c>
      <c r="Y3155">
        <v>175</v>
      </c>
      <c r="Z3155" t="s">
        <v>44</v>
      </c>
      <c r="AA3155" t="s">
        <v>45</v>
      </c>
      <c r="AB3155" t="s">
        <v>62</v>
      </c>
      <c r="AC3155">
        <v>2000000</v>
      </c>
      <c r="AD3155">
        <v>2011</v>
      </c>
      <c r="AE3155">
        <v>589</v>
      </c>
      <c r="AF3155">
        <v>7</v>
      </c>
      <c r="AG3155">
        <v>2.35</v>
      </c>
      <c r="AH3155">
        <v>10000</v>
      </c>
    </row>
    <row r="3156" spans="1:34">
      <c r="A3156" t="s">
        <v>34</v>
      </c>
      <c r="B3156" t="s">
        <v>6633</v>
      </c>
      <c r="C3156">
        <v>363</v>
      </c>
      <c r="D3156">
        <v>95</v>
      </c>
      <c r="E3156">
        <v>89</v>
      </c>
      <c r="F3156">
        <v>263</v>
      </c>
      <c r="G3156" t="s">
        <v>2973</v>
      </c>
      <c r="H3156">
        <v>16000</v>
      </c>
      <c r="I3156">
        <v>1028658</v>
      </c>
      <c r="J3156" t="s">
        <v>38</v>
      </c>
      <c r="K3156" t="s">
        <v>90</v>
      </c>
      <c r="L3156" t="s">
        <v>57</v>
      </c>
      <c r="Q3156" t="s">
        <v>825</v>
      </c>
      <c r="R3156" t="s">
        <v>6634</v>
      </c>
      <c r="S3156">
        <v>118684</v>
      </c>
      <c r="T3156">
        <v>17471</v>
      </c>
      <c r="U3156" t="s">
        <v>6635</v>
      </c>
      <c r="V3156">
        <v>0</v>
      </c>
      <c r="W3156" t="s">
        <v>6636</v>
      </c>
      <c r="X3156" t="s">
        <v>6637</v>
      </c>
      <c r="Y3156">
        <v>447</v>
      </c>
      <c r="Z3156" t="s">
        <v>44</v>
      </c>
      <c r="AA3156" t="s">
        <v>696</v>
      </c>
      <c r="AB3156" t="s">
        <v>46</v>
      </c>
      <c r="AC3156">
        <v>3000000</v>
      </c>
      <c r="AD3156">
        <v>2010</v>
      </c>
      <c r="AE3156">
        <v>517</v>
      </c>
      <c r="AF3156">
        <v>7</v>
      </c>
      <c r="AG3156">
        <v>2.35</v>
      </c>
      <c r="AH3156">
        <v>24000</v>
      </c>
    </row>
    <row r="3157" spans="1:34">
      <c r="A3157" t="s">
        <v>34</v>
      </c>
      <c r="B3157" t="s">
        <v>6665</v>
      </c>
      <c r="C3157">
        <v>38</v>
      </c>
      <c r="D3157">
        <v>106</v>
      </c>
      <c r="E3157">
        <v>0</v>
      </c>
      <c r="F3157">
        <v>131</v>
      </c>
      <c r="G3157" t="s">
        <v>1416</v>
      </c>
      <c r="H3157">
        <v>254</v>
      </c>
      <c r="I3157">
        <v>1027119</v>
      </c>
      <c r="J3157" t="s">
        <v>38</v>
      </c>
      <c r="Q3157" t="s">
        <v>6666</v>
      </c>
      <c r="R3157" t="s">
        <v>6667</v>
      </c>
      <c r="S3157">
        <v>2742</v>
      </c>
      <c r="T3157">
        <v>964</v>
      </c>
      <c r="U3157" t="s">
        <v>6668</v>
      </c>
      <c r="V3157">
        <v>1</v>
      </c>
      <c r="W3157" t="s">
        <v>6669</v>
      </c>
      <c r="X3157" t="s">
        <v>6670</v>
      </c>
      <c r="Y3157">
        <v>73</v>
      </c>
      <c r="Z3157" t="s">
        <v>44</v>
      </c>
      <c r="AA3157" t="s">
        <v>45</v>
      </c>
      <c r="AB3157" t="s">
        <v>46</v>
      </c>
      <c r="AC3157">
        <v>225000</v>
      </c>
      <c r="AD3157">
        <v>2000</v>
      </c>
      <c r="AE3157">
        <v>147</v>
      </c>
      <c r="AF3157">
        <v>7</v>
      </c>
      <c r="AG3157">
        <v>1.85</v>
      </c>
      <c r="AH3157">
        <v>72</v>
      </c>
    </row>
    <row r="3158" spans="1:34">
      <c r="A3158" t="s">
        <v>34</v>
      </c>
      <c r="B3158" t="s">
        <v>6671</v>
      </c>
      <c r="C3158">
        <v>242</v>
      </c>
      <c r="D3158">
        <v>92</v>
      </c>
      <c r="E3158">
        <v>135</v>
      </c>
      <c r="F3158">
        <v>259</v>
      </c>
      <c r="G3158" t="s">
        <v>6672</v>
      </c>
      <c r="H3158">
        <v>574</v>
      </c>
      <c r="I3158">
        <v>1316074</v>
      </c>
      <c r="J3158" t="s">
        <v>38</v>
      </c>
      <c r="K3158" t="s">
        <v>87</v>
      </c>
      <c r="L3158" t="s">
        <v>86</v>
      </c>
      <c r="Q3158" t="s">
        <v>6673</v>
      </c>
      <c r="R3158" t="s">
        <v>6674</v>
      </c>
      <c r="S3158">
        <v>71387</v>
      </c>
      <c r="T3158">
        <v>1303</v>
      </c>
      <c r="U3158" t="s">
        <v>6675</v>
      </c>
      <c r="V3158">
        <v>1</v>
      </c>
      <c r="W3158" t="s">
        <v>6676</v>
      </c>
      <c r="X3158" t="s">
        <v>6677</v>
      </c>
      <c r="Y3158">
        <v>228</v>
      </c>
      <c r="Z3158" t="s">
        <v>44</v>
      </c>
      <c r="AA3158" t="s">
        <v>45</v>
      </c>
      <c r="AB3158" t="s">
        <v>62</v>
      </c>
      <c r="AC3158">
        <v>100000</v>
      </c>
      <c r="AD3158">
        <v>2011</v>
      </c>
      <c r="AE3158">
        <v>399</v>
      </c>
      <c r="AF3158">
        <v>7</v>
      </c>
      <c r="AG3158">
        <v>1.85</v>
      </c>
      <c r="AH3158">
        <v>21000</v>
      </c>
    </row>
    <row r="3159" spans="1:34">
      <c r="A3159" t="s">
        <v>34</v>
      </c>
      <c r="B3159" t="s">
        <v>6690</v>
      </c>
      <c r="C3159">
        <v>143</v>
      </c>
      <c r="D3159">
        <v>77</v>
      </c>
      <c r="E3159">
        <v>291</v>
      </c>
      <c r="F3159">
        <v>8</v>
      </c>
      <c r="G3159" t="s">
        <v>6691</v>
      </c>
      <c r="H3159">
        <v>291</v>
      </c>
      <c r="I3159">
        <v>424760</v>
      </c>
      <c r="J3159" t="s">
        <v>38</v>
      </c>
      <c r="K3159" t="s">
        <v>86</v>
      </c>
      <c r="L3159" t="s">
        <v>57</v>
      </c>
      <c r="Q3159" t="s">
        <v>6690</v>
      </c>
      <c r="R3159" t="s">
        <v>6692</v>
      </c>
      <c r="S3159">
        <v>72639</v>
      </c>
      <c r="T3159">
        <v>368</v>
      </c>
      <c r="U3159" t="s">
        <v>6693</v>
      </c>
      <c r="V3159">
        <v>0</v>
      </c>
      <c r="W3159" t="s">
        <v>6694</v>
      </c>
      <c r="X3159" t="s">
        <v>6695</v>
      </c>
      <c r="Y3159">
        <v>371</v>
      </c>
      <c r="Z3159" t="s">
        <v>44</v>
      </c>
      <c r="AA3159" t="s">
        <v>45</v>
      </c>
      <c r="AB3159" t="s">
        <v>62</v>
      </c>
      <c r="AC3159">
        <v>7000</v>
      </c>
      <c r="AD3159">
        <v>2004</v>
      </c>
      <c r="AE3159">
        <v>45</v>
      </c>
      <c r="AF3159">
        <v>7</v>
      </c>
      <c r="AG3159">
        <v>1.85</v>
      </c>
      <c r="AH3159">
        <v>19000</v>
      </c>
    </row>
    <row r="3160" spans="1:34">
      <c r="A3160" t="s">
        <v>34</v>
      </c>
      <c r="B3160" t="s">
        <v>35</v>
      </c>
      <c r="C3160">
        <v>128</v>
      </c>
      <c r="D3160">
        <v>152</v>
      </c>
      <c r="E3160">
        <v>0</v>
      </c>
      <c r="F3160">
        <v>745</v>
      </c>
      <c r="G3160" t="s">
        <v>685</v>
      </c>
      <c r="H3160">
        <v>940</v>
      </c>
      <c r="I3160">
        <v>27796042</v>
      </c>
      <c r="J3160" t="s">
        <v>38</v>
      </c>
      <c r="K3160" t="s">
        <v>87</v>
      </c>
      <c r="Q3160" t="s">
        <v>1507</v>
      </c>
      <c r="R3160" t="s">
        <v>6786</v>
      </c>
      <c r="S3160">
        <v>45031</v>
      </c>
      <c r="T3160">
        <v>4310</v>
      </c>
      <c r="U3160" t="s">
        <v>36</v>
      </c>
      <c r="V3160">
        <v>1</v>
      </c>
      <c r="W3160" t="s">
        <v>6787</v>
      </c>
      <c r="X3160" t="s">
        <v>6788</v>
      </c>
      <c r="Y3160">
        <v>376</v>
      </c>
      <c r="Z3160" t="s">
        <v>44</v>
      </c>
      <c r="AA3160" t="s">
        <v>45</v>
      </c>
      <c r="AB3160" t="s">
        <v>150</v>
      </c>
      <c r="AC3160">
        <v>72000000</v>
      </c>
      <c r="AD3160">
        <v>2001</v>
      </c>
      <c r="AE3160">
        <v>826</v>
      </c>
      <c r="AF3160">
        <v>6.9</v>
      </c>
      <c r="AG3160">
        <v>1.85</v>
      </c>
      <c r="AH3160">
        <v>0</v>
      </c>
    </row>
    <row r="3161" spans="1:34">
      <c r="A3161" t="s">
        <v>34</v>
      </c>
      <c r="B3161" t="s">
        <v>5007</v>
      </c>
      <c r="C3161">
        <v>253</v>
      </c>
      <c r="D3161">
        <v>105</v>
      </c>
      <c r="E3161">
        <v>154</v>
      </c>
      <c r="F3161">
        <v>502</v>
      </c>
      <c r="G3161" t="s">
        <v>6554</v>
      </c>
      <c r="H3161">
        <v>884</v>
      </c>
      <c r="I3161">
        <v>80050171</v>
      </c>
      <c r="J3161" t="s">
        <v>38</v>
      </c>
      <c r="K3161" t="s">
        <v>90</v>
      </c>
      <c r="L3161" t="s">
        <v>57</v>
      </c>
      <c r="Q3161" t="s">
        <v>6841</v>
      </c>
      <c r="R3161" t="s">
        <v>6842</v>
      </c>
      <c r="S3161">
        <v>186982</v>
      </c>
      <c r="T3161">
        <v>2288</v>
      </c>
      <c r="U3161" t="s">
        <v>6446</v>
      </c>
      <c r="V3161">
        <v>0</v>
      </c>
      <c r="W3161" t="s">
        <v>6843</v>
      </c>
      <c r="X3161" t="s">
        <v>6844</v>
      </c>
      <c r="Y3161">
        <v>491</v>
      </c>
      <c r="Z3161" t="s">
        <v>44</v>
      </c>
      <c r="AA3161" t="s">
        <v>45</v>
      </c>
      <c r="AB3161" t="s">
        <v>62</v>
      </c>
      <c r="AC3161">
        <v>20000000</v>
      </c>
      <c r="AD3161">
        <v>2007</v>
      </c>
      <c r="AE3161">
        <v>617</v>
      </c>
      <c r="AF3161">
        <v>6.9</v>
      </c>
      <c r="AG3161">
        <v>1.85</v>
      </c>
      <c r="AH3161">
        <v>0</v>
      </c>
    </row>
    <row r="3162" spans="1:34">
      <c r="A3162" t="s">
        <v>34</v>
      </c>
      <c r="B3162" t="s">
        <v>2615</v>
      </c>
      <c r="C3162">
        <v>279</v>
      </c>
      <c r="D3162">
        <v>120</v>
      </c>
      <c r="E3162">
        <v>508</v>
      </c>
      <c r="F3162">
        <v>1000</v>
      </c>
      <c r="G3162" t="s">
        <v>269</v>
      </c>
      <c r="H3162">
        <v>21000</v>
      </c>
      <c r="I3162">
        <v>58700247</v>
      </c>
      <c r="J3162" t="s">
        <v>38</v>
      </c>
      <c r="K3162" t="s">
        <v>87</v>
      </c>
      <c r="Q3162" t="s">
        <v>2600</v>
      </c>
      <c r="R3162" t="s">
        <v>6852</v>
      </c>
      <c r="S3162">
        <v>95367</v>
      </c>
      <c r="T3162">
        <v>36062</v>
      </c>
      <c r="U3162" t="s">
        <v>2227</v>
      </c>
      <c r="V3162">
        <v>1</v>
      </c>
      <c r="W3162" t="s">
        <v>6853</v>
      </c>
      <c r="X3162" t="s">
        <v>6854</v>
      </c>
      <c r="Y3162">
        <v>260</v>
      </c>
      <c r="Z3162" t="s">
        <v>44</v>
      </c>
      <c r="AA3162" t="s">
        <v>45</v>
      </c>
      <c r="AB3162" t="s">
        <v>62</v>
      </c>
      <c r="AC3162">
        <v>38000000</v>
      </c>
      <c r="AD3162">
        <v>2011</v>
      </c>
      <c r="AE3162">
        <v>11000</v>
      </c>
      <c r="AF3162">
        <v>6.9</v>
      </c>
      <c r="AG3162">
        <v>2.35</v>
      </c>
      <c r="AH3162">
        <v>33000</v>
      </c>
    </row>
    <row r="3163" spans="1:34">
      <c r="A3163" t="s">
        <v>34</v>
      </c>
      <c r="B3163" t="s">
        <v>1492</v>
      </c>
      <c r="C3163">
        <v>131</v>
      </c>
      <c r="D3163">
        <v>113</v>
      </c>
      <c r="E3163">
        <v>188</v>
      </c>
      <c r="F3163">
        <v>631</v>
      </c>
      <c r="G3163" t="s">
        <v>6855</v>
      </c>
      <c r="H3163">
        <v>11000</v>
      </c>
      <c r="I3163">
        <v>72279690</v>
      </c>
      <c r="J3163" t="s">
        <v>38</v>
      </c>
      <c r="K3163" t="s">
        <v>89</v>
      </c>
      <c r="Q3163" t="s">
        <v>39</v>
      </c>
      <c r="R3163" t="s">
        <v>6856</v>
      </c>
      <c r="S3163">
        <v>17948</v>
      </c>
      <c r="T3163">
        <v>14209</v>
      </c>
      <c r="U3163" t="s">
        <v>1112</v>
      </c>
      <c r="V3163">
        <v>5</v>
      </c>
      <c r="W3163" t="s">
        <v>6857</v>
      </c>
      <c r="X3163" t="s">
        <v>6858</v>
      </c>
      <c r="Y3163">
        <v>86</v>
      </c>
      <c r="Z3163" t="s">
        <v>44</v>
      </c>
      <c r="AA3163" t="s">
        <v>45</v>
      </c>
      <c r="AB3163" t="s">
        <v>150</v>
      </c>
      <c r="AC3163">
        <v>37000000</v>
      </c>
      <c r="AD3163">
        <v>2011</v>
      </c>
      <c r="AE3163">
        <v>680</v>
      </c>
      <c r="AF3163">
        <v>6.9</v>
      </c>
      <c r="AG3163">
        <v>1.85</v>
      </c>
      <c r="AH3163">
        <v>0</v>
      </c>
    </row>
    <row r="3164" spans="1:34">
      <c r="A3164" t="s">
        <v>34</v>
      </c>
      <c r="B3164" t="s">
        <v>4179</v>
      </c>
      <c r="C3164">
        <v>10</v>
      </c>
      <c r="D3164">
        <v>114</v>
      </c>
      <c r="E3164">
        <v>503</v>
      </c>
      <c r="F3164">
        <v>697</v>
      </c>
      <c r="G3164" t="s">
        <v>6879</v>
      </c>
      <c r="H3164">
        <v>2000</v>
      </c>
      <c r="I3164">
        <v>4651977</v>
      </c>
      <c r="J3164" t="s">
        <v>38</v>
      </c>
      <c r="Q3164" t="s">
        <v>1123</v>
      </c>
      <c r="R3164" t="s">
        <v>6880</v>
      </c>
      <c r="S3164">
        <v>10410</v>
      </c>
      <c r="T3164">
        <v>4334</v>
      </c>
      <c r="U3164" t="s">
        <v>2904</v>
      </c>
      <c r="V3164">
        <v>3</v>
      </c>
      <c r="W3164" t="s">
        <v>6881</v>
      </c>
      <c r="X3164" t="s">
        <v>6882</v>
      </c>
      <c r="Y3164">
        <v>71</v>
      </c>
      <c r="Z3164" t="s">
        <v>44</v>
      </c>
      <c r="AA3164" t="s">
        <v>45</v>
      </c>
      <c r="AB3164" t="s">
        <v>62</v>
      </c>
      <c r="AC3164">
        <v>35000000</v>
      </c>
      <c r="AD3164">
        <v>1992</v>
      </c>
      <c r="AE3164">
        <v>864</v>
      </c>
      <c r="AF3164">
        <v>6.9</v>
      </c>
      <c r="AG3164">
        <v>2.35</v>
      </c>
      <c r="AH3164">
        <v>892</v>
      </c>
    </row>
    <row r="3165" spans="1:34">
      <c r="A3165" t="s">
        <v>34</v>
      </c>
      <c r="B3165" t="s">
        <v>6886</v>
      </c>
      <c r="C3165">
        <v>75</v>
      </c>
      <c r="D3165">
        <v>98</v>
      </c>
      <c r="E3165">
        <v>61</v>
      </c>
      <c r="F3165">
        <v>83</v>
      </c>
      <c r="G3165" t="s">
        <v>6887</v>
      </c>
      <c r="H3165">
        <v>649</v>
      </c>
      <c r="I3165">
        <v>32701088</v>
      </c>
      <c r="J3165" t="s">
        <v>38</v>
      </c>
      <c r="K3165" t="s">
        <v>89</v>
      </c>
      <c r="L3165" t="s">
        <v>520</v>
      </c>
      <c r="Q3165" t="s">
        <v>6888</v>
      </c>
      <c r="R3165" t="s">
        <v>6889</v>
      </c>
      <c r="S3165">
        <v>10018</v>
      </c>
      <c r="T3165">
        <v>1400</v>
      </c>
      <c r="U3165" t="s">
        <v>5694</v>
      </c>
      <c r="V3165">
        <v>1</v>
      </c>
      <c r="W3165" t="s">
        <v>6890</v>
      </c>
      <c r="X3165" t="s">
        <v>6891</v>
      </c>
      <c r="Y3165">
        <v>108</v>
      </c>
      <c r="Z3165" t="s">
        <v>44</v>
      </c>
      <c r="AA3165" t="s">
        <v>45</v>
      </c>
      <c r="AB3165" t="s">
        <v>150</v>
      </c>
      <c r="AC3165">
        <v>32000000</v>
      </c>
      <c r="AD3165">
        <v>2005</v>
      </c>
      <c r="AE3165">
        <v>579</v>
      </c>
      <c r="AF3165">
        <v>6.9</v>
      </c>
      <c r="AG3165">
        <v>2.35</v>
      </c>
      <c r="AH3165">
        <v>0</v>
      </c>
    </row>
    <row r="3166" spans="1:34">
      <c r="A3166" t="s">
        <v>34</v>
      </c>
      <c r="B3166" t="s">
        <v>2935</v>
      </c>
      <c r="C3166">
        <v>70</v>
      </c>
      <c r="D3166">
        <v>132</v>
      </c>
      <c r="E3166">
        <v>0</v>
      </c>
      <c r="F3166">
        <v>876</v>
      </c>
      <c r="G3166" t="s">
        <v>4344</v>
      </c>
      <c r="H3166">
        <v>13000</v>
      </c>
      <c r="I3166">
        <v>2899970</v>
      </c>
      <c r="J3166" t="s">
        <v>38</v>
      </c>
      <c r="Q3166" t="s">
        <v>859</v>
      </c>
      <c r="R3166" t="s">
        <v>6896</v>
      </c>
      <c r="S3166">
        <v>8039</v>
      </c>
      <c r="T3166">
        <v>16878</v>
      </c>
      <c r="U3166" t="s">
        <v>2325</v>
      </c>
      <c r="V3166">
        <v>2</v>
      </c>
      <c r="W3166" t="s">
        <v>6897</v>
      </c>
      <c r="X3166" t="s">
        <v>6898</v>
      </c>
      <c r="Y3166">
        <v>161</v>
      </c>
      <c r="Z3166" t="s">
        <v>44</v>
      </c>
      <c r="AA3166" t="s">
        <v>45</v>
      </c>
      <c r="AB3166" t="s">
        <v>46</v>
      </c>
      <c r="AC3166">
        <v>32000000</v>
      </c>
      <c r="AD3166">
        <v>1999</v>
      </c>
      <c r="AE3166">
        <v>898</v>
      </c>
      <c r="AF3166">
        <v>6.9</v>
      </c>
      <c r="AG3166">
        <v>2.35</v>
      </c>
      <c r="AH3166">
        <v>625</v>
      </c>
    </row>
    <row r="3167" spans="1:34">
      <c r="A3167" t="s">
        <v>34</v>
      </c>
      <c r="B3167" t="s">
        <v>2456</v>
      </c>
      <c r="C3167">
        <v>135</v>
      </c>
      <c r="D3167">
        <v>101</v>
      </c>
      <c r="E3167">
        <v>96</v>
      </c>
      <c r="F3167">
        <v>442</v>
      </c>
      <c r="G3167" t="s">
        <v>6899</v>
      </c>
      <c r="H3167">
        <v>12000</v>
      </c>
      <c r="I3167">
        <v>24185781</v>
      </c>
      <c r="J3167" t="s">
        <v>38</v>
      </c>
      <c r="K3167" t="s">
        <v>90</v>
      </c>
      <c r="Q3167" t="s">
        <v>218</v>
      </c>
      <c r="R3167" t="s">
        <v>6900</v>
      </c>
      <c r="S3167">
        <v>30339</v>
      </c>
      <c r="T3167">
        <v>13811</v>
      </c>
      <c r="U3167" t="s">
        <v>4474</v>
      </c>
      <c r="V3167">
        <v>1</v>
      </c>
      <c r="W3167" t="s">
        <v>6901</v>
      </c>
      <c r="X3167" t="s">
        <v>6902</v>
      </c>
      <c r="Y3167">
        <v>268</v>
      </c>
      <c r="Z3167" t="s">
        <v>44</v>
      </c>
      <c r="AA3167" t="s">
        <v>45</v>
      </c>
      <c r="AB3167" t="s">
        <v>62</v>
      </c>
      <c r="AC3167">
        <v>31000000</v>
      </c>
      <c r="AD3167">
        <v>2001</v>
      </c>
      <c r="AE3167">
        <v>495</v>
      </c>
      <c r="AF3167">
        <v>6.9</v>
      </c>
      <c r="AG3167">
        <v>2.35</v>
      </c>
      <c r="AH3167">
        <v>0</v>
      </c>
    </row>
    <row r="3168" spans="1:34">
      <c r="A3168" t="s">
        <v>34</v>
      </c>
      <c r="B3168" t="s">
        <v>5377</v>
      </c>
      <c r="C3168">
        <v>288</v>
      </c>
      <c r="D3168">
        <v>130</v>
      </c>
      <c r="E3168">
        <v>776</v>
      </c>
      <c r="F3168">
        <v>358</v>
      </c>
      <c r="G3168" t="s">
        <v>1711</v>
      </c>
      <c r="H3168">
        <v>898</v>
      </c>
      <c r="I3168">
        <v>4463292</v>
      </c>
      <c r="J3168" t="s">
        <v>38</v>
      </c>
      <c r="K3168" t="s">
        <v>80</v>
      </c>
      <c r="L3168" t="s">
        <v>57</v>
      </c>
      <c r="Q3168" t="s">
        <v>4344</v>
      </c>
      <c r="R3168" t="s">
        <v>6954</v>
      </c>
      <c r="S3168">
        <v>34488</v>
      </c>
      <c r="T3168">
        <v>2452</v>
      </c>
      <c r="U3168" t="s">
        <v>1061</v>
      </c>
      <c r="V3168">
        <v>3</v>
      </c>
      <c r="W3168" t="s">
        <v>6955</v>
      </c>
      <c r="X3168" t="s">
        <v>6956</v>
      </c>
      <c r="Y3168">
        <v>136</v>
      </c>
      <c r="Z3168" t="s">
        <v>44</v>
      </c>
      <c r="AA3168" t="s">
        <v>329</v>
      </c>
      <c r="AB3168" t="s">
        <v>62</v>
      </c>
      <c r="AC3168">
        <v>30000000</v>
      </c>
      <c r="AD3168">
        <v>2011</v>
      </c>
      <c r="AE3168">
        <v>584</v>
      </c>
      <c r="AF3168">
        <v>6.9</v>
      </c>
      <c r="AG3168">
        <v>2.35</v>
      </c>
      <c r="AH3168">
        <v>15000</v>
      </c>
    </row>
    <row r="3169" spans="1:34">
      <c r="A3169" t="s">
        <v>34</v>
      </c>
      <c r="B3169" t="s">
        <v>1609</v>
      </c>
      <c r="C3169">
        <v>48</v>
      </c>
      <c r="D3169">
        <v>136</v>
      </c>
      <c r="E3169">
        <v>0</v>
      </c>
      <c r="F3169">
        <v>3000</v>
      </c>
      <c r="G3169" t="s">
        <v>2132</v>
      </c>
      <c r="H3169">
        <v>18000</v>
      </c>
      <c r="I3169">
        <v>21554585</v>
      </c>
      <c r="J3169" t="s">
        <v>38</v>
      </c>
      <c r="K3169" t="s">
        <v>520</v>
      </c>
      <c r="Q3169" t="s">
        <v>1453</v>
      </c>
      <c r="R3169" t="s">
        <v>6969</v>
      </c>
      <c r="S3169">
        <v>36108</v>
      </c>
      <c r="T3169">
        <v>37315</v>
      </c>
      <c r="U3169" t="s">
        <v>849</v>
      </c>
      <c r="V3169">
        <v>0</v>
      </c>
      <c r="W3169" t="s">
        <v>6970</v>
      </c>
      <c r="X3169" t="s">
        <v>6971</v>
      </c>
      <c r="Y3169">
        <v>109</v>
      </c>
      <c r="Z3169" t="s">
        <v>44</v>
      </c>
      <c r="AA3169" t="s">
        <v>45</v>
      </c>
      <c r="AB3169" t="s">
        <v>46</v>
      </c>
      <c r="AC3169">
        <v>25000000</v>
      </c>
      <c r="AD3169">
        <v>1998</v>
      </c>
      <c r="AE3169">
        <v>14000</v>
      </c>
      <c r="AF3169">
        <v>6.9</v>
      </c>
      <c r="AG3169">
        <v>1.85</v>
      </c>
      <c r="AH3169">
        <v>0</v>
      </c>
    </row>
    <row r="3170" spans="1:34">
      <c r="A3170" t="s">
        <v>34</v>
      </c>
      <c r="B3170" t="s">
        <v>5007</v>
      </c>
      <c r="C3170">
        <v>253</v>
      </c>
      <c r="D3170">
        <v>105</v>
      </c>
      <c r="E3170">
        <v>154</v>
      </c>
      <c r="F3170">
        <v>501</v>
      </c>
      <c r="G3170" t="s">
        <v>6554</v>
      </c>
      <c r="H3170">
        <v>884</v>
      </c>
      <c r="I3170">
        <v>80050171</v>
      </c>
      <c r="J3170" t="s">
        <v>38</v>
      </c>
      <c r="K3170" t="s">
        <v>90</v>
      </c>
      <c r="L3170" t="s">
        <v>57</v>
      </c>
      <c r="Q3170" t="s">
        <v>6841</v>
      </c>
      <c r="R3170" t="s">
        <v>6842</v>
      </c>
      <c r="S3170">
        <v>186984</v>
      </c>
      <c r="T3170">
        <v>2287</v>
      </c>
      <c r="U3170" t="s">
        <v>6446</v>
      </c>
      <c r="V3170">
        <v>0</v>
      </c>
      <c r="W3170" t="s">
        <v>6843</v>
      </c>
      <c r="X3170" t="s">
        <v>6844</v>
      </c>
      <c r="Y3170">
        <v>491</v>
      </c>
      <c r="Z3170" t="s">
        <v>44</v>
      </c>
      <c r="AA3170" t="s">
        <v>45</v>
      </c>
      <c r="AB3170" t="s">
        <v>62</v>
      </c>
      <c r="AC3170">
        <v>20000000</v>
      </c>
      <c r="AD3170">
        <v>2007</v>
      </c>
      <c r="AE3170">
        <v>617</v>
      </c>
      <c r="AF3170">
        <v>6.9</v>
      </c>
      <c r="AG3170">
        <v>1.85</v>
      </c>
      <c r="AH3170">
        <v>0</v>
      </c>
    </row>
    <row r="3171" spans="1:34">
      <c r="A3171" t="s">
        <v>34</v>
      </c>
      <c r="B3171" t="s">
        <v>4495</v>
      </c>
      <c r="C3171">
        <v>258</v>
      </c>
      <c r="D3171">
        <v>113</v>
      </c>
      <c r="E3171">
        <v>108</v>
      </c>
      <c r="F3171">
        <v>22</v>
      </c>
      <c r="G3171" t="s">
        <v>6984</v>
      </c>
      <c r="H3171">
        <v>1000</v>
      </c>
      <c r="I3171">
        <v>31146570</v>
      </c>
      <c r="J3171" t="s">
        <v>38</v>
      </c>
      <c r="K3171" t="s">
        <v>57</v>
      </c>
      <c r="Q3171" t="s">
        <v>511</v>
      </c>
      <c r="R3171" t="s">
        <v>6985</v>
      </c>
      <c r="S3171">
        <v>55441</v>
      </c>
      <c r="T3171">
        <v>1136</v>
      </c>
      <c r="U3171" t="s">
        <v>6986</v>
      </c>
      <c r="V3171">
        <v>3</v>
      </c>
      <c r="W3171" t="s">
        <v>6987</v>
      </c>
      <c r="X3171" t="s">
        <v>6988</v>
      </c>
      <c r="Y3171">
        <v>165</v>
      </c>
      <c r="Z3171" t="s">
        <v>44</v>
      </c>
      <c r="AA3171" t="s">
        <v>45</v>
      </c>
      <c r="AB3171" t="s">
        <v>46</v>
      </c>
      <c r="AC3171">
        <v>20000000</v>
      </c>
      <c r="AD3171">
        <v>2010</v>
      </c>
      <c r="AE3171">
        <v>100</v>
      </c>
      <c r="AF3171">
        <v>6.9</v>
      </c>
      <c r="AG3171">
        <v>2.35</v>
      </c>
      <c r="AH3171">
        <v>0</v>
      </c>
    </row>
    <row r="3172" spans="1:34">
      <c r="A3172" t="s">
        <v>34</v>
      </c>
      <c r="B3172" t="s">
        <v>2976</v>
      </c>
      <c r="C3172">
        <v>217</v>
      </c>
      <c r="D3172">
        <v>111</v>
      </c>
      <c r="E3172">
        <v>655</v>
      </c>
      <c r="F3172">
        <v>405</v>
      </c>
      <c r="G3172" t="s">
        <v>509</v>
      </c>
      <c r="H3172">
        <v>24000</v>
      </c>
      <c r="I3172">
        <v>13362308</v>
      </c>
      <c r="J3172" t="s">
        <v>38</v>
      </c>
      <c r="Q3172" t="s">
        <v>346</v>
      </c>
      <c r="R3172" t="s">
        <v>7015</v>
      </c>
      <c r="S3172">
        <v>31898</v>
      </c>
      <c r="T3172">
        <v>39307</v>
      </c>
      <c r="U3172" t="s">
        <v>7016</v>
      </c>
      <c r="V3172">
        <v>1</v>
      </c>
      <c r="W3172" t="s">
        <v>7017</v>
      </c>
      <c r="X3172" t="s">
        <v>7018</v>
      </c>
      <c r="Y3172">
        <v>111</v>
      </c>
      <c r="Z3172" t="s">
        <v>44</v>
      </c>
      <c r="AA3172" t="s">
        <v>45</v>
      </c>
      <c r="AB3172" t="s">
        <v>62</v>
      </c>
      <c r="AC3172">
        <v>18000000</v>
      </c>
      <c r="AD3172">
        <v>2013</v>
      </c>
      <c r="AE3172">
        <v>14000</v>
      </c>
      <c r="AF3172">
        <v>6.9</v>
      </c>
      <c r="AG3172">
        <v>2.35</v>
      </c>
      <c r="AH3172">
        <v>0</v>
      </c>
    </row>
    <row r="3173" spans="1:34">
      <c r="A3173" t="s">
        <v>34</v>
      </c>
      <c r="B3173" t="s">
        <v>7032</v>
      </c>
      <c r="C3173">
        <v>230</v>
      </c>
      <c r="D3173">
        <v>111</v>
      </c>
      <c r="E3173">
        <v>0</v>
      </c>
      <c r="F3173">
        <v>727</v>
      </c>
      <c r="G3173" t="s">
        <v>7033</v>
      </c>
      <c r="H3173">
        <v>796</v>
      </c>
      <c r="I3173">
        <v>13034417</v>
      </c>
      <c r="J3173" t="s">
        <v>38</v>
      </c>
      <c r="K3173" t="s">
        <v>520</v>
      </c>
      <c r="Q3173" t="s">
        <v>3729</v>
      </c>
      <c r="R3173" t="s">
        <v>7034</v>
      </c>
      <c r="S3173">
        <v>55665</v>
      </c>
      <c r="T3173">
        <v>2633</v>
      </c>
      <c r="U3173" t="s">
        <v>5899</v>
      </c>
      <c r="V3173">
        <v>1</v>
      </c>
      <c r="W3173" t="s">
        <v>7035</v>
      </c>
      <c r="X3173" t="s">
        <v>7036</v>
      </c>
      <c r="Y3173">
        <v>118</v>
      </c>
      <c r="Z3173" t="s">
        <v>44</v>
      </c>
      <c r="AA3173" t="s">
        <v>45</v>
      </c>
      <c r="AB3173" t="s">
        <v>62</v>
      </c>
      <c r="AC3173">
        <v>15000000</v>
      </c>
      <c r="AD3173">
        <v>2009</v>
      </c>
      <c r="AE3173">
        <v>787</v>
      </c>
      <c r="AF3173">
        <v>6.9</v>
      </c>
      <c r="AG3173">
        <v>2.35</v>
      </c>
      <c r="AH3173">
        <v>10000</v>
      </c>
    </row>
    <row r="3174" spans="1:34">
      <c r="A3174" t="s">
        <v>34</v>
      </c>
      <c r="B3174" t="s">
        <v>7046</v>
      </c>
      <c r="C3174">
        <v>94</v>
      </c>
      <c r="D3174">
        <v>119</v>
      </c>
      <c r="E3174">
        <v>213</v>
      </c>
      <c r="F3174">
        <v>249</v>
      </c>
      <c r="G3174" t="s">
        <v>2937</v>
      </c>
      <c r="H3174">
        <v>886</v>
      </c>
      <c r="I3174">
        <v>156645693</v>
      </c>
      <c r="J3174" t="s">
        <v>38</v>
      </c>
      <c r="K3174" t="s">
        <v>87</v>
      </c>
      <c r="L3174" t="s">
        <v>57</v>
      </c>
      <c r="Q3174" t="s">
        <v>3422</v>
      </c>
      <c r="R3174" t="s">
        <v>7047</v>
      </c>
      <c r="S3174">
        <v>55101</v>
      </c>
      <c r="T3174">
        <v>1639</v>
      </c>
      <c r="U3174" t="s">
        <v>7048</v>
      </c>
      <c r="V3174">
        <v>0</v>
      </c>
      <c r="W3174" t="s">
        <v>7049</v>
      </c>
      <c r="X3174" t="s">
        <v>7050</v>
      </c>
      <c r="Y3174">
        <v>201</v>
      </c>
      <c r="Z3174" t="s">
        <v>44</v>
      </c>
      <c r="AA3174" t="s">
        <v>45</v>
      </c>
      <c r="AB3174" t="s">
        <v>46</v>
      </c>
      <c r="AC3174">
        <v>14000000</v>
      </c>
      <c r="AD3174">
        <v>1987</v>
      </c>
      <c r="AE3174">
        <v>276</v>
      </c>
      <c r="AF3174">
        <v>6.9</v>
      </c>
      <c r="AG3174">
        <v>1.85</v>
      </c>
      <c r="AH3174">
        <v>3000</v>
      </c>
    </row>
    <row r="3175" spans="1:34">
      <c r="A3175" t="s">
        <v>34</v>
      </c>
      <c r="B3175" t="s">
        <v>6385</v>
      </c>
      <c r="C3175">
        <v>83</v>
      </c>
      <c r="D3175">
        <v>109</v>
      </c>
      <c r="E3175">
        <v>97</v>
      </c>
      <c r="F3175">
        <v>355</v>
      </c>
      <c r="G3175" t="s">
        <v>78</v>
      </c>
      <c r="H3175">
        <v>13000</v>
      </c>
      <c r="I3175">
        <v>14060950</v>
      </c>
      <c r="J3175" t="s">
        <v>38</v>
      </c>
      <c r="Q3175" t="s">
        <v>7071</v>
      </c>
      <c r="R3175" t="s">
        <v>7072</v>
      </c>
      <c r="S3175">
        <v>14354</v>
      </c>
      <c r="T3175">
        <v>14347</v>
      </c>
      <c r="U3175" t="s">
        <v>7073</v>
      </c>
      <c r="V3175">
        <v>1</v>
      </c>
      <c r="W3175" t="s">
        <v>7074</v>
      </c>
      <c r="X3175" t="s">
        <v>7075</v>
      </c>
      <c r="Y3175">
        <v>139</v>
      </c>
      <c r="Z3175" t="s">
        <v>44</v>
      </c>
      <c r="AA3175" t="s">
        <v>45</v>
      </c>
      <c r="AB3175" t="s">
        <v>62</v>
      </c>
      <c r="AC3175">
        <v>12500000</v>
      </c>
      <c r="AD3175">
        <v>2002</v>
      </c>
      <c r="AE3175">
        <v>795</v>
      </c>
      <c r="AF3175">
        <v>6.9</v>
      </c>
      <c r="AG3175">
        <v>1.85</v>
      </c>
      <c r="AH3175">
        <v>0</v>
      </c>
    </row>
    <row r="3176" spans="1:34">
      <c r="A3176" t="s">
        <v>34</v>
      </c>
      <c r="B3176" t="s">
        <v>7084</v>
      </c>
      <c r="C3176">
        <v>101</v>
      </c>
      <c r="D3176">
        <v>97</v>
      </c>
      <c r="E3176">
        <v>16</v>
      </c>
      <c r="F3176">
        <v>637</v>
      </c>
      <c r="G3176" t="s">
        <v>7085</v>
      </c>
      <c r="H3176">
        <v>4000</v>
      </c>
      <c r="I3176">
        <v>38201895</v>
      </c>
      <c r="J3176" t="s">
        <v>38</v>
      </c>
      <c r="K3176" t="s">
        <v>87</v>
      </c>
      <c r="Q3176" t="s">
        <v>7086</v>
      </c>
      <c r="R3176" t="s">
        <v>7087</v>
      </c>
      <c r="S3176">
        <v>149222</v>
      </c>
      <c r="T3176">
        <v>6223</v>
      </c>
      <c r="U3176" t="s">
        <v>7088</v>
      </c>
      <c r="V3176">
        <v>3</v>
      </c>
      <c r="W3176" t="s">
        <v>7089</v>
      </c>
      <c r="X3176" t="s">
        <v>7090</v>
      </c>
      <c r="Y3176">
        <v>749</v>
      </c>
      <c r="Z3176" t="s">
        <v>44</v>
      </c>
      <c r="AA3176" t="s">
        <v>45</v>
      </c>
      <c r="AB3176" t="s">
        <v>46</v>
      </c>
      <c r="AC3176">
        <v>10500000</v>
      </c>
      <c r="AD3176">
        <v>1999</v>
      </c>
      <c r="AE3176">
        <v>656</v>
      </c>
      <c r="AF3176">
        <v>6.9</v>
      </c>
      <c r="AG3176">
        <v>1.85</v>
      </c>
      <c r="AH3176">
        <v>0</v>
      </c>
    </row>
    <row r="3177" spans="1:34">
      <c r="A3177" t="s">
        <v>34</v>
      </c>
      <c r="B3177" t="s">
        <v>7118</v>
      </c>
      <c r="C3177">
        <v>50</v>
      </c>
      <c r="D3177">
        <v>176</v>
      </c>
      <c r="E3177">
        <v>147</v>
      </c>
      <c r="F3177">
        <v>1000</v>
      </c>
      <c r="G3177" t="s">
        <v>7119</v>
      </c>
      <c r="H3177">
        <v>8000</v>
      </c>
      <c r="I3177">
        <v>3047539</v>
      </c>
      <c r="J3177" t="s">
        <v>38</v>
      </c>
      <c r="K3177" t="s">
        <v>87</v>
      </c>
      <c r="Q3177" t="s">
        <v>1283</v>
      </c>
      <c r="R3177" t="s">
        <v>7120</v>
      </c>
      <c r="S3177">
        <v>42296</v>
      </c>
      <c r="T3177">
        <v>13762</v>
      </c>
      <c r="U3177" t="s">
        <v>7121</v>
      </c>
      <c r="V3177">
        <v>4</v>
      </c>
      <c r="W3177" t="s">
        <v>7122</v>
      </c>
      <c r="X3177" t="s">
        <v>7123</v>
      </c>
      <c r="Y3177">
        <v>286</v>
      </c>
      <c r="Z3177" t="s">
        <v>1288</v>
      </c>
      <c r="AA3177" t="s">
        <v>1289</v>
      </c>
      <c r="AB3177" t="s">
        <v>532</v>
      </c>
      <c r="AC3177">
        <v>7217600</v>
      </c>
      <c r="AD3177">
        <v>2012</v>
      </c>
      <c r="AE3177">
        <v>3000</v>
      </c>
      <c r="AF3177">
        <v>6.9</v>
      </c>
      <c r="AG3177">
        <v>2.35</v>
      </c>
      <c r="AH3177">
        <v>12000</v>
      </c>
    </row>
    <row r="3178" spans="1:34">
      <c r="A3178" t="s">
        <v>34</v>
      </c>
      <c r="B3178" t="s">
        <v>7124</v>
      </c>
      <c r="C3178">
        <v>32</v>
      </c>
      <c r="D3178">
        <v>125</v>
      </c>
      <c r="E3178">
        <v>43</v>
      </c>
      <c r="F3178">
        <v>122</v>
      </c>
      <c r="G3178" t="s">
        <v>7125</v>
      </c>
      <c r="H3178">
        <v>563</v>
      </c>
      <c r="I3178">
        <v>29200000</v>
      </c>
      <c r="J3178" t="s">
        <v>38</v>
      </c>
      <c r="K3178" t="s">
        <v>128</v>
      </c>
      <c r="L3178" t="s">
        <v>87</v>
      </c>
      <c r="Q3178" t="s">
        <v>7126</v>
      </c>
      <c r="R3178" t="s">
        <v>7127</v>
      </c>
      <c r="S3178">
        <v>6142</v>
      </c>
      <c r="T3178">
        <v>1097</v>
      </c>
      <c r="U3178" t="s">
        <v>7128</v>
      </c>
      <c r="V3178">
        <v>0</v>
      </c>
      <c r="W3178" t="s">
        <v>7129</v>
      </c>
      <c r="X3178" t="s">
        <v>7130</v>
      </c>
      <c r="Y3178">
        <v>52</v>
      </c>
      <c r="Z3178" t="s">
        <v>44</v>
      </c>
      <c r="AA3178" t="s">
        <v>45</v>
      </c>
      <c r="AB3178" t="s">
        <v>46</v>
      </c>
      <c r="AC3178">
        <v>8500000</v>
      </c>
      <c r="AD3178">
        <v>1979</v>
      </c>
      <c r="AE3178">
        <v>236</v>
      </c>
      <c r="AF3178">
        <v>6.9</v>
      </c>
      <c r="AG3178">
        <v>1.85</v>
      </c>
      <c r="AH3178">
        <v>1000</v>
      </c>
    </row>
    <row r="3179" spans="1:34">
      <c r="A3179" t="s">
        <v>76</v>
      </c>
      <c r="B3179" t="s">
        <v>7131</v>
      </c>
      <c r="C3179">
        <v>196</v>
      </c>
      <c r="D3179">
        <v>92</v>
      </c>
      <c r="E3179">
        <v>54</v>
      </c>
      <c r="F3179">
        <v>306</v>
      </c>
      <c r="G3179" t="s">
        <v>1239</v>
      </c>
      <c r="H3179">
        <v>776</v>
      </c>
      <c r="I3179">
        <v>8279017</v>
      </c>
      <c r="J3179" t="s">
        <v>38</v>
      </c>
      <c r="K3179" t="s">
        <v>94</v>
      </c>
      <c r="Q3179" t="s">
        <v>7132</v>
      </c>
      <c r="R3179" t="s">
        <v>7133</v>
      </c>
      <c r="S3179">
        <v>34191</v>
      </c>
      <c r="T3179">
        <v>1761</v>
      </c>
      <c r="U3179" t="s">
        <v>6106</v>
      </c>
      <c r="V3179">
        <v>1</v>
      </c>
      <c r="W3179" t="s">
        <v>7134</v>
      </c>
      <c r="X3179" t="s">
        <v>7135</v>
      </c>
      <c r="Y3179">
        <v>339</v>
      </c>
      <c r="Z3179" t="s">
        <v>44</v>
      </c>
      <c r="AA3179" t="s">
        <v>329</v>
      </c>
      <c r="AB3179" t="s">
        <v>46</v>
      </c>
      <c r="AC3179">
        <v>8000000</v>
      </c>
      <c r="AD3179">
        <v>2000</v>
      </c>
      <c r="AE3179">
        <v>595</v>
      </c>
      <c r="AF3179">
        <v>6.9</v>
      </c>
      <c r="AG3179">
        <v>2.35</v>
      </c>
      <c r="AH3179">
        <v>0</v>
      </c>
    </row>
    <row r="3180" spans="1:34">
      <c r="A3180" t="s">
        <v>34</v>
      </c>
      <c r="B3180" t="s">
        <v>4890</v>
      </c>
      <c r="C3180">
        <v>49</v>
      </c>
      <c r="D3180">
        <v>97</v>
      </c>
      <c r="E3180">
        <v>554</v>
      </c>
      <c r="F3180">
        <v>530</v>
      </c>
      <c r="G3180" t="s">
        <v>2462</v>
      </c>
      <c r="H3180">
        <v>876</v>
      </c>
      <c r="I3180">
        <v>233103</v>
      </c>
      <c r="J3180" t="s">
        <v>38</v>
      </c>
      <c r="Q3180" t="s">
        <v>2325</v>
      </c>
      <c r="R3180" t="s">
        <v>7160</v>
      </c>
      <c r="S3180">
        <v>2670</v>
      </c>
      <c r="T3180">
        <v>2544</v>
      </c>
      <c r="U3180" t="s">
        <v>2817</v>
      </c>
      <c r="V3180">
        <v>3</v>
      </c>
      <c r="W3180" t="s">
        <v>7161</v>
      </c>
      <c r="X3180" t="s">
        <v>7162</v>
      </c>
      <c r="Y3180">
        <v>50</v>
      </c>
      <c r="Z3180" t="s">
        <v>44</v>
      </c>
      <c r="AA3180" t="s">
        <v>329</v>
      </c>
      <c r="AB3180" t="s">
        <v>46</v>
      </c>
      <c r="AC3180">
        <v>7000000</v>
      </c>
      <c r="AD3180">
        <v>2005</v>
      </c>
      <c r="AE3180">
        <v>838</v>
      </c>
      <c r="AF3180">
        <v>6.9</v>
      </c>
      <c r="AG3180">
        <v>2.35</v>
      </c>
      <c r="AH3180">
        <v>311</v>
      </c>
    </row>
    <row r="3181" spans="1:34">
      <c r="A3181" t="s">
        <v>34</v>
      </c>
      <c r="B3181" t="s">
        <v>7163</v>
      </c>
      <c r="C3181">
        <v>200</v>
      </c>
      <c r="D3181">
        <v>116</v>
      </c>
      <c r="E3181">
        <v>129</v>
      </c>
      <c r="F3181">
        <v>782</v>
      </c>
      <c r="G3181" t="s">
        <v>1686</v>
      </c>
      <c r="H3181">
        <v>10000</v>
      </c>
      <c r="I3181">
        <v>2268296</v>
      </c>
      <c r="J3181" t="s">
        <v>38</v>
      </c>
      <c r="K3181" t="s">
        <v>57</v>
      </c>
      <c r="Q3181" t="s">
        <v>5830</v>
      </c>
      <c r="R3181" t="s">
        <v>7164</v>
      </c>
      <c r="S3181">
        <v>41856</v>
      </c>
      <c r="T3181">
        <v>13180</v>
      </c>
      <c r="U3181" t="s">
        <v>7165</v>
      </c>
      <c r="V3181">
        <v>4</v>
      </c>
      <c r="W3181" t="s">
        <v>7166</v>
      </c>
      <c r="X3181" t="s">
        <v>7167</v>
      </c>
      <c r="Y3181">
        <v>119</v>
      </c>
      <c r="Z3181" t="s">
        <v>44</v>
      </c>
      <c r="AA3181" t="s">
        <v>329</v>
      </c>
      <c r="AB3181" t="s">
        <v>62</v>
      </c>
      <c r="AC3181">
        <v>6500000</v>
      </c>
      <c r="AD3181">
        <v>2013</v>
      </c>
      <c r="AE3181">
        <v>918</v>
      </c>
      <c r="AF3181">
        <v>6.9</v>
      </c>
      <c r="AG3181">
        <v>2.35</v>
      </c>
      <c r="AH3181">
        <v>12000</v>
      </c>
    </row>
    <row r="3182" spans="1:34">
      <c r="A3182" t="s">
        <v>34</v>
      </c>
      <c r="B3182" t="s">
        <v>7172</v>
      </c>
      <c r="C3182">
        <v>32</v>
      </c>
      <c r="D3182">
        <v>144</v>
      </c>
      <c r="E3182">
        <v>54</v>
      </c>
      <c r="F3182">
        <v>332</v>
      </c>
      <c r="G3182" t="s">
        <v>7173</v>
      </c>
      <c r="H3182">
        <v>469</v>
      </c>
      <c r="I3182">
        <v>20400000</v>
      </c>
      <c r="J3182" t="s">
        <v>38</v>
      </c>
      <c r="K3182" t="s">
        <v>87</v>
      </c>
      <c r="L3182" t="s">
        <v>92</v>
      </c>
      <c r="Q3182" t="s">
        <v>3307</v>
      </c>
      <c r="R3182" t="s">
        <v>7174</v>
      </c>
      <c r="S3182">
        <v>6304</v>
      </c>
      <c r="T3182">
        <v>2037</v>
      </c>
      <c r="U3182" t="s">
        <v>7175</v>
      </c>
      <c r="V3182">
        <v>0</v>
      </c>
      <c r="W3182" t="s">
        <v>7176</v>
      </c>
      <c r="X3182" t="s">
        <v>7177</v>
      </c>
      <c r="Y3182">
        <v>87</v>
      </c>
      <c r="Z3182" t="s">
        <v>44</v>
      </c>
      <c r="AA3182" t="s">
        <v>45</v>
      </c>
      <c r="AB3182" t="s">
        <v>199</v>
      </c>
      <c r="AC3182">
        <v>8000000</v>
      </c>
      <c r="AD3182">
        <v>1946</v>
      </c>
      <c r="AE3182">
        <v>436</v>
      </c>
      <c r="AF3182">
        <v>6.9</v>
      </c>
      <c r="AG3182">
        <v>1.37</v>
      </c>
      <c r="AH3182">
        <v>403</v>
      </c>
    </row>
    <row r="3183" spans="1:34">
      <c r="A3183" t="s">
        <v>34</v>
      </c>
      <c r="B3183" t="s">
        <v>3031</v>
      </c>
      <c r="C3183">
        <v>68</v>
      </c>
      <c r="D3183">
        <v>141</v>
      </c>
      <c r="E3183">
        <v>407</v>
      </c>
      <c r="F3183">
        <v>501</v>
      </c>
      <c r="G3183" t="s">
        <v>7178</v>
      </c>
      <c r="H3183">
        <v>688</v>
      </c>
      <c r="I3183">
        <v>3064356</v>
      </c>
      <c r="J3183" t="s">
        <v>38</v>
      </c>
      <c r="K3183" t="s">
        <v>87</v>
      </c>
      <c r="Q3183" t="s">
        <v>7179</v>
      </c>
      <c r="R3183" t="s">
        <v>7180</v>
      </c>
      <c r="S3183">
        <v>3433</v>
      </c>
      <c r="T3183">
        <v>2584</v>
      </c>
      <c r="U3183" t="s">
        <v>4841</v>
      </c>
      <c r="V3183">
        <v>6</v>
      </c>
      <c r="W3183" t="s">
        <v>7181</v>
      </c>
      <c r="X3183" t="s">
        <v>7182</v>
      </c>
      <c r="Y3183">
        <v>81</v>
      </c>
      <c r="Z3183" t="s">
        <v>44</v>
      </c>
      <c r="AA3183" t="s">
        <v>45</v>
      </c>
      <c r="AB3183" t="s">
        <v>62</v>
      </c>
      <c r="AC3183">
        <v>5600000</v>
      </c>
      <c r="AD3183">
        <v>2002</v>
      </c>
      <c r="AE3183">
        <v>659</v>
      </c>
      <c r="AF3183">
        <v>6.9</v>
      </c>
      <c r="AG3183">
        <v>1.85</v>
      </c>
      <c r="AH3183">
        <v>160</v>
      </c>
    </row>
    <row r="3184" spans="1:34">
      <c r="A3184" t="s">
        <v>34</v>
      </c>
      <c r="B3184" t="s">
        <v>3567</v>
      </c>
      <c r="C3184">
        <v>232</v>
      </c>
      <c r="D3184">
        <v>117</v>
      </c>
      <c r="E3184">
        <v>234</v>
      </c>
      <c r="F3184">
        <v>221</v>
      </c>
      <c r="G3184" t="s">
        <v>3867</v>
      </c>
      <c r="H3184">
        <v>12000</v>
      </c>
      <c r="I3184">
        <v>371897</v>
      </c>
      <c r="J3184" t="s">
        <v>38</v>
      </c>
      <c r="Q3184" t="s">
        <v>2304</v>
      </c>
      <c r="R3184" t="s">
        <v>7205</v>
      </c>
      <c r="S3184">
        <v>36494</v>
      </c>
      <c r="T3184">
        <v>13607</v>
      </c>
      <c r="U3184" t="s">
        <v>7206</v>
      </c>
      <c r="V3184">
        <v>2</v>
      </c>
      <c r="W3184" t="s">
        <v>7207</v>
      </c>
      <c r="X3184" t="s">
        <v>7208</v>
      </c>
      <c r="Y3184">
        <v>118</v>
      </c>
      <c r="Z3184" t="s">
        <v>44</v>
      </c>
      <c r="AA3184" t="s">
        <v>45</v>
      </c>
      <c r="AB3184" t="s">
        <v>46</v>
      </c>
      <c r="AC3184">
        <v>4000000</v>
      </c>
      <c r="AD3184">
        <v>2013</v>
      </c>
      <c r="AE3184">
        <v>1000</v>
      </c>
      <c r="AF3184">
        <v>6.9</v>
      </c>
      <c r="AG3184">
        <v>2.35</v>
      </c>
      <c r="AH3184">
        <v>11000</v>
      </c>
    </row>
    <row r="3185" spans="1:34">
      <c r="A3185" t="s">
        <v>34</v>
      </c>
      <c r="B3185" t="s">
        <v>7209</v>
      </c>
      <c r="C3185">
        <v>61</v>
      </c>
      <c r="D3185">
        <v>99</v>
      </c>
      <c r="E3185">
        <v>29</v>
      </c>
      <c r="F3185">
        <v>64</v>
      </c>
      <c r="G3185" t="s">
        <v>2863</v>
      </c>
      <c r="H3185">
        <v>117</v>
      </c>
      <c r="I3185">
        <v>19959</v>
      </c>
      <c r="J3185" t="s">
        <v>38</v>
      </c>
      <c r="Q3185" t="s">
        <v>7210</v>
      </c>
      <c r="R3185" t="s">
        <v>7211</v>
      </c>
      <c r="S3185">
        <v>3579</v>
      </c>
      <c r="T3185">
        <v>298</v>
      </c>
      <c r="U3185" t="s">
        <v>6838</v>
      </c>
      <c r="V3185">
        <v>2</v>
      </c>
      <c r="W3185" t="s">
        <v>7212</v>
      </c>
      <c r="X3185" t="s">
        <v>7213</v>
      </c>
      <c r="Y3185">
        <v>14</v>
      </c>
      <c r="Z3185" t="s">
        <v>44</v>
      </c>
      <c r="AA3185" t="s">
        <v>7214</v>
      </c>
      <c r="AB3185" t="s">
        <v>46</v>
      </c>
      <c r="AC3185">
        <v>3800000</v>
      </c>
      <c r="AD3185">
        <v>2009</v>
      </c>
      <c r="AE3185">
        <v>64</v>
      </c>
      <c r="AF3185">
        <v>6.9</v>
      </c>
      <c r="AG3185">
        <v>2.35</v>
      </c>
      <c r="AH3185">
        <v>0</v>
      </c>
    </row>
    <row r="3186" spans="1:34">
      <c r="A3186" t="s">
        <v>34</v>
      </c>
      <c r="B3186" t="s">
        <v>7241</v>
      </c>
      <c r="C3186">
        <v>168</v>
      </c>
      <c r="D3186">
        <v>102</v>
      </c>
      <c r="E3186">
        <v>22</v>
      </c>
      <c r="F3186">
        <v>80</v>
      </c>
      <c r="G3186" t="s">
        <v>6227</v>
      </c>
      <c r="H3186">
        <v>10000</v>
      </c>
      <c r="I3186">
        <v>1477002</v>
      </c>
      <c r="J3186" t="s">
        <v>38</v>
      </c>
      <c r="K3186" t="s">
        <v>87</v>
      </c>
      <c r="Q3186" t="s">
        <v>5830</v>
      </c>
      <c r="R3186" t="s">
        <v>7242</v>
      </c>
      <c r="S3186">
        <v>16645</v>
      </c>
      <c r="T3186">
        <v>11184</v>
      </c>
      <c r="U3186" t="s">
        <v>7243</v>
      </c>
      <c r="V3186">
        <v>3</v>
      </c>
      <c r="W3186" t="s">
        <v>7244</v>
      </c>
      <c r="X3186" t="s">
        <v>7245</v>
      </c>
      <c r="Y3186">
        <v>72</v>
      </c>
      <c r="Z3186" t="s">
        <v>44</v>
      </c>
      <c r="AA3186" t="s">
        <v>45</v>
      </c>
      <c r="AB3186" t="s">
        <v>46</v>
      </c>
      <c r="AC3186">
        <v>2000000</v>
      </c>
      <c r="AD3186">
        <v>2015</v>
      </c>
      <c r="AE3186">
        <v>1000</v>
      </c>
      <c r="AF3186">
        <v>6.9</v>
      </c>
      <c r="AG3186">
        <v>2.35</v>
      </c>
      <c r="AH3186">
        <v>0</v>
      </c>
    </row>
    <row r="3187" spans="1:34">
      <c r="A3187" t="s">
        <v>34</v>
      </c>
      <c r="B3187" t="s">
        <v>7246</v>
      </c>
      <c r="C3187">
        <v>76</v>
      </c>
      <c r="D3187">
        <v>100</v>
      </c>
      <c r="E3187">
        <v>87</v>
      </c>
      <c r="F3187">
        <v>420</v>
      </c>
      <c r="G3187" t="s">
        <v>546</v>
      </c>
      <c r="H3187">
        <v>887</v>
      </c>
      <c r="I3187">
        <v>396035</v>
      </c>
      <c r="J3187" t="s">
        <v>38</v>
      </c>
      <c r="K3187" t="s">
        <v>87</v>
      </c>
      <c r="Q3187" t="s">
        <v>727</v>
      </c>
      <c r="R3187" t="s">
        <v>7247</v>
      </c>
      <c r="S3187">
        <v>2725</v>
      </c>
      <c r="T3187">
        <v>2721</v>
      </c>
      <c r="U3187" t="s">
        <v>7200</v>
      </c>
      <c r="V3187">
        <v>0</v>
      </c>
      <c r="W3187" t="s">
        <v>7248</v>
      </c>
      <c r="X3187" t="s">
        <v>7249</v>
      </c>
      <c r="Y3187">
        <v>48</v>
      </c>
      <c r="Z3187" t="s">
        <v>44</v>
      </c>
      <c r="AA3187" t="s">
        <v>329</v>
      </c>
      <c r="AB3187" t="s">
        <v>46</v>
      </c>
      <c r="AC3187">
        <v>1000000</v>
      </c>
      <c r="AD3187">
        <v>2004</v>
      </c>
      <c r="AE3187">
        <v>805</v>
      </c>
      <c r="AF3187">
        <v>6.9</v>
      </c>
      <c r="AG3187">
        <v>1.85</v>
      </c>
      <c r="AH3187">
        <v>305</v>
      </c>
    </row>
    <row r="3188" spans="1:34">
      <c r="A3188" t="s">
        <v>34</v>
      </c>
      <c r="B3188" t="s">
        <v>3567</v>
      </c>
      <c r="C3188">
        <v>88</v>
      </c>
      <c r="D3188">
        <v>108</v>
      </c>
      <c r="E3188">
        <v>234</v>
      </c>
      <c r="F3188">
        <v>463</v>
      </c>
      <c r="G3188" t="s">
        <v>3569</v>
      </c>
      <c r="H3188">
        <v>11000</v>
      </c>
      <c r="I3188">
        <v>548712</v>
      </c>
      <c r="J3188" t="s">
        <v>38</v>
      </c>
      <c r="K3188" t="s">
        <v>87</v>
      </c>
      <c r="Q3188" t="s">
        <v>1422</v>
      </c>
      <c r="R3188" t="s">
        <v>7250</v>
      </c>
      <c r="S3188">
        <v>9233</v>
      </c>
      <c r="T3188">
        <v>12385</v>
      </c>
      <c r="U3188" t="s">
        <v>3942</v>
      </c>
      <c r="V3188">
        <v>0</v>
      </c>
      <c r="W3188" t="s">
        <v>7251</v>
      </c>
      <c r="X3188" t="s">
        <v>7252</v>
      </c>
      <c r="Y3188">
        <v>126</v>
      </c>
      <c r="Z3188" t="s">
        <v>44</v>
      </c>
      <c r="AA3188" t="s">
        <v>45</v>
      </c>
      <c r="AB3188" t="s">
        <v>46</v>
      </c>
      <c r="AC3188">
        <v>2500000</v>
      </c>
      <c r="AD3188">
        <v>2003</v>
      </c>
      <c r="AE3188">
        <v>552</v>
      </c>
      <c r="AF3188">
        <v>6.9</v>
      </c>
      <c r="AG3188">
        <v>2.35</v>
      </c>
      <c r="AH3188">
        <v>571</v>
      </c>
    </row>
    <row r="3189" spans="1:34">
      <c r="A3189" t="s">
        <v>34</v>
      </c>
      <c r="B3189" t="s">
        <v>4451</v>
      </c>
      <c r="C3189">
        <v>81</v>
      </c>
      <c r="D3189">
        <v>110</v>
      </c>
      <c r="E3189">
        <v>107</v>
      </c>
      <c r="F3189">
        <v>45</v>
      </c>
      <c r="G3189" t="s">
        <v>7285</v>
      </c>
      <c r="H3189">
        <v>576</v>
      </c>
      <c r="I3189">
        <v>136007</v>
      </c>
      <c r="J3189" t="s">
        <v>38</v>
      </c>
      <c r="K3189" t="s">
        <v>128</v>
      </c>
      <c r="L3189" t="s">
        <v>87</v>
      </c>
      <c r="Q3189" t="s">
        <v>1442</v>
      </c>
      <c r="R3189" t="s">
        <v>7286</v>
      </c>
      <c r="S3189">
        <v>3924</v>
      </c>
      <c r="T3189">
        <v>776</v>
      </c>
      <c r="U3189" t="s">
        <v>7287</v>
      </c>
      <c r="V3189">
        <v>1</v>
      </c>
      <c r="W3189" t="s">
        <v>7288</v>
      </c>
      <c r="X3189" t="s">
        <v>7289</v>
      </c>
      <c r="Y3189">
        <v>39</v>
      </c>
      <c r="Z3189" t="s">
        <v>390</v>
      </c>
      <c r="AA3189" t="s">
        <v>301</v>
      </c>
      <c r="AB3189" t="s">
        <v>46</v>
      </c>
      <c r="AC3189">
        <v>4500</v>
      </c>
      <c r="AD3189">
        <v>2004</v>
      </c>
      <c r="AE3189">
        <v>133</v>
      </c>
      <c r="AF3189">
        <v>6.9</v>
      </c>
      <c r="AG3189">
        <v>2.35</v>
      </c>
      <c r="AH3189">
        <v>171</v>
      </c>
    </row>
    <row r="3190" spans="1:34">
      <c r="A3190" t="s">
        <v>34</v>
      </c>
      <c r="B3190" t="s">
        <v>964</v>
      </c>
      <c r="C3190">
        <v>171</v>
      </c>
      <c r="D3190">
        <v>156</v>
      </c>
      <c r="E3190">
        <v>0</v>
      </c>
      <c r="F3190">
        <v>1000</v>
      </c>
      <c r="G3190" t="s">
        <v>1479</v>
      </c>
      <c r="H3190">
        <v>14000</v>
      </c>
      <c r="I3190">
        <v>75530832</v>
      </c>
      <c r="J3190" t="s">
        <v>38</v>
      </c>
      <c r="K3190" t="s">
        <v>520</v>
      </c>
      <c r="Q3190" t="s">
        <v>49</v>
      </c>
      <c r="R3190" t="s">
        <v>7372</v>
      </c>
      <c r="S3190">
        <v>97047</v>
      </c>
      <c r="T3190">
        <v>20761</v>
      </c>
      <c r="U3190" t="s">
        <v>7373</v>
      </c>
      <c r="V3190">
        <v>5</v>
      </c>
      <c r="W3190" t="s">
        <v>7374</v>
      </c>
      <c r="X3190" t="s">
        <v>7375</v>
      </c>
      <c r="Y3190">
        <v>452</v>
      </c>
      <c r="Z3190" t="s">
        <v>44</v>
      </c>
      <c r="AA3190" t="s">
        <v>45</v>
      </c>
      <c r="AB3190" t="s">
        <v>46</v>
      </c>
      <c r="AC3190">
        <v>55000000</v>
      </c>
      <c r="AD3190">
        <v>1999</v>
      </c>
      <c r="AE3190">
        <v>2000</v>
      </c>
      <c r="AF3190">
        <v>6.8</v>
      </c>
      <c r="AG3190">
        <v>2.35</v>
      </c>
      <c r="AH3190">
        <v>0</v>
      </c>
    </row>
    <row r="3191" spans="1:34">
      <c r="A3191" t="s">
        <v>34</v>
      </c>
      <c r="B3191" t="s">
        <v>3803</v>
      </c>
      <c r="C3191">
        <v>56</v>
      </c>
      <c r="D3191">
        <v>154</v>
      </c>
      <c r="E3191">
        <v>521</v>
      </c>
      <c r="F3191">
        <v>957</v>
      </c>
      <c r="G3191" t="s">
        <v>1080</v>
      </c>
      <c r="H3191">
        <v>10000</v>
      </c>
      <c r="I3191">
        <v>158348400</v>
      </c>
      <c r="J3191" t="s">
        <v>38</v>
      </c>
      <c r="K3191" t="s">
        <v>90</v>
      </c>
      <c r="L3191" t="s">
        <v>57</v>
      </c>
      <c r="Q3191" t="s">
        <v>1161</v>
      </c>
      <c r="R3191" t="s">
        <v>7435</v>
      </c>
      <c r="S3191">
        <v>88844</v>
      </c>
      <c r="T3191">
        <v>14244</v>
      </c>
      <c r="U3191" t="s">
        <v>649</v>
      </c>
      <c r="V3191">
        <v>0</v>
      </c>
      <c r="W3191" t="s">
        <v>7436</v>
      </c>
      <c r="X3191" t="s">
        <v>7437</v>
      </c>
      <c r="Y3191">
        <v>142</v>
      </c>
      <c r="Z3191" t="s">
        <v>44</v>
      </c>
      <c r="AA3191" t="s">
        <v>45</v>
      </c>
      <c r="AB3191" t="s">
        <v>46</v>
      </c>
      <c r="AC3191">
        <v>42000000</v>
      </c>
      <c r="AD3191">
        <v>1993</v>
      </c>
      <c r="AE3191">
        <v>1000</v>
      </c>
      <c r="AF3191">
        <v>6.8</v>
      </c>
      <c r="AG3191">
        <v>1.85</v>
      </c>
      <c r="AH3191">
        <v>0</v>
      </c>
    </row>
    <row r="3192" spans="1:34">
      <c r="A3192" t="s">
        <v>34</v>
      </c>
      <c r="B3192" t="s">
        <v>7438</v>
      </c>
      <c r="C3192">
        <v>175</v>
      </c>
      <c r="D3192">
        <v>99</v>
      </c>
      <c r="E3192">
        <v>18</v>
      </c>
      <c r="F3192">
        <v>211</v>
      </c>
      <c r="G3192" t="s">
        <v>4887</v>
      </c>
      <c r="H3192">
        <v>18000</v>
      </c>
      <c r="I3192">
        <v>52320979</v>
      </c>
      <c r="J3192" t="s">
        <v>38</v>
      </c>
      <c r="K3192" t="s">
        <v>70</v>
      </c>
      <c r="L3192" t="s">
        <v>87</v>
      </c>
      <c r="Q3192" t="s">
        <v>156</v>
      </c>
      <c r="R3192" t="s">
        <v>7439</v>
      </c>
      <c r="S3192">
        <v>114321</v>
      </c>
      <c r="T3192">
        <v>18693</v>
      </c>
      <c r="U3192" t="s">
        <v>7440</v>
      </c>
      <c r="V3192">
        <v>0</v>
      </c>
      <c r="W3192" t="s">
        <v>7441</v>
      </c>
      <c r="X3192" t="s">
        <v>7442</v>
      </c>
      <c r="Y3192">
        <v>548</v>
      </c>
      <c r="Z3192" t="s">
        <v>44</v>
      </c>
      <c r="AA3192" t="s">
        <v>45</v>
      </c>
      <c r="AB3192" t="s">
        <v>150</v>
      </c>
      <c r="AC3192">
        <v>40000000</v>
      </c>
      <c r="AD3192">
        <v>2006</v>
      </c>
      <c r="AE3192">
        <v>426</v>
      </c>
      <c r="AF3192">
        <v>6.8</v>
      </c>
      <c r="AG3192">
        <v>2.35</v>
      </c>
      <c r="AH3192">
        <v>0</v>
      </c>
    </row>
    <row r="3193" spans="1:34">
      <c r="A3193" t="s">
        <v>34</v>
      </c>
      <c r="B3193" t="s">
        <v>2456</v>
      </c>
      <c r="C3193">
        <v>95</v>
      </c>
      <c r="D3193">
        <v>127</v>
      </c>
      <c r="E3193">
        <v>96</v>
      </c>
      <c r="F3193">
        <v>577</v>
      </c>
      <c r="G3193" t="s">
        <v>7448</v>
      </c>
      <c r="H3193">
        <v>746</v>
      </c>
      <c r="I3193">
        <v>14378353</v>
      </c>
      <c r="J3193" t="s">
        <v>38</v>
      </c>
      <c r="K3193" t="s">
        <v>90</v>
      </c>
      <c r="L3193" t="s">
        <v>87</v>
      </c>
      <c r="M3193" t="s">
        <v>57</v>
      </c>
      <c r="Q3193" t="s">
        <v>7449</v>
      </c>
      <c r="R3193" t="s">
        <v>7450</v>
      </c>
      <c r="S3193">
        <v>12375</v>
      </c>
      <c r="T3193">
        <v>2393</v>
      </c>
      <c r="U3193" t="s">
        <v>1833</v>
      </c>
      <c r="V3193">
        <v>1</v>
      </c>
      <c r="W3193" t="s">
        <v>7451</v>
      </c>
      <c r="X3193" t="s">
        <v>7452</v>
      </c>
      <c r="Y3193">
        <v>194</v>
      </c>
      <c r="Z3193" t="s">
        <v>44</v>
      </c>
      <c r="AA3193" t="s">
        <v>45</v>
      </c>
      <c r="AB3193" t="s">
        <v>62</v>
      </c>
      <c r="AC3193">
        <v>36000000</v>
      </c>
      <c r="AD3193">
        <v>1999</v>
      </c>
      <c r="AE3193">
        <v>602</v>
      </c>
      <c r="AF3193">
        <v>6.8</v>
      </c>
      <c r="AG3193">
        <v>2.35</v>
      </c>
      <c r="AH3193">
        <v>846</v>
      </c>
    </row>
    <row r="3194" spans="1:34">
      <c r="A3194" t="s">
        <v>34</v>
      </c>
      <c r="B3194" t="s">
        <v>5630</v>
      </c>
      <c r="C3194">
        <v>122</v>
      </c>
      <c r="D3194">
        <v>101</v>
      </c>
      <c r="E3194">
        <v>308</v>
      </c>
      <c r="F3194">
        <v>206</v>
      </c>
      <c r="G3194" t="s">
        <v>7461</v>
      </c>
      <c r="H3194">
        <v>446</v>
      </c>
      <c r="I3194">
        <v>37617947</v>
      </c>
      <c r="J3194" t="s">
        <v>38</v>
      </c>
      <c r="K3194" t="s">
        <v>89</v>
      </c>
      <c r="L3194" t="s">
        <v>70</v>
      </c>
      <c r="Q3194" t="s">
        <v>3039</v>
      </c>
      <c r="R3194" t="s">
        <v>7462</v>
      </c>
      <c r="S3194">
        <v>8143</v>
      </c>
      <c r="T3194">
        <v>966</v>
      </c>
      <c r="U3194" t="s">
        <v>2847</v>
      </c>
      <c r="V3194">
        <v>0</v>
      </c>
      <c r="W3194" t="s">
        <v>7463</v>
      </c>
      <c r="X3194" t="s">
        <v>7464</v>
      </c>
      <c r="Y3194">
        <v>203</v>
      </c>
      <c r="Z3194" t="s">
        <v>44</v>
      </c>
      <c r="AA3194" t="s">
        <v>45</v>
      </c>
      <c r="AB3194" t="s">
        <v>150</v>
      </c>
      <c r="AC3194">
        <v>30000000</v>
      </c>
      <c r="AD3194">
        <v>2006</v>
      </c>
      <c r="AE3194">
        <v>224</v>
      </c>
      <c r="AF3194">
        <v>6.8</v>
      </c>
      <c r="AG3194">
        <v>2.35</v>
      </c>
      <c r="AH3194">
        <v>0</v>
      </c>
    </row>
    <row r="3195" spans="1:34">
      <c r="A3195" t="s">
        <v>34</v>
      </c>
      <c r="B3195" t="s">
        <v>1972</v>
      </c>
      <c r="C3195">
        <v>119</v>
      </c>
      <c r="D3195">
        <v>111</v>
      </c>
      <c r="E3195">
        <v>529</v>
      </c>
      <c r="F3195">
        <v>505</v>
      </c>
      <c r="G3195" t="s">
        <v>217</v>
      </c>
      <c r="H3195">
        <v>18000</v>
      </c>
      <c r="I3195">
        <v>11405825</v>
      </c>
      <c r="J3195" t="s">
        <v>38</v>
      </c>
      <c r="Q3195" t="s">
        <v>239</v>
      </c>
      <c r="R3195" t="s">
        <v>7465</v>
      </c>
      <c r="S3195">
        <v>28542</v>
      </c>
      <c r="T3195">
        <v>19805</v>
      </c>
      <c r="U3195" t="s">
        <v>7466</v>
      </c>
      <c r="V3195">
        <v>3</v>
      </c>
      <c r="W3195" t="s">
        <v>7467</v>
      </c>
      <c r="X3195" t="s">
        <v>7468</v>
      </c>
      <c r="Y3195">
        <v>208</v>
      </c>
      <c r="Z3195" t="s">
        <v>44</v>
      </c>
      <c r="AA3195" t="s">
        <v>45</v>
      </c>
      <c r="AB3195" t="s">
        <v>46</v>
      </c>
      <c r="AC3195">
        <v>35000000</v>
      </c>
      <c r="AD3195">
        <v>2001</v>
      </c>
      <c r="AE3195">
        <v>826</v>
      </c>
      <c r="AF3195">
        <v>6.8</v>
      </c>
      <c r="AG3195">
        <v>2.35</v>
      </c>
      <c r="AH3195">
        <v>0</v>
      </c>
    </row>
    <row r="3196" spans="1:34">
      <c r="A3196" t="s">
        <v>34</v>
      </c>
      <c r="B3196" t="s">
        <v>1060</v>
      </c>
      <c r="C3196">
        <v>95</v>
      </c>
      <c r="D3196">
        <v>148</v>
      </c>
      <c r="E3196">
        <v>0</v>
      </c>
      <c r="F3196">
        <v>0</v>
      </c>
      <c r="G3196" t="s">
        <v>7469</v>
      </c>
      <c r="H3196">
        <v>3</v>
      </c>
      <c r="I3196">
        <v>630779</v>
      </c>
      <c r="J3196" t="s">
        <v>38</v>
      </c>
      <c r="K3196" t="s">
        <v>87</v>
      </c>
      <c r="L3196" t="s">
        <v>207</v>
      </c>
      <c r="M3196" t="s">
        <v>92</v>
      </c>
      <c r="Q3196" t="s">
        <v>7470</v>
      </c>
      <c r="R3196" t="s">
        <v>7471</v>
      </c>
      <c r="S3196">
        <v>11101</v>
      </c>
      <c r="T3196">
        <v>5</v>
      </c>
      <c r="U3196" t="s">
        <v>7472</v>
      </c>
      <c r="V3196">
        <v>0</v>
      </c>
      <c r="W3196" t="s">
        <v>7473</v>
      </c>
      <c r="X3196" t="s">
        <v>7474</v>
      </c>
      <c r="Y3196">
        <v>159</v>
      </c>
      <c r="Z3196" t="s">
        <v>44</v>
      </c>
      <c r="AA3196" t="s">
        <v>45</v>
      </c>
      <c r="AB3196" t="s">
        <v>46</v>
      </c>
      <c r="AC3196">
        <v>35000000</v>
      </c>
      <c r="AD3196">
        <v>1999</v>
      </c>
      <c r="AE3196">
        <v>2</v>
      </c>
      <c r="AF3196">
        <v>6.8</v>
      </c>
      <c r="AG3196">
        <v>2.35</v>
      </c>
      <c r="AH3196">
        <v>633</v>
      </c>
    </row>
    <row r="3197" spans="1:34">
      <c r="A3197" t="s">
        <v>34</v>
      </c>
      <c r="B3197" t="s">
        <v>7482</v>
      </c>
      <c r="C3197">
        <v>90</v>
      </c>
      <c r="D3197">
        <v>118</v>
      </c>
      <c r="E3197">
        <v>41</v>
      </c>
      <c r="F3197">
        <v>577</v>
      </c>
      <c r="G3197" t="s">
        <v>7483</v>
      </c>
      <c r="H3197">
        <v>722</v>
      </c>
      <c r="I3197">
        <v>4280577</v>
      </c>
      <c r="J3197" t="s">
        <v>38</v>
      </c>
      <c r="K3197" t="s">
        <v>87</v>
      </c>
      <c r="L3197" t="s">
        <v>520</v>
      </c>
      <c r="Q3197" t="s">
        <v>3359</v>
      </c>
      <c r="R3197" t="s">
        <v>7484</v>
      </c>
      <c r="S3197">
        <v>50919</v>
      </c>
      <c r="T3197">
        <v>2859</v>
      </c>
      <c r="U3197" t="s">
        <v>2815</v>
      </c>
      <c r="V3197">
        <v>0</v>
      </c>
      <c r="W3197" t="s">
        <v>7485</v>
      </c>
      <c r="X3197" t="s">
        <v>7486</v>
      </c>
      <c r="Y3197">
        <v>114</v>
      </c>
      <c r="Z3197" t="s">
        <v>44</v>
      </c>
      <c r="AA3197" t="s">
        <v>45</v>
      </c>
      <c r="AB3197" t="s">
        <v>62</v>
      </c>
      <c r="AC3197">
        <v>10000000</v>
      </c>
      <c r="AD3197">
        <v>2005</v>
      </c>
      <c r="AE3197">
        <v>580</v>
      </c>
      <c r="AF3197">
        <v>6.8</v>
      </c>
      <c r="AG3197">
        <v>2.35</v>
      </c>
      <c r="AH3197">
        <v>0</v>
      </c>
    </row>
    <row r="3198" spans="1:34">
      <c r="A3198" t="s">
        <v>34</v>
      </c>
      <c r="B3198" t="s">
        <v>163</v>
      </c>
      <c r="C3198">
        <v>163</v>
      </c>
      <c r="D3198">
        <v>121</v>
      </c>
      <c r="E3198">
        <v>17000</v>
      </c>
      <c r="F3198">
        <v>245</v>
      </c>
      <c r="G3198" t="s">
        <v>7493</v>
      </c>
      <c r="H3198">
        <v>12000</v>
      </c>
      <c r="I3198">
        <v>16640210</v>
      </c>
      <c r="J3198" t="s">
        <v>38</v>
      </c>
      <c r="K3198" t="s">
        <v>57</v>
      </c>
      <c r="Q3198" t="s">
        <v>2304</v>
      </c>
      <c r="R3198" t="s">
        <v>7494</v>
      </c>
      <c r="S3198">
        <v>53028</v>
      </c>
      <c r="T3198">
        <v>13040</v>
      </c>
      <c r="U3198" t="s">
        <v>5309</v>
      </c>
      <c r="V3198">
        <v>0</v>
      </c>
      <c r="W3198" t="s">
        <v>7495</v>
      </c>
      <c r="X3198" t="s">
        <v>7496</v>
      </c>
      <c r="Y3198">
        <v>382</v>
      </c>
      <c r="Z3198" t="s">
        <v>44</v>
      </c>
      <c r="AA3198" t="s">
        <v>45</v>
      </c>
      <c r="AB3198" t="s">
        <v>46</v>
      </c>
      <c r="AC3198">
        <v>55000000</v>
      </c>
      <c r="AD3198">
        <v>1999</v>
      </c>
      <c r="AE3198">
        <v>368</v>
      </c>
      <c r="AF3198">
        <v>6.8</v>
      </c>
      <c r="AG3198">
        <v>2.35</v>
      </c>
      <c r="AH3198">
        <v>0</v>
      </c>
    </row>
    <row r="3199" spans="1:34">
      <c r="A3199" t="s">
        <v>34</v>
      </c>
      <c r="B3199" t="s">
        <v>7497</v>
      </c>
      <c r="C3199">
        <v>214</v>
      </c>
      <c r="D3199">
        <v>104</v>
      </c>
      <c r="E3199">
        <v>23</v>
      </c>
      <c r="F3199">
        <v>281</v>
      </c>
      <c r="G3199" t="s">
        <v>7498</v>
      </c>
      <c r="H3199">
        <v>17000</v>
      </c>
      <c r="I3199">
        <v>125014030</v>
      </c>
      <c r="J3199" t="s">
        <v>38</v>
      </c>
      <c r="K3199" t="s">
        <v>87</v>
      </c>
      <c r="Q3199" t="s">
        <v>4205</v>
      </c>
      <c r="R3199" t="s">
        <v>7499</v>
      </c>
      <c r="S3199">
        <v>145852</v>
      </c>
      <c r="T3199">
        <v>18322</v>
      </c>
      <c r="U3199" t="s">
        <v>7500</v>
      </c>
      <c r="V3199">
        <v>0</v>
      </c>
      <c r="W3199" t="s">
        <v>7501</v>
      </c>
      <c r="X3199" t="s">
        <v>7502</v>
      </c>
      <c r="Y3199">
        <v>164</v>
      </c>
      <c r="Z3199" t="s">
        <v>44</v>
      </c>
      <c r="AA3199" t="s">
        <v>45</v>
      </c>
      <c r="AB3199" t="s">
        <v>62</v>
      </c>
      <c r="AC3199">
        <v>30000000</v>
      </c>
      <c r="AD3199">
        <v>2012</v>
      </c>
      <c r="AE3199">
        <v>359</v>
      </c>
      <c r="AF3199">
        <v>6.8</v>
      </c>
      <c r="AG3199">
        <v>2.35</v>
      </c>
      <c r="AH3199">
        <v>32000</v>
      </c>
    </row>
    <row r="3200" spans="1:34">
      <c r="A3200" t="s">
        <v>34</v>
      </c>
      <c r="B3200" t="s">
        <v>4641</v>
      </c>
      <c r="C3200">
        <v>131</v>
      </c>
      <c r="D3200">
        <v>122</v>
      </c>
      <c r="E3200">
        <v>151</v>
      </c>
      <c r="F3200">
        <v>11000</v>
      </c>
      <c r="G3200" t="s">
        <v>836</v>
      </c>
      <c r="H3200">
        <v>24000</v>
      </c>
      <c r="I3200">
        <v>9664316</v>
      </c>
      <c r="J3200" t="s">
        <v>38</v>
      </c>
      <c r="K3200" t="s">
        <v>57</v>
      </c>
      <c r="Q3200" t="s">
        <v>346</v>
      </c>
      <c r="R3200" t="s">
        <v>7537</v>
      </c>
      <c r="S3200">
        <v>47203</v>
      </c>
      <c r="T3200">
        <v>50950</v>
      </c>
      <c r="U3200" t="s">
        <v>1785</v>
      </c>
      <c r="V3200">
        <v>2</v>
      </c>
      <c r="W3200" t="s">
        <v>7538</v>
      </c>
      <c r="X3200" t="s">
        <v>7539</v>
      </c>
      <c r="Y3200">
        <v>197</v>
      </c>
      <c r="Z3200" t="s">
        <v>44</v>
      </c>
      <c r="AA3200" t="s">
        <v>45</v>
      </c>
      <c r="AB3200" t="s">
        <v>46</v>
      </c>
      <c r="AC3200">
        <v>27500000</v>
      </c>
      <c r="AD3200">
        <v>2007</v>
      </c>
      <c r="AE3200">
        <v>15000</v>
      </c>
      <c r="AF3200">
        <v>6.8</v>
      </c>
      <c r="AG3200">
        <v>2.35</v>
      </c>
      <c r="AH3200">
        <v>0</v>
      </c>
    </row>
    <row r="3201" spans="1:34">
      <c r="A3201" t="s">
        <v>34</v>
      </c>
      <c r="B3201" t="s">
        <v>7095</v>
      </c>
      <c r="C3201">
        <v>159</v>
      </c>
      <c r="D3201">
        <v>110</v>
      </c>
      <c r="E3201">
        <v>425</v>
      </c>
      <c r="F3201">
        <v>148</v>
      </c>
      <c r="G3201" t="s">
        <v>4156</v>
      </c>
      <c r="H3201">
        <v>3000</v>
      </c>
      <c r="I3201">
        <v>28831145</v>
      </c>
      <c r="J3201" t="s">
        <v>38</v>
      </c>
      <c r="K3201" t="s">
        <v>520</v>
      </c>
      <c r="Q3201" t="s">
        <v>1109</v>
      </c>
      <c r="R3201" t="s">
        <v>7562</v>
      </c>
      <c r="S3201">
        <v>39357</v>
      </c>
      <c r="T3201">
        <v>3757</v>
      </c>
      <c r="U3201" t="s">
        <v>7563</v>
      </c>
      <c r="V3201">
        <v>1</v>
      </c>
      <c r="W3201" t="s">
        <v>7564</v>
      </c>
      <c r="X3201" t="s">
        <v>7565</v>
      </c>
      <c r="Y3201">
        <v>113</v>
      </c>
      <c r="Z3201" t="s">
        <v>44</v>
      </c>
      <c r="AA3201" t="s">
        <v>45</v>
      </c>
      <c r="AB3201" t="s">
        <v>46</v>
      </c>
      <c r="AC3201">
        <v>25000000</v>
      </c>
      <c r="AD3201">
        <v>2014</v>
      </c>
      <c r="AE3201">
        <v>466</v>
      </c>
      <c r="AF3201">
        <v>6.8</v>
      </c>
      <c r="AG3201">
        <v>2.35</v>
      </c>
      <c r="AH3201">
        <v>14000</v>
      </c>
    </row>
    <row r="3202" spans="1:34">
      <c r="A3202" t="s">
        <v>34</v>
      </c>
      <c r="B3202" t="s">
        <v>995</v>
      </c>
      <c r="C3202">
        <v>160</v>
      </c>
      <c r="D3202">
        <v>107</v>
      </c>
      <c r="E3202">
        <v>0</v>
      </c>
      <c r="F3202">
        <v>240</v>
      </c>
      <c r="G3202" t="s">
        <v>7566</v>
      </c>
      <c r="H3202">
        <v>962</v>
      </c>
      <c r="I3202">
        <v>1186957</v>
      </c>
      <c r="J3202" t="s">
        <v>38</v>
      </c>
      <c r="Q3202" t="s">
        <v>7567</v>
      </c>
      <c r="R3202" t="s">
        <v>7568</v>
      </c>
      <c r="S3202">
        <v>9264</v>
      </c>
      <c r="T3202">
        <v>1591</v>
      </c>
      <c r="U3202" t="s">
        <v>7569</v>
      </c>
      <c r="V3202">
        <v>3</v>
      </c>
      <c r="W3202" t="s">
        <v>7570</v>
      </c>
      <c r="X3202" t="s">
        <v>7571</v>
      </c>
      <c r="Y3202">
        <v>69</v>
      </c>
      <c r="Z3202" t="s">
        <v>44</v>
      </c>
      <c r="AA3202" t="s">
        <v>329</v>
      </c>
      <c r="AB3202" t="s">
        <v>62</v>
      </c>
      <c r="AC3202">
        <v>25000000</v>
      </c>
      <c r="AD3202">
        <v>2008</v>
      </c>
      <c r="AE3202">
        <v>266</v>
      </c>
      <c r="AF3202">
        <v>6.8</v>
      </c>
      <c r="AG3202">
        <v>2.35</v>
      </c>
      <c r="AH3202">
        <v>0</v>
      </c>
    </row>
    <row r="3203" spans="1:34">
      <c r="A3203" t="s">
        <v>34</v>
      </c>
      <c r="B3203" t="s">
        <v>7648</v>
      </c>
      <c r="C3203">
        <v>60</v>
      </c>
      <c r="D3203">
        <v>102</v>
      </c>
      <c r="E3203">
        <v>4</v>
      </c>
      <c r="F3203">
        <v>882</v>
      </c>
      <c r="G3203" t="s">
        <v>2326</v>
      </c>
      <c r="H3203">
        <v>17000</v>
      </c>
      <c r="I3203">
        <v>317040</v>
      </c>
      <c r="J3203" t="s">
        <v>38</v>
      </c>
      <c r="K3203" t="s">
        <v>87</v>
      </c>
      <c r="Q3203" t="s">
        <v>683</v>
      </c>
      <c r="R3203" t="s">
        <v>7649</v>
      </c>
      <c r="S3203">
        <v>6723</v>
      </c>
      <c r="T3203">
        <v>30978</v>
      </c>
      <c r="U3203" t="s">
        <v>682</v>
      </c>
      <c r="V3203">
        <v>1</v>
      </c>
      <c r="W3203" t="s">
        <v>7650</v>
      </c>
      <c r="X3203" t="s">
        <v>7651</v>
      </c>
      <c r="Y3203">
        <v>36</v>
      </c>
      <c r="Z3203" t="s">
        <v>44</v>
      </c>
      <c r="AA3203" t="s">
        <v>45</v>
      </c>
      <c r="AB3203" t="s">
        <v>62</v>
      </c>
      <c r="AC3203">
        <v>15500000</v>
      </c>
      <c r="AD3203">
        <v>2008</v>
      </c>
      <c r="AE3203">
        <v>13000</v>
      </c>
      <c r="AF3203">
        <v>6.8</v>
      </c>
      <c r="AG3203">
        <v>2.35</v>
      </c>
      <c r="AH3203">
        <v>1000</v>
      </c>
    </row>
    <row r="3204" spans="1:34">
      <c r="A3204" t="s">
        <v>34</v>
      </c>
      <c r="B3204" t="s">
        <v>2682</v>
      </c>
      <c r="C3204">
        <v>106</v>
      </c>
      <c r="D3204">
        <v>120</v>
      </c>
      <c r="E3204">
        <v>1000</v>
      </c>
      <c r="F3204">
        <v>954</v>
      </c>
      <c r="G3204" t="s">
        <v>3642</v>
      </c>
      <c r="H3204">
        <v>29000</v>
      </c>
      <c r="I3204">
        <v>46338728</v>
      </c>
      <c r="J3204" t="s">
        <v>38</v>
      </c>
      <c r="K3204" t="s">
        <v>87</v>
      </c>
      <c r="Q3204" t="s">
        <v>114</v>
      </c>
      <c r="R3204" t="s">
        <v>7664</v>
      </c>
      <c r="S3204">
        <v>167750</v>
      </c>
      <c r="T3204">
        <v>33791</v>
      </c>
      <c r="U3204" t="s">
        <v>1051</v>
      </c>
      <c r="V3204">
        <v>2</v>
      </c>
      <c r="W3204" t="s">
        <v>7665</v>
      </c>
      <c r="X3204" t="s">
        <v>7666</v>
      </c>
      <c r="Y3204">
        <v>506</v>
      </c>
      <c r="Z3204" t="s">
        <v>44</v>
      </c>
      <c r="AA3204" t="s">
        <v>45</v>
      </c>
      <c r="AB3204" t="s">
        <v>62</v>
      </c>
      <c r="AC3204">
        <v>14500000</v>
      </c>
      <c r="AD3204">
        <v>1996</v>
      </c>
      <c r="AE3204">
        <v>1000</v>
      </c>
      <c r="AF3204">
        <v>6.8</v>
      </c>
      <c r="AG3204">
        <v>2.35</v>
      </c>
      <c r="AH3204">
        <v>10000</v>
      </c>
    </row>
    <row r="3205" spans="1:34">
      <c r="A3205" t="s">
        <v>34</v>
      </c>
      <c r="B3205" t="s">
        <v>6972</v>
      </c>
      <c r="C3205">
        <v>63</v>
      </c>
      <c r="D3205">
        <v>109</v>
      </c>
      <c r="E3205">
        <v>36</v>
      </c>
      <c r="F3205">
        <v>579</v>
      </c>
      <c r="G3205" t="s">
        <v>7678</v>
      </c>
      <c r="H3205">
        <v>3000</v>
      </c>
      <c r="I3205">
        <v>61693523</v>
      </c>
      <c r="J3205" t="s">
        <v>38</v>
      </c>
      <c r="Q3205" t="s">
        <v>1109</v>
      </c>
      <c r="R3205" t="s">
        <v>7679</v>
      </c>
      <c r="S3205">
        <v>6276</v>
      </c>
      <c r="T3205">
        <v>7833</v>
      </c>
      <c r="U3205" t="s">
        <v>5471</v>
      </c>
      <c r="V3205">
        <v>0</v>
      </c>
      <c r="W3205" t="s">
        <v>7680</v>
      </c>
      <c r="X3205" t="s">
        <v>7681</v>
      </c>
      <c r="Y3205">
        <v>55</v>
      </c>
      <c r="Z3205" t="s">
        <v>44</v>
      </c>
      <c r="AA3205" t="s">
        <v>45</v>
      </c>
      <c r="AB3205" t="s">
        <v>150</v>
      </c>
      <c r="AC3205">
        <v>13000000</v>
      </c>
      <c r="AD3205">
        <v>2016</v>
      </c>
      <c r="AE3205">
        <v>3000</v>
      </c>
      <c r="AF3205">
        <v>6.8</v>
      </c>
      <c r="AG3205">
        <v>1.85</v>
      </c>
      <c r="AH3205">
        <v>16000</v>
      </c>
    </row>
    <row r="3206" spans="1:34">
      <c r="A3206" t="s">
        <v>34</v>
      </c>
      <c r="B3206" t="s">
        <v>6174</v>
      </c>
      <c r="C3206">
        <v>186</v>
      </c>
      <c r="D3206">
        <v>86</v>
      </c>
      <c r="E3206">
        <v>174</v>
      </c>
      <c r="F3206">
        <v>2</v>
      </c>
      <c r="G3206" t="s">
        <v>7688</v>
      </c>
      <c r="H3206">
        <v>619</v>
      </c>
      <c r="I3206">
        <v>54257433</v>
      </c>
      <c r="J3206" t="s">
        <v>38</v>
      </c>
      <c r="K3206" t="s">
        <v>94</v>
      </c>
      <c r="L3206" t="s">
        <v>57</v>
      </c>
      <c r="Q3206" t="s">
        <v>7689</v>
      </c>
      <c r="R3206" t="s">
        <v>7690</v>
      </c>
      <c r="S3206">
        <v>12983</v>
      </c>
      <c r="T3206">
        <v>971</v>
      </c>
      <c r="U3206" t="s">
        <v>7691</v>
      </c>
      <c r="V3206">
        <v>0</v>
      </c>
      <c r="W3206" t="s">
        <v>7692</v>
      </c>
      <c r="X3206" t="s">
        <v>7693</v>
      </c>
      <c r="Y3206">
        <v>139</v>
      </c>
      <c r="Z3206" t="s">
        <v>44</v>
      </c>
      <c r="AA3206" t="s">
        <v>45</v>
      </c>
      <c r="AB3206" t="s">
        <v>62</v>
      </c>
      <c r="AC3206">
        <v>17000000</v>
      </c>
      <c r="AD3206">
        <v>2016</v>
      </c>
      <c r="AE3206">
        <v>350</v>
      </c>
      <c r="AF3206">
        <v>6.8</v>
      </c>
      <c r="AG3206">
        <v>2.35</v>
      </c>
      <c r="AH3206">
        <v>0</v>
      </c>
    </row>
    <row r="3207" spans="1:34">
      <c r="A3207" t="s">
        <v>34</v>
      </c>
      <c r="B3207" t="s">
        <v>6503</v>
      </c>
      <c r="C3207">
        <v>104</v>
      </c>
      <c r="D3207">
        <v>112</v>
      </c>
      <c r="E3207">
        <v>37</v>
      </c>
      <c r="F3207">
        <v>548</v>
      </c>
      <c r="G3207" t="s">
        <v>7694</v>
      </c>
      <c r="H3207">
        <v>748</v>
      </c>
      <c r="I3207">
        <v>3169424</v>
      </c>
      <c r="J3207" t="s">
        <v>38</v>
      </c>
      <c r="K3207" t="s">
        <v>520</v>
      </c>
      <c r="Q3207" t="s">
        <v>2223</v>
      </c>
      <c r="R3207" t="s">
        <v>7695</v>
      </c>
      <c r="S3207">
        <v>18442</v>
      </c>
      <c r="T3207">
        <v>2417</v>
      </c>
      <c r="U3207" t="s">
        <v>1568</v>
      </c>
      <c r="V3207">
        <v>1</v>
      </c>
      <c r="W3207" t="s">
        <v>7696</v>
      </c>
      <c r="X3207" t="s">
        <v>7697</v>
      </c>
      <c r="Y3207">
        <v>59</v>
      </c>
      <c r="Z3207" t="s">
        <v>44</v>
      </c>
      <c r="AA3207" t="s">
        <v>45</v>
      </c>
      <c r="AB3207" t="s">
        <v>62</v>
      </c>
      <c r="AC3207">
        <v>13000000</v>
      </c>
      <c r="AD3207">
        <v>2007</v>
      </c>
      <c r="AE3207">
        <v>573</v>
      </c>
      <c r="AF3207">
        <v>6.8</v>
      </c>
      <c r="AG3207">
        <v>2.35</v>
      </c>
      <c r="AH3207">
        <v>689</v>
      </c>
    </row>
    <row r="3208" spans="1:34">
      <c r="A3208" t="s">
        <v>34</v>
      </c>
      <c r="B3208" t="s">
        <v>5053</v>
      </c>
      <c r="C3208">
        <v>207</v>
      </c>
      <c r="D3208">
        <v>96</v>
      </c>
      <c r="E3208">
        <v>132</v>
      </c>
      <c r="F3208">
        <v>933</v>
      </c>
      <c r="G3208" t="s">
        <v>1978</v>
      </c>
      <c r="H3208">
        <v>49000</v>
      </c>
      <c r="I3208">
        <v>31597131</v>
      </c>
      <c r="J3208" t="s">
        <v>38</v>
      </c>
      <c r="K3208" t="s">
        <v>57</v>
      </c>
      <c r="Q3208" t="s">
        <v>566</v>
      </c>
      <c r="R3208" t="s">
        <v>7701</v>
      </c>
      <c r="S3208">
        <v>97938</v>
      </c>
      <c r="T3208">
        <v>52138</v>
      </c>
      <c r="U3208" t="s">
        <v>256</v>
      </c>
      <c r="V3208">
        <v>0</v>
      </c>
      <c r="W3208" t="s">
        <v>7702</v>
      </c>
      <c r="X3208" t="s">
        <v>7703</v>
      </c>
      <c r="Y3208">
        <v>605</v>
      </c>
      <c r="Z3208" t="s">
        <v>44</v>
      </c>
      <c r="AA3208" t="s">
        <v>45</v>
      </c>
      <c r="AB3208" t="s">
        <v>46</v>
      </c>
      <c r="AC3208">
        <v>12000000</v>
      </c>
      <c r="AD3208">
        <v>2002</v>
      </c>
      <c r="AE3208">
        <v>989</v>
      </c>
      <c r="AF3208">
        <v>6.8</v>
      </c>
      <c r="AG3208">
        <v>1.85</v>
      </c>
      <c r="AH3208">
        <v>0</v>
      </c>
    </row>
    <row r="3209" spans="1:34">
      <c r="A3209" t="s">
        <v>34</v>
      </c>
      <c r="B3209" t="s">
        <v>440</v>
      </c>
      <c r="C3209">
        <v>469</v>
      </c>
      <c r="D3209">
        <v>99</v>
      </c>
      <c r="E3209">
        <v>0</v>
      </c>
      <c r="F3209">
        <v>520</v>
      </c>
      <c r="G3209" t="s">
        <v>7704</v>
      </c>
      <c r="H3209">
        <v>3000</v>
      </c>
      <c r="I3209">
        <v>1702277</v>
      </c>
      <c r="J3209" t="s">
        <v>38</v>
      </c>
      <c r="K3209" t="s">
        <v>57</v>
      </c>
      <c r="Q3209" t="s">
        <v>5919</v>
      </c>
      <c r="R3209" t="s">
        <v>7705</v>
      </c>
      <c r="S3209">
        <v>84620</v>
      </c>
      <c r="T3209">
        <v>5074</v>
      </c>
      <c r="U3209" t="s">
        <v>7706</v>
      </c>
      <c r="V3209">
        <v>4</v>
      </c>
      <c r="W3209" t="s">
        <v>7707</v>
      </c>
      <c r="X3209" t="s">
        <v>7708</v>
      </c>
      <c r="Y3209">
        <v>235</v>
      </c>
      <c r="Z3209" t="s">
        <v>44</v>
      </c>
      <c r="AA3209" t="s">
        <v>329</v>
      </c>
      <c r="AB3209" t="s">
        <v>46</v>
      </c>
      <c r="AC3209">
        <v>12000000</v>
      </c>
      <c r="AD3209">
        <v>2013</v>
      </c>
      <c r="AE3209">
        <v>1000</v>
      </c>
      <c r="AF3209">
        <v>6.8</v>
      </c>
      <c r="AG3209">
        <v>2.35</v>
      </c>
      <c r="AH3209">
        <v>27000</v>
      </c>
    </row>
    <row r="3210" spans="1:34">
      <c r="A3210" t="s">
        <v>34</v>
      </c>
      <c r="B3210" t="s">
        <v>2699</v>
      </c>
      <c r="C3210">
        <v>123</v>
      </c>
      <c r="D3210">
        <v>111</v>
      </c>
      <c r="E3210">
        <v>277</v>
      </c>
      <c r="F3210">
        <v>289</v>
      </c>
      <c r="G3210" t="s">
        <v>4622</v>
      </c>
      <c r="H3210">
        <v>845</v>
      </c>
      <c r="I3210">
        <v>548934</v>
      </c>
      <c r="J3210" t="s">
        <v>38</v>
      </c>
      <c r="K3210" t="s">
        <v>90</v>
      </c>
      <c r="L3210" t="s">
        <v>87</v>
      </c>
      <c r="Q3210" t="s">
        <v>3603</v>
      </c>
      <c r="R3210" t="s">
        <v>7709</v>
      </c>
      <c r="S3210">
        <v>16863</v>
      </c>
      <c r="T3210">
        <v>1554</v>
      </c>
      <c r="U3210" t="s">
        <v>3418</v>
      </c>
      <c r="V3210">
        <v>2</v>
      </c>
      <c r="W3210" t="s">
        <v>7710</v>
      </c>
      <c r="X3210" t="s">
        <v>7711</v>
      </c>
      <c r="Y3210">
        <v>57</v>
      </c>
      <c r="Z3210" t="s">
        <v>44</v>
      </c>
      <c r="AA3210" t="s">
        <v>551</v>
      </c>
      <c r="AB3210" t="s">
        <v>62</v>
      </c>
      <c r="AC3210">
        <v>12000000</v>
      </c>
      <c r="AD3210">
        <v>2009</v>
      </c>
      <c r="AE3210">
        <v>327</v>
      </c>
      <c r="AF3210">
        <v>6.8</v>
      </c>
      <c r="AG3210">
        <v>1.85</v>
      </c>
      <c r="AH3210">
        <v>0</v>
      </c>
    </row>
    <row r="3211" spans="1:34">
      <c r="A3211" t="s">
        <v>34</v>
      </c>
      <c r="B3211" t="s">
        <v>7712</v>
      </c>
      <c r="C3211">
        <v>141</v>
      </c>
      <c r="D3211">
        <v>107</v>
      </c>
      <c r="E3211">
        <v>15</v>
      </c>
      <c r="F3211">
        <v>602</v>
      </c>
      <c r="G3211" t="s">
        <v>6050</v>
      </c>
      <c r="H3211">
        <v>17000</v>
      </c>
      <c r="I3211">
        <v>50461335</v>
      </c>
      <c r="J3211" t="s">
        <v>38</v>
      </c>
      <c r="K3211" t="s">
        <v>70</v>
      </c>
      <c r="L3211" t="s">
        <v>128</v>
      </c>
      <c r="M3211" t="s">
        <v>87</v>
      </c>
      <c r="Q3211" t="s">
        <v>2423</v>
      </c>
      <c r="R3211" t="s">
        <v>7713</v>
      </c>
      <c r="S3211">
        <v>83893</v>
      </c>
      <c r="T3211">
        <v>20466</v>
      </c>
      <c r="U3211" t="s">
        <v>234</v>
      </c>
      <c r="V3211">
        <v>3</v>
      </c>
      <c r="W3211" t="s">
        <v>7714</v>
      </c>
      <c r="X3211" t="s">
        <v>7715</v>
      </c>
      <c r="Y3211">
        <v>132</v>
      </c>
      <c r="Z3211" t="s">
        <v>44</v>
      </c>
      <c r="AA3211" t="s">
        <v>45</v>
      </c>
      <c r="AB3211" t="s">
        <v>62</v>
      </c>
      <c r="AC3211">
        <v>11000000</v>
      </c>
      <c r="AD3211">
        <v>2014</v>
      </c>
      <c r="AE3211">
        <v>1000</v>
      </c>
      <c r="AF3211">
        <v>6.8</v>
      </c>
      <c r="AG3211">
        <v>2.35</v>
      </c>
      <c r="AH3211">
        <v>15000</v>
      </c>
    </row>
    <row r="3212" spans="1:34">
      <c r="A3212" t="s">
        <v>34</v>
      </c>
      <c r="B3212" t="s">
        <v>2193</v>
      </c>
      <c r="C3212">
        <v>157</v>
      </c>
      <c r="D3212">
        <v>98</v>
      </c>
      <c r="E3212">
        <v>0</v>
      </c>
      <c r="F3212">
        <v>258</v>
      </c>
      <c r="G3212" t="s">
        <v>7736</v>
      </c>
      <c r="H3212">
        <v>530</v>
      </c>
      <c r="I3212">
        <v>1641788</v>
      </c>
      <c r="J3212" t="s">
        <v>38</v>
      </c>
      <c r="K3212" t="s">
        <v>90</v>
      </c>
      <c r="L3212" t="s">
        <v>57</v>
      </c>
      <c r="Q3212" t="s">
        <v>2817</v>
      </c>
      <c r="R3212" t="s">
        <v>7737</v>
      </c>
      <c r="S3212">
        <v>30096</v>
      </c>
      <c r="T3212">
        <v>1381</v>
      </c>
      <c r="U3212" t="s">
        <v>3499</v>
      </c>
      <c r="V3212">
        <v>0</v>
      </c>
      <c r="W3212" t="s">
        <v>7738</v>
      </c>
      <c r="X3212" t="s">
        <v>7739</v>
      </c>
      <c r="Y3212">
        <v>213</v>
      </c>
      <c r="Z3212" t="s">
        <v>44</v>
      </c>
      <c r="AA3212" t="s">
        <v>710</v>
      </c>
      <c r="AB3212" t="s">
        <v>46</v>
      </c>
      <c r="AC3212">
        <v>8000000</v>
      </c>
      <c r="AD3212">
        <v>2002</v>
      </c>
      <c r="AE3212">
        <v>387</v>
      </c>
      <c r="AF3212">
        <v>6.8</v>
      </c>
      <c r="AG3212">
        <v>1.78</v>
      </c>
      <c r="AH3212">
        <v>0</v>
      </c>
    </row>
    <row r="3213" spans="1:34">
      <c r="A3213" t="s">
        <v>34</v>
      </c>
      <c r="B3213" t="s">
        <v>4102</v>
      </c>
      <c r="C3213">
        <v>158</v>
      </c>
      <c r="D3213">
        <v>99</v>
      </c>
      <c r="E3213">
        <v>342</v>
      </c>
      <c r="F3213">
        <v>501</v>
      </c>
      <c r="G3213" t="s">
        <v>7779</v>
      </c>
      <c r="H3213">
        <v>1000</v>
      </c>
      <c r="I3213">
        <v>2344847</v>
      </c>
      <c r="J3213" t="s">
        <v>38</v>
      </c>
      <c r="K3213" t="s">
        <v>520</v>
      </c>
      <c r="Q3213" t="s">
        <v>183</v>
      </c>
      <c r="R3213" t="s">
        <v>7780</v>
      </c>
      <c r="S3213">
        <v>18561</v>
      </c>
      <c r="T3213">
        <v>2158</v>
      </c>
      <c r="U3213" t="s">
        <v>6446</v>
      </c>
      <c r="V3213">
        <v>0</v>
      </c>
      <c r="W3213" t="s">
        <v>7781</v>
      </c>
      <c r="X3213" t="s">
        <v>7782</v>
      </c>
      <c r="Y3213">
        <v>119</v>
      </c>
      <c r="Z3213" t="s">
        <v>44</v>
      </c>
      <c r="AA3213" t="s">
        <v>45</v>
      </c>
      <c r="AB3213" t="s">
        <v>46</v>
      </c>
      <c r="AC3213">
        <v>7000000</v>
      </c>
      <c r="AD3213">
        <v>2008</v>
      </c>
      <c r="AE3213">
        <v>518</v>
      </c>
      <c r="AF3213">
        <v>6.8</v>
      </c>
      <c r="AG3213">
        <v>2.35</v>
      </c>
      <c r="AH3213">
        <v>0</v>
      </c>
    </row>
    <row r="3214" spans="1:34">
      <c r="A3214" t="s">
        <v>34</v>
      </c>
      <c r="B3214" t="s">
        <v>7790</v>
      </c>
      <c r="C3214">
        <v>84</v>
      </c>
      <c r="D3214">
        <v>97</v>
      </c>
      <c r="E3214">
        <v>15</v>
      </c>
      <c r="F3214">
        <v>874</v>
      </c>
      <c r="G3214" t="s">
        <v>2118</v>
      </c>
      <c r="H3214">
        <v>18000</v>
      </c>
      <c r="I3214">
        <v>1029017</v>
      </c>
      <c r="J3214" t="s">
        <v>38</v>
      </c>
      <c r="K3214" t="s">
        <v>87</v>
      </c>
      <c r="Q3214" t="s">
        <v>915</v>
      </c>
      <c r="R3214" t="s">
        <v>7791</v>
      </c>
      <c r="S3214">
        <v>12049</v>
      </c>
      <c r="T3214">
        <v>21107</v>
      </c>
      <c r="U3214" t="s">
        <v>1263</v>
      </c>
      <c r="V3214">
        <v>2</v>
      </c>
      <c r="W3214" t="s">
        <v>7792</v>
      </c>
      <c r="X3214" t="s">
        <v>7793</v>
      </c>
      <c r="Y3214">
        <v>135</v>
      </c>
      <c r="Z3214" t="s">
        <v>44</v>
      </c>
      <c r="AA3214" t="s">
        <v>45</v>
      </c>
      <c r="AB3214" t="s">
        <v>46</v>
      </c>
      <c r="AC3214">
        <v>6500000</v>
      </c>
      <c r="AD3214">
        <v>2004</v>
      </c>
      <c r="AE3214">
        <v>986</v>
      </c>
      <c r="AF3214">
        <v>6.8</v>
      </c>
      <c r="AG3214">
        <v>2.35</v>
      </c>
      <c r="AH3214">
        <v>1000</v>
      </c>
    </row>
    <row r="3215" spans="1:34">
      <c r="A3215" t="s">
        <v>34</v>
      </c>
      <c r="B3215" t="s">
        <v>7805</v>
      </c>
      <c r="C3215">
        <v>42</v>
      </c>
      <c r="D3215">
        <v>135</v>
      </c>
      <c r="E3215">
        <v>28</v>
      </c>
      <c r="F3215">
        <v>275</v>
      </c>
      <c r="G3215" t="s">
        <v>678</v>
      </c>
      <c r="H3215">
        <v>726</v>
      </c>
      <c r="I3215">
        <v>36000000</v>
      </c>
      <c r="J3215" t="s">
        <v>38</v>
      </c>
      <c r="K3215" t="s">
        <v>80</v>
      </c>
      <c r="Q3215" t="s">
        <v>6206</v>
      </c>
      <c r="R3215" t="s">
        <v>7806</v>
      </c>
      <c r="S3215">
        <v>6359</v>
      </c>
      <c r="T3215">
        <v>1920</v>
      </c>
      <c r="U3215" t="s">
        <v>7807</v>
      </c>
      <c r="V3215">
        <v>1</v>
      </c>
      <c r="W3215" t="s">
        <v>7808</v>
      </c>
      <c r="X3215" t="s">
        <v>7809</v>
      </c>
      <c r="Y3215">
        <v>69</v>
      </c>
      <c r="Z3215" t="s">
        <v>44</v>
      </c>
      <c r="AA3215" t="s">
        <v>45</v>
      </c>
      <c r="AB3215" t="s">
        <v>199</v>
      </c>
      <c r="AC3215">
        <v>5000000</v>
      </c>
      <c r="AD3215">
        <v>1953</v>
      </c>
      <c r="AE3215">
        <v>422</v>
      </c>
      <c r="AF3215">
        <v>6.8</v>
      </c>
      <c r="AG3215">
        <v>2.2000000000000002</v>
      </c>
      <c r="AH3215">
        <v>0</v>
      </c>
    </row>
    <row r="3216" spans="1:34">
      <c r="A3216" t="s">
        <v>34</v>
      </c>
      <c r="B3216" t="s">
        <v>7853</v>
      </c>
      <c r="C3216">
        <v>39</v>
      </c>
      <c r="D3216">
        <v>106</v>
      </c>
      <c r="E3216">
        <v>22</v>
      </c>
      <c r="F3216">
        <v>10</v>
      </c>
      <c r="G3216" t="s">
        <v>7854</v>
      </c>
      <c r="H3216">
        <v>174</v>
      </c>
      <c r="I3216">
        <v>886410</v>
      </c>
      <c r="J3216" t="s">
        <v>38</v>
      </c>
      <c r="K3216" t="s">
        <v>80</v>
      </c>
      <c r="Q3216" t="s">
        <v>7855</v>
      </c>
      <c r="R3216" t="s">
        <v>7856</v>
      </c>
      <c r="S3216">
        <v>1024</v>
      </c>
      <c r="T3216">
        <v>222</v>
      </c>
      <c r="U3216" t="s">
        <v>7857</v>
      </c>
      <c r="V3216">
        <v>0</v>
      </c>
      <c r="W3216" t="s">
        <v>7858</v>
      </c>
      <c r="X3216" t="s">
        <v>7859</v>
      </c>
      <c r="Y3216">
        <v>494</v>
      </c>
      <c r="Z3216" t="s">
        <v>695</v>
      </c>
      <c r="AA3216" t="s">
        <v>1015</v>
      </c>
      <c r="AB3216" t="s">
        <v>46</v>
      </c>
      <c r="AC3216">
        <v>3500000</v>
      </c>
      <c r="AD3216">
        <v>1998</v>
      </c>
      <c r="AE3216">
        <v>16</v>
      </c>
      <c r="AF3216">
        <v>6.8</v>
      </c>
      <c r="AG3216">
        <v>1.85</v>
      </c>
      <c r="AH3216">
        <v>140</v>
      </c>
    </row>
    <row r="3217" spans="1:34">
      <c r="A3217" t="s">
        <v>34</v>
      </c>
      <c r="B3217" t="s">
        <v>1609</v>
      </c>
      <c r="C3217">
        <v>28</v>
      </c>
      <c r="D3217">
        <v>120</v>
      </c>
      <c r="E3217">
        <v>0</v>
      </c>
      <c r="F3217">
        <v>702</v>
      </c>
      <c r="G3217" t="s">
        <v>2223</v>
      </c>
      <c r="H3217">
        <v>1000</v>
      </c>
      <c r="I3217">
        <v>5731103</v>
      </c>
      <c r="J3217" t="s">
        <v>38</v>
      </c>
      <c r="K3217" t="s">
        <v>80</v>
      </c>
      <c r="Q3217" t="s">
        <v>1719</v>
      </c>
      <c r="R3217" t="s">
        <v>7877</v>
      </c>
      <c r="S3217">
        <v>4100</v>
      </c>
      <c r="T3217">
        <v>5963</v>
      </c>
      <c r="U3217" t="s">
        <v>4297</v>
      </c>
      <c r="V3217">
        <v>10</v>
      </c>
      <c r="W3217" t="s">
        <v>7878</v>
      </c>
      <c r="X3217" t="s">
        <v>7879</v>
      </c>
      <c r="Y3217">
        <v>35</v>
      </c>
      <c r="Z3217" t="s">
        <v>44</v>
      </c>
      <c r="AA3217" t="s">
        <v>45</v>
      </c>
      <c r="AB3217" t="s">
        <v>46</v>
      </c>
      <c r="AC3217">
        <v>2400000</v>
      </c>
      <c r="AD3217">
        <v>1996</v>
      </c>
      <c r="AE3217">
        <v>748</v>
      </c>
      <c r="AF3217">
        <v>6.8</v>
      </c>
      <c r="AG3217">
        <v>1.85</v>
      </c>
      <c r="AH3217">
        <v>352</v>
      </c>
    </row>
    <row r="3218" spans="1:34">
      <c r="A3218" t="s">
        <v>34</v>
      </c>
      <c r="B3218" t="s">
        <v>5630</v>
      </c>
      <c r="C3218">
        <v>126</v>
      </c>
      <c r="D3218">
        <v>100</v>
      </c>
      <c r="E3218">
        <v>308</v>
      </c>
      <c r="F3218">
        <v>374</v>
      </c>
      <c r="G3218" t="s">
        <v>7880</v>
      </c>
      <c r="H3218">
        <v>1000</v>
      </c>
      <c r="I3218">
        <v>4599680</v>
      </c>
      <c r="J3218" t="s">
        <v>38</v>
      </c>
      <c r="Q3218" t="s">
        <v>1080</v>
      </c>
      <c r="R3218" t="s">
        <v>7881</v>
      </c>
      <c r="S3218">
        <v>68222</v>
      </c>
      <c r="T3218">
        <v>2186</v>
      </c>
      <c r="U3218" t="s">
        <v>4520</v>
      </c>
      <c r="V3218">
        <v>2</v>
      </c>
      <c r="W3218" t="s">
        <v>7882</v>
      </c>
      <c r="X3218" t="s">
        <v>7883</v>
      </c>
      <c r="Y3218">
        <v>545</v>
      </c>
      <c r="Z3218" t="s">
        <v>44</v>
      </c>
      <c r="AA3218" t="s">
        <v>45</v>
      </c>
      <c r="AB3218" t="s">
        <v>46</v>
      </c>
      <c r="AC3218">
        <v>1500000</v>
      </c>
      <c r="AD3218">
        <v>2003</v>
      </c>
      <c r="AE3218">
        <v>482</v>
      </c>
      <c r="AF3218">
        <v>6.8</v>
      </c>
      <c r="AG3218">
        <v>1.85</v>
      </c>
      <c r="AH3218">
        <v>0</v>
      </c>
    </row>
    <row r="3219" spans="1:34">
      <c r="A3219" t="s">
        <v>34</v>
      </c>
      <c r="B3219" t="s">
        <v>7890</v>
      </c>
      <c r="C3219">
        <v>85</v>
      </c>
      <c r="D3219">
        <v>118</v>
      </c>
      <c r="E3219">
        <v>12</v>
      </c>
      <c r="F3219">
        <v>67</v>
      </c>
      <c r="G3219" t="s">
        <v>7891</v>
      </c>
      <c r="H3219">
        <v>201</v>
      </c>
      <c r="I3219">
        <v>5709616</v>
      </c>
      <c r="J3219" t="s">
        <v>38</v>
      </c>
      <c r="K3219" t="s">
        <v>87</v>
      </c>
      <c r="Q3219" t="s">
        <v>7892</v>
      </c>
      <c r="R3219" t="s">
        <v>7893</v>
      </c>
      <c r="S3219">
        <v>11088</v>
      </c>
      <c r="T3219">
        <v>546</v>
      </c>
      <c r="U3219" t="s">
        <v>1725</v>
      </c>
      <c r="V3219">
        <v>0</v>
      </c>
      <c r="W3219" t="s">
        <v>7894</v>
      </c>
      <c r="X3219" t="s">
        <v>7895</v>
      </c>
      <c r="Y3219">
        <v>110</v>
      </c>
      <c r="Z3219" t="s">
        <v>695</v>
      </c>
      <c r="AA3219" t="s">
        <v>1015</v>
      </c>
      <c r="AB3219" t="s">
        <v>46</v>
      </c>
      <c r="AC3219">
        <v>1800000</v>
      </c>
      <c r="AD3219">
        <v>2002</v>
      </c>
      <c r="AE3219">
        <v>163</v>
      </c>
      <c r="AF3219">
        <v>6.8</v>
      </c>
      <c r="AG3219">
        <v>1.85</v>
      </c>
      <c r="AH3219">
        <v>544</v>
      </c>
    </row>
    <row r="3220" spans="1:34">
      <c r="A3220" t="s">
        <v>34</v>
      </c>
      <c r="B3220" t="s">
        <v>7896</v>
      </c>
      <c r="C3220">
        <v>124</v>
      </c>
      <c r="D3220">
        <v>86</v>
      </c>
      <c r="E3220">
        <v>84</v>
      </c>
      <c r="F3220">
        <v>34</v>
      </c>
      <c r="G3220" t="s">
        <v>7897</v>
      </c>
      <c r="H3220">
        <v>680</v>
      </c>
      <c r="I3220">
        <v>992238</v>
      </c>
      <c r="J3220" t="s">
        <v>38</v>
      </c>
      <c r="K3220" t="s">
        <v>87</v>
      </c>
      <c r="Q3220" t="s">
        <v>1086</v>
      </c>
      <c r="R3220" t="s">
        <v>7898</v>
      </c>
      <c r="S3220">
        <v>16349</v>
      </c>
      <c r="T3220">
        <v>763</v>
      </c>
      <c r="U3220" t="s">
        <v>7899</v>
      </c>
      <c r="V3220">
        <v>0</v>
      </c>
      <c r="W3220" t="s">
        <v>7900</v>
      </c>
      <c r="X3220" t="s">
        <v>7901</v>
      </c>
      <c r="Y3220">
        <v>103</v>
      </c>
      <c r="Z3220" t="s">
        <v>44</v>
      </c>
      <c r="AA3220" t="s">
        <v>329</v>
      </c>
      <c r="AB3220" t="s">
        <v>46</v>
      </c>
      <c r="AC3220">
        <v>1700000</v>
      </c>
      <c r="AD3220">
        <v>2004</v>
      </c>
      <c r="AE3220">
        <v>46</v>
      </c>
      <c r="AF3220">
        <v>6.8</v>
      </c>
      <c r="AG3220">
        <v>1.85</v>
      </c>
      <c r="AH3220">
        <v>869</v>
      </c>
    </row>
    <row r="3221" spans="1:34">
      <c r="A3221" t="s">
        <v>34</v>
      </c>
      <c r="B3221" t="s">
        <v>67</v>
      </c>
      <c r="C3221">
        <v>308</v>
      </c>
      <c r="D3221">
        <v>135</v>
      </c>
      <c r="E3221">
        <v>0</v>
      </c>
      <c r="F3221">
        <v>310</v>
      </c>
      <c r="G3221" t="s">
        <v>5501</v>
      </c>
      <c r="H3221">
        <v>873</v>
      </c>
      <c r="I3221">
        <v>43982842</v>
      </c>
      <c r="J3221" t="s">
        <v>38</v>
      </c>
      <c r="K3221" t="s">
        <v>70</v>
      </c>
      <c r="L3221" t="s">
        <v>57</v>
      </c>
      <c r="Q3221" t="s">
        <v>8031</v>
      </c>
      <c r="R3221" t="s">
        <v>8032</v>
      </c>
      <c r="S3221">
        <v>125109</v>
      </c>
      <c r="T3221">
        <v>2370</v>
      </c>
      <c r="U3221" t="s">
        <v>893</v>
      </c>
      <c r="V3221">
        <v>1</v>
      </c>
      <c r="W3221" t="s">
        <v>8033</v>
      </c>
      <c r="X3221" t="s">
        <v>8034</v>
      </c>
      <c r="Y3221">
        <v>593</v>
      </c>
      <c r="Z3221" t="s">
        <v>44</v>
      </c>
      <c r="AA3221" t="s">
        <v>45</v>
      </c>
      <c r="AB3221" t="s">
        <v>62</v>
      </c>
      <c r="AC3221">
        <v>65000000</v>
      </c>
      <c r="AD3221">
        <v>2009</v>
      </c>
      <c r="AE3221">
        <v>560</v>
      </c>
      <c r="AF3221">
        <v>6.7</v>
      </c>
      <c r="AG3221">
        <v>2.35</v>
      </c>
      <c r="AH3221">
        <v>16000</v>
      </c>
    </row>
    <row r="3222" spans="1:34">
      <c r="A3222" t="s">
        <v>34</v>
      </c>
      <c r="B3222" t="s">
        <v>2907</v>
      </c>
      <c r="C3222">
        <v>136</v>
      </c>
      <c r="D3222">
        <v>138</v>
      </c>
      <c r="E3222">
        <v>0</v>
      </c>
      <c r="F3222">
        <v>123</v>
      </c>
      <c r="G3222" t="s">
        <v>2908</v>
      </c>
      <c r="H3222">
        <v>14000</v>
      </c>
      <c r="I3222">
        <v>35168677</v>
      </c>
      <c r="J3222" t="s">
        <v>38</v>
      </c>
      <c r="K3222" t="s">
        <v>80</v>
      </c>
      <c r="L3222" t="s">
        <v>57</v>
      </c>
      <c r="M3222" t="s">
        <v>207</v>
      </c>
      <c r="Q3222" t="s">
        <v>81</v>
      </c>
      <c r="R3222" t="s">
        <v>8035</v>
      </c>
      <c r="S3222">
        <v>49311</v>
      </c>
      <c r="T3222">
        <v>15149</v>
      </c>
      <c r="U3222" t="s">
        <v>8036</v>
      </c>
      <c r="V3222">
        <v>1</v>
      </c>
      <c r="W3222" t="s">
        <v>8037</v>
      </c>
      <c r="X3222" t="s">
        <v>8038</v>
      </c>
      <c r="Y3222">
        <v>278</v>
      </c>
      <c r="Z3222" t="s">
        <v>44</v>
      </c>
      <c r="AA3222" t="s">
        <v>329</v>
      </c>
      <c r="AB3222" t="s">
        <v>62</v>
      </c>
      <c r="AC3222">
        <v>100000000</v>
      </c>
      <c r="AD3222">
        <v>2002</v>
      </c>
      <c r="AE3222">
        <v>602</v>
      </c>
      <c r="AF3222">
        <v>6.7</v>
      </c>
      <c r="AG3222">
        <v>2.35</v>
      </c>
      <c r="AH3222">
        <v>0</v>
      </c>
    </row>
    <row r="3223" spans="1:34">
      <c r="A3223" t="s">
        <v>34</v>
      </c>
      <c r="B3223" t="s">
        <v>6304</v>
      </c>
      <c r="C3223">
        <v>91</v>
      </c>
      <c r="D3223">
        <v>148</v>
      </c>
      <c r="E3223">
        <v>72</v>
      </c>
      <c r="F3223">
        <v>99</v>
      </c>
      <c r="G3223" t="s">
        <v>8077</v>
      </c>
      <c r="H3223">
        <v>582</v>
      </c>
      <c r="I3223">
        <v>39251128</v>
      </c>
      <c r="J3223" t="s">
        <v>38</v>
      </c>
      <c r="K3223" t="s">
        <v>80</v>
      </c>
      <c r="L3223" t="s">
        <v>87</v>
      </c>
      <c r="Q3223" t="s">
        <v>2746</v>
      </c>
      <c r="R3223" t="s">
        <v>8078</v>
      </c>
      <c r="S3223">
        <v>31080</v>
      </c>
      <c r="T3223">
        <v>804</v>
      </c>
      <c r="U3223" t="s">
        <v>8079</v>
      </c>
      <c r="V3223">
        <v>2</v>
      </c>
      <c r="W3223" t="s">
        <v>8080</v>
      </c>
      <c r="X3223" t="s">
        <v>8081</v>
      </c>
      <c r="Y3223">
        <v>217</v>
      </c>
      <c r="Z3223" t="s">
        <v>44</v>
      </c>
      <c r="AA3223" t="s">
        <v>45</v>
      </c>
      <c r="AB3223" t="s">
        <v>62</v>
      </c>
      <c r="AC3223">
        <v>75000000</v>
      </c>
      <c r="AD3223">
        <v>1999</v>
      </c>
      <c r="AE3223">
        <v>103</v>
      </c>
      <c r="AF3223">
        <v>6.7</v>
      </c>
      <c r="AG3223">
        <v>2.35</v>
      </c>
      <c r="AH3223">
        <v>0</v>
      </c>
    </row>
    <row r="3224" spans="1:34">
      <c r="A3224" t="s">
        <v>34</v>
      </c>
      <c r="B3224" t="s">
        <v>841</v>
      </c>
      <c r="C3224">
        <v>208</v>
      </c>
      <c r="D3224">
        <v>106</v>
      </c>
      <c r="E3224">
        <v>0</v>
      </c>
      <c r="F3224">
        <v>242</v>
      </c>
      <c r="G3224" t="s">
        <v>1896</v>
      </c>
      <c r="H3224">
        <v>710</v>
      </c>
      <c r="I3224">
        <v>227965690</v>
      </c>
      <c r="J3224" t="s">
        <v>38</v>
      </c>
      <c r="K3224" t="s">
        <v>86</v>
      </c>
      <c r="L3224" t="s">
        <v>57</v>
      </c>
      <c r="Q3224" t="s">
        <v>2540</v>
      </c>
      <c r="R3224" t="s">
        <v>8082</v>
      </c>
      <c r="S3224">
        <v>271592</v>
      </c>
      <c r="T3224">
        <v>1675</v>
      </c>
      <c r="U3224" t="s">
        <v>8083</v>
      </c>
      <c r="V3224">
        <v>0</v>
      </c>
      <c r="W3224" t="s">
        <v>8084</v>
      </c>
      <c r="X3224" t="s">
        <v>8085</v>
      </c>
      <c r="Y3224">
        <v>2335</v>
      </c>
      <c r="Z3224" t="s">
        <v>44</v>
      </c>
      <c r="AA3224" t="s">
        <v>45</v>
      </c>
      <c r="AB3224" t="s">
        <v>62</v>
      </c>
      <c r="AC3224">
        <v>72000000</v>
      </c>
      <c r="AD3224">
        <v>2002</v>
      </c>
      <c r="AE3224">
        <v>529</v>
      </c>
      <c r="AF3224">
        <v>6.7</v>
      </c>
      <c r="AG3224">
        <v>1.85</v>
      </c>
      <c r="AH3224">
        <v>0</v>
      </c>
    </row>
    <row r="3225" spans="1:34">
      <c r="A3225" t="s">
        <v>34</v>
      </c>
      <c r="B3225" t="s">
        <v>1997</v>
      </c>
      <c r="C3225">
        <v>125</v>
      </c>
      <c r="D3225">
        <v>126</v>
      </c>
      <c r="E3225">
        <v>0</v>
      </c>
      <c r="F3225">
        <v>9000</v>
      </c>
      <c r="G3225" t="s">
        <v>1098</v>
      </c>
      <c r="H3225">
        <v>13000</v>
      </c>
      <c r="I3225">
        <v>30695227</v>
      </c>
      <c r="J3225" t="s">
        <v>38</v>
      </c>
      <c r="K3225" t="s">
        <v>70</v>
      </c>
      <c r="L3225" t="s">
        <v>520</v>
      </c>
      <c r="Q3225" t="s">
        <v>209</v>
      </c>
      <c r="R3225" t="s">
        <v>8122</v>
      </c>
      <c r="S3225">
        <v>45296</v>
      </c>
      <c r="T3225">
        <v>34774</v>
      </c>
      <c r="U3225" t="s">
        <v>767</v>
      </c>
      <c r="V3225">
        <v>3</v>
      </c>
      <c r="W3225" t="s">
        <v>8123</v>
      </c>
      <c r="X3225" t="s">
        <v>8124</v>
      </c>
      <c r="Y3225">
        <v>267</v>
      </c>
      <c r="Z3225" t="s">
        <v>44</v>
      </c>
      <c r="AA3225" t="s">
        <v>45</v>
      </c>
      <c r="AB3225" t="s">
        <v>62</v>
      </c>
      <c r="AC3225">
        <v>60000000</v>
      </c>
      <c r="AD3225">
        <v>2000</v>
      </c>
      <c r="AE3225">
        <v>10000</v>
      </c>
      <c r="AF3225">
        <v>6.7</v>
      </c>
      <c r="AG3225">
        <v>1.85</v>
      </c>
      <c r="AH3225">
        <v>0</v>
      </c>
    </row>
    <row r="3226" spans="1:34">
      <c r="A3226" t="s">
        <v>34</v>
      </c>
      <c r="B3226" t="s">
        <v>8143</v>
      </c>
      <c r="C3226">
        <v>110</v>
      </c>
      <c r="D3226">
        <v>114</v>
      </c>
      <c r="E3226">
        <v>52</v>
      </c>
      <c r="F3226">
        <v>539</v>
      </c>
      <c r="G3226" t="s">
        <v>4297</v>
      </c>
      <c r="H3226">
        <v>12000</v>
      </c>
      <c r="I3226">
        <v>78745923</v>
      </c>
      <c r="J3226" t="s">
        <v>38</v>
      </c>
      <c r="K3226" t="s">
        <v>70</v>
      </c>
      <c r="L3226" t="s">
        <v>87</v>
      </c>
      <c r="Q3226" t="s">
        <v>2304</v>
      </c>
      <c r="R3226" t="s">
        <v>8144</v>
      </c>
      <c r="S3226">
        <v>94407</v>
      </c>
      <c r="T3226">
        <v>13905</v>
      </c>
      <c r="U3226" t="s">
        <v>1744</v>
      </c>
      <c r="V3226">
        <v>1</v>
      </c>
      <c r="W3226" t="s">
        <v>8145</v>
      </c>
      <c r="X3226" t="s">
        <v>8146</v>
      </c>
      <c r="Y3226">
        <v>322</v>
      </c>
      <c r="Z3226" t="s">
        <v>44</v>
      </c>
      <c r="AA3226" t="s">
        <v>359</v>
      </c>
      <c r="AB3226" t="s">
        <v>62</v>
      </c>
      <c r="AC3226">
        <v>55000000</v>
      </c>
      <c r="AD3226">
        <v>1998</v>
      </c>
      <c r="AE3226">
        <v>702</v>
      </c>
      <c r="AF3226">
        <v>6.7</v>
      </c>
      <c r="AG3226">
        <v>2.35</v>
      </c>
      <c r="AH3226">
        <v>0</v>
      </c>
    </row>
    <row r="3227" spans="1:34">
      <c r="A3227" t="s">
        <v>34</v>
      </c>
      <c r="B3227" t="s">
        <v>7046</v>
      </c>
      <c r="C3227">
        <v>152</v>
      </c>
      <c r="D3227">
        <v>124</v>
      </c>
      <c r="E3227">
        <v>213</v>
      </c>
      <c r="F3227">
        <v>372</v>
      </c>
      <c r="G3227" t="s">
        <v>8159</v>
      </c>
      <c r="H3227">
        <v>838</v>
      </c>
      <c r="I3227">
        <v>52752475</v>
      </c>
      <c r="J3227" t="s">
        <v>38</v>
      </c>
      <c r="K3227" t="s">
        <v>57</v>
      </c>
      <c r="Q3227" t="s">
        <v>8160</v>
      </c>
      <c r="R3227" t="s">
        <v>8161</v>
      </c>
      <c r="S3227">
        <v>63067</v>
      </c>
      <c r="T3227">
        <v>2583</v>
      </c>
      <c r="U3227" t="s">
        <v>8162</v>
      </c>
      <c r="V3227">
        <v>0</v>
      </c>
      <c r="W3227" t="s">
        <v>8163</v>
      </c>
      <c r="X3227" t="s">
        <v>8164</v>
      </c>
      <c r="Y3227">
        <v>533</v>
      </c>
      <c r="Z3227" t="s">
        <v>44</v>
      </c>
      <c r="AA3227" t="s">
        <v>45</v>
      </c>
      <c r="AB3227" t="s">
        <v>46</v>
      </c>
      <c r="AC3227">
        <v>50000000</v>
      </c>
      <c r="AD3227">
        <v>2002</v>
      </c>
      <c r="AE3227">
        <v>593</v>
      </c>
      <c r="AF3227">
        <v>6.7</v>
      </c>
      <c r="AG3227">
        <v>1.85</v>
      </c>
      <c r="AH3227">
        <v>0</v>
      </c>
    </row>
    <row r="3228" spans="1:34">
      <c r="A3228" t="s">
        <v>34</v>
      </c>
      <c r="B3228" t="s">
        <v>8196</v>
      </c>
      <c r="C3228">
        <v>94</v>
      </c>
      <c r="D3228">
        <v>119</v>
      </c>
      <c r="E3228">
        <v>7</v>
      </c>
      <c r="F3228">
        <v>903</v>
      </c>
      <c r="G3228" t="s">
        <v>767</v>
      </c>
      <c r="H3228">
        <v>18000</v>
      </c>
      <c r="I3228">
        <v>25178165</v>
      </c>
      <c r="J3228" t="s">
        <v>38</v>
      </c>
      <c r="K3228" t="s">
        <v>87</v>
      </c>
      <c r="Q3228" t="s">
        <v>156</v>
      </c>
      <c r="R3228" t="s">
        <v>8197</v>
      </c>
      <c r="S3228">
        <v>70292</v>
      </c>
      <c r="T3228">
        <v>29484</v>
      </c>
      <c r="U3228" t="s">
        <v>5961</v>
      </c>
      <c r="V3228">
        <v>1</v>
      </c>
      <c r="W3228" t="s">
        <v>8198</v>
      </c>
      <c r="X3228" t="s">
        <v>8199</v>
      </c>
      <c r="Y3228">
        <v>274</v>
      </c>
      <c r="Z3228" t="s">
        <v>44</v>
      </c>
      <c r="AA3228" t="s">
        <v>45</v>
      </c>
      <c r="AB3228" t="s">
        <v>62</v>
      </c>
      <c r="AC3228">
        <v>40000000</v>
      </c>
      <c r="AD3228">
        <v>2001</v>
      </c>
      <c r="AE3228">
        <v>9000</v>
      </c>
      <c r="AF3228">
        <v>6.7</v>
      </c>
      <c r="AG3228">
        <v>1.85</v>
      </c>
      <c r="AH3228">
        <v>8000</v>
      </c>
    </row>
    <row r="3229" spans="1:34">
      <c r="A3229" t="s">
        <v>34</v>
      </c>
      <c r="B3229" t="s">
        <v>913</v>
      </c>
      <c r="C3229">
        <v>31</v>
      </c>
      <c r="D3229">
        <v>130</v>
      </c>
      <c r="E3229">
        <v>0</v>
      </c>
      <c r="F3229">
        <v>723</v>
      </c>
      <c r="G3229" t="s">
        <v>3378</v>
      </c>
      <c r="H3229">
        <v>2000</v>
      </c>
      <c r="I3229">
        <v>13052741</v>
      </c>
      <c r="J3229" t="s">
        <v>38</v>
      </c>
      <c r="K3229" t="s">
        <v>80</v>
      </c>
      <c r="Q3229" t="s">
        <v>8203</v>
      </c>
      <c r="R3229" t="s">
        <v>8204</v>
      </c>
      <c r="S3229">
        <v>8531</v>
      </c>
      <c r="T3229">
        <v>3968</v>
      </c>
      <c r="U3229" t="s">
        <v>1079</v>
      </c>
      <c r="V3229">
        <v>0</v>
      </c>
      <c r="W3229" t="s">
        <v>8205</v>
      </c>
      <c r="X3229" t="s">
        <v>8206</v>
      </c>
      <c r="Y3229">
        <v>57</v>
      </c>
      <c r="Z3229" t="s">
        <v>44</v>
      </c>
      <c r="AA3229" t="s">
        <v>45</v>
      </c>
      <c r="AB3229" t="s">
        <v>62</v>
      </c>
      <c r="AC3229">
        <v>36000000</v>
      </c>
      <c r="AD3229">
        <v>1996</v>
      </c>
      <c r="AE3229">
        <v>912</v>
      </c>
      <c r="AF3229">
        <v>6.7</v>
      </c>
      <c r="AG3229">
        <v>1.85</v>
      </c>
      <c r="AH3229">
        <v>591</v>
      </c>
    </row>
    <row r="3230" spans="1:34">
      <c r="A3230" t="s">
        <v>34</v>
      </c>
      <c r="B3230" t="s">
        <v>2692</v>
      </c>
      <c r="C3230">
        <v>584</v>
      </c>
      <c r="D3230">
        <v>139</v>
      </c>
      <c r="E3230">
        <v>0</v>
      </c>
      <c r="F3230">
        <v>687</v>
      </c>
      <c r="G3230" t="s">
        <v>3867</v>
      </c>
      <c r="H3230">
        <v>11000</v>
      </c>
      <c r="I3230">
        <v>13303319</v>
      </c>
      <c r="J3230" t="s">
        <v>38</v>
      </c>
      <c r="K3230" t="s">
        <v>70</v>
      </c>
      <c r="Q3230" t="s">
        <v>131</v>
      </c>
      <c r="R3230" t="s">
        <v>8224</v>
      </c>
      <c r="S3230">
        <v>136367</v>
      </c>
      <c r="T3230">
        <v>13021</v>
      </c>
      <c r="U3230" t="s">
        <v>3157</v>
      </c>
      <c r="V3230">
        <v>0</v>
      </c>
      <c r="W3230" t="s">
        <v>8225</v>
      </c>
      <c r="X3230" t="s">
        <v>8226</v>
      </c>
      <c r="Y3230">
        <v>975</v>
      </c>
      <c r="Z3230" t="s">
        <v>44</v>
      </c>
      <c r="AA3230" t="s">
        <v>45</v>
      </c>
      <c r="AB3230" t="s">
        <v>62</v>
      </c>
      <c r="AC3230">
        <v>32000000</v>
      </c>
      <c r="AD3230">
        <v>2011</v>
      </c>
      <c r="AE3230">
        <v>1000</v>
      </c>
      <c r="AF3230">
        <v>6.7</v>
      </c>
      <c r="AG3230">
        <v>1.85</v>
      </c>
      <c r="AH3230">
        <v>39000</v>
      </c>
    </row>
    <row r="3231" spans="1:34">
      <c r="A3231" t="s">
        <v>34</v>
      </c>
      <c r="B3231" t="s">
        <v>8238</v>
      </c>
      <c r="C3231">
        <v>101</v>
      </c>
      <c r="D3231">
        <v>118</v>
      </c>
      <c r="E3231">
        <v>3</v>
      </c>
      <c r="F3231">
        <v>439</v>
      </c>
      <c r="G3231" t="s">
        <v>5152</v>
      </c>
      <c r="H3231">
        <v>1000</v>
      </c>
      <c r="I3231">
        <v>34703228</v>
      </c>
      <c r="J3231" t="s">
        <v>38</v>
      </c>
      <c r="K3231" t="s">
        <v>128</v>
      </c>
      <c r="Q3231" t="s">
        <v>2719</v>
      </c>
      <c r="R3231" t="s">
        <v>8239</v>
      </c>
      <c r="S3231">
        <v>21767</v>
      </c>
      <c r="T3231">
        <v>3797</v>
      </c>
      <c r="U3231" t="s">
        <v>8240</v>
      </c>
      <c r="V3231">
        <v>0</v>
      </c>
      <c r="W3231" t="s">
        <v>8241</v>
      </c>
      <c r="X3231" t="s">
        <v>8242</v>
      </c>
      <c r="Y3231">
        <v>127</v>
      </c>
      <c r="Z3231" t="s">
        <v>44</v>
      </c>
      <c r="AA3231" t="s">
        <v>45</v>
      </c>
      <c r="AB3231" t="s">
        <v>62</v>
      </c>
      <c r="AC3231">
        <v>30000000</v>
      </c>
      <c r="AD3231">
        <v>2006</v>
      </c>
      <c r="AE3231">
        <v>712</v>
      </c>
      <c r="AF3231">
        <v>6.7</v>
      </c>
      <c r="AG3231">
        <v>1.85</v>
      </c>
      <c r="AH3231">
        <v>0</v>
      </c>
    </row>
    <row r="3232" spans="1:34">
      <c r="A3232" t="s">
        <v>34</v>
      </c>
      <c r="B3232" t="s">
        <v>1972</v>
      </c>
      <c r="C3232">
        <v>184</v>
      </c>
      <c r="D3232">
        <v>115</v>
      </c>
      <c r="E3232">
        <v>529</v>
      </c>
      <c r="F3232">
        <v>325</v>
      </c>
      <c r="G3232" t="s">
        <v>8256</v>
      </c>
      <c r="H3232">
        <v>576</v>
      </c>
      <c r="I3232">
        <v>71346930</v>
      </c>
      <c r="J3232" t="s">
        <v>38</v>
      </c>
      <c r="K3232" t="s">
        <v>87</v>
      </c>
      <c r="L3232" t="s">
        <v>57</v>
      </c>
      <c r="Q3232" t="s">
        <v>8257</v>
      </c>
      <c r="R3232" t="s">
        <v>8258</v>
      </c>
      <c r="S3232">
        <v>78008</v>
      </c>
      <c r="T3232">
        <v>1554</v>
      </c>
      <c r="U3232" t="s">
        <v>8259</v>
      </c>
      <c r="V3232">
        <v>0</v>
      </c>
      <c r="W3232" t="s">
        <v>8260</v>
      </c>
      <c r="X3232" t="s">
        <v>8261</v>
      </c>
      <c r="Y3232">
        <v>160</v>
      </c>
      <c r="Z3232" t="s">
        <v>44</v>
      </c>
      <c r="AA3232" t="s">
        <v>45</v>
      </c>
      <c r="AB3232" t="s">
        <v>62</v>
      </c>
      <c r="AC3232">
        <v>28000000</v>
      </c>
      <c r="AD3232">
        <v>2013</v>
      </c>
      <c r="AE3232">
        <v>447</v>
      </c>
      <c r="AF3232">
        <v>6.7</v>
      </c>
      <c r="AG3232">
        <v>2.35</v>
      </c>
      <c r="AH3232">
        <v>23000</v>
      </c>
    </row>
    <row r="3233" spans="1:34">
      <c r="A3233" t="s">
        <v>34</v>
      </c>
      <c r="B3233" t="s">
        <v>6385</v>
      </c>
      <c r="C3233">
        <v>85</v>
      </c>
      <c r="D3233">
        <v>118</v>
      </c>
      <c r="E3233">
        <v>97</v>
      </c>
      <c r="F3233">
        <v>437</v>
      </c>
      <c r="G3233" t="s">
        <v>8274</v>
      </c>
      <c r="H3233">
        <v>775</v>
      </c>
      <c r="I3233">
        <v>26761283</v>
      </c>
      <c r="J3233" t="s">
        <v>38</v>
      </c>
      <c r="K3233" t="s">
        <v>87</v>
      </c>
      <c r="Q3233" t="s">
        <v>8275</v>
      </c>
      <c r="R3233" t="s">
        <v>8276</v>
      </c>
      <c r="S3233">
        <v>43084</v>
      </c>
      <c r="T3233">
        <v>3197</v>
      </c>
      <c r="U3233" t="s">
        <v>6196</v>
      </c>
      <c r="V3233">
        <v>0</v>
      </c>
      <c r="W3233" t="s">
        <v>8277</v>
      </c>
      <c r="X3233" t="s">
        <v>8278</v>
      </c>
      <c r="Y3233">
        <v>99</v>
      </c>
      <c r="Z3233" t="s">
        <v>44</v>
      </c>
      <c r="AA3233" t="s">
        <v>45</v>
      </c>
      <c r="AB3233" t="s">
        <v>62</v>
      </c>
      <c r="AC3233">
        <v>26000000</v>
      </c>
      <c r="AD3233">
        <v>2014</v>
      </c>
      <c r="AE3233">
        <v>523</v>
      </c>
      <c r="AF3233">
        <v>6.7</v>
      </c>
      <c r="AG3233">
        <v>2.35</v>
      </c>
      <c r="AH3233">
        <v>19000</v>
      </c>
    </row>
    <row r="3234" spans="1:34">
      <c r="A3234" t="s">
        <v>34</v>
      </c>
      <c r="B3234" t="s">
        <v>8309</v>
      </c>
      <c r="C3234">
        <v>45</v>
      </c>
      <c r="D3234">
        <v>98</v>
      </c>
      <c r="E3234">
        <v>4</v>
      </c>
      <c r="F3234">
        <v>11000</v>
      </c>
      <c r="G3234" t="s">
        <v>63</v>
      </c>
      <c r="H3234">
        <v>29000</v>
      </c>
      <c r="I3234">
        <v>12782508</v>
      </c>
      <c r="J3234" t="s">
        <v>38</v>
      </c>
      <c r="Q3234" t="s">
        <v>114</v>
      </c>
      <c r="R3234" t="s">
        <v>8310</v>
      </c>
      <c r="S3234">
        <v>20163</v>
      </c>
      <c r="T3234">
        <v>63194</v>
      </c>
      <c r="U3234" t="s">
        <v>1785</v>
      </c>
      <c r="V3234">
        <v>2</v>
      </c>
      <c r="W3234" t="s">
        <v>8311</v>
      </c>
      <c r="X3234" t="s">
        <v>8312</v>
      </c>
      <c r="Y3234">
        <v>71</v>
      </c>
      <c r="Z3234" t="s">
        <v>44</v>
      </c>
      <c r="AA3234" t="s">
        <v>45</v>
      </c>
      <c r="AB3234" t="s">
        <v>62</v>
      </c>
      <c r="AC3234">
        <v>23000000</v>
      </c>
      <c r="AD3234">
        <v>1996</v>
      </c>
      <c r="AE3234">
        <v>22000</v>
      </c>
      <c r="AF3234">
        <v>6.7</v>
      </c>
      <c r="AG3234">
        <v>1.85</v>
      </c>
      <c r="AH3234">
        <v>1000</v>
      </c>
    </row>
    <row r="3235" spans="1:34">
      <c r="A3235" t="s">
        <v>34</v>
      </c>
      <c r="B3235" t="s">
        <v>8143</v>
      </c>
      <c r="C3235">
        <v>111</v>
      </c>
      <c r="D3235">
        <v>112</v>
      </c>
      <c r="E3235">
        <v>52</v>
      </c>
      <c r="F3235">
        <v>347</v>
      </c>
      <c r="G3235" t="s">
        <v>1080</v>
      </c>
      <c r="H3235">
        <v>15000</v>
      </c>
      <c r="I3235">
        <v>6830957</v>
      </c>
      <c r="J3235" t="s">
        <v>38</v>
      </c>
      <c r="K3235" t="s">
        <v>87</v>
      </c>
      <c r="Q3235" t="s">
        <v>836</v>
      </c>
      <c r="R3235" t="s">
        <v>8323</v>
      </c>
      <c r="S3235">
        <v>11983</v>
      </c>
      <c r="T3235">
        <v>16692</v>
      </c>
      <c r="U3235" t="s">
        <v>8324</v>
      </c>
      <c r="V3235">
        <v>3</v>
      </c>
      <c r="W3235" t="s">
        <v>8325</v>
      </c>
      <c r="X3235" t="s">
        <v>8326</v>
      </c>
      <c r="Y3235">
        <v>147</v>
      </c>
      <c r="Z3235" t="s">
        <v>44</v>
      </c>
      <c r="AA3235" t="s">
        <v>45</v>
      </c>
      <c r="AB3235" t="s">
        <v>62</v>
      </c>
      <c r="AC3235">
        <v>21000000</v>
      </c>
      <c r="AD3235">
        <v>2002</v>
      </c>
      <c r="AE3235">
        <v>1000</v>
      </c>
      <c r="AF3235">
        <v>6.7</v>
      </c>
      <c r="AG3235">
        <v>2.35</v>
      </c>
      <c r="AH3235">
        <v>365</v>
      </c>
    </row>
    <row r="3236" spans="1:34">
      <c r="A3236" t="s">
        <v>34</v>
      </c>
      <c r="B3236" t="s">
        <v>8270</v>
      </c>
      <c r="C3236">
        <v>276</v>
      </c>
      <c r="D3236">
        <v>91</v>
      </c>
      <c r="E3236">
        <v>0</v>
      </c>
      <c r="F3236">
        <v>220</v>
      </c>
      <c r="G3236" t="s">
        <v>8083</v>
      </c>
      <c r="H3236">
        <v>34000</v>
      </c>
      <c r="I3236">
        <v>958319</v>
      </c>
      <c r="J3236" t="s">
        <v>38</v>
      </c>
      <c r="Q3236" t="s">
        <v>1044</v>
      </c>
      <c r="R3236" t="s">
        <v>8327</v>
      </c>
      <c r="S3236">
        <v>39764</v>
      </c>
      <c r="T3236">
        <v>34705</v>
      </c>
      <c r="U3236" t="s">
        <v>8328</v>
      </c>
      <c r="V3236">
        <v>0</v>
      </c>
      <c r="W3236" t="s">
        <v>8329</v>
      </c>
      <c r="X3236" t="s">
        <v>8330</v>
      </c>
      <c r="Y3236">
        <v>148</v>
      </c>
      <c r="Z3236" t="s">
        <v>44</v>
      </c>
      <c r="AA3236" t="s">
        <v>45</v>
      </c>
      <c r="AB3236" t="s">
        <v>62</v>
      </c>
      <c r="AC3236">
        <v>21000000</v>
      </c>
      <c r="AD3236">
        <v>2011</v>
      </c>
      <c r="AE3236">
        <v>242</v>
      </c>
      <c r="AF3236">
        <v>6.7</v>
      </c>
      <c r="AG3236">
        <v>2.35</v>
      </c>
      <c r="AH3236">
        <v>17000</v>
      </c>
    </row>
    <row r="3237" spans="1:34">
      <c r="A3237" t="s">
        <v>34</v>
      </c>
      <c r="B3237" t="s">
        <v>7860</v>
      </c>
      <c r="C3237">
        <v>233</v>
      </c>
      <c r="D3237">
        <v>122</v>
      </c>
      <c r="E3237">
        <v>301</v>
      </c>
      <c r="F3237">
        <v>457</v>
      </c>
      <c r="G3237" t="s">
        <v>1744</v>
      </c>
      <c r="H3237">
        <v>1000</v>
      </c>
      <c r="I3237">
        <v>75072454</v>
      </c>
      <c r="J3237" t="s">
        <v>38</v>
      </c>
      <c r="K3237" t="s">
        <v>94</v>
      </c>
      <c r="L3237" t="s">
        <v>57</v>
      </c>
      <c r="Q3237" t="s">
        <v>511</v>
      </c>
      <c r="R3237" t="s">
        <v>8348</v>
      </c>
      <c r="S3237">
        <v>96569</v>
      </c>
      <c r="T3237">
        <v>2759</v>
      </c>
      <c r="U3237" t="s">
        <v>8349</v>
      </c>
      <c r="V3237">
        <v>0</v>
      </c>
      <c r="W3237" t="s">
        <v>8350</v>
      </c>
      <c r="X3237" t="s">
        <v>8351</v>
      </c>
      <c r="Y3237">
        <v>522</v>
      </c>
      <c r="Z3237" t="s">
        <v>44</v>
      </c>
      <c r="AA3237" t="s">
        <v>45</v>
      </c>
      <c r="AB3237" t="s">
        <v>62</v>
      </c>
      <c r="AC3237">
        <v>20000000</v>
      </c>
      <c r="AD3237">
        <v>2005</v>
      </c>
      <c r="AE3237">
        <v>539</v>
      </c>
      <c r="AF3237">
        <v>6.7</v>
      </c>
      <c r="AG3237">
        <v>2.35</v>
      </c>
      <c r="AH3237">
        <v>0</v>
      </c>
    </row>
    <row r="3238" spans="1:34">
      <c r="A3238" t="s">
        <v>34</v>
      </c>
      <c r="B3238" t="s">
        <v>7215</v>
      </c>
      <c r="C3238">
        <v>68</v>
      </c>
      <c r="D3238">
        <v>115</v>
      </c>
      <c r="E3238">
        <v>13</v>
      </c>
      <c r="F3238">
        <v>111</v>
      </c>
      <c r="G3238" t="s">
        <v>8361</v>
      </c>
      <c r="H3238">
        <v>757</v>
      </c>
      <c r="I3238">
        <v>17174870</v>
      </c>
      <c r="J3238" t="s">
        <v>38</v>
      </c>
      <c r="K3238" t="s">
        <v>128</v>
      </c>
      <c r="L3238" t="s">
        <v>87</v>
      </c>
      <c r="Q3238" t="s">
        <v>8362</v>
      </c>
      <c r="R3238" t="s">
        <v>8363</v>
      </c>
      <c r="S3238">
        <v>15817</v>
      </c>
      <c r="T3238">
        <v>1201</v>
      </c>
      <c r="U3238" t="s">
        <v>8364</v>
      </c>
      <c r="V3238">
        <v>2</v>
      </c>
      <c r="W3238" t="s">
        <v>8365</v>
      </c>
      <c r="X3238" t="s">
        <v>8366</v>
      </c>
      <c r="Y3238">
        <v>210</v>
      </c>
      <c r="Z3238" t="s">
        <v>44</v>
      </c>
      <c r="AA3238" t="s">
        <v>45</v>
      </c>
      <c r="AB3238" t="s">
        <v>62</v>
      </c>
      <c r="AC3238">
        <v>18000000</v>
      </c>
      <c r="AD3238">
        <v>2000</v>
      </c>
      <c r="AE3238">
        <v>220</v>
      </c>
      <c r="AF3238">
        <v>6.7</v>
      </c>
      <c r="AG3238">
        <v>2.35</v>
      </c>
      <c r="AH3238">
        <v>0</v>
      </c>
    </row>
    <row r="3239" spans="1:34">
      <c r="A3239" t="s">
        <v>34</v>
      </c>
      <c r="B3239" t="s">
        <v>1536</v>
      </c>
      <c r="C3239">
        <v>64</v>
      </c>
      <c r="D3239">
        <v>135</v>
      </c>
      <c r="E3239">
        <v>133</v>
      </c>
      <c r="F3239">
        <v>258</v>
      </c>
      <c r="G3239" t="s">
        <v>8395</v>
      </c>
      <c r="H3239">
        <v>898</v>
      </c>
      <c r="I3239">
        <v>1666262</v>
      </c>
      <c r="J3239" t="s">
        <v>38</v>
      </c>
      <c r="K3239" t="s">
        <v>80</v>
      </c>
      <c r="L3239" t="s">
        <v>87</v>
      </c>
      <c r="M3239" t="s">
        <v>207</v>
      </c>
      <c r="Q3239" t="s">
        <v>4344</v>
      </c>
      <c r="R3239" t="s">
        <v>8396</v>
      </c>
      <c r="S3239">
        <v>5321</v>
      </c>
      <c r="T3239">
        <v>2096</v>
      </c>
      <c r="U3239" t="s">
        <v>3499</v>
      </c>
      <c r="V3239">
        <v>0</v>
      </c>
      <c r="W3239" t="s">
        <v>8397</v>
      </c>
      <c r="X3239" t="s">
        <v>8398</v>
      </c>
      <c r="Y3239">
        <v>78</v>
      </c>
      <c r="Z3239" t="s">
        <v>44</v>
      </c>
      <c r="AA3239" t="s">
        <v>329</v>
      </c>
      <c r="AB3239" t="s">
        <v>62</v>
      </c>
      <c r="AC3239">
        <v>16000000</v>
      </c>
      <c r="AD3239">
        <v>2005</v>
      </c>
      <c r="AE3239">
        <v>708</v>
      </c>
      <c r="AF3239">
        <v>6.7</v>
      </c>
      <c r="AG3239">
        <v>1.66</v>
      </c>
      <c r="AH3239">
        <v>356</v>
      </c>
    </row>
    <row r="3240" spans="1:34">
      <c r="A3240" t="s">
        <v>34</v>
      </c>
      <c r="B3240" t="s">
        <v>4830</v>
      </c>
      <c r="C3240">
        <v>50</v>
      </c>
      <c r="D3240">
        <v>115</v>
      </c>
      <c r="E3240">
        <v>49</v>
      </c>
      <c r="F3240">
        <v>100</v>
      </c>
      <c r="G3240" t="s">
        <v>8399</v>
      </c>
      <c r="H3240">
        <v>116</v>
      </c>
      <c r="I3240">
        <v>30127963</v>
      </c>
      <c r="J3240" t="s">
        <v>38</v>
      </c>
      <c r="K3240" t="s">
        <v>89</v>
      </c>
      <c r="L3240" t="s">
        <v>520</v>
      </c>
      <c r="Q3240" t="s">
        <v>8400</v>
      </c>
      <c r="R3240" t="s">
        <v>8401</v>
      </c>
      <c r="S3240">
        <v>12596</v>
      </c>
      <c r="T3240">
        <v>525</v>
      </c>
      <c r="U3240" t="s">
        <v>8402</v>
      </c>
      <c r="V3240">
        <v>0</v>
      </c>
      <c r="W3240" t="s">
        <v>8403</v>
      </c>
      <c r="X3240" t="s">
        <v>8404</v>
      </c>
      <c r="Y3240">
        <v>64</v>
      </c>
      <c r="Z3240" t="s">
        <v>44</v>
      </c>
      <c r="AA3240" t="s">
        <v>45</v>
      </c>
      <c r="AB3240" t="s">
        <v>150</v>
      </c>
      <c r="AC3240">
        <v>15000000</v>
      </c>
      <c r="AD3240">
        <v>2014</v>
      </c>
      <c r="AE3240">
        <v>110</v>
      </c>
      <c r="AF3240">
        <v>6.7</v>
      </c>
      <c r="AG3240">
        <v>1.85</v>
      </c>
      <c r="AH3240">
        <v>0</v>
      </c>
    </row>
    <row r="3241" spans="1:34">
      <c r="A3241" t="s">
        <v>34</v>
      </c>
      <c r="B3241" t="s">
        <v>6527</v>
      </c>
      <c r="C3241">
        <v>69</v>
      </c>
      <c r="D3241">
        <v>90</v>
      </c>
      <c r="E3241">
        <v>13</v>
      </c>
      <c r="F3241">
        <v>613</v>
      </c>
      <c r="G3241" t="s">
        <v>1263</v>
      </c>
      <c r="H3241">
        <v>882</v>
      </c>
      <c r="I3241">
        <v>19158074</v>
      </c>
      <c r="J3241" t="s">
        <v>38</v>
      </c>
      <c r="K3241" t="s">
        <v>89</v>
      </c>
      <c r="L3241" t="s">
        <v>70</v>
      </c>
      <c r="M3241" t="s">
        <v>87</v>
      </c>
      <c r="Q3241" t="s">
        <v>682</v>
      </c>
      <c r="R3241" t="s">
        <v>8412</v>
      </c>
      <c r="S3241">
        <v>17983</v>
      </c>
      <c r="T3241">
        <v>2661</v>
      </c>
      <c r="U3241" t="s">
        <v>8413</v>
      </c>
      <c r="V3241">
        <v>2</v>
      </c>
      <c r="W3241" t="s">
        <v>8414</v>
      </c>
      <c r="X3241" t="s">
        <v>8415</v>
      </c>
      <c r="Y3241">
        <v>127</v>
      </c>
      <c r="Z3241" t="s">
        <v>44</v>
      </c>
      <c r="AA3241" t="s">
        <v>45</v>
      </c>
      <c r="AB3241" t="s">
        <v>150</v>
      </c>
      <c r="AC3241">
        <v>15000000</v>
      </c>
      <c r="AD3241">
        <v>2002</v>
      </c>
      <c r="AE3241">
        <v>874</v>
      </c>
      <c r="AF3241">
        <v>6.7</v>
      </c>
      <c r="AG3241">
        <v>2.35</v>
      </c>
      <c r="AH3241">
        <v>0</v>
      </c>
    </row>
    <row r="3242" spans="1:34">
      <c r="A3242" t="s">
        <v>34</v>
      </c>
      <c r="B3242" t="s">
        <v>4431</v>
      </c>
      <c r="C3242">
        <v>28</v>
      </c>
      <c r="D3242">
        <v>132</v>
      </c>
      <c r="E3242">
        <v>44</v>
      </c>
      <c r="F3242">
        <v>241</v>
      </c>
      <c r="G3242" t="s">
        <v>2685</v>
      </c>
      <c r="H3242">
        <v>1000</v>
      </c>
      <c r="I3242">
        <v>1508689</v>
      </c>
      <c r="J3242" t="s">
        <v>38</v>
      </c>
      <c r="K3242" t="s">
        <v>87</v>
      </c>
      <c r="Q3242" t="s">
        <v>511</v>
      </c>
      <c r="R3242" t="s">
        <v>8447</v>
      </c>
      <c r="S3242">
        <v>5648</v>
      </c>
      <c r="T3242">
        <v>2004</v>
      </c>
      <c r="U3242" t="s">
        <v>8448</v>
      </c>
      <c r="V3242">
        <v>2</v>
      </c>
      <c r="W3242" t="s">
        <v>8449</v>
      </c>
      <c r="X3242" t="s">
        <v>8450</v>
      </c>
      <c r="Y3242">
        <v>50</v>
      </c>
      <c r="Z3242" t="s">
        <v>44</v>
      </c>
      <c r="AA3242" t="s">
        <v>45</v>
      </c>
      <c r="AB3242" t="s">
        <v>46</v>
      </c>
      <c r="AC3242">
        <v>16000000</v>
      </c>
      <c r="AD3242">
        <v>1997</v>
      </c>
      <c r="AE3242">
        <v>653</v>
      </c>
      <c r="AF3242">
        <v>6.7</v>
      </c>
      <c r="AG3242">
        <v>2.35</v>
      </c>
      <c r="AH3242">
        <v>329</v>
      </c>
    </row>
    <row r="3243" spans="1:34">
      <c r="A3243" t="s">
        <v>34</v>
      </c>
      <c r="B3243" t="s">
        <v>8471</v>
      </c>
      <c r="C3243">
        <v>73</v>
      </c>
      <c r="D3243">
        <v>101</v>
      </c>
      <c r="E3243">
        <v>22</v>
      </c>
      <c r="F3243">
        <v>558</v>
      </c>
      <c r="G3243" t="s">
        <v>3809</v>
      </c>
      <c r="H3243">
        <v>918</v>
      </c>
      <c r="I3243">
        <v>17655201</v>
      </c>
      <c r="J3243" t="s">
        <v>38</v>
      </c>
      <c r="K3243" t="s">
        <v>89</v>
      </c>
      <c r="Q3243" t="s">
        <v>1686</v>
      </c>
      <c r="R3243" t="s">
        <v>8472</v>
      </c>
      <c r="S3243">
        <v>4719</v>
      </c>
      <c r="T3243">
        <v>3317</v>
      </c>
      <c r="U3243" t="s">
        <v>4724</v>
      </c>
      <c r="V3243">
        <v>1</v>
      </c>
      <c r="W3243" t="s">
        <v>8473</v>
      </c>
      <c r="X3243" t="s">
        <v>8474</v>
      </c>
      <c r="Y3243">
        <v>24</v>
      </c>
      <c r="Z3243" t="s">
        <v>44</v>
      </c>
      <c r="AA3243" t="s">
        <v>45</v>
      </c>
      <c r="AB3243" t="s">
        <v>251</v>
      </c>
      <c r="AC3243">
        <v>10000000</v>
      </c>
      <c r="AD3243">
        <v>2008</v>
      </c>
      <c r="AE3243">
        <v>624</v>
      </c>
      <c r="AF3243">
        <v>6.7</v>
      </c>
      <c r="AG3243">
        <v>1.85</v>
      </c>
      <c r="AH3243">
        <v>851</v>
      </c>
    </row>
    <row r="3244" spans="1:34">
      <c r="A3244" t="s">
        <v>34</v>
      </c>
      <c r="B3244" t="s">
        <v>3409</v>
      </c>
      <c r="C3244">
        <v>192</v>
      </c>
      <c r="D3244">
        <v>95</v>
      </c>
      <c r="E3244">
        <v>0</v>
      </c>
      <c r="F3244">
        <v>20</v>
      </c>
      <c r="G3244" t="s">
        <v>8491</v>
      </c>
      <c r="H3244">
        <v>20000</v>
      </c>
      <c r="I3244">
        <v>866778</v>
      </c>
      <c r="J3244" t="s">
        <v>38</v>
      </c>
      <c r="K3244" t="s">
        <v>87</v>
      </c>
      <c r="Q3244" t="s">
        <v>642</v>
      </c>
      <c r="R3244" t="s">
        <v>8492</v>
      </c>
      <c r="S3244">
        <v>44208</v>
      </c>
      <c r="T3244">
        <v>20364</v>
      </c>
      <c r="U3244" t="s">
        <v>8493</v>
      </c>
      <c r="V3244">
        <v>3</v>
      </c>
      <c r="W3244" t="s">
        <v>8494</v>
      </c>
      <c r="X3244" t="s">
        <v>8495</v>
      </c>
      <c r="Y3244">
        <v>117</v>
      </c>
      <c r="Z3244" t="s">
        <v>44</v>
      </c>
      <c r="AA3244" t="s">
        <v>1889</v>
      </c>
      <c r="AB3244" t="s">
        <v>62</v>
      </c>
      <c r="AC3244">
        <v>10000000</v>
      </c>
      <c r="AD3244">
        <v>2007</v>
      </c>
      <c r="AE3244">
        <v>329</v>
      </c>
      <c r="AF3244">
        <v>6.7</v>
      </c>
      <c r="AG3244">
        <v>2.35</v>
      </c>
      <c r="AH3244">
        <v>0</v>
      </c>
    </row>
    <row r="3245" spans="1:34">
      <c r="A3245" t="s">
        <v>34</v>
      </c>
      <c r="B3245" t="s">
        <v>8500</v>
      </c>
      <c r="C3245">
        <v>52</v>
      </c>
      <c r="D3245">
        <v>144</v>
      </c>
      <c r="E3245">
        <v>0</v>
      </c>
      <c r="F3245">
        <v>195</v>
      </c>
      <c r="G3245" t="s">
        <v>8501</v>
      </c>
      <c r="H3245">
        <v>786</v>
      </c>
      <c r="I3245">
        <v>2483955</v>
      </c>
      <c r="J3245" t="s">
        <v>38</v>
      </c>
      <c r="K3245" t="s">
        <v>87</v>
      </c>
      <c r="Q3245" t="s">
        <v>8502</v>
      </c>
      <c r="R3245" t="s">
        <v>8503</v>
      </c>
      <c r="S3245">
        <v>8369</v>
      </c>
      <c r="T3245">
        <v>1674</v>
      </c>
      <c r="U3245" t="s">
        <v>8504</v>
      </c>
      <c r="V3245">
        <v>0</v>
      </c>
      <c r="W3245" t="s">
        <v>8505</v>
      </c>
      <c r="X3245" t="s">
        <v>8506</v>
      </c>
      <c r="Y3245">
        <v>165</v>
      </c>
      <c r="Z3245" t="s">
        <v>44</v>
      </c>
      <c r="AA3245" t="s">
        <v>45</v>
      </c>
      <c r="AB3245" t="s">
        <v>46</v>
      </c>
      <c r="AC3245">
        <v>9600000</v>
      </c>
      <c r="AD3245">
        <v>2005</v>
      </c>
      <c r="AE3245">
        <v>228</v>
      </c>
      <c r="AF3245">
        <v>6.7</v>
      </c>
      <c r="AG3245">
        <v>1.85</v>
      </c>
      <c r="AH3245">
        <v>957</v>
      </c>
    </row>
    <row r="3246" spans="1:34">
      <c r="A3246" t="s">
        <v>34</v>
      </c>
      <c r="B3246" t="s">
        <v>5145</v>
      </c>
      <c r="C3246">
        <v>222</v>
      </c>
      <c r="D3246">
        <v>113</v>
      </c>
      <c r="E3246">
        <v>127</v>
      </c>
      <c r="F3246">
        <v>373</v>
      </c>
      <c r="G3246" t="s">
        <v>8534</v>
      </c>
      <c r="H3246">
        <v>3000</v>
      </c>
      <c r="I3246">
        <v>3014541</v>
      </c>
      <c r="J3246" t="s">
        <v>38</v>
      </c>
      <c r="Q3246" t="s">
        <v>5919</v>
      </c>
      <c r="R3246" t="s">
        <v>8535</v>
      </c>
      <c r="S3246">
        <v>19616</v>
      </c>
      <c r="T3246">
        <v>4370</v>
      </c>
      <c r="U3246" t="s">
        <v>8536</v>
      </c>
      <c r="V3246">
        <v>3</v>
      </c>
      <c r="W3246" t="s">
        <v>8537</v>
      </c>
      <c r="X3246" t="s">
        <v>8538</v>
      </c>
      <c r="Y3246">
        <v>98</v>
      </c>
      <c r="Z3246" t="s">
        <v>44</v>
      </c>
      <c r="AA3246" t="s">
        <v>329</v>
      </c>
      <c r="AB3246" t="s">
        <v>46</v>
      </c>
      <c r="AC3246">
        <v>8000000</v>
      </c>
      <c r="AD3246">
        <v>2011</v>
      </c>
      <c r="AE3246">
        <v>415</v>
      </c>
      <c r="AF3246">
        <v>6.7</v>
      </c>
      <c r="AG3246">
        <v>2.35</v>
      </c>
      <c r="AH3246">
        <v>0</v>
      </c>
    </row>
    <row r="3247" spans="1:34">
      <c r="A3247" t="s">
        <v>34</v>
      </c>
      <c r="B3247" t="s">
        <v>8544</v>
      </c>
      <c r="C3247">
        <v>39</v>
      </c>
      <c r="D3247">
        <v>96</v>
      </c>
      <c r="E3247">
        <v>5</v>
      </c>
      <c r="F3247">
        <v>52</v>
      </c>
      <c r="G3247" t="s">
        <v>7718</v>
      </c>
      <c r="H3247">
        <v>766</v>
      </c>
      <c r="I3247">
        <v>196067</v>
      </c>
      <c r="J3247" t="s">
        <v>38</v>
      </c>
      <c r="K3247" t="s">
        <v>87</v>
      </c>
      <c r="Q3247" t="s">
        <v>844</v>
      </c>
      <c r="R3247" t="s">
        <v>8545</v>
      </c>
      <c r="S3247">
        <v>1966</v>
      </c>
      <c r="T3247">
        <v>1251</v>
      </c>
      <c r="U3247" t="s">
        <v>8546</v>
      </c>
      <c r="V3247">
        <v>3</v>
      </c>
      <c r="W3247" t="s">
        <v>8547</v>
      </c>
      <c r="X3247" t="s">
        <v>8548</v>
      </c>
      <c r="Y3247">
        <v>25</v>
      </c>
      <c r="Z3247" t="s">
        <v>44</v>
      </c>
      <c r="AA3247" t="s">
        <v>329</v>
      </c>
      <c r="AB3247" t="s">
        <v>46</v>
      </c>
      <c r="AC3247">
        <v>7000000</v>
      </c>
      <c r="AD3247">
        <v>2002</v>
      </c>
      <c r="AE3247">
        <v>358</v>
      </c>
      <c r="AF3247">
        <v>6.7</v>
      </c>
      <c r="AG3247">
        <v>1.85</v>
      </c>
      <c r="AH3247">
        <v>97</v>
      </c>
    </row>
    <row r="3248" spans="1:34">
      <c r="A3248" t="s">
        <v>34</v>
      </c>
      <c r="B3248" t="s">
        <v>8558</v>
      </c>
      <c r="C3248">
        <v>63</v>
      </c>
      <c r="D3248">
        <v>96</v>
      </c>
      <c r="E3248">
        <v>19</v>
      </c>
      <c r="F3248">
        <v>71</v>
      </c>
      <c r="G3248" t="s">
        <v>769</v>
      </c>
      <c r="H3248">
        <v>1000</v>
      </c>
      <c r="I3248">
        <v>115862</v>
      </c>
      <c r="J3248" t="s">
        <v>38</v>
      </c>
      <c r="K3248" t="s">
        <v>87</v>
      </c>
      <c r="Q3248" t="s">
        <v>1190</v>
      </c>
      <c r="R3248" t="s">
        <v>8559</v>
      </c>
      <c r="S3248">
        <v>7394</v>
      </c>
      <c r="T3248">
        <v>2163</v>
      </c>
      <c r="U3248" t="s">
        <v>8560</v>
      </c>
      <c r="V3248">
        <v>2</v>
      </c>
      <c r="W3248" t="s">
        <v>8561</v>
      </c>
      <c r="X3248" t="s">
        <v>8562</v>
      </c>
      <c r="Y3248">
        <v>50</v>
      </c>
      <c r="Z3248" t="s">
        <v>44</v>
      </c>
      <c r="AA3248" t="s">
        <v>45</v>
      </c>
      <c r="AB3248" t="s">
        <v>46</v>
      </c>
      <c r="AC3248">
        <v>6000000</v>
      </c>
      <c r="AD3248">
        <v>2009</v>
      </c>
      <c r="AE3248">
        <v>943</v>
      </c>
      <c r="AF3248">
        <v>6.7</v>
      </c>
      <c r="AG3248">
        <v>2.35</v>
      </c>
      <c r="AH3248">
        <v>0</v>
      </c>
    </row>
    <row r="3249" spans="1:34">
      <c r="A3249" t="s">
        <v>34</v>
      </c>
      <c r="B3249" t="s">
        <v>8585</v>
      </c>
      <c r="C3249">
        <v>44</v>
      </c>
      <c r="D3249">
        <v>152</v>
      </c>
      <c r="E3249">
        <v>309</v>
      </c>
      <c r="F3249">
        <v>132</v>
      </c>
      <c r="G3249" t="s">
        <v>8586</v>
      </c>
      <c r="H3249">
        <v>232</v>
      </c>
      <c r="I3249">
        <v>36000000</v>
      </c>
      <c r="J3249" t="s">
        <v>38</v>
      </c>
      <c r="K3249" t="s">
        <v>89</v>
      </c>
      <c r="L3249" t="s">
        <v>87</v>
      </c>
      <c r="Q3249" t="s">
        <v>8587</v>
      </c>
      <c r="R3249" t="s">
        <v>8588</v>
      </c>
      <c r="S3249">
        <v>9456</v>
      </c>
      <c r="T3249">
        <v>825</v>
      </c>
      <c r="U3249" t="s">
        <v>8589</v>
      </c>
      <c r="V3249">
        <v>0</v>
      </c>
      <c r="W3249" t="s">
        <v>8590</v>
      </c>
      <c r="X3249" t="s">
        <v>8591</v>
      </c>
      <c r="Y3249">
        <v>107</v>
      </c>
      <c r="Z3249" t="s">
        <v>44</v>
      </c>
      <c r="AA3249" t="s">
        <v>45</v>
      </c>
      <c r="AB3249" t="s">
        <v>532</v>
      </c>
      <c r="AC3249">
        <v>4000000</v>
      </c>
      <c r="AD3249">
        <v>1952</v>
      </c>
      <c r="AE3249">
        <v>178</v>
      </c>
      <c r="AF3249">
        <v>6.7</v>
      </c>
      <c r="AG3249">
        <v>1.37</v>
      </c>
      <c r="AH3249">
        <v>625</v>
      </c>
    </row>
    <row r="3250" spans="1:34">
      <c r="A3250" t="s">
        <v>34</v>
      </c>
      <c r="B3250" t="s">
        <v>8621</v>
      </c>
      <c r="C3250">
        <v>114</v>
      </c>
      <c r="D3250">
        <v>93</v>
      </c>
      <c r="E3250">
        <v>75</v>
      </c>
      <c r="F3250">
        <v>446</v>
      </c>
      <c r="G3250" t="s">
        <v>8622</v>
      </c>
      <c r="H3250">
        <v>701</v>
      </c>
      <c r="I3250">
        <v>145540</v>
      </c>
      <c r="J3250" t="s">
        <v>38</v>
      </c>
      <c r="K3250" t="s">
        <v>94</v>
      </c>
      <c r="Q3250" t="s">
        <v>980</v>
      </c>
      <c r="R3250" t="s">
        <v>8623</v>
      </c>
      <c r="S3250">
        <v>26773</v>
      </c>
      <c r="T3250">
        <v>2489</v>
      </c>
      <c r="U3250" t="s">
        <v>6011</v>
      </c>
      <c r="V3250">
        <v>1</v>
      </c>
      <c r="W3250" t="s">
        <v>8624</v>
      </c>
      <c r="X3250" t="s">
        <v>8625</v>
      </c>
      <c r="Y3250">
        <v>277</v>
      </c>
      <c r="Z3250" t="s">
        <v>44</v>
      </c>
      <c r="AA3250" t="s">
        <v>45</v>
      </c>
      <c r="AB3250" t="s">
        <v>46</v>
      </c>
      <c r="AC3250">
        <v>500000</v>
      </c>
      <c r="AD3250">
        <v>2002</v>
      </c>
      <c r="AE3250">
        <v>461</v>
      </c>
      <c r="AF3250">
        <v>6.7</v>
      </c>
      <c r="AG3250">
        <v>1.85</v>
      </c>
      <c r="AH3250">
        <v>0</v>
      </c>
    </row>
    <row r="3251" spans="1:34">
      <c r="A3251" t="s">
        <v>34</v>
      </c>
      <c r="B3251" t="s">
        <v>8633</v>
      </c>
      <c r="C3251">
        <v>75</v>
      </c>
      <c r="D3251">
        <v>112</v>
      </c>
      <c r="E3251">
        <v>58</v>
      </c>
      <c r="F3251">
        <v>42</v>
      </c>
      <c r="G3251" t="s">
        <v>8634</v>
      </c>
      <c r="H3251">
        <v>552</v>
      </c>
      <c r="I3251">
        <v>712294</v>
      </c>
      <c r="J3251" t="s">
        <v>38</v>
      </c>
      <c r="Q3251" t="s">
        <v>4366</v>
      </c>
      <c r="R3251" t="s">
        <v>8635</v>
      </c>
      <c r="S3251">
        <v>9408</v>
      </c>
      <c r="T3251">
        <v>859</v>
      </c>
      <c r="U3251" t="s">
        <v>8636</v>
      </c>
      <c r="V3251">
        <v>1</v>
      </c>
      <c r="W3251" t="s">
        <v>8637</v>
      </c>
      <c r="X3251" t="s">
        <v>8638</v>
      </c>
      <c r="Y3251">
        <v>68</v>
      </c>
      <c r="Z3251" t="s">
        <v>44</v>
      </c>
      <c r="AA3251" t="s">
        <v>45</v>
      </c>
      <c r="AB3251" t="s">
        <v>46</v>
      </c>
      <c r="AC3251">
        <v>1500000</v>
      </c>
      <c r="AD3251">
        <v>2005</v>
      </c>
      <c r="AE3251">
        <v>265</v>
      </c>
      <c r="AF3251">
        <v>6.7</v>
      </c>
      <c r="AG3251">
        <v>1.66</v>
      </c>
      <c r="AH3251">
        <v>608</v>
      </c>
    </row>
    <row r="3252" spans="1:34">
      <c r="A3252" t="s">
        <v>34</v>
      </c>
      <c r="B3252" t="s">
        <v>8645</v>
      </c>
      <c r="C3252">
        <v>46</v>
      </c>
      <c r="D3252">
        <v>90</v>
      </c>
      <c r="E3252">
        <v>7</v>
      </c>
      <c r="F3252">
        <v>711</v>
      </c>
      <c r="G3252" t="s">
        <v>4683</v>
      </c>
      <c r="H3252">
        <v>87000</v>
      </c>
      <c r="I3252">
        <v>52166</v>
      </c>
      <c r="J3252" t="s">
        <v>38</v>
      </c>
      <c r="Q3252" t="s">
        <v>8646</v>
      </c>
      <c r="R3252" t="s">
        <v>8647</v>
      </c>
      <c r="S3252">
        <v>2792</v>
      </c>
      <c r="T3252">
        <v>89263</v>
      </c>
      <c r="U3252" t="s">
        <v>6963</v>
      </c>
      <c r="V3252">
        <v>3</v>
      </c>
      <c r="W3252" t="s">
        <v>8648</v>
      </c>
      <c r="X3252" t="s">
        <v>8649</v>
      </c>
      <c r="Y3252">
        <v>22</v>
      </c>
      <c r="Z3252" t="s">
        <v>44</v>
      </c>
      <c r="AA3252" t="s">
        <v>45</v>
      </c>
      <c r="AB3252" t="s">
        <v>46</v>
      </c>
      <c r="AC3252">
        <v>2000000</v>
      </c>
      <c r="AD3252">
        <v>2008</v>
      </c>
      <c r="AE3252">
        <v>781</v>
      </c>
      <c r="AF3252">
        <v>6.7</v>
      </c>
      <c r="AG3252">
        <v>2.35</v>
      </c>
      <c r="AH3252">
        <v>371</v>
      </c>
    </row>
    <row r="3253" spans="1:34">
      <c r="A3253" t="s">
        <v>34</v>
      </c>
      <c r="B3253" t="s">
        <v>8650</v>
      </c>
      <c r="C3253">
        <v>78</v>
      </c>
      <c r="D3253">
        <v>106</v>
      </c>
      <c r="E3253">
        <v>33</v>
      </c>
      <c r="F3253">
        <v>3</v>
      </c>
      <c r="G3253" t="s">
        <v>8651</v>
      </c>
      <c r="H3253">
        <v>341</v>
      </c>
      <c r="I3253">
        <v>304124</v>
      </c>
      <c r="J3253" t="s">
        <v>38</v>
      </c>
      <c r="Q3253" t="s">
        <v>5215</v>
      </c>
      <c r="R3253" t="s">
        <v>8652</v>
      </c>
      <c r="S3253">
        <v>2720</v>
      </c>
      <c r="T3253">
        <v>358</v>
      </c>
      <c r="U3253" t="s">
        <v>8653</v>
      </c>
      <c r="V3253">
        <v>0</v>
      </c>
      <c r="W3253" t="s">
        <v>8654</v>
      </c>
      <c r="X3253" t="s">
        <v>8655</v>
      </c>
      <c r="Y3253">
        <v>37</v>
      </c>
      <c r="Z3253" t="s">
        <v>695</v>
      </c>
      <c r="AA3253" t="s">
        <v>725</v>
      </c>
      <c r="AB3253" t="s">
        <v>46</v>
      </c>
      <c r="AC3253">
        <v>1400000</v>
      </c>
      <c r="AD3253">
        <v>2004</v>
      </c>
      <c r="AE3253">
        <v>5</v>
      </c>
      <c r="AF3253">
        <v>6.7</v>
      </c>
      <c r="AG3253">
        <v>1.85</v>
      </c>
      <c r="AH3253">
        <v>57</v>
      </c>
    </row>
    <row r="3254" spans="1:34">
      <c r="A3254" t="s">
        <v>34</v>
      </c>
      <c r="B3254" t="s">
        <v>8660</v>
      </c>
      <c r="C3254">
        <v>44</v>
      </c>
      <c r="D3254">
        <v>88</v>
      </c>
      <c r="E3254">
        <v>22</v>
      </c>
      <c r="F3254">
        <v>275</v>
      </c>
      <c r="G3254" t="s">
        <v>4510</v>
      </c>
      <c r="H3254">
        <v>638</v>
      </c>
      <c r="I3254">
        <v>464126</v>
      </c>
      <c r="J3254" t="s">
        <v>38</v>
      </c>
      <c r="Q3254" t="s">
        <v>534</v>
      </c>
      <c r="R3254" t="s">
        <v>8661</v>
      </c>
      <c r="S3254">
        <v>3142</v>
      </c>
      <c r="T3254">
        <v>1641</v>
      </c>
      <c r="U3254" t="s">
        <v>8662</v>
      </c>
      <c r="V3254">
        <v>0</v>
      </c>
      <c r="W3254" t="s">
        <v>8663</v>
      </c>
      <c r="X3254" t="s">
        <v>8664</v>
      </c>
      <c r="Y3254">
        <v>68</v>
      </c>
      <c r="Z3254" t="s">
        <v>44</v>
      </c>
      <c r="AA3254" t="s">
        <v>45</v>
      </c>
      <c r="AB3254" t="s">
        <v>46</v>
      </c>
      <c r="AC3254">
        <v>1000000</v>
      </c>
      <c r="AD3254">
        <v>2002</v>
      </c>
      <c r="AE3254">
        <v>400</v>
      </c>
      <c r="AF3254">
        <v>6.7</v>
      </c>
      <c r="AG3254">
        <v>1.85</v>
      </c>
      <c r="AH3254">
        <v>115</v>
      </c>
    </row>
    <row r="3255" spans="1:34">
      <c r="A3255" t="s">
        <v>34</v>
      </c>
      <c r="B3255" t="s">
        <v>67</v>
      </c>
      <c r="C3255">
        <v>308</v>
      </c>
      <c r="D3255">
        <v>135</v>
      </c>
      <c r="E3255">
        <v>0</v>
      </c>
      <c r="F3255">
        <v>310</v>
      </c>
      <c r="G3255" t="s">
        <v>5501</v>
      </c>
      <c r="H3255">
        <v>873</v>
      </c>
      <c r="I3255">
        <v>43982842</v>
      </c>
      <c r="J3255" t="s">
        <v>38</v>
      </c>
      <c r="K3255" t="s">
        <v>70</v>
      </c>
      <c r="L3255" t="s">
        <v>57</v>
      </c>
      <c r="Q3255" t="s">
        <v>8031</v>
      </c>
      <c r="R3255" t="s">
        <v>8032</v>
      </c>
      <c r="S3255">
        <v>125114</v>
      </c>
      <c r="T3255">
        <v>2369</v>
      </c>
      <c r="U3255" t="s">
        <v>893</v>
      </c>
      <c r="V3255">
        <v>1</v>
      </c>
      <c r="W3255" t="s">
        <v>8033</v>
      </c>
      <c r="X3255" t="s">
        <v>8034</v>
      </c>
      <c r="Y3255">
        <v>593</v>
      </c>
      <c r="Z3255" t="s">
        <v>44</v>
      </c>
      <c r="AA3255" t="s">
        <v>45</v>
      </c>
      <c r="AB3255" t="s">
        <v>62</v>
      </c>
      <c r="AC3255">
        <v>65000000</v>
      </c>
      <c r="AD3255">
        <v>2009</v>
      </c>
      <c r="AE3255">
        <v>559</v>
      </c>
      <c r="AF3255">
        <v>6.7</v>
      </c>
      <c r="AG3255">
        <v>2.35</v>
      </c>
      <c r="AH3255">
        <v>16000</v>
      </c>
    </row>
    <row r="3256" spans="1:34">
      <c r="A3256" t="s">
        <v>34</v>
      </c>
      <c r="B3256" t="s">
        <v>6029</v>
      </c>
      <c r="C3256">
        <v>88</v>
      </c>
      <c r="D3256">
        <v>76</v>
      </c>
      <c r="E3256">
        <v>129</v>
      </c>
      <c r="F3256">
        <v>26</v>
      </c>
      <c r="G3256" t="s">
        <v>6030</v>
      </c>
      <c r="H3256">
        <v>52</v>
      </c>
      <c r="I3256">
        <v>255352</v>
      </c>
      <c r="J3256" t="s">
        <v>38</v>
      </c>
      <c r="Q3256" t="s">
        <v>8670</v>
      </c>
      <c r="R3256" t="s">
        <v>8671</v>
      </c>
      <c r="S3256">
        <v>4423</v>
      </c>
      <c r="T3256">
        <v>132</v>
      </c>
      <c r="U3256" t="s">
        <v>6033</v>
      </c>
      <c r="V3256">
        <v>2</v>
      </c>
      <c r="W3256" t="s">
        <v>8672</v>
      </c>
      <c r="X3256" t="s">
        <v>8673</v>
      </c>
      <c r="Y3256">
        <v>57</v>
      </c>
      <c r="Z3256" t="s">
        <v>44</v>
      </c>
      <c r="AA3256" t="s">
        <v>45</v>
      </c>
      <c r="AB3256" t="s">
        <v>199</v>
      </c>
      <c r="AC3256">
        <v>300000</v>
      </c>
      <c r="AD3256">
        <v>2006</v>
      </c>
      <c r="AE3256">
        <v>44</v>
      </c>
      <c r="AF3256">
        <v>6.7</v>
      </c>
      <c r="AG3256">
        <v>1.66</v>
      </c>
      <c r="AH3256">
        <v>594</v>
      </c>
    </row>
    <row r="3257" spans="1:34">
      <c r="A3257" t="s">
        <v>34</v>
      </c>
      <c r="B3257" t="s">
        <v>8681</v>
      </c>
      <c r="C3257">
        <v>206</v>
      </c>
      <c r="D3257">
        <v>90</v>
      </c>
      <c r="E3257">
        <v>52</v>
      </c>
      <c r="F3257">
        <v>224</v>
      </c>
      <c r="G3257" t="s">
        <v>8682</v>
      </c>
      <c r="H3257">
        <v>34000</v>
      </c>
      <c r="I3257">
        <v>3388210</v>
      </c>
      <c r="J3257" t="s">
        <v>38</v>
      </c>
      <c r="K3257" t="s">
        <v>87</v>
      </c>
      <c r="Q3257" t="s">
        <v>1044</v>
      </c>
      <c r="R3257" t="s">
        <v>8683</v>
      </c>
      <c r="S3257">
        <v>46813</v>
      </c>
      <c r="T3257">
        <v>34983</v>
      </c>
      <c r="U3257" t="s">
        <v>8684</v>
      </c>
      <c r="V3257">
        <v>1</v>
      </c>
      <c r="W3257" t="s">
        <v>8685</v>
      </c>
      <c r="X3257" t="s">
        <v>8686</v>
      </c>
      <c r="Y3257">
        <v>150</v>
      </c>
      <c r="Z3257" t="s">
        <v>44</v>
      </c>
      <c r="AA3257" t="s">
        <v>45</v>
      </c>
      <c r="AB3257" t="s">
        <v>62</v>
      </c>
      <c r="AC3257">
        <v>250000</v>
      </c>
      <c r="AD3257">
        <v>2011</v>
      </c>
      <c r="AE3257">
        <v>487</v>
      </c>
      <c r="AF3257">
        <v>6.7</v>
      </c>
      <c r="AG3257">
        <v>1.78</v>
      </c>
      <c r="AH3257">
        <v>12000</v>
      </c>
    </row>
    <row r="3258" spans="1:34">
      <c r="A3258" t="s">
        <v>34</v>
      </c>
      <c r="B3258" t="s">
        <v>6620</v>
      </c>
      <c r="C3258">
        <v>31</v>
      </c>
      <c r="D3258">
        <v>111</v>
      </c>
      <c r="E3258">
        <v>589</v>
      </c>
      <c r="F3258">
        <v>51</v>
      </c>
      <c r="G3258" t="s">
        <v>8694</v>
      </c>
      <c r="H3258">
        <v>589</v>
      </c>
      <c r="I3258">
        <v>10174663</v>
      </c>
      <c r="J3258" t="s">
        <v>38</v>
      </c>
      <c r="K3258" t="s">
        <v>520</v>
      </c>
      <c r="Q3258" t="s">
        <v>6620</v>
      </c>
      <c r="R3258" t="s">
        <v>8695</v>
      </c>
      <c r="S3258">
        <v>12399</v>
      </c>
      <c r="T3258">
        <v>916</v>
      </c>
      <c r="U3258" t="s">
        <v>8696</v>
      </c>
      <c r="V3258">
        <v>0</v>
      </c>
      <c r="W3258" t="s">
        <v>8697</v>
      </c>
      <c r="X3258" t="s">
        <v>8698</v>
      </c>
      <c r="Y3258">
        <v>382</v>
      </c>
      <c r="Z3258" t="s">
        <v>44</v>
      </c>
      <c r="AA3258" t="s">
        <v>45</v>
      </c>
      <c r="AB3258" t="s">
        <v>150</v>
      </c>
      <c r="AC3258">
        <v>100000</v>
      </c>
      <c r="AD3258">
        <v>2006</v>
      </c>
      <c r="AE3258">
        <v>150</v>
      </c>
      <c r="AF3258">
        <v>6.7</v>
      </c>
      <c r="AG3258">
        <v>1.85</v>
      </c>
      <c r="AH3258">
        <v>0</v>
      </c>
    </row>
    <row r="3259" spans="1:34">
      <c r="A3259" t="s">
        <v>34</v>
      </c>
      <c r="B3259" t="s">
        <v>136</v>
      </c>
      <c r="C3259">
        <v>185</v>
      </c>
      <c r="D3259">
        <v>130</v>
      </c>
      <c r="E3259">
        <v>0</v>
      </c>
      <c r="F3259">
        <v>568</v>
      </c>
      <c r="G3259" t="s">
        <v>8110</v>
      </c>
      <c r="H3259">
        <v>11000</v>
      </c>
      <c r="I3259">
        <v>155370362</v>
      </c>
      <c r="J3259" t="s">
        <v>38</v>
      </c>
      <c r="K3259" t="s">
        <v>70</v>
      </c>
      <c r="L3259" t="s">
        <v>94</v>
      </c>
      <c r="M3259" t="s">
        <v>90</v>
      </c>
      <c r="N3259" t="s">
        <v>57</v>
      </c>
      <c r="Q3259" t="s">
        <v>145</v>
      </c>
      <c r="R3259" t="s">
        <v>8772</v>
      </c>
      <c r="S3259">
        <v>98403</v>
      </c>
      <c r="T3259">
        <v>12890</v>
      </c>
      <c r="U3259" t="s">
        <v>2693</v>
      </c>
      <c r="V3259">
        <v>0</v>
      </c>
      <c r="W3259" t="s">
        <v>8773</v>
      </c>
      <c r="X3259" t="s">
        <v>8774</v>
      </c>
      <c r="Y3259">
        <v>683</v>
      </c>
      <c r="Z3259" t="s">
        <v>44</v>
      </c>
      <c r="AA3259" t="s">
        <v>45</v>
      </c>
      <c r="AB3259" t="s">
        <v>62</v>
      </c>
      <c r="AC3259">
        <v>100000000</v>
      </c>
      <c r="AD3259">
        <v>2000</v>
      </c>
      <c r="AE3259">
        <v>627</v>
      </c>
      <c r="AF3259">
        <v>6.6</v>
      </c>
      <c r="AG3259">
        <v>2.35</v>
      </c>
      <c r="AH3259">
        <v>0</v>
      </c>
    </row>
    <row r="3260" spans="1:34">
      <c r="A3260" t="s">
        <v>34</v>
      </c>
      <c r="B3260" t="s">
        <v>216</v>
      </c>
      <c r="C3260">
        <v>209</v>
      </c>
      <c r="D3260">
        <v>129</v>
      </c>
      <c r="E3260">
        <v>438</v>
      </c>
      <c r="F3260">
        <v>502</v>
      </c>
      <c r="G3260" t="s">
        <v>1828</v>
      </c>
      <c r="H3260">
        <v>18000</v>
      </c>
      <c r="I3260">
        <v>65948711</v>
      </c>
      <c r="J3260" t="s">
        <v>38</v>
      </c>
      <c r="K3260" t="s">
        <v>90</v>
      </c>
      <c r="L3260" t="s">
        <v>86</v>
      </c>
      <c r="M3260" t="s">
        <v>57</v>
      </c>
      <c r="Q3260" t="s">
        <v>1453</v>
      </c>
      <c r="R3260" t="s">
        <v>8782</v>
      </c>
      <c r="S3260">
        <v>86422</v>
      </c>
      <c r="T3260">
        <v>20056</v>
      </c>
      <c r="U3260" t="s">
        <v>6446</v>
      </c>
      <c r="V3260">
        <v>1</v>
      </c>
      <c r="W3260" t="s">
        <v>8783</v>
      </c>
      <c r="X3260" t="s">
        <v>8784</v>
      </c>
      <c r="Y3260">
        <v>363</v>
      </c>
      <c r="Z3260" t="s">
        <v>44</v>
      </c>
      <c r="AA3260" t="s">
        <v>45</v>
      </c>
      <c r="AB3260" t="s">
        <v>46</v>
      </c>
      <c r="AC3260">
        <v>80000000</v>
      </c>
      <c r="AD3260">
        <v>2004</v>
      </c>
      <c r="AE3260">
        <v>1000</v>
      </c>
      <c r="AF3260">
        <v>6.6</v>
      </c>
      <c r="AG3260">
        <v>1.85</v>
      </c>
      <c r="AH3260">
        <v>0</v>
      </c>
    </row>
    <row r="3261" spans="1:34">
      <c r="A3261" t="s">
        <v>34</v>
      </c>
      <c r="B3261" t="s">
        <v>1718</v>
      </c>
      <c r="C3261">
        <v>436</v>
      </c>
      <c r="D3261">
        <v>106</v>
      </c>
      <c r="E3261">
        <v>0</v>
      </c>
      <c r="F3261">
        <v>175</v>
      </c>
      <c r="G3261" t="s">
        <v>8828</v>
      </c>
      <c r="H3261">
        <v>13000</v>
      </c>
      <c r="I3261">
        <v>75638743</v>
      </c>
      <c r="J3261" t="s">
        <v>38</v>
      </c>
      <c r="K3261" t="s">
        <v>57</v>
      </c>
      <c r="Q3261" t="s">
        <v>209</v>
      </c>
      <c r="R3261" t="s">
        <v>8829</v>
      </c>
      <c r="S3261">
        <v>180479</v>
      </c>
      <c r="T3261">
        <v>13634</v>
      </c>
      <c r="U3261" t="s">
        <v>8830</v>
      </c>
      <c r="V3261">
        <v>4</v>
      </c>
      <c r="W3261" t="s">
        <v>8831</v>
      </c>
      <c r="X3261" t="s">
        <v>8832</v>
      </c>
      <c r="Y3261">
        <v>411</v>
      </c>
      <c r="Z3261" t="s">
        <v>44</v>
      </c>
      <c r="AA3261" t="s">
        <v>45</v>
      </c>
      <c r="AB3261" t="s">
        <v>62</v>
      </c>
      <c r="AC3261">
        <v>60000000</v>
      </c>
      <c r="AD3261">
        <v>2011</v>
      </c>
      <c r="AE3261">
        <v>240</v>
      </c>
      <c r="AF3261">
        <v>6.6</v>
      </c>
      <c r="AG3261">
        <v>1.85</v>
      </c>
      <c r="AH3261">
        <v>42000</v>
      </c>
    </row>
    <row r="3262" spans="1:34">
      <c r="A3262" t="s">
        <v>34</v>
      </c>
      <c r="B3262" t="s">
        <v>8966</v>
      </c>
      <c r="C3262">
        <v>30</v>
      </c>
      <c r="D3262">
        <v>132</v>
      </c>
      <c r="E3262">
        <v>0</v>
      </c>
      <c r="F3262">
        <v>252</v>
      </c>
      <c r="G3262" t="s">
        <v>676</v>
      </c>
      <c r="H3262">
        <v>769</v>
      </c>
      <c r="I3262">
        <v>74787599</v>
      </c>
      <c r="J3262" t="s">
        <v>38</v>
      </c>
      <c r="K3262" t="s">
        <v>87</v>
      </c>
      <c r="Q3262" t="s">
        <v>3863</v>
      </c>
      <c r="R3262" t="s">
        <v>8967</v>
      </c>
      <c r="S3262">
        <v>12549</v>
      </c>
      <c r="T3262">
        <v>1936</v>
      </c>
      <c r="U3262" t="s">
        <v>2298</v>
      </c>
      <c r="V3262">
        <v>1</v>
      </c>
      <c r="W3262" t="s">
        <v>8968</v>
      </c>
      <c r="X3262" t="s">
        <v>8969</v>
      </c>
      <c r="Y3262">
        <v>109</v>
      </c>
      <c r="Z3262" t="s">
        <v>44</v>
      </c>
      <c r="AA3262" t="s">
        <v>45</v>
      </c>
      <c r="AB3262" t="s">
        <v>46</v>
      </c>
      <c r="AC3262">
        <v>30000000</v>
      </c>
      <c r="AD3262">
        <v>1991</v>
      </c>
      <c r="AE3262">
        <v>713</v>
      </c>
      <c r="AF3262">
        <v>6.6</v>
      </c>
      <c r="AG3262">
        <v>1.85</v>
      </c>
      <c r="AH3262">
        <v>883</v>
      </c>
    </row>
    <row r="3263" spans="1:34">
      <c r="A3263" t="s">
        <v>34</v>
      </c>
      <c r="B3263" t="s">
        <v>3634</v>
      </c>
      <c r="C3263">
        <v>49</v>
      </c>
      <c r="D3263">
        <v>115</v>
      </c>
      <c r="E3263">
        <v>541</v>
      </c>
      <c r="F3263">
        <v>442</v>
      </c>
      <c r="G3263" t="s">
        <v>1691</v>
      </c>
      <c r="H3263">
        <v>8000</v>
      </c>
      <c r="I3263">
        <v>61490000</v>
      </c>
      <c r="J3263" t="s">
        <v>38</v>
      </c>
      <c r="K3263" t="s">
        <v>94</v>
      </c>
      <c r="L3263" t="s">
        <v>86</v>
      </c>
      <c r="M3263" t="s">
        <v>57</v>
      </c>
      <c r="Q3263" t="s">
        <v>4199</v>
      </c>
      <c r="R3263" t="s">
        <v>9012</v>
      </c>
      <c r="S3263">
        <v>62037</v>
      </c>
      <c r="T3263">
        <v>10493</v>
      </c>
      <c r="U3263" t="s">
        <v>4474</v>
      </c>
      <c r="V3263">
        <v>5</v>
      </c>
      <c r="W3263" t="s">
        <v>9013</v>
      </c>
      <c r="X3263" t="s">
        <v>9014</v>
      </c>
      <c r="Y3263">
        <v>148</v>
      </c>
      <c r="Z3263" t="s">
        <v>44</v>
      </c>
      <c r="AA3263" t="s">
        <v>45</v>
      </c>
      <c r="AB3263" t="s">
        <v>46</v>
      </c>
      <c r="AC3263">
        <v>26000000</v>
      </c>
      <c r="AD3263">
        <v>1990</v>
      </c>
      <c r="AE3263">
        <v>1000</v>
      </c>
      <c r="AF3263">
        <v>6.6</v>
      </c>
      <c r="AG3263">
        <v>2.35</v>
      </c>
      <c r="AH3263">
        <v>0</v>
      </c>
    </row>
    <row r="3264" spans="1:34">
      <c r="A3264" t="s">
        <v>34</v>
      </c>
      <c r="B3264" t="s">
        <v>181</v>
      </c>
      <c r="C3264">
        <v>229</v>
      </c>
      <c r="D3264">
        <v>121</v>
      </c>
      <c r="E3264">
        <v>353</v>
      </c>
      <c r="F3264">
        <v>18</v>
      </c>
      <c r="G3264" t="s">
        <v>9038</v>
      </c>
      <c r="H3264">
        <v>45</v>
      </c>
      <c r="I3264">
        <v>3073392</v>
      </c>
      <c r="J3264" t="s">
        <v>38</v>
      </c>
      <c r="K3264" t="s">
        <v>90</v>
      </c>
      <c r="L3264" t="s">
        <v>86</v>
      </c>
      <c r="M3264" t="s">
        <v>57</v>
      </c>
      <c r="Q3264" t="s">
        <v>7287</v>
      </c>
      <c r="R3264" t="s">
        <v>9039</v>
      </c>
      <c r="S3264">
        <v>59462</v>
      </c>
      <c r="T3264">
        <v>142</v>
      </c>
      <c r="U3264" t="s">
        <v>9040</v>
      </c>
      <c r="V3264">
        <v>0</v>
      </c>
      <c r="W3264" t="s">
        <v>9041</v>
      </c>
      <c r="X3264" t="s">
        <v>9042</v>
      </c>
      <c r="Y3264">
        <v>300</v>
      </c>
      <c r="Z3264" t="s">
        <v>44</v>
      </c>
      <c r="AA3264" t="s">
        <v>710</v>
      </c>
      <c r="AB3264" t="s">
        <v>46</v>
      </c>
      <c r="AC3264">
        <v>25000000</v>
      </c>
      <c r="AD3264">
        <v>2008</v>
      </c>
      <c r="AE3264">
        <v>30</v>
      </c>
      <c r="AF3264">
        <v>6.6</v>
      </c>
      <c r="AG3264">
        <v>1.85</v>
      </c>
      <c r="AH3264">
        <v>0</v>
      </c>
    </row>
    <row r="3265" spans="1:34">
      <c r="A3265" t="s">
        <v>34</v>
      </c>
      <c r="B3265" t="s">
        <v>7582</v>
      </c>
      <c r="C3265">
        <v>116</v>
      </c>
      <c r="D3265">
        <v>112</v>
      </c>
      <c r="E3265">
        <v>101</v>
      </c>
      <c r="F3265">
        <v>218</v>
      </c>
      <c r="G3265" t="s">
        <v>1706</v>
      </c>
      <c r="H3265">
        <v>896</v>
      </c>
      <c r="I3265">
        <v>36020063</v>
      </c>
      <c r="J3265" t="s">
        <v>38</v>
      </c>
      <c r="K3265" t="s">
        <v>57</v>
      </c>
      <c r="Q3265" t="s">
        <v>1305</v>
      </c>
      <c r="R3265" t="s">
        <v>9052</v>
      </c>
      <c r="S3265">
        <v>62584</v>
      </c>
      <c r="T3265">
        <v>2019</v>
      </c>
      <c r="U3265" t="s">
        <v>9053</v>
      </c>
      <c r="V3265">
        <v>2</v>
      </c>
      <c r="W3265" t="s">
        <v>9054</v>
      </c>
      <c r="X3265" t="s">
        <v>9055</v>
      </c>
      <c r="Y3265">
        <v>375</v>
      </c>
      <c r="Z3265" t="s">
        <v>44</v>
      </c>
      <c r="AA3265" t="s">
        <v>45</v>
      </c>
      <c r="AB3265" t="s">
        <v>46</v>
      </c>
      <c r="AC3265">
        <v>22000000</v>
      </c>
      <c r="AD3265">
        <v>2005</v>
      </c>
      <c r="AE3265">
        <v>561</v>
      </c>
      <c r="AF3265">
        <v>6.6</v>
      </c>
      <c r="AG3265">
        <v>2.35</v>
      </c>
      <c r="AH3265">
        <v>0</v>
      </c>
    </row>
    <row r="3266" spans="1:34">
      <c r="A3266" t="s">
        <v>34</v>
      </c>
      <c r="B3266" t="s">
        <v>5774</v>
      </c>
      <c r="C3266">
        <v>230</v>
      </c>
      <c r="D3266">
        <v>120</v>
      </c>
      <c r="E3266">
        <v>115</v>
      </c>
      <c r="F3266">
        <v>310</v>
      </c>
      <c r="G3266" t="s">
        <v>9106</v>
      </c>
      <c r="H3266">
        <v>10000</v>
      </c>
      <c r="I3266">
        <v>1984743</v>
      </c>
      <c r="J3266" t="s">
        <v>38</v>
      </c>
      <c r="K3266" t="s">
        <v>87</v>
      </c>
      <c r="Q3266" t="s">
        <v>2756</v>
      </c>
      <c r="R3266" t="s">
        <v>9107</v>
      </c>
      <c r="S3266">
        <v>20616</v>
      </c>
      <c r="T3266">
        <v>11019</v>
      </c>
      <c r="U3266" t="s">
        <v>9108</v>
      </c>
      <c r="V3266">
        <v>3</v>
      </c>
      <c r="W3266" t="s">
        <v>9109</v>
      </c>
      <c r="X3266" t="s">
        <v>9110</v>
      </c>
      <c r="Y3266">
        <v>70</v>
      </c>
      <c r="Z3266" t="s">
        <v>44</v>
      </c>
      <c r="AA3266" t="s">
        <v>45</v>
      </c>
      <c r="AB3266" t="s">
        <v>46</v>
      </c>
      <c r="AC3266">
        <v>16000000</v>
      </c>
      <c r="AD3266">
        <v>2013</v>
      </c>
      <c r="AE3266">
        <v>316</v>
      </c>
      <c r="AF3266">
        <v>6.6</v>
      </c>
      <c r="AG3266">
        <v>2.35</v>
      </c>
      <c r="AH3266">
        <v>0</v>
      </c>
    </row>
    <row r="3267" spans="1:34">
      <c r="A3267" t="s">
        <v>34</v>
      </c>
      <c r="B3267" t="s">
        <v>3394</v>
      </c>
      <c r="C3267">
        <v>208</v>
      </c>
      <c r="D3267">
        <v>122</v>
      </c>
      <c r="E3267">
        <v>0</v>
      </c>
      <c r="F3267">
        <v>567</v>
      </c>
      <c r="G3267" t="s">
        <v>1831</v>
      </c>
      <c r="H3267">
        <v>883</v>
      </c>
      <c r="I3267">
        <v>2428883</v>
      </c>
      <c r="J3267" t="s">
        <v>38</v>
      </c>
      <c r="K3267" t="s">
        <v>92</v>
      </c>
      <c r="Q3267" t="s">
        <v>876</v>
      </c>
      <c r="R3267" t="s">
        <v>9111</v>
      </c>
      <c r="S3267">
        <v>21370</v>
      </c>
      <c r="T3267">
        <v>2896</v>
      </c>
      <c r="U3267" t="s">
        <v>2693</v>
      </c>
      <c r="V3267">
        <v>1</v>
      </c>
      <c r="W3267" t="s">
        <v>9112</v>
      </c>
      <c r="X3267" t="s">
        <v>9113</v>
      </c>
      <c r="Y3267">
        <v>132</v>
      </c>
      <c r="Z3267" t="s">
        <v>44</v>
      </c>
      <c r="AA3267" t="s">
        <v>45</v>
      </c>
      <c r="AB3267" t="s">
        <v>46</v>
      </c>
      <c r="AC3267">
        <v>16000000</v>
      </c>
      <c r="AD3267">
        <v>2014</v>
      </c>
      <c r="AE3267">
        <v>596</v>
      </c>
      <c r="AF3267">
        <v>6.6</v>
      </c>
      <c r="AG3267">
        <v>2.35</v>
      </c>
      <c r="AH3267">
        <v>0</v>
      </c>
    </row>
    <row r="3268" spans="1:34">
      <c r="A3268" t="s">
        <v>34</v>
      </c>
      <c r="B3268" t="s">
        <v>565</v>
      </c>
      <c r="C3268">
        <v>242</v>
      </c>
      <c r="D3268">
        <v>106</v>
      </c>
      <c r="E3268">
        <v>835</v>
      </c>
      <c r="F3268">
        <v>363</v>
      </c>
      <c r="G3268" t="s">
        <v>685</v>
      </c>
      <c r="H3268">
        <v>13000</v>
      </c>
      <c r="I3268">
        <v>7556708</v>
      </c>
      <c r="J3268" t="s">
        <v>38</v>
      </c>
      <c r="Q3268" t="s">
        <v>209</v>
      </c>
      <c r="R3268" t="s">
        <v>9142</v>
      </c>
      <c r="S3268">
        <v>30284</v>
      </c>
      <c r="T3268">
        <v>14544</v>
      </c>
      <c r="U3268" t="s">
        <v>1773</v>
      </c>
      <c r="V3268">
        <v>1</v>
      </c>
      <c r="W3268" t="s">
        <v>9143</v>
      </c>
      <c r="X3268" t="s">
        <v>9144</v>
      </c>
      <c r="Y3268">
        <v>102</v>
      </c>
      <c r="Z3268" t="s">
        <v>44</v>
      </c>
      <c r="AA3268" t="s">
        <v>45</v>
      </c>
      <c r="AB3268" t="s">
        <v>46</v>
      </c>
      <c r="AC3268">
        <v>15000000</v>
      </c>
      <c r="AD3268">
        <v>2012</v>
      </c>
      <c r="AE3268">
        <v>826</v>
      </c>
      <c r="AF3268">
        <v>6.6</v>
      </c>
      <c r="AG3268">
        <v>1.85</v>
      </c>
      <c r="AH3268">
        <v>10000</v>
      </c>
    </row>
    <row r="3269" spans="1:34">
      <c r="A3269" t="s">
        <v>34</v>
      </c>
      <c r="B3269" t="s">
        <v>2112</v>
      </c>
      <c r="C3269">
        <v>47</v>
      </c>
      <c r="D3269">
        <v>107</v>
      </c>
      <c r="E3269">
        <v>956</v>
      </c>
      <c r="F3269">
        <v>113</v>
      </c>
      <c r="G3269" t="s">
        <v>2899</v>
      </c>
      <c r="H3269">
        <v>10000</v>
      </c>
      <c r="I3269">
        <v>4741987</v>
      </c>
      <c r="J3269" t="s">
        <v>38</v>
      </c>
      <c r="Q3269" t="s">
        <v>2194</v>
      </c>
      <c r="R3269" t="s">
        <v>9151</v>
      </c>
      <c r="S3269">
        <v>6782</v>
      </c>
      <c r="T3269">
        <v>10368</v>
      </c>
      <c r="U3269" t="s">
        <v>9152</v>
      </c>
      <c r="V3269">
        <v>1</v>
      </c>
      <c r="W3269" t="s">
        <v>9153</v>
      </c>
      <c r="X3269" t="s">
        <v>9154</v>
      </c>
      <c r="Y3269">
        <v>114</v>
      </c>
      <c r="Z3269" t="s">
        <v>44</v>
      </c>
      <c r="AA3269" t="s">
        <v>45</v>
      </c>
      <c r="AB3269" t="s">
        <v>46</v>
      </c>
      <c r="AC3269">
        <v>14000000</v>
      </c>
      <c r="AD3269">
        <v>1999</v>
      </c>
      <c r="AE3269">
        <v>233</v>
      </c>
      <c r="AF3269">
        <v>6.6</v>
      </c>
      <c r="AG3269">
        <v>1.85</v>
      </c>
      <c r="AH3269">
        <v>860</v>
      </c>
    </row>
    <row r="3270" spans="1:34">
      <c r="A3270" t="s">
        <v>34</v>
      </c>
      <c r="B3270" t="s">
        <v>8966</v>
      </c>
      <c r="C3270">
        <v>16</v>
      </c>
      <c r="D3270">
        <v>132</v>
      </c>
      <c r="E3270">
        <v>0</v>
      </c>
      <c r="F3270">
        <v>122</v>
      </c>
      <c r="G3270" t="s">
        <v>5947</v>
      </c>
      <c r="H3270">
        <v>405</v>
      </c>
      <c r="I3270">
        <v>30400000</v>
      </c>
      <c r="J3270" t="s">
        <v>38</v>
      </c>
      <c r="K3270" t="s">
        <v>91</v>
      </c>
      <c r="L3270" t="s">
        <v>87</v>
      </c>
      <c r="Q3270" t="s">
        <v>5727</v>
      </c>
      <c r="R3270" t="s">
        <v>9182</v>
      </c>
      <c r="S3270">
        <v>9503</v>
      </c>
      <c r="T3270">
        <v>914</v>
      </c>
      <c r="U3270" t="s">
        <v>9183</v>
      </c>
      <c r="V3270">
        <v>1</v>
      </c>
      <c r="W3270" t="s">
        <v>9184</v>
      </c>
      <c r="X3270" t="s">
        <v>9185</v>
      </c>
      <c r="Y3270">
        <v>68</v>
      </c>
      <c r="Z3270" t="s">
        <v>44</v>
      </c>
      <c r="AA3270" t="s">
        <v>329</v>
      </c>
      <c r="AB3270" t="s">
        <v>150</v>
      </c>
      <c r="AC3270">
        <v>12000000</v>
      </c>
      <c r="AD3270">
        <v>1983</v>
      </c>
      <c r="AE3270">
        <v>194</v>
      </c>
      <c r="AF3270">
        <v>6.6</v>
      </c>
      <c r="AG3270">
        <v>1.85</v>
      </c>
      <c r="AH3270">
        <v>0</v>
      </c>
    </row>
    <row r="3271" spans="1:34">
      <c r="A3271" t="s">
        <v>34</v>
      </c>
      <c r="B3271" t="s">
        <v>9189</v>
      </c>
      <c r="C3271">
        <v>288</v>
      </c>
      <c r="D3271">
        <v>107</v>
      </c>
      <c r="E3271">
        <v>27</v>
      </c>
      <c r="F3271">
        <v>360</v>
      </c>
      <c r="G3271" t="s">
        <v>3910</v>
      </c>
      <c r="H3271">
        <v>664</v>
      </c>
      <c r="I3271">
        <v>7918283</v>
      </c>
      <c r="J3271" t="s">
        <v>38</v>
      </c>
      <c r="K3271" t="s">
        <v>57</v>
      </c>
      <c r="Q3271" t="s">
        <v>4481</v>
      </c>
      <c r="R3271" t="s">
        <v>9190</v>
      </c>
      <c r="S3271">
        <v>41574</v>
      </c>
      <c r="T3271">
        <v>2440</v>
      </c>
      <c r="U3271" t="s">
        <v>213</v>
      </c>
      <c r="V3271">
        <v>1</v>
      </c>
      <c r="W3271" t="s">
        <v>9191</v>
      </c>
      <c r="X3271" t="s">
        <v>9192</v>
      </c>
      <c r="Y3271">
        <v>145</v>
      </c>
      <c r="Z3271" t="s">
        <v>44</v>
      </c>
      <c r="AA3271" t="s">
        <v>45</v>
      </c>
      <c r="AB3271" t="s">
        <v>46</v>
      </c>
      <c r="AC3271">
        <v>12000000</v>
      </c>
      <c r="AD3271">
        <v>2012</v>
      </c>
      <c r="AE3271">
        <v>591</v>
      </c>
      <c r="AF3271">
        <v>6.6</v>
      </c>
      <c r="AG3271">
        <v>1.85</v>
      </c>
      <c r="AH3271">
        <v>0</v>
      </c>
    </row>
    <row r="3272" spans="1:34">
      <c r="A3272" t="s">
        <v>34</v>
      </c>
      <c r="B3272" t="s">
        <v>9198</v>
      </c>
      <c r="C3272">
        <v>43</v>
      </c>
      <c r="D3272">
        <v>145</v>
      </c>
      <c r="E3272">
        <v>0</v>
      </c>
      <c r="F3272">
        <v>280</v>
      </c>
      <c r="G3272" t="s">
        <v>3956</v>
      </c>
      <c r="H3272">
        <v>639</v>
      </c>
      <c r="I3272">
        <v>5669081</v>
      </c>
      <c r="J3272" t="s">
        <v>38</v>
      </c>
      <c r="K3272" t="s">
        <v>80</v>
      </c>
      <c r="L3272" t="s">
        <v>207</v>
      </c>
      <c r="Q3272" t="s">
        <v>9199</v>
      </c>
      <c r="R3272" t="s">
        <v>9200</v>
      </c>
      <c r="S3272">
        <v>3665</v>
      </c>
      <c r="T3272">
        <v>1807</v>
      </c>
      <c r="U3272" t="s">
        <v>3507</v>
      </c>
      <c r="V3272">
        <v>1</v>
      </c>
      <c r="W3272" t="s">
        <v>9201</v>
      </c>
      <c r="X3272" t="s">
        <v>9202</v>
      </c>
      <c r="Y3272">
        <v>57</v>
      </c>
      <c r="Z3272" t="s">
        <v>695</v>
      </c>
      <c r="AA3272" t="s">
        <v>1015</v>
      </c>
      <c r="AB3272" t="s">
        <v>46</v>
      </c>
      <c r="AC3272">
        <v>10818775</v>
      </c>
      <c r="AD3272">
        <v>2012</v>
      </c>
      <c r="AE3272">
        <v>377</v>
      </c>
      <c r="AF3272">
        <v>6.6</v>
      </c>
      <c r="AG3272">
        <v>2.35</v>
      </c>
      <c r="AH3272">
        <v>0</v>
      </c>
    </row>
    <row r="3273" spans="1:34">
      <c r="A3273" t="s">
        <v>34</v>
      </c>
      <c r="B3273" t="s">
        <v>3344</v>
      </c>
      <c r="C3273">
        <v>91</v>
      </c>
      <c r="D3273">
        <v>121</v>
      </c>
      <c r="E3273">
        <v>57</v>
      </c>
      <c r="F3273">
        <v>664</v>
      </c>
      <c r="G3273" t="s">
        <v>9208</v>
      </c>
      <c r="H3273">
        <v>1000</v>
      </c>
      <c r="I3273">
        <v>21569041</v>
      </c>
      <c r="J3273" t="s">
        <v>38</v>
      </c>
      <c r="Q3273" t="s">
        <v>1190</v>
      </c>
      <c r="R3273" t="s">
        <v>9209</v>
      </c>
      <c r="S3273">
        <v>8058</v>
      </c>
      <c r="T3273">
        <v>3745</v>
      </c>
      <c r="U3273" t="s">
        <v>9210</v>
      </c>
      <c r="V3273">
        <v>2</v>
      </c>
      <c r="W3273" t="s">
        <v>9211</v>
      </c>
      <c r="X3273" t="s">
        <v>9212</v>
      </c>
      <c r="Y3273">
        <v>57</v>
      </c>
      <c r="Z3273" t="s">
        <v>44</v>
      </c>
      <c r="AA3273" t="s">
        <v>45</v>
      </c>
      <c r="AB3273" t="s">
        <v>62</v>
      </c>
      <c r="AC3273">
        <v>9000000</v>
      </c>
      <c r="AD3273">
        <v>2014</v>
      </c>
      <c r="AE3273">
        <v>837</v>
      </c>
      <c r="AF3273">
        <v>6.6</v>
      </c>
      <c r="AG3273">
        <v>2.35</v>
      </c>
      <c r="AH3273">
        <v>0</v>
      </c>
    </row>
    <row r="3274" spans="1:34">
      <c r="A3274" t="s">
        <v>34</v>
      </c>
      <c r="B3274" t="s">
        <v>5220</v>
      </c>
      <c r="C3274">
        <v>24</v>
      </c>
      <c r="D3274">
        <v>86</v>
      </c>
      <c r="E3274">
        <v>11</v>
      </c>
      <c r="F3274">
        <v>18</v>
      </c>
      <c r="G3274" t="s">
        <v>9241</v>
      </c>
      <c r="H3274">
        <v>185</v>
      </c>
      <c r="I3274">
        <v>13751</v>
      </c>
      <c r="J3274" t="s">
        <v>38</v>
      </c>
      <c r="K3274" t="s">
        <v>89</v>
      </c>
      <c r="Q3274" t="s">
        <v>9242</v>
      </c>
      <c r="R3274" t="s">
        <v>9243</v>
      </c>
      <c r="S3274">
        <v>813</v>
      </c>
      <c r="T3274">
        <v>299</v>
      </c>
      <c r="U3274" t="s">
        <v>9244</v>
      </c>
      <c r="V3274">
        <v>0</v>
      </c>
      <c r="W3274" t="s">
        <v>9245</v>
      </c>
      <c r="X3274" t="s">
        <v>9246</v>
      </c>
      <c r="Y3274">
        <v>6</v>
      </c>
      <c r="Z3274" t="s">
        <v>44</v>
      </c>
      <c r="AA3274" t="s">
        <v>772</v>
      </c>
      <c r="AB3274" t="s">
        <v>150</v>
      </c>
      <c r="AC3274">
        <v>11400000</v>
      </c>
      <c r="AD3274">
        <v>2006</v>
      </c>
      <c r="AE3274">
        <v>62</v>
      </c>
      <c r="AF3274">
        <v>6.6</v>
      </c>
      <c r="AG3274">
        <v>1.85</v>
      </c>
      <c r="AH3274">
        <v>135</v>
      </c>
    </row>
    <row r="3275" spans="1:34">
      <c r="A3275" t="s">
        <v>34</v>
      </c>
      <c r="B3275" t="s">
        <v>9259</v>
      </c>
      <c r="C3275">
        <v>4</v>
      </c>
      <c r="D3275">
        <v>100</v>
      </c>
      <c r="E3275">
        <v>0</v>
      </c>
      <c r="F3275">
        <v>266</v>
      </c>
      <c r="G3275" t="s">
        <v>9260</v>
      </c>
      <c r="H3275">
        <v>1000</v>
      </c>
      <c r="I3275">
        <v>2024854</v>
      </c>
      <c r="J3275" t="s">
        <v>38</v>
      </c>
      <c r="K3275" t="s">
        <v>92</v>
      </c>
      <c r="Q3275" t="s">
        <v>9261</v>
      </c>
      <c r="R3275" t="s">
        <v>9262</v>
      </c>
      <c r="S3275">
        <v>564</v>
      </c>
      <c r="T3275">
        <v>1942</v>
      </c>
      <c r="U3275" t="s">
        <v>9263</v>
      </c>
      <c r="V3275">
        <v>2</v>
      </c>
      <c r="W3275" t="s">
        <v>9264</v>
      </c>
      <c r="X3275" t="s">
        <v>9265</v>
      </c>
      <c r="Y3275">
        <v>21</v>
      </c>
      <c r="Z3275" t="s">
        <v>44</v>
      </c>
      <c r="AA3275" t="s">
        <v>45</v>
      </c>
      <c r="AB3275" t="s">
        <v>62</v>
      </c>
      <c r="AC3275">
        <v>6500000</v>
      </c>
      <c r="AD3275">
        <v>2005</v>
      </c>
      <c r="AE3275">
        <v>373</v>
      </c>
      <c r="AF3275">
        <v>6.6</v>
      </c>
      <c r="AG3275">
        <v>2.35</v>
      </c>
      <c r="AH3275">
        <v>19</v>
      </c>
    </row>
    <row r="3276" spans="1:34">
      <c r="A3276" t="s">
        <v>34</v>
      </c>
      <c r="B3276" t="s">
        <v>9330</v>
      </c>
      <c r="C3276">
        <v>34</v>
      </c>
      <c r="D3276">
        <v>92</v>
      </c>
      <c r="E3276">
        <v>11</v>
      </c>
      <c r="F3276">
        <v>1000</v>
      </c>
      <c r="G3276" t="s">
        <v>610</v>
      </c>
      <c r="H3276">
        <v>26000</v>
      </c>
      <c r="I3276">
        <v>12667</v>
      </c>
      <c r="J3276" t="s">
        <v>38</v>
      </c>
      <c r="K3276" t="s">
        <v>87</v>
      </c>
      <c r="Q3276" t="s">
        <v>553</v>
      </c>
      <c r="R3276" t="s">
        <v>9331</v>
      </c>
      <c r="S3276">
        <v>19336</v>
      </c>
      <c r="T3276">
        <v>39518</v>
      </c>
      <c r="U3276" t="s">
        <v>7914</v>
      </c>
      <c r="V3276">
        <v>2</v>
      </c>
      <c r="W3276" t="s">
        <v>9332</v>
      </c>
      <c r="X3276" t="s">
        <v>9333</v>
      </c>
      <c r="Y3276">
        <v>90</v>
      </c>
      <c r="Z3276" t="s">
        <v>44</v>
      </c>
      <c r="AA3276" t="s">
        <v>329</v>
      </c>
      <c r="AB3276" t="s">
        <v>46</v>
      </c>
      <c r="AC3276">
        <v>14000</v>
      </c>
      <c r="AD3276">
        <v>2005</v>
      </c>
      <c r="AE3276">
        <v>11000</v>
      </c>
      <c r="AF3276">
        <v>6.6</v>
      </c>
      <c r="AG3276">
        <v>2.35</v>
      </c>
      <c r="AH3276">
        <v>0</v>
      </c>
    </row>
    <row r="3277" spans="1:34">
      <c r="A3277" t="s">
        <v>34</v>
      </c>
      <c r="B3277" t="s">
        <v>9334</v>
      </c>
      <c r="C3277">
        <v>78</v>
      </c>
      <c r="D3277">
        <v>96</v>
      </c>
      <c r="E3277">
        <v>38</v>
      </c>
      <c r="F3277">
        <v>85</v>
      </c>
      <c r="G3277" t="s">
        <v>2867</v>
      </c>
      <c r="H3277">
        <v>363</v>
      </c>
      <c r="I3277">
        <v>198407</v>
      </c>
      <c r="J3277" t="s">
        <v>38</v>
      </c>
      <c r="Q3277" t="s">
        <v>3979</v>
      </c>
      <c r="R3277" t="s">
        <v>9335</v>
      </c>
      <c r="S3277">
        <v>10282</v>
      </c>
      <c r="T3277">
        <v>774</v>
      </c>
      <c r="U3277" t="s">
        <v>9336</v>
      </c>
      <c r="V3277">
        <v>1</v>
      </c>
      <c r="W3277" t="s">
        <v>9337</v>
      </c>
      <c r="X3277" t="s">
        <v>9338</v>
      </c>
      <c r="Y3277">
        <v>78</v>
      </c>
      <c r="Z3277" t="s">
        <v>44</v>
      </c>
      <c r="AA3277" t="s">
        <v>45</v>
      </c>
      <c r="AB3277" t="s">
        <v>46</v>
      </c>
      <c r="AC3277">
        <v>2000000</v>
      </c>
      <c r="AD3277">
        <v>2006</v>
      </c>
      <c r="AE3277">
        <v>223</v>
      </c>
      <c r="AF3277">
        <v>6.6</v>
      </c>
      <c r="AG3277">
        <v>1.85</v>
      </c>
      <c r="AH3277">
        <v>474</v>
      </c>
    </row>
    <row r="3278" spans="1:34">
      <c r="A3278" t="s">
        <v>34</v>
      </c>
      <c r="B3278" t="s">
        <v>2881</v>
      </c>
      <c r="C3278">
        <v>31</v>
      </c>
      <c r="D3278">
        <v>88</v>
      </c>
      <c r="E3278">
        <v>168</v>
      </c>
      <c r="F3278">
        <v>21</v>
      </c>
      <c r="G3278" t="s">
        <v>9354</v>
      </c>
      <c r="H3278">
        <v>108</v>
      </c>
      <c r="I3278">
        <v>47329</v>
      </c>
      <c r="J3278" t="s">
        <v>38</v>
      </c>
      <c r="Q3278" t="s">
        <v>9355</v>
      </c>
      <c r="R3278" t="s">
        <v>9356</v>
      </c>
      <c r="S3278">
        <v>1661</v>
      </c>
      <c r="T3278">
        <v>243</v>
      </c>
      <c r="U3278" t="s">
        <v>9357</v>
      </c>
      <c r="V3278">
        <v>0</v>
      </c>
      <c r="W3278" t="s">
        <v>9358</v>
      </c>
      <c r="X3278" t="s">
        <v>9359</v>
      </c>
      <c r="Y3278">
        <v>31</v>
      </c>
      <c r="Z3278" t="s">
        <v>44</v>
      </c>
      <c r="AA3278" t="s">
        <v>45</v>
      </c>
      <c r="AB3278" t="s">
        <v>46</v>
      </c>
      <c r="AC3278">
        <v>750000</v>
      </c>
      <c r="AD3278">
        <v>2002</v>
      </c>
      <c r="AE3278">
        <v>72</v>
      </c>
      <c r="AF3278">
        <v>6.6</v>
      </c>
      <c r="AG3278">
        <v>1.78</v>
      </c>
      <c r="AH3278">
        <v>163</v>
      </c>
    </row>
    <row r="3279" spans="1:34">
      <c r="A3279" t="s">
        <v>34</v>
      </c>
      <c r="B3279" t="s">
        <v>9360</v>
      </c>
      <c r="C3279">
        <v>18</v>
      </c>
      <c r="D3279">
        <v>90</v>
      </c>
      <c r="E3279">
        <v>4</v>
      </c>
      <c r="F3279">
        <v>218</v>
      </c>
      <c r="G3279" t="s">
        <v>9361</v>
      </c>
      <c r="H3279">
        <v>919</v>
      </c>
      <c r="I3279">
        <v>13493</v>
      </c>
      <c r="J3279" t="s">
        <v>38</v>
      </c>
      <c r="Q3279" t="s">
        <v>5097</v>
      </c>
      <c r="R3279" t="s">
        <v>9362</v>
      </c>
      <c r="S3279">
        <v>531</v>
      </c>
      <c r="T3279">
        <v>2288</v>
      </c>
      <c r="U3279" t="s">
        <v>9363</v>
      </c>
      <c r="V3279">
        <v>0</v>
      </c>
      <c r="W3279" t="s">
        <v>9364</v>
      </c>
      <c r="X3279" t="s">
        <v>9365</v>
      </c>
      <c r="Y3279">
        <v>19</v>
      </c>
      <c r="Z3279" t="s">
        <v>44</v>
      </c>
      <c r="AA3279" t="s">
        <v>45</v>
      </c>
      <c r="AB3279" t="s">
        <v>46</v>
      </c>
      <c r="AC3279">
        <v>600000</v>
      </c>
      <c r="AD3279">
        <v>1998</v>
      </c>
      <c r="AE3279">
        <v>711</v>
      </c>
      <c r="AF3279">
        <v>6.6</v>
      </c>
      <c r="AG3279">
        <v>1.85</v>
      </c>
      <c r="AH3279">
        <v>51</v>
      </c>
    </row>
    <row r="3280" spans="1:34">
      <c r="A3280" t="s">
        <v>34</v>
      </c>
      <c r="B3280" t="s">
        <v>9373</v>
      </c>
      <c r="C3280">
        <v>13</v>
      </c>
      <c r="D3280">
        <v>109</v>
      </c>
      <c r="E3280">
        <v>3</v>
      </c>
      <c r="F3280">
        <v>25</v>
      </c>
      <c r="G3280" t="s">
        <v>9374</v>
      </c>
      <c r="H3280">
        <v>54</v>
      </c>
      <c r="I3280">
        <v>5199</v>
      </c>
      <c r="J3280" t="s">
        <v>38</v>
      </c>
      <c r="K3280" t="s">
        <v>520</v>
      </c>
      <c r="Q3280" t="s">
        <v>9375</v>
      </c>
      <c r="R3280" t="s">
        <v>9376</v>
      </c>
      <c r="S3280">
        <v>720</v>
      </c>
      <c r="T3280">
        <v>185</v>
      </c>
      <c r="U3280" t="s">
        <v>9377</v>
      </c>
      <c r="V3280">
        <v>0</v>
      </c>
      <c r="W3280" t="s">
        <v>9378</v>
      </c>
      <c r="X3280" t="s">
        <v>9379</v>
      </c>
      <c r="Y3280">
        <v>23</v>
      </c>
      <c r="Z3280" t="s">
        <v>44</v>
      </c>
      <c r="AA3280" t="s">
        <v>45</v>
      </c>
      <c r="AB3280" t="s">
        <v>46</v>
      </c>
      <c r="AC3280">
        <v>200000</v>
      </c>
      <c r="AD3280">
        <v>2004</v>
      </c>
      <c r="AE3280">
        <v>53</v>
      </c>
      <c r="AF3280">
        <v>6.6</v>
      </c>
      <c r="AG3280">
        <v>2.35</v>
      </c>
      <c r="AH3280">
        <v>30</v>
      </c>
    </row>
    <row r="3281" spans="1:34">
      <c r="A3281" t="s">
        <v>34</v>
      </c>
      <c r="B3281" t="s">
        <v>3498</v>
      </c>
      <c r="C3281">
        <v>241</v>
      </c>
      <c r="D3281">
        <v>130</v>
      </c>
      <c r="E3281">
        <v>386</v>
      </c>
      <c r="F3281">
        <v>525</v>
      </c>
      <c r="G3281" t="s">
        <v>4483</v>
      </c>
      <c r="H3281">
        <v>912</v>
      </c>
      <c r="I3281">
        <v>103338338</v>
      </c>
      <c r="J3281" t="s">
        <v>38</v>
      </c>
      <c r="K3281" t="s">
        <v>128</v>
      </c>
      <c r="L3281" t="s">
        <v>91</v>
      </c>
      <c r="Q3281" t="s">
        <v>1572</v>
      </c>
      <c r="R3281" t="s">
        <v>9466</v>
      </c>
      <c r="S3281">
        <v>55901</v>
      </c>
      <c r="T3281">
        <v>2856</v>
      </c>
      <c r="U3281" t="s">
        <v>5392</v>
      </c>
      <c r="V3281">
        <v>0</v>
      </c>
      <c r="W3281" t="s">
        <v>9467</v>
      </c>
      <c r="X3281" t="s">
        <v>9468</v>
      </c>
      <c r="Y3281">
        <v>503</v>
      </c>
      <c r="Z3281" t="s">
        <v>44</v>
      </c>
      <c r="AA3281" t="s">
        <v>45</v>
      </c>
      <c r="AB3281" t="s">
        <v>62</v>
      </c>
      <c r="AC3281">
        <v>70000000</v>
      </c>
      <c r="AD3281">
        <v>2006</v>
      </c>
      <c r="AE3281">
        <v>549</v>
      </c>
      <c r="AF3281">
        <v>6.5</v>
      </c>
      <c r="AG3281">
        <v>2.35</v>
      </c>
      <c r="AH3281">
        <v>0</v>
      </c>
    </row>
    <row r="3282" spans="1:34">
      <c r="A3282" t="s">
        <v>34</v>
      </c>
      <c r="B3282" t="s">
        <v>841</v>
      </c>
      <c r="C3282">
        <v>261</v>
      </c>
      <c r="D3282">
        <v>108</v>
      </c>
      <c r="E3282">
        <v>0</v>
      </c>
      <c r="F3282">
        <v>882</v>
      </c>
      <c r="G3282" t="s">
        <v>2595</v>
      </c>
      <c r="H3282">
        <v>3000</v>
      </c>
      <c r="I3282">
        <v>114195633</v>
      </c>
      <c r="J3282" t="s">
        <v>38</v>
      </c>
      <c r="K3282" t="s">
        <v>90</v>
      </c>
      <c r="L3282" t="s">
        <v>87</v>
      </c>
      <c r="M3282" t="s">
        <v>57</v>
      </c>
      <c r="Q3282" t="s">
        <v>868</v>
      </c>
      <c r="R3282" t="s">
        <v>9473</v>
      </c>
      <c r="S3282">
        <v>193770</v>
      </c>
      <c r="T3282">
        <v>7273</v>
      </c>
      <c r="U3282" t="s">
        <v>682</v>
      </c>
      <c r="V3282">
        <v>0</v>
      </c>
      <c r="W3282" t="s">
        <v>9474</v>
      </c>
      <c r="X3282" t="s">
        <v>9475</v>
      </c>
      <c r="Y3282">
        <v>2003</v>
      </c>
      <c r="Z3282" t="s">
        <v>44</v>
      </c>
      <c r="AA3282" t="s">
        <v>45</v>
      </c>
      <c r="AB3282" t="s">
        <v>62</v>
      </c>
      <c r="AC3282">
        <v>60000000</v>
      </c>
      <c r="AD3282">
        <v>2004</v>
      </c>
      <c r="AE3282">
        <v>2000</v>
      </c>
      <c r="AF3282">
        <v>6.5</v>
      </c>
      <c r="AG3282">
        <v>1.85</v>
      </c>
      <c r="AH3282">
        <v>0</v>
      </c>
    </row>
    <row r="3283" spans="1:34">
      <c r="A3283" t="s">
        <v>34</v>
      </c>
      <c r="B3283" t="s">
        <v>1997</v>
      </c>
      <c r="C3283">
        <v>96</v>
      </c>
      <c r="D3283">
        <v>170</v>
      </c>
      <c r="E3283">
        <v>0</v>
      </c>
      <c r="F3283">
        <v>380</v>
      </c>
      <c r="G3283" t="s">
        <v>3370</v>
      </c>
      <c r="H3283">
        <v>19000</v>
      </c>
      <c r="I3283">
        <v>75370763</v>
      </c>
      <c r="J3283" t="s">
        <v>38</v>
      </c>
      <c r="K3283" t="s">
        <v>87</v>
      </c>
      <c r="L3283" t="s">
        <v>92</v>
      </c>
      <c r="Q3283" t="s">
        <v>291</v>
      </c>
      <c r="R3283" t="s">
        <v>9495</v>
      </c>
      <c r="S3283">
        <v>32353</v>
      </c>
      <c r="T3283">
        <v>20683</v>
      </c>
      <c r="U3283" t="s">
        <v>9496</v>
      </c>
      <c r="V3283">
        <v>0</v>
      </c>
      <c r="W3283" t="s">
        <v>9497</v>
      </c>
      <c r="X3283" t="s">
        <v>9498</v>
      </c>
      <c r="Y3283">
        <v>263</v>
      </c>
      <c r="Z3283" t="s">
        <v>44</v>
      </c>
      <c r="AA3283" t="s">
        <v>45</v>
      </c>
      <c r="AB3283" t="s">
        <v>62</v>
      </c>
      <c r="AC3283">
        <v>60000000</v>
      </c>
      <c r="AD3283">
        <v>1998</v>
      </c>
      <c r="AE3283">
        <v>1000</v>
      </c>
      <c r="AF3283">
        <v>6.5</v>
      </c>
      <c r="AG3283">
        <v>1.85</v>
      </c>
      <c r="AH3283">
        <v>0</v>
      </c>
    </row>
    <row r="3284" spans="1:34">
      <c r="A3284" t="s">
        <v>34</v>
      </c>
      <c r="B3284" t="s">
        <v>9503</v>
      </c>
      <c r="C3284">
        <v>110</v>
      </c>
      <c r="D3284">
        <v>115</v>
      </c>
      <c r="E3284">
        <v>234</v>
      </c>
      <c r="F3284">
        <v>521</v>
      </c>
      <c r="G3284" t="s">
        <v>2668</v>
      </c>
      <c r="H3284">
        <v>3000</v>
      </c>
      <c r="I3284">
        <v>56702901</v>
      </c>
      <c r="J3284" t="s">
        <v>38</v>
      </c>
      <c r="Q3284" t="s">
        <v>51</v>
      </c>
      <c r="R3284" t="s">
        <v>9504</v>
      </c>
      <c r="S3284">
        <v>23302</v>
      </c>
      <c r="T3284">
        <v>4713</v>
      </c>
      <c r="U3284" t="s">
        <v>3803</v>
      </c>
      <c r="V3284">
        <v>1</v>
      </c>
      <c r="W3284" t="s">
        <v>9505</v>
      </c>
      <c r="X3284" t="s">
        <v>9506</v>
      </c>
      <c r="Y3284">
        <v>181</v>
      </c>
      <c r="Z3284" t="s">
        <v>44</v>
      </c>
      <c r="AA3284" t="s">
        <v>45</v>
      </c>
      <c r="AB3284" t="s">
        <v>62</v>
      </c>
      <c r="AC3284">
        <v>60000000</v>
      </c>
      <c r="AD3284">
        <v>1998</v>
      </c>
      <c r="AE3284">
        <v>552</v>
      </c>
      <c r="AF3284">
        <v>6.5</v>
      </c>
      <c r="AG3284">
        <v>2.35</v>
      </c>
      <c r="AH3284">
        <v>1000</v>
      </c>
    </row>
    <row r="3285" spans="1:34">
      <c r="A3285" t="s">
        <v>34</v>
      </c>
      <c r="B3285" t="s">
        <v>6740</v>
      </c>
      <c r="C3285">
        <v>100</v>
      </c>
      <c r="D3285">
        <v>126</v>
      </c>
      <c r="E3285">
        <v>226</v>
      </c>
      <c r="F3285">
        <v>241</v>
      </c>
      <c r="G3285" t="s">
        <v>4825</v>
      </c>
      <c r="H3285">
        <v>12000</v>
      </c>
      <c r="I3285">
        <v>34098563</v>
      </c>
      <c r="J3285" t="s">
        <v>38</v>
      </c>
      <c r="K3285" t="s">
        <v>57</v>
      </c>
      <c r="Q3285" t="s">
        <v>218</v>
      </c>
      <c r="R3285" t="s">
        <v>9510</v>
      </c>
      <c r="S3285">
        <v>27191</v>
      </c>
      <c r="T3285">
        <v>13406</v>
      </c>
      <c r="U3285" t="s">
        <v>9511</v>
      </c>
      <c r="V3285">
        <v>1</v>
      </c>
      <c r="W3285" t="s">
        <v>9512</v>
      </c>
      <c r="X3285" t="s">
        <v>9513</v>
      </c>
      <c r="Y3285">
        <v>232</v>
      </c>
      <c r="Z3285" t="s">
        <v>44</v>
      </c>
      <c r="AA3285" t="s">
        <v>45</v>
      </c>
      <c r="AB3285" t="s">
        <v>46</v>
      </c>
      <c r="AC3285">
        <v>55000000</v>
      </c>
      <c r="AD3285">
        <v>1999</v>
      </c>
      <c r="AE3285">
        <v>509</v>
      </c>
      <c r="AF3285">
        <v>6.5</v>
      </c>
      <c r="AG3285">
        <v>2.35</v>
      </c>
      <c r="AH3285">
        <v>0</v>
      </c>
    </row>
    <row r="3286" spans="1:34">
      <c r="A3286" t="s">
        <v>34</v>
      </c>
      <c r="B3286" t="s">
        <v>2027</v>
      </c>
      <c r="C3286">
        <v>113</v>
      </c>
      <c r="D3286">
        <v>137</v>
      </c>
      <c r="E3286">
        <v>0</v>
      </c>
      <c r="F3286">
        <v>432</v>
      </c>
      <c r="G3286" t="s">
        <v>4194</v>
      </c>
      <c r="H3286">
        <v>24000</v>
      </c>
      <c r="I3286">
        <v>35168395</v>
      </c>
      <c r="J3286" t="s">
        <v>38</v>
      </c>
      <c r="K3286" t="s">
        <v>87</v>
      </c>
      <c r="L3286" t="s">
        <v>520</v>
      </c>
      <c r="Q3286" t="s">
        <v>346</v>
      </c>
      <c r="R3286" t="s">
        <v>9532</v>
      </c>
      <c r="S3286">
        <v>26034</v>
      </c>
      <c r="T3286">
        <v>25469</v>
      </c>
      <c r="U3286" t="s">
        <v>9533</v>
      </c>
      <c r="V3286">
        <v>0</v>
      </c>
      <c r="W3286" t="s">
        <v>9534</v>
      </c>
      <c r="X3286" t="s">
        <v>9535</v>
      </c>
      <c r="Y3286">
        <v>226</v>
      </c>
      <c r="Z3286" t="s">
        <v>44</v>
      </c>
      <c r="AA3286" t="s">
        <v>45</v>
      </c>
      <c r="AB3286" t="s">
        <v>62</v>
      </c>
      <c r="AC3286">
        <v>50000000</v>
      </c>
      <c r="AD3286">
        <v>1999</v>
      </c>
      <c r="AE3286">
        <v>743</v>
      </c>
      <c r="AF3286">
        <v>6.5</v>
      </c>
      <c r="AG3286">
        <v>2.35</v>
      </c>
      <c r="AH3286">
        <v>0</v>
      </c>
    </row>
    <row r="3287" spans="1:34">
      <c r="A3287" t="s">
        <v>34</v>
      </c>
      <c r="B3287" t="s">
        <v>105</v>
      </c>
      <c r="C3287">
        <v>315</v>
      </c>
      <c r="D3287">
        <v>129</v>
      </c>
      <c r="E3287">
        <v>16000</v>
      </c>
      <c r="F3287">
        <v>447</v>
      </c>
      <c r="G3287" t="s">
        <v>4573</v>
      </c>
      <c r="H3287">
        <v>13000</v>
      </c>
      <c r="I3287">
        <v>32741596</v>
      </c>
      <c r="J3287" t="s">
        <v>38</v>
      </c>
      <c r="K3287" t="s">
        <v>70</v>
      </c>
      <c r="Q3287" t="s">
        <v>209</v>
      </c>
      <c r="R3287" t="s">
        <v>9536</v>
      </c>
      <c r="S3287">
        <v>80140</v>
      </c>
      <c r="T3287">
        <v>14344</v>
      </c>
      <c r="U3287" t="s">
        <v>4588</v>
      </c>
      <c r="V3287">
        <v>0</v>
      </c>
      <c r="W3287" t="s">
        <v>9537</v>
      </c>
      <c r="X3287" t="s">
        <v>9538</v>
      </c>
      <c r="Y3287">
        <v>323</v>
      </c>
      <c r="Z3287" t="s">
        <v>44</v>
      </c>
      <c r="AA3287" t="s">
        <v>45</v>
      </c>
      <c r="AB3287" t="s">
        <v>62</v>
      </c>
      <c r="AC3287">
        <v>50000000</v>
      </c>
      <c r="AD3287">
        <v>2010</v>
      </c>
      <c r="AE3287">
        <v>563</v>
      </c>
      <c r="AF3287">
        <v>6.5</v>
      </c>
      <c r="AG3287">
        <v>2.35</v>
      </c>
      <c r="AH3287">
        <v>16000</v>
      </c>
    </row>
    <row r="3288" spans="1:34">
      <c r="A3288" t="s">
        <v>34</v>
      </c>
      <c r="B3288" t="s">
        <v>6195</v>
      </c>
      <c r="C3288">
        <v>167</v>
      </c>
      <c r="D3288">
        <v>91</v>
      </c>
      <c r="E3288">
        <v>50</v>
      </c>
      <c r="F3288">
        <v>67</v>
      </c>
      <c r="G3288" t="s">
        <v>4700</v>
      </c>
      <c r="H3288">
        <v>521</v>
      </c>
      <c r="I3288">
        <v>66790248</v>
      </c>
      <c r="J3288" t="s">
        <v>38</v>
      </c>
      <c r="K3288" t="s">
        <v>57</v>
      </c>
      <c r="Q3288" t="s">
        <v>3803</v>
      </c>
      <c r="R3288" t="s">
        <v>9553</v>
      </c>
      <c r="S3288">
        <v>57281</v>
      </c>
      <c r="T3288">
        <v>758</v>
      </c>
      <c r="U3288" t="s">
        <v>5339</v>
      </c>
      <c r="V3288">
        <v>0</v>
      </c>
      <c r="W3288" t="s">
        <v>9554</v>
      </c>
      <c r="X3288" t="s">
        <v>9555</v>
      </c>
      <c r="Y3288">
        <v>350</v>
      </c>
      <c r="Z3288" t="s">
        <v>44</v>
      </c>
      <c r="AA3288" t="s">
        <v>45</v>
      </c>
      <c r="AB3288" t="s">
        <v>46</v>
      </c>
      <c r="AC3288">
        <v>45000000</v>
      </c>
      <c r="AD3288">
        <v>2002</v>
      </c>
      <c r="AE3288">
        <v>108</v>
      </c>
      <c r="AF3288">
        <v>6.5</v>
      </c>
      <c r="AG3288">
        <v>2.35</v>
      </c>
      <c r="AH3288">
        <v>0</v>
      </c>
    </row>
    <row r="3289" spans="1:34">
      <c r="A3289" t="s">
        <v>34</v>
      </c>
      <c r="B3289" t="s">
        <v>6513</v>
      </c>
      <c r="C3289">
        <v>117</v>
      </c>
      <c r="D3289">
        <v>99</v>
      </c>
      <c r="E3289">
        <v>23</v>
      </c>
      <c r="F3289">
        <v>135</v>
      </c>
      <c r="G3289" t="s">
        <v>4393</v>
      </c>
      <c r="H3289">
        <v>405</v>
      </c>
      <c r="I3289">
        <v>31136950</v>
      </c>
      <c r="J3289" t="s">
        <v>38</v>
      </c>
      <c r="K3289" t="s">
        <v>70</v>
      </c>
      <c r="L3289" t="s">
        <v>87</v>
      </c>
      <c r="Q3289" t="s">
        <v>9000</v>
      </c>
      <c r="R3289" t="s">
        <v>9576</v>
      </c>
      <c r="S3289">
        <v>47364</v>
      </c>
      <c r="T3289">
        <v>1066</v>
      </c>
      <c r="U3289" t="s">
        <v>9577</v>
      </c>
      <c r="V3289">
        <v>1</v>
      </c>
      <c r="W3289" t="s">
        <v>9578</v>
      </c>
      <c r="X3289" t="s">
        <v>9579</v>
      </c>
      <c r="Y3289">
        <v>75</v>
      </c>
      <c r="Z3289" t="s">
        <v>44</v>
      </c>
      <c r="AA3289" t="s">
        <v>45</v>
      </c>
      <c r="AB3289" t="s">
        <v>62</v>
      </c>
      <c r="AC3289">
        <v>44000000</v>
      </c>
      <c r="AD3289">
        <v>2010</v>
      </c>
      <c r="AE3289">
        <v>268</v>
      </c>
      <c r="AF3289">
        <v>6.5</v>
      </c>
      <c r="AG3289">
        <v>2.35</v>
      </c>
      <c r="AH3289">
        <v>0</v>
      </c>
    </row>
    <row r="3290" spans="1:34">
      <c r="A3290" t="s">
        <v>34</v>
      </c>
      <c r="B3290" t="s">
        <v>4977</v>
      </c>
      <c r="C3290">
        <v>166</v>
      </c>
      <c r="D3290">
        <v>119</v>
      </c>
      <c r="E3290">
        <v>89</v>
      </c>
      <c r="F3290">
        <v>395</v>
      </c>
      <c r="G3290" t="s">
        <v>8731</v>
      </c>
      <c r="H3290">
        <v>650</v>
      </c>
      <c r="I3290">
        <v>35228696</v>
      </c>
      <c r="J3290" t="s">
        <v>38</v>
      </c>
      <c r="K3290" t="s">
        <v>94</v>
      </c>
      <c r="L3290" t="s">
        <v>90</v>
      </c>
      <c r="M3290" t="s">
        <v>57</v>
      </c>
      <c r="Q3290" t="s">
        <v>9102</v>
      </c>
      <c r="R3290" t="s">
        <v>9588</v>
      </c>
      <c r="S3290">
        <v>63677</v>
      </c>
      <c r="T3290">
        <v>1651</v>
      </c>
      <c r="U3290" t="s">
        <v>9589</v>
      </c>
      <c r="V3290">
        <v>0</v>
      </c>
      <c r="W3290" t="s">
        <v>9590</v>
      </c>
      <c r="X3290" t="s">
        <v>9591</v>
      </c>
      <c r="Y3290">
        <v>460</v>
      </c>
      <c r="Z3290" t="s">
        <v>44</v>
      </c>
      <c r="AA3290" t="s">
        <v>45</v>
      </c>
      <c r="AB3290" t="s">
        <v>62</v>
      </c>
      <c r="AC3290">
        <v>32000000</v>
      </c>
      <c r="AD3290">
        <v>2002</v>
      </c>
      <c r="AE3290">
        <v>537</v>
      </c>
      <c r="AF3290">
        <v>6.5</v>
      </c>
      <c r="AG3290">
        <v>2.35</v>
      </c>
      <c r="AH3290">
        <v>0</v>
      </c>
    </row>
    <row r="3291" spans="1:34">
      <c r="A3291" t="s">
        <v>34</v>
      </c>
      <c r="B3291" t="s">
        <v>9630</v>
      </c>
      <c r="C3291">
        <v>121</v>
      </c>
      <c r="D3291">
        <v>99</v>
      </c>
      <c r="E3291">
        <v>35</v>
      </c>
      <c r="F3291">
        <v>433</v>
      </c>
      <c r="G3291" t="s">
        <v>9631</v>
      </c>
      <c r="H3291">
        <v>3000</v>
      </c>
      <c r="I3291">
        <v>35057332</v>
      </c>
      <c r="J3291" t="s">
        <v>38</v>
      </c>
      <c r="K3291" t="s">
        <v>128</v>
      </c>
      <c r="L3291" t="s">
        <v>87</v>
      </c>
      <c r="Q3291" t="s">
        <v>9632</v>
      </c>
      <c r="R3291" t="s">
        <v>9633</v>
      </c>
      <c r="S3291">
        <v>45394</v>
      </c>
      <c r="T3291">
        <v>4863</v>
      </c>
      <c r="U3291" t="s">
        <v>4170</v>
      </c>
      <c r="V3291">
        <v>0</v>
      </c>
      <c r="W3291" t="s">
        <v>9634</v>
      </c>
      <c r="X3291" t="s">
        <v>9635</v>
      </c>
      <c r="Y3291">
        <v>72</v>
      </c>
      <c r="Z3291" t="s">
        <v>44</v>
      </c>
      <c r="AA3291" t="s">
        <v>45</v>
      </c>
      <c r="AB3291" t="s">
        <v>62</v>
      </c>
      <c r="AC3291">
        <v>33000000</v>
      </c>
      <c r="AD3291">
        <v>2012</v>
      </c>
      <c r="AE3291">
        <v>594</v>
      </c>
      <c r="AF3291">
        <v>6.5</v>
      </c>
      <c r="AG3291">
        <v>2.35</v>
      </c>
      <c r="AH3291">
        <v>19000</v>
      </c>
    </row>
    <row r="3292" spans="1:34">
      <c r="A3292" t="s">
        <v>34</v>
      </c>
      <c r="B3292" t="s">
        <v>9645</v>
      </c>
      <c r="C3292">
        <v>126</v>
      </c>
      <c r="D3292">
        <v>106</v>
      </c>
      <c r="E3292">
        <v>12</v>
      </c>
      <c r="F3292">
        <v>946</v>
      </c>
      <c r="G3292" t="s">
        <v>3500</v>
      </c>
      <c r="H3292">
        <v>11000</v>
      </c>
      <c r="I3292">
        <v>11854694</v>
      </c>
      <c r="J3292" t="s">
        <v>38</v>
      </c>
      <c r="Q3292" t="s">
        <v>145</v>
      </c>
      <c r="R3292" t="s">
        <v>9646</v>
      </c>
      <c r="S3292">
        <v>14281</v>
      </c>
      <c r="T3292">
        <v>17560</v>
      </c>
      <c r="U3292" t="s">
        <v>4909</v>
      </c>
      <c r="V3292">
        <v>2</v>
      </c>
      <c r="W3292" t="s">
        <v>9647</v>
      </c>
      <c r="X3292" t="s">
        <v>9648</v>
      </c>
      <c r="Y3292">
        <v>64</v>
      </c>
      <c r="Z3292" t="s">
        <v>44</v>
      </c>
      <c r="AA3292" t="s">
        <v>45</v>
      </c>
      <c r="AB3292" t="s">
        <v>150</v>
      </c>
      <c r="AC3292">
        <v>31000000</v>
      </c>
      <c r="AD3292">
        <v>2010</v>
      </c>
      <c r="AE3292">
        <v>3000</v>
      </c>
      <c r="AF3292">
        <v>6.5</v>
      </c>
      <c r="AG3292">
        <v>1.85</v>
      </c>
      <c r="AH3292">
        <v>0</v>
      </c>
    </row>
    <row r="3293" spans="1:34">
      <c r="A3293" t="s">
        <v>34</v>
      </c>
      <c r="B3293" t="s">
        <v>2456</v>
      </c>
      <c r="C3293">
        <v>170</v>
      </c>
      <c r="D3293">
        <v>101</v>
      </c>
      <c r="E3293">
        <v>96</v>
      </c>
      <c r="F3293">
        <v>204</v>
      </c>
      <c r="G3293" t="s">
        <v>8328</v>
      </c>
      <c r="H3293">
        <v>713</v>
      </c>
      <c r="I3293">
        <v>60443237</v>
      </c>
      <c r="J3293" t="s">
        <v>38</v>
      </c>
      <c r="K3293" t="s">
        <v>87</v>
      </c>
      <c r="Q3293" t="s">
        <v>676</v>
      </c>
      <c r="R3293" t="s">
        <v>9693</v>
      </c>
      <c r="S3293">
        <v>76882</v>
      </c>
      <c r="T3293">
        <v>1852</v>
      </c>
      <c r="U3293" t="s">
        <v>9694</v>
      </c>
      <c r="V3293">
        <v>0</v>
      </c>
      <c r="W3293" t="s">
        <v>9695</v>
      </c>
      <c r="X3293" t="s">
        <v>9696</v>
      </c>
      <c r="Y3293">
        <v>106</v>
      </c>
      <c r="Z3293" t="s">
        <v>44</v>
      </c>
      <c r="AA3293" t="s">
        <v>45</v>
      </c>
      <c r="AB3293" t="s">
        <v>62</v>
      </c>
      <c r="AC3293">
        <v>25000000</v>
      </c>
      <c r="AD3293">
        <v>2012</v>
      </c>
      <c r="AE3293">
        <v>220</v>
      </c>
      <c r="AF3293">
        <v>6.5</v>
      </c>
      <c r="AG3293">
        <v>2.35</v>
      </c>
      <c r="AH3293">
        <v>29000</v>
      </c>
    </row>
    <row r="3294" spans="1:34">
      <c r="A3294" t="s">
        <v>76</v>
      </c>
      <c r="B3294" t="s">
        <v>3459</v>
      </c>
      <c r="C3294">
        <v>198</v>
      </c>
      <c r="D3294">
        <v>97</v>
      </c>
      <c r="E3294">
        <v>176</v>
      </c>
      <c r="F3294">
        <v>10000</v>
      </c>
      <c r="G3294" t="s">
        <v>1785</v>
      </c>
      <c r="H3294">
        <v>12000</v>
      </c>
      <c r="I3294">
        <v>45089048</v>
      </c>
      <c r="J3294" t="s">
        <v>38</v>
      </c>
      <c r="K3294" t="s">
        <v>87</v>
      </c>
      <c r="L3294" t="s">
        <v>86</v>
      </c>
      <c r="Q3294" t="s">
        <v>698</v>
      </c>
      <c r="R3294" t="s">
        <v>9701</v>
      </c>
      <c r="S3294">
        <v>86251</v>
      </c>
      <c r="T3294">
        <v>36064</v>
      </c>
      <c r="U3294" t="s">
        <v>5830</v>
      </c>
      <c r="V3294">
        <v>3</v>
      </c>
      <c r="W3294" t="s">
        <v>9702</v>
      </c>
      <c r="X3294" t="s">
        <v>9703</v>
      </c>
      <c r="Y3294">
        <v>260</v>
      </c>
      <c r="Z3294" t="s">
        <v>44</v>
      </c>
      <c r="AA3294" t="s">
        <v>1146</v>
      </c>
      <c r="AB3294" t="s">
        <v>62</v>
      </c>
      <c r="AC3294">
        <v>25000000</v>
      </c>
      <c r="AD3294">
        <v>2014</v>
      </c>
      <c r="AE3294">
        <v>11000</v>
      </c>
      <c r="AF3294">
        <v>6.5</v>
      </c>
      <c r="AG3294">
        <v>2.35</v>
      </c>
      <c r="AH3294">
        <v>58000</v>
      </c>
    </row>
    <row r="3295" spans="1:34">
      <c r="A3295" t="s">
        <v>34</v>
      </c>
      <c r="B3295" t="s">
        <v>3101</v>
      </c>
      <c r="C3295">
        <v>143</v>
      </c>
      <c r="D3295">
        <v>112</v>
      </c>
      <c r="E3295">
        <v>108</v>
      </c>
      <c r="F3295">
        <v>2000</v>
      </c>
      <c r="G3295" t="s">
        <v>4205</v>
      </c>
      <c r="H3295">
        <v>23000</v>
      </c>
      <c r="I3295">
        <v>10911750</v>
      </c>
      <c r="J3295" t="s">
        <v>38</v>
      </c>
      <c r="K3295" t="s">
        <v>207</v>
      </c>
      <c r="Q3295" t="s">
        <v>116</v>
      </c>
      <c r="R3295" t="s">
        <v>9707</v>
      </c>
      <c r="S3295">
        <v>17757</v>
      </c>
      <c r="T3295">
        <v>43560</v>
      </c>
      <c r="U3295" t="s">
        <v>5067</v>
      </c>
      <c r="V3295">
        <v>2</v>
      </c>
      <c r="W3295" t="s">
        <v>9708</v>
      </c>
      <c r="X3295" t="s">
        <v>9709</v>
      </c>
      <c r="Y3295">
        <v>99</v>
      </c>
      <c r="Z3295" t="s">
        <v>44</v>
      </c>
      <c r="AA3295" t="s">
        <v>45</v>
      </c>
      <c r="AB3295" t="s">
        <v>46</v>
      </c>
      <c r="AC3295">
        <v>25000000</v>
      </c>
      <c r="AD3295">
        <v>2008</v>
      </c>
      <c r="AE3295">
        <v>17000</v>
      </c>
      <c r="AF3295">
        <v>6.5</v>
      </c>
      <c r="AG3295">
        <v>1.85</v>
      </c>
      <c r="AH3295">
        <v>982</v>
      </c>
    </row>
    <row r="3296" spans="1:34">
      <c r="A3296" t="s">
        <v>34</v>
      </c>
      <c r="B3296" t="s">
        <v>9714</v>
      </c>
      <c r="C3296">
        <v>60</v>
      </c>
      <c r="D3296">
        <v>107</v>
      </c>
      <c r="E3296">
        <v>71</v>
      </c>
      <c r="F3296">
        <v>304</v>
      </c>
      <c r="G3296" t="s">
        <v>451</v>
      </c>
      <c r="H3296">
        <v>967</v>
      </c>
      <c r="I3296">
        <v>80000000</v>
      </c>
      <c r="J3296" t="s">
        <v>38</v>
      </c>
      <c r="K3296" t="s">
        <v>128</v>
      </c>
      <c r="L3296" t="s">
        <v>87</v>
      </c>
      <c r="Q3296" t="s">
        <v>1501</v>
      </c>
      <c r="R3296" t="s">
        <v>9715</v>
      </c>
      <c r="S3296">
        <v>51459</v>
      </c>
      <c r="T3296">
        <v>1962</v>
      </c>
      <c r="U3296" t="s">
        <v>9716</v>
      </c>
      <c r="V3296">
        <v>0</v>
      </c>
      <c r="W3296" t="s">
        <v>9717</v>
      </c>
      <c r="X3296" t="s">
        <v>9718</v>
      </c>
      <c r="Y3296">
        <v>113</v>
      </c>
      <c r="Z3296" t="s">
        <v>44</v>
      </c>
      <c r="AA3296" t="s">
        <v>45</v>
      </c>
      <c r="AB3296" t="s">
        <v>150</v>
      </c>
      <c r="AC3296">
        <v>8200000</v>
      </c>
      <c r="AD3296">
        <v>1984</v>
      </c>
      <c r="AE3296">
        <v>455</v>
      </c>
      <c r="AF3296">
        <v>6.5</v>
      </c>
      <c r="AG3296">
        <v>1.85</v>
      </c>
      <c r="AH3296">
        <v>0</v>
      </c>
    </row>
    <row r="3297" spans="1:34">
      <c r="A3297" t="s">
        <v>34</v>
      </c>
      <c r="B3297" t="s">
        <v>9793</v>
      </c>
      <c r="C3297">
        <v>68</v>
      </c>
      <c r="D3297">
        <v>120</v>
      </c>
      <c r="E3297">
        <v>0</v>
      </c>
      <c r="F3297">
        <v>693</v>
      </c>
      <c r="G3297" t="s">
        <v>434</v>
      </c>
      <c r="H3297">
        <v>49000</v>
      </c>
      <c r="I3297">
        <v>4956401</v>
      </c>
      <c r="J3297" t="s">
        <v>38</v>
      </c>
      <c r="K3297" t="s">
        <v>207</v>
      </c>
      <c r="Q3297" t="s">
        <v>566</v>
      </c>
      <c r="R3297" t="s">
        <v>9794</v>
      </c>
      <c r="S3297">
        <v>12601</v>
      </c>
      <c r="T3297">
        <v>51657</v>
      </c>
      <c r="U3297" t="s">
        <v>286</v>
      </c>
      <c r="V3297">
        <v>2</v>
      </c>
      <c r="W3297" t="s">
        <v>9795</v>
      </c>
      <c r="X3297" t="s">
        <v>9796</v>
      </c>
      <c r="Y3297">
        <v>89</v>
      </c>
      <c r="Z3297" t="s">
        <v>44</v>
      </c>
      <c r="AA3297" t="s">
        <v>301</v>
      </c>
      <c r="AB3297" t="s">
        <v>62</v>
      </c>
      <c r="AC3297">
        <v>15000000</v>
      </c>
      <c r="AD3297">
        <v>1999</v>
      </c>
      <c r="AE3297">
        <v>1000</v>
      </c>
      <c r="AF3297">
        <v>6.5</v>
      </c>
      <c r="AG3297">
        <v>1.85</v>
      </c>
      <c r="AH3297">
        <v>0</v>
      </c>
    </row>
    <row r="3298" spans="1:34">
      <c r="A3298" t="s">
        <v>34</v>
      </c>
      <c r="B3298" t="s">
        <v>2539</v>
      </c>
      <c r="C3298">
        <v>116</v>
      </c>
      <c r="D3298">
        <v>186</v>
      </c>
      <c r="E3298">
        <v>50</v>
      </c>
      <c r="F3298">
        <v>338</v>
      </c>
      <c r="G3298" t="s">
        <v>3196</v>
      </c>
      <c r="H3298">
        <v>13000</v>
      </c>
      <c r="I3298">
        <v>46495</v>
      </c>
      <c r="J3298" t="s">
        <v>38</v>
      </c>
      <c r="Q3298" t="s">
        <v>209</v>
      </c>
      <c r="R3298" t="s">
        <v>9810</v>
      </c>
      <c r="S3298">
        <v>12053</v>
      </c>
      <c r="T3298">
        <v>14638</v>
      </c>
      <c r="U3298" t="s">
        <v>4594</v>
      </c>
      <c r="V3298">
        <v>1</v>
      </c>
      <c r="W3298" t="s">
        <v>9811</v>
      </c>
      <c r="X3298" t="s">
        <v>9812</v>
      </c>
      <c r="Y3298">
        <v>119</v>
      </c>
      <c r="Z3298" t="s">
        <v>44</v>
      </c>
      <c r="AA3298" t="s">
        <v>45</v>
      </c>
      <c r="AB3298" t="s">
        <v>46</v>
      </c>
      <c r="AC3298">
        <v>14000000</v>
      </c>
      <c r="AD3298">
        <v>2011</v>
      </c>
      <c r="AE3298">
        <v>1000</v>
      </c>
      <c r="AF3298">
        <v>6.5</v>
      </c>
      <c r="AG3298">
        <v>1.85</v>
      </c>
      <c r="AH3298">
        <v>0</v>
      </c>
    </row>
    <row r="3299" spans="1:34">
      <c r="A3299" t="s">
        <v>34</v>
      </c>
      <c r="B3299" t="s">
        <v>9813</v>
      </c>
      <c r="C3299">
        <v>84</v>
      </c>
      <c r="D3299">
        <v>135</v>
      </c>
      <c r="E3299">
        <v>134</v>
      </c>
      <c r="F3299">
        <v>525</v>
      </c>
      <c r="G3299" t="s">
        <v>6331</v>
      </c>
      <c r="H3299">
        <v>4000</v>
      </c>
      <c r="I3299">
        <v>16929123</v>
      </c>
      <c r="J3299" t="s">
        <v>38</v>
      </c>
      <c r="K3299" t="s">
        <v>87</v>
      </c>
      <c r="Q3299" t="s">
        <v>508</v>
      </c>
      <c r="R3299" t="s">
        <v>9814</v>
      </c>
      <c r="S3299">
        <v>21406</v>
      </c>
      <c r="T3299">
        <v>6214</v>
      </c>
      <c r="U3299" t="s">
        <v>9815</v>
      </c>
      <c r="V3299">
        <v>2</v>
      </c>
      <c r="W3299" t="s">
        <v>9816</v>
      </c>
      <c r="X3299" t="s">
        <v>9817</v>
      </c>
      <c r="Y3299">
        <v>169</v>
      </c>
      <c r="Z3299" t="s">
        <v>44</v>
      </c>
      <c r="AA3299" t="s">
        <v>45</v>
      </c>
      <c r="AB3299" t="s">
        <v>62</v>
      </c>
      <c r="AC3299">
        <v>14000000</v>
      </c>
      <c r="AD3299">
        <v>2001</v>
      </c>
      <c r="AE3299">
        <v>1000</v>
      </c>
      <c r="AF3299">
        <v>6.5</v>
      </c>
      <c r="AG3299">
        <v>1.85</v>
      </c>
      <c r="AH3299">
        <v>0</v>
      </c>
    </row>
    <row r="3300" spans="1:34">
      <c r="A3300" t="s">
        <v>34</v>
      </c>
      <c r="B3300" t="s">
        <v>7826</v>
      </c>
      <c r="C3300">
        <v>71</v>
      </c>
      <c r="D3300">
        <v>115</v>
      </c>
      <c r="E3300">
        <v>187</v>
      </c>
      <c r="F3300">
        <v>887</v>
      </c>
      <c r="G3300" t="s">
        <v>2480</v>
      </c>
      <c r="H3300">
        <v>14000</v>
      </c>
      <c r="I3300">
        <v>403932</v>
      </c>
      <c r="J3300" t="s">
        <v>38</v>
      </c>
      <c r="K3300" t="s">
        <v>87</v>
      </c>
      <c r="L3300" t="s">
        <v>92</v>
      </c>
      <c r="Q3300" t="s">
        <v>2132</v>
      </c>
      <c r="R3300" t="s">
        <v>9818</v>
      </c>
      <c r="S3300">
        <v>5254</v>
      </c>
      <c r="T3300">
        <v>17104</v>
      </c>
      <c r="U3300" t="s">
        <v>727</v>
      </c>
      <c r="V3300">
        <v>4</v>
      </c>
      <c r="W3300" t="s">
        <v>9819</v>
      </c>
      <c r="X3300" t="s">
        <v>9820</v>
      </c>
      <c r="Y3300">
        <v>92</v>
      </c>
      <c r="Z3300" t="s">
        <v>44</v>
      </c>
      <c r="AA3300" t="s">
        <v>329</v>
      </c>
      <c r="AB3300" t="s">
        <v>46</v>
      </c>
      <c r="AC3300">
        <v>20000000</v>
      </c>
      <c r="AD3300">
        <v>2000</v>
      </c>
      <c r="AE3300">
        <v>900</v>
      </c>
      <c r="AF3300">
        <v>6.5</v>
      </c>
      <c r="AG3300">
        <v>2.35</v>
      </c>
      <c r="AH3300">
        <v>141</v>
      </c>
    </row>
    <row r="3301" spans="1:34">
      <c r="A3301" t="s">
        <v>34</v>
      </c>
      <c r="B3301" t="s">
        <v>1609</v>
      </c>
      <c r="C3301">
        <v>23</v>
      </c>
      <c r="D3301">
        <v>129</v>
      </c>
      <c r="E3301">
        <v>0</v>
      </c>
      <c r="F3301">
        <v>203</v>
      </c>
      <c r="G3301" t="s">
        <v>9864</v>
      </c>
      <c r="H3301">
        <v>18000</v>
      </c>
      <c r="I3301">
        <v>16153600</v>
      </c>
      <c r="J3301" t="s">
        <v>38</v>
      </c>
      <c r="K3301" t="s">
        <v>128</v>
      </c>
      <c r="L3301" t="s">
        <v>87</v>
      </c>
      <c r="Q3301" t="s">
        <v>1453</v>
      </c>
      <c r="R3301" t="s">
        <v>9865</v>
      </c>
      <c r="S3301">
        <v>8295</v>
      </c>
      <c r="T3301">
        <v>19065</v>
      </c>
      <c r="U3301" t="s">
        <v>9866</v>
      </c>
      <c r="V3301">
        <v>1</v>
      </c>
      <c r="W3301" t="s">
        <v>9867</v>
      </c>
      <c r="X3301" t="s">
        <v>9868</v>
      </c>
      <c r="Y3301">
        <v>30</v>
      </c>
      <c r="Z3301" t="s">
        <v>44</v>
      </c>
      <c r="AA3301" t="s">
        <v>45</v>
      </c>
      <c r="AB3301" t="s">
        <v>46</v>
      </c>
      <c r="AC3301">
        <v>10000000</v>
      </c>
      <c r="AD3301">
        <v>1990</v>
      </c>
      <c r="AE3301">
        <v>269</v>
      </c>
      <c r="AF3301">
        <v>6.5</v>
      </c>
      <c r="AG3301">
        <v>1.85</v>
      </c>
      <c r="AH3301">
        <v>720</v>
      </c>
    </row>
    <row r="3302" spans="1:34">
      <c r="A3302" t="s">
        <v>34</v>
      </c>
      <c r="B3302" t="s">
        <v>9380</v>
      </c>
      <c r="C3302">
        <v>107</v>
      </c>
      <c r="D3302">
        <v>93</v>
      </c>
      <c r="E3302">
        <v>44</v>
      </c>
      <c r="F3302">
        <v>596</v>
      </c>
      <c r="G3302" t="s">
        <v>1422</v>
      </c>
      <c r="H3302">
        <v>15000</v>
      </c>
      <c r="I3302">
        <v>14015786</v>
      </c>
      <c r="J3302" t="s">
        <v>38</v>
      </c>
      <c r="K3302" t="s">
        <v>87</v>
      </c>
      <c r="Q3302" t="s">
        <v>836</v>
      </c>
      <c r="R3302" t="s">
        <v>9925</v>
      </c>
      <c r="S3302">
        <v>37952</v>
      </c>
      <c r="T3302">
        <v>27646</v>
      </c>
      <c r="U3302" t="s">
        <v>1831</v>
      </c>
      <c r="V3302">
        <v>3</v>
      </c>
      <c r="W3302" t="s">
        <v>9926</v>
      </c>
      <c r="X3302" t="s">
        <v>9927</v>
      </c>
      <c r="Y3302">
        <v>298</v>
      </c>
      <c r="Z3302" t="s">
        <v>44</v>
      </c>
      <c r="AA3302" t="s">
        <v>45</v>
      </c>
      <c r="AB3302" t="s">
        <v>46</v>
      </c>
      <c r="AC3302">
        <v>5000000</v>
      </c>
      <c r="AD3302">
        <v>2002</v>
      </c>
      <c r="AE3302">
        <v>11000</v>
      </c>
      <c r="AF3302">
        <v>6.5</v>
      </c>
      <c r="AG3302">
        <v>1.85</v>
      </c>
      <c r="AH3302">
        <v>938</v>
      </c>
    </row>
    <row r="3303" spans="1:34">
      <c r="A3303" t="s">
        <v>34</v>
      </c>
      <c r="B3303" t="s">
        <v>9928</v>
      </c>
      <c r="C3303">
        <v>74</v>
      </c>
      <c r="D3303">
        <v>108</v>
      </c>
      <c r="E3303">
        <v>12</v>
      </c>
      <c r="F3303">
        <v>710</v>
      </c>
      <c r="G3303" t="s">
        <v>1959</v>
      </c>
      <c r="H3303">
        <v>2000</v>
      </c>
      <c r="I3303">
        <v>568695</v>
      </c>
      <c r="J3303" t="s">
        <v>38</v>
      </c>
      <c r="K3303" t="s">
        <v>87</v>
      </c>
      <c r="L3303" t="s">
        <v>57</v>
      </c>
      <c r="Q3303" t="s">
        <v>3322</v>
      </c>
      <c r="R3303" t="s">
        <v>9929</v>
      </c>
      <c r="S3303">
        <v>16617</v>
      </c>
      <c r="T3303">
        <v>3921</v>
      </c>
      <c r="U3303" t="s">
        <v>2540</v>
      </c>
      <c r="V3303">
        <v>2</v>
      </c>
      <c r="W3303" t="s">
        <v>9930</v>
      </c>
      <c r="X3303" t="s">
        <v>9931</v>
      </c>
      <c r="Y3303">
        <v>110</v>
      </c>
      <c r="Z3303" t="s">
        <v>44</v>
      </c>
      <c r="AA3303" t="s">
        <v>45</v>
      </c>
      <c r="AB3303" t="s">
        <v>46</v>
      </c>
      <c r="AC3303">
        <v>8000000</v>
      </c>
      <c r="AD3303">
        <v>2005</v>
      </c>
      <c r="AE3303">
        <v>844</v>
      </c>
      <c r="AF3303">
        <v>6.5</v>
      </c>
      <c r="AG3303">
        <v>2.35</v>
      </c>
      <c r="AH3303">
        <v>412</v>
      </c>
    </row>
    <row r="3304" spans="1:34">
      <c r="A3304" t="s">
        <v>34</v>
      </c>
      <c r="B3304" t="s">
        <v>9943</v>
      </c>
      <c r="C3304">
        <v>34</v>
      </c>
      <c r="D3304">
        <v>99</v>
      </c>
      <c r="E3304">
        <v>2</v>
      </c>
      <c r="F3304">
        <v>455</v>
      </c>
      <c r="G3304" t="s">
        <v>9802</v>
      </c>
      <c r="H3304">
        <v>1000</v>
      </c>
      <c r="I3304">
        <v>1889522</v>
      </c>
      <c r="J3304" t="s">
        <v>38</v>
      </c>
      <c r="K3304" t="s">
        <v>520</v>
      </c>
      <c r="Q3304" t="s">
        <v>435</v>
      </c>
      <c r="R3304" t="s">
        <v>9944</v>
      </c>
      <c r="S3304">
        <v>1119</v>
      </c>
      <c r="T3304">
        <v>2589</v>
      </c>
      <c r="U3304" t="s">
        <v>9945</v>
      </c>
      <c r="V3304">
        <v>2</v>
      </c>
      <c r="W3304" t="s">
        <v>9946</v>
      </c>
      <c r="X3304" t="s">
        <v>9947</v>
      </c>
      <c r="Y3304">
        <v>12</v>
      </c>
      <c r="Z3304" t="s">
        <v>44</v>
      </c>
      <c r="AA3304" t="s">
        <v>45</v>
      </c>
      <c r="AB3304" t="s">
        <v>251</v>
      </c>
      <c r="AC3304">
        <v>7000000</v>
      </c>
      <c r="AD3304">
        <v>2009</v>
      </c>
      <c r="AE3304">
        <v>690</v>
      </c>
      <c r="AF3304">
        <v>6.5</v>
      </c>
      <c r="AG3304">
        <v>2.35</v>
      </c>
      <c r="AH3304">
        <v>797</v>
      </c>
    </row>
    <row r="3305" spans="1:34">
      <c r="A3305" t="s">
        <v>34</v>
      </c>
      <c r="B3305" t="s">
        <v>9979</v>
      </c>
      <c r="C3305">
        <v>215</v>
      </c>
      <c r="D3305">
        <v>98</v>
      </c>
      <c r="E3305">
        <v>53</v>
      </c>
      <c r="F3305">
        <v>65</v>
      </c>
      <c r="G3305" t="s">
        <v>9980</v>
      </c>
      <c r="H3305">
        <v>530</v>
      </c>
      <c r="I3305">
        <v>18469</v>
      </c>
      <c r="J3305" t="s">
        <v>38</v>
      </c>
      <c r="K3305" t="s">
        <v>94</v>
      </c>
      <c r="L3305" t="s">
        <v>86</v>
      </c>
      <c r="Q3305" t="s">
        <v>9981</v>
      </c>
      <c r="R3305" t="s">
        <v>9982</v>
      </c>
      <c r="S3305">
        <v>34263</v>
      </c>
      <c r="T3305">
        <v>1038</v>
      </c>
      <c r="U3305" t="s">
        <v>9983</v>
      </c>
      <c r="V3305">
        <v>1</v>
      </c>
      <c r="W3305" t="s">
        <v>9984</v>
      </c>
      <c r="X3305" t="s">
        <v>9985</v>
      </c>
      <c r="Y3305">
        <v>141</v>
      </c>
      <c r="Z3305" t="s">
        <v>44</v>
      </c>
      <c r="AA3305" t="s">
        <v>45</v>
      </c>
      <c r="AB3305" t="s">
        <v>46</v>
      </c>
      <c r="AC3305">
        <v>650000</v>
      </c>
      <c r="AD3305">
        <v>2010</v>
      </c>
      <c r="AE3305">
        <v>238</v>
      </c>
      <c r="AF3305">
        <v>6.5</v>
      </c>
      <c r="AG3305">
        <v>2.35</v>
      </c>
      <c r="AH3305">
        <v>0</v>
      </c>
    </row>
    <row r="3306" spans="1:34">
      <c r="A3306" t="s">
        <v>34</v>
      </c>
      <c r="B3306" t="s">
        <v>10022</v>
      </c>
      <c r="C3306">
        <v>31</v>
      </c>
      <c r="D3306">
        <v>91</v>
      </c>
      <c r="E3306">
        <v>18</v>
      </c>
      <c r="F3306">
        <v>597</v>
      </c>
      <c r="G3306" t="s">
        <v>2339</v>
      </c>
      <c r="H3306">
        <v>954</v>
      </c>
      <c r="I3306">
        <v>119841</v>
      </c>
      <c r="J3306" t="s">
        <v>38</v>
      </c>
      <c r="Q3306" t="s">
        <v>1051</v>
      </c>
      <c r="R3306" t="s">
        <v>10023</v>
      </c>
      <c r="S3306">
        <v>2419</v>
      </c>
      <c r="T3306">
        <v>3901</v>
      </c>
      <c r="U3306" t="s">
        <v>4196</v>
      </c>
      <c r="V3306">
        <v>1</v>
      </c>
      <c r="W3306" t="s">
        <v>10024</v>
      </c>
      <c r="X3306" t="s">
        <v>10025</v>
      </c>
      <c r="Y3306">
        <v>55</v>
      </c>
      <c r="Z3306" t="s">
        <v>44</v>
      </c>
      <c r="AA3306" t="s">
        <v>45</v>
      </c>
      <c r="AB3306" t="s">
        <v>150</v>
      </c>
      <c r="AC3306">
        <v>1500000</v>
      </c>
      <c r="AD3306">
        <v>2002</v>
      </c>
      <c r="AE3306">
        <v>767</v>
      </c>
      <c r="AF3306">
        <v>6.5</v>
      </c>
      <c r="AG3306">
        <v>1.85</v>
      </c>
      <c r="AH3306">
        <v>304</v>
      </c>
    </row>
    <row r="3307" spans="1:34">
      <c r="A3307" t="s">
        <v>34</v>
      </c>
      <c r="B3307" t="s">
        <v>10026</v>
      </c>
      <c r="C3307">
        <v>14</v>
      </c>
      <c r="D3307">
        <v>105</v>
      </c>
      <c r="E3307">
        <v>7</v>
      </c>
      <c r="F3307">
        <v>548</v>
      </c>
      <c r="G3307" t="s">
        <v>305</v>
      </c>
      <c r="H3307">
        <v>2000</v>
      </c>
      <c r="I3307">
        <v>609042</v>
      </c>
      <c r="J3307" t="s">
        <v>38</v>
      </c>
      <c r="Q3307" t="s">
        <v>5477</v>
      </c>
      <c r="R3307" t="s">
        <v>10027</v>
      </c>
      <c r="S3307">
        <v>449</v>
      </c>
      <c r="T3307">
        <v>3475</v>
      </c>
      <c r="U3307" t="s">
        <v>1568</v>
      </c>
      <c r="V3307">
        <v>2</v>
      </c>
      <c r="W3307" t="s">
        <v>10028</v>
      </c>
      <c r="X3307" t="s">
        <v>10029</v>
      </c>
      <c r="Y3307">
        <v>38</v>
      </c>
      <c r="Z3307" t="s">
        <v>44</v>
      </c>
      <c r="AA3307" t="s">
        <v>45</v>
      </c>
      <c r="AB3307" t="s">
        <v>150</v>
      </c>
      <c r="AC3307">
        <v>1300000</v>
      </c>
      <c r="AD3307">
        <v>1999</v>
      </c>
      <c r="AE3307">
        <v>783</v>
      </c>
      <c r="AF3307">
        <v>6.5</v>
      </c>
      <c r="AG3307">
        <v>1.85</v>
      </c>
      <c r="AH3307">
        <v>117</v>
      </c>
    </row>
    <row r="3308" spans="1:34">
      <c r="A3308" t="s">
        <v>34</v>
      </c>
      <c r="B3308" t="s">
        <v>6503</v>
      </c>
      <c r="C3308">
        <v>29</v>
      </c>
      <c r="D3308">
        <v>104</v>
      </c>
      <c r="E3308">
        <v>37</v>
      </c>
      <c r="F3308">
        <v>501</v>
      </c>
      <c r="G3308" t="s">
        <v>7694</v>
      </c>
      <c r="H3308">
        <v>574</v>
      </c>
      <c r="I3308">
        <v>144583</v>
      </c>
      <c r="J3308" t="s">
        <v>38</v>
      </c>
      <c r="K3308" t="s">
        <v>57</v>
      </c>
      <c r="Q3308" t="s">
        <v>241</v>
      </c>
      <c r="R3308" t="s">
        <v>10030</v>
      </c>
      <c r="S3308">
        <v>2256</v>
      </c>
      <c r="T3308">
        <v>1983</v>
      </c>
      <c r="U3308" t="s">
        <v>4841</v>
      </c>
      <c r="V3308">
        <v>0</v>
      </c>
      <c r="W3308" t="s">
        <v>10031</v>
      </c>
      <c r="X3308" t="s">
        <v>10032</v>
      </c>
      <c r="Y3308">
        <v>79</v>
      </c>
      <c r="Z3308" t="s">
        <v>44</v>
      </c>
      <c r="AA3308" t="s">
        <v>301</v>
      </c>
      <c r="AB3308" t="s">
        <v>46</v>
      </c>
      <c r="AC3308">
        <v>800000</v>
      </c>
      <c r="AD3308">
        <v>1999</v>
      </c>
      <c r="AE3308">
        <v>573</v>
      </c>
      <c r="AF3308">
        <v>6.5</v>
      </c>
      <c r="AG3308">
        <v>1.85</v>
      </c>
      <c r="AH3308">
        <v>130</v>
      </c>
    </row>
    <row r="3309" spans="1:34">
      <c r="A3309" t="s">
        <v>34</v>
      </c>
      <c r="B3309" t="s">
        <v>6620</v>
      </c>
      <c r="C3309">
        <v>50</v>
      </c>
      <c r="D3309">
        <v>122</v>
      </c>
      <c r="E3309">
        <v>589</v>
      </c>
      <c r="F3309">
        <v>150</v>
      </c>
      <c r="G3309" t="s">
        <v>10033</v>
      </c>
      <c r="H3309">
        <v>848</v>
      </c>
      <c r="I3309">
        <v>33451479</v>
      </c>
      <c r="J3309" t="s">
        <v>38</v>
      </c>
      <c r="K3309" t="s">
        <v>87</v>
      </c>
      <c r="Q3309" t="s">
        <v>10034</v>
      </c>
      <c r="R3309" t="s">
        <v>10035</v>
      </c>
      <c r="S3309">
        <v>17068</v>
      </c>
      <c r="T3309">
        <v>1164</v>
      </c>
      <c r="U3309" t="s">
        <v>8694</v>
      </c>
      <c r="V3309">
        <v>0</v>
      </c>
      <c r="W3309" t="s">
        <v>10036</v>
      </c>
      <c r="X3309" t="s">
        <v>10037</v>
      </c>
      <c r="Y3309">
        <v>215</v>
      </c>
      <c r="Z3309" t="s">
        <v>44</v>
      </c>
      <c r="AA3309" t="s">
        <v>45</v>
      </c>
      <c r="AB3309" t="s">
        <v>150</v>
      </c>
      <c r="AC3309">
        <v>500000</v>
      </c>
      <c r="AD3309">
        <v>2008</v>
      </c>
      <c r="AE3309">
        <v>153</v>
      </c>
      <c r="AF3309">
        <v>6.5</v>
      </c>
      <c r="AG3309">
        <v>1.85</v>
      </c>
      <c r="AH3309">
        <v>0</v>
      </c>
    </row>
    <row r="3310" spans="1:34">
      <c r="A3310" t="s">
        <v>34</v>
      </c>
      <c r="B3310" t="s">
        <v>10038</v>
      </c>
      <c r="C3310">
        <v>46</v>
      </c>
      <c r="D3310">
        <v>86</v>
      </c>
      <c r="E3310">
        <v>7</v>
      </c>
      <c r="F3310">
        <v>17</v>
      </c>
      <c r="G3310" t="s">
        <v>10039</v>
      </c>
      <c r="H3310">
        <v>328</v>
      </c>
      <c r="I3310">
        <v>1114943</v>
      </c>
      <c r="J3310" t="s">
        <v>38</v>
      </c>
      <c r="K3310" t="s">
        <v>128</v>
      </c>
      <c r="Q3310" t="s">
        <v>10040</v>
      </c>
      <c r="R3310" t="s">
        <v>10041</v>
      </c>
      <c r="S3310">
        <v>3562</v>
      </c>
      <c r="T3310">
        <v>407</v>
      </c>
      <c r="U3310" t="s">
        <v>10042</v>
      </c>
      <c r="V3310">
        <v>0</v>
      </c>
      <c r="W3310" t="s">
        <v>10043</v>
      </c>
      <c r="X3310" t="s">
        <v>10044</v>
      </c>
      <c r="Y3310">
        <v>74</v>
      </c>
      <c r="Z3310" t="s">
        <v>44</v>
      </c>
      <c r="AA3310" t="s">
        <v>45</v>
      </c>
      <c r="AB3310" t="s">
        <v>46</v>
      </c>
      <c r="AC3310">
        <v>500000</v>
      </c>
      <c r="AD3310">
        <v>2000</v>
      </c>
      <c r="AE3310">
        <v>27</v>
      </c>
      <c r="AF3310">
        <v>6.5</v>
      </c>
      <c r="AG3310">
        <v>1.85</v>
      </c>
      <c r="AH3310">
        <v>0</v>
      </c>
    </row>
    <row r="3311" spans="1:34">
      <c r="A3311" t="s">
        <v>34</v>
      </c>
      <c r="B3311" t="s">
        <v>1801</v>
      </c>
      <c r="C3311">
        <v>141</v>
      </c>
      <c r="D3311">
        <v>117</v>
      </c>
      <c r="E3311">
        <v>179</v>
      </c>
      <c r="F3311">
        <v>403</v>
      </c>
      <c r="G3311" t="s">
        <v>508</v>
      </c>
      <c r="H3311">
        <v>8000</v>
      </c>
      <c r="I3311">
        <v>63695760</v>
      </c>
      <c r="J3311" t="s">
        <v>38</v>
      </c>
      <c r="Q3311" t="s">
        <v>4199</v>
      </c>
      <c r="R3311" t="s">
        <v>10168</v>
      </c>
      <c r="S3311">
        <v>61490</v>
      </c>
      <c r="T3311">
        <v>12850</v>
      </c>
      <c r="U3311" t="s">
        <v>3295</v>
      </c>
      <c r="V3311">
        <v>1</v>
      </c>
      <c r="W3311" t="s">
        <v>10169</v>
      </c>
      <c r="X3311" t="s">
        <v>10170</v>
      </c>
      <c r="Y3311">
        <v>264</v>
      </c>
      <c r="Z3311" t="s">
        <v>44</v>
      </c>
      <c r="AA3311" t="s">
        <v>45</v>
      </c>
      <c r="AB3311" t="s">
        <v>62</v>
      </c>
      <c r="AC3311">
        <v>65000000</v>
      </c>
      <c r="AD3311">
        <v>2003</v>
      </c>
      <c r="AE3311">
        <v>4000</v>
      </c>
      <c r="AF3311">
        <v>6.4</v>
      </c>
      <c r="AG3311">
        <v>1.85</v>
      </c>
      <c r="AH3311">
        <v>0</v>
      </c>
    </row>
    <row r="3312" spans="1:34">
      <c r="A3312" t="s">
        <v>34</v>
      </c>
      <c r="B3312" t="s">
        <v>10213</v>
      </c>
      <c r="C3312">
        <v>197</v>
      </c>
      <c r="D3312">
        <v>119</v>
      </c>
      <c r="E3312">
        <v>59</v>
      </c>
      <c r="F3312">
        <v>676</v>
      </c>
      <c r="G3312" t="s">
        <v>413</v>
      </c>
      <c r="H3312">
        <v>2000</v>
      </c>
      <c r="I3312">
        <v>39440655</v>
      </c>
      <c r="J3312" t="s">
        <v>38</v>
      </c>
      <c r="K3312" t="s">
        <v>128</v>
      </c>
      <c r="L3312" t="s">
        <v>91</v>
      </c>
      <c r="M3312" t="s">
        <v>87</v>
      </c>
      <c r="Q3312" t="s">
        <v>5477</v>
      </c>
      <c r="R3312" t="s">
        <v>10214</v>
      </c>
      <c r="S3312">
        <v>61680</v>
      </c>
      <c r="T3312">
        <v>4315</v>
      </c>
      <c r="U3312" t="s">
        <v>10215</v>
      </c>
      <c r="V3312">
        <v>1</v>
      </c>
      <c r="W3312" t="s">
        <v>10216</v>
      </c>
      <c r="X3312" t="s">
        <v>10217</v>
      </c>
      <c r="Y3312">
        <v>222</v>
      </c>
      <c r="Z3312" t="s">
        <v>44</v>
      </c>
      <c r="AA3312" t="s">
        <v>45</v>
      </c>
      <c r="AB3312" t="s">
        <v>62</v>
      </c>
      <c r="AC3312">
        <v>55000000</v>
      </c>
      <c r="AD3312">
        <v>2010</v>
      </c>
      <c r="AE3312">
        <v>828</v>
      </c>
      <c r="AF3312">
        <v>6.4</v>
      </c>
      <c r="AG3312">
        <v>2.35</v>
      </c>
      <c r="AH3312">
        <v>19000</v>
      </c>
    </row>
    <row r="3313" spans="1:34">
      <c r="A3313" t="s">
        <v>34</v>
      </c>
      <c r="B3313" t="s">
        <v>1801</v>
      </c>
      <c r="C3313">
        <v>115</v>
      </c>
      <c r="D3313">
        <v>139</v>
      </c>
      <c r="E3313">
        <v>179</v>
      </c>
      <c r="F3313">
        <v>50</v>
      </c>
      <c r="G3313" t="s">
        <v>10274</v>
      </c>
      <c r="H3313">
        <v>267</v>
      </c>
      <c r="I3313">
        <v>4584886</v>
      </c>
      <c r="J3313" t="s">
        <v>38</v>
      </c>
      <c r="K3313" t="s">
        <v>87</v>
      </c>
      <c r="Q3313" t="s">
        <v>10275</v>
      </c>
      <c r="R3313" t="s">
        <v>10276</v>
      </c>
      <c r="S3313">
        <v>19114</v>
      </c>
      <c r="T3313">
        <v>538</v>
      </c>
      <c r="U3313" t="s">
        <v>10277</v>
      </c>
      <c r="V3313">
        <v>0</v>
      </c>
      <c r="W3313" t="s">
        <v>10278</v>
      </c>
      <c r="X3313" t="s">
        <v>10279</v>
      </c>
      <c r="Y3313">
        <v>115</v>
      </c>
      <c r="Z3313" t="s">
        <v>44</v>
      </c>
      <c r="AA3313" t="s">
        <v>45</v>
      </c>
      <c r="AB3313" t="s">
        <v>46</v>
      </c>
      <c r="AC3313">
        <v>45000000</v>
      </c>
      <c r="AD3313">
        <v>2007</v>
      </c>
      <c r="AE3313">
        <v>202</v>
      </c>
      <c r="AF3313">
        <v>6.4</v>
      </c>
      <c r="AG3313">
        <v>2.35</v>
      </c>
      <c r="AH3313">
        <v>0</v>
      </c>
    </row>
    <row r="3314" spans="1:34">
      <c r="A3314" t="s">
        <v>34</v>
      </c>
      <c r="B3314" t="s">
        <v>1492</v>
      </c>
      <c r="C3314">
        <v>54</v>
      </c>
      <c r="D3314">
        <v>107</v>
      </c>
      <c r="E3314">
        <v>188</v>
      </c>
      <c r="F3314">
        <v>631</v>
      </c>
      <c r="G3314" t="s">
        <v>10341</v>
      </c>
      <c r="H3314">
        <v>11000</v>
      </c>
      <c r="I3314">
        <v>42019483</v>
      </c>
      <c r="J3314" t="s">
        <v>38</v>
      </c>
      <c r="K3314" t="s">
        <v>89</v>
      </c>
      <c r="Q3314" t="s">
        <v>39</v>
      </c>
      <c r="R3314" t="s">
        <v>10342</v>
      </c>
      <c r="S3314">
        <v>6069</v>
      </c>
      <c r="T3314">
        <v>13904</v>
      </c>
      <c r="U3314" t="s">
        <v>1112</v>
      </c>
      <c r="V3314">
        <v>0</v>
      </c>
      <c r="W3314" t="s">
        <v>10343</v>
      </c>
      <c r="X3314" t="s">
        <v>10344</v>
      </c>
      <c r="Y3314">
        <v>33</v>
      </c>
      <c r="Z3314" t="s">
        <v>44</v>
      </c>
      <c r="AA3314" t="s">
        <v>45</v>
      </c>
      <c r="AB3314" t="s">
        <v>150</v>
      </c>
      <c r="AC3314">
        <v>36000000</v>
      </c>
      <c r="AD3314">
        <v>2014</v>
      </c>
      <c r="AE3314">
        <v>641</v>
      </c>
      <c r="AF3314">
        <v>6.4</v>
      </c>
      <c r="AG3314">
        <v>1.85</v>
      </c>
      <c r="AH3314">
        <v>0</v>
      </c>
    </row>
    <row r="3315" spans="1:34">
      <c r="A3315" t="s">
        <v>34</v>
      </c>
      <c r="B3315" t="s">
        <v>6740</v>
      </c>
      <c r="C3315">
        <v>53</v>
      </c>
      <c r="D3315">
        <v>123</v>
      </c>
      <c r="E3315">
        <v>226</v>
      </c>
      <c r="F3315">
        <v>796</v>
      </c>
      <c r="G3315" t="s">
        <v>10357</v>
      </c>
      <c r="H3315">
        <v>3000</v>
      </c>
      <c r="I3315">
        <v>104632573</v>
      </c>
      <c r="J3315" t="s">
        <v>38</v>
      </c>
      <c r="K3315" t="s">
        <v>70</v>
      </c>
      <c r="L3315" t="s">
        <v>87</v>
      </c>
      <c r="M3315" t="s">
        <v>86</v>
      </c>
      <c r="Q3315" t="s">
        <v>51</v>
      </c>
      <c r="R3315" t="s">
        <v>10358</v>
      </c>
      <c r="S3315">
        <v>63839</v>
      </c>
      <c r="T3315">
        <v>5975</v>
      </c>
      <c r="U3315" t="s">
        <v>10359</v>
      </c>
      <c r="V3315">
        <v>1</v>
      </c>
      <c r="W3315" t="s">
        <v>10360</v>
      </c>
      <c r="X3315" t="s">
        <v>10361</v>
      </c>
      <c r="Y3315">
        <v>118</v>
      </c>
      <c r="Z3315" t="s">
        <v>44</v>
      </c>
      <c r="AA3315" t="s">
        <v>45</v>
      </c>
      <c r="AB3315" t="s">
        <v>150</v>
      </c>
      <c r="AC3315">
        <v>32000000</v>
      </c>
      <c r="AD3315">
        <v>1996</v>
      </c>
      <c r="AE3315">
        <v>941</v>
      </c>
      <c r="AF3315">
        <v>6.4</v>
      </c>
      <c r="AG3315">
        <v>2.35</v>
      </c>
      <c r="AH3315">
        <v>0</v>
      </c>
    </row>
    <row r="3316" spans="1:34">
      <c r="A3316" t="s">
        <v>34</v>
      </c>
      <c r="B3316" t="s">
        <v>10423</v>
      </c>
      <c r="C3316">
        <v>70</v>
      </c>
      <c r="D3316">
        <v>100</v>
      </c>
      <c r="E3316">
        <v>57</v>
      </c>
      <c r="F3316">
        <v>92</v>
      </c>
      <c r="G3316" t="s">
        <v>10424</v>
      </c>
      <c r="H3316">
        <v>181</v>
      </c>
      <c r="I3316">
        <v>10114315</v>
      </c>
      <c r="J3316" t="s">
        <v>38</v>
      </c>
      <c r="K3316" t="s">
        <v>90</v>
      </c>
      <c r="L3316" t="s">
        <v>57</v>
      </c>
      <c r="Q3316" t="s">
        <v>10425</v>
      </c>
      <c r="R3316" t="s">
        <v>10426</v>
      </c>
      <c r="S3316">
        <v>18693</v>
      </c>
      <c r="T3316">
        <v>582</v>
      </c>
      <c r="U3316" t="s">
        <v>10427</v>
      </c>
      <c r="V3316">
        <v>0</v>
      </c>
      <c r="W3316" t="s">
        <v>10428</v>
      </c>
      <c r="X3316" t="s">
        <v>10429</v>
      </c>
      <c r="Y3316">
        <v>187</v>
      </c>
      <c r="Z3316" t="s">
        <v>44</v>
      </c>
      <c r="AA3316" t="s">
        <v>45</v>
      </c>
      <c r="AB3316" t="s">
        <v>62</v>
      </c>
      <c r="AC3316">
        <v>25000000</v>
      </c>
      <c r="AD3316">
        <v>1999</v>
      </c>
      <c r="AE3316">
        <v>151</v>
      </c>
      <c r="AF3316">
        <v>6.4</v>
      </c>
      <c r="AG3316">
        <v>2.35</v>
      </c>
      <c r="AH3316">
        <v>0</v>
      </c>
    </row>
    <row r="3317" spans="1:34">
      <c r="A3317" t="s">
        <v>34</v>
      </c>
      <c r="B3317" t="s">
        <v>10512</v>
      </c>
      <c r="C3317">
        <v>462</v>
      </c>
      <c r="D3317">
        <v>95</v>
      </c>
      <c r="E3317">
        <v>43</v>
      </c>
      <c r="F3317">
        <v>259</v>
      </c>
      <c r="G3317" t="s">
        <v>2857</v>
      </c>
      <c r="H3317">
        <v>11000</v>
      </c>
      <c r="I3317">
        <v>54322273</v>
      </c>
      <c r="J3317" t="s">
        <v>38</v>
      </c>
      <c r="K3317" t="s">
        <v>70</v>
      </c>
      <c r="L3317" t="s">
        <v>94</v>
      </c>
      <c r="M3317" t="s">
        <v>57</v>
      </c>
      <c r="Q3317" t="s">
        <v>1694</v>
      </c>
      <c r="R3317" t="s">
        <v>10513</v>
      </c>
      <c r="S3317">
        <v>139749</v>
      </c>
      <c r="T3317">
        <v>11946</v>
      </c>
      <c r="U3317" t="s">
        <v>10514</v>
      </c>
      <c r="V3317">
        <v>0</v>
      </c>
      <c r="W3317" t="s">
        <v>10515</v>
      </c>
      <c r="X3317" t="s">
        <v>10516</v>
      </c>
      <c r="Y3317">
        <v>509</v>
      </c>
      <c r="Z3317" t="s">
        <v>44</v>
      </c>
      <c r="AA3317" t="s">
        <v>329</v>
      </c>
      <c r="AB3317" t="s">
        <v>62</v>
      </c>
      <c r="AC3317">
        <v>17000000</v>
      </c>
      <c r="AD3317">
        <v>2012</v>
      </c>
      <c r="AE3317">
        <v>326</v>
      </c>
      <c r="AF3317">
        <v>6.4</v>
      </c>
      <c r="AG3317">
        <v>2.35</v>
      </c>
      <c r="AH3317">
        <v>29000</v>
      </c>
    </row>
    <row r="3318" spans="1:34">
      <c r="A3318" t="s">
        <v>34</v>
      </c>
      <c r="B3318" t="s">
        <v>5959</v>
      </c>
      <c r="C3318">
        <v>191</v>
      </c>
      <c r="D3318">
        <v>109</v>
      </c>
      <c r="E3318">
        <v>14</v>
      </c>
      <c r="F3318">
        <v>376</v>
      </c>
      <c r="G3318" t="s">
        <v>10554</v>
      </c>
      <c r="H3318">
        <v>733</v>
      </c>
      <c r="I3318">
        <v>31990064</v>
      </c>
      <c r="J3318" t="s">
        <v>38</v>
      </c>
      <c r="K3318" t="s">
        <v>90</v>
      </c>
      <c r="L3318" t="s">
        <v>87</v>
      </c>
      <c r="Q3318" t="s">
        <v>1955</v>
      </c>
      <c r="R3318" t="s">
        <v>10555</v>
      </c>
      <c r="S3318">
        <v>63390</v>
      </c>
      <c r="T3318">
        <v>2753</v>
      </c>
      <c r="U3318" t="s">
        <v>10556</v>
      </c>
      <c r="V3318">
        <v>2</v>
      </c>
      <c r="W3318" t="s">
        <v>10557</v>
      </c>
      <c r="X3318" t="s">
        <v>10558</v>
      </c>
      <c r="Y3318">
        <v>160</v>
      </c>
      <c r="Z3318" t="s">
        <v>44</v>
      </c>
      <c r="AA3318" t="s">
        <v>45</v>
      </c>
      <c r="AB3318" t="s">
        <v>62</v>
      </c>
      <c r="AC3318">
        <v>12000000</v>
      </c>
      <c r="AD3318">
        <v>2015</v>
      </c>
      <c r="AE3318">
        <v>558</v>
      </c>
      <c r="AF3318">
        <v>6.4</v>
      </c>
      <c r="AG3318">
        <v>2.35</v>
      </c>
      <c r="AH3318">
        <v>0</v>
      </c>
    </row>
    <row r="3319" spans="1:34">
      <c r="A3319" t="s">
        <v>34</v>
      </c>
      <c r="B3319" t="s">
        <v>2886</v>
      </c>
      <c r="C3319">
        <v>78</v>
      </c>
      <c r="D3319">
        <v>90</v>
      </c>
      <c r="E3319">
        <v>26</v>
      </c>
      <c r="F3319">
        <v>350</v>
      </c>
      <c r="G3319" t="s">
        <v>3773</v>
      </c>
      <c r="H3319">
        <v>797</v>
      </c>
      <c r="I3319">
        <v>303439</v>
      </c>
      <c r="J3319" t="s">
        <v>38</v>
      </c>
      <c r="K3319" t="s">
        <v>90</v>
      </c>
      <c r="L3319" t="s">
        <v>57</v>
      </c>
      <c r="Q3319" t="s">
        <v>7196</v>
      </c>
      <c r="R3319" t="s">
        <v>10570</v>
      </c>
      <c r="S3319">
        <v>12125</v>
      </c>
      <c r="T3319">
        <v>2073</v>
      </c>
      <c r="U3319" t="s">
        <v>7688</v>
      </c>
      <c r="V3319">
        <v>2</v>
      </c>
      <c r="W3319" t="s">
        <v>10571</v>
      </c>
      <c r="X3319" t="s">
        <v>10572</v>
      </c>
      <c r="Y3319">
        <v>78</v>
      </c>
      <c r="Z3319" t="s">
        <v>44</v>
      </c>
      <c r="AA3319" t="s">
        <v>45</v>
      </c>
      <c r="AB3319" t="s">
        <v>46</v>
      </c>
      <c r="AC3319">
        <v>8000000</v>
      </c>
      <c r="AD3319">
        <v>2007</v>
      </c>
      <c r="AE3319">
        <v>474</v>
      </c>
      <c r="AF3319">
        <v>6.4</v>
      </c>
      <c r="AG3319">
        <v>2.35</v>
      </c>
      <c r="AH3319">
        <v>1000</v>
      </c>
    </row>
    <row r="3320" spans="1:34">
      <c r="A3320" t="s">
        <v>34</v>
      </c>
      <c r="B3320" t="s">
        <v>4670</v>
      </c>
      <c r="C3320">
        <v>60</v>
      </c>
      <c r="D3320">
        <v>103</v>
      </c>
      <c r="E3320">
        <v>35</v>
      </c>
      <c r="F3320">
        <v>482</v>
      </c>
      <c r="G3320" t="s">
        <v>2142</v>
      </c>
      <c r="H3320">
        <v>548</v>
      </c>
      <c r="I3320">
        <v>1420578</v>
      </c>
      <c r="J3320" t="s">
        <v>38</v>
      </c>
      <c r="K3320" t="s">
        <v>70</v>
      </c>
      <c r="Q3320" t="s">
        <v>1568</v>
      </c>
      <c r="R3320" t="s">
        <v>10641</v>
      </c>
      <c r="S3320">
        <v>4894</v>
      </c>
      <c r="T3320">
        <v>2389</v>
      </c>
      <c r="U3320" t="s">
        <v>4674</v>
      </c>
      <c r="V3320">
        <v>0</v>
      </c>
      <c r="W3320" t="s">
        <v>10642</v>
      </c>
      <c r="X3320" t="s">
        <v>10643</v>
      </c>
      <c r="Y3320">
        <v>122</v>
      </c>
      <c r="Z3320" t="s">
        <v>44</v>
      </c>
      <c r="AA3320" t="s">
        <v>45</v>
      </c>
      <c r="AB3320" t="s">
        <v>62</v>
      </c>
      <c r="AC3320">
        <v>1900000</v>
      </c>
      <c r="AD3320">
        <v>2003</v>
      </c>
      <c r="AE3320">
        <v>495</v>
      </c>
      <c r="AF3320">
        <v>6.4</v>
      </c>
      <c r="AG3320">
        <v>2.35</v>
      </c>
      <c r="AH3320">
        <v>298</v>
      </c>
    </row>
    <row r="3321" spans="1:34">
      <c r="A3321" t="s">
        <v>34</v>
      </c>
      <c r="B3321" t="s">
        <v>9345</v>
      </c>
      <c r="C3321">
        <v>65</v>
      </c>
      <c r="D3321">
        <v>91</v>
      </c>
      <c r="E3321">
        <v>91</v>
      </c>
      <c r="F3321">
        <v>659</v>
      </c>
      <c r="G3321" t="s">
        <v>10359</v>
      </c>
      <c r="H3321">
        <v>982</v>
      </c>
      <c r="I3321">
        <v>381186</v>
      </c>
      <c r="J3321" t="s">
        <v>38</v>
      </c>
      <c r="K3321" t="s">
        <v>57</v>
      </c>
      <c r="Q3321" t="s">
        <v>3943</v>
      </c>
      <c r="R3321" t="s">
        <v>10650</v>
      </c>
      <c r="S3321">
        <v>13485</v>
      </c>
      <c r="T3321">
        <v>3299</v>
      </c>
      <c r="U3321" t="s">
        <v>7178</v>
      </c>
      <c r="V3321">
        <v>0</v>
      </c>
      <c r="W3321" t="s">
        <v>10651</v>
      </c>
      <c r="X3321" t="s">
        <v>10652</v>
      </c>
      <c r="Y3321">
        <v>90</v>
      </c>
      <c r="Z3321" t="s">
        <v>44</v>
      </c>
      <c r="AA3321" t="s">
        <v>45</v>
      </c>
      <c r="AB3321" t="s">
        <v>46</v>
      </c>
      <c r="AC3321">
        <v>900000</v>
      </c>
      <c r="AD3321">
        <v>2005</v>
      </c>
      <c r="AE3321">
        <v>796</v>
      </c>
      <c r="AF3321">
        <v>6.4</v>
      </c>
      <c r="AG3321">
        <v>2.35</v>
      </c>
      <c r="AH3321">
        <v>698</v>
      </c>
    </row>
    <row r="3322" spans="1:34">
      <c r="A3322" t="s">
        <v>34</v>
      </c>
      <c r="B3322" t="s">
        <v>10671</v>
      </c>
      <c r="C3322">
        <v>344</v>
      </c>
      <c r="D3322">
        <v>94</v>
      </c>
      <c r="E3322">
        <v>380</v>
      </c>
      <c r="F3322">
        <v>113</v>
      </c>
      <c r="G3322" t="s">
        <v>10672</v>
      </c>
      <c r="H3322">
        <v>660</v>
      </c>
      <c r="I3322">
        <v>237301</v>
      </c>
      <c r="J3322" t="s">
        <v>38</v>
      </c>
      <c r="K3322" t="s">
        <v>86</v>
      </c>
      <c r="L3322" t="s">
        <v>57</v>
      </c>
      <c r="Q3322" t="s">
        <v>887</v>
      </c>
      <c r="R3322" t="s">
        <v>10673</v>
      </c>
      <c r="S3322">
        <v>75669</v>
      </c>
      <c r="T3322">
        <v>1118</v>
      </c>
      <c r="U3322" t="s">
        <v>10674</v>
      </c>
      <c r="V3322">
        <v>0</v>
      </c>
      <c r="W3322" t="s">
        <v>10675</v>
      </c>
      <c r="X3322" t="s">
        <v>10676</v>
      </c>
      <c r="Y3322">
        <v>451</v>
      </c>
      <c r="Z3322" t="s">
        <v>44</v>
      </c>
      <c r="AA3322" t="s">
        <v>329</v>
      </c>
      <c r="AB3322" t="s">
        <v>46</v>
      </c>
      <c r="AC3322">
        <v>500000</v>
      </c>
      <c r="AD3322">
        <v>2010</v>
      </c>
      <c r="AE3322">
        <v>280</v>
      </c>
      <c r="AF3322">
        <v>6.4</v>
      </c>
      <c r="AG3322">
        <v>2.35</v>
      </c>
      <c r="AH3322">
        <v>19000</v>
      </c>
    </row>
    <row r="3323" spans="1:34">
      <c r="A3323" t="s">
        <v>34</v>
      </c>
      <c r="B3323" t="s">
        <v>10717</v>
      </c>
      <c r="C3323">
        <v>355</v>
      </c>
      <c r="D3323">
        <v>119</v>
      </c>
      <c r="E3323">
        <v>0</v>
      </c>
      <c r="F3323">
        <v>968</v>
      </c>
      <c r="G3323" t="s">
        <v>39</v>
      </c>
      <c r="H3323">
        <v>40000</v>
      </c>
      <c r="I3323">
        <v>23014504</v>
      </c>
      <c r="J3323" t="s">
        <v>38</v>
      </c>
      <c r="K3323" t="s">
        <v>90</v>
      </c>
      <c r="L3323" t="s">
        <v>87</v>
      </c>
      <c r="M3323" t="s">
        <v>86</v>
      </c>
      <c r="N3323" t="s">
        <v>57</v>
      </c>
      <c r="Q3323" t="s">
        <v>785</v>
      </c>
      <c r="R3323" t="s">
        <v>10718</v>
      </c>
      <c r="S3323">
        <v>172707</v>
      </c>
      <c r="T3323">
        <v>54031</v>
      </c>
      <c r="U3323" t="s">
        <v>6053</v>
      </c>
      <c r="V3323">
        <v>1</v>
      </c>
      <c r="W3323" t="s">
        <v>10719</v>
      </c>
      <c r="X3323" t="s">
        <v>10720</v>
      </c>
      <c r="Y3323">
        <v>462</v>
      </c>
      <c r="Z3323" t="s">
        <v>44</v>
      </c>
      <c r="AA3323" t="s">
        <v>329</v>
      </c>
      <c r="AB3323" t="s">
        <v>62</v>
      </c>
      <c r="AC3323">
        <v>100000000</v>
      </c>
      <c r="AD3323">
        <v>2014</v>
      </c>
      <c r="AE3323">
        <v>11000</v>
      </c>
      <c r="AF3323">
        <v>6.3</v>
      </c>
      <c r="AG3323">
        <v>2.35</v>
      </c>
      <c r="AH3323">
        <v>37000</v>
      </c>
    </row>
    <row r="3324" spans="1:34">
      <c r="A3324" t="s">
        <v>34</v>
      </c>
      <c r="B3324" t="s">
        <v>964</v>
      </c>
      <c r="C3324">
        <v>297</v>
      </c>
      <c r="D3324">
        <v>136</v>
      </c>
      <c r="E3324">
        <v>0</v>
      </c>
      <c r="F3324">
        <v>17</v>
      </c>
      <c r="G3324" t="s">
        <v>631</v>
      </c>
      <c r="H3324">
        <v>903</v>
      </c>
      <c r="I3324">
        <v>52474616</v>
      </c>
      <c r="J3324" t="s">
        <v>38</v>
      </c>
      <c r="Q3324" t="s">
        <v>5961</v>
      </c>
      <c r="R3324" t="s">
        <v>10745</v>
      </c>
      <c r="S3324">
        <v>84118</v>
      </c>
      <c r="T3324">
        <v>1579</v>
      </c>
      <c r="U3324" t="s">
        <v>10746</v>
      </c>
      <c r="V3324">
        <v>2</v>
      </c>
      <c r="W3324" t="s">
        <v>10747</v>
      </c>
      <c r="X3324" t="s">
        <v>10748</v>
      </c>
      <c r="Y3324">
        <v>245</v>
      </c>
      <c r="Z3324" t="s">
        <v>44</v>
      </c>
      <c r="AA3324" t="s">
        <v>45</v>
      </c>
      <c r="AB3324" t="s">
        <v>62</v>
      </c>
      <c r="AC3324">
        <v>70000000</v>
      </c>
      <c r="AD3324">
        <v>2010</v>
      </c>
      <c r="AE3324">
        <v>592</v>
      </c>
      <c r="AF3324">
        <v>6.3</v>
      </c>
      <c r="AG3324">
        <v>2.35</v>
      </c>
      <c r="AH3324">
        <v>13000</v>
      </c>
    </row>
    <row r="3325" spans="1:34">
      <c r="A3325" t="s">
        <v>34</v>
      </c>
      <c r="B3325" t="s">
        <v>4296</v>
      </c>
      <c r="C3325">
        <v>112</v>
      </c>
      <c r="D3325">
        <v>125</v>
      </c>
      <c r="E3325">
        <v>40</v>
      </c>
      <c r="F3325">
        <v>407</v>
      </c>
      <c r="G3325" t="s">
        <v>2428</v>
      </c>
      <c r="H3325">
        <v>13000</v>
      </c>
      <c r="I3325">
        <v>19076815</v>
      </c>
      <c r="J3325" t="s">
        <v>38</v>
      </c>
      <c r="K3325" t="s">
        <v>207</v>
      </c>
      <c r="Q3325" t="s">
        <v>98</v>
      </c>
      <c r="R3325" t="s">
        <v>10758</v>
      </c>
      <c r="S3325">
        <v>43651</v>
      </c>
      <c r="T3325">
        <v>15916</v>
      </c>
      <c r="U3325" t="s">
        <v>5702</v>
      </c>
      <c r="V3325">
        <v>0</v>
      </c>
      <c r="W3325" t="s">
        <v>10759</v>
      </c>
      <c r="X3325" t="s">
        <v>10760</v>
      </c>
      <c r="Y3325">
        <v>196</v>
      </c>
      <c r="Z3325" t="s">
        <v>44</v>
      </c>
      <c r="AA3325" t="s">
        <v>45</v>
      </c>
      <c r="AB3325" t="s">
        <v>46</v>
      </c>
      <c r="AC3325">
        <v>60000000</v>
      </c>
      <c r="AD3325">
        <v>2002</v>
      </c>
      <c r="AE3325">
        <v>787</v>
      </c>
      <c r="AF3325">
        <v>6.3</v>
      </c>
      <c r="AG3325">
        <v>2.35</v>
      </c>
      <c r="AH3325">
        <v>997</v>
      </c>
    </row>
    <row r="3326" spans="1:34">
      <c r="A3326" t="s">
        <v>34</v>
      </c>
      <c r="B3326" t="s">
        <v>7350</v>
      </c>
      <c r="C3326">
        <v>113</v>
      </c>
      <c r="D3326">
        <v>116</v>
      </c>
      <c r="E3326">
        <v>165</v>
      </c>
      <c r="F3326">
        <v>475</v>
      </c>
      <c r="G3326" t="s">
        <v>4841</v>
      </c>
      <c r="H3326">
        <v>577</v>
      </c>
      <c r="I3326">
        <v>102678089</v>
      </c>
      <c r="J3326" t="s">
        <v>38</v>
      </c>
      <c r="K3326" t="s">
        <v>90</v>
      </c>
      <c r="L3326" t="s">
        <v>57</v>
      </c>
      <c r="Q3326" t="s">
        <v>1833</v>
      </c>
      <c r="R3326" t="s">
        <v>10775</v>
      </c>
      <c r="S3326">
        <v>42705</v>
      </c>
      <c r="T3326">
        <v>2321</v>
      </c>
      <c r="U3326" t="s">
        <v>8525</v>
      </c>
      <c r="V3326">
        <v>0</v>
      </c>
      <c r="W3326" t="s">
        <v>10776</v>
      </c>
      <c r="X3326" t="s">
        <v>10777</v>
      </c>
      <c r="Y3326">
        <v>274</v>
      </c>
      <c r="Z3326" t="s">
        <v>44</v>
      </c>
      <c r="AA3326" t="s">
        <v>45</v>
      </c>
      <c r="AB3326" t="s">
        <v>46</v>
      </c>
      <c r="AC3326">
        <v>95000000</v>
      </c>
      <c r="AD3326">
        <v>1999</v>
      </c>
      <c r="AE3326">
        <v>501</v>
      </c>
      <c r="AF3326">
        <v>6.3</v>
      </c>
      <c r="AG3326">
        <v>2.35</v>
      </c>
      <c r="AH3326">
        <v>885</v>
      </c>
    </row>
    <row r="3327" spans="1:34">
      <c r="A3327" t="s">
        <v>34</v>
      </c>
      <c r="B3327" t="s">
        <v>2280</v>
      </c>
      <c r="C3327">
        <v>84</v>
      </c>
      <c r="D3327">
        <v>280</v>
      </c>
      <c r="E3327">
        <v>33</v>
      </c>
      <c r="F3327">
        <v>67</v>
      </c>
      <c r="G3327" t="s">
        <v>10818</v>
      </c>
      <c r="H3327">
        <v>789</v>
      </c>
      <c r="I3327">
        <v>12870569</v>
      </c>
      <c r="J3327" t="s">
        <v>38</v>
      </c>
      <c r="K3327" t="s">
        <v>80</v>
      </c>
      <c r="L3327" t="s">
        <v>207</v>
      </c>
      <c r="Q3327" t="s">
        <v>10819</v>
      </c>
      <c r="R3327" t="s">
        <v>10820</v>
      </c>
      <c r="S3327">
        <v>13215</v>
      </c>
      <c r="T3327">
        <v>1671</v>
      </c>
      <c r="U3327" t="s">
        <v>10821</v>
      </c>
      <c r="V3327">
        <v>0</v>
      </c>
      <c r="W3327" t="s">
        <v>10822</v>
      </c>
      <c r="X3327" t="s">
        <v>10823</v>
      </c>
      <c r="Y3327">
        <v>497</v>
      </c>
      <c r="Z3327" t="s">
        <v>44</v>
      </c>
      <c r="AA3327" t="s">
        <v>45</v>
      </c>
      <c r="AB3327" t="s">
        <v>62</v>
      </c>
      <c r="AC3327">
        <v>56000000</v>
      </c>
      <c r="AD3327">
        <v>2003</v>
      </c>
      <c r="AE3327">
        <v>640</v>
      </c>
      <c r="AF3327">
        <v>6.3</v>
      </c>
      <c r="AG3327">
        <v>2.35</v>
      </c>
      <c r="AH3327">
        <v>953</v>
      </c>
    </row>
    <row r="3328" spans="1:34">
      <c r="A3328" t="s">
        <v>34</v>
      </c>
      <c r="B3328" t="s">
        <v>10877</v>
      </c>
      <c r="C3328">
        <v>54</v>
      </c>
      <c r="D3328">
        <v>106</v>
      </c>
      <c r="E3328">
        <v>22</v>
      </c>
      <c r="F3328">
        <v>613</v>
      </c>
      <c r="G3328" t="s">
        <v>398</v>
      </c>
      <c r="H3328">
        <v>2000</v>
      </c>
      <c r="I3328">
        <v>13376506</v>
      </c>
      <c r="J3328" t="s">
        <v>38</v>
      </c>
      <c r="Q3328" t="s">
        <v>8203</v>
      </c>
      <c r="R3328" t="s">
        <v>10878</v>
      </c>
      <c r="S3328">
        <v>10413</v>
      </c>
      <c r="T3328">
        <v>4327</v>
      </c>
      <c r="U3328" t="s">
        <v>8413</v>
      </c>
      <c r="V3328">
        <v>1</v>
      </c>
      <c r="W3328" t="s">
        <v>10879</v>
      </c>
      <c r="X3328" t="s">
        <v>10880</v>
      </c>
      <c r="Y3328">
        <v>111</v>
      </c>
      <c r="Z3328" t="s">
        <v>44</v>
      </c>
      <c r="AA3328" t="s">
        <v>45</v>
      </c>
      <c r="AB3328" t="s">
        <v>62</v>
      </c>
      <c r="AC3328">
        <v>40000000</v>
      </c>
      <c r="AD3328">
        <v>1999</v>
      </c>
      <c r="AE3328">
        <v>642</v>
      </c>
      <c r="AF3328">
        <v>6.3</v>
      </c>
      <c r="AG3328">
        <v>1.85</v>
      </c>
      <c r="AH3328">
        <v>579</v>
      </c>
    </row>
    <row r="3329" spans="1:34">
      <c r="A3329" t="s">
        <v>34</v>
      </c>
      <c r="B3329" t="s">
        <v>10983</v>
      </c>
      <c r="C3329">
        <v>149</v>
      </c>
      <c r="D3329">
        <v>92</v>
      </c>
      <c r="E3329">
        <v>17</v>
      </c>
      <c r="F3329">
        <v>231</v>
      </c>
      <c r="G3329" t="s">
        <v>10984</v>
      </c>
      <c r="H3329">
        <v>14000</v>
      </c>
      <c r="I3329">
        <v>2963012</v>
      </c>
      <c r="J3329" t="s">
        <v>38</v>
      </c>
      <c r="K3329" t="s">
        <v>90</v>
      </c>
      <c r="L3329" t="s">
        <v>57</v>
      </c>
      <c r="Q3329" t="s">
        <v>1191</v>
      </c>
      <c r="R3329" t="s">
        <v>10985</v>
      </c>
      <c r="S3329">
        <v>48873</v>
      </c>
      <c r="T3329">
        <v>14617</v>
      </c>
      <c r="U3329" t="s">
        <v>6389</v>
      </c>
      <c r="V3329">
        <v>1</v>
      </c>
      <c r="W3329" t="s">
        <v>10986</v>
      </c>
      <c r="X3329" t="s">
        <v>10987</v>
      </c>
      <c r="Y3329">
        <v>105</v>
      </c>
      <c r="Z3329" t="s">
        <v>44</v>
      </c>
      <c r="AA3329" t="s">
        <v>329</v>
      </c>
      <c r="AB3329" t="s">
        <v>46</v>
      </c>
      <c r="AC3329">
        <v>22000000</v>
      </c>
      <c r="AD3329">
        <v>2014</v>
      </c>
      <c r="AE3329">
        <v>257</v>
      </c>
      <c r="AF3329">
        <v>6.3</v>
      </c>
      <c r="AG3329">
        <v>2.35</v>
      </c>
      <c r="AH3329">
        <v>11000</v>
      </c>
    </row>
    <row r="3330" spans="1:34">
      <c r="A3330" t="s">
        <v>34</v>
      </c>
      <c r="B3330" t="s">
        <v>10502</v>
      </c>
      <c r="C3330">
        <v>85</v>
      </c>
      <c r="D3330">
        <v>106</v>
      </c>
      <c r="E3330">
        <v>48</v>
      </c>
      <c r="F3330">
        <v>39</v>
      </c>
      <c r="G3330" t="s">
        <v>9421</v>
      </c>
      <c r="H3330">
        <v>18000</v>
      </c>
      <c r="I3330">
        <v>40219708</v>
      </c>
      <c r="J3330" t="s">
        <v>38</v>
      </c>
      <c r="K3330" t="s">
        <v>520</v>
      </c>
      <c r="Q3330" t="s">
        <v>156</v>
      </c>
      <c r="R3330" t="s">
        <v>10993</v>
      </c>
      <c r="S3330">
        <v>22649</v>
      </c>
      <c r="T3330">
        <v>18630</v>
      </c>
      <c r="U3330" t="s">
        <v>10994</v>
      </c>
      <c r="V3330">
        <v>3</v>
      </c>
      <c r="W3330" t="s">
        <v>10995</v>
      </c>
      <c r="X3330" t="s">
        <v>10996</v>
      </c>
      <c r="Y3330">
        <v>131</v>
      </c>
      <c r="Z3330" t="s">
        <v>44</v>
      </c>
      <c r="AA3330" t="s">
        <v>45</v>
      </c>
      <c r="AB3330" t="s">
        <v>62</v>
      </c>
      <c r="AC3330">
        <v>21000000</v>
      </c>
      <c r="AD3330">
        <v>2001</v>
      </c>
      <c r="AE3330">
        <v>558</v>
      </c>
      <c r="AF3330">
        <v>6.3</v>
      </c>
      <c r="AG3330">
        <v>1.85</v>
      </c>
      <c r="AH3330">
        <v>0</v>
      </c>
    </row>
    <row r="3331" spans="1:34">
      <c r="A3331" t="s">
        <v>34</v>
      </c>
      <c r="B3331" t="s">
        <v>8558</v>
      </c>
      <c r="C3331">
        <v>98</v>
      </c>
      <c r="D3331">
        <v>104</v>
      </c>
      <c r="E3331">
        <v>19</v>
      </c>
      <c r="F3331">
        <v>942</v>
      </c>
      <c r="G3331" t="s">
        <v>1057</v>
      </c>
      <c r="H3331">
        <v>15000</v>
      </c>
      <c r="I3331">
        <v>23393765</v>
      </c>
      <c r="J3331" t="s">
        <v>38</v>
      </c>
      <c r="K3331" t="s">
        <v>87</v>
      </c>
      <c r="Q3331" t="s">
        <v>4913</v>
      </c>
      <c r="R3331" t="s">
        <v>11018</v>
      </c>
      <c r="S3331">
        <v>31323</v>
      </c>
      <c r="T3331">
        <v>18760</v>
      </c>
      <c r="U3331" t="s">
        <v>11019</v>
      </c>
      <c r="V3331">
        <v>0</v>
      </c>
      <c r="W3331" t="s">
        <v>11020</v>
      </c>
      <c r="X3331" t="s">
        <v>11021</v>
      </c>
      <c r="Y3331">
        <v>76</v>
      </c>
      <c r="Z3331" t="s">
        <v>44</v>
      </c>
      <c r="AA3331" t="s">
        <v>45</v>
      </c>
      <c r="AB3331" t="s">
        <v>62</v>
      </c>
      <c r="AC3331">
        <v>20000000</v>
      </c>
      <c r="AD3331">
        <v>2014</v>
      </c>
      <c r="AE3331">
        <v>989</v>
      </c>
      <c r="AF3331">
        <v>6.3</v>
      </c>
      <c r="AG3331">
        <v>2.35</v>
      </c>
      <c r="AH3331">
        <v>0</v>
      </c>
    </row>
    <row r="3332" spans="1:34">
      <c r="A3332" t="s">
        <v>34</v>
      </c>
      <c r="B3332" t="s">
        <v>8558</v>
      </c>
      <c r="C3332">
        <v>135</v>
      </c>
      <c r="D3332">
        <v>117</v>
      </c>
      <c r="E3332">
        <v>19</v>
      </c>
      <c r="F3332">
        <v>461</v>
      </c>
      <c r="G3332" t="s">
        <v>11066</v>
      </c>
      <c r="H3332">
        <v>3000</v>
      </c>
      <c r="I3332">
        <v>20218921</v>
      </c>
      <c r="J3332" t="s">
        <v>38</v>
      </c>
      <c r="K3332" t="s">
        <v>128</v>
      </c>
      <c r="Q3332" t="s">
        <v>3665</v>
      </c>
      <c r="R3332" t="s">
        <v>11067</v>
      </c>
      <c r="S3332">
        <v>14814</v>
      </c>
      <c r="T3332">
        <v>4204</v>
      </c>
      <c r="U3332" t="s">
        <v>5439</v>
      </c>
      <c r="V3332">
        <v>4</v>
      </c>
      <c r="W3332" t="s">
        <v>11068</v>
      </c>
      <c r="X3332" t="s">
        <v>11069</v>
      </c>
      <c r="Y3332">
        <v>114</v>
      </c>
      <c r="Z3332" t="s">
        <v>44</v>
      </c>
      <c r="AA3332" t="s">
        <v>11070</v>
      </c>
      <c r="AB3332" t="s">
        <v>62</v>
      </c>
      <c r="AC3332">
        <v>15000000</v>
      </c>
      <c r="AD3332">
        <v>2010</v>
      </c>
      <c r="AE3332">
        <v>646</v>
      </c>
      <c r="AF3332">
        <v>6.3</v>
      </c>
      <c r="AG3332">
        <v>2.35</v>
      </c>
      <c r="AH3332">
        <v>0</v>
      </c>
    </row>
    <row r="3333" spans="1:34">
      <c r="A3333" t="s">
        <v>34</v>
      </c>
      <c r="B3333" t="s">
        <v>2479</v>
      </c>
      <c r="C3333">
        <v>226</v>
      </c>
      <c r="D3333">
        <v>96</v>
      </c>
      <c r="E3333">
        <v>460</v>
      </c>
      <c r="F3333">
        <v>73</v>
      </c>
      <c r="G3333" t="s">
        <v>11086</v>
      </c>
      <c r="H3333">
        <v>14000</v>
      </c>
      <c r="I3333">
        <v>3074838</v>
      </c>
      <c r="J3333" t="s">
        <v>38</v>
      </c>
      <c r="K3333" t="s">
        <v>90</v>
      </c>
      <c r="L3333" t="s">
        <v>87</v>
      </c>
      <c r="M3333" t="s">
        <v>57</v>
      </c>
      <c r="Q3333" t="s">
        <v>81</v>
      </c>
      <c r="R3333" t="s">
        <v>11087</v>
      </c>
      <c r="S3333">
        <v>56264</v>
      </c>
      <c r="T3333">
        <v>14372</v>
      </c>
      <c r="U3333" t="s">
        <v>11088</v>
      </c>
      <c r="V3333">
        <v>2</v>
      </c>
      <c r="W3333" t="s">
        <v>11089</v>
      </c>
      <c r="X3333" t="s">
        <v>11090</v>
      </c>
      <c r="Y3333">
        <v>166</v>
      </c>
      <c r="Z3333" t="s">
        <v>44</v>
      </c>
      <c r="AA3333" t="s">
        <v>45</v>
      </c>
      <c r="AB3333" t="s">
        <v>46</v>
      </c>
      <c r="AC3333">
        <v>11000000</v>
      </c>
      <c r="AD3333">
        <v>2009</v>
      </c>
      <c r="AE3333">
        <v>153</v>
      </c>
      <c r="AF3333">
        <v>6.3</v>
      </c>
      <c r="AG3333">
        <v>1.85</v>
      </c>
      <c r="AH3333">
        <v>0</v>
      </c>
    </row>
    <row r="3334" spans="1:34">
      <c r="A3334" t="s">
        <v>34</v>
      </c>
      <c r="B3334" t="s">
        <v>11128</v>
      </c>
      <c r="C3334">
        <v>79</v>
      </c>
      <c r="D3334">
        <v>82</v>
      </c>
      <c r="E3334">
        <v>216</v>
      </c>
      <c r="F3334">
        <v>885</v>
      </c>
      <c r="G3334" t="s">
        <v>11129</v>
      </c>
      <c r="H3334">
        <v>1000</v>
      </c>
      <c r="I3334">
        <v>131617</v>
      </c>
      <c r="J3334" t="s">
        <v>38</v>
      </c>
      <c r="K3334" t="s">
        <v>57</v>
      </c>
      <c r="Q3334" t="s">
        <v>2677</v>
      </c>
      <c r="R3334" t="s">
        <v>11130</v>
      </c>
      <c r="S3334">
        <v>9971</v>
      </c>
      <c r="T3334">
        <v>5761</v>
      </c>
      <c r="U3334" t="s">
        <v>11131</v>
      </c>
      <c r="V3334">
        <v>1</v>
      </c>
      <c r="W3334" t="s">
        <v>11132</v>
      </c>
      <c r="X3334" t="s">
        <v>11133</v>
      </c>
      <c r="Y3334">
        <v>119</v>
      </c>
      <c r="Z3334" t="s">
        <v>44</v>
      </c>
      <c r="AA3334" t="s">
        <v>45</v>
      </c>
      <c r="AB3334" t="s">
        <v>46</v>
      </c>
      <c r="AC3334">
        <v>10000000</v>
      </c>
      <c r="AD3334">
        <v>2005</v>
      </c>
      <c r="AE3334">
        <v>922</v>
      </c>
      <c r="AF3334">
        <v>6.3</v>
      </c>
      <c r="AG3334">
        <v>1.85</v>
      </c>
      <c r="AH3334">
        <v>661</v>
      </c>
    </row>
    <row r="3335" spans="1:34">
      <c r="A3335" t="s">
        <v>34</v>
      </c>
      <c r="B3335" t="s">
        <v>7826</v>
      </c>
      <c r="C3335">
        <v>133</v>
      </c>
      <c r="D3335">
        <v>93</v>
      </c>
      <c r="E3335">
        <v>187</v>
      </c>
      <c r="F3335">
        <v>158</v>
      </c>
      <c r="G3335" t="s">
        <v>7223</v>
      </c>
      <c r="H3335">
        <v>631</v>
      </c>
      <c r="I3335">
        <v>197148</v>
      </c>
      <c r="J3335" t="s">
        <v>38</v>
      </c>
      <c r="K3335" t="s">
        <v>87</v>
      </c>
      <c r="L3335" t="s">
        <v>86</v>
      </c>
      <c r="M3335" t="s">
        <v>57</v>
      </c>
      <c r="Q3335" t="s">
        <v>2439</v>
      </c>
      <c r="R3335" t="s">
        <v>11139</v>
      </c>
      <c r="S3335">
        <v>18109</v>
      </c>
      <c r="T3335">
        <v>1176</v>
      </c>
      <c r="U3335" t="s">
        <v>11140</v>
      </c>
      <c r="V3335">
        <v>0</v>
      </c>
      <c r="W3335" t="s">
        <v>11141</v>
      </c>
      <c r="X3335" t="s">
        <v>11142</v>
      </c>
      <c r="Y3335">
        <v>150</v>
      </c>
      <c r="Z3335" t="s">
        <v>44</v>
      </c>
      <c r="AA3335" t="s">
        <v>329</v>
      </c>
      <c r="AB3335" t="s">
        <v>46</v>
      </c>
      <c r="AC3335">
        <v>7500000</v>
      </c>
      <c r="AD3335">
        <v>2003</v>
      </c>
      <c r="AE3335">
        <v>163</v>
      </c>
      <c r="AF3335">
        <v>6.3</v>
      </c>
      <c r="AG3335">
        <v>2.35</v>
      </c>
      <c r="AH3335">
        <v>0</v>
      </c>
    </row>
    <row r="3336" spans="1:34">
      <c r="A3336" t="s">
        <v>34</v>
      </c>
      <c r="B3336" t="s">
        <v>11148</v>
      </c>
      <c r="C3336">
        <v>25</v>
      </c>
      <c r="D3336">
        <v>100</v>
      </c>
      <c r="E3336">
        <v>0</v>
      </c>
      <c r="F3336">
        <v>359</v>
      </c>
      <c r="G3336" t="s">
        <v>11149</v>
      </c>
      <c r="H3336">
        <v>655</v>
      </c>
      <c r="I3336">
        <v>2148212</v>
      </c>
      <c r="J3336" t="s">
        <v>38</v>
      </c>
      <c r="K3336" t="s">
        <v>89</v>
      </c>
      <c r="Q3336" t="s">
        <v>1085</v>
      </c>
      <c r="R3336" t="s">
        <v>11150</v>
      </c>
      <c r="S3336">
        <v>781</v>
      </c>
      <c r="T3336">
        <v>1906</v>
      </c>
      <c r="U3336" t="s">
        <v>1915</v>
      </c>
      <c r="V3336">
        <v>0</v>
      </c>
      <c r="W3336" t="s">
        <v>11151</v>
      </c>
      <c r="X3336" t="s">
        <v>11152</v>
      </c>
      <c r="Y3336">
        <v>20</v>
      </c>
      <c r="Z3336" t="s">
        <v>44</v>
      </c>
      <c r="AA3336" t="s">
        <v>45</v>
      </c>
      <c r="AB3336" t="s">
        <v>150</v>
      </c>
      <c r="AC3336">
        <v>7000000</v>
      </c>
      <c r="AD3336">
        <v>1999</v>
      </c>
      <c r="AE3336">
        <v>476</v>
      </c>
      <c r="AF3336">
        <v>6.3</v>
      </c>
      <c r="AG3336">
        <v>1.85</v>
      </c>
      <c r="AH3336">
        <v>157</v>
      </c>
    </row>
    <row r="3337" spans="1:34">
      <c r="A3337" t="s">
        <v>34</v>
      </c>
      <c r="B3337" t="s">
        <v>11202</v>
      </c>
      <c r="C3337">
        <v>19</v>
      </c>
      <c r="D3337">
        <v>110</v>
      </c>
      <c r="E3337">
        <v>13</v>
      </c>
      <c r="F3337">
        <v>221</v>
      </c>
      <c r="G3337" t="s">
        <v>11203</v>
      </c>
      <c r="H3337">
        <v>439</v>
      </c>
      <c r="I3337">
        <v>2848578</v>
      </c>
      <c r="J3337" t="s">
        <v>38</v>
      </c>
      <c r="K3337" t="s">
        <v>89</v>
      </c>
      <c r="Q3337" t="s">
        <v>11204</v>
      </c>
      <c r="R3337" t="s">
        <v>11205</v>
      </c>
      <c r="S3337">
        <v>3942</v>
      </c>
      <c r="T3337">
        <v>1567</v>
      </c>
      <c r="U3337" t="s">
        <v>11206</v>
      </c>
      <c r="V3337">
        <v>0</v>
      </c>
      <c r="W3337" t="s">
        <v>11207</v>
      </c>
      <c r="X3337" t="s">
        <v>11208</v>
      </c>
      <c r="Y3337">
        <v>65</v>
      </c>
      <c r="Z3337" t="s">
        <v>44</v>
      </c>
      <c r="AA3337" t="s">
        <v>45</v>
      </c>
      <c r="AB3337" t="s">
        <v>150</v>
      </c>
      <c r="AC3337">
        <v>3500000</v>
      </c>
      <c r="AD3337">
        <v>2010</v>
      </c>
      <c r="AE3337">
        <v>399</v>
      </c>
      <c r="AF3337">
        <v>6.3</v>
      </c>
      <c r="AG3337">
        <v>1.78</v>
      </c>
      <c r="AH3337">
        <v>0</v>
      </c>
    </row>
    <row r="3338" spans="1:34">
      <c r="A3338" t="s">
        <v>34</v>
      </c>
      <c r="B3338" t="s">
        <v>4274</v>
      </c>
      <c r="C3338">
        <v>59</v>
      </c>
      <c r="D3338">
        <v>125</v>
      </c>
      <c r="E3338">
        <v>0</v>
      </c>
      <c r="F3338">
        <v>184</v>
      </c>
      <c r="G3338" t="s">
        <v>2705</v>
      </c>
      <c r="H3338">
        <v>443</v>
      </c>
      <c r="I3338">
        <v>65012000</v>
      </c>
      <c r="J3338" t="s">
        <v>38</v>
      </c>
      <c r="K3338" t="s">
        <v>94</v>
      </c>
      <c r="L3338" t="s">
        <v>87</v>
      </c>
      <c r="M3338" t="s">
        <v>57</v>
      </c>
      <c r="Q3338" t="s">
        <v>2820</v>
      </c>
      <c r="R3338" t="s">
        <v>11299</v>
      </c>
      <c r="S3338">
        <v>43559</v>
      </c>
      <c r="T3338">
        <v>1439</v>
      </c>
      <c r="U3338" t="s">
        <v>11245</v>
      </c>
      <c r="V3338">
        <v>1</v>
      </c>
      <c r="W3338" t="s">
        <v>11300</v>
      </c>
      <c r="X3338" t="s">
        <v>11301</v>
      </c>
      <c r="Y3338">
        <v>137</v>
      </c>
      <c r="Z3338" t="s">
        <v>44</v>
      </c>
      <c r="AA3338" t="s">
        <v>45</v>
      </c>
      <c r="AB3338" t="s">
        <v>46</v>
      </c>
      <c r="AC3338">
        <v>70000000</v>
      </c>
      <c r="AD3338">
        <v>1994</v>
      </c>
      <c r="AE3338">
        <v>277</v>
      </c>
      <c r="AF3338">
        <v>6.2</v>
      </c>
      <c r="AG3338">
        <v>1.85</v>
      </c>
      <c r="AH3338">
        <v>0</v>
      </c>
    </row>
    <row r="3339" spans="1:34">
      <c r="A3339" t="s">
        <v>34</v>
      </c>
      <c r="B3339" t="s">
        <v>11328</v>
      </c>
      <c r="C3339">
        <v>189</v>
      </c>
      <c r="D3339">
        <v>118</v>
      </c>
      <c r="E3339">
        <v>167</v>
      </c>
      <c r="F3339">
        <v>778</v>
      </c>
      <c r="G3339" t="s">
        <v>682</v>
      </c>
      <c r="H3339">
        <v>20000</v>
      </c>
      <c r="I3339">
        <v>22451</v>
      </c>
      <c r="J3339" t="s">
        <v>38</v>
      </c>
      <c r="K3339" t="s">
        <v>70</v>
      </c>
      <c r="L3339" t="s">
        <v>90</v>
      </c>
      <c r="M3339" t="s">
        <v>87</v>
      </c>
      <c r="Q3339" t="s">
        <v>8216</v>
      </c>
      <c r="R3339" t="s">
        <v>11329</v>
      </c>
      <c r="S3339">
        <v>41288</v>
      </c>
      <c r="T3339">
        <v>22447</v>
      </c>
      <c r="U3339" t="s">
        <v>2872</v>
      </c>
      <c r="V3339">
        <v>0</v>
      </c>
      <c r="W3339" t="s">
        <v>11330</v>
      </c>
      <c r="X3339" t="s">
        <v>11331</v>
      </c>
      <c r="Y3339">
        <v>126</v>
      </c>
      <c r="Z3339" t="s">
        <v>44</v>
      </c>
      <c r="AA3339" t="s">
        <v>45</v>
      </c>
      <c r="AB3339" t="s">
        <v>62</v>
      </c>
      <c r="AC3339">
        <v>60000000</v>
      </c>
      <c r="AD3339">
        <v>2014</v>
      </c>
      <c r="AE3339">
        <v>882</v>
      </c>
      <c r="AF3339">
        <v>6.2</v>
      </c>
      <c r="AG3339">
        <v>2.35</v>
      </c>
      <c r="AH3339">
        <v>17000</v>
      </c>
    </row>
    <row r="3340" spans="1:34">
      <c r="A3340" t="s">
        <v>34</v>
      </c>
      <c r="B3340" t="s">
        <v>5482</v>
      </c>
      <c r="C3340">
        <v>231</v>
      </c>
      <c r="D3340">
        <v>98</v>
      </c>
      <c r="E3340">
        <v>124</v>
      </c>
      <c r="F3340">
        <v>354</v>
      </c>
      <c r="G3340" t="s">
        <v>6807</v>
      </c>
      <c r="H3340">
        <v>931</v>
      </c>
      <c r="I3340">
        <v>89706988</v>
      </c>
      <c r="J3340" t="s">
        <v>38</v>
      </c>
      <c r="K3340" t="s">
        <v>90</v>
      </c>
      <c r="L3340" t="s">
        <v>57</v>
      </c>
      <c r="Q3340" t="s">
        <v>7080</v>
      </c>
      <c r="R3340" t="s">
        <v>11337</v>
      </c>
      <c r="S3340">
        <v>126746</v>
      </c>
      <c r="T3340">
        <v>2287</v>
      </c>
      <c r="U3340" t="s">
        <v>11338</v>
      </c>
      <c r="V3340">
        <v>1</v>
      </c>
      <c r="W3340" t="s">
        <v>11339</v>
      </c>
      <c r="X3340" t="s">
        <v>11340</v>
      </c>
      <c r="Y3340">
        <v>600</v>
      </c>
      <c r="Z3340" t="s">
        <v>44</v>
      </c>
      <c r="AA3340" t="s">
        <v>45</v>
      </c>
      <c r="AB3340" t="s">
        <v>62</v>
      </c>
      <c r="AC3340">
        <v>55000000</v>
      </c>
      <c r="AD3340">
        <v>2005</v>
      </c>
      <c r="AE3340">
        <v>507</v>
      </c>
      <c r="AF3340">
        <v>6.2</v>
      </c>
      <c r="AG3340">
        <v>2.35</v>
      </c>
      <c r="AH3340">
        <v>0</v>
      </c>
    </row>
    <row r="3341" spans="1:34">
      <c r="A3341" t="s">
        <v>76</v>
      </c>
      <c r="B3341" t="s">
        <v>9503</v>
      </c>
      <c r="C3341">
        <v>127</v>
      </c>
      <c r="D3341">
        <v>128</v>
      </c>
      <c r="E3341">
        <v>234</v>
      </c>
      <c r="F3341">
        <v>581</v>
      </c>
      <c r="G3341" t="s">
        <v>218</v>
      </c>
      <c r="H3341">
        <v>14000</v>
      </c>
      <c r="I3341">
        <v>7221458</v>
      </c>
      <c r="J3341" t="s">
        <v>38</v>
      </c>
      <c r="K3341" t="s">
        <v>57</v>
      </c>
      <c r="Q3341" t="s">
        <v>509</v>
      </c>
      <c r="R3341" t="s">
        <v>11341</v>
      </c>
      <c r="S3341">
        <v>20740</v>
      </c>
      <c r="T3341">
        <v>27614</v>
      </c>
      <c r="U3341" t="s">
        <v>673</v>
      </c>
      <c r="V3341">
        <v>0</v>
      </c>
      <c r="W3341" t="s">
        <v>11342</v>
      </c>
      <c r="X3341" t="s">
        <v>11343</v>
      </c>
      <c r="Y3341">
        <v>178</v>
      </c>
      <c r="Z3341" t="s">
        <v>44</v>
      </c>
      <c r="AA3341" t="s">
        <v>359</v>
      </c>
      <c r="AB3341" t="s">
        <v>62</v>
      </c>
      <c r="AC3341">
        <v>55000000</v>
      </c>
      <c r="AD3341">
        <v>2006</v>
      </c>
      <c r="AE3341">
        <v>12000</v>
      </c>
      <c r="AF3341">
        <v>6.2</v>
      </c>
      <c r="AG3341">
        <v>1.85</v>
      </c>
      <c r="AH3341">
        <v>0</v>
      </c>
    </row>
    <row r="3342" spans="1:34">
      <c r="A3342" t="s">
        <v>34</v>
      </c>
      <c r="B3342" t="s">
        <v>2274</v>
      </c>
      <c r="C3342">
        <v>279</v>
      </c>
      <c r="D3342">
        <v>121</v>
      </c>
      <c r="E3342">
        <v>295</v>
      </c>
      <c r="F3342">
        <v>329</v>
      </c>
      <c r="G3342" t="s">
        <v>4435</v>
      </c>
      <c r="H3342">
        <v>12000</v>
      </c>
      <c r="I3342">
        <v>79948113</v>
      </c>
      <c r="J3342" t="s">
        <v>38</v>
      </c>
      <c r="K3342" t="s">
        <v>90</v>
      </c>
      <c r="L3342" t="s">
        <v>86</v>
      </c>
      <c r="M3342" t="s">
        <v>57</v>
      </c>
      <c r="Q3342" t="s">
        <v>2304</v>
      </c>
      <c r="R3342" t="s">
        <v>11344</v>
      </c>
      <c r="S3342">
        <v>186879</v>
      </c>
      <c r="T3342">
        <v>13421</v>
      </c>
      <c r="U3342" t="s">
        <v>11345</v>
      </c>
      <c r="V3342">
        <v>0</v>
      </c>
      <c r="W3342" t="s">
        <v>11346</v>
      </c>
      <c r="X3342" t="s">
        <v>11347</v>
      </c>
      <c r="Y3342">
        <v>791</v>
      </c>
      <c r="Z3342" t="s">
        <v>44</v>
      </c>
      <c r="AA3342" t="s">
        <v>45</v>
      </c>
      <c r="AB3342" t="s">
        <v>62</v>
      </c>
      <c r="AC3342">
        <v>50000000</v>
      </c>
      <c r="AD3342">
        <v>2009</v>
      </c>
      <c r="AE3342">
        <v>748</v>
      </c>
      <c r="AF3342">
        <v>6.2</v>
      </c>
      <c r="AG3342">
        <v>2.35</v>
      </c>
      <c r="AH3342">
        <v>0</v>
      </c>
    </row>
    <row r="3343" spans="1:34">
      <c r="A3343" t="s">
        <v>34</v>
      </c>
      <c r="B3343" t="s">
        <v>3321</v>
      </c>
      <c r="C3343">
        <v>231</v>
      </c>
      <c r="D3343">
        <v>124</v>
      </c>
      <c r="E3343">
        <v>98</v>
      </c>
      <c r="F3343">
        <v>592</v>
      </c>
      <c r="G3343" t="s">
        <v>11368</v>
      </c>
      <c r="H3343">
        <v>1000</v>
      </c>
      <c r="I3343">
        <v>19445217</v>
      </c>
      <c r="J3343" t="s">
        <v>38</v>
      </c>
      <c r="K3343" t="s">
        <v>70</v>
      </c>
      <c r="L3343" t="s">
        <v>87</v>
      </c>
      <c r="Q3343" t="s">
        <v>7704</v>
      </c>
      <c r="R3343" t="s">
        <v>11369</v>
      </c>
      <c r="S3343">
        <v>67796</v>
      </c>
      <c r="T3343">
        <v>3580</v>
      </c>
      <c r="U3343" t="s">
        <v>4601</v>
      </c>
      <c r="V3343">
        <v>7</v>
      </c>
      <c r="W3343" t="s">
        <v>11370</v>
      </c>
      <c r="X3343" t="s">
        <v>11371</v>
      </c>
      <c r="Y3343">
        <v>258</v>
      </c>
      <c r="Z3343" t="s">
        <v>44</v>
      </c>
      <c r="AA3343" t="s">
        <v>45</v>
      </c>
      <c r="AB3343" t="s">
        <v>62</v>
      </c>
      <c r="AC3343">
        <v>60000000</v>
      </c>
      <c r="AD3343">
        <v>2013</v>
      </c>
      <c r="AE3343">
        <v>852</v>
      </c>
      <c r="AF3343">
        <v>6.2</v>
      </c>
      <c r="AG3343">
        <v>2.35</v>
      </c>
      <c r="AH3343">
        <v>14000</v>
      </c>
    </row>
    <row r="3344" spans="1:34">
      <c r="A3344" t="s">
        <v>34</v>
      </c>
      <c r="B3344" t="s">
        <v>7625</v>
      </c>
      <c r="C3344">
        <v>50</v>
      </c>
      <c r="D3344">
        <v>111</v>
      </c>
      <c r="E3344">
        <v>17</v>
      </c>
      <c r="F3344">
        <v>889</v>
      </c>
      <c r="G3344" t="s">
        <v>1507</v>
      </c>
      <c r="H3344">
        <v>14000</v>
      </c>
      <c r="I3344">
        <v>20300000</v>
      </c>
      <c r="J3344" t="s">
        <v>38</v>
      </c>
      <c r="K3344" t="s">
        <v>57</v>
      </c>
      <c r="Q3344" t="s">
        <v>49</v>
      </c>
      <c r="R3344" t="s">
        <v>11399</v>
      </c>
      <c r="S3344">
        <v>16741</v>
      </c>
      <c r="T3344">
        <v>17877</v>
      </c>
      <c r="U3344" t="s">
        <v>2679</v>
      </c>
      <c r="V3344">
        <v>2</v>
      </c>
      <c r="W3344" t="s">
        <v>11400</v>
      </c>
      <c r="X3344" t="s">
        <v>11401</v>
      </c>
      <c r="Y3344">
        <v>60</v>
      </c>
      <c r="Z3344" t="s">
        <v>44</v>
      </c>
      <c r="AA3344" t="s">
        <v>45</v>
      </c>
      <c r="AB3344" t="s">
        <v>46</v>
      </c>
      <c r="AC3344">
        <v>40000000</v>
      </c>
      <c r="AD3344">
        <v>1996</v>
      </c>
      <c r="AE3344">
        <v>940</v>
      </c>
      <c r="AF3344">
        <v>6.2</v>
      </c>
      <c r="AG3344">
        <v>1.85</v>
      </c>
      <c r="AH3344">
        <v>309</v>
      </c>
    </row>
    <row r="3345" spans="1:34">
      <c r="A3345" t="s">
        <v>34</v>
      </c>
      <c r="B3345" t="s">
        <v>4264</v>
      </c>
      <c r="C3345">
        <v>83</v>
      </c>
      <c r="D3345">
        <v>102</v>
      </c>
      <c r="E3345">
        <v>39</v>
      </c>
      <c r="F3345">
        <v>259</v>
      </c>
      <c r="G3345" t="s">
        <v>3737</v>
      </c>
      <c r="H3345">
        <v>1000</v>
      </c>
      <c r="I3345">
        <v>6114237</v>
      </c>
      <c r="J3345" t="s">
        <v>38</v>
      </c>
      <c r="K3345" t="s">
        <v>90</v>
      </c>
      <c r="L3345" t="s">
        <v>86</v>
      </c>
      <c r="M3345" t="s">
        <v>57</v>
      </c>
      <c r="Q3345" t="s">
        <v>10784</v>
      </c>
      <c r="R3345" t="s">
        <v>11406</v>
      </c>
      <c r="S3345">
        <v>19986</v>
      </c>
      <c r="T3345">
        <v>2664</v>
      </c>
      <c r="U3345" t="s">
        <v>11143</v>
      </c>
      <c r="V3345">
        <v>4</v>
      </c>
      <c r="W3345" t="s">
        <v>11407</v>
      </c>
      <c r="X3345" t="s">
        <v>11408</v>
      </c>
      <c r="Y3345">
        <v>207</v>
      </c>
      <c r="Z3345" t="s">
        <v>44</v>
      </c>
      <c r="AA3345" t="s">
        <v>45</v>
      </c>
      <c r="AB3345" t="s">
        <v>46</v>
      </c>
      <c r="AC3345">
        <v>40000000</v>
      </c>
      <c r="AD3345">
        <v>2001</v>
      </c>
      <c r="AE3345">
        <v>1000</v>
      </c>
      <c r="AF3345">
        <v>6.2</v>
      </c>
      <c r="AG3345">
        <v>1.85</v>
      </c>
      <c r="AH3345">
        <v>892</v>
      </c>
    </row>
    <row r="3346" spans="1:34">
      <c r="A3346" t="s">
        <v>34</v>
      </c>
      <c r="B3346" t="s">
        <v>4285</v>
      </c>
      <c r="C3346">
        <v>107</v>
      </c>
      <c r="D3346">
        <v>105</v>
      </c>
      <c r="E3346">
        <v>65</v>
      </c>
      <c r="F3346">
        <v>108</v>
      </c>
      <c r="G3346" t="s">
        <v>9106</v>
      </c>
      <c r="H3346">
        <v>628</v>
      </c>
      <c r="I3346">
        <v>16991902</v>
      </c>
      <c r="J3346" t="s">
        <v>38</v>
      </c>
      <c r="K3346" t="s">
        <v>128</v>
      </c>
      <c r="Q3346" t="s">
        <v>1163</v>
      </c>
      <c r="R3346" t="s">
        <v>11417</v>
      </c>
      <c r="S3346">
        <v>34592</v>
      </c>
      <c r="T3346">
        <v>1265</v>
      </c>
      <c r="U3346" t="s">
        <v>11418</v>
      </c>
      <c r="V3346">
        <v>0</v>
      </c>
      <c r="W3346" t="s">
        <v>11419</v>
      </c>
      <c r="X3346" t="s">
        <v>11420</v>
      </c>
      <c r="Y3346">
        <v>191</v>
      </c>
      <c r="Z3346" t="s">
        <v>44</v>
      </c>
      <c r="AA3346" t="s">
        <v>45</v>
      </c>
      <c r="AB3346" t="s">
        <v>46</v>
      </c>
      <c r="AC3346">
        <v>57000000</v>
      </c>
      <c r="AD3346">
        <v>2001</v>
      </c>
      <c r="AE3346">
        <v>316</v>
      </c>
      <c r="AF3346">
        <v>6.2</v>
      </c>
      <c r="AG3346">
        <v>2.35</v>
      </c>
      <c r="AH3346">
        <v>0</v>
      </c>
    </row>
    <row r="3347" spans="1:34">
      <c r="A3347" t="s">
        <v>34</v>
      </c>
      <c r="B3347" t="s">
        <v>1997</v>
      </c>
      <c r="C3347">
        <v>227</v>
      </c>
      <c r="D3347">
        <v>92</v>
      </c>
      <c r="E3347">
        <v>0</v>
      </c>
      <c r="F3347">
        <v>10000</v>
      </c>
      <c r="G3347" t="s">
        <v>1161</v>
      </c>
      <c r="H3347">
        <v>11000</v>
      </c>
      <c r="I3347">
        <v>14998070</v>
      </c>
      <c r="J3347" t="s">
        <v>38</v>
      </c>
      <c r="K3347" t="s">
        <v>57</v>
      </c>
      <c r="L3347" t="s">
        <v>207</v>
      </c>
      <c r="Q3347" t="s">
        <v>1785</v>
      </c>
      <c r="R3347" t="s">
        <v>11461</v>
      </c>
      <c r="S3347">
        <v>41170</v>
      </c>
      <c r="T3347">
        <v>32875</v>
      </c>
      <c r="U3347" t="s">
        <v>2215</v>
      </c>
      <c r="V3347">
        <v>3</v>
      </c>
      <c r="W3347" t="s">
        <v>11462</v>
      </c>
      <c r="X3347" t="s">
        <v>11463</v>
      </c>
      <c r="Y3347">
        <v>298</v>
      </c>
      <c r="Z3347" t="s">
        <v>44</v>
      </c>
      <c r="AA3347" t="s">
        <v>45</v>
      </c>
      <c r="AB3347" t="s">
        <v>46</v>
      </c>
      <c r="AC3347">
        <v>35000000</v>
      </c>
      <c r="AD3347">
        <v>2007</v>
      </c>
      <c r="AE3347">
        <v>10000</v>
      </c>
      <c r="AF3347">
        <v>6.2</v>
      </c>
      <c r="AG3347">
        <v>2.35</v>
      </c>
      <c r="AH3347">
        <v>0</v>
      </c>
    </row>
    <row r="3348" spans="1:34">
      <c r="A3348" t="s">
        <v>34</v>
      </c>
      <c r="B3348" t="s">
        <v>6755</v>
      </c>
      <c r="C3348">
        <v>138</v>
      </c>
      <c r="D3348">
        <v>107</v>
      </c>
      <c r="E3348">
        <v>209</v>
      </c>
      <c r="F3348">
        <v>357</v>
      </c>
      <c r="G3348" t="s">
        <v>9631</v>
      </c>
      <c r="H3348">
        <v>2000</v>
      </c>
      <c r="I3348">
        <v>42385520</v>
      </c>
      <c r="J3348" t="s">
        <v>38</v>
      </c>
      <c r="K3348" t="s">
        <v>128</v>
      </c>
      <c r="L3348" t="s">
        <v>87</v>
      </c>
      <c r="Q3348" t="s">
        <v>9828</v>
      </c>
      <c r="R3348" t="s">
        <v>11479</v>
      </c>
      <c r="S3348">
        <v>47297</v>
      </c>
      <c r="T3348">
        <v>4059</v>
      </c>
      <c r="U3348" t="s">
        <v>11480</v>
      </c>
      <c r="V3348">
        <v>0</v>
      </c>
      <c r="W3348" t="s">
        <v>11481</v>
      </c>
      <c r="X3348" t="s">
        <v>11482</v>
      </c>
      <c r="Y3348">
        <v>86</v>
      </c>
      <c r="Z3348" t="s">
        <v>44</v>
      </c>
      <c r="AA3348" t="s">
        <v>45</v>
      </c>
      <c r="AB3348" t="s">
        <v>62</v>
      </c>
      <c r="AC3348">
        <v>30000000</v>
      </c>
      <c r="AD3348">
        <v>2010</v>
      </c>
      <c r="AE3348">
        <v>594</v>
      </c>
      <c r="AF3348">
        <v>6.2</v>
      </c>
      <c r="AG3348">
        <v>1.85</v>
      </c>
      <c r="AH3348">
        <v>16000</v>
      </c>
    </row>
    <row r="3349" spans="1:34">
      <c r="A3349" t="s">
        <v>76</v>
      </c>
      <c r="B3349" t="s">
        <v>1268</v>
      </c>
      <c r="C3349">
        <v>54</v>
      </c>
      <c r="D3349">
        <v>120</v>
      </c>
      <c r="E3349">
        <v>278</v>
      </c>
      <c r="F3349">
        <v>387</v>
      </c>
      <c r="G3349" t="s">
        <v>8213</v>
      </c>
      <c r="H3349">
        <v>844</v>
      </c>
      <c r="I3349">
        <v>763044</v>
      </c>
      <c r="J3349" t="s">
        <v>38</v>
      </c>
      <c r="K3349" t="s">
        <v>57</v>
      </c>
      <c r="Q3349" t="s">
        <v>1913</v>
      </c>
      <c r="R3349" t="s">
        <v>11504</v>
      </c>
      <c r="S3349">
        <v>4257</v>
      </c>
      <c r="T3349">
        <v>3286</v>
      </c>
      <c r="U3349" t="s">
        <v>7736</v>
      </c>
      <c r="V3349">
        <v>4</v>
      </c>
      <c r="W3349" t="s">
        <v>11505</v>
      </c>
      <c r="X3349" t="s">
        <v>11506</v>
      </c>
      <c r="Y3349">
        <v>52</v>
      </c>
      <c r="Z3349" t="s">
        <v>44</v>
      </c>
      <c r="AA3349" t="s">
        <v>710</v>
      </c>
      <c r="AB3349" t="s">
        <v>46</v>
      </c>
      <c r="AC3349">
        <v>23000000</v>
      </c>
      <c r="AD3349">
        <v>2003</v>
      </c>
      <c r="AE3349">
        <v>766</v>
      </c>
      <c r="AF3349">
        <v>6.2</v>
      </c>
      <c r="AG3349">
        <v>1.85</v>
      </c>
      <c r="AH3349">
        <v>188</v>
      </c>
    </row>
    <row r="3350" spans="1:34">
      <c r="A3350" t="s">
        <v>34</v>
      </c>
      <c r="B3350" t="s">
        <v>3999</v>
      </c>
      <c r="C3350">
        <v>118</v>
      </c>
      <c r="D3350">
        <v>141</v>
      </c>
      <c r="E3350">
        <v>300</v>
      </c>
      <c r="F3350">
        <v>73</v>
      </c>
      <c r="G3350" t="s">
        <v>11543</v>
      </c>
      <c r="H3350">
        <v>805</v>
      </c>
      <c r="I3350">
        <v>16123851</v>
      </c>
      <c r="J3350" t="s">
        <v>38</v>
      </c>
      <c r="Q3350" t="s">
        <v>8379</v>
      </c>
      <c r="R3350" t="s">
        <v>11544</v>
      </c>
      <c r="S3350">
        <v>17373</v>
      </c>
      <c r="T3350">
        <v>1618</v>
      </c>
      <c r="U3350" t="s">
        <v>2084</v>
      </c>
      <c r="V3350">
        <v>2</v>
      </c>
      <c r="W3350" t="s">
        <v>11545</v>
      </c>
      <c r="X3350" t="s">
        <v>11546</v>
      </c>
      <c r="Y3350">
        <v>148</v>
      </c>
      <c r="Z3350" t="s">
        <v>44</v>
      </c>
      <c r="AA3350" t="s">
        <v>45</v>
      </c>
      <c r="AB3350" t="s">
        <v>62</v>
      </c>
      <c r="AC3350">
        <v>23000000</v>
      </c>
      <c r="AD3350">
        <v>2004</v>
      </c>
      <c r="AE3350">
        <v>539</v>
      </c>
      <c r="AF3350">
        <v>6.2</v>
      </c>
      <c r="AG3350">
        <v>2.35</v>
      </c>
      <c r="AH3350">
        <v>767</v>
      </c>
    </row>
    <row r="3351" spans="1:34">
      <c r="A3351" t="s">
        <v>34</v>
      </c>
      <c r="B3351" t="s">
        <v>11567</v>
      </c>
      <c r="C3351">
        <v>129</v>
      </c>
      <c r="D3351">
        <v>100</v>
      </c>
      <c r="E3351">
        <v>17</v>
      </c>
      <c r="F3351">
        <v>86</v>
      </c>
      <c r="G3351" t="s">
        <v>11568</v>
      </c>
      <c r="H3351">
        <v>669</v>
      </c>
      <c r="I3351">
        <v>6852144</v>
      </c>
      <c r="J3351" t="s">
        <v>38</v>
      </c>
      <c r="K3351" t="s">
        <v>94</v>
      </c>
      <c r="L3351" t="s">
        <v>86</v>
      </c>
      <c r="M3351" t="s">
        <v>57</v>
      </c>
      <c r="Q3351" t="s">
        <v>1212</v>
      </c>
      <c r="R3351" t="s">
        <v>11569</v>
      </c>
      <c r="S3351">
        <v>15169</v>
      </c>
      <c r="T3351">
        <v>1267</v>
      </c>
      <c r="U3351" t="s">
        <v>11570</v>
      </c>
      <c r="V3351">
        <v>0</v>
      </c>
      <c r="W3351" t="s">
        <v>11571</v>
      </c>
      <c r="X3351" t="s">
        <v>11572</v>
      </c>
      <c r="Y3351">
        <v>213</v>
      </c>
      <c r="Z3351" t="s">
        <v>44</v>
      </c>
      <c r="AA3351" t="s">
        <v>710</v>
      </c>
      <c r="AB3351" t="s">
        <v>62</v>
      </c>
      <c r="AC3351">
        <v>22000000</v>
      </c>
      <c r="AD3351">
        <v>2003</v>
      </c>
      <c r="AE3351">
        <v>429</v>
      </c>
      <c r="AF3351">
        <v>6.2</v>
      </c>
      <c r="AG3351">
        <v>2.35</v>
      </c>
      <c r="AH3351">
        <v>0</v>
      </c>
    </row>
    <row r="3352" spans="1:34">
      <c r="A3352" t="s">
        <v>34</v>
      </c>
      <c r="B3352" t="s">
        <v>11573</v>
      </c>
      <c r="C3352">
        <v>21</v>
      </c>
      <c r="D3352">
        <v>101</v>
      </c>
      <c r="E3352">
        <v>25</v>
      </c>
      <c r="F3352">
        <v>407</v>
      </c>
      <c r="G3352" t="s">
        <v>7422</v>
      </c>
      <c r="H3352">
        <v>18000</v>
      </c>
      <c r="I3352">
        <v>375474</v>
      </c>
      <c r="J3352" t="s">
        <v>38</v>
      </c>
      <c r="K3352" t="s">
        <v>80</v>
      </c>
      <c r="L3352" t="s">
        <v>520</v>
      </c>
      <c r="Q3352" t="s">
        <v>615</v>
      </c>
      <c r="R3352" t="s">
        <v>11574</v>
      </c>
      <c r="S3352">
        <v>2613</v>
      </c>
      <c r="T3352">
        <v>20354</v>
      </c>
      <c r="U3352" t="s">
        <v>11575</v>
      </c>
      <c r="V3352">
        <v>0</v>
      </c>
      <c r="W3352" t="s">
        <v>11576</v>
      </c>
      <c r="X3352" t="s">
        <v>11577</v>
      </c>
      <c r="Y3352">
        <v>46</v>
      </c>
      <c r="Z3352" t="s">
        <v>44</v>
      </c>
      <c r="AA3352" t="s">
        <v>45</v>
      </c>
      <c r="AB3352" t="s">
        <v>150</v>
      </c>
      <c r="AC3352">
        <v>20000000</v>
      </c>
      <c r="AD3352">
        <v>2005</v>
      </c>
      <c r="AE3352">
        <v>723</v>
      </c>
      <c r="AF3352">
        <v>6.2</v>
      </c>
      <c r="AG3352">
        <v>2.35</v>
      </c>
      <c r="AH3352">
        <v>445</v>
      </c>
    </row>
    <row r="3353" spans="1:34">
      <c r="A3353" t="s">
        <v>34</v>
      </c>
      <c r="B3353" t="s">
        <v>6755</v>
      </c>
      <c r="C3353">
        <v>97</v>
      </c>
      <c r="D3353">
        <v>98</v>
      </c>
      <c r="E3353">
        <v>209</v>
      </c>
      <c r="F3353">
        <v>129</v>
      </c>
      <c r="G3353" t="s">
        <v>11593</v>
      </c>
      <c r="H3353">
        <v>158</v>
      </c>
      <c r="I3353">
        <v>58006147</v>
      </c>
      <c r="J3353" t="s">
        <v>38</v>
      </c>
      <c r="K3353" t="s">
        <v>128</v>
      </c>
      <c r="L3353" t="s">
        <v>91</v>
      </c>
      <c r="M3353" t="s">
        <v>87</v>
      </c>
      <c r="Q3353" t="s">
        <v>11594</v>
      </c>
      <c r="R3353" t="s">
        <v>11595</v>
      </c>
      <c r="S3353">
        <v>67653</v>
      </c>
      <c r="T3353">
        <v>816</v>
      </c>
      <c r="U3353" t="s">
        <v>11596</v>
      </c>
      <c r="V3353">
        <v>2</v>
      </c>
      <c r="W3353" t="s">
        <v>11597</v>
      </c>
      <c r="X3353" t="s">
        <v>11598</v>
      </c>
      <c r="Y3353">
        <v>108</v>
      </c>
      <c r="Z3353" t="s">
        <v>44</v>
      </c>
      <c r="AA3353" t="s">
        <v>45</v>
      </c>
      <c r="AB3353" t="s">
        <v>62</v>
      </c>
      <c r="AC3353">
        <v>23000000</v>
      </c>
      <c r="AD3353">
        <v>2008</v>
      </c>
      <c r="AE3353">
        <v>152</v>
      </c>
      <c r="AF3353">
        <v>6.2</v>
      </c>
      <c r="AG3353">
        <v>1.85</v>
      </c>
      <c r="AH3353">
        <v>0</v>
      </c>
    </row>
    <row r="3354" spans="1:34">
      <c r="A3354" t="s">
        <v>34</v>
      </c>
      <c r="B3354" t="s">
        <v>11603</v>
      </c>
      <c r="C3354">
        <v>67</v>
      </c>
      <c r="D3354">
        <v>92</v>
      </c>
      <c r="E3354">
        <v>6</v>
      </c>
      <c r="F3354">
        <v>227</v>
      </c>
      <c r="G3354" t="s">
        <v>9158</v>
      </c>
      <c r="H3354">
        <v>10000</v>
      </c>
      <c r="I3354">
        <v>23091</v>
      </c>
      <c r="J3354" t="s">
        <v>38</v>
      </c>
      <c r="K3354" t="s">
        <v>87</v>
      </c>
      <c r="L3354" t="s">
        <v>207</v>
      </c>
      <c r="Q3354" t="s">
        <v>2194</v>
      </c>
      <c r="R3354" t="s">
        <v>11604</v>
      </c>
      <c r="S3354">
        <v>5664</v>
      </c>
      <c r="T3354">
        <v>11091</v>
      </c>
      <c r="U3354" t="s">
        <v>2365</v>
      </c>
      <c r="V3354">
        <v>1</v>
      </c>
      <c r="W3354" t="s">
        <v>11605</v>
      </c>
      <c r="X3354" t="s">
        <v>11606</v>
      </c>
      <c r="Y3354">
        <v>42</v>
      </c>
      <c r="Z3354" t="s">
        <v>44</v>
      </c>
      <c r="AA3354" t="s">
        <v>329</v>
      </c>
      <c r="AB3354" t="s">
        <v>46</v>
      </c>
      <c r="AC3354">
        <v>15000000</v>
      </c>
      <c r="AD3354">
        <v>2008</v>
      </c>
      <c r="AE3354">
        <v>304</v>
      </c>
      <c r="AF3354">
        <v>6.2</v>
      </c>
      <c r="AG3354">
        <v>2.35</v>
      </c>
      <c r="AH3354">
        <v>921</v>
      </c>
    </row>
    <row r="3355" spans="1:34">
      <c r="A3355" t="s">
        <v>34</v>
      </c>
      <c r="B3355" t="s">
        <v>10585</v>
      </c>
      <c r="C3355">
        <v>93</v>
      </c>
      <c r="D3355">
        <v>101</v>
      </c>
      <c r="E3355">
        <v>26</v>
      </c>
      <c r="F3355">
        <v>266</v>
      </c>
      <c r="G3355" t="s">
        <v>10040</v>
      </c>
      <c r="H3355">
        <v>838</v>
      </c>
      <c r="I3355">
        <v>24881000</v>
      </c>
      <c r="J3355" t="s">
        <v>38</v>
      </c>
      <c r="K3355" t="s">
        <v>70</v>
      </c>
      <c r="L3355" t="s">
        <v>94</v>
      </c>
      <c r="M3355" t="s">
        <v>57</v>
      </c>
      <c r="Q3355" t="s">
        <v>11621</v>
      </c>
      <c r="R3355" t="s">
        <v>11622</v>
      </c>
      <c r="S3355">
        <v>57140</v>
      </c>
      <c r="T3355">
        <v>1812</v>
      </c>
      <c r="U3355" t="s">
        <v>9263</v>
      </c>
      <c r="V3355">
        <v>0</v>
      </c>
      <c r="W3355" t="s">
        <v>11623</v>
      </c>
      <c r="X3355" t="s">
        <v>11624</v>
      </c>
      <c r="Y3355">
        <v>195</v>
      </c>
      <c r="Z3355" t="s">
        <v>44</v>
      </c>
      <c r="AA3355" t="s">
        <v>45</v>
      </c>
      <c r="AB3355" t="s">
        <v>46</v>
      </c>
      <c r="AC3355">
        <v>15000000</v>
      </c>
      <c r="AD3355">
        <v>1996</v>
      </c>
      <c r="AE3355">
        <v>328</v>
      </c>
      <c r="AF3355">
        <v>6.2</v>
      </c>
      <c r="AG3355">
        <v>1.85</v>
      </c>
      <c r="AH3355">
        <v>6000</v>
      </c>
    </row>
    <row r="3356" spans="1:34">
      <c r="A3356" t="s">
        <v>34</v>
      </c>
      <c r="B3356" t="s">
        <v>1831</v>
      </c>
      <c r="C3356">
        <v>92</v>
      </c>
      <c r="D3356">
        <v>95</v>
      </c>
      <c r="E3356">
        <v>596</v>
      </c>
      <c r="F3356">
        <v>697</v>
      </c>
      <c r="G3356" t="s">
        <v>5073</v>
      </c>
      <c r="H3356">
        <v>1000</v>
      </c>
      <c r="I3356">
        <v>16017403</v>
      </c>
      <c r="J3356" t="s">
        <v>38</v>
      </c>
      <c r="K3356" t="s">
        <v>87</v>
      </c>
      <c r="L3356" t="s">
        <v>57</v>
      </c>
      <c r="Q3356" t="s">
        <v>3737</v>
      </c>
      <c r="R3356" t="s">
        <v>11663</v>
      </c>
      <c r="S3356">
        <v>17333</v>
      </c>
      <c r="T3356">
        <v>3300</v>
      </c>
      <c r="U3356" t="s">
        <v>2904</v>
      </c>
      <c r="V3356">
        <v>2</v>
      </c>
      <c r="W3356" t="s">
        <v>11664</v>
      </c>
      <c r="X3356" t="s">
        <v>11665</v>
      </c>
      <c r="Y3356">
        <v>153</v>
      </c>
      <c r="Z3356" t="s">
        <v>44</v>
      </c>
      <c r="AA3356" t="s">
        <v>45</v>
      </c>
      <c r="AB3356" t="s">
        <v>46</v>
      </c>
      <c r="AC3356">
        <v>5000000</v>
      </c>
      <c r="AD3356">
        <v>2001</v>
      </c>
      <c r="AE3356">
        <v>835</v>
      </c>
      <c r="AF3356">
        <v>6.2</v>
      </c>
      <c r="AG3356">
        <v>1.85</v>
      </c>
      <c r="AH3356">
        <v>0</v>
      </c>
    </row>
    <row r="3357" spans="1:34">
      <c r="A3357" t="s">
        <v>34</v>
      </c>
      <c r="B3357" t="s">
        <v>11692</v>
      </c>
      <c r="C3357">
        <v>26</v>
      </c>
      <c r="D3357">
        <v>97</v>
      </c>
      <c r="E3357">
        <v>3</v>
      </c>
      <c r="F3357">
        <v>204</v>
      </c>
      <c r="G3357" t="s">
        <v>8731</v>
      </c>
      <c r="H3357">
        <v>679</v>
      </c>
      <c r="I3357">
        <v>883887</v>
      </c>
      <c r="J3357" t="s">
        <v>38</v>
      </c>
      <c r="Q3357" t="s">
        <v>11693</v>
      </c>
      <c r="R3357" t="s">
        <v>11694</v>
      </c>
      <c r="S3357">
        <v>1201</v>
      </c>
      <c r="T3357">
        <v>1426</v>
      </c>
      <c r="U3357" t="s">
        <v>5726</v>
      </c>
      <c r="V3357">
        <v>3</v>
      </c>
      <c r="W3357" t="s">
        <v>11695</v>
      </c>
      <c r="X3357" t="s">
        <v>11696</v>
      </c>
      <c r="Y3357">
        <v>14</v>
      </c>
      <c r="Z3357" t="s">
        <v>44</v>
      </c>
      <c r="AA3357" t="s">
        <v>45</v>
      </c>
      <c r="AB3357" t="s">
        <v>150</v>
      </c>
      <c r="AC3357">
        <v>9000000</v>
      </c>
      <c r="AD3357">
        <v>2009</v>
      </c>
      <c r="AE3357">
        <v>537</v>
      </c>
      <c r="AF3357">
        <v>6.2</v>
      </c>
      <c r="AG3357">
        <v>2.35</v>
      </c>
      <c r="AH3357">
        <v>0</v>
      </c>
    </row>
    <row r="3358" spans="1:34">
      <c r="A3358" t="s">
        <v>34</v>
      </c>
      <c r="B3358" t="s">
        <v>4683</v>
      </c>
      <c r="C3358">
        <v>36</v>
      </c>
      <c r="D3358">
        <v>97</v>
      </c>
      <c r="E3358">
        <v>781</v>
      </c>
      <c r="F3358">
        <v>90</v>
      </c>
      <c r="G3358" t="s">
        <v>11725</v>
      </c>
      <c r="H3358">
        <v>596</v>
      </c>
      <c r="I3358">
        <v>117560</v>
      </c>
      <c r="J3358" t="s">
        <v>38</v>
      </c>
      <c r="K3358" t="s">
        <v>87</v>
      </c>
      <c r="Q3358" t="s">
        <v>1831</v>
      </c>
      <c r="R3358" t="s">
        <v>11726</v>
      </c>
      <c r="S3358">
        <v>2330</v>
      </c>
      <c r="T3358">
        <v>1081</v>
      </c>
      <c r="U3358" t="s">
        <v>11727</v>
      </c>
      <c r="V3358">
        <v>0</v>
      </c>
      <c r="W3358" t="s">
        <v>11728</v>
      </c>
      <c r="X3358" t="s">
        <v>11729</v>
      </c>
      <c r="Y3358">
        <v>29</v>
      </c>
      <c r="Z3358" t="s">
        <v>44</v>
      </c>
      <c r="AA3358" t="s">
        <v>45</v>
      </c>
      <c r="AB3358" t="s">
        <v>46</v>
      </c>
      <c r="AC3358">
        <v>6000000</v>
      </c>
      <c r="AD3358">
        <v>2006</v>
      </c>
      <c r="AE3358">
        <v>206</v>
      </c>
      <c r="AF3358">
        <v>6.2</v>
      </c>
      <c r="AG3358">
        <v>1.85</v>
      </c>
      <c r="AH3358">
        <v>224</v>
      </c>
    </row>
    <row r="3359" spans="1:34">
      <c r="A3359" t="s">
        <v>34</v>
      </c>
      <c r="B3359" t="s">
        <v>10045</v>
      </c>
      <c r="C3359">
        <v>31</v>
      </c>
      <c r="D3359">
        <v>90</v>
      </c>
      <c r="E3359">
        <v>204</v>
      </c>
      <c r="F3359">
        <v>697</v>
      </c>
      <c r="G3359" t="s">
        <v>2904</v>
      </c>
      <c r="H3359">
        <v>1000</v>
      </c>
      <c r="I3359">
        <v>99147</v>
      </c>
      <c r="J3359" t="s">
        <v>38</v>
      </c>
      <c r="Q3359" t="s">
        <v>232</v>
      </c>
      <c r="R3359" t="s">
        <v>11739</v>
      </c>
      <c r="S3359">
        <v>1884</v>
      </c>
      <c r="T3359">
        <v>3207</v>
      </c>
      <c r="U3359" t="s">
        <v>11740</v>
      </c>
      <c r="V3359">
        <v>3</v>
      </c>
      <c r="W3359" t="s">
        <v>11741</v>
      </c>
      <c r="X3359" t="s">
        <v>11742</v>
      </c>
      <c r="Y3359">
        <v>28</v>
      </c>
      <c r="Z3359" t="s">
        <v>44</v>
      </c>
      <c r="AA3359" t="s">
        <v>45</v>
      </c>
      <c r="AB3359" t="s">
        <v>46</v>
      </c>
      <c r="AC3359">
        <v>2000000</v>
      </c>
      <c r="AD3359">
        <v>1998</v>
      </c>
      <c r="AE3359">
        <v>697</v>
      </c>
      <c r="AF3359">
        <v>6.2</v>
      </c>
      <c r="AG3359">
        <v>1.85</v>
      </c>
      <c r="AH3359">
        <v>69</v>
      </c>
    </row>
    <row r="3360" spans="1:34">
      <c r="A3360" t="s">
        <v>34</v>
      </c>
      <c r="B3360" t="s">
        <v>8313</v>
      </c>
      <c r="C3360">
        <v>141</v>
      </c>
      <c r="D3360">
        <v>112</v>
      </c>
      <c r="E3360">
        <v>105</v>
      </c>
      <c r="F3360">
        <v>748</v>
      </c>
      <c r="G3360" t="s">
        <v>1210</v>
      </c>
      <c r="H3360">
        <v>18000</v>
      </c>
      <c r="I3360">
        <v>317125</v>
      </c>
      <c r="J3360" t="s">
        <v>38</v>
      </c>
      <c r="K3360" t="s">
        <v>87</v>
      </c>
      <c r="Q3360" t="s">
        <v>915</v>
      </c>
      <c r="R3360" t="s">
        <v>11756</v>
      </c>
      <c r="S3360">
        <v>23334</v>
      </c>
      <c r="T3360">
        <v>25269</v>
      </c>
      <c r="U3360" t="s">
        <v>4435</v>
      </c>
      <c r="V3360">
        <v>0</v>
      </c>
      <c r="W3360" t="s">
        <v>11757</v>
      </c>
      <c r="X3360" t="s">
        <v>11758</v>
      </c>
      <c r="Y3360">
        <v>87</v>
      </c>
      <c r="Z3360" t="s">
        <v>44</v>
      </c>
      <c r="AA3360" t="s">
        <v>772</v>
      </c>
      <c r="AB3360" t="s">
        <v>46</v>
      </c>
      <c r="AC3360">
        <v>16000000</v>
      </c>
      <c r="AD3360">
        <v>2013</v>
      </c>
      <c r="AE3360">
        <v>6000</v>
      </c>
      <c r="AF3360">
        <v>6.2</v>
      </c>
      <c r="AG3360">
        <v>2.35</v>
      </c>
      <c r="AH3360">
        <v>0</v>
      </c>
    </row>
    <row r="3361" spans="1:34">
      <c r="A3361" t="s">
        <v>34</v>
      </c>
      <c r="B3361" t="s">
        <v>3454</v>
      </c>
      <c r="C3361">
        <v>371</v>
      </c>
      <c r="D3361">
        <v>118</v>
      </c>
      <c r="E3361">
        <v>0</v>
      </c>
      <c r="F3361">
        <v>559</v>
      </c>
      <c r="G3361" t="s">
        <v>209</v>
      </c>
      <c r="H3361">
        <v>13000</v>
      </c>
      <c r="I3361">
        <v>78031620</v>
      </c>
      <c r="J3361" t="s">
        <v>38</v>
      </c>
      <c r="K3361" t="s">
        <v>207</v>
      </c>
      <c r="Q3361" t="s">
        <v>859</v>
      </c>
      <c r="R3361" t="s">
        <v>11885</v>
      </c>
      <c r="S3361">
        <v>102248</v>
      </c>
      <c r="T3361">
        <v>27674</v>
      </c>
      <c r="U3361" t="s">
        <v>1919</v>
      </c>
      <c r="V3361">
        <v>7</v>
      </c>
      <c r="W3361" t="s">
        <v>11886</v>
      </c>
      <c r="X3361" t="s">
        <v>11887</v>
      </c>
      <c r="Y3361">
        <v>403</v>
      </c>
      <c r="Z3361" t="s">
        <v>44</v>
      </c>
      <c r="AA3361" t="s">
        <v>45</v>
      </c>
      <c r="AB3361" t="s">
        <v>62</v>
      </c>
      <c r="AC3361">
        <v>70000000</v>
      </c>
      <c r="AD3361">
        <v>2014</v>
      </c>
      <c r="AE3361">
        <v>13000</v>
      </c>
      <c r="AF3361">
        <v>6.1</v>
      </c>
      <c r="AG3361">
        <v>2.35</v>
      </c>
      <c r="AH3361">
        <v>34000</v>
      </c>
    </row>
    <row r="3362" spans="1:34">
      <c r="A3362" t="s">
        <v>34</v>
      </c>
      <c r="B3362" t="s">
        <v>11913</v>
      </c>
      <c r="C3362">
        <v>34</v>
      </c>
      <c r="D3362">
        <v>124</v>
      </c>
      <c r="E3362">
        <v>50</v>
      </c>
      <c r="F3362">
        <v>672</v>
      </c>
      <c r="G3362" t="s">
        <v>5160</v>
      </c>
      <c r="H3362">
        <v>1000</v>
      </c>
      <c r="I3362">
        <v>51045801</v>
      </c>
      <c r="J3362" t="s">
        <v>38</v>
      </c>
      <c r="K3362" t="s">
        <v>87</v>
      </c>
      <c r="Q3362" t="s">
        <v>2677</v>
      </c>
      <c r="R3362" t="s">
        <v>11914</v>
      </c>
      <c r="S3362">
        <v>11370</v>
      </c>
      <c r="T3362">
        <v>3653</v>
      </c>
      <c r="U3362" t="s">
        <v>1136</v>
      </c>
      <c r="V3362">
        <v>2</v>
      </c>
      <c r="W3362" t="s">
        <v>11915</v>
      </c>
      <c r="X3362" t="s">
        <v>11916</v>
      </c>
      <c r="Y3362">
        <v>54</v>
      </c>
      <c r="Z3362" t="s">
        <v>44</v>
      </c>
      <c r="AA3362" t="s">
        <v>45</v>
      </c>
      <c r="AB3362" t="s">
        <v>62</v>
      </c>
      <c r="AC3362">
        <v>60000000</v>
      </c>
      <c r="AD3362">
        <v>1996</v>
      </c>
      <c r="AE3362">
        <v>944</v>
      </c>
      <c r="AF3362">
        <v>6.1</v>
      </c>
      <c r="AG3362">
        <v>1.85</v>
      </c>
      <c r="AH3362">
        <v>829</v>
      </c>
    </row>
    <row r="3363" spans="1:34">
      <c r="A3363" t="s">
        <v>34</v>
      </c>
      <c r="B3363" t="s">
        <v>7076</v>
      </c>
      <c r="C3363">
        <v>117</v>
      </c>
      <c r="D3363">
        <v>104</v>
      </c>
      <c r="E3363">
        <v>293</v>
      </c>
      <c r="F3363">
        <v>256</v>
      </c>
      <c r="G3363" t="s">
        <v>8634</v>
      </c>
      <c r="H3363">
        <v>780</v>
      </c>
      <c r="I3363">
        <v>30063805</v>
      </c>
      <c r="J3363" t="s">
        <v>38</v>
      </c>
      <c r="K3363" t="s">
        <v>70</v>
      </c>
      <c r="L3363" t="s">
        <v>90</v>
      </c>
      <c r="M3363" t="s">
        <v>87</v>
      </c>
      <c r="N3363" t="s">
        <v>57</v>
      </c>
      <c r="Q3363" t="s">
        <v>264</v>
      </c>
      <c r="R3363" t="s">
        <v>11938</v>
      </c>
      <c r="S3363">
        <v>31788</v>
      </c>
      <c r="T3363">
        <v>2109</v>
      </c>
      <c r="U3363" t="s">
        <v>3215</v>
      </c>
      <c r="V3363">
        <v>0</v>
      </c>
      <c r="W3363" t="s">
        <v>11939</v>
      </c>
      <c r="X3363" t="s">
        <v>11940</v>
      </c>
      <c r="Y3363">
        <v>243</v>
      </c>
      <c r="Z3363" t="s">
        <v>44</v>
      </c>
      <c r="AA3363" t="s">
        <v>45</v>
      </c>
      <c r="AB3363" t="s">
        <v>62</v>
      </c>
      <c r="AC3363">
        <v>60000000</v>
      </c>
      <c r="AD3363">
        <v>2002</v>
      </c>
      <c r="AE3363">
        <v>265</v>
      </c>
      <c r="AF3363">
        <v>6.1</v>
      </c>
      <c r="AG3363">
        <v>2.35</v>
      </c>
      <c r="AH3363">
        <v>0</v>
      </c>
    </row>
    <row r="3364" spans="1:34">
      <c r="A3364" t="s">
        <v>76</v>
      </c>
      <c r="B3364" t="s">
        <v>1718</v>
      </c>
      <c r="C3364">
        <v>183</v>
      </c>
      <c r="D3364">
        <v>105</v>
      </c>
      <c r="E3364">
        <v>0</v>
      </c>
      <c r="F3364">
        <v>308</v>
      </c>
      <c r="G3364" t="s">
        <v>4366</v>
      </c>
      <c r="H3364">
        <v>845</v>
      </c>
      <c r="I3364">
        <v>1304837</v>
      </c>
      <c r="J3364" t="s">
        <v>38</v>
      </c>
      <c r="K3364" t="s">
        <v>90</v>
      </c>
      <c r="L3364" t="s">
        <v>57</v>
      </c>
      <c r="Q3364" t="s">
        <v>3603</v>
      </c>
      <c r="R3364" t="s">
        <v>12013</v>
      </c>
      <c r="S3364">
        <v>21481</v>
      </c>
      <c r="T3364">
        <v>2355</v>
      </c>
      <c r="U3364" t="s">
        <v>8179</v>
      </c>
      <c r="V3364">
        <v>2</v>
      </c>
      <c r="W3364" t="s">
        <v>12014</v>
      </c>
      <c r="X3364" t="s">
        <v>12015</v>
      </c>
      <c r="Y3364">
        <v>175</v>
      </c>
      <c r="Z3364" t="s">
        <v>44</v>
      </c>
      <c r="AA3364" t="s">
        <v>45</v>
      </c>
      <c r="AB3364" t="s">
        <v>46</v>
      </c>
      <c r="AC3364">
        <v>32000000</v>
      </c>
      <c r="AD3364">
        <v>2006</v>
      </c>
      <c r="AE3364">
        <v>552</v>
      </c>
      <c r="AF3364">
        <v>6.1</v>
      </c>
      <c r="AG3364">
        <v>1.66</v>
      </c>
      <c r="AH3364">
        <v>559</v>
      </c>
    </row>
    <row r="3365" spans="1:34">
      <c r="A3365" t="s">
        <v>34</v>
      </c>
      <c r="B3365" t="s">
        <v>12034</v>
      </c>
      <c r="C3365">
        <v>85</v>
      </c>
      <c r="D3365">
        <v>131</v>
      </c>
      <c r="E3365">
        <v>43</v>
      </c>
      <c r="F3365">
        <v>362</v>
      </c>
      <c r="G3365" t="s">
        <v>1610</v>
      </c>
      <c r="H3365">
        <v>18000</v>
      </c>
      <c r="I3365">
        <v>52799004</v>
      </c>
      <c r="J3365" t="s">
        <v>38</v>
      </c>
      <c r="K3365" t="s">
        <v>87</v>
      </c>
      <c r="Q3365" t="s">
        <v>915</v>
      </c>
      <c r="R3365" t="s">
        <v>12035</v>
      </c>
      <c r="S3365">
        <v>28942</v>
      </c>
      <c r="T3365">
        <v>19815</v>
      </c>
      <c r="U3365" t="s">
        <v>12036</v>
      </c>
      <c r="V3365">
        <v>0</v>
      </c>
      <c r="W3365" t="s">
        <v>12037</v>
      </c>
      <c r="X3365" t="s">
        <v>12038</v>
      </c>
      <c r="Y3365">
        <v>223</v>
      </c>
      <c r="Z3365" t="s">
        <v>44</v>
      </c>
      <c r="AA3365" t="s">
        <v>45</v>
      </c>
      <c r="AB3365" t="s">
        <v>62</v>
      </c>
      <c r="AC3365">
        <v>55000000</v>
      </c>
      <c r="AD3365">
        <v>1999</v>
      </c>
      <c r="AE3365">
        <v>652</v>
      </c>
      <c r="AF3365">
        <v>6.1</v>
      </c>
      <c r="AG3365">
        <v>2.35</v>
      </c>
      <c r="AH3365">
        <v>0</v>
      </c>
    </row>
    <row r="3366" spans="1:34">
      <c r="A3366" t="s">
        <v>34</v>
      </c>
      <c r="B3366" t="s">
        <v>12142</v>
      </c>
      <c r="C3366">
        <v>167</v>
      </c>
      <c r="D3366">
        <v>100</v>
      </c>
      <c r="E3366">
        <v>143</v>
      </c>
      <c r="F3366">
        <v>430</v>
      </c>
      <c r="G3366" t="s">
        <v>1803</v>
      </c>
      <c r="H3366">
        <v>829</v>
      </c>
      <c r="I3366">
        <v>5005883</v>
      </c>
      <c r="J3366" t="s">
        <v>38</v>
      </c>
      <c r="K3366" t="s">
        <v>90</v>
      </c>
      <c r="L3366" t="s">
        <v>87</v>
      </c>
      <c r="M3366" t="s">
        <v>57</v>
      </c>
      <c r="Q3366" t="s">
        <v>2347</v>
      </c>
      <c r="R3366" t="s">
        <v>12143</v>
      </c>
      <c r="S3366">
        <v>29649</v>
      </c>
      <c r="T3366">
        <v>2295</v>
      </c>
      <c r="U3366" t="s">
        <v>1398</v>
      </c>
      <c r="V3366">
        <v>1</v>
      </c>
      <c r="W3366" t="s">
        <v>12144</v>
      </c>
      <c r="X3366" t="s">
        <v>12145</v>
      </c>
      <c r="Y3366">
        <v>361</v>
      </c>
      <c r="Z3366" t="s">
        <v>44</v>
      </c>
      <c r="AA3366" t="s">
        <v>45</v>
      </c>
      <c r="AB3366" t="s">
        <v>46</v>
      </c>
      <c r="AC3366">
        <v>20000000</v>
      </c>
      <c r="AD3366">
        <v>2004</v>
      </c>
      <c r="AE3366">
        <v>681</v>
      </c>
      <c r="AF3366">
        <v>6.1</v>
      </c>
      <c r="AG3366">
        <v>1.85</v>
      </c>
      <c r="AH3366">
        <v>0</v>
      </c>
    </row>
    <row r="3367" spans="1:34">
      <c r="A3367" t="s">
        <v>34</v>
      </c>
      <c r="B3367" t="s">
        <v>12155</v>
      </c>
      <c r="C3367">
        <v>104</v>
      </c>
      <c r="D3367">
        <v>109</v>
      </c>
      <c r="E3367">
        <v>128</v>
      </c>
      <c r="F3367">
        <v>1000</v>
      </c>
      <c r="G3367" t="s">
        <v>1518</v>
      </c>
      <c r="H3367">
        <v>11000</v>
      </c>
      <c r="I3367">
        <v>13491653</v>
      </c>
      <c r="J3367" t="s">
        <v>38</v>
      </c>
      <c r="K3367" t="s">
        <v>57</v>
      </c>
      <c r="Q3367" t="s">
        <v>1694</v>
      </c>
      <c r="R3367" t="s">
        <v>12156</v>
      </c>
      <c r="S3367">
        <v>23728</v>
      </c>
      <c r="T3367">
        <v>14995</v>
      </c>
      <c r="U3367" t="s">
        <v>434</v>
      </c>
      <c r="V3367">
        <v>0</v>
      </c>
      <c r="W3367" t="s">
        <v>12157</v>
      </c>
      <c r="X3367" t="s">
        <v>12158</v>
      </c>
      <c r="Y3367">
        <v>213</v>
      </c>
      <c r="Z3367" t="s">
        <v>44</v>
      </c>
      <c r="AA3367" t="s">
        <v>45</v>
      </c>
      <c r="AB3367" t="s">
        <v>46</v>
      </c>
      <c r="AC3367">
        <v>18000000</v>
      </c>
      <c r="AD3367">
        <v>2001</v>
      </c>
      <c r="AE3367">
        <v>2000</v>
      </c>
      <c r="AF3367">
        <v>6.1</v>
      </c>
      <c r="AG3367">
        <v>2.35</v>
      </c>
      <c r="AH3367">
        <v>813</v>
      </c>
    </row>
    <row r="3368" spans="1:34">
      <c r="A3368" t="s">
        <v>34</v>
      </c>
      <c r="B3368" t="s">
        <v>4830</v>
      </c>
      <c r="C3368">
        <v>101</v>
      </c>
      <c r="D3368">
        <v>112</v>
      </c>
      <c r="E3368">
        <v>49</v>
      </c>
      <c r="F3368">
        <v>237</v>
      </c>
      <c r="G3368" t="s">
        <v>1773</v>
      </c>
      <c r="H3368">
        <v>656</v>
      </c>
      <c r="I3368">
        <v>91038276</v>
      </c>
      <c r="J3368" t="s">
        <v>38</v>
      </c>
      <c r="K3368" t="s">
        <v>128</v>
      </c>
      <c r="L3368" t="s">
        <v>87</v>
      </c>
      <c r="Q3368" t="s">
        <v>7085</v>
      </c>
      <c r="R3368" t="s">
        <v>12171</v>
      </c>
      <c r="S3368">
        <v>47876</v>
      </c>
      <c r="T3368">
        <v>1307</v>
      </c>
      <c r="U3368" t="s">
        <v>12172</v>
      </c>
      <c r="V3368">
        <v>0</v>
      </c>
      <c r="W3368" t="s">
        <v>12173</v>
      </c>
      <c r="X3368" t="s">
        <v>12174</v>
      </c>
      <c r="Y3368">
        <v>320</v>
      </c>
      <c r="Z3368" t="s">
        <v>44</v>
      </c>
      <c r="AA3368" t="s">
        <v>45</v>
      </c>
      <c r="AB3368" t="s">
        <v>62</v>
      </c>
      <c r="AC3368">
        <v>13000000</v>
      </c>
      <c r="AD3368">
        <v>2001</v>
      </c>
      <c r="AE3368">
        <v>363</v>
      </c>
      <c r="AF3368">
        <v>6.1</v>
      </c>
      <c r="AG3368">
        <v>1.85</v>
      </c>
      <c r="AH3368">
        <v>0</v>
      </c>
    </row>
    <row r="3369" spans="1:34">
      <c r="A3369" t="s">
        <v>34</v>
      </c>
      <c r="B3369" t="s">
        <v>7046</v>
      </c>
      <c r="C3369">
        <v>51</v>
      </c>
      <c r="D3369">
        <v>95</v>
      </c>
      <c r="E3369">
        <v>213</v>
      </c>
      <c r="F3369">
        <v>92</v>
      </c>
      <c r="G3369" t="s">
        <v>12249</v>
      </c>
      <c r="H3369">
        <v>225</v>
      </c>
      <c r="I3369">
        <v>94900000</v>
      </c>
      <c r="J3369" t="s">
        <v>38</v>
      </c>
      <c r="K3369" t="s">
        <v>128</v>
      </c>
      <c r="L3369" t="s">
        <v>87</v>
      </c>
      <c r="Q3369" t="s">
        <v>4229</v>
      </c>
      <c r="R3369" t="s">
        <v>12250</v>
      </c>
      <c r="S3369">
        <v>35172</v>
      </c>
      <c r="T3369">
        <v>791</v>
      </c>
      <c r="U3369" t="s">
        <v>12251</v>
      </c>
      <c r="V3369">
        <v>0</v>
      </c>
      <c r="W3369" t="s">
        <v>12252</v>
      </c>
      <c r="X3369" t="s">
        <v>12253</v>
      </c>
      <c r="Y3369">
        <v>128</v>
      </c>
      <c r="Z3369" t="s">
        <v>44</v>
      </c>
      <c r="AA3369" t="s">
        <v>45</v>
      </c>
      <c r="AB3369" t="s">
        <v>46</v>
      </c>
      <c r="AC3369">
        <v>4000000</v>
      </c>
      <c r="AD3369">
        <v>1983</v>
      </c>
      <c r="AE3369">
        <v>174</v>
      </c>
      <c r="AF3369">
        <v>6.1</v>
      </c>
      <c r="AG3369">
        <v>1.85</v>
      </c>
      <c r="AH3369">
        <v>0</v>
      </c>
    </row>
    <row r="3370" spans="1:34">
      <c r="A3370" t="s">
        <v>34</v>
      </c>
      <c r="B3370" t="s">
        <v>1890</v>
      </c>
      <c r="C3370">
        <v>45</v>
      </c>
      <c r="D3370">
        <v>99</v>
      </c>
      <c r="E3370">
        <v>1000</v>
      </c>
      <c r="F3370">
        <v>409</v>
      </c>
      <c r="G3370" t="s">
        <v>5390</v>
      </c>
      <c r="H3370">
        <v>849</v>
      </c>
      <c r="I3370">
        <v>10572742</v>
      </c>
      <c r="J3370" t="s">
        <v>38</v>
      </c>
      <c r="K3370" t="s">
        <v>87</v>
      </c>
      <c r="Q3370" t="s">
        <v>8386</v>
      </c>
      <c r="R3370" t="s">
        <v>12277</v>
      </c>
      <c r="S3370">
        <v>2326</v>
      </c>
      <c r="T3370">
        <v>2269</v>
      </c>
      <c r="U3370" t="s">
        <v>5426</v>
      </c>
      <c r="V3370">
        <v>1</v>
      </c>
      <c r="W3370" t="s">
        <v>12278</v>
      </c>
      <c r="X3370" t="s">
        <v>12279</v>
      </c>
      <c r="Y3370">
        <v>21</v>
      </c>
      <c r="Z3370" t="s">
        <v>44</v>
      </c>
      <c r="AA3370" t="s">
        <v>45</v>
      </c>
      <c r="AB3370" t="s">
        <v>62</v>
      </c>
      <c r="AC3370">
        <v>8000000</v>
      </c>
      <c r="AD3370">
        <v>2009</v>
      </c>
      <c r="AE3370">
        <v>578</v>
      </c>
      <c r="AF3370">
        <v>6.1</v>
      </c>
      <c r="AG3370">
        <v>1.85</v>
      </c>
      <c r="AH3370">
        <v>738</v>
      </c>
    </row>
    <row r="3371" spans="1:34">
      <c r="A3371" t="s">
        <v>34</v>
      </c>
      <c r="B3371" t="s">
        <v>12288</v>
      </c>
      <c r="C3371">
        <v>70</v>
      </c>
      <c r="D3371">
        <v>106</v>
      </c>
      <c r="E3371">
        <v>19</v>
      </c>
      <c r="F3371">
        <v>9</v>
      </c>
      <c r="G3371" t="s">
        <v>2645</v>
      </c>
      <c r="H3371">
        <v>585</v>
      </c>
      <c r="I3371">
        <v>20262</v>
      </c>
      <c r="J3371" t="s">
        <v>38</v>
      </c>
      <c r="Q3371" t="s">
        <v>954</v>
      </c>
      <c r="R3371" t="s">
        <v>12289</v>
      </c>
      <c r="S3371">
        <v>1738</v>
      </c>
      <c r="T3371">
        <v>629</v>
      </c>
      <c r="U3371" t="s">
        <v>12290</v>
      </c>
      <c r="V3371">
        <v>2</v>
      </c>
      <c r="W3371" t="s">
        <v>12291</v>
      </c>
      <c r="X3371" t="s">
        <v>12292</v>
      </c>
      <c r="Y3371">
        <v>10</v>
      </c>
      <c r="Z3371" t="s">
        <v>188</v>
      </c>
      <c r="AA3371" t="s">
        <v>189</v>
      </c>
      <c r="AB3371" t="s">
        <v>199</v>
      </c>
      <c r="AC3371">
        <v>4000000</v>
      </c>
      <c r="AD3371">
        <v>2014</v>
      </c>
      <c r="AE3371">
        <v>29</v>
      </c>
      <c r="AF3371">
        <v>6.1</v>
      </c>
      <c r="AG3371">
        <v>2.35</v>
      </c>
      <c r="AH3371">
        <v>278</v>
      </c>
    </row>
    <row r="3372" spans="1:34">
      <c r="A3372" t="s">
        <v>34</v>
      </c>
      <c r="B3372" t="s">
        <v>12309</v>
      </c>
      <c r="C3372">
        <v>158</v>
      </c>
      <c r="D3372">
        <v>96</v>
      </c>
      <c r="E3372">
        <v>31</v>
      </c>
      <c r="F3372">
        <v>328</v>
      </c>
      <c r="G3372" t="s">
        <v>813</v>
      </c>
      <c r="H3372">
        <v>804</v>
      </c>
      <c r="I3372">
        <v>3590010</v>
      </c>
      <c r="J3372" t="s">
        <v>38</v>
      </c>
      <c r="K3372" t="s">
        <v>128</v>
      </c>
      <c r="L3372" t="s">
        <v>87</v>
      </c>
      <c r="Q3372" t="s">
        <v>7916</v>
      </c>
      <c r="R3372" t="s">
        <v>12310</v>
      </c>
      <c r="S3372">
        <v>20885</v>
      </c>
      <c r="T3372">
        <v>3013</v>
      </c>
      <c r="U3372" t="s">
        <v>10560</v>
      </c>
      <c r="V3372">
        <v>0</v>
      </c>
      <c r="W3372" t="s">
        <v>12311</v>
      </c>
      <c r="X3372" t="s">
        <v>12312</v>
      </c>
      <c r="Y3372">
        <v>60</v>
      </c>
      <c r="Z3372" t="s">
        <v>44</v>
      </c>
      <c r="AA3372" t="s">
        <v>329</v>
      </c>
      <c r="AB3372" t="s">
        <v>46</v>
      </c>
      <c r="AC3372">
        <v>2000000</v>
      </c>
      <c r="AD3372">
        <v>2015</v>
      </c>
      <c r="AE3372">
        <v>625</v>
      </c>
      <c r="AF3372">
        <v>6.1</v>
      </c>
      <c r="AG3372">
        <v>1.85</v>
      </c>
      <c r="AH3372">
        <v>0</v>
      </c>
    </row>
    <row r="3373" spans="1:34">
      <c r="A3373" t="s">
        <v>34</v>
      </c>
      <c r="B3373" t="s">
        <v>12355</v>
      </c>
      <c r="C3373">
        <v>17</v>
      </c>
      <c r="D3373">
        <v>112</v>
      </c>
      <c r="E3373">
        <v>12</v>
      </c>
      <c r="F3373">
        <v>699</v>
      </c>
      <c r="G3373" t="s">
        <v>2209</v>
      </c>
      <c r="H3373">
        <v>33000</v>
      </c>
      <c r="I3373">
        <v>13134</v>
      </c>
      <c r="J3373" t="s">
        <v>38</v>
      </c>
      <c r="K3373" t="s">
        <v>520</v>
      </c>
      <c r="Q3373" t="s">
        <v>1449</v>
      </c>
      <c r="R3373" t="s">
        <v>12356</v>
      </c>
      <c r="S3373">
        <v>2004</v>
      </c>
      <c r="T3373">
        <v>35294</v>
      </c>
      <c r="U3373" t="s">
        <v>12357</v>
      </c>
      <c r="V3373">
        <v>2</v>
      </c>
      <c r="W3373" t="s">
        <v>12358</v>
      </c>
      <c r="X3373" t="s">
        <v>12359</v>
      </c>
      <c r="Y3373">
        <v>32</v>
      </c>
      <c r="Z3373" t="s">
        <v>44</v>
      </c>
      <c r="AA3373" t="s">
        <v>45</v>
      </c>
      <c r="AB3373" t="s">
        <v>46</v>
      </c>
      <c r="AC3373">
        <v>500000</v>
      </c>
      <c r="AD3373">
        <v>2002</v>
      </c>
      <c r="AE3373">
        <v>1000</v>
      </c>
      <c r="AF3373">
        <v>6.1</v>
      </c>
      <c r="AG3373">
        <v>2.35</v>
      </c>
      <c r="AH3373">
        <v>183</v>
      </c>
    </row>
    <row r="3374" spans="1:34">
      <c r="A3374" t="s">
        <v>34</v>
      </c>
      <c r="B3374" t="s">
        <v>2238</v>
      </c>
      <c r="C3374">
        <v>106</v>
      </c>
      <c r="D3374">
        <v>137</v>
      </c>
      <c r="E3374">
        <v>102</v>
      </c>
      <c r="F3374">
        <v>877</v>
      </c>
      <c r="G3374" t="s">
        <v>5458</v>
      </c>
      <c r="H3374">
        <v>2000</v>
      </c>
      <c r="I3374">
        <v>22406362</v>
      </c>
      <c r="J3374" t="s">
        <v>38</v>
      </c>
      <c r="K3374" t="s">
        <v>80</v>
      </c>
      <c r="L3374" t="s">
        <v>207</v>
      </c>
      <c r="M3374" t="s">
        <v>92</v>
      </c>
      <c r="Q3374" t="s">
        <v>1479</v>
      </c>
      <c r="R3374" t="s">
        <v>12395</v>
      </c>
      <c r="S3374">
        <v>16832</v>
      </c>
      <c r="T3374">
        <v>5780</v>
      </c>
      <c r="U3374" t="s">
        <v>2781</v>
      </c>
      <c r="V3374">
        <v>0</v>
      </c>
      <c r="W3374" t="s">
        <v>12396</v>
      </c>
      <c r="X3374" t="s">
        <v>12397</v>
      </c>
      <c r="Y3374">
        <v>267</v>
      </c>
      <c r="Z3374" t="s">
        <v>44</v>
      </c>
      <c r="AA3374" t="s">
        <v>45</v>
      </c>
      <c r="AB3374" t="s">
        <v>62</v>
      </c>
      <c r="AC3374">
        <v>107000000</v>
      </c>
      <c r="AD3374">
        <v>2004</v>
      </c>
      <c r="AE3374">
        <v>973</v>
      </c>
      <c r="AF3374">
        <v>6</v>
      </c>
      <c r="AG3374">
        <v>2.35</v>
      </c>
      <c r="AH3374">
        <v>701</v>
      </c>
    </row>
    <row r="3375" spans="1:34">
      <c r="A3375" t="s">
        <v>34</v>
      </c>
      <c r="B3375" t="s">
        <v>1159</v>
      </c>
      <c r="C3375">
        <v>108</v>
      </c>
      <c r="D3375">
        <v>134</v>
      </c>
      <c r="E3375">
        <v>272</v>
      </c>
      <c r="F3375">
        <v>215</v>
      </c>
      <c r="G3375" t="s">
        <v>12424</v>
      </c>
      <c r="H3375">
        <v>548</v>
      </c>
      <c r="I3375">
        <v>36976367</v>
      </c>
      <c r="J3375" t="s">
        <v>38</v>
      </c>
      <c r="K3375" t="s">
        <v>90</v>
      </c>
      <c r="L3375" t="s">
        <v>86</v>
      </c>
      <c r="M3375" t="s">
        <v>57</v>
      </c>
      <c r="Q3375" t="s">
        <v>1568</v>
      </c>
      <c r="R3375" t="s">
        <v>12425</v>
      </c>
      <c r="S3375">
        <v>81611</v>
      </c>
      <c r="T3375">
        <v>1044</v>
      </c>
      <c r="U3375" t="s">
        <v>12426</v>
      </c>
      <c r="V3375">
        <v>3</v>
      </c>
      <c r="W3375" t="s">
        <v>12427</v>
      </c>
      <c r="X3375" t="s">
        <v>12428</v>
      </c>
      <c r="Y3375">
        <v>274</v>
      </c>
      <c r="Z3375" t="s">
        <v>44</v>
      </c>
      <c r="AA3375" t="s">
        <v>45</v>
      </c>
      <c r="AB3375" t="s">
        <v>62</v>
      </c>
      <c r="AC3375">
        <v>75000000</v>
      </c>
      <c r="AD3375">
        <v>1998</v>
      </c>
      <c r="AE3375">
        <v>270</v>
      </c>
      <c r="AF3375">
        <v>6</v>
      </c>
      <c r="AG3375">
        <v>2.35</v>
      </c>
      <c r="AH3375">
        <v>0</v>
      </c>
    </row>
    <row r="3376" spans="1:34">
      <c r="A3376" t="s">
        <v>34</v>
      </c>
      <c r="B3376" t="s">
        <v>964</v>
      </c>
      <c r="C3376">
        <v>242</v>
      </c>
      <c r="D3376">
        <v>129</v>
      </c>
      <c r="E3376">
        <v>0</v>
      </c>
      <c r="F3376">
        <v>625</v>
      </c>
      <c r="G3376" t="s">
        <v>6331</v>
      </c>
      <c r="H3376">
        <v>12000</v>
      </c>
      <c r="I3376">
        <v>70236496</v>
      </c>
      <c r="J3376" t="s">
        <v>38</v>
      </c>
      <c r="K3376" t="s">
        <v>80</v>
      </c>
      <c r="L3376" t="s">
        <v>57</v>
      </c>
      <c r="Q3376" t="s">
        <v>2304</v>
      </c>
      <c r="R3376" t="s">
        <v>12445</v>
      </c>
      <c r="S3376">
        <v>67395</v>
      </c>
      <c r="T3376">
        <v>14421</v>
      </c>
      <c r="U3376" t="s">
        <v>3066</v>
      </c>
      <c r="V3376">
        <v>0</v>
      </c>
      <c r="W3376" t="s">
        <v>12446</v>
      </c>
      <c r="X3376" t="s">
        <v>12447</v>
      </c>
      <c r="Y3376">
        <v>564</v>
      </c>
      <c r="Z3376" t="s">
        <v>44</v>
      </c>
      <c r="AA3376" t="s">
        <v>45</v>
      </c>
      <c r="AB3376" t="s">
        <v>62</v>
      </c>
      <c r="AC3376">
        <v>63000000</v>
      </c>
      <c r="AD3376">
        <v>2006</v>
      </c>
      <c r="AE3376">
        <v>1000</v>
      </c>
      <c r="AF3376">
        <v>6</v>
      </c>
      <c r="AG3376">
        <v>1.85</v>
      </c>
      <c r="AH3376">
        <v>0</v>
      </c>
    </row>
    <row r="3377" spans="1:55">
      <c r="A3377" t="s">
        <v>34</v>
      </c>
      <c r="B3377" t="s">
        <v>1159</v>
      </c>
      <c r="C3377">
        <v>55</v>
      </c>
      <c r="D3377">
        <v>128</v>
      </c>
      <c r="E3377">
        <v>272</v>
      </c>
      <c r="F3377">
        <v>383</v>
      </c>
      <c r="G3377" t="s">
        <v>5804</v>
      </c>
      <c r="H3377">
        <v>2000</v>
      </c>
      <c r="I3377">
        <v>83000000</v>
      </c>
      <c r="J3377" t="s">
        <v>38</v>
      </c>
      <c r="K3377" t="s">
        <v>57</v>
      </c>
      <c r="Q3377" t="s">
        <v>2766</v>
      </c>
      <c r="R3377" t="s">
        <v>12465</v>
      </c>
      <c r="S3377">
        <v>36587</v>
      </c>
      <c r="T3377">
        <v>3888</v>
      </c>
      <c r="U3377" t="s">
        <v>8444</v>
      </c>
      <c r="V3377">
        <v>0</v>
      </c>
      <c r="W3377" t="s">
        <v>12466</v>
      </c>
      <c r="X3377" t="s">
        <v>12467</v>
      </c>
      <c r="Y3377">
        <v>95</v>
      </c>
      <c r="Z3377" t="s">
        <v>44</v>
      </c>
      <c r="AA3377" t="s">
        <v>45</v>
      </c>
      <c r="AB3377" t="s">
        <v>46</v>
      </c>
      <c r="AC3377">
        <v>55000000</v>
      </c>
      <c r="AD3377">
        <v>1994</v>
      </c>
      <c r="AE3377">
        <v>812</v>
      </c>
      <c r="AF3377">
        <v>6</v>
      </c>
      <c r="AG3377">
        <v>2.35</v>
      </c>
      <c r="AH3377">
        <v>0</v>
      </c>
    </row>
    <row r="3378" spans="1:55">
      <c r="A3378" t="s">
        <v>34</v>
      </c>
      <c r="B3378" t="s">
        <v>5619</v>
      </c>
      <c r="C3378">
        <v>174</v>
      </c>
      <c r="D3378">
        <v>84</v>
      </c>
      <c r="E3378">
        <v>260</v>
      </c>
      <c r="F3378">
        <v>692</v>
      </c>
      <c r="G3378" t="s">
        <v>12298</v>
      </c>
      <c r="H3378">
        <v>6000</v>
      </c>
      <c r="I3378">
        <v>21283440</v>
      </c>
      <c r="J3378" t="s">
        <v>38</v>
      </c>
      <c r="K3378" t="s">
        <v>90</v>
      </c>
      <c r="L3378" t="s">
        <v>57</v>
      </c>
      <c r="Q3378" t="s">
        <v>1210</v>
      </c>
      <c r="R3378" t="s">
        <v>12484</v>
      </c>
      <c r="S3378">
        <v>46239</v>
      </c>
      <c r="T3378">
        <v>8018</v>
      </c>
      <c r="U3378" t="s">
        <v>9744</v>
      </c>
      <c r="V3378">
        <v>0</v>
      </c>
      <c r="W3378" t="s">
        <v>12485</v>
      </c>
      <c r="X3378" t="s">
        <v>12486</v>
      </c>
      <c r="Y3378">
        <v>137</v>
      </c>
      <c r="Z3378" t="s">
        <v>44</v>
      </c>
      <c r="AA3378" t="s">
        <v>45</v>
      </c>
      <c r="AB3378" t="s">
        <v>62</v>
      </c>
      <c r="AC3378">
        <v>55000000</v>
      </c>
      <c r="AD3378">
        <v>2011</v>
      </c>
      <c r="AE3378">
        <v>694</v>
      </c>
      <c r="AF3378">
        <v>6</v>
      </c>
      <c r="AG3378">
        <v>2.35</v>
      </c>
      <c r="AH3378">
        <v>0</v>
      </c>
    </row>
    <row r="3379" spans="1:55">
      <c r="A3379" t="s">
        <v>34</v>
      </c>
      <c r="B3379" t="s">
        <v>1826</v>
      </c>
      <c r="C3379">
        <v>159</v>
      </c>
      <c r="D3379">
        <v>110</v>
      </c>
      <c r="E3379">
        <v>118</v>
      </c>
      <c r="F3379">
        <v>287</v>
      </c>
      <c r="G3379" t="s">
        <v>6397</v>
      </c>
      <c r="H3379">
        <v>11000</v>
      </c>
      <c r="I3379">
        <v>5773519</v>
      </c>
      <c r="J3379" t="s">
        <v>38</v>
      </c>
      <c r="K3379" t="s">
        <v>94</v>
      </c>
      <c r="L3379" t="s">
        <v>86</v>
      </c>
      <c r="M3379" t="s">
        <v>57</v>
      </c>
      <c r="Q3379" t="s">
        <v>1694</v>
      </c>
      <c r="R3379" t="s">
        <v>12513</v>
      </c>
      <c r="S3379">
        <v>28618</v>
      </c>
      <c r="T3379">
        <v>12876</v>
      </c>
      <c r="U3379" t="s">
        <v>4371</v>
      </c>
      <c r="V3379">
        <v>2</v>
      </c>
      <c r="W3379" t="s">
        <v>12514</v>
      </c>
      <c r="X3379" t="s">
        <v>12515</v>
      </c>
      <c r="Y3379">
        <v>91</v>
      </c>
      <c r="Z3379" t="s">
        <v>44</v>
      </c>
      <c r="AA3379" t="s">
        <v>45</v>
      </c>
      <c r="AB3379" t="s">
        <v>62</v>
      </c>
      <c r="AC3379">
        <v>40000000</v>
      </c>
      <c r="AD3379">
        <v>2015</v>
      </c>
      <c r="AE3379">
        <v>1000</v>
      </c>
      <c r="AF3379">
        <v>6</v>
      </c>
      <c r="AG3379">
        <v>2.35</v>
      </c>
      <c r="AH3379">
        <v>11000</v>
      </c>
    </row>
    <row r="3380" spans="1:55">
      <c r="A3380" t="s">
        <v>34</v>
      </c>
      <c r="B3380" t="s">
        <v>4398</v>
      </c>
      <c r="C3380">
        <v>30</v>
      </c>
      <c r="D3380">
        <v>112</v>
      </c>
      <c r="E3380">
        <v>44</v>
      </c>
      <c r="F3380">
        <v>533</v>
      </c>
      <c r="G3380" t="s">
        <v>7483</v>
      </c>
      <c r="H3380">
        <v>1000</v>
      </c>
      <c r="I3380">
        <v>77231</v>
      </c>
      <c r="J3380" t="s">
        <v>38</v>
      </c>
      <c r="K3380" t="s">
        <v>80</v>
      </c>
      <c r="L3380" t="s">
        <v>207</v>
      </c>
      <c r="Q3380" t="s">
        <v>6331</v>
      </c>
      <c r="R3380" t="s">
        <v>12538</v>
      </c>
      <c r="S3380">
        <v>3322</v>
      </c>
      <c r="T3380">
        <v>2115</v>
      </c>
      <c r="U3380" t="s">
        <v>4769</v>
      </c>
      <c r="V3380">
        <v>0</v>
      </c>
      <c r="W3380" t="s">
        <v>12539</v>
      </c>
      <c r="X3380" t="s">
        <v>12540</v>
      </c>
      <c r="Y3380">
        <v>32</v>
      </c>
      <c r="Z3380" t="s">
        <v>12541</v>
      </c>
      <c r="AA3380" t="s">
        <v>301</v>
      </c>
      <c r="AB3380" t="s">
        <v>46</v>
      </c>
      <c r="AC3380">
        <v>25000000</v>
      </c>
      <c r="AD3380">
        <v>2005</v>
      </c>
      <c r="AE3380">
        <v>580</v>
      </c>
      <c r="AF3380">
        <v>6</v>
      </c>
      <c r="AG3380">
        <v>2.35</v>
      </c>
      <c r="AH3380">
        <v>265</v>
      </c>
    </row>
    <row r="3381" spans="1:55">
      <c r="A3381" t="s">
        <v>34</v>
      </c>
      <c r="B3381" t="s">
        <v>7582</v>
      </c>
      <c r="C3381">
        <v>267</v>
      </c>
      <c r="D3381">
        <v>114</v>
      </c>
      <c r="E3381">
        <v>101</v>
      </c>
      <c r="F3381">
        <v>2000</v>
      </c>
      <c r="G3381" t="s">
        <v>12548</v>
      </c>
      <c r="H3381">
        <v>12000</v>
      </c>
      <c r="I3381">
        <v>33037754</v>
      </c>
      <c r="J3381" t="s">
        <v>38</v>
      </c>
      <c r="K3381" t="s">
        <v>94</v>
      </c>
      <c r="L3381" t="s">
        <v>90</v>
      </c>
      <c r="M3381" t="s">
        <v>57</v>
      </c>
      <c r="Q3381" t="s">
        <v>218</v>
      </c>
      <c r="R3381" t="s">
        <v>12549</v>
      </c>
      <c r="S3381">
        <v>75864</v>
      </c>
      <c r="T3381">
        <v>19904</v>
      </c>
      <c r="U3381" t="s">
        <v>2265</v>
      </c>
      <c r="V3381">
        <v>1</v>
      </c>
      <c r="W3381" t="s">
        <v>12550</v>
      </c>
      <c r="X3381" t="s">
        <v>12551</v>
      </c>
      <c r="Y3381">
        <v>197</v>
      </c>
      <c r="Z3381" t="s">
        <v>44</v>
      </c>
      <c r="AA3381" t="s">
        <v>45</v>
      </c>
      <c r="AB3381" t="s">
        <v>62</v>
      </c>
      <c r="AC3381">
        <v>37000000</v>
      </c>
      <c r="AD3381">
        <v>2011</v>
      </c>
      <c r="AE3381">
        <v>3000</v>
      </c>
      <c r="AF3381">
        <v>6</v>
      </c>
      <c r="AG3381">
        <v>2.35</v>
      </c>
      <c r="AH3381">
        <v>23000</v>
      </c>
      <c r="BC3381" t="s">
        <v>57</v>
      </c>
    </row>
    <row r="3382" spans="1:55">
      <c r="A3382" t="s">
        <v>34</v>
      </c>
      <c r="B3382" t="s">
        <v>12579</v>
      </c>
      <c r="C3382">
        <v>93</v>
      </c>
      <c r="D3382">
        <v>116</v>
      </c>
      <c r="E3382">
        <v>144</v>
      </c>
      <c r="F3382">
        <v>477</v>
      </c>
      <c r="G3382" t="s">
        <v>2876</v>
      </c>
      <c r="H3382">
        <v>1000</v>
      </c>
      <c r="I3382">
        <v>69586544</v>
      </c>
      <c r="J3382" t="s">
        <v>38</v>
      </c>
      <c r="Q3382" t="s">
        <v>435</v>
      </c>
      <c r="R3382" t="s">
        <v>12580</v>
      </c>
      <c r="S3382">
        <v>15352</v>
      </c>
      <c r="T3382">
        <v>3845</v>
      </c>
      <c r="U3382" t="s">
        <v>12581</v>
      </c>
      <c r="V3382">
        <v>4</v>
      </c>
      <c r="W3382" t="s">
        <v>12582</v>
      </c>
      <c r="X3382" t="s">
        <v>12583</v>
      </c>
      <c r="Y3382">
        <v>199</v>
      </c>
      <c r="Z3382" t="s">
        <v>44</v>
      </c>
      <c r="AA3382" t="s">
        <v>45</v>
      </c>
      <c r="AB3382" t="s">
        <v>62</v>
      </c>
      <c r="AC3382">
        <v>27000000</v>
      </c>
      <c r="AD3382">
        <v>2002</v>
      </c>
      <c r="AE3382">
        <v>482</v>
      </c>
      <c r="AF3382">
        <v>6</v>
      </c>
      <c r="AG3382">
        <v>2.35</v>
      </c>
      <c r="AH3382">
        <v>0</v>
      </c>
    </row>
    <row r="3383" spans="1:55">
      <c r="A3383" t="s">
        <v>34</v>
      </c>
      <c r="B3383" t="s">
        <v>12591</v>
      </c>
      <c r="C3383">
        <v>93</v>
      </c>
      <c r="D3383">
        <v>118</v>
      </c>
      <c r="E3383">
        <v>49</v>
      </c>
      <c r="F3383">
        <v>155</v>
      </c>
      <c r="G3383" t="s">
        <v>12592</v>
      </c>
      <c r="H3383">
        <v>11000</v>
      </c>
      <c r="I3383">
        <v>16252765</v>
      </c>
      <c r="J3383" t="s">
        <v>38</v>
      </c>
      <c r="K3383" t="s">
        <v>90</v>
      </c>
      <c r="L3383" t="s">
        <v>87</v>
      </c>
      <c r="M3383" t="s">
        <v>57</v>
      </c>
      <c r="Q3383" t="s">
        <v>1742</v>
      </c>
      <c r="R3383" t="s">
        <v>12593</v>
      </c>
      <c r="S3383">
        <v>44913</v>
      </c>
      <c r="T3383">
        <v>11662</v>
      </c>
      <c r="U3383" t="s">
        <v>12594</v>
      </c>
      <c r="V3383">
        <v>1</v>
      </c>
      <c r="W3383" t="s">
        <v>12595</v>
      </c>
      <c r="X3383" t="s">
        <v>12596</v>
      </c>
      <c r="Y3383">
        <v>181</v>
      </c>
      <c r="Z3383" t="s">
        <v>44</v>
      </c>
      <c r="AA3383" t="s">
        <v>301</v>
      </c>
      <c r="AB3383" t="s">
        <v>46</v>
      </c>
      <c r="AC3383">
        <v>42000000</v>
      </c>
      <c r="AD3383">
        <v>2001</v>
      </c>
      <c r="AE3383">
        <v>216</v>
      </c>
      <c r="AF3383">
        <v>6</v>
      </c>
      <c r="AG3383">
        <v>2.35</v>
      </c>
      <c r="AH3383">
        <v>3000</v>
      </c>
    </row>
    <row r="3384" spans="1:55">
      <c r="A3384" t="s">
        <v>34</v>
      </c>
      <c r="B3384" t="s">
        <v>1826</v>
      </c>
      <c r="C3384">
        <v>159</v>
      </c>
      <c r="D3384">
        <v>110</v>
      </c>
      <c r="E3384">
        <v>118</v>
      </c>
      <c r="F3384">
        <v>287</v>
      </c>
      <c r="G3384" t="s">
        <v>6397</v>
      </c>
      <c r="H3384">
        <v>11000</v>
      </c>
      <c r="I3384">
        <v>5773519</v>
      </c>
      <c r="J3384" t="s">
        <v>38</v>
      </c>
      <c r="K3384" t="s">
        <v>94</v>
      </c>
      <c r="L3384" t="s">
        <v>86</v>
      </c>
      <c r="M3384" t="s">
        <v>57</v>
      </c>
      <c r="Q3384" t="s">
        <v>1694</v>
      </c>
      <c r="R3384" t="s">
        <v>12513</v>
      </c>
      <c r="S3384">
        <v>28621</v>
      </c>
      <c r="T3384">
        <v>12876</v>
      </c>
      <c r="U3384" t="s">
        <v>4371</v>
      </c>
      <c r="V3384">
        <v>2</v>
      </c>
      <c r="W3384" t="s">
        <v>12514</v>
      </c>
      <c r="X3384" t="s">
        <v>12515</v>
      </c>
      <c r="Y3384">
        <v>91</v>
      </c>
      <c r="Z3384" t="s">
        <v>44</v>
      </c>
      <c r="AA3384" t="s">
        <v>45</v>
      </c>
      <c r="AB3384" t="s">
        <v>62</v>
      </c>
      <c r="AC3384">
        <v>40000000</v>
      </c>
      <c r="AD3384">
        <v>2015</v>
      </c>
      <c r="AE3384">
        <v>1000</v>
      </c>
      <c r="AF3384">
        <v>6</v>
      </c>
      <c r="AG3384">
        <v>2.35</v>
      </c>
      <c r="AH3384">
        <v>11000</v>
      </c>
    </row>
    <row r="3385" spans="1:55">
      <c r="A3385" t="s">
        <v>34</v>
      </c>
      <c r="B3385" t="s">
        <v>12623</v>
      </c>
      <c r="C3385">
        <v>220</v>
      </c>
      <c r="D3385">
        <v>90</v>
      </c>
      <c r="E3385">
        <v>15</v>
      </c>
      <c r="F3385">
        <v>16000</v>
      </c>
      <c r="G3385" t="s">
        <v>2423</v>
      </c>
      <c r="H3385">
        <v>87000</v>
      </c>
      <c r="I3385">
        <v>64255243</v>
      </c>
      <c r="J3385" t="s">
        <v>38</v>
      </c>
      <c r="K3385" t="s">
        <v>94</v>
      </c>
      <c r="L3385" t="s">
        <v>90</v>
      </c>
      <c r="M3385" t="s">
        <v>57</v>
      </c>
      <c r="Q3385" t="s">
        <v>8646</v>
      </c>
      <c r="R3385" t="s">
        <v>12624</v>
      </c>
      <c r="S3385">
        <v>80903</v>
      </c>
      <c r="T3385">
        <v>120797</v>
      </c>
      <c r="U3385" t="s">
        <v>825</v>
      </c>
      <c r="V3385">
        <v>0</v>
      </c>
      <c r="W3385" t="s">
        <v>12625</v>
      </c>
      <c r="X3385" t="s">
        <v>12626</v>
      </c>
      <c r="Y3385">
        <v>518</v>
      </c>
      <c r="Z3385" t="s">
        <v>44</v>
      </c>
      <c r="AA3385" t="s">
        <v>45</v>
      </c>
      <c r="AB3385" t="s">
        <v>46</v>
      </c>
      <c r="AC3385">
        <v>19000000</v>
      </c>
      <c r="AD3385">
        <v>2005</v>
      </c>
      <c r="AE3385">
        <v>17000</v>
      </c>
      <c r="AF3385">
        <v>6</v>
      </c>
      <c r="AG3385">
        <v>2.35</v>
      </c>
      <c r="AH3385">
        <v>0</v>
      </c>
    </row>
    <row r="3386" spans="1:55">
      <c r="A3386" t="s">
        <v>34</v>
      </c>
      <c r="B3386" t="s">
        <v>12658</v>
      </c>
      <c r="C3386">
        <v>39</v>
      </c>
      <c r="D3386">
        <v>99</v>
      </c>
      <c r="E3386">
        <v>7</v>
      </c>
      <c r="F3386">
        <v>730</v>
      </c>
      <c r="G3386" t="s">
        <v>7151</v>
      </c>
      <c r="H3386">
        <v>3000</v>
      </c>
      <c r="I3386">
        <v>5871603</v>
      </c>
      <c r="J3386" t="s">
        <v>38</v>
      </c>
      <c r="K3386" t="s">
        <v>57</v>
      </c>
      <c r="Q3386" t="s">
        <v>849</v>
      </c>
      <c r="R3386" t="s">
        <v>12659</v>
      </c>
      <c r="S3386">
        <v>3116</v>
      </c>
      <c r="T3386">
        <v>6485</v>
      </c>
      <c r="U3386" t="s">
        <v>4833</v>
      </c>
      <c r="V3386">
        <v>3</v>
      </c>
      <c r="W3386" t="s">
        <v>12660</v>
      </c>
      <c r="X3386" t="s">
        <v>12661</v>
      </c>
      <c r="Y3386">
        <v>39</v>
      </c>
      <c r="Z3386" t="s">
        <v>44</v>
      </c>
      <c r="AA3386" t="s">
        <v>45</v>
      </c>
      <c r="AB3386" t="s">
        <v>46</v>
      </c>
      <c r="AC3386">
        <v>13000000</v>
      </c>
      <c r="AD3386">
        <v>1999</v>
      </c>
      <c r="AE3386">
        <v>1000</v>
      </c>
      <c r="AF3386">
        <v>6</v>
      </c>
      <c r="AG3386">
        <v>1.85</v>
      </c>
      <c r="AH3386">
        <v>251</v>
      </c>
    </row>
    <row r="3387" spans="1:55">
      <c r="A3387" t="s">
        <v>34</v>
      </c>
      <c r="B3387" t="s">
        <v>1281</v>
      </c>
      <c r="C3387">
        <v>20</v>
      </c>
      <c r="D3387">
        <v>193</v>
      </c>
      <c r="E3387">
        <v>160</v>
      </c>
      <c r="F3387">
        <v>860</v>
      </c>
      <c r="G3387" t="s">
        <v>12684</v>
      </c>
      <c r="H3387">
        <v>8000</v>
      </c>
      <c r="I3387">
        <v>3275443</v>
      </c>
      <c r="J3387" t="s">
        <v>38</v>
      </c>
      <c r="Q3387" t="s">
        <v>1283</v>
      </c>
      <c r="R3387" t="s">
        <v>12685</v>
      </c>
      <c r="S3387">
        <v>13998</v>
      </c>
      <c r="T3387">
        <v>10822</v>
      </c>
      <c r="U3387" t="s">
        <v>12686</v>
      </c>
      <c r="V3387">
        <v>2</v>
      </c>
      <c r="W3387" t="s">
        <v>12687</v>
      </c>
      <c r="X3387" t="s">
        <v>12688</v>
      </c>
      <c r="Y3387">
        <v>264</v>
      </c>
      <c r="Z3387" t="s">
        <v>1288</v>
      </c>
      <c r="AA3387" t="s">
        <v>1289</v>
      </c>
      <c r="AB3387" t="s">
        <v>46</v>
      </c>
      <c r="AC3387">
        <v>700000000</v>
      </c>
      <c r="AD3387">
        <v>2006</v>
      </c>
      <c r="AE3387">
        <v>1000</v>
      </c>
      <c r="AF3387">
        <v>6</v>
      </c>
      <c r="AG3387">
        <v>2.35</v>
      </c>
      <c r="AH3387">
        <v>659</v>
      </c>
    </row>
    <row r="3388" spans="1:55">
      <c r="A3388" t="s">
        <v>34</v>
      </c>
      <c r="B3388" t="s">
        <v>12744</v>
      </c>
      <c r="C3388">
        <v>10</v>
      </c>
      <c r="D3388">
        <v>113</v>
      </c>
      <c r="E3388">
        <v>29</v>
      </c>
      <c r="F3388">
        <v>449</v>
      </c>
      <c r="G3388" t="s">
        <v>12745</v>
      </c>
      <c r="H3388">
        <v>890</v>
      </c>
      <c r="I3388">
        <v>2859955</v>
      </c>
      <c r="J3388" t="s">
        <v>38</v>
      </c>
      <c r="K3388" t="s">
        <v>520</v>
      </c>
      <c r="Q3388" t="s">
        <v>830</v>
      </c>
      <c r="R3388" t="s">
        <v>12746</v>
      </c>
      <c r="S3388">
        <v>2417</v>
      </c>
      <c r="T3388">
        <v>2681</v>
      </c>
      <c r="U3388" t="s">
        <v>2730</v>
      </c>
      <c r="V3388">
        <v>2</v>
      </c>
      <c r="W3388" t="s">
        <v>12747</v>
      </c>
      <c r="X3388" t="s">
        <v>12748</v>
      </c>
      <c r="Y3388">
        <v>32</v>
      </c>
      <c r="Z3388" t="s">
        <v>44</v>
      </c>
      <c r="AA3388" t="s">
        <v>45</v>
      </c>
      <c r="AB3388" t="s">
        <v>62</v>
      </c>
      <c r="AC3388">
        <v>1200000</v>
      </c>
      <c r="AD3388">
        <v>2013</v>
      </c>
      <c r="AE3388">
        <v>848</v>
      </c>
      <c r="AF3388">
        <v>6</v>
      </c>
      <c r="AG3388">
        <v>2.35</v>
      </c>
      <c r="AH3388">
        <v>0</v>
      </c>
    </row>
    <row r="3389" spans="1:55">
      <c r="A3389" t="s">
        <v>34</v>
      </c>
      <c r="B3389" t="s">
        <v>4495</v>
      </c>
      <c r="C3389">
        <v>96</v>
      </c>
      <c r="D3389">
        <v>131</v>
      </c>
      <c r="E3389">
        <v>108</v>
      </c>
      <c r="F3389">
        <v>58</v>
      </c>
      <c r="G3389" t="s">
        <v>12877</v>
      </c>
      <c r="H3389">
        <v>23000</v>
      </c>
      <c r="I3389">
        <v>25528495</v>
      </c>
      <c r="J3389" t="s">
        <v>38</v>
      </c>
      <c r="K3389" t="s">
        <v>128</v>
      </c>
      <c r="L3389" t="s">
        <v>87</v>
      </c>
      <c r="M3389" t="s">
        <v>207</v>
      </c>
      <c r="Q3389" t="s">
        <v>58</v>
      </c>
      <c r="R3389" t="s">
        <v>12878</v>
      </c>
      <c r="S3389">
        <v>28099</v>
      </c>
      <c r="T3389">
        <v>23325</v>
      </c>
      <c r="U3389" t="s">
        <v>12879</v>
      </c>
      <c r="V3389">
        <v>2</v>
      </c>
      <c r="W3389" t="s">
        <v>12880</v>
      </c>
      <c r="X3389" t="s">
        <v>12881</v>
      </c>
      <c r="Y3389">
        <v>220</v>
      </c>
      <c r="Z3389" t="s">
        <v>44</v>
      </c>
      <c r="AA3389" t="s">
        <v>329</v>
      </c>
      <c r="AB3389" t="s">
        <v>46</v>
      </c>
      <c r="AC3389">
        <v>57000000</v>
      </c>
      <c r="AD3389">
        <v>2001</v>
      </c>
      <c r="AE3389">
        <v>243</v>
      </c>
      <c r="AF3389">
        <v>5.9</v>
      </c>
      <c r="AG3389">
        <v>2.35</v>
      </c>
      <c r="AH3389">
        <v>0</v>
      </c>
    </row>
    <row r="3390" spans="1:55">
      <c r="A3390" t="s">
        <v>34</v>
      </c>
      <c r="B3390" t="s">
        <v>216</v>
      </c>
      <c r="C3390">
        <v>78</v>
      </c>
      <c r="D3390">
        <v>172</v>
      </c>
      <c r="E3390">
        <v>438</v>
      </c>
      <c r="F3390">
        <v>466</v>
      </c>
      <c r="G3390" t="s">
        <v>4564</v>
      </c>
      <c r="H3390">
        <v>852</v>
      </c>
      <c r="I3390">
        <v>22843047</v>
      </c>
      <c r="J3390" t="s">
        <v>38</v>
      </c>
      <c r="K3390" t="s">
        <v>80</v>
      </c>
      <c r="L3390" t="s">
        <v>94</v>
      </c>
      <c r="Q3390" t="s">
        <v>1923</v>
      </c>
      <c r="R3390" t="s">
        <v>12890</v>
      </c>
      <c r="S3390">
        <v>6082</v>
      </c>
      <c r="T3390">
        <v>2397</v>
      </c>
      <c r="U3390" t="s">
        <v>12891</v>
      </c>
      <c r="V3390">
        <v>1</v>
      </c>
      <c r="W3390" t="s">
        <v>12892</v>
      </c>
      <c r="X3390" t="s">
        <v>12893</v>
      </c>
      <c r="Y3390">
        <v>207</v>
      </c>
      <c r="Z3390" t="s">
        <v>44</v>
      </c>
      <c r="AA3390" t="s">
        <v>45</v>
      </c>
      <c r="AB3390" t="s">
        <v>46</v>
      </c>
      <c r="AC3390">
        <v>55000000</v>
      </c>
      <c r="AD3390">
        <v>1998</v>
      </c>
      <c r="AE3390">
        <v>637</v>
      </c>
      <c r="AF3390">
        <v>5.9</v>
      </c>
      <c r="AG3390">
        <v>1.85</v>
      </c>
      <c r="AH3390">
        <v>853</v>
      </c>
    </row>
    <row r="3391" spans="1:55">
      <c r="A3391" t="s">
        <v>34</v>
      </c>
      <c r="B3391" t="s">
        <v>490</v>
      </c>
      <c r="C3391">
        <v>106</v>
      </c>
      <c r="D3391">
        <v>124</v>
      </c>
      <c r="E3391">
        <v>161</v>
      </c>
      <c r="F3391">
        <v>681</v>
      </c>
      <c r="G3391" t="s">
        <v>51</v>
      </c>
      <c r="H3391">
        <v>21000</v>
      </c>
      <c r="I3391">
        <v>5755286</v>
      </c>
      <c r="J3391" t="s">
        <v>38</v>
      </c>
      <c r="K3391" t="s">
        <v>87</v>
      </c>
      <c r="L3391" t="s">
        <v>520</v>
      </c>
      <c r="Q3391" t="s">
        <v>608</v>
      </c>
      <c r="R3391" t="s">
        <v>12894</v>
      </c>
      <c r="S3391">
        <v>18310</v>
      </c>
      <c r="T3391">
        <v>26334</v>
      </c>
      <c r="U3391" t="s">
        <v>12895</v>
      </c>
      <c r="V3391">
        <v>1</v>
      </c>
      <c r="W3391" t="s">
        <v>12896</v>
      </c>
      <c r="X3391" t="s">
        <v>12897</v>
      </c>
      <c r="Y3391">
        <v>63</v>
      </c>
      <c r="Z3391" t="s">
        <v>44</v>
      </c>
      <c r="AA3391" t="s">
        <v>45</v>
      </c>
      <c r="AB3391" t="s">
        <v>62</v>
      </c>
      <c r="AC3391">
        <v>55000000</v>
      </c>
      <c r="AD3391">
        <v>2007</v>
      </c>
      <c r="AE3391">
        <v>3000</v>
      </c>
      <c r="AF3391">
        <v>5.9</v>
      </c>
      <c r="AG3391">
        <v>2.35</v>
      </c>
      <c r="AH3391">
        <v>672</v>
      </c>
    </row>
    <row r="3392" spans="1:55">
      <c r="A3392" t="s">
        <v>34</v>
      </c>
      <c r="B3392" t="s">
        <v>3769</v>
      </c>
      <c r="C3392">
        <v>25</v>
      </c>
      <c r="D3392">
        <v>96</v>
      </c>
      <c r="E3392">
        <v>0</v>
      </c>
      <c r="F3392">
        <v>563</v>
      </c>
      <c r="G3392" t="s">
        <v>12922</v>
      </c>
      <c r="H3392">
        <v>1000</v>
      </c>
      <c r="I3392">
        <v>35617599</v>
      </c>
      <c r="J3392" t="s">
        <v>38</v>
      </c>
      <c r="K3392" t="s">
        <v>89</v>
      </c>
      <c r="L3392" t="s">
        <v>70</v>
      </c>
      <c r="Q3392" t="s">
        <v>2924</v>
      </c>
      <c r="R3392" t="s">
        <v>12923</v>
      </c>
      <c r="S3392">
        <v>20688</v>
      </c>
      <c r="T3392">
        <v>2965</v>
      </c>
      <c r="U3392" t="s">
        <v>7126</v>
      </c>
      <c r="V3392">
        <v>1</v>
      </c>
      <c r="W3392" t="s">
        <v>12924</v>
      </c>
      <c r="X3392" t="s">
        <v>12925</v>
      </c>
      <c r="Y3392">
        <v>47</v>
      </c>
      <c r="Z3392" t="s">
        <v>44</v>
      </c>
      <c r="AA3392" t="s">
        <v>45</v>
      </c>
      <c r="AB3392" t="s">
        <v>150</v>
      </c>
      <c r="AC3392">
        <v>45000000</v>
      </c>
      <c r="AD3392">
        <v>1995</v>
      </c>
      <c r="AE3392">
        <v>845</v>
      </c>
      <c r="AF3392">
        <v>5.9</v>
      </c>
      <c r="AG3392">
        <v>1.85</v>
      </c>
      <c r="AH3392">
        <v>0</v>
      </c>
    </row>
    <row r="3393" spans="1:34">
      <c r="A3393" t="s">
        <v>76</v>
      </c>
      <c r="B3393" t="s">
        <v>3367</v>
      </c>
      <c r="C3393">
        <v>55</v>
      </c>
      <c r="D3393">
        <v>128</v>
      </c>
      <c r="E3393">
        <v>34</v>
      </c>
      <c r="F3393">
        <v>685</v>
      </c>
      <c r="G3393" t="s">
        <v>279</v>
      </c>
      <c r="H3393">
        <v>978</v>
      </c>
      <c r="I3393">
        <v>22326247</v>
      </c>
      <c r="J3393" t="s">
        <v>38</v>
      </c>
      <c r="K3393" t="s">
        <v>87</v>
      </c>
      <c r="Q3393" t="s">
        <v>9056</v>
      </c>
      <c r="R3393" t="s">
        <v>12953</v>
      </c>
      <c r="S3393">
        <v>11232</v>
      </c>
      <c r="T3393">
        <v>3821</v>
      </c>
      <c r="U3393" t="s">
        <v>12954</v>
      </c>
      <c r="V3393">
        <v>1</v>
      </c>
      <c r="W3393" t="s">
        <v>12955</v>
      </c>
      <c r="X3393" t="s">
        <v>12956</v>
      </c>
      <c r="Y3393">
        <v>106</v>
      </c>
      <c r="Z3393" t="s">
        <v>44</v>
      </c>
      <c r="AA3393" t="s">
        <v>45</v>
      </c>
      <c r="AB3393" t="s">
        <v>62</v>
      </c>
      <c r="AC3393">
        <v>60000000</v>
      </c>
      <c r="AD3393">
        <v>1999</v>
      </c>
      <c r="AE3393">
        <v>886</v>
      </c>
      <c r="AF3393">
        <v>5.9</v>
      </c>
      <c r="AG3393">
        <v>1.85</v>
      </c>
      <c r="AH3393">
        <v>0</v>
      </c>
    </row>
    <row r="3394" spans="1:34">
      <c r="A3394" t="s">
        <v>34</v>
      </c>
      <c r="B3394" t="s">
        <v>12992</v>
      </c>
      <c r="C3394">
        <v>270</v>
      </c>
      <c r="D3394">
        <v>108</v>
      </c>
      <c r="E3394">
        <v>251</v>
      </c>
      <c r="F3394">
        <v>296</v>
      </c>
      <c r="G3394" t="s">
        <v>331</v>
      </c>
      <c r="H3394">
        <v>826</v>
      </c>
      <c r="I3394">
        <v>20981633</v>
      </c>
      <c r="J3394" t="s">
        <v>38</v>
      </c>
      <c r="K3394" t="s">
        <v>90</v>
      </c>
      <c r="L3394" t="s">
        <v>86</v>
      </c>
      <c r="M3394" t="s">
        <v>57</v>
      </c>
      <c r="Q3394" t="s">
        <v>6141</v>
      </c>
      <c r="R3394" t="s">
        <v>12993</v>
      </c>
      <c r="S3394">
        <v>78256</v>
      </c>
      <c r="T3394">
        <v>2351</v>
      </c>
      <c r="U3394" t="s">
        <v>12994</v>
      </c>
      <c r="V3394">
        <v>0</v>
      </c>
      <c r="W3394" t="s">
        <v>12995</v>
      </c>
      <c r="X3394" t="s">
        <v>12996</v>
      </c>
      <c r="Y3394">
        <v>492</v>
      </c>
      <c r="Z3394" t="s">
        <v>44</v>
      </c>
      <c r="AA3394" t="s">
        <v>45</v>
      </c>
      <c r="AB3394" t="s">
        <v>62</v>
      </c>
      <c r="AC3394">
        <v>30000000</v>
      </c>
      <c r="AD3394">
        <v>2008</v>
      </c>
      <c r="AE3394">
        <v>716</v>
      </c>
      <c r="AF3394">
        <v>5.9</v>
      </c>
      <c r="AG3394">
        <v>2.35</v>
      </c>
      <c r="AH3394">
        <v>0</v>
      </c>
    </row>
    <row r="3395" spans="1:34">
      <c r="A3395" t="s">
        <v>34</v>
      </c>
      <c r="B3395" t="s">
        <v>13006</v>
      </c>
      <c r="C3395">
        <v>65</v>
      </c>
      <c r="D3395">
        <v>114</v>
      </c>
      <c r="E3395">
        <v>0</v>
      </c>
      <c r="F3395">
        <v>545</v>
      </c>
      <c r="G3395" t="s">
        <v>1112</v>
      </c>
      <c r="H3395">
        <v>970</v>
      </c>
      <c r="I3395">
        <v>60033780</v>
      </c>
      <c r="J3395" t="s">
        <v>38</v>
      </c>
      <c r="K3395" t="s">
        <v>87</v>
      </c>
      <c r="Q3395" t="s">
        <v>4252</v>
      </c>
      <c r="R3395" t="s">
        <v>13007</v>
      </c>
      <c r="S3395">
        <v>18973</v>
      </c>
      <c r="T3395">
        <v>2860</v>
      </c>
      <c r="U3395" t="s">
        <v>1298</v>
      </c>
      <c r="V3395">
        <v>1</v>
      </c>
      <c r="W3395" t="s">
        <v>13008</v>
      </c>
      <c r="X3395" t="s">
        <v>13009</v>
      </c>
      <c r="Y3395">
        <v>162</v>
      </c>
      <c r="Z3395" t="s">
        <v>44</v>
      </c>
      <c r="AA3395" t="s">
        <v>45</v>
      </c>
      <c r="AB3395" t="s">
        <v>62</v>
      </c>
      <c r="AC3395">
        <v>30000000</v>
      </c>
      <c r="AD3395">
        <v>1998</v>
      </c>
      <c r="AE3395">
        <v>631</v>
      </c>
      <c r="AF3395">
        <v>5.9</v>
      </c>
      <c r="AG3395">
        <v>1.85</v>
      </c>
      <c r="AH3395">
        <v>0</v>
      </c>
    </row>
    <row r="3396" spans="1:34">
      <c r="A3396" t="s">
        <v>34</v>
      </c>
      <c r="B3396" t="s">
        <v>3101</v>
      </c>
      <c r="C3396">
        <v>359</v>
      </c>
      <c r="D3396">
        <v>100</v>
      </c>
      <c r="E3396">
        <v>108</v>
      </c>
      <c r="F3396">
        <v>534</v>
      </c>
      <c r="G3396" t="s">
        <v>2595</v>
      </c>
      <c r="H3396">
        <v>17000</v>
      </c>
      <c r="I3396">
        <v>35266619</v>
      </c>
      <c r="J3396" t="s">
        <v>38</v>
      </c>
      <c r="K3396" t="s">
        <v>70</v>
      </c>
      <c r="L3396" t="s">
        <v>94</v>
      </c>
      <c r="Q3396" t="s">
        <v>2423</v>
      </c>
      <c r="R3396" t="s">
        <v>13015</v>
      </c>
      <c r="S3396">
        <v>108242</v>
      </c>
      <c r="T3396">
        <v>20051</v>
      </c>
      <c r="U3396" t="s">
        <v>13016</v>
      </c>
      <c r="V3396">
        <v>1</v>
      </c>
      <c r="W3396" t="s">
        <v>13017</v>
      </c>
      <c r="X3396" t="s">
        <v>13018</v>
      </c>
      <c r="Y3396">
        <v>371</v>
      </c>
      <c r="Z3396" t="s">
        <v>44</v>
      </c>
      <c r="AA3396" t="s">
        <v>45</v>
      </c>
      <c r="AB3396" t="s">
        <v>46</v>
      </c>
      <c r="AC3396">
        <v>30000000</v>
      </c>
      <c r="AD3396">
        <v>2013</v>
      </c>
      <c r="AE3396">
        <v>2000</v>
      </c>
      <c r="AF3396">
        <v>5.9</v>
      </c>
      <c r="AG3396">
        <v>2.35</v>
      </c>
      <c r="AH3396">
        <v>39000</v>
      </c>
    </row>
    <row r="3397" spans="1:34">
      <c r="A3397" t="s">
        <v>34</v>
      </c>
      <c r="B3397" t="s">
        <v>13033</v>
      </c>
      <c r="C3397">
        <v>180</v>
      </c>
      <c r="D3397">
        <v>101</v>
      </c>
      <c r="E3397">
        <v>21</v>
      </c>
      <c r="F3397">
        <v>317</v>
      </c>
      <c r="G3397" t="s">
        <v>5804</v>
      </c>
      <c r="H3397">
        <v>22000</v>
      </c>
      <c r="I3397">
        <v>51097664</v>
      </c>
      <c r="J3397" t="s">
        <v>38</v>
      </c>
      <c r="K3397" t="s">
        <v>94</v>
      </c>
      <c r="L3397" t="s">
        <v>90</v>
      </c>
      <c r="M3397" t="s">
        <v>57</v>
      </c>
      <c r="Q3397" t="s">
        <v>63</v>
      </c>
      <c r="R3397" t="s">
        <v>13034</v>
      </c>
      <c r="S3397">
        <v>70205</v>
      </c>
      <c r="T3397">
        <v>23328</v>
      </c>
      <c r="U3397" t="s">
        <v>9642</v>
      </c>
      <c r="V3397">
        <v>0</v>
      </c>
      <c r="W3397" t="s">
        <v>13035</v>
      </c>
      <c r="X3397" t="s">
        <v>13036</v>
      </c>
      <c r="Y3397">
        <v>450</v>
      </c>
      <c r="Z3397" t="s">
        <v>44</v>
      </c>
      <c r="AA3397" t="s">
        <v>45</v>
      </c>
      <c r="AB3397" t="s">
        <v>46</v>
      </c>
      <c r="AC3397">
        <v>30000000</v>
      </c>
      <c r="AD3397">
        <v>2005</v>
      </c>
      <c r="AE3397">
        <v>812</v>
      </c>
      <c r="AF3397">
        <v>5.9</v>
      </c>
      <c r="AG3397">
        <v>2.35</v>
      </c>
      <c r="AH3397">
        <v>0</v>
      </c>
    </row>
    <row r="3398" spans="1:34">
      <c r="A3398" t="s">
        <v>34</v>
      </c>
      <c r="B3398" t="s">
        <v>13067</v>
      </c>
      <c r="C3398">
        <v>184</v>
      </c>
      <c r="D3398">
        <v>96</v>
      </c>
      <c r="E3398">
        <v>9</v>
      </c>
      <c r="F3398">
        <v>107</v>
      </c>
      <c r="G3398" t="s">
        <v>8110</v>
      </c>
      <c r="H3398">
        <v>826</v>
      </c>
      <c r="I3398">
        <v>47852604</v>
      </c>
      <c r="J3398" t="s">
        <v>38</v>
      </c>
      <c r="K3398" t="s">
        <v>90</v>
      </c>
      <c r="L3398" t="s">
        <v>57</v>
      </c>
      <c r="Q3398" t="s">
        <v>3872</v>
      </c>
      <c r="R3398" t="s">
        <v>13068</v>
      </c>
      <c r="S3398">
        <v>62364</v>
      </c>
      <c r="T3398">
        <v>1825</v>
      </c>
      <c r="U3398" t="s">
        <v>13069</v>
      </c>
      <c r="V3398">
        <v>0</v>
      </c>
      <c r="W3398" t="s">
        <v>13070</v>
      </c>
      <c r="X3398" t="s">
        <v>13071</v>
      </c>
      <c r="Y3398">
        <v>337</v>
      </c>
      <c r="Z3398" t="s">
        <v>44</v>
      </c>
      <c r="AA3398" t="s">
        <v>45</v>
      </c>
      <c r="AB3398" t="s">
        <v>62</v>
      </c>
      <c r="AC3398">
        <v>20000000</v>
      </c>
      <c r="AD3398">
        <v>2007</v>
      </c>
      <c r="AE3398">
        <v>626</v>
      </c>
      <c r="AF3398">
        <v>5.9</v>
      </c>
      <c r="AG3398">
        <v>2.35</v>
      </c>
      <c r="AH3398">
        <v>0</v>
      </c>
    </row>
    <row r="3399" spans="1:34">
      <c r="A3399" t="s">
        <v>34</v>
      </c>
      <c r="B3399" t="s">
        <v>7046</v>
      </c>
      <c r="C3399">
        <v>38</v>
      </c>
      <c r="D3399">
        <v>112</v>
      </c>
      <c r="E3399">
        <v>213</v>
      </c>
      <c r="F3399">
        <v>45</v>
      </c>
      <c r="G3399" t="s">
        <v>13090</v>
      </c>
      <c r="H3399">
        <v>567</v>
      </c>
      <c r="I3399">
        <v>6734844</v>
      </c>
      <c r="J3399" t="s">
        <v>38</v>
      </c>
      <c r="K3399" t="s">
        <v>87</v>
      </c>
      <c r="Q3399" t="s">
        <v>5869</v>
      </c>
      <c r="R3399" t="s">
        <v>13091</v>
      </c>
      <c r="S3399">
        <v>29591</v>
      </c>
      <c r="T3399">
        <v>711</v>
      </c>
      <c r="U3399" t="s">
        <v>12697</v>
      </c>
      <c r="V3399">
        <v>0</v>
      </c>
      <c r="W3399" t="s">
        <v>13092</v>
      </c>
      <c r="X3399" t="s">
        <v>13093</v>
      </c>
      <c r="Y3399">
        <v>118</v>
      </c>
      <c r="Z3399" t="s">
        <v>44</v>
      </c>
      <c r="AA3399" t="s">
        <v>45</v>
      </c>
      <c r="AB3399" t="s">
        <v>46</v>
      </c>
      <c r="AC3399">
        <v>17000000</v>
      </c>
      <c r="AD3399">
        <v>1986</v>
      </c>
      <c r="AE3399">
        <v>67</v>
      </c>
      <c r="AF3399">
        <v>5.9</v>
      </c>
      <c r="AG3399">
        <v>1.85</v>
      </c>
      <c r="AH3399">
        <v>0</v>
      </c>
    </row>
    <row r="3400" spans="1:34">
      <c r="A3400" t="s">
        <v>34</v>
      </c>
      <c r="B3400" t="s">
        <v>13109</v>
      </c>
      <c r="C3400">
        <v>40</v>
      </c>
      <c r="D3400">
        <v>93</v>
      </c>
      <c r="E3400">
        <v>7</v>
      </c>
      <c r="F3400">
        <v>922</v>
      </c>
      <c r="G3400" t="s">
        <v>7373</v>
      </c>
      <c r="H3400">
        <v>1000</v>
      </c>
      <c r="I3400">
        <v>1181197</v>
      </c>
      <c r="J3400" t="s">
        <v>38</v>
      </c>
      <c r="K3400" t="s">
        <v>90</v>
      </c>
      <c r="L3400" t="s">
        <v>57</v>
      </c>
      <c r="Q3400" t="s">
        <v>3737</v>
      </c>
      <c r="R3400" t="s">
        <v>13110</v>
      </c>
      <c r="S3400">
        <v>3299</v>
      </c>
      <c r="T3400">
        <v>4329</v>
      </c>
      <c r="U3400" t="s">
        <v>9912</v>
      </c>
      <c r="V3400">
        <v>0</v>
      </c>
      <c r="W3400" t="s">
        <v>13111</v>
      </c>
      <c r="X3400" t="s">
        <v>13112</v>
      </c>
      <c r="Y3400">
        <v>24</v>
      </c>
      <c r="Z3400" t="s">
        <v>44</v>
      </c>
      <c r="AA3400" t="s">
        <v>45</v>
      </c>
      <c r="AB3400" t="s">
        <v>46</v>
      </c>
      <c r="AC3400">
        <v>15500000</v>
      </c>
      <c r="AD3400">
        <v>2005</v>
      </c>
      <c r="AE3400">
        <v>1000</v>
      </c>
      <c r="AF3400">
        <v>5.9</v>
      </c>
      <c r="AG3400">
        <v>1.85</v>
      </c>
      <c r="AH3400">
        <v>191</v>
      </c>
    </row>
    <row r="3401" spans="1:34">
      <c r="A3401" t="s">
        <v>34</v>
      </c>
      <c r="B3401" t="s">
        <v>1983</v>
      </c>
      <c r="C3401">
        <v>12</v>
      </c>
      <c r="D3401">
        <v>109</v>
      </c>
      <c r="E3401">
        <v>309</v>
      </c>
      <c r="F3401">
        <v>279</v>
      </c>
      <c r="G3401" t="s">
        <v>3495</v>
      </c>
      <c r="H3401">
        <v>592</v>
      </c>
      <c r="I3401">
        <v>27515786</v>
      </c>
      <c r="J3401" t="s">
        <v>38</v>
      </c>
      <c r="K3401" t="s">
        <v>87</v>
      </c>
      <c r="Q3401" t="s">
        <v>13125</v>
      </c>
      <c r="R3401" t="s">
        <v>13126</v>
      </c>
      <c r="S3401">
        <v>8904</v>
      </c>
      <c r="T3401">
        <v>1620</v>
      </c>
      <c r="U3401" t="s">
        <v>13127</v>
      </c>
      <c r="V3401">
        <v>0</v>
      </c>
      <c r="W3401" t="s">
        <v>13128</v>
      </c>
      <c r="X3401" t="s">
        <v>13129</v>
      </c>
      <c r="Y3401">
        <v>31</v>
      </c>
      <c r="Z3401" t="s">
        <v>44</v>
      </c>
      <c r="AA3401" t="s">
        <v>45</v>
      </c>
      <c r="AB3401" t="s">
        <v>46</v>
      </c>
      <c r="AC3401">
        <v>14000000</v>
      </c>
      <c r="AD3401">
        <v>1993</v>
      </c>
      <c r="AE3401">
        <v>556</v>
      </c>
      <c r="AF3401">
        <v>5.9</v>
      </c>
      <c r="AG3401">
        <v>1.85</v>
      </c>
      <c r="AH3401">
        <v>0</v>
      </c>
    </row>
    <row r="3402" spans="1:34">
      <c r="A3402" t="s">
        <v>34</v>
      </c>
      <c r="B3402" t="s">
        <v>11686</v>
      </c>
      <c r="C3402">
        <v>63</v>
      </c>
      <c r="D3402">
        <v>90</v>
      </c>
      <c r="E3402">
        <v>49</v>
      </c>
      <c r="F3402">
        <v>191</v>
      </c>
      <c r="G3402" t="s">
        <v>13130</v>
      </c>
      <c r="H3402">
        <v>12000</v>
      </c>
      <c r="I3402">
        <v>5108820</v>
      </c>
      <c r="J3402" t="s">
        <v>38</v>
      </c>
      <c r="K3402" t="s">
        <v>90</v>
      </c>
      <c r="L3402" t="s">
        <v>57</v>
      </c>
      <c r="Q3402" t="s">
        <v>7444</v>
      </c>
      <c r="R3402" t="s">
        <v>13131</v>
      </c>
      <c r="S3402">
        <v>12519</v>
      </c>
      <c r="T3402">
        <v>12776</v>
      </c>
      <c r="U3402" t="s">
        <v>13132</v>
      </c>
      <c r="V3402">
        <v>5</v>
      </c>
      <c r="W3402" t="s">
        <v>13133</v>
      </c>
      <c r="X3402" t="s">
        <v>13134</v>
      </c>
      <c r="Y3402">
        <v>112</v>
      </c>
      <c r="Z3402" t="s">
        <v>44</v>
      </c>
      <c r="AA3402" t="s">
        <v>45</v>
      </c>
      <c r="AB3402" t="s">
        <v>46</v>
      </c>
      <c r="AC3402">
        <v>24000000</v>
      </c>
      <c r="AD3402">
        <v>2000</v>
      </c>
      <c r="AE3402">
        <v>215</v>
      </c>
      <c r="AF3402">
        <v>5.9</v>
      </c>
      <c r="AG3402">
        <v>2.35</v>
      </c>
      <c r="AH3402">
        <v>853</v>
      </c>
    </row>
    <row r="3403" spans="1:34">
      <c r="A3403" t="s">
        <v>76</v>
      </c>
      <c r="B3403" t="s">
        <v>13186</v>
      </c>
      <c r="C3403">
        <v>14</v>
      </c>
      <c r="D3403">
        <v>123</v>
      </c>
      <c r="E3403">
        <v>5</v>
      </c>
      <c r="F3403">
        <v>338</v>
      </c>
      <c r="G3403" t="s">
        <v>8525</v>
      </c>
      <c r="H3403">
        <v>556</v>
      </c>
      <c r="I3403">
        <v>18272447</v>
      </c>
      <c r="J3403" t="s">
        <v>38</v>
      </c>
      <c r="K3403" t="s">
        <v>57</v>
      </c>
      <c r="Q3403" t="s">
        <v>3495</v>
      </c>
      <c r="R3403" t="s">
        <v>13187</v>
      </c>
      <c r="S3403">
        <v>3119</v>
      </c>
      <c r="T3403">
        <v>2149</v>
      </c>
      <c r="U3403" t="s">
        <v>13188</v>
      </c>
      <c r="V3403">
        <v>1</v>
      </c>
      <c r="W3403" t="s">
        <v>13189</v>
      </c>
      <c r="X3403" t="s">
        <v>13190</v>
      </c>
      <c r="Y3403">
        <v>35</v>
      </c>
      <c r="Z3403" t="s">
        <v>44</v>
      </c>
      <c r="AA3403" t="s">
        <v>45</v>
      </c>
      <c r="AB3403" t="s">
        <v>46</v>
      </c>
      <c r="AC3403">
        <v>10000000</v>
      </c>
      <c r="AD3403">
        <v>1993</v>
      </c>
      <c r="AE3403">
        <v>475</v>
      </c>
      <c r="AF3403">
        <v>5.9</v>
      </c>
      <c r="AG3403">
        <v>1.85</v>
      </c>
      <c r="AH3403">
        <v>331</v>
      </c>
    </row>
    <row r="3404" spans="1:34">
      <c r="A3404" t="s">
        <v>34</v>
      </c>
      <c r="B3404" t="s">
        <v>13236</v>
      </c>
      <c r="C3404">
        <v>121</v>
      </c>
      <c r="D3404">
        <v>97</v>
      </c>
      <c r="E3404">
        <v>4</v>
      </c>
      <c r="F3404">
        <v>577</v>
      </c>
      <c r="G3404" t="s">
        <v>9839</v>
      </c>
      <c r="H3404">
        <v>13000</v>
      </c>
      <c r="I3404">
        <v>434417</v>
      </c>
      <c r="J3404" t="s">
        <v>38</v>
      </c>
      <c r="Q3404" t="s">
        <v>2326</v>
      </c>
      <c r="R3404" t="s">
        <v>13237</v>
      </c>
      <c r="S3404">
        <v>8867</v>
      </c>
      <c r="T3404">
        <v>15093</v>
      </c>
      <c r="U3404" t="s">
        <v>2815</v>
      </c>
      <c r="V3404">
        <v>1</v>
      </c>
      <c r="W3404" t="s">
        <v>13238</v>
      </c>
      <c r="X3404" t="s">
        <v>13239</v>
      </c>
      <c r="Y3404">
        <v>65</v>
      </c>
      <c r="Z3404" t="s">
        <v>44</v>
      </c>
      <c r="AA3404" t="s">
        <v>696</v>
      </c>
      <c r="AB3404" t="s">
        <v>532</v>
      </c>
      <c r="AC3404">
        <v>4600000</v>
      </c>
      <c r="AD3404">
        <v>2007</v>
      </c>
      <c r="AE3404">
        <v>1000</v>
      </c>
      <c r="AF3404">
        <v>5.9</v>
      </c>
      <c r="AG3404">
        <v>1.85</v>
      </c>
      <c r="AH3404">
        <v>0</v>
      </c>
    </row>
    <row r="3405" spans="1:34">
      <c r="A3405" t="s">
        <v>34</v>
      </c>
      <c r="B3405" t="s">
        <v>13240</v>
      </c>
      <c r="C3405">
        <v>138</v>
      </c>
      <c r="D3405">
        <v>104</v>
      </c>
      <c r="E3405">
        <v>0</v>
      </c>
      <c r="F3405">
        <v>329</v>
      </c>
      <c r="G3405" t="s">
        <v>1178</v>
      </c>
      <c r="H3405">
        <v>14000</v>
      </c>
      <c r="I3405">
        <v>108229</v>
      </c>
      <c r="J3405" t="s">
        <v>38</v>
      </c>
      <c r="K3405" t="s">
        <v>94</v>
      </c>
      <c r="L3405" t="s">
        <v>90</v>
      </c>
      <c r="M3405" t="s">
        <v>57</v>
      </c>
      <c r="Q3405" t="s">
        <v>81</v>
      </c>
      <c r="R3405" t="s">
        <v>13241</v>
      </c>
      <c r="S3405">
        <v>30836</v>
      </c>
      <c r="T3405">
        <v>15860</v>
      </c>
      <c r="U3405" t="s">
        <v>11345</v>
      </c>
      <c r="V3405">
        <v>1</v>
      </c>
      <c r="W3405" t="s">
        <v>13242</v>
      </c>
      <c r="X3405" t="s">
        <v>13243</v>
      </c>
      <c r="Y3405">
        <v>137</v>
      </c>
      <c r="Z3405" t="s">
        <v>44</v>
      </c>
      <c r="AA3405" t="s">
        <v>45</v>
      </c>
      <c r="AB3405" t="s">
        <v>46</v>
      </c>
      <c r="AC3405">
        <v>4500000</v>
      </c>
      <c r="AD3405">
        <v>2009</v>
      </c>
      <c r="AE3405">
        <v>1000</v>
      </c>
      <c r="AF3405">
        <v>5.9</v>
      </c>
      <c r="AG3405">
        <v>2.35</v>
      </c>
      <c r="AH3405">
        <v>7000</v>
      </c>
    </row>
    <row r="3406" spans="1:34">
      <c r="A3406" t="s">
        <v>34</v>
      </c>
      <c r="B3406" t="s">
        <v>13269</v>
      </c>
      <c r="C3406">
        <v>47</v>
      </c>
      <c r="D3406">
        <v>90</v>
      </c>
      <c r="E3406">
        <v>8</v>
      </c>
      <c r="F3406">
        <v>35</v>
      </c>
      <c r="G3406" t="s">
        <v>2712</v>
      </c>
      <c r="H3406">
        <v>426</v>
      </c>
      <c r="I3406">
        <v>75727</v>
      </c>
      <c r="J3406" t="s">
        <v>38</v>
      </c>
      <c r="K3406" t="s">
        <v>87</v>
      </c>
      <c r="L3406" t="s">
        <v>86</v>
      </c>
      <c r="M3406" t="s">
        <v>57</v>
      </c>
      <c r="Q3406" t="s">
        <v>13270</v>
      </c>
      <c r="R3406" t="s">
        <v>13271</v>
      </c>
      <c r="S3406">
        <v>5699</v>
      </c>
      <c r="T3406">
        <v>862</v>
      </c>
      <c r="U3406" t="s">
        <v>13272</v>
      </c>
      <c r="V3406">
        <v>0</v>
      </c>
      <c r="W3406" t="s">
        <v>13273</v>
      </c>
      <c r="X3406" t="s">
        <v>13274</v>
      </c>
      <c r="Y3406">
        <v>40</v>
      </c>
      <c r="Z3406" t="s">
        <v>695</v>
      </c>
      <c r="AA3406" t="s">
        <v>45</v>
      </c>
      <c r="AB3406" t="s">
        <v>62</v>
      </c>
      <c r="AC3406">
        <v>2500000</v>
      </c>
      <c r="AD3406">
        <v>2008</v>
      </c>
      <c r="AE3406">
        <v>399</v>
      </c>
      <c r="AF3406">
        <v>5.9</v>
      </c>
      <c r="AG3406">
        <v>1.85</v>
      </c>
      <c r="AH3406">
        <v>0</v>
      </c>
    </row>
    <row r="3407" spans="1:34">
      <c r="A3407" t="s">
        <v>34</v>
      </c>
      <c r="B3407" t="s">
        <v>13275</v>
      </c>
      <c r="C3407">
        <v>18</v>
      </c>
      <c r="D3407">
        <v>117</v>
      </c>
      <c r="E3407">
        <v>84</v>
      </c>
      <c r="F3407">
        <v>275</v>
      </c>
      <c r="G3407" t="s">
        <v>178</v>
      </c>
      <c r="H3407">
        <v>861</v>
      </c>
      <c r="I3407">
        <v>379643</v>
      </c>
      <c r="J3407" t="s">
        <v>38</v>
      </c>
      <c r="Q3407" t="s">
        <v>1566</v>
      </c>
      <c r="R3407" t="s">
        <v>13276</v>
      </c>
      <c r="S3407">
        <v>1573</v>
      </c>
      <c r="T3407">
        <v>2161</v>
      </c>
      <c r="U3407" t="s">
        <v>8662</v>
      </c>
      <c r="V3407">
        <v>0</v>
      </c>
      <c r="W3407" t="s">
        <v>13277</v>
      </c>
      <c r="X3407" t="s">
        <v>13278</v>
      </c>
      <c r="Y3407">
        <v>29</v>
      </c>
      <c r="Z3407" t="s">
        <v>44</v>
      </c>
      <c r="AA3407" t="s">
        <v>45</v>
      </c>
      <c r="AB3407" t="s">
        <v>62</v>
      </c>
      <c r="AC3407">
        <v>2200000</v>
      </c>
      <c r="AD3407">
        <v>2007</v>
      </c>
      <c r="AE3407">
        <v>425</v>
      </c>
      <c r="AF3407">
        <v>5.9</v>
      </c>
      <c r="AG3407">
        <v>1.85</v>
      </c>
      <c r="AH3407">
        <v>285</v>
      </c>
    </row>
    <row r="3408" spans="1:34">
      <c r="A3408" t="s">
        <v>34</v>
      </c>
      <c r="B3408" t="s">
        <v>3101</v>
      </c>
      <c r="C3408">
        <v>359</v>
      </c>
      <c r="D3408">
        <v>100</v>
      </c>
      <c r="E3408">
        <v>108</v>
      </c>
      <c r="F3408">
        <v>534</v>
      </c>
      <c r="G3408" t="s">
        <v>2595</v>
      </c>
      <c r="H3408">
        <v>17000</v>
      </c>
      <c r="I3408">
        <v>35266619</v>
      </c>
      <c r="J3408" t="s">
        <v>38</v>
      </c>
      <c r="K3408" t="s">
        <v>70</v>
      </c>
      <c r="L3408" t="s">
        <v>94</v>
      </c>
      <c r="Q3408" t="s">
        <v>2423</v>
      </c>
      <c r="R3408" t="s">
        <v>13015</v>
      </c>
      <c r="S3408">
        <v>108248</v>
      </c>
      <c r="T3408">
        <v>20051</v>
      </c>
      <c r="U3408" t="s">
        <v>13016</v>
      </c>
      <c r="V3408">
        <v>1</v>
      </c>
      <c r="W3408" t="s">
        <v>13017</v>
      </c>
      <c r="X3408" t="s">
        <v>13018</v>
      </c>
      <c r="Y3408">
        <v>371</v>
      </c>
      <c r="Z3408" t="s">
        <v>44</v>
      </c>
      <c r="AA3408" t="s">
        <v>45</v>
      </c>
      <c r="AB3408" t="s">
        <v>46</v>
      </c>
      <c r="AC3408">
        <v>30000000</v>
      </c>
      <c r="AD3408">
        <v>2013</v>
      </c>
      <c r="AE3408">
        <v>2000</v>
      </c>
      <c r="AF3408">
        <v>5.9</v>
      </c>
      <c r="AG3408">
        <v>2.35</v>
      </c>
      <c r="AH3408">
        <v>39000</v>
      </c>
    </row>
    <row r="3409" spans="1:34">
      <c r="A3409" t="s">
        <v>34</v>
      </c>
      <c r="B3409" t="s">
        <v>8998</v>
      </c>
      <c r="C3409">
        <v>137</v>
      </c>
      <c r="D3409">
        <v>90</v>
      </c>
      <c r="E3409">
        <v>65</v>
      </c>
      <c r="F3409">
        <v>683</v>
      </c>
      <c r="G3409" t="s">
        <v>1978</v>
      </c>
      <c r="H3409">
        <v>1000</v>
      </c>
      <c r="I3409">
        <v>10042266</v>
      </c>
      <c r="J3409" t="s">
        <v>38</v>
      </c>
      <c r="K3409" t="s">
        <v>94</v>
      </c>
      <c r="L3409" t="s">
        <v>90</v>
      </c>
      <c r="M3409" t="s">
        <v>57</v>
      </c>
      <c r="Q3409" t="s">
        <v>13286</v>
      </c>
      <c r="R3409" t="s">
        <v>13287</v>
      </c>
      <c r="S3409">
        <v>23021</v>
      </c>
      <c r="T3409">
        <v>3155</v>
      </c>
      <c r="U3409" t="s">
        <v>12217</v>
      </c>
      <c r="V3409">
        <v>0</v>
      </c>
      <c r="W3409" t="s">
        <v>13288</v>
      </c>
      <c r="X3409" t="s">
        <v>13289</v>
      </c>
      <c r="Y3409">
        <v>220</v>
      </c>
      <c r="Z3409" t="s">
        <v>44</v>
      </c>
      <c r="AA3409" t="s">
        <v>45</v>
      </c>
      <c r="AB3409" t="s">
        <v>62</v>
      </c>
      <c r="AC3409">
        <v>1000000</v>
      </c>
      <c r="AD3409">
        <v>2005</v>
      </c>
      <c r="AE3409">
        <v>989</v>
      </c>
      <c r="AF3409">
        <v>5.9</v>
      </c>
      <c r="AG3409">
        <v>2.35</v>
      </c>
      <c r="AH3409">
        <v>816</v>
      </c>
    </row>
    <row r="3410" spans="1:34">
      <c r="A3410" t="s">
        <v>34</v>
      </c>
      <c r="B3410" t="s">
        <v>6728</v>
      </c>
      <c r="C3410">
        <v>357</v>
      </c>
      <c r="D3410">
        <v>119</v>
      </c>
      <c r="E3410">
        <v>394</v>
      </c>
      <c r="F3410">
        <v>162</v>
      </c>
      <c r="G3410" t="s">
        <v>13313</v>
      </c>
      <c r="H3410">
        <v>12000</v>
      </c>
      <c r="I3410">
        <v>61937495</v>
      </c>
      <c r="J3410" t="s">
        <v>38</v>
      </c>
      <c r="K3410" t="s">
        <v>70</v>
      </c>
      <c r="L3410" t="s">
        <v>94</v>
      </c>
      <c r="M3410" t="s">
        <v>57</v>
      </c>
      <c r="Q3410" t="s">
        <v>218</v>
      </c>
      <c r="R3410" t="s">
        <v>13314</v>
      </c>
      <c r="S3410">
        <v>89442</v>
      </c>
      <c r="T3410">
        <v>13071</v>
      </c>
      <c r="U3410" t="s">
        <v>3749</v>
      </c>
      <c r="V3410">
        <v>0</v>
      </c>
      <c r="W3410" t="s">
        <v>13315</v>
      </c>
      <c r="X3410" t="s">
        <v>13316</v>
      </c>
      <c r="Y3410">
        <v>432</v>
      </c>
      <c r="Z3410" t="s">
        <v>44</v>
      </c>
      <c r="AA3410" t="s">
        <v>45</v>
      </c>
      <c r="AB3410" t="s">
        <v>46</v>
      </c>
      <c r="AC3410">
        <v>150000000</v>
      </c>
      <c r="AD3410">
        <v>2010</v>
      </c>
      <c r="AE3410">
        <v>490</v>
      </c>
      <c r="AF3410">
        <v>5.8</v>
      </c>
      <c r="AG3410">
        <v>1.85</v>
      </c>
      <c r="AH3410">
        <v>0</v>
      </c>
    </row>
    <row r="3411" spans="1:34">
      <c r="A3411" t="s">
        <v>76</v>
      </c>
      <c r="B3411" t="s">
        <v>4126</v>
      </c>
      <c r="C3411">
        <v>205</v>
      </c>
      <c r="D3411">
        <v>118</v>
      </c>
      <c r="E3411">
        <v>252</v>
      </c>
      <c r="F3411">
        <v>30</v>
      </c>
      <c r="G3411" t="s">
        <v>13351</v>
      </c>
      <c r="H3411">
        <v>529</v>
      </c>
      <c r="I3411">
        <v>19673424</v>
      </c>
      <c r="J3411" t="s">
        <v>38</v>
      </c>
      <c r="K3411" t="s">
        <v>91</v>
      </c>
      <c r="L3411" t="s">
        <v>87</v>
      </c>
      <c r="Q3411" t="s">
        <v>13352</v>
      </c>
      <c r="R3411" t="s">
        <v>13353</v>
      </c>
      <c r="S3411">
        <v>37446</v>
      </c>
      <c r="T3411">
        <v>619</v>
      </c>
      <c r="U3411" t="s">
        <v>13354</v>
      </c>
      <c r="V3411">
        <v>4</v>
      </c>
      <c r="W3411" t="s">
        <v>13355</v>
      </c>
      <c r="X3411" t="s">
        <v>13356</v>
      </c>
      <c r="Y3411">
        <v>232</v>
      </c>
      <c r="Z3411" t="s">
        <v>44</v>
      </c>
      <c r="AA3411" t="s">
        <v>45</v>
      </c>
      <c r="AB3411" t="s">
        <v>62</v>
      </c>
      <c r="AC3411">
        <v>80000000</v>
      </c>
      <c r="AD3411">
        <v>2009</v>
      </c>
      <c r="AE3411">
        <v>48</v>
      </c>
      <c r="AF3411">
        <v>5.8</v>
      </c>
      <c r="AG3411">
        <v>2.35</v>
      </c>
      <c r="AH3411">
        <v>0</v>
      </c>
    </row>
    <row r="3412" spans="1:34">
      <c r="A3412" t="s">
        <v>34</v>
      </c>
      <c r="B3412" t="s">
        <v>2286</v>
      </c>
      <c r="C3412">
        <v>46</v>
      </c>
      <c r="D3412">
        <v>108</v>
      </c>
      <c r="E3412">
        <v>350</v>
      </c>
      <c r="F3412">
        <v>77</v>
      </c>
      <c r="G3412" t="s">
        <v>13421</v>
      </c>
      <c r="H3412">
        <v>8000</v>
      </c>
      <c r="I3412">
        <v>5600000</v>
      </c>
      <c r="J3412" t="s">
        <v>38</v>
      </c>
      <c r="K3412" t="s">
        <v>94</v>
      </c>
      <c r="L3412" t="s">
        <v>87</v>
      </c>
      <c r="M3412" t="s">
        <v>57</v>
      </c>
      <c r="Q3412" t="s">
        <v>4199</v>
      </c>
      <c r="R3412" t="s">
        <v>13422</v>
      </c>
      <c r="S3412">
        <v>11913</v>
      </c>
      <c r="T3412">
        <v>8349</v>
      </c>
      <c r="U3412" t="s">
        <v>13423</v>
      </c>
      <c r="V3412">
        <v>1</v>
      </c>
      <c r="W3412" t="s">
        <v>13424</v>
      </c>
      <c r="X3412" t="s">
        <v>13425</v>
      </c>
      <c r="Y3412">
        <v>97</v>
      </c>
      <c r="Z3412" t="s">
        <v>44</v>
      </c>
      <c r="AA3412" t="s">
        <v>45</v>
      </c>
      <c r="AB3412" t="s">
        <v>46</v>
      </c>
      <c r="AC3412">
        <v>47000000</v>
      </c>
      <c r="AD3412">
        <v>1996</v>
      </c>
      <c r="AE3412">
        <v>115</v>
      </c>
      <c r="AF3412">
        <v>5.8</v>
      </c>
      <c r="AG3412">
        <v>1.85</v>
      </c>
      <c r="AH3412">
        <v>616</v>
      </c>
    </row>
    <row r="3413" spans="1:34">
      <c r="A3413" t="s">
        <v>34</v>
      </c>
      <c r="B3413" t="s">
        <v>1314</v>
      </c>
      <c r="C3413">
        <v>85</v>
      </c>
      <c r="D3413">
        <v>220</v>
      </c>
      <c r="E3413">
        <v>0</v>
      </c>
      <c r="F3413">
        <v>820</v>
      </c>
      <c r="G3413" t="s">
        <v>1566</v>
      </c>
      <c r="H3413">
        <v>13000</v>
      </c>
      <c r="I3413">
        <v>15527125</v>
      </c>
      <c r="J3413" t="s">
        <v>38</v>
      </c>
      <c r="K3413" t="s">
        <v>87</v>
      </c>
      <c r="L3413" t="s">
        <v>92</v>
      </c>
      <c r="Q3413" t="s">
        <v>209</v>
      </c>
      <c r="R3413" t="s">
        <v>13431</v>
      </c>
      <c r="S3413">
        <v>11388</v>
      </c>
      <c r="T3413">
        <v>15006</v>
      </c>
      <c r="U3413" t="s">
        <v>1481</v>
      </c>
      <c r="V3413">
        <v>2</v>
      </c>
      <c r="W3413" t="s">
        <v>13432</v>
      </c>
      <c r="X3413" t="s">
        <v>13433</v>
      </c>
      <c r="Y3413">
        <v>183</v>
      </c>
      <c r="Z3413" t="s">
        <v>44</v>
      </c>
      <c r="AA3413" t="s">
        <v>45</v>
      </c>
      <c r="AB3413" t="s">
        <v>62</v>
      </c>
      <c r="AC3413">
        <v>57000000</v>
      </c>
      <c r="AD3413">
        <v>2000</v>
      </c>
      <c r="AE3413">
        <v>861</v>
      </c>
      <c r="AF3413">
        <v>5.8</v>
      </c>
      <c r="AG3413">
        <v>2.35</v>
      </c>
      <c r="AH3413">
        <v>652</v>
      </c>
    </row>
    <row r="3414" spans="1:34">
      <c r="A3414" t="s">
        <v>34</v>
      </c>
      <c r="B3414" t="s">
        <v>4686</v>
      </c>
      <c r="C3414">
        <v>368</v>
      </c>
      <c r="D3414">
        <v>104</v>
      </c>
      <c r="E3414">
        <v>165</v>
      </c>
      <c r="F3414">
        <v>559</v>
      </c>
      <c r="G3414" t="s">
        <v>4687</v>
      </c>
      <c r="H3414">
        <v>900</v>
      </c>
      <c r="I3414">
        <v>16999046</v>
      </c>
      <c r="J3414" t="s">
        <v>38</v>
      </c>
      <c r="K3414" t="s">
        <v>94</v>
      </c>
      <c r="L3414" t="s">
        <v>86</v>
      </c>
      <c r="Q3414" t="s">
        <v>2480</v>
      </c>
      <c r="R3414" t="s">
        <v>13483</v>
      </c>
      <c r="S3414">
        <v>79517</v>
      </c>
      <c r="T3414">
        <v>2222</v>
      </c>
      <c r="U3414" t="s">
        <v>13484</v>
      </c>
      <c r="V3414">
        <v>0</v>
      </c>
      <c r="W3414" t="s">
        <v>13485</v>
      </c>
      <c r="X3414" t="s">
        <v>13486</v>
      </c>
      <c r="Y3414">
        <v>354</v>
      </c>
      <c r="Z3414" t="s">
        <v>44</v>
      </c>
      <c r="AA3414" t="s">
        <v>710</v>
      </c>
      <c r="AB3414" t="s">
        <v>46</v>
      </c>
      <c r="AC3414">
        <v>26000000</v>
      </c>
      <c r="AD3414">
        <v>2009</v>
      </c>
      <c r="AE3414">
        <v>686</v>
      </c>
      <c r="AF3414">
        <v>5.8</v>
      </c>
      <c r="AG3414">
        <v>1.85</v>
      </c>
      <c r="AH3414">
        <v>12000</v>
      </c>
    </row>
    <row r="3415" spans="1:34">
      <c r="A3415" t="s">
        <v>34</v>
      </c>
      <c r="B3415" t="s">
        <v>13558</v>
      </c>
      <c r="C3415">
        <v>123</v>
      </c>
      <c r="D3415">
        <v>107</v>
      </c>
      <c r="E3415">
        <v>30</v>
      </c>
      <c r="F3415">
        <v>318</v>
      </c>
      <c r="G3415" t="s">
        <v>13559</v>
      </c>
      <c r="H3415">
        <v>742</v>
      </c>
      <c r="I3415">
        <v>62933793</v>
      </c>
      <c r="J3415" t="s">
        <v>38</v>
      </c>
      <c r="K3415" t="s">
        <v>89</v>
      </c>
      <c r="L3415" t="s">
        <v>128</v>
      </c>
      <c r="M3415" t="s">
        <v>87</v>
      </c>
      <c r="Q3415" t="s">
        <v>4194</v>
      </c>
      <c r="R3415" t="s">
        <v>13560</v>
      </c>
      <c r="S3415">
        <v>62421</v>
      </c>
      <c r="T3415">
        <v>2341</v>
      </c>
      <c r="U3415" t="s">
        <v>13561</v>
      </c>
      <c r="V3415">
        <v>1</v>
      </c>
      <c r="W3415" t="s">
        <v>13562</v>
      </c>
      <c r="X3415" t="s">
        <v>13563</v>
      </c>
      <c r="Y3415">
        <v>185</v>
      </c>
      <c r="Z3415" t="s">
        <v>44</v>
      </c>
      <c r="AA3415" t="s">
        <v>45</v>
      </c>
      <c r="AB3415" t="s">
        <v>150</v>
      </c>
      <c r="AC3415">
        <v>20000000</v>
      </c>
      <c r="AD3415">
        <v>2010</v>
      </c>
      <c r="AE3415">
        <v>360</v>
      </c>
      <c r="AF3415">
        <v>5.8</v>
      </c>
      <c r="AG3415">
        <v>2.35</v>
      </c>
      <c r="AH3415">
        <v>10000</v>
      </c>
    </row>
    <row r="3416" spans="1:34">
      <c r="A3416" t="s">
        <v>34</v>
      </c>
      <c r="B3416" t="s">
        <v>13603</v>
      </c>
      <c r="C3416">
        <v>63</v>
      </c>
      <c r="D3416">
        <v>121</v>
      </c>
      <c r="E3416">
        <v>15</v>
      </c>
      <c r="F3416">
        <v>812</v>
      </c>
      <c r="G3416" t="s">
        <v>13604</v>
      </c>
      <c r="H3416">
        <v>4000</v>
      </c>
      <c r="I3416">
        <v>16574731</v>
      </c>
      <c r="J3416" t="s">
        <v>38</v>
      </c>
      <c r="K3416" t="s">
        <v>128</v>
      </c>
      <c r="Q3416" t="s">
        <v>3842</v>
      </c>
      <c r="R3416" t="s">
        <v>13605</v>
      </c>
      <c r="S3416">
        <v>27675</v>
      </c>
      <c r="T3416">
        <v>6910</v>
      </c>
      <c r="U3416" t="s">
        <v>810</v>
      </c>
      <c r="V3416">
        <v>4</v>
      </c>
      <c r="W3416" t="s">
        <v>13606</v>
      </c>
      <c r="X3416" t="s">
        <v>13607</v>
      </c>
      <c r="Y3416">
        <v>181</v>
      </c>
      <c r="Z3416" t="s">
        <v>44</v>
      </c>
      <c r="AA3416" t="s">
        <v>45</v>
      </c>
      <c r="AB3416" t="s">
        <v>46</v>
      </c>
      <c r="AC3416">
        <v>13000000</v>
      </c>
      <c r="AD3416">
        <v>1998</v>
      </c>
      <c r="AE3416">
        <v>957</v>
      </c>
      <c r="AF3416">
        <v>5.8</v>
      </c>
      <c r="AG3416">
        <v>1.85</v>
      </c>
      <c r="AH3416">
        <v>0</v>
      </c>
    </row>
    <row r="3417" spans="1:34">
      <c r="A3417" t="s">
        <v>34</v>
      </c>
      <c r="B3417" t="s">
        <v>11050</v>
      </c>
      <c r="C3417">
        <v>174</v>
      </c>
      <c r="D3417">
        <v>122</v>
      </c>
      <c r="E3417">
        <v>87</v>
      </c>
      <c r="F3417">
        <v>605</v>
      </c>
      <c r="G3417" t="s">
        <v>3851</v>
      </c>
      <c r="H3417">
        <v>2000</v>
      </c>
      <c r="I3417">
        <v>22000</v>
      </c>
      <c r="J3417" t="s">
        <v>38</v>
      </c>
      <c r="K3417" t="s">
        <v>86</v>
      </c>
      <c r="L3417" t="s">
        <v>57</v>
      </c>
      <c r="Q3417" t="s">
        <v>408</v>
      </c>
      <c r="R3417" t="s">
        <v>13657</v>
      </c>
      <c r="S3417">
        <v>30511</v>
      </c>
      <c r="T3417">
        <v>4920</v>
      </c>
      <c r="U3417" t="s">
        <v>13658</v>
      </c>
      <c r="V3417">
        <v>4</v>
      </c>
      <c r="W3417" t="s">
        <v>13659</v>
      </c>
      <c r="X3417" t="s">
        <v>13660</v>
      </c>
      <c r="Y3417">
        <v>226</v>
      </c>
      <c r="Z3417" t="s">
        <v>44</v>
      </c>
      <c r="AA3417" t="s">
        <v>359</v>
      </c>
      <c r="AB3417" t="s">
        <v>46</v>
      </c>
      <c r="AC3417">
        <v>3000000</v>
      </c>
      <c r="AD3417">
        <v>2011</v>
      </c>
      <c r="AE3417">
        <v>683</v>
      </c>
      <c r="AF3417">
        <v>5.8</v>
      </c>
      <c r="AG3417">
        <v>2.35</v>
      </c>
      <c r="AH3417">
        <v>0</v>
      </c>
    </row>
    <row r="3418" spans="1:34">
      <c r="A3418" t="s">
        <v>34</v>
      </c>
      <c r="B3418" t="s">
        <v>13665</v>
      </c>
      <c r="C3418">
        <v>14</v>
      </c>
      <c r="D3418">
        <v>95</v>
      </c>
      <c r="E3418">
        <v>0</v>
      </c>
      <c r="F3418">
        <v>164</v>
      </c>
      <c r="G3418" t="s">
        <v>13666</v>
      </c>
      <c r="H3418">
        <v>533</v>
      </c>
      <c r="I3418">
        <v>18435</v>
      </c>
      <c r="J3418" t="s">
        <v>38</v>
      </c>
      <c r="Q3418" t="s">
        <v>13667</v>
      </c>
      <c r="R3418" t="s">
        <v>13668</v>
      </c>
      <c r="S3418">
        <v>1010</v>
      </c>
      <c r="T3418">
        <v>1082</v>
      </c>
      <c r="U3418" t="s">
        <v>13669</v>
      </c>
      <c r="V3418">
        <v>5</v>
      </c>
      <c r="W3418" t="s">
        <v>13670</v>
      </c>
      <c r="X3418" t="s">
        <v>13671</v>
      </c>
      <c r="Y3418">
        <v>15</v>
      </c>
      <c r="Z3418" t="s">
        <v>390</v>
      </c>
      <c r="AA3418" t="s">
        <v>301</v>
      </c>
      <c r="AB3418" t="s">
        <v>199</v>
      </c>
      <c r="AC3418">
        <v>1400000</v>
      </c>
      <c r="AD3418">
        <v>2006</v>
      </c>
      <c r="AE3418">
        <v>323</v>
      </c>
      <c r="AF3418">
        <v>5.8</v>
      </c>
      <c r="AG3418">
        <v>1.85</v>
      </c>
      <c r="AH3418">
        <v>104</v>
      </c>
    </row>
    <row r="3419" spans="1:34">
      <c r="A3419" t="s">
        <v>34</v>
      </c>
      <c r="B3419" t="s">
        <v>11655</v>
      </c>
      <c r="C3419">
        <v>213</v>
      </c>
      <c r="D3419">
        <v>140</v>
      </c>
      <c r="E3419">
        <v>708</v>
      </c>
      <c r="F3419">
        <v>745</v>
      </c>
      <c r="G3419" t="s">
        <v>4199</v>
      </c>
      <c r="H3419">
        <v>11000</v>
      </c>
      <c r="I3419">
        <v>80574010</v>
      </c>
      <c r="J3419" t="s">
        <v>38</v>
      </c>
      <c r="K3419" t="s">
        <v>87</v>
      </c>
      <c r="Q3419" t="s">
        <v>1731</v>
      </c>
      <c r="R3419" t="s">
        <v>13726</v>
      </c>
      <c r="S3419">
        <v>63493</v>
      </c>
      <c r="T3419">
        <v>20440</v>
      </c>
      <c r="U3419" t="s">
        <v>404</v>
      </c>
      <c r="V3419">
        <v>1</v>
      </c>
      <c r="W3419" t="s">
        <v>13727</v>
      </c>
      <c r="X3419" t="s">
        <v>13728</v>
      </c>
      <c r="Y3419">
        <v>302</v>
      </c>
      <c r="Z3419" t="s">
        <v>44</v>
      </c>
      <c r="AA3419" t="s">
        <v>45</v>
      </c>
      <c r="AB3419" t="s">
        <v>62</v>
      </c>
      <c r="AC3419">
        <v>60000000</v>
      </c>
      <c r="AD3419">
        <v>2010</v>
      </c>
      <c r="AE3419">
        <v>8000</v>
      </c>
      <c r="AF3419">
        <v>5.7</v>
      </c>
      <c r="AG3419">
        <v>1.85</v>
      </c>
      <c r="AH3419">
        <v>26000</v>
      </c>
    </row>
    <row r="3420" spans="1:34">
      <c r="A3420" t="s">
        <v>34</v>
      </c>
      <c r="B3420" t="s">
        <v>13934</v>
      </c>
      <c r="C3420">
        <v>82</v>
      </c>
      <c r="D3420">
        <v>116</v>
      </c>
      <c r="E3420">
        <v>70</v>
      </c>
      <c r="F3420">
        <v>706</v>
      </c>
      <c r="G3420" t="s">
        <v>2220</v>
      </c>
      <c r="H3420">
        <v>1000</v>
      </c>
      <c r="I3420">
        <v>24397469</v>
      </c>
      <c r="J3420" t="s">
        <v>38</v>
      </c>
      <c r="K3420" t="s">
        <v>128</v>
      </c>
      <c r="Q3420" t="s">
        <v>12508</v>
      </c>
      <c r="R3420" t="s">
        <v>13935</v>
      </c>
      <c r="S3420">
        <v>5161</v>
      </c>
      <c r="T3420">
        <v>5804</v>
      </c>
      <c r="U3420" t="s">
        <v>1798</v>
      </c>
      <c r="V3420">
        <v>7</v>
      </c>
      <c r="W3420" t="s">
        <v>13936</v>
      </c>
      <c r="X3420" t="s">
        <v>13937</v>
      </c>
      <c r="Y3420">
        <v>48</v>
      </c>
      <c r="Z3420" t="s">
        <v>44</v>
      </c>
      <c r="AA3420" t="s">
        <v>45</v>
      </c>
      <c r="AB3420" t="s">
        <v>62</v>
      </c>
      <c r="AC3420">
        <v>17000000</v>
      </c>
      <c r="AD3420">
        <v>2012</v>
      </c>
      <c r="AE3420">
        <v>876</v>
      </c>
      <c r="AF3420">
        <v>5.7</v>
      </c>
      <c r="AG3420">
        <v>2.35</v>
      </c>
      <c r="AH3420">
        <v>0</v>
      </c>
    </row>
    <row r="3421" spans="1:34">
      <c r="A3421" t="s">
        <v>34</v>
      </c>
      <c r="B3421" t="s">
        <v>841</v>
      </c>
      <c r="C3421">
        <v>284</v>
      </c>
      <c r="D3421">
        <v>110</v>
      </c>
      <c r="E3421">
        <v>0</v>
      </c>
      <c r="F3421">
        <v>559</v>
      </c>
      <c r="G3421" t="s">
        <v>6887</v>
      </c>
      <c r="H3421">
        <v>3000</v>
      </c>
      <c r="I3421">
        <v>42272747</v>
      </c>
      <c r="J3421" t="s">
        <v>38</v>
      </c>
      <c r="K3421" t="s">
        <v>70</v>
      </c>
      <c r="L3421" t="s">
        <v>90</v>
      </c>
      <c r="M3421" t="s">
        <v>57</v>
      </c>
      <c r="Q3421" t="s">
        <v>868</v>
      </c>
      <c r="R3421" t="s">
        <v>14087</v>
      </c>
      <c r="S3421">
        <v>78635</v>
      </c>
      <c r="T3421">
        <v>5609</v>
      </c>
      <c r="U3421" t="s">
        <v>1919</v>
      </c>
      <c r="V3421">
        <v>1</v>
      </c>
      <c r="W3421" t="s">
        <v>14088</v>
      </c>
      <c r="X3421" t="s">
        <v>14089</v>
      </c>
      <c r="Y3421">
        <v>1040</v>
      </c>
      <c r="Z3421" t="s">
        <v>44</v>
      </c>
      <c r="AA3421" t="s">
        <v>45</v>
      </c>
      <c r="AB3421" t="s">
        <v>62</v>
      </c>
      <c r="AC3421">
        <v>70000000</v>
      </c>
      <c r="AD3421">
        <v>2006</v>
      </c>
      <c r="AE3421">
        <v>579</v>
      </c>
      <c r="AF3421">
        <v>5.6</v>
      </c>
      <c r="AG3421">
        <v>1.85</v>
      </c>
      <c r="AH3421">
        <v>0</v>
      </c>
    </row>
    <row r="3422" spans="1:34">
      <c r="A3422" t="s">
        <v>34</v>
      </c>
      <c r="B3422" t="s">
        <v>1330</v>
      </c>
      <c r="C3422">
        <v>196</v>
      </c>
      <c r="D3422">
        <v>103</v>
      </c>
      <c r="E3422">
        <v>179</v>
      </c>
      <c r="F3422">
        <v>87</v>
      </c>
      <c r="G3422" t="s">
        <v>6278</v>
      </c>
      <c r="H3422">
        <v>794</v>
      </c>
      <c r="I3422">
        <v>25472967</v>
      </c>
      <c r="J3422" t="s">
        <v>38</v>
      </c>
      <c r="K3422" t="s">
        <v>94</v>
      </c>
      <c r="L3422" t="s">
        <v>57</v>
      </c>
      <c r="Q3422" t="s">
        <v>6305</v>
      </c>
      <c r="R3422" t="s">
        <v>14106</v>
      </c>
      <c r="S3422">
        <v>44966</v>
      </c>
      <c r="T3422">
        <v>1467</v>
      </c>
      <c r="U3422" t="s">
        <v>14107</v>
      </c>
      <c r="V3422">
        <v>2</v>
      </c>
      <c r="W3422" t="s">
        <v>14108</v>
      </c>
      <c r="X3422" t="s">
        <v>14109</v>
      </c>
      <c r="Y3422">
        <v>411</v>
      </c>
      <c r="Z3422" t="s">
        <v>44</v>
      </c>
      <c r="AA3422" t="s">
        <v>45</v>
      </c>
      <c r="AB3422" t="s">
        <v>62</v>
      </c>
      <c r="AC3422">
        <v>30000000</v>
      </c>
      <c r="AD3422">
        <v>2005</v>
      </c>
      <c r="AE3422">
        <v>329</v>
      </c>
      <c r="AF3422">
        <v>5.6</v>
      </c>
      <c r="AG3422">
        <v>2.35</v>
      </c>
      <c r="AH3422">
        <v>0</v>
      </c>
    </row>
    <row r="3423" spans="1:34">
      <c r="A3423" t="s">
        <v>34</v>
      </c>
      <c r="B3423" t="s">
        <v>14151</v>
      </c>
      <c r="C3423">
        <v>28</v>
      </c>
      <c r="D3423">
        <v>118</v>
      </c>
      <c r="E3423">
        <v>13</v>
      </c>
      <c r="F3423">
        <v>643</v>
      </c>
      <c r="G3423" t="s">
        <v>2766</v>
      </c>
      <c r="H3423">
        <v>23000</v>
      </c>
      <c r="I3423">
        <v>44834712</v>
      </c>
      <c r="J3423" t="s">
        <v>38</v>
      </c>
      <c r="K3423" t="s">
        <v>57</v>
      </c>
      <c r="Q3423" t="s">
        <v>116</v>
      </c>
      <c r="R3423" t="s">
        <v>14152</v>
      </c>
      <c r="S3423">
        <v>13995</v>
      </c>
      <c r="T3423">
        <v>26907</v>
      </c>
      <c r="U3423" t="s">
        <v>1803</v>
      </c>
      <c r="V3423">
        <v>1</v>
      </c>
      <c r="W3423" t="s">
        <v>14153</v>
      </c>
      <c r="X3423" t="s">
        <v>14154</v>
      </c>
      <c r="Y3423">
        <v>62</v>
      </c>
      <c r="Z3423" t="s">
        <v>44</v>
      </c>
      <c r="AA3423" t="s">
        <v>45</v>
      </c>
      <c r="AB3423" t="s">
        <v>46</v>
      </c>
      <c r="AC3423">
        <v>44000000</v>
      </c>
      <c r="AD3423">
        <v>1996</v>
      </c>
      <c r="AE3423">
        <v>2000</v>
      </c>
      <c r="AF3423">
        <v>5.6</v>
      </c>
      <c r="AG3423">
        <v>2.35</v>
      </c>
      <c r="AH3423">
        <v>353</v>
      </c>
    </row>
    <row r="3424" spans="1:34">
      <c r="A3424" t="s">
        <v>34</v>
      </c>
      <c r="B3424" t="s">
        <v>12034</v>
      </c>
      <c r="C3424">
        <v>106</v>
      </c>
      <c r="D3424">
        <v>102</v>
      </c>
      <c r="E3424">
        <v>43</v>
      </c>
      <c r="F3424">
        <v>280</v>
      </c>
      <c r="G3424" t="s">
        <v>2190</v>
      </c>
      <c r="H3424">
        <v>308</v>
      </c>
      <c r="I3424">
        <v>24044532</v>
      </c>
      <c r="J3424" t="s">
        <v>38</v>
      </c>
      <c r="K3424" t="s">
        <v>87</v>
      </c>
      <c r="Q3424" t="s">
        <v>14158</v>
      </c>
      <c r="R3424" t="s">
        <v>14159</v>
      </c>
      <c r="S3424">
        <v>19686</v>
      </c>
      <c r="T3424">
        <v>1440</v>
      </c>
      <c r="U3424" t="s">
        <v>12718</v>
      </c>
      <c r="V3424">
        <v>0</v>
      </c>
      <c r="W3424" t="s">
        <v>14160</v>
      </c>
      <c r="X3424" t="s">
        <v>14161</v>
      </c>
      <c r="Y3424">
        <v>180</v>
      </c>
      <c r="Z3424" t="s">
        <v>44</v>
      </c>
      <c r="AA3424" t="s">
        <v>45</v>
      </c>
      <c r="AB3424" t="s">
        <v>46</v>
      </c>
      <c r="AC3424">
        <v>38000000</v>
      </c>
      <c r="AD3424">
        <v>2001</v>
      </c>
      <c r="AE3424">
        <v>285</v>
      </c>
      <c r="AF3424">
        <v>5.6</v>
      </c>
      <c r="AG3424">
        <v>1.85</v>
      </c>
      <c r="AH3424">
        <v>689</v>
      </c>
    </row>
    <row r="3425" spans="1:34">
      <c r="A3425" t="s">
        <v>34</v>
      </c>
      <c r="B3425" t="s">
        <v>9813</v>
      </c>
      <c r="C3425">
        <v>69</v>
      </c>
      <c r="D3425">
        <v>104</v>
      </c>
      <c r="E3425">
        <v>134</v>
      </c>
      <c r="F3425">
        <v>64</v>
      </c>
      <c r="G3425" t="s">
        <v>6899</v>
      </c>
      <c r="H3425">
        <v>585</v>
      </c>
      <c r="I3425">
        <v>40118420</v>
      </c>
      <c r="J3425" t="s">
        <v>38</v>
      </c>
      <c r="K3425" t="s">
        <v>87</v>
      </c>
      <c r="L3425" t="s">
        <v>520</v>
      </c>
      <c r="Q3425" t="s">
        <v>5260</v>
      </c>
      <c r="R3425" t="s">
        <v>14184</v>
      </c>
      <c r="S3425">
        <v>26066</v>
      </c>
      <c r="T3425">
        <v>1165</v>
      </c>
      <c r="U3425" t="s">
        <v>14185</v>
      </c>
      <c r="V3425">
        <v>3</v>
      </c>
      <c r="W3425" t="s">
        <v>14186</v>
      </c>
      <c r="X3425" t="s">
        <v>14187</v>
      </c>
      <c r="Y3425">
        <v>216</v>
      </c>
      <c r="Z3425" t="s">
        <v>44</v>
      </c>
      <c r="AA3425" t="s">
        <v>45</v>
      </c>
      <c r="AB3425" t="s">
        <v>62</v>
      </c>
      <c r="AC3425">
        <v>30000000</v>
      </c>
      <c r="AD3425">
        <v>2002</v>
      </c>
      <c r="AE3425">
        <v>495</v>
      </c>
      <c r="AF3425">
        <v>5.6</v>
      </c>
      <c r="AG3425">
        <v>1.85</v>
      </c>
      <c r="AH3425">
        <v>0</v>
      </c>
    </row>
    <row r="3426" spans="1:34">
      <c r="A3426" t="s">
        <v>34</v>
      </c>
      <c r="B3426" t="s">
        <v>14222</v>
      </c>
      <c r="C3426">
        <v>28</v>
      </c>
      <c r="D3426">
        <v>107</v>
      </c>
      <c r="E3426">
        <v>21</v>
      </c>
      <c r="F3426">
        <v>418</v>
      </c>
      <c r="G3426" t="s">
        <v>5088</v>
      </c>
      <c r="H3426">
        <v>967</v>
      </c>
      <c r="I3426">
        <v>16118077</v>
      </c>
      <c r="J3426" t="s">
        <v>38</v>
      </c>
      <c r="Q3426" t="s">
        <v>1501</v>
      </c>
      <c r="R3426" t="s">
        <v>14223</v>
      </c>
      <c r="S3426">
        <v>5817</v>
      </c>
      <c r="T3426">
        <v>3067</v>
      </c>
      <c r="U3426" t="s">
        <v>2289</v>
      </c>
      <c r="V3426">
        <v>0</v>
      </c>
      <c r="W3426" t="s">
        <v>14224</v>
      </c>
      <c r="X3426" t="s">
        <v>14225</v>
      </c>
      <c r="Y3426">
        <v>37</v>
      </c>
      <c r="Z3426" t="s">
        <v>44</v>
      </c>
      <c r="AA3426" t="s">
        <v>45</v>
      </c>
      <c r="AB3426" t="s">
        <v>46</v>
      </c>
      <c r="AC3426">
        <v>25000000</v>
      </c>
      <c r="AD3426">
        <v>1988</v>
      </c>
      <c r="AE3426">
        <v>767</v>
      </c>
      <c r="AF3426">
        <v>5.6</v>
      </c>
      <c r="AG3426">
        <v>1.85</v>
      </c>
      <c r="AH3426">
        <v>377</v>
      </c>
    </row>
    <row r="3427" spans="1:34">
      <c r="A3427" t="s">
        <v>34</v>
      </c>
      <c r="B3427" t="s">
        <v>977</v>
      </c>
      <c r="C3427">
        <v>287</v>
      </c>
      <c r="D3427">
        <v>115</v>
      </c>
      <c r="E3427">
        <v>219</v>
      </c>
      <c r="F3427">
        <v>258</v>
      </c>
      <c r="G3427" t="s">
        <v>9208</v>
      </c>
      <c r="H3427">
        <v>902</v>
      </c>
      <c r="I3427">
        <v>15045676</v>
      </c>
      <c r="J3427" t="s">
        <v>38</v>
      </c>
      <c r="K3427" t="s">
        <v>70</v>
      </c>
      <c r="L3427" t="s">
        <v>90</v>
      </c>
      <c r="M3427" t="s">
        <v>57</v>
      </c>
      <c r="Q3427" t="s">
        <v>5961</v>
      </c>
      <c r="R3427" t="s">
        <v>14226</v>
      </c>
      <c r="S3427">
        <v>76303</v>
      </c>
      <c r="T3427">
        <v>2466</v>
      </c>
      <c r="U3427" t="s">
        <v>2936</v>
      </c>
      <c r="V3427">
        <v>1</v>
      </c>
      <c r="W3427" t="s">
        <v>14227</v>
      </c>
      <c r="X3427" t="s">
        <v>14228</v>
      </c>
      <c r="Y3427">
        <v>376</v>
      </c>
      <c r="Z3427" t="s">
        <v>44</v>
      </c>
      <c r="AA3427" t="s">
        <v>45</v>
      </c>
      <c r="AB3427" t="s">
        <v>62</v>
      </c>
      <c r="AC3427">
        <v>16000000</v>
      </c>
      <c r="AD3427">
        <v>2009</v>
      </c>
      <c r="AE3427">
        <v>837</v>
      </c>
      <c r="AF3427">
        <v>5.6</v>
      </c>
      <c r="AG3427">
        <v>2.35</v>
      </c>
      <c r="AH3427">
        <v>0</v>
      </c>
    </row>
    <row r="3428" spans="1:34">
      <c r="A3428" t="s">
        <v>34</v>
      </c>
      <c r="B3428" t="s">
        <v>14259</v>
      </c>
      <c r="C3428">
        <v>111</v>
      </c>
      <c r="D3428">
        <v>109</v>
      </c>
      <c r="E3428">
        <v>7</v>
      </c>
      <c r="F3428">
        <v>827</v>
      </c>
      <c r="G3428" t="s">
        <v>4672</v>
      </c>
      <c r="H3428">
        <v>2000</v>
      </c>
      <c r="I3428">
        <v>22927390</v>
      </c>
      <c r="J3428" t="s">
        <v>38</v>
      </c>
      <c r="K3428" t="s">
        <v>87</v>
      </c>
      <c r="Q3428" t="s">
        <v>2595</v>
      </c>
      <c r="R3428" t="s">
        <v>14260</v>
      </c>
      <c r="S3428">
        <v>25344</v>
      </c>
      <c r="T3428">
        <v>4947</v>
      </c>
      <c r="U3428" t="s">
        <v>3180</v>
      </c>
      <c r="V3428">
        <v>0</v>
      </c>
      <c r="W3428" t="s">
        <v>14261</v>
      </c>
      <c r="X3428" t="s">
        <v>14262</v>
      </c>
      <c r="Y3428">
        <v>77</v>
      </c>
      <c r="Z3428" t="s">
        <v>44</v>
      </c>
      <c r="AA3428" t="s">
        <v>45</v>
      </c>
      <c r="AB3428" t="s">
        <v>62</v>
      </c>
      <c r="AC3428">
        <v>18000000</v>
      </c>
      <c r="AD3428">
        <v>2009</v>
      </c>
      <c r="AE3428">
        <v>980</v>
      </c>
      <c r="AF3428">
        <v>5.6</v>
      </c>
      <c r="AG3428">
        <v>1.85</v>
      </c>
      <c r="AH3428">
        <v>0</v>
      </c>
    </row>
    <row r="3429" spans="1:34">
      <c r="A3429" t="s">
        <v>34</v>
      </c>
      <c r="B3429" t="s">
        <v>14274</v>
      </c>
      <c r="C3429">
        <v>148</v>
      </c>
      <c r="D3429">
        <v>86</v>
      </c>
      <c r="E3429">
        <v>33</v>
      </c>
      <c r="F3429">
        <v>583</v>
      </c>
      <c r="G3429" t="s">
        <v>6555</v>
      </c>
      <c r="H3429">
        <v>15000</v>
      </c>
      <c r="I3429">
        <v>27854896</v>
      </c>
      <c r="J3429" t="s">
        <v>38</v>
      </c>
      <c r="K3429" t="s">
        <v>70</v>
      </c>
      <c r="L3429" t="s">
        <v>87</v>
      </c>
      <c r="Q3429" t="s">
        <v>4913</v>
      </c>
      <c r="R3429" t="s">
        <v>14275</v>
      </c>
      <c r="S3429">
        <v>64190</v>
      </c>
      <c r="T3429">
        <v>17396</v>
      </c>
      <c r="U3429" t="s">
        <v>14276</v>
      </c>
      <c r="V3429">
        <v>1</v>
      </c>
      <c r="W3429" t="s">
        <v>14277</v>
      </c>
      <c r="X3429" t="s">
        <v>14278</v>
      </c>
      <c r="Y3429">
        <v>129</v>
      </c>
      <c r="Z3429" t="s">
        <v>44</v>
      </c>
      <c r="AA3429" t="s">
        <v>45</v>
      </c>
      <c r="AB3429" t="s">
        <v>62</v>
      </c>
      <c r="AC3429">
        <v>17000000</v>
      </c>
      <c r="AD3429">
        <v>2011</v>
      </c>
      <c r="AE3429">
        <v>976</v>
      </c>
      <c r="AF3429">
        <v>5.6</v>
      </c>
      <c r="AG3429">
        <v>2.35</v>
      </c>
      <c r="AH3429">
        <v>16000</v>
      </c>
    </row>
    <row r="3430" spans="1:34">
      <c r="A3430" t="s">
        <v>34</v>
      </c>
      <c r="B3430" t="s">
        <v>14348</v>
      </c>
      <c r="C3430">
        <v>224</v>
      </c>
      <c r="D3430">
        <v>101</v>
      </c>
      <c r="E3430">
        <v>13</v>
      </c>
      <c r="F3430">
        <v>261</v>
      </c>
      <c r="G3430" t="s">
        <v>10325</v>
      </c>
      <c r="H3430">
        <v>34000</v>
      </c>
      <c r="I3430">
        <v>31607598</v>
      </c>
      <c r="J3430" t="s">
        <v>38</v>
      </c>
      <c r="K3430" t="s">
        <v>94</v>
      </c>
      <c r="L3430" t="s">
        <v>57</v>
      </c>
      <c r="Q3430" t="s">
        <v>1044</v>
      </c>
      <c r="R3430" t="s">
        <v>14349</v>
      </c>
      <c r="S3430">
        <v>58366</v>
      </c>
      <c r="T3430">
        <v>35717</v>
      </c>
      <c r="U3430" t="s">
        <v>14350</v>
      </c>
      <c r="V3430">
        <v>1</v>
      </c>
      <c r="W3430" t="s">
        <v>14351</v>
      </c>
      <c r="X3430" t="s">
        <v>14352</v>
      </c>
      <c r="Y3430">
        <v>160</v>
      </c>
      <c r="Z3430" t="s">
        <v>44</v>
      </c>
      <c r="AA3430" t="s">
        <v>710</v>
      </c>
      <c r="AB3430" t="s">
        <v>62</v>
      </c>
      <c r="AC3430">
        <v>6900000</v>
      </c>
      <c r="AD3430">
        <v>2012</v>
      </c>
      <c r="AE3430">
        <v>924</v>
      </c>
      <c r="AF3430">
        <v>5.6</v>
      </c>
      <c r="AG3430">
        <v>2.35</v>
      </c>
      <c r="AH3430">
        <v>10000</v>
      </c>
    </row>
    <row r="3431" spans="1:34">
      <c r="A3431" t="s">
        <v>34</v>
      </c>
      <c r="B3431" t="s">
        <v>14364</v>
      </c>
      <c r="C3431">
        <v>256</v>
      </c>
      <c r="D3431">
        <v>95</v>
      </c>
      <c r="E3431">
        <v>9</v>
      </c>
      <c r="F3431">
        <v>428</v>
      </c>
      <c r="G3431" t="s">
        <v>12910</v>
      </c>
      <c r="H3431">
        <v>584</v>
      </c>
      <c r="I3431">
        <v>131175</v>
      </c>
      <c r="J3431" t="s">
        <v>38</v>
      </c>
      <c r="K3431" t="s">
        <v>94</v>
      </c>
      <c r="Q3431" t="s">
        <v>1711</v>
      </c>
      <c r="R3431" t="s">
        <v>14365</v>
      </c>
      <c r="S3431">
        <v>30219</v>
      </c>
      <c r="T3431">
        <v>1885</v>
      </c>
      <c r="U3431" t="s">
        <v>14366</v>
      </c>
      <c r="V3431">
        <v>2</v>
      </c>
      <c r="W3431" t="s">
        <v>14367</v>
      </c>
      <c r="X3431" t="s">
        <v>14368</v>
      </c>
      <c r="Y3431">
        <v>200</v>
      </c>
      <c r="Z3431" t="s">
        <v>44</v>
      </c>
      <c r="AA3431" t="s">
        <v>45</v>
      </c>
      <c r="AB3431" t="s">
        <v>62</v>
      </c>
      <c r="AC3431">
        <v>8500000</v>
      </c>
      <c r="AD3431">
        <v>2015</v>
      </c>
      <c r="AE3431">
        <v>430</v>
      </c>
      <c r="AF3431">
        <v>5.6</v>
      </c>
      <c r="AG3431">
        <v>2.35</v>
      </c>
      <c r="AH3431">
        <v>22000</v>
      </c>
    </row>
    <row r="3432" spans="1:34">
      <c r="A3432" t="s">
        <v>34</v>
      </c>
      <c r="B3432" t="s">
        <v>14369</v>
      </c>
      <c r="C3432">
        <v>311</v>
      </c>
      <c r="D3432">
        <v>87</v>
      </c>
      <c r="E3432">
        <v>13</v>
      </c>
      <c r="F3432">
        <v>308</v>
      </c>
      <c r="G3432" t="s">
        <v>14370</v>
      </c>
      <c r="H3432">
        <v>463</v>
      </c>
      <c r="I3432">
        <v>40990055</v>
      </c>
      <c r="J3432" t="s">
        <v>38</v>
      </c>
      <c r="K3432" t="s">
        <v>94</v>
      </c>
      <c r="L3432" t="s">
        <v>57</v>
      </c>
      <c r="Q3432" t="s">
        <v>14371</v>
      </c>
      <c r="R3432" t="s">
        <v>14372</v>
      </c>
      <c r="S3432">
        <v>41509</v>
      </c>
      <c r="T3432">
        <v>1958</v>
      </c>
      <c r="U3432" t="s">
        <v>14373</v>
      </c>
      <c r="V3432">
        <v>0</v>
      </c>
      <c r="W3432" t="s">
        <v>14374</v>
      </c>
      <c r="X3432" t="s">
        <v>14375</v>
      </c>
      <c r="Y3432">
        <v>300</v>
      </c>
      <c r="Z3432" t="s">
        <v>44</v>
      </c>
      <c r="AA3432" t="s">
        <v>301</v>
      </c>
      <c r="AB3432" t="s">
        <v>62</v>
      </c>
      <c r="AC3432">
        <v>1800000</v>
      </c>
      <c r="AD3432">
        <v>2010</v>
      </c>
      <c r="AE3432">
        <v>400</v>
      </c>
      <c r="AF3432">
        <v>5.6</v>
      </c>
      <c r="AG3432">
        <v>1.85</v>
      </c>
      <c r="AH3432">
        <v>0</v>
      </c>
    </row>
    <row r="3433" spans="1:34">
      <c r="A3433" t="s">
        <v>34</v>
      </c>
      <c r="B3433" t="s">
        <v>14388</v>
      </c>
      <c r="C3433">
        <v>16</v>
      </c>
      <c r="D3433">
        <v>95</v>
      </c>
      <c r="E3433">
        <v>14</v>
      </c>
      <c r="F3433">
        <v>221</v>
      </c>
      <c r="G3433" t="s">
        <v>6006</v>
      </c>
      <c r="H3433">
        <v>284</v>
      </c>
      <c r="I3433">
        <v>15278</v>
      </c>
      <c r="J3433" t="s">
        <v>38</v>
      </c>
      <c r="K3433" t="s">
        <v>70</v>
      </c>
      <c r="L3433" t="s">
        <v>86</v>
      </c>
      <c r="Q3433" t="s">
        <v>14389</v>
      </c>
      <c r="R3433" t="s">
        <v>14390</v>
      </c>
      <c r="S3433">
        <v>1742</v>
      </c>
      <c r="T3433">
        <v>1185</v>
      </c>
      <c r="U3433" t="s">
        <v>14391</v>
      </c>
      <c r="V3433">
        <v>1</v>
      </c>
      <c r="W3433" t="s">
        <v>14392</v>
      </c>
      <c r="X3433" t="s">
        <v>14393</v>
      </c>
      <c r="Y3433">
        <v>158</v>
      </c>
      <c r="Z3433" t="s">
        <v>44</v>
      </c>
      <c r="AA3433" t="s">
        <v>45</v>
      </c>
      <c r="AB3433" t="s">
        <v>150</v>
      </c>
      <c r="AC3433">
        <v>825000</v>
      </c>
      <c r="AD3433">
        <v>2002</v>
      </c>
      <c r="AE3433">
        <v>234</v>
      </c>
      <c r="AF3433">
        <v>5.6</v>
      </c>
      <c r="AG3433">
        <v>1.85</v>
      </c>
      <c r="AH3433">
        <v>409</v>
      </c>
    </row>
    <row r="3434" spans="1:34">
      <c r="A3434" t="s">
        <v>34</v>
      </c>
      <c r="B3434" t="s">
        <v>7860</v>
      </c>
      <c r="C3434">
        <v>276</v>
      </c>
      <c r="D3434">
        <v>104</v>
      </c>
      <c r="E3434">
        <v>301</v>
      </c>
      <c r="F3434">
        <v>71</v>
      </c>
      <c r="G3434" t="s">
        <v>2755</v>
      </c>
      <c r="H3434">
        <v>18000</v>
      </c>
      <c r="I3434">
        <v>79363785</v>
      </c>
      <c r="J3434" t="s">
        <v>38</v>
      </c>
      <c r="K3434" t="s">
        <v>86</v>
      </c>
      <c r="L3434" t="s">
        <v>57</v>
      </c>
      <c r="Q3434" t="s">
        <v>156</v>
      </c>
      <c r="R3434" t="s">
        <v>14453</v>
      </c>
      <c r="S3434">
        <v>139423</v>
      </c>
      <c r="T3434">
        <v>22194</v>
      </c>
      <c r="U3434" t="s">
        <v>14454</v>
      </c>
      <c r="V3434">
        <v>0</v>
      </c>
      <c r="W3434" t="s">
        <v>14455</v>
      </c>
      <c r="X3434" t="s">
        <v>14456</v>
      </c>
      <c r="Y3434">
        <v>698</v>
      </c>
      <c r="Z3434" t="s">
        <v>44</v>
      </c>
      <c r="AA3434" t="s">
        <v>45</v>
      </c>
      <c r="AB3434" t="s">
        <v>62</v>
      </c>
      <c r="AC3434">
        <v>80000000</v>
      </c>
      <c r="AD3434">
        <v>2008</v>
      </c>
      <c r="AE3434">
        <v>4000</v>
      </c>
      <c r="AF3434">
        <v>5.5</v>
      </c>
      <c r="AG3434">
        <v>2.35</v>
      </c>
      <c r="AH3434">
        <v>0</v>
      </c>
    </row>
    <row r="3435" spans="1:34">
      <c r="A3435" t="s">
        <v>34</v>
      </c>
      <c r="B3435" t="s">
        <v>4938</v>
      </c>
      <c r="C3435">
        <v>175</v>
      </c>
      <c r="D3435">
        <v>136</v>
      </c>
      <c r="E3435">
        <v>759</v>
      </c>
      <c r="F3435">
        <v>354</v>
      </c>
      <c r="G3435" t="s">
        <v>2713</v>
      </c>
      <c r="H3435">
        <v>11000</v>
      </c>
      <c r="I3435">
        <v>33685268</v>
      </c>
      <c r="J3435" t="s">
        <v>38</v>
      </c>
      <c r="K3435" t="s">
        <v>94</v>
      </c>
      <c r="L3435" t="s">
        <v>86</v>
      </c>
      <c r="M3435" t="s">
        <v>57</v>
      </c>
      <c r="Q3435" t="s">
        <v>39</v>
      </c>
      <c r="R3435" t="s">
        <v>14460</v>
      </c>
      <c r="S3435">
        <v>75573</v>
      </c>
      <c r="T3435">
        <v>12194</v>
      </c>
      <c r="U3435" t="s">
        <v>14461</v>
      </c>
      <c r="V3435">
        <v>1</v>
      </c>
      <c r="W3435" t="s">
        <v>14462</v>
      </c>
      <c r="X3435" t="s">
        <v>14463</v>
      </c>
      <c r="Y3435">
        <v>662</v>
      </c>
      <c r="Z3435" t="s">
        <v>44</v>
      </c>
      <c r="AA3435" t="s">
        <v>45</v>
      </c>
      <c r="AB3435" t="s">
        <v>46</v>
      </c>
      <c r="AC3435">
        <v>68000000</v>
      </c>
      <c r="AD3435">
        <v>2003</v>
      </c>
      <c r="AE3435">
        <v>599</v>
      </c>
      <c r="AF3435">
        <v>5.5</v>
      </c>
      <c r="AG3435">
        <v>2.35</v>
      </c>
      <c r="AH3435">
        <v>4000</v>
      </c>
    </row>
    <row r="3436" spans="1:34">
      <c r="A3436" t="s">
        <v>34</v>
      </c>
      <c r="B3436" t="s">
        <v>1846</v>
      </c>
      <c r="C3436">
        <v>101</v>
      </c>
      <c r="D3436">
        <v>103</v>
      </c>
      <c r="E3436">
        <v>643</v>
      </c>
      <c r="F3436">
        <v>586</v>
      </c>
      <c r="G3436" t="s">
        <v>1952</v>
      </c>
      <c r="H3436">
        <v>24000</v>
      </c>
      <c r="I3436">
        <v>37752931</v>
      </c>
      <c r="J3436" t="s">
        <v>38</v>
      </c>
      <c r="K3436" t="s">
        <v>87</v>
      </c>
      <c r="Q3436" t="s">
        <v>346</v>
      </c>
      <c r="R3436" t="s">
        <v>14523</v>
      </c>
      <c r="S3436">
        <v>20201</v>
      </c>
      <c r="T3436">
        <v>26938</v>
      </c>
      <c r="U3436" t="s">
        <v>6160</v>
      </c>
      <c r="V3436">
        <v>2</v>
      </c>
      <c r="W3436" t="s">
        <v>14524</v>
      </c>
      <c r="X3436" t="s">
        <v>14525</v>
      </c>
      <c r="Y3436">
        <v>180</v>
      </c>
      <c r="Z3436" t="s">
        <v>44</v>
      </c>
      <c r="AA3436" t="s">
        <v>45</v>
      </c>
      <c r="AB3436" t="s">
        <v>62</v>
      </c>
      <c r="AC3436">
        <v>40000000</v>
      </c>
      <c r="AD3436">
        <v>2000</v>
      </c>
      <c r="AE3436">
        <v>1000</v>
      </c>
      <c r="AF3436">
        <v>5.5</v>
      </c>
      <c r="AG3436">
        <v>1.85</v>
      </c>
      <c r="AH3436">
        <v>0</v>
      </c>
    </row>
    <row r="3437" spans="1:34">
      <c r="A3437" t="s">
        <v>34</v>
      </c>
      <c r="B3437" t="s">
        <v>2699</v>
      </c>
      <c r="C3437">
        <v>62</v>
      </c>
      <c r="D3437">
        <v>100</v>
      </c>
      <c r="E3437">
        <v>277</v>
      </c>
      <c r="F3437">
        <v>210</v>
      </c>
      <c r="G3437" t="s">
        <v>2339</v>
      </c>
      <c r="H3437">
        <v>21000</v>
      </c>
      <c r="I3437">
        <v>11900000</v>
      </c>
      <c r="J3437" t="s">
        <v>38</v>
      </c>
      <c r="K3437" t="s">
        <v>70</v>
      </c>
      <c r="L3437" t="s">
        <v>57</v>
      </c>
      <c r="Q3437" t="s">
        <v>608</v>
      </c>
      <c r="R3437" t="s">
        <v>14553</v>
      </c>
      <c r="S3437">
        <v>11003</v>
      </c>
      <c r="T3437">
        <v>22006</v>
      </c>
      <c r="U3437" t="s">
        <v>493</v>
      </c>
      <c r="V3437">
        <v>0</v>
      </c>
      <c r="W3437" t="s">
        <v>14554</v>
      </c>
      <c r="X3437" t="s">
        <v>14555</v>
      </c>
      <c r="Y3437">
        <v>148</v>
      </c>
      <c r="Z3437" t="s">
        <v>44</v>
      </c>
      <c r="AA3437" t="s">
        <v>45</v>
      </c>
      <c r="AB3437" t="s">
        <v>46</v>
      </c>
      <c r="AC3437">
        <v>30000000</v>
      </c>
      <c r="AD3437">
        <v>1999</v>
      </c>
      <c r="AE3437">
        <v>767</v>
      </c>
      <c r="AF3437">
        <v>5.5</v>
      </c>
      <c r="AG3437">
        <v>1.85</v>
      </c>
      <c r="AH3437">
        <v>654</v>
      </c>
    </row>
    <row r="3438" spans="1:34">
      <c r="A3438" t="s">
        <v>34</v>
      </c>
      <c r="B3438" t="s">
        <v>14645</v>
      </c>
      <c r="C3438">
        <v>173</v>
      </c>
      <c r="D3438">
        <v>101</v>
      </c>
      <c r="E3438">
        <v>13</v>
      </c>
      <c r="F3438">
        <v>368</v>
      </c>
      <c r="G3438" t="s">
        <v>11510</v>
      </c>
      <c r="H3438">
        <v>494</v>
      </c>
      <c r="I3438">
        <v>55865715</v>
      </c>
      <c r="J3438" t="s">
        <v>38</v>
      </c>
      <c r="K3438" t="s">
        <v>94</v>
      </c>
      <c r="L3438" t="s">
        <v>90</v>
      </c>
      <c r="M3438" t="s">
        <v>57</v>
      </c>
      <c r="Q3438" t="s">
        <v>1748</v>
      </c>
      <c r="R3438" t="s">
        <v>14646</v>
      </c>
      <c r="S3438">
        <v>41763</v>
      </c>
      <c r="T3438">
        <v>2013</v>
      </c>
      <c r="U3438" t="s">
        <v>13953</v>
      </c>
      <c r="V3438">
        <v>0</v>
      </c>
      <c r="W3438" t="s">
        <v>14647</v>
      </c>
      <c r="X3438" t="s">
        <v>14648</v>
      </c>
      <c r="Y3438">
        <v>403</v>
      </c>
      <c r="Z3438" t="s">
        <v>44</v>
      </c>
      <c r="AA3438" t="s">
        <v>329</v>
      </c>
      <c r="AB3438" t="s">
        <v>62</v>
      </c>
      <c r="AC3438">
        <v>10000000</v>
      </c>
      <c r="AD3438">
        <v>2005</v>
      </c>
      <c r="AE3438">
        <v>392</v>
      </c>
      <c r="AF3438">
        <v>5.5</v>
      </c>
      <c r="AG3438">
        <v>2.35</v>
      </c>
      <c r="AH3438">
        <v>0</v>
      </c>
    </row>
    <row r="3439" spans="1:34">
      <c r="A3439" t="s">
        <v>34</v>
      </c>
      <c r="B3439" t="s">
        <v>14662</v>
      </c>
      <c r="C3439">
        <v>23</v>
      </c>
      <c r="D3439">
        <v>111</v>
      </c>
      <c r="E3439">
        <v>60</v>
      </c>
      <c r="F3439">
        <v>699</v>
      </c>
      <c r="G3439" t="s">
        <v>1980</v>
      </c>
      <c r="H3439">
        <v>823</v>
      </c>
      <c r="I3439">
        <v>3333823</v>
      </c>
      <c r="J3439" t="s">
        <v>38</v>
      </c>
      <c r="K3439" t="s">
        <v>90</v>
      </c>
      <c r="L3439" t="s">
        <v>86</v>
      </c>
      <c r="Q3439" t="s">
        <v>9349</v>
      </c>
      <c r="R3439" t="s">
        <v>14663</v>
      </c>
      <c r="S3439">
        <v>5612</v>
      </c>
      <c r="T3439">
        <v>5262</v>
      </c>
      <c r="U3439" t="s">
        <v>7785</v>
      </c>
      <c r="V3439">
        <v>0</v>
      </c>
      <c r="W3439" t="s">
        <v>14664</v>
      </c>
      <c r="X3439" t="s">
        <v>14665</v>
      </c>
      <c r="Y3439">
        <v>122</v>
      </c>
      <c r="Z3439" t="s">
        <v>44</v>
      </c>
      <c r="AA3439" t="s">
        <v>45</v>
      </c>
      <c r="AB3439" t="s">
        <v>62</v>
      </c>
      <c r="AC3439">
        <v>10000000</v>
      </c>
      <c r="AD3439">
        <v>2012</v>
      </c>
      <c r="AE3439">
        <v>759</v>
      </c>
      <c r="AF3439">
        <v>5.5</v>
      </c>
      <c r="AG3439">
        <v>2.35</v>
      </c>
      <c r="AH3439">
        <v>0</v>
      </c>
    </row>
    <row r="3440" spans="1:34">
      <c r="A3440" t="s">
        <v>34</v>
      </c>
      <c r="B3440" t="s">
        <v>7860</v>
      </c>
      <c r="C3440">
        <v>276</v>
      </c>
      <c r="D3440">
        <v>104</v>
      </c>
      <c r="E3440">
        <v>301</v>
      </c>
      <c r="F3440">
        <v>71</v>
      </c>
      <c r="G3440" t="s">
        <v>2755</v>
      </c>
      <c r="H3440">
        <v>18000</v>
      </c>
      <c r="I3440">
        <v>79363785</v>
      </c>
      <c r="J3440" t="s">
        <v>38</v>
      </c>
      <c r="K3440" t="s">
        <v>86</v>
      </c>
      <c r="L3440" t="s">
        <v>57</v>
      </c>
      <c r="Q3440" t="s">
        <v>156</v>
      </c>
      <c r="R3440" t="s">
        <v>14453</v>
      </c>
      <c r="S3440">
        <v>139426</v>
      </c>
      <c r="T3440">
        <v>22194</v>
      </c>
      <c r="U3440" t="s">
        <v>14454</v>
      </c>
      <c r="V3440">
        <v>0</v>
      </c>
      <c r="W3440" t="s">
        <v>14455</v>
      </c>
      <c r="X3440" t="s">
        <v>14456</v>
      </c>
      <c r="Y3440">
        <v>698</v>
      </c>
      <c r="Z3440" t="s">
        <v>44</v>
      </c>
      <c r="AA3440" t="s">
        <v>45</v>
      </c>
      <c r="AB3440" t="s">
        <v>62</v>
      </c>
      <c r="AC3440">
        <v>80000000</v>
      </c>
      <c r="AD3440">
        <v>2008</v>
      </c>
      <c r="AE3440">
        <v>4000</v>
      </c>
      <c r="AF3440">
        <v>5.5</v>
      </c>
      <c r="AG3440">
        <v>2.35</v>
      </c>
      <c r="AH3440">
        <v>0</v>
      </c>
    </row>
    <row r="3441" spans="1:34">
      <c r="A3441" t="s">
        <v>34</v>
      </c>
      <c r="B3441" t="s">
        <v>14683</v>
      </c>
      <c r="C3441">
        <v>36</v>
      </c>
      <c r="D3441">
        <v>97</v>
      </c>
      <c r="E3441">
        <v>4</v>
      </c>
      <c r="F3441">
        <v>150</v>
      </c>
      <c r="G3441" t="s">
        <v>14684</v>
      </c>
      <c r="H3441">
        <v>446</v>
      </c>
      <c r="I3441">
        <v>62480</v>
      </c>
      <c r="J3441" t="s">
        <v>38</v>
      </c>
      <c r="K3441" t="s">
        <v>86</v>
      </c>
      <c r="Q3441" t="s">
        <v>6011</v>
      </c>
      <c r="R3441" t="s">
        <v>14685</v>
      </c>
      <c r="S3441">
        <v>1048</v>
      </c>
      <c r="T3441">
        <v>928</v>
      </c>
      <c r="U3441" t="s">
        <v>14686</v>
      </c>
      <c r="V3441">
        <v>1</v>
      </c>
      <c r="W3441" t="s">
        <v>14687</v>
      </c>
      <c r="X3441" t="s">
        <v>14688</v>
      </c>
      <c r="Y3441">
        <v>7</v>
      </c>
      <c r="Z3441" t="s">
        <v>44</v>
      </c>
      <c r="AA3441" t="s">
        <v>45</v>
      </c>
      <c r="AB3441" t="s">
        <v>46</v>
      </c>
      <c r="AC3441">
        <v>1000000</v>
      </c>
      <c r="AD3441">
        <v>2015</v>
      </c>
      <c r="AE3441">
        <v>171</v>
      </c>
      <c r="AF3441">
        <v>5.5</v>
      </c>
      <c r="AG3441">
        <v>2.39</v>
      </c>
      <c r="AH3441">
        <v>793</v>
      </c>
    </row>
    <row r="3442" spans="1:34">
      <c r="A3442" t="s">
        <v>34</v>
      </c>
      <c r="B3442" t="s">
        <v>10038</v>
      </c>
      <c r="C3442">
        <v>43</v>
      </c>
      <c r="D3442">
        <v>78</v>
      </c>
      <c r="E3442">
        <v>7</v>
      </c>
      <c r="F3442">
        <v>142</v>
      </c>
      <c r="G3442" t="s">
        <v>7048</v>
      </c>
      <c r="H3442">
        <v>308</v>
      </c>
      <c r="I3442">
        <v>191309</v>
      </c>
      <c r="J3442" t="s">
        <v>38</v>
      </c>
      <c r="K3442" t="s">
        <v>90</v>
      </c>
      <c r="L3442" t="s">
        <v>57</v>
      </c>
      <c r="Q3442" t="s">
        <v>14694</v>
      </c>
      <c r="R3442" t="s">
        <v>14695</v>
      </c>
      <c r="S3442">
        <v>2787</v>
      </c>
      <c r="T3442">
        <v>1008</v>
      </c>
      <c r="U3442" t="s">
        <v>12999</v>
      </c>
      <c r="V3442">
        <v>1</v>
      </c>
      <c r="W3442" t="s">
        <v>14696</v>
      </c>
      <c r="X3442" t="s">
        <v>14697</v>
      </c>
      <c r="Y3442">
        <v>64</v>
      </c>
      <c r="Z3442" t="s">
        <v>44</v>
      </c>
      <c r="AA3442" t="s">
        <v>45</v>
      </c>
      <c r="AB3442" t="s">
        <v>46</v>
      </c>
      <c r="AC3442">
        <v>150000</v>
      </c>
      <c r="AD3442">
        <v>2004</v>
      </c>
      <c r="AE3442">
        <v>249</v>
      </c>
      <c r="AF3442">
        <v>5.5</v>
      </c>
      <c r="AG3442">
        <v>1.85</v>
      </c>
      <c r="AH3442">
        <v>98</v>
      </c>
    </row>
    <row r="3443" spans="1:34">
      <c r="A3443" t="s">
        <v>34</v>
      </c>
      <c r="B3443" t="s">
        <v>3362</v>
      </c>
      <c r="C3443">
        <v>138</v>
      </c>
      <c r="D3443">
        <v>105</v>
      </c>
      <c r="E3443">
        <v>43</v>
      </c>
      <c r="F3443">
        <v>827</v>
      </c>
      <c r="G3443" t="s">
        <v>2132</v>
      </c>
      <c r="H3443">
        <v>22000</v>
      </c>
      <c r="I3443">
        <v>1796024</v>
      </c>
      <c r="J3443" t="s">
        <v>38</v>
      </c>
      <c r="K3443" t="s">
        <v>57</v>
      </c>
      <c r="Q3443" t="s">
        <v>63</v>
      </c>
      <c r="R3443" t="s">
        <v>14863</v>
      </c>
      <c r="S3443">
        <v>34985</v>
      </c>
      <c r="T3443">
        <v>37766</v>
      </c>
      <c r="U3443" t="s">
        <v>3180</v>
      </c>
      <c r="V3443">
        <v>1</v>
      </c>
      <c r="W3443" t="s">
        <v>14864</v>
      </c>
      <c r="X3443" t="s">
        <v>14865</v>
      </c>
      <c r="Y3443">
        <v>135</v>
      </c>
      <c r="Z3443" t="s">
        <v>44</v>
      </c>
      <c r="AA3443" t="s">
        <v>45</v>
      </c>
      <c r="AB3443" t="s">
        <v>46</v>
      </c>
      <c r="AC3443">
        <v>22000000</v>
      </c>
      <c r="AD3443">
        <v>2010</v>
      </c>
      <c r="AE3443">
        <v>14000</v>
      </c>
      <c r="AF3443">
        <v>5.4</v>
      </c>
      <c r="AG3443">
        <v>2.35</v>
      </c>
      <c r="AH3443">
        <v>0</v>
      </c>
    </row>
    <row r="3444" spans="1:34">
      <c r="A3444" t="s">
        <v>34</v>
      </c>
      <c r="B3444" t="s">
        <v>14888</v>
      </c>
      <c r="C3444">
        <v>24</v>
      </c>
      <c r="D3444">
        <v>111</v>
      </c>
      <c r="E3444">
        <v>19</v>
      </c>
      <c r="F3444">
        <v>107</v>
      </c>
      <c r="G3444" t="s">
        <v>14889</v>
      </c>
      <c r="H3444">
        <v>241</v>
      </c>
      <c r="I3444">
        <v>6462576</v>
      </c>
      <c r="J3444" t="s">
        <v>38</v>
      </c>
      <c r="Q3444" t="s">
        <v>8448</v>
      </c>
      <c r="R3444" t="s">
        <v>14890</v>
      </c>
      <c r="S3444">
        <v>1449</v>
      </c>
      <c r="T3444">
        <v>824</v>
      </c>
      <c r="U3444" t="s">
        <v>14891</v>
      </c>
      <c r="V3444">
        <v>0</v>
      </c>
      <c r="W3444" t="s">
        <v>14892</v>
      </c>
      <c r="X3444" t="s">
        <v>14893</v>
      </c>
      <c r="Y3444">
        <v>30</v>
      </c>
      <c r="Z3444" t="s">
        <v>44</v>
      </c>
      <c r="AA3444" t="s">
        <v>45</v>
      </c>
      <c r="AB3444" t="s">
        <v>62</v>
      </c>
      <c r="AC3444">
        <v>18500000</v>
      </c>
      <c r="AD3444">
        <v>2016</v>
      </c>
      <c r="AE3444">
        <v>118</v>
      </c>
      <c r="AF3444">
        <v>5.4</v>
      </c>
      <c r="AG3444">
        <v>2.35</v>
      </c>
      <c r="AH3444">
        <v>0</v>
      </c>
    </row>
    <row r="3445" spans="1:34">
      <c r="A3445" t="s">
        <v>34</v>
      </c>
      <c r="B3445" t="s">
        <v>3044</v>
      </c>
      <c r="C3445">
        <v>31</v>
      </c>
      <c r="D3445">
        <v>106</v>
      </c>
      <c r="E3445">
        <v>81</v>
      </c>
      <c r="F3445">
        <v>687</v>
      </c>
      <c r="G3445" t="s">
        <v>4369</v>
      </c>
      <c r="H3445">
        <v>2000</v>
      </c>
      <c r="I3445">
        <v>399793</v>
      </c>
      <c r="J3445" t="s">
        <v>38</v>
      </c>
      <c r="Q3445" t="s">
        <v>728</v>
      </c>
      <c r="R3445" t="s">
        <v>14961</v>
      </c>
      <c r="S3445">
        <v>2877</v>
      </c>
      <c r="T3445">
        <v>4343</v>
      </c>
      <c r="U3445" t="s">
        <v>3046</v>
      </c>
      <c r="V3445">
        <v>0</v>
      </c>
      <c r="W3445" t="s">
        <v>14962</v>
      </c>
      <c r="X3445" t="s">
        <v>14963</v>
      </c>
      <c r="Y3445">
        <v>70</v>
      </c>
      <c r="Z3445" t="s">
        <v>44</v>
      </c>
      <c r="AA3445" t="s">
        <v>45</v>
      </c>
      <c r="AB3445" t="s">
        <v>46</v>
      </c>
      <c r="AC3445">
        <v>4000000</v>
      </c>
      <c r="AD3445">
        <v>1999</v>
      </c>
      <c r="AE3445">
        <v>811</v>
      </c>
      <c r="AF3445">
        <v>5.4</v>
      </c>
      <c r="AG3445">
        <v>1.78</v>
      </c>
      <c r="AH3445">
        <v>111</v>
      </c>
    </row>
    <row r="3446" spans="1:34">
      <c r="A3446" t="s">
        <v>34</v>
      </c>
      <c r="B3446" t="s">
        <v>632</v>
      </c>
      <c r="C3446">
        <v>22</v>
      </c>
      <c r="D3446">
        <v>111</v>
      </c>
      <c r="E3446">
        <v>1000</v>
      </c>
      <c r="F3446">
        <v>127</v>
      </c>
      <c r="G3446" t="s">
        <v>14982</v>
      </c>
      <c r="H3446">
        <v>2000</v>
      </c>
      <c r="I3446">
        <v>2580</v>
      </c>
      <c r="J3446" t="s">
        <v>38</v>
      </c>
      <c r="K3446" t="s">
        <v>90</v>
      </c>
      <c r="Q3446" t="s">
        <v>2595</v>
      </c>
      <c r="R3446" t="s">
        <v>14983</v>
      </c>
      <c r="S3446">
        <v>1618</v>
      </c>
      <c r="T3446">
        <v>2564</v>
      </c>
      <c r="U3446" t="s">
        <v>8511</v>
      </c>
      <c r="V3446">
        <v>2</v>
      </c>
      <c r="W3446" t="s">
        <v>14984</v>
      </c>
      <c r="X3446" t="s">
        <v>14985</v>
      </c>
      <c r="Y3446">
        <v>40</v>
      </c>
      <c r="Z3446" t="s">
        <v>44</v>
      </c>
      <c r="AA3446" t="s">
        <v>45</v>
      </c>
      <c r="AB3446" t="s">
        <v>46</v>
      </c>
      <c r="AC3446">
        <v>1650000</v>
      </c>
      <c r="AD3446">
        <v>2003</v>
      </c>
      <c r="AE3446">
        <v>163</v>
      </c>
      <c r="AF3446">
        <v>5.4</v>
      </c>
      <c r="AG3446">
        <v>2.35</v>
      </c>
      <c r="AH3446">
        <v>63</v>
      </c>
    </row>
    <row r="3447" spans="1:34">
      <c r="A3447" t="s">
        <v>34</v>
      </c>
      <c r="B3447" t="s">
        <v>15058</v>
      </c>
      <c r="C3447">
        <v>107</v>
      </c>
      <c r="D3447">
        <v>109</v>
      </c>
      <c r="E3447">
        <v>7</v>
      </c>
      <c r="F3447">
        <v>1000</v>
      </c>
      <c r="G3447" t="s">
        <v>767</v>
      </c>
      <c r="H3447">
        <v>40000</v>
      </c>
      <c r="I3447">
        <v>10654581</v>
      </c>
      <c r="J3447" t="s">
        <v>38</v>
      </c>
      <c r="K3447" t="s">
        <v>86</v>
      </c>
      <c r="L3447" t="s">
        <v>57</v>
      </c>
      <c r="Q3447" t="s">
        <v>785</v>
      </c>
      <c r="R3447" t="s">
        <v>15059</v>
      </c>
      <c r="S3447">
        <v>45497</v>
      </c>
      <c r="T3447">
        <v>52621</v>
      </c>
      <c r="U3447" t="s">
        <v>2209</v>
      </c>
      <c r="V3447">
        <v>0</v>
      </c>
      <c r="W3447" t="s">
        <v>15060</v>
      </c>
      <c r="X3447" t="s">
        <v>15061</v>
      </c>
      <c r="Y3447">
        <v>260</v>
      </c>
      <c r="Z3447" t="s">
        <v>44</v>
      </c>
      <c r="AA3447" t="s">
        <v>45</v>
      </c>
      <c r="AB3447" t="s">
        <v>46</v>
      </c>
      <c r="AC3447">
        <v>34000000</v>
      </c>
      <c r="AD3447">
        <v>1999</v>
      </c>
      <c r="AE3447">
        <v>9000</v>
      </c>
      <c r="AF3447">
        <v>5.3</v>
      </c>
      <c r="AG3447">
        <v>1.85</v>
      </c>
      <c r="AH3447">
        <v>1000</v>
      </c>
    </row>
    <row r="3448" spans="1:34">
      <c r="A3448" t="s">
        <v>34</v>
      </c>
      <c r="B3448" t="s">
        <v>1742</v>
      </c>
      <c r="C3448">
        <v>131</v>
      </c>
      <c r="D3448">
        <v>122</v>
      </c>
      <c r="E3448">
        <v>11000</v>
      </c>
      <c r="F3448">
        <v>188</v>
      </c>
      <c r="G3448" t="s">
        <v>1742</v>
      </c>
      <c r="H3448">
        <v>11000</v>
      </c>
      <c r="I3448">
        <v>531009</v>
      </c>
      <c r="J3448" t="s">
        <v>38</v>
      </c>
      <c r="K3448" t="s">
        <v>87</v>
      </c>
      <c r="Q3448" t="s">
        <v>131</v>
      </c>
      <c r="R3448" t="s">
        <v>15128</v>
      </c>
      <c r="S3448">
        <v>7976</v>
      </c>
      <c r="T3448">
        <v>22319</v>
      </c>
      <c r="U3448" t="s">
        <v>15129</v>
      </c>
      <c r="V3448">
        <v>0</v>
      </c>
      <c r="W3448" t="s">
        <v>15130</v>
      </c>
      <c r="X3448" t="s">
        <v>15131</v>
      </c>
      <c r="Y3448">
        <v>61</v>
      </c>
      <c r="Z3448" t="s">
        <v>44</v>
      </c>
      <c r="AA3448" t="s">
        <v>45</v>
      </c>
      <c r="AB3448" t="s">
        <v>46</v>
      </c>
      <c r="AC3448">
        <v>10000000</v>
      </c>
      <c r="AD3448">
        <v>2015</v>
      </c>
      <c r="AE3448">
        <v>11000</v>
      </c>
      <c r="AF3448">
        <v>5.3</v>
      </c>
      <c r="AG3448">
        <v>2.35</v>
      </c>
      <c r="AH3448">
        <v>0</v>
      </c>
    </row>
    <row r="3449" spans="1:34">
      <c r="A3449" t="s">
        <v>34</v>
      </c>
      <c r="B3449" t="s">
        <v>15132</v>
      </c>
      <c r="C3449">
        <v>97</v>
      </c>
      <c r="D3449">
        <v>94</v>
      </c>
      <c r="E3449">
        <v>23</v>
      </c>
      <c r="F3449">
        <v>582</v>
      </c>
      <c r="G3449" t="s">
        <v>3737</v>
      </c>
      <c r="H3449">
        <v>2000</v>
      </c>
      <c r="I3449">
        <v>30222640</v>
      </c>
      <c r="J3449" t="s">
        <v>38</v>
      </c>
      <c r="K3449" t="s">
        <v>128</v>
      </c>
      <c r="L3449" t="s">
        <v>87</v>
      </c>
      <c r="Q3449" t="s">
        <v>15133</v>
      </c>
      <c r="R3449" t="s">
        <v>15134</v>
      </c>
      <c r="S3449">
        <v>36666</v>
      </c>
      <c r="T3449">
        <v>4868</v>
      </c>
      <c r="U3449" t="s">
        <v>15135</v>
      </c>
      <c r="V3449">
        <v>2</v>
      </c>
      <c r="W3449" t="s">
        <v>15136</v>
      </c>
      <c r="X3449" t="s">
        <v>15137</v>
      </c>
      <c r="Y3449">
        <v>144</v>
      </c>
      <c r="Z3449" t="s">
        <v>44</v>
      </c>
      <c r="AA3449" t="s">
        <v>45</v>
      </c>
      <c r="AB3449" t="s">
        <v>62</v>
      </c>
      <c r="AC3449">
        <v>25000000</v>
      </c>
      <c r="AD3449">
        <v>2003</v>
      </c>
      <c r="AE3449">
        <v>1000</v>
      </c>
      <c r="AF3449">
        <v>5.3</v>
      </c>
      <c r="AG3449">
        <v>1.85</v>
      </c>
      <c r="AH3449">
        <v>0</v>
      </c>
    </row>
    <row r="3450" spans="1:34">
      <c r="A3450" t="s">
        <v>34</v>
      </c>
      <c r="B3450" t="s">
        <v>15058</v>
      </c>
      <c r="C3450">
        <v>107</v>
      </c>
      <c r="D3450">
        <v>109</v>
      </c>
      <c r="E3450">
        <v>7</v>
      </c>
      <c r="F3450">
        <v>1000</v>
      </c>
      <c r="G3450" t="s">
        <v>767</v>
      </c>
      <c r="H3450">
        <v>40000</v>
      </c>
      <c r="I3450">
        <v>10654581</v>
      </c>
      <c r="J3450" t="s">
        <v>38</v>
      </c>
      <c r="K3450" t="s">
        <v>86</v>
      </c>
      <c r="L3450" t="s">
        <v>57</v>
      </c>
      <c r="Q3450" t="s">
        <v>785</v>
      </c>
      <c r="R3450" t="s">
        <v>15059</v>
      </c>
      <c r="S3450">
        <v>45500</v>
      </c>
      <c r="T3450">
        <v>52621</v>
      </c>
      <c r="U3450" t="s">
        <v>2209</v>
      </c>
      <c r="V3450">
        <v>0</v>
      </c>
      <c r="W3450" t="s">
        <v>15060</v>
      </c>
      <c r="X3450" t="s">
        <v>15061</v>
      </c>
      <c r="Y3450">
        <v>260</v>
      </c>
      <c r="Z3450" t="s">
        <v>44</v>
      </c>
      <c r="AA3450" t="s">
        <v>45</v>
      </c>
      <c r="AB3450" t="s">
        <v>46</v>
      </c>
      <c r="AC3450">
        <v>34000000</v>
      </c>
      <c r="AD3450">
        <v>1999</v>
      </c>
      <c r="AE3450">
        <v>9000</v>
      </c>
      <c r="AF3450">
        <v>5.3</v>
      </c>
      <c r="AG3450">
        <v>1.85</v>
      </c>
      <c r="AH3450">
        <v>1000</v>
      </c>
    </row>
    <row r="3451" spans="1:34">
      <c r="A3451" t="s">
        <v>34</v>
      </c>
      <c r="B3451" t="s">
        <v>14025</v>
      </c>
      <c r="C3451">
        <v>218</v>
      </c>
      <c r="D3451">
        <v>86</v>
      </c>
      <c r="E3451">
        <v>9</v>
      </c>
      <c r="F3451">
        <v>32</v>
      </c>
      <c r="G3451" t="s">
        <v>15260</v>
      </c>
      <c r="H3451">
        <v>120</v>
      </c>
      <c r="I3451">
        <v>12555230</v>
      </c>
      <c r="J3451" t="s">
        <v>38</v>
      </c>
      <c r="K3451" t="s">
        <v>94</v>
      </c>
      <c r="L3451" t="s">
        <v>90</v>
      </c>
      <c r="M3451" t="s">
        <v>57</v>
      </c>
      <c r="Q3451" t="s">
        <v>15261</v>
      </c>
      <c r="R3451" t="s">
        <v>15262</v>
      </c>
      <c r="S3451">
        <v>18566</v>
      </c>
      <c r="T3451">
        <v>218</v>
      </c>
      <c r="U3451" t="s">
        <v>15263</v>
      </c>
      <c r="V3451">
        <v>0</v>
      </c>
      <c r="W3451" t="s">
        <v>15264</v>
      </c>
      <c r="X3451" t="s">
        <v>15265</v>
      </c>
      <c r="Y3451">
        <v>154</v>
      </c>
      <c r="Z3451" t="s">
        <v>44</v>
      </c>
      <c r="AA3451" t="s">
        <v>301</v>
      </c>
      <c r="AB3451" t="s">
        <v>46</v>
      </c>
      <c r="AC3451">
        <v>2000000</v>
      </c>
      <c r="AD3451">
        <v>2011</v>
      </c>
      <c r="AE3451">
        <v>44</v>
      </c>
      <c r="AF3451">
        <v>5.3</v>
      </c>
      <c r="AG3451">
        <v>1.85</v>
      </c>
      <c r="AH3451">
        <v>0</v>
      </c>
    </row>
    <row r="3452" spans="1:34">
      <c r="A3452" t="s">
        <v>34</v>
      </c>
      <c r="B3452" t="s">
        <v>5630</v>
      </c>
      <c r="C3452">
        <v>350</v>
      </c>
      <c r="D3452">
        <v>122</v>
      </c>
      <c r="E3452">
        <v>308</v>
      </c>
      <c r="F3452">
        <v>10000</v>
      </c>
      <c r="G3452" t="s">
        <v>13753</v>
      </c>
      <c r="H3452">
        <v>17000</v>
      </c>
      <c r="I3452">
        <v>191449475</v>
      </c>
      <c r="J3452" t="s">
        <v>38</v>
      </c>
      <c r="K3452" t="s">
        <v>70</v>
      </c>
      <c r="L3452" t="s">
        <v>87</v>
      </c>
      <c r="Q3452" t="s">
        <v>683</v>
      </c>
      <c r="R3452" t="s">
        <v>15359</v>
      </c>
      <c r="S3452">
        <v>348007</v>
      </c>
      <c r="T3452">
        <v>44060</v>
      </c>
      <c r="U3452" t="s">
        <v>2321</v>
      </c>
      <c r="V3452">
        <v>1</v>
      </c>
      <c r="W3452" t="s">
        <v>15360</v>
      </c>
      <c r="X3452" t="s">
        <v>15361</v>
      </c>
      <c r="Y3452">
        <v>1535</v>
      </c>
      <c r="Z3452" t="s">
        <v>44</v>
      </c>
      <c r="AA3452" t="s">
        <v>45</v>
      </c>
      <c r="AB3452" t="s">
        <v>62</v>
      </c>
      <c r="AC3452">
        <v>37000000</v>
      </c>
      <c r="AD3452">
        <v>2008</v>
      </c>
      <c r="AE3452">
        <v>12000</v>
      </c>
      <c r="AF3452">
        <v>5.2</v>
      </c>
      <c r="AG3452">
        <v>2.35</v>
      </c>
      <c r="AH3452">
        <v>19000</v>
      </c>
    </row>
    <row r="3453" spans="1:34">
      <c r="A3453" t="s">
        <v>34</v>
      </c>
      <c r="B3453" t="s">
        <v>12257</v>
      </c>
      <c r="C3453">
        <v>137</v>
      </c>
      <c r="D3453">
        <v>101</v>
      </c>
      <c r="E3453">
        <v>48</v>
      </c>
      <c r="F3453">
        <v>531</v>
      </c>
      <c r="G3453" t="s">
        <v>4314</v>
      </c>
      <c r="H3453">
        <v>775</v>
      </c>
      <c r="I3453">
        <v>30307804</v>
      </c>
      <c r="J3453" t="s">
        <v>38</v>
      </c>
      <c r="K3453" t="s">
        <v>70</v>
      </c>
      <c r="L3453" t="s">
        <v>94</v>
      </c>
      <c r="Q3453" t="s">
        <v>12084</v>
      </c>
      <c r="R3453" t="s">
        <v>15362</v>
      </c>
      <c r="S3453">
        <v>43991</v>
      </c>
      <c r="T3453">
        <v>3001</v>
      </c>
      <c r="U3453" t="s">
        <v>2277</v>
      </c>
      <c r="V3453">
        <v>2</v>
      </c>
      <c r="W3453" t="s">
        <v>15363</v>
      </c>
      <c r="X3453" t="s">
        <v>15364</v>
      </c>
      <c r="Y3453">
        <v>695</v>
      </c>
      <c r="Z3453" t="s">
        <v>44</v>
      </c>
      <c r="AA3453" t="s">
        <v>45</v>
      </c>
      <c r="AB3453" t="s">
        <v>46</v>
      </c>
      <c r="AC3453">
        <v>35000000</v>
      </c>
      <c r="AD3453">
        <v>2002</v>
      </c>
      <c r="AE3453">
        <v>541</v>
      </c>
      <c r="AF3453">
        <v>5.2</v>
      </c>
      <c r="AG3453">
        <v>2.35</v>
      </c>
      <c r="AH3453">
        <v>0</v>
      </c>
    </row>
    <row r="3454" spans="1:34">
      <c r="A3454" t="s">
        <v>34</v>
      </c>
      <c r="B3454" t="s">
        <v>5630</v>
      </c>
      <c r="C3454">
        <v>350</v>
      </c>
      <c r="D3454">
        <v>122</v>
      </c>
      <c r="E3454">
        <v>308</v>
      </c>
      <c r="F3454">
        <v>10000</v>
      </c>
      <c r="G3454" t="s">
        <v>13753</v>
      </c>
      <c r="H3454">
        <v>17000</v>
      </c>
      <c r="I3454">
        <v>191449475</v>
      </c>
      <c r="J3454" t="s">
        <v>38</v>
      </c>
      <c r="K3454" t="s">
        <v>70</v>
      </c>
      <c r="L3454" t="s">
        <v>87</v>
      </c>
      <c r="Q3454" t="s">
        <v>683</v>
      </c>
      <c r="R3454" t="s">
        <v>15359</v>
      </c>
      <c r="S3454">
        <v>348010</v>
      </c>
      <c r="T3454">
        <v>44061</v>
      </c>
      <c r="U3454" t="s">
        <v>2321</v>
      </c>
      <c r="V3454">
        <v>1</v>
      </c>
      <c r="W3454" t="s">
        <v>15360</v>
      </c>
      <c r="X3454" t="s">
        <v>15361</v>
      </c>
      <c r="Y3454">
        <v>1535</v>
      </c>
      <c r="Z3454" t="s">
        <v>44</v>
      </c>
      <c r="AA3454" t="s">
        <v>45</v>
      </c>
      <c r="AB3454" t="s">
        <v>62</v>
      </c>
      <c r="AC3454">
        <v>37000000</v>
      </c>
      <c r="AD3454">
        <v>2008</v>
      </c>
      <c r="AE3454">
        <v>12000</v>
      </c>
      <c r="AF3454">
        <v>5.2</v>
      </c>
      <c r="AG3454">
        <v>2.35</v>
      </c>
      <c r="AH3454">
        <v>19000</v>
      </c>
    </row>
    <row r="3455" spans="1:34">
      <c r="A3455" t="s">
        <v>34</v>
      </c>
      <c r="B3455" t="s">
        <v>10419</v>
      </c>
      <c r="C3455">
        <v>86</v>
      </c>
      <c r="D3455">
        <v>109</v>
      </c>
      <c r="E3455">
        <v>41</v>
      </c>
      <c r="F3455">
        <v>748</v>
      </c>
      <c r="G3455" t="s">
        <v>12510</v>
      </c>
      <c r="H3455">
        <v>997</v>
      </c>
      <c r="I3455">
        <v>61356221</v>
      </c>
      <c r="J3455" t="s">
        <v>38</v>
      </c>
      <c r="K3455" t="s">
        <v>128</v>
      </c>
      <c r="L3455" t="s">
        <v>87</v>
      </c>
      <c r="Q3455" t="s">
        <v>9172</v>
      </c>
      <c r="R3455" t="s">
        <v>15419</v>
      </c>
      <c r="S3455">
        <v>19505</v>
      </c>
      <c r="T3455">
        <v>3544</v>
      </c>
      <c r="U3455" t="s">
        <v>2223</v>
      </c>
      <c r="V3455">
        <v>0</v>
      </c>
      <c r="W3455" t="s">
        <v>15420</v>
      </c>
      <c r="X3455" t="s">
        <v>15421</v>
      </c>
      <c r="Y3455">
        <v>162</v>
      </c>
      <c r="Z3455" t="s">
        <v>44</v>
      </c>
      <c r="AA3455" t="s">
        <v>45</v>
      </c>
      <c r="AB3455" t="s">
        <v>62</v>
      </c>
      <c r="AC3455">
        <v>14000000</v>
      </c>
      <c r="AD3455">
        <v>2007</v>
      </c>
      <c r="AE3455">
        <v>826</v>
      </c>
      <c r="AF3455">
        <v>5.2</v>
      </c>
      <c r="AG3455">
        <v>2.35</v>
      </c>
      <c r="AH3455">
        <v>0</v>
      </c>
    </row>
    <row r="3456" spans="1:34">
      <c r="A3456" t="s">
        <v>34</v>
      </c>
      <c r="B3456" t="s">
        <v>15132</v>
      </c>
      <c r="C3456">
        <v>9</v>
      </c>
      <c r="D3456">
        <v>106</v>
      </c>
      <c r="E3456">
        <v>23</v>
      </c>
      <c r="F3456">
        <v>467</v>
      </c>
      <c r="G3456" t="s">
        <v>15455</v>
      </c>
      <c r="H3456">
        <v>1000</v>
      </c>
      <c r="I3456">
        <v>17382982</v>
      </c>
      <c r="J3456" t="s">
        <v>38</v>
      </c>
      <c r="K3456" t="s">
        <v>57</v>
      </c>
      <c r="Q3456" t="s">
        <v>9921</v>
      </c>
      <c r="R3456" t="s">
        <v>15456</v>
      </c>
      <c r="S3456">
        <v>5975</v>
      </c>
      <c r="T3456">
        <v>2840</v>
      </c>
      <c r="U3456" t="s">
        <v>15457</v>
      </c>
      <c r="V3456">
        <v>0</v>
      </c>
      <c r="W3456" t="s">
        <v>15458</v>
      </c>
      <c r="X3456" t="s">
        <v>15459</v>
      </c>
      <c r="Y3456">
        <v>33</v>
      </c>
      <c r="Z3456" t="s">
        <v>695</v>
      </c>
      <c r="AA3456" t="s">
        <v>45</v>
      </c>
      <c r="AB3456" t="s">
        <v>46</v>
      </c>
      <c r="AC3456">
        <v>5000000</v>
      </c>
      <c r="AD3456">
        <v>2014</v>
      </c>
      <c r="AE3456">
        <v>694</v>
      </c>
      <c r="AF3456">
        <v>5.2</v>
      </c>
      <c r="AG3456">
        <v>1.85</v>
      </c>
      <c r="AH3456">
        <v>0</v>
      </c>
    </row>
    <row r="3457" spans="1:34">
      <c r="A3457" t="s">
        <v>34</v>
      </c>
      <c r="B3457" t="s">
        <v>3803</v>
      </c>
      <c r="C3457">
        <v>96</v>
      </c>
      <c r="D3457">
        <v>133</v>
      </c>
      <c r="E3457">
        <v>521</v>
      </c>
      <c r="F3457">
        <v>970</v>
      </c>
      <c r="G3457" t="s">
        <v>3370</v>
      </c>
      <c r="H3457">
        <v>11000</v>
      </c>
      <c r="I3457">
        <v>31054924</v>
      </c>
      <c r="J3457" t="s">
        <v>38</v>
      </c>
      <c r="K3457" t="s">
        <v>90</v>
      </c>
      <c r="L3457" t="s">
        <v>87</v>
      </c>
      <c r="Q3457" t="s">
        <v>145</v>
      </c>
      <c r="R3457" t="s">
        <v>15499</v>
      </c>
      <c r="S3457">
        <v>17025</v>
      </c>
      <c r="T3457">
        <v>16710</v>
      </c>
      <c r="U3457" t="s">
        <v>4252</v>
      </c>
      <c r="V3457">
        <v>1</v>
      </c>
      <c r="W3457" t="s">
        <v>15500</v>
      </c>
      <c r="X3457" t="s">
        <v>15501</v>
      </c>
      <c r="Y3457">
        <v>290</v>
      </c>
      <c r="Z3457" t="s">
        <v>44</v>
      </c>
      <c r="AA3457" t="s">
        <v>45</v>
      </c>
      <c r="AB3457" t="s">
        <v>46</v>
      </c>
      <c r="AC3457">
        <v>64000000</v>
      </c>
      <c r="AD3457">
        <v>1999</v>
      </c>
      <c r="AE3457">
        <v>1000</v>
      </c>
      <c r="AF3457">
        <v>5.0999999999999996</v>
      </c>
      <c r="AG3457">
        <v>1.85</v>
      </c>
      <c r="AH3457">
        <v>295</v>
      </c>
    </row>
    <row r="3458" spans="1:34">
      <c r="A3458" t="s">
        <v>34</v>
      </c>
      <c r="B3458" t="s">
        <v>12972</v>
      </c>
      <c r="C3458">
        <v>34</v>
      </c>
      <c r="D3458">
        <v>135</v>
      </c>
      <c r="E3458">
        <v>596</v>
      </c>
      <c r="F3458">
        <v>2000</v>
      </c>
      <c r="G3458" t="s">
        <v>51</v>
      </c>
      <c r="H3458">
        <v>10000</v>
      </c>
      <c r="I3458">
        <v>10400000</v>
      </c>
      <c r="J3458" t="s">
        <v>38</v>
      </c>
      <c r="K3458" t="s">
        <v>87</v>
      </c>
      <c r="Q3458" t="s">
        <v>1233</v>
      </c>
      <c r="R3458" t="s">
        <v>15508</v>
      </c>
      <c r="S3458">
        <v>12037</v>
      </c>
      <c r="T3458">
        <v>15820</v>
      </c>
      <c r="U3458" t="s">
        <v>2766</v>
      </c>
      <c r="V3458">
        <v>1</v>
      </c>
      <c r="W3458" t="s">
        <v>15509</v>
      </c>
      <c r="X3458" t="s">
        <v>15510</v>
      </c>
      <c r="Y3458">
        <v>90</v>
      </c>
      <c r="Z3458" t="s">
        <v>44</v>
      </c>
      <c r="AA3458" t="s">
        <v>45</v>
      </c>
      <c r="AB3458" t="s">
        <v>46</v>
      </c>
      <c r="AC3458">
        <v>50000000</v>
      </c>
      <c r="AD3458">
        <v>1995</v>
      </c>
      <c r="AE3458">
        <v>3000</v>
      </c>
      <c r="AF3458">
        <v>5.0999999999999996</v>
      </c>
      <c r="AG3458">
        <v>2.35</v>
      </c>
      <c r="AH3458">
        <v>943</v>
      </c>
    </row>
    <row r="3459" spans="1:34">
      <c r="A3459" t="s">
        <v>34</v>
      </c>
      <c r="B3459" t="s">
        <v>15579</v>
      </c>
      <c r="C3459">
        <v>16</v>
      </c>
      <c r="D3459">
        <v>120</v>
      </c>
      <c r="E3459">
        <v>6</v>
      </c>
      <c r="F3459">
        <v>382</v>
      </c>
      <c r="G3459" t="s">
        <v>502</v>
      </c>
      <c r="H3459">
        <v>22000</v>
      </c>
      <c r="I3459">
        <v>42880</v>
      </c>
      <c r="J3459" t="s">
        <v>38</v>
      </c>
      <c r="K3459" t="s">
        <v>87</v>
      </c>
      <c r="Q3459" t="s">
        <v>63</v>
      </c>
      <c r="R3459" t="s">
        <v>15580</v>
      </c>
      <c r="S3459">
        <v>2919</v>
      </c>
      <c r="T3459">
        <v>23769</v>
      </c>
      <c r="U3459" t="s">
        <v>1259</v>
      </c>
      <c r="V3459">
        <v>3</v>
      </c>
      <c r="W3459" t="s">
        <v>15581</v>
      </c>
      <c r="X3459" t="s">
        <v>15582</v>
      </c>
      <c r="Y3459">
        <v>50</v>
      </c>
      <c r="Z3459" t="s">
        <v>44</v>
      </c>
      <c r="AA3459" t="s">
        <v>329</v>
      </c>
      <c r="AB3459" t="s">
        <v>150</v>
      </c>
      <c r="AC3459">
        <v>24000000</v>
      </c>
      <c r="AD3459">
        <v>2004</v>
      </c>
      <c r="AE3459">
        <v>670</v>
      </c>
      <c r="AF3459">
        <v>5.0999999999999996</v>
      </c>
      <c r="AG3459">
        <v>1.85</v>
      </c>
      <c r="AH3459">
        <v>181</v>
      </c>
    </row>
    <row r="3460" spans="1:34">
      <c r="A3460" t="s">
        <v>34</v>
      </c>
      <c r="B3460" t="s">
        <v>15620</v>
      </c>
      <c r="C3460">
        <v>44</v>
      </c>
      <c r="D3460">
        <v>96</v>
      </c>
      <c r="E3460">
        <v>4</v>
      </c>
      <c r="F3460">
        <v>670</v>
      </c>
      <c r="G3460" t="s">
        <v>4543</v>
      </c>
      <c r="H3460">
        <v>989</v>
      </c>
      <c r="I3460">
        <v>10494147</v>
      </c>
      <c r="J3460" t="s">
        <v>38</v>
      </c>
      <c r="K3460" t="s">
        <v>87</v>
      </c>
      <c r="Q3460" t="s">
        <v>1057</v>
      </c>
      <c r="R3460" t="s">
        <v>15621</v>
      </c>
      <c r="S3460">
        <v>7403</v>
      </c>
      <c r="T3460">
        <v>3142</v>
      </c>
      <c r="U3460" t="s">
        <v>13544</v>
      </c>
      <c r="V3460">
        <v>1</v>
      </c>
      <c r="W3460" t="s">
        <v>15622</v>
      </c>
      <c r="X3460" t="s">
        <v>15623</v>
      </c>
      <c r="Y3460">
        <v>162</v>
      </c>
      <c r="Z3460" t="s">
        <v>44</v>
      </c>
      <c r="AA3460" t="s">
        <v>45</v>
      </c>
      <c r="AB3460" t="s">
        <v>62</v>
      </c>
      <c r="AC3460">
        <v>15000000</v>
      </c>
      <c r="AD3460">
        <v>2000</v>
      </c>
      <c r="AE3460">
        <v>841</v>
      </c>
      <c r="AF3460">
        <v>5.0999999999999996</v>
      </c>
      <c r="AG3460">
        <v>1.85</v>
      </c>
      <c r="AH3460">
        <v>648</v>
      </c>
    </row>
    <row r="3461" spans="1:34">
      <c r="A3461" t="s">
        <v>34</v>
      </c>
      <c r="B3461" t="s">
        <v>15686</v>
      </c>
      <c r="C3461">
        <v>25</v>
      </c>
      <c r="D3461">
        <v>101</v>
      </c>
      <c r="E3461">
        <v>9</v>
      </c>
      <c r="F3461">
        <v>201</v>
      </c>
      <c r="G3461" t="s">
        <v>9024</v>
      </c>
      <c r="H3461">
        <v>973</v>
      </c>
      <c r="I3461">
        <v>978908</v>
      </c>
      <c r="J3461" t="s">
        <v>38</v>
      </c>
      <c r="K3461" t="s">
        <v>94</v>
      </c>
      <c r="L3461" t="s">
        <v>90</v>
      </c>
      <c r="M3461" t="s">
        <v>57</v>
      </c>
      <c r="Q3461" t="s">
        <v>5458</v>
      </c>
      <c r="R3461" t="s">
        <v>15687</v>
      </c>
      <c r="S3461">
        <v>4057</v>
      </c>
      <c r="T3461">
        <v>2306</v>
      </c>
      <c r="U3461" t="s">
        <v>15688</v>
      </c>
      <c r="V3461">
        <v>0</v>
      </c>
      <c r="W3461" t="s">
        <v>15689</v>
      </c>
      <c r="X3461" t="s">
        <v>15690</v>
      </c>
      <c r="Y3461">
        <v>90</v>
      </c>
      <c r="Z3461" t="s">
        <v>44</v>
      </c>
      <c r="AA3461" t="s">
        <v>15691</v>
      </c>
      <c r="AB3461" t="s">
        <v>62</v>
      </c>
      <c r="AC3461">
        <v>2400000</v>
      </c>
      <c r="AD3461">
        <v>2006</v>
      </c>
      <c r="AE3461">
        <v>872</v>
      </c>
      <c r="AF3461">
        <v>5.0999999999999996</v>
      </c>
      <c r="AG3461">
        <v>2.35</v>
      </c>
      <c r="AH3461">
        <v>250</v>
      </c>
    </row>
    <row r="3462" spans="1:34">
      <c r="A3462" t="s">
        <v>34</v>
      </c>
      <c r="B3462" t="s">
        <v>7155</v>
      </c>
      <c r="C3462">
        <v>234</v>
      </c>
      <c r="D3462">
        <v>101</v>
      </c>
      <c r="E3462">
        <v>0</v>
      </c>
      <c r="F3462">
        <v>721</v>
      </c>
      <c r="G3462" t="s">
        <v>1565</v>
      </c>
      <c r="H3462">
        <v>1000</v>
      </c>
      <c r="I3462">
        <v>1163508</v>
      </c>
      <c r="J3462" t="s">
        <v>38</v>
      </c>
      <c r="K3462" t="s">
        <v>70</v>
      </c>
      <c r="L3462" t="s">
        <v>94</v>
      </c>
      <c r="M3462" t="s">
        <v>57</v>
      </c>
      <c r="Q3462" t="s">
        <v>3405</v>
      </c>
      <c r="R3462" t="s">
        <v>15699</v>
      </c>
      <c r="S3462">
        <v>20376</v>
      </c>
      <c r="T3462">
        <v>5158</v>
      </c>
      <c r="U3462" t="s">
        <v>175</v>
      </c>
      <c r="V3462">
        <v>1</v>
      </c>
      <c r="W3462" t="s">
        <v>15700</v>
      </c>
      <c r="X3462" t="s">
        <v>15701</v>
      </c>
      <c r="Y3462">
        <v>166</v>
      </c>
      <c r="Z3462" t="s">
        <v>44</v>
      </c>
      <c r="AA3462" t="s">
        <v>45</v>
      </c>
      <c r="AB3462" t="s">
        <v>46</v>
      </c>
      <c r="AC3462">
        <v>2500000</v>
      </c>
      <c r="AD3462">
        <v>2012</v>
      </c>
      <c r="AE3462">
        <v>725</v>
      </c>
      <c r="AF3462">
        <v>5.0999999999999996</v>
      </c>
      <c r="AG3462">
        <v>2.35</v>
      </c>
      <c r="AH3462">
        <v>15000</v>
      </c>
    </row>
    <row r="3463" spans="1:34">
      <c r="A3463" t="s">
        <v>34</v>
      </c>
      <c r="B3463" t="s">
        <v>15750</v>
      </c>
      <c r="C3463">
        <v>65</v>
      </c>
      <c r="D3463">
        <v>110</v>
      </c>
      <c r="E3463">
        <v>9</v>
      </c>
      <c r="F3463">
        <v>826</v>
      </c>
      <c r="G3463" t="s">
        <v>15751</v>
      </c>
      <c r="H3463">
        <v>997</v>
      </c>
      <c r="I3463">
        <v>8888355</v>
      </c>
      <c r="J3463" t="s">
        <v>38</v>
      </c>
      <c r="K3463" t="s">
        <v>128</v>
      </c>
      <c r="Q3463" t="s">
        <v>9172</v>
      </c>
      <c r="R3463" t="s">
        <v>15752</v>
      </c>
      <c r="S3463">
        <v>7894</v>
      </c>
      <c r="T3463">
        <v>3177</v>
      </c>
      <c r="U3463" t="s">
        <v>12510</v>
      </c>
      <c r="V3463">
        <v>19</v>
      </c>
      <c r="W3463" t="s">
        <v>15753</v>
      </c>
      <c r="X3463" t="s">
        <v>15754</v>
      </c>
      <c r="Y3463">
        <v>25</v>
      </c>
      <c r="Z3463" t="s">
        <v>44</v>
      </c>
      <c r="AA3463" t="s">
        <v>45</v>
      </c>
      <c r="AB3463" t="s">
        <v>62</v>
      </c>
      <c r="AC3463">
        <v>20000000</v>
      </c>
      <c r="AD3463">
        <v>2013</v>
      </c>
      <c r="AE3463">
        <v>941</v>
      </c>
      <c r="AF3463">
        <v>5</v>
      </c>
      <c r="AG3463">
        <v>1.85</v>
      </c>
      <c r="AH3463">
        <v>0</v>
      </c>
    </row>
    <row r="3464" spans="1:34">
      <c r="A3464" t="s">
        <v>34</v>
      </c>
      <c r="B3464" t="s">
        <v>13033</v>
      </c>
      <c r="C3464">
        <v>86</v>
      </c>
      <c r="D3464">
        <v>85</v>
      </c>
      <c r="E3464">
        <v>21</v>
      </c>
      <c r="F3464">
        <v>782</v>
      </c>
      <c r="G3464" t="s">
        <v>12334</v>
      </c>
      <c r="H3464">
        <v>931</v>
      </c>
      <c r="I3464">
        <v>28563926</v>
      </c>
      <c r="J3464" t="s">
        <v>38</v>
      </c>
      <c r="K3464" t="s">
        <v>57</v>
      </c>
      <c r="Q3464" t="s">
        <v>7080</v>
      </c>
      <c r="R3464" t="s">
        <v>15783</v>
      </c>
      <c r="S3464">
        <v>16300</v>
      </c>
      <c r="T3464">
        <v>3819</v>
      </c>
      <c r="U3464" t="s">
        <v>7165</v>
      </c>
      <c r="V3464">
        <v>0</v>
      </c>
      <c r="W3464" t="s">
        <v>15784</v>
      </c>
      <c r="X3464" t="s">
        <v>15785</v>
      </c>
      <c r="Y3464">
        <v>217</v>
      </c>
      <c r="Z3464" t="s">
        <v>44</v>
      </c>
      <c r="AA3464" t="s">
        <v>45</v>
      </c>
      <c r="AB3464" t="s">
        <v>62</v>
      </c>
      <c r="AC3464">
        <v>8500000</v>
      </c>
      <c r="AD3464">
        <v>2002</v>
      </c>
      <c r="AE3464">
        <v>855</v>
      </c>
      <c r="AF3464">
        <v>5</v>
      </c>
      <c r="AG3464">
        <v>2.35</v>
      </c>
      <c r="AH3464">
        <v>720</v>
      </c>
    </row>
    <row r="3465" spans="1:34">
      <c r="A3465" t="s">
        <v>34</v>
      </c>
      <c r="B3465" t="s">
        <v>3521</v>
      </c>
      <c r="C3465">
        <v>115</v>
      </c>
      <c r="D3465">
        <v>93</v>
      </c>
      <c r="E3465">
        <v>787</v>
      </c>
      <c r="F3465">
        <v>0</v>
      </c>
      <c r="G3465" t="s">
        <v>15786</v>
      </c>
      <c r="H3465">
        <v>787</v>
      </c>
      <c r="I3465">
        <v>365734</v>
      </c>
      <c r="J3465" t="s">
        <v>38</v>
      </c>
      <c r="Q3465" t="s">
        <v>3521</v>
      </c>
      <c r="R3465" t="s">
        <v>15787</v>
      </c>
      <c r="S3465">
        <v>11487</v>
      </c>
      <c r="T3465">
        <v>883</v>
      </c>
      <c r="U3465" t="s">
        <v>15788</v>
      </c>
      <c r="V3465">
        <v>0</v>
      </c>
      <c r="W3465" t="s">
        <v>15789</v>
      </c>
      <c r="X3465" t="s">
        <v>15790</v>
      </c>
      <c r="Y3465">
        <v>226</v>
      </c>
      <c r="Z3465" t="s">
        <v>44</v>
      </c>
      <c r="AA3465" t="s">
        <v>45</v>
      </c>
      <c r="AB3465" t="s">
        <v>532</v>
      </c>
      <c r="AC3465">
        <v>10000000</v>
      </c>
      <c r="AD3465">
        <v>2003</v>
      </c>
      <c r="AE3465">
        <v>96</v>
      </c>
      <c r="AF3465">
        <v>5</v>
      </c>
      <c r="AG3465">
        <v>1.66</v>
      </c>
      <c r="AH3465">
        <v>952</v>
      </c>
    </row>
    <row r="3466" spans="1:34">
      <c r="A3466" t="s">
        <v>34</v>
      </c>
      <c r="B3466" t="s">
        <v>6178</v>
      </c>
      <c r="C3466">
        <v>72</v>
      </c>
      <c r="D3466">
        <v>99</v>
      </c>
      <c r="E3466">
        <v>79</v>
      </c>
      <c r="F3466">
        <v>956</v>
      </c>
      <c r="G3466" t="s">
        <v>1422</v>
      </c>
      <c r="H3466">
        <v>16000</v>
      </c>
      <c r="I3466">
        <v>10719367</v>
      </c>
      <c r="J3466" t="s">
        <v>38</v>
      </c>
      <c r="K3466" t="s">
        <v>128</v>
      </c>
      <c r="L3466" t="s">
        <v>90</v>
      </c>
      <c r="M3466" t="s">
        <v>87</v>
      </c>
      <c r="N3466" t="s">
        <v>57</v>
      </c>
      <c r="Q3466" t="s">
        <v>1399</v>
      </c>
      <c r="R3466" t="s">
        <v>15891</v>
      </c>
      <c r="S3466">
        <v>7909</v>
      </c>
      <c r="T3466">
        <v>28987</v>
      </c>
      <c r="U3466" t="s">
        <v>2112</v>
      </c>
      <c r="V3466">
        <v>3</v>
      </c>
      <c r="W3466" t="s">
        <v>15892</v>
      </c>
      <c r="X3466" t="s">
        <v>15893</v>
      </c>
      <c r="Y3466">
        <v>157</v>
      </c>
      <c r="Z3466" t="s">
        <v>44</v>
      </c>
      <c r="AA3466" t="s">
        <v>45</v>
      </c>
      <c r="AB3466" t="s">
        <v>62</v>
      </c>
      <c r="AC3466">
        <v>25000000</v>
      </c>
      <c r="AD3466">
        <v>2002</v>
      </c>
      <c r="AE3466">
        <v>11000</v>
      </c>
      <c r="AF3466">
        <v>4.9000000000000004</v>
      </c>
      <c r="AG3466">
        <v>2.35</v>
      </c>
      <c r="AH3466">
        <v>261</v>
      </c>
    </row>
    <row r="3467" spans="1:34">
      <c r="A3467" t="s">
        <v>34</v>
      </c>
      <c r="B3467" t="s">
        <v>15921</v>
      </c>
      <c r="C3467">
        <v>88</v>
      </c>
      <c r="D3467">
        <v>109</v>
      </c>
      <c r="E3467">
        <v>11</v>
      </c>
      <c r="F3467">
        <v>159</v>
      </c>
      <c r="G3467" t="s">
        <v>6821</v>
      </c>
      <c r="H3467">
        <v>471</v>
      </c>
      <c r="I3467">
        <v>16459004</v>
      </c>
      <c r="J3467" t="s">
        <v>38</v>
      </c>
      <c r="K3467" t="s">
        <v>90</v>
      </c>
      <c r="L3467" t="s">
        <v>57</v>
      </c>
      <c r="Q3467" t="s">
        <v>15922</v>
      </c>
      <c r="R3467" t="s">
        <v>15923</v>
      </c>
      <c r="S3467">
        <v>13320</v>
      </c>
      <c r="T3467">
        <v>1069</v>
      </c>
      <c r="U3467" t="s">
        <v>15924</v>
      </c>
      <c r="V3467">
        <v>1</v>
      </c>
      <c r="W3467" t="s">
        <v>15925</v>
      </c>
      <c r="X3467" t="s">
        <v>15926</v>
      </c>
      <c r="Y3467">
        <v>415</v>
      </c>
      <c r="Z3467" t="s">
        <v>44</v>
      </c>
      <c r="AA3467" t="s">
        <v>710</v>
      </c>
      <c r="AB3467" t="s">
        <v>46</v>
      </c>
      <c r="AC3467">
        <v>15000000</v>
      </c>
      <c r="AD3467">
        <v>1999</v>
      </c>
      <c r="AE3467">
        <v>308</v>
      </c>
      <c r="AF3467">
        <v>4.9000000000000004</v>
      </c>
      <c r="AG3467">
        <v>2.35</v>
      </c>
      <c r="AH3467">
        <v>327</v>
      </c>
    </row>
    <row r="3468" spans="1:34">
      <c r="A3468" t="s">
        <v>34</v>
      </c>
      <c r="B3468" t="s">
        <v>15997</v>
      </c>
      <c r="C3468">
        <v>130</v>
      </c>
      <c r="D3468">
        <v>102</v>
      </c>
      <c r="E3468">
        <v>6</v>
      </c>
      <c r="F3468">
        <v>353</v>
      </c>
      <c r="G3468" t="s">
        <v>2347</v>
      </c>
      <c r="H3468">
        <v>22000</v>
      </c>
      <c r="I3468">
        <v>14334645</v>
      </c>
      <c r="J3468" t="s">
        <v>38</v>
      </c>
      <c r="K3468" t="s">
        <v>94</v>
      </c>
      <c r="L3468" t="s">
        <v>86</v>
      </c>
      <c r="M3468" t="s">
        <v>57</v>
      </c>
      <c r="Q3468" t="s">
        <v>63</v>
      </c>
      <c r="R3468" t="s">
        <v>15998</v>
      </c>
      <c r="S3468">
        <v>22449</v>
      </c>
      <c r="T3468">
        <v>23352</v>
      </c>
      <c r="U3468" t="s">
        <v>15999</v>
      </c>
      <c r="V3468">
        <v>1</v>
      </c>
      <c r="W3468" t="s">
        <v>16000</v>
      </c>
      <c r="X3468" t="s">
        <v>16001</v>
      </c>
      <c r="Y3468">
        <v>191</v>
      </c>
      <c r="Z3468" t="s">
        <v>44</v>
      </c>
      <c r="AA3468" t="s">
        <v>45</v>
      </c>
      <c r="AB3468" t="s">
        <v>62</v>
      </c>
      <c r="AC3468">
        <v>25000000</v>
      </c>
      <c r="AD3468">
        <v>2004</v>
      </c>
      <c r="AE3468">
        <v>829</v>
      </c>
      <c r="AF3468">
        <v>4.8</v>
      </c>
      <c r="AG3468">
        <v>2.35</v>
      </c>
      <c r="AH3468">
        <v>387</v>
      </c>
    </row>
    <row r="3469" spans="1:34">
      <c r="A3469" t="s">
        <v>34</v>
      </c>
      <c r="B3469" t="s">
        <v>16010</v>
      </c>
      <c r="C3469">
        <v>100</v>
      </c>
      <c r="D3469">
        <v>97</v>
      </c>
      <c r="E3469">
        <v>710</v>
      </c>
      <c r="F3469">
        <v>258</v>
      </c>
      <c r="G3469" t="s">
        <v>8324</v>
      </c>
      <c r="H3469">
        <v>497</v>
      </c>
      <c r="I3469">
        <v>16779636</v>
      </c>
      <c r="J3469" t="s">
        <v>38</v>
      </c>
      <c r="K3469" t="s">
        <v>94</v>
      </c>
      <c r="L3469" t="s">
        <v>57</v>
      </c>
      <c r="Q3469" t="s">
        <v>2802</v>
      </c>
      <c r="R3469" t="s">
        <v>16011</v>
      </c>
      <c r="S3469">
        <v>9338</v>
      </c>
      <c r="T3469">
        <v>1805</v>
      </c>
      <c r="U3469" t="s">
        <v>1539</v>
      </c>
      <c r="V3469">
        <v>2</v>
      </c>
      <c r="W3469" t="s">
        <v>16012</v>
      </c>
      <c r="X3469" t="s">
        <v>16013</v>
      </c>
      <c r="Y3469">
        <v>167</v>
      </c>
      <c r="Z3469" t="s">
        <v>44</v>
      </c>
      <c r="AA3469" t="s">
        <v>45</v>
      </c>
      <c r="AB3469" t="s">
        <v>46</v>
      </c>
      <c r="AC3469">
        <v>28000000</v>
      </c>
      <c r="AD3469">
        <v>2000</v>
      </c>
      <c r="AE3469">
        <v>347</v>
      </c>
      <c r="AF3469">
        <v>4.8</v>
      </c>
      <c r="AG3469">
        <v>2.35</v>
      </c>
      <c r="AH3469">
        <v>209</v>
      </c>
    </row>
    <row r="3470" spans="1:34">
      <c r="A3470" t="s">
        <v>34</v>
      </c>
      <c r="B3470" t="s">
        <v>12849</v>
      </c>
      <c r="C3470">
        <v>178</v>
      </c>
      <c r="D3470">
        <v>89</v>
      </c>
      <c r="E3470">
        <v>687</v>
      </c>
      <c r="F3470">
        <v>389</v>
      </c>
      <c r="G3470" t="s">
        <v>6237</v>
      </c>
      <c r="H3470">
        <v>10000</v>
      </c>
      <c r="I3470">
        <v>42638165</v>
      </c>
      <c r="J3470" t="s">
        <v>38</v>
      </c>
      <c r="K3470" t="s">
        <v>70</v>
      </c>
      <c r="L3470" t="s">
        <v>94</v>
      </c>
      <c r="M3470" t="s">
        <v>90</v>
      </c>
      <c r="N3470" t="s">
        <v>57</v>
      </c>
      <c r="Q3470" t="s">
        <v>1233</v>
      </c>
      <c r="R3470" t="s">
        <v>16047</v>
      </c>
      <c r="S3470">
        <v>42182</v>
      </c>
      <c r="T3470">
        <v>12183</v>
      </c>
      <c r="U3470" t="s">
        <v>16048</v>
      </c>
      <c r="V3470">
        <v>1</v>
      </c>
      <c r="W3470" t="s">
        <v>16049</v>
      </c>
      <c r="X3470" t="s">
        <v>16050</v>
      </c>
      <c r="Y3470">
        <v>230</v>
      </c>
      <c r="Z3470" t="s">
        <v>44</v>
      </c>
      <c r="AA3470" t="s">
        <v>45</v>
      </c>
      <c r="AB3470" t="s">
        <v>62</v>
      </c>
      <c r="AC3470">
        <v>16000000</v>
      </c>
      <c r="AD3470">
        <v>2009</v>
      </c>
      <c r="AE3470">
        <v>787</v>
      </c>
      <c r="AF3470">
        <v>4.8</v>
      </c>
      <c r="AG3470">
        <v>2.35</v>
      </c>
      <c r="AH3470">
        <v>0</v>
      </c>
    </row>
    <row r="3471" spans="1:34">
      <c r="A3471" t="s">
        <v>34</v>
      </c>
      <c r="B3471" t="s">
        <v>16051</v>
      </c>
      <c r="C3471">
        <v>138</v>
      </c>
      <c r="D3471">
        <v>91</v>
      </c>
      <c r="E3471">
        <v>26</v>
      </c>
      <c r="F3471">
        <v>638</v>
      </c>
      <c r="G3471" t="s">
        <v>9178</v>
      </c>
      <c r="H3471">
        <v>3000</v>
      </c>
      <c r="I3471">
        <v>37300107</v>
      </c>
      <c r="J3471" t="s">
        <v>38</v>
      </c>
      <c r="K3471" t="s">
        <v>94</v>
      </c>
      <c r="L3471" t="s">
        <v>57</v>
      </c>
      <c r="Q3471" t="s">
        <v>3665</v>
      </c>
      <c r="R3471" t="s">
        <v>16052</v>
      </c>
      <c r="S3471">
        <v>29147</v>
      </c>
      <c r="T3471">
        <v>5349</v>
      </c>
      <c r="U3471" t="s">
        <v>534</v>
      </c>
      <c r="V3471">
        <v>1</v>
      </c>
      <c r="W3471" t="s">
        <v>16053</v>
      </c>
      <c r="X3471" t="s">
        <v>16054</v>
      </c>
      <c r="Y3471">
        <v>115</v>
      </c>
      <c r="Z3471" t="s">
        <v>44</v>
      </c>
      <c r="AA3471" t="s">
        <v>45</v>
      </c>
      <c r="AB3471" t="s">
        <v>62</v>
      </c>
      <c r="AC3471">
        <v>16000000</v>
      </c>
      <c r="AD3471">
        <v>2011</v>
      </c>
      <c r="AE3471">
        <v>1000</v>
      </c>
      <c r="AF3471">
        <v>4.8</v>
      </c>
      <c r="AG3471">
        <v>2.35</v>
      </c>
      <c r="AH3471">
        <v>0</v>
      </c>
    </row>
    <row r="3472" spans="1:34">
      <c r="A3472" t="s">
        <v>34</v>
      </c>
      <c r="B3472" t="s">
        <v>12849</v>
      </c>
      <c r="C3472">
        <v>178</v>
      </c>
      <c r="D3472">
        <v>89</v>
      </c>
      <c r="E3472">
        <v>687</v>
      </c>
      <c r="F3472">
        <v>389</v>
      </c>
      <c r="G3472" t="s">
        <v>6237</v>
      </c>
      <c r="H3472">
        <v>10000</v>
      </c>
      <c r="I3472">
        <v>42638165</v>
      </c>
      <c r="J3472" t="s">
        <v>38</v>
      </c>
      <c r="K3472" t="s">
        <v>70</v>
      </c>
      <c r="L3472" t="s">
        <v>94</v>
      </c>
      <c r="M3472" t="s">
        <v>90</v>
      </c>
      <c r="N3472" t="s">
        <v>57</v>
      </c>
      <c r="Q3472" t="s">
        <v>1233</v>
      </c>
      <c r="R3472" t="s">
        <v>16047</v>
      </c>
      <c r="S3472">
        <v>42183</v>
      </c>
      <c r="T3472">
        <v>12183</v>
      </c>
      <c r="U3472" t="s">
        <v>16048</v>
      </c>
      <c r="V3472">
        <v>1</v>
      </c>
      <c r="W3472" t="s">
        <v>16049</v>
      </c>
      <c r="X3472" t="s">
        <v>16050</v>
      </c>
      <c r="Y3472">
        <v>230</v>
      </c>
      <c r="Z3472" t="s">
        <v>44</v>
      </c>
      <c r="AA3472" t="s">
        <v>45</v>
      </c>
      <c r="AB3472" t="s">
        <v>62</v>
      </c>
      <c r="AC3472">
        <v>16000000</v>
      </c>
      <c r="AD3472">
        <v>2009</v>
      </c>
      <c r="AE3472">
        <v>787</v>
      </c>
      <c r="AF3472">
        <v>4.8</v>
      </c>
      <c r="AG3472">
        <v>2.35</v>
      </c>
      <c r="AH3472">
        <v>0</v>
      </c>
    </row>
    <row r="3473" spans="1:34">
      <c r="A3473" t="s">
        <v>34</v>
      </c>
      <c r="B3473" t="s">
        <v>16118</v>
      </c>
      <c r="C3473">
        <v>148</v>
      </c>
      <c r="D3473">
        <v>90</v>
      </c>
      <c r="E3473">
        <v>2</v>
      </c>
      <c r="F3473">
        <v>807</v>
      </c>
      <c r="G3473" t="s">
        <v>13718</v>
      </c>
      <c r="H3473">
        <v>16000</v>
      </c>
      <c r="I3473">
        <v>20259297</v>
      </c>
      <c r="J3473" t="s">
        <v>38</v>
      </c>
      <c r="K3473" t="s">
        <v>94</v>
      </c>
      <c r="L3473" t="s">
        <v>86</v>
      </c>
      <c r="M3473" t="s">
        <v>57</v>
      </c>
      <c r="Q3473" t="s">
        <v>3368</v>
      </c>
      <c r="R3473" t="s">
        <v>16119</v>
      </c>
      <c r="S3473">
        <v>24969</v>
      </c>
      <c r="T3473">
        <v>19952</v>
      </c>
      <c r="U3473" t="s">
        <v>4831</v>
      </c>
      <c r="V3473">
        <v>0</v>
      </c>
      <c r="W3473" t="s">
        <v>16120</v>
      </c>
      <c r="X3473" t="s">
        <v>16121</v>
      </c>
      <c r="Y3473">
        <v>258</v>
      </c>
      <c r="Z3473" t="s">
        <v>44</v>
      </c>
      <c r="AA3473" t="s">
        <v>45</v>
      </c>
      <c r="AB3473" t="s">
        <v>62</v>
      </c>
      <c r="AC3473">
        <v>20000000</v>
      </c>
      <c r="AD3473">
        <v>2006</v>
      </c>
      <c r="AE3473">
        <v>1000</v>
      </c>
      <c r="AF3473">
        <v>4.7</v>
      </c>
      <c r="AG3473">
        <v>2.35</v>
      </c>
      <c r="AH3473">
        <v>0</v>
      </c>
    </row>
    <row r="3474" spans="1:34">
      <c r="A3474" t="s">
        <v>34</v>
      </c>
      <c r="B3474" t="s">
        <v>1859</v>
      </c>
      <c r="C3474">
        <v>181</v>
      </c>
      <c r="D3474">
        <v>131</v>
      </c>
      <c r="E3474">
        <v>719</v>
      </c>
      <c r="F3474">
        <v>683</v>
      </c>
      <c r="G3474" t="s">
        <v>7544</v>
      </c>
      <c r="H3474">
        <v>16000</v>
      </c>
      <c r="I3474">
        <v>20302961</v>
      </c>
      <c r="J3474" t="s">
        <v>38</v>
      </c>
      <c r="Q3474" t="s">
        <v>16177</v>
      </c>
      <c r="R3474" t="s">
        <v>16178</v>
      </c>
      <c r="S3474">
        <v>49874</v>
      </c>
      <c r="T3474">
        <v>18913</v>
      </c>
      <c r="U3474" t="s">
        <v>7111</v>
      </c>
      <c r="V3474">
        <v>0</v>
      </c>
      <c r="W3474" t="s">
        <v>16179</v>
      </c>
      <c r="X3474" t="s">
        <v>16180</v>
      </c>
      <c r="Y3474">
        <v>450</v>
      </c>
      <c r="Z3474" t="s">
        <v>44</v>
      </c>
      <c r="AA3474" t="s">
        <v>301</v>
      </c>
      <c r="AB3474" t="s">
        <v>4581</v>
      </c>
      <c r="AC3474">
        <v>45000000</v>
      </c>
      <c r="AD3474">
        <v>1995</v>
      </c>
      <c r="AE3474">
        <v>893</v>
      </c>
      <c r="AF3474">
        <v>4.5999999999999996</v>
      </c>
      <c r="AG3474">
        <v>2.35</v>
      </c>
      <c r="AH3474">
        <v>0</v>
      </c>
    </row>
    <row r="3475" spans="1:34">
      <c r="A3475" t="s">
        <v>76</v>
      </c>
      <c r="B3475" t="s">
        <v>9193</v>
      </c>
      <c r="C3475">
        <v>49</v>
      </c>
      <c r="D3475">
        <v>105</v>
      </c>
      <c r="E3475">
        <v>52</v>
      </c>
      <c r="F3475">
        <v>275</v>
      </c>
      <c r="G3475" t="s">
        <v>12936</v>
      </c>
      <c r="H3475">
        <v>477</v>
      </c>
      <c r="I3475">
        <v>5217498</v>
      </c>
      <c r="J3475" t="s">
        <v>38</v>
      </c>
      <c r="K3475" t="s">
        <v>90</v>
      </c>
      <c r="L3475" t="s">
        <v>57</v>
      </c>
      <c r="Q3475" t="s">
        <v>12581</v>
      </c>
      <c r="R3475" t="s">
        <v>16231</v>
      </c>
      <c r="S3475">
        <v>3668</v>
      </c>
      <c r="T3475">
        <v>2312</v>
      </c>
      <c r="U3475" t="s">
        <v>8662</v>
      </c>
      <c r="V3475">
        <v>4</v>
      </c>
      <c r="W3475" t="s">
        <v>16232</v>
      </c>
      <c r="X3475" t="s">
        <v>16233</v>
      </c>
      <c r="Y3475">
        <v>85</v>
      </c>
      <c r="Z3475" t="s">
        <v>44</v>
      </c>
      <c r="AA3475" t="s">
        <v>45</v>
      </c>
      <c r="AB3475" t="s">
        <v>62</v>
      </c>
      <c r="AC3475">
        <v>15000000</v>
      </c>
      <c r="AD3475">
        <v>2000</v>
      </c>
      <c r="AE3475">
        <v>397</v>
      </c>
      <c r="AF3475">
        <v>4.5999999999999996</v>
      </c>
      <c r="AG3475">
        <v>1.85</v>
      </c>
      <c r="AH3475">
        <v>157</v>
      </c>
    </row>
    <row r="3476" spans="1:34">
      <c r="A3476" t="s">
        <v>34</v>
      </c>
      <c r="B3476" t="s">
        <v>4670</v>
      </c>
      <c r="C3476">
        <v>12</v>
      </c>
      <c r="D3476">
        <v>121</v>
      </c>
      <c r="E3476">
        <v>35</v>
      </c>
      <c r="F3476">
        <v>473</v>
      </c>
      <c r="G3476" t="s">
        <v>16255</v>
      </c>
      <c r="H3476">
        <v>4000</v>
      </c>
      <c r="I3476">
        <v>4700361</v>
      </c>
      <c r="J3476" t="s">
        <v>38</v>
      </c>
      <c r="Q3476" t="s">
        <v>2621</v>
      </c>
      <c r="R3476" t="s">
        <v>16256</v>
      </c>
      <c r="S3476">
        <v>2047</v>
      </c>
      <c r="T3476">
        <v>6617</v>
      </c>
      <c r="U3476" t="s">
        <v>16257</v>
      </c>
      <c r="V3476">
        <v>0</v>
      </c>
      <c r="W3476" t="s">
        <v>16258</v>
      </c>
      <c r="X3476" t="s">
        <v>16259</v>
      </c>
      <c r="Y3476">
        <v>29</v>
      </c>
      <c r="Z3476" t="s">
        <v>44</v>
      </c>
      <c r="AA3476" t="s">
        <v>45</v>
      </c>
      <c r="AB3476" t="s">
        <v>62</v>
      </c>
      <c r="AC3476">
        <v>5000000</v>
      </c>
      <c r="AD3476">
        <v>2015</v>
      </c>
      <c r="AE3476">
        <v>849</v>
      </c>
      <c r="AF3476">
        <v>4.5999999999999996</v>
      </c>
      <c r="AG3476">
        <v>2.35</v>
      </c>
      <c r="AH3476">
        <v>0</v>
      </c>
    </row>
    <row r="3477" spans="1:34">
      <c r="A3477" t="s">
        <v>34</v>
      </c>
      <c r="B3477" t="s">
        <v>5377</v>
      </c>
      <c r="C3477">
        <v>74</v>
      </c>
      <c r="D3477">
        <v>129</v>
      </c>
      <c r="E3477">
        <v>776</v>
      </c>
      <c r="F3477">
        <v>256</v>
      </c>
      <c r="G3477" t="s">
        <v>14371</v>
      </c>
      <c r="H3477">
        <v>25000</v>
      </c>
      <c r="I3477">
        <v>186354</v>
      </c>
      <c r="J3477" t="s">
        <v>38</v>
      </c>
      <c r="Q3477" t="s">
        <v>4792</v>
      </c>
      <c r="R3477" t="s">
        <v>16358</v>
      </c>
      <c r="S3477">
        <v>1758</v>
      </c>
      <c r="T3477">
        <v>26176</v>
      </c>
      <c r="U3477" t="s">
        <v>3215</v>
      </c>
      <c r="V3477">
        <v>0</v>
      </c>
      <c r="W3477" t="s">
        <v>16359</v>
      </c>
      <c r="X3477" t="s">
        <v>16360</v>
      </c>
      <c r="Y3477">
        <v>30</v>
      </c>
      <c r="Z3477" t="s">
        <v>44</v>
      </c>
      <c r="AA3477" t="s">
        <v>45</v>
      </c>
      <c r="AB3477" t="s">
        <v>46</v>
      </c>
      <c r="AC3477">
        <v>13500000</v>
      </c>
      <c r="AD3477">
        <v>2015</v>
      </c>
      <c r="AE3477">
        <v>463</v>
      </c>
      <c r="AF3477">
        <v>4.5</v>
      </c>
      <c r="AG3477">
        <v>2.35</v>
      </c>
      <c r="AH3477">
        <v>0</v>
      </c>
    </row>
    <row r="3478" spans="1:34">
      <c r="A3478" t="s">
        <v>34</v>
      </c>
      <c r="B3478" t="s">
        <v>4604</v>
      </c>
      <c r="C3478">
        <v>40</v>
      </c>
      <c r="D3478">
        <v>93</v>
      </c>
      <c r="E3478">
        <v>148</v>
      </c>
      <c r="F3478">
        <v>170</v>
      </c>
      <c r="G3478" t="s">
        <v>16413</v>
      </c>
      <c r="H3478">
        <v>549</v>
      </c>
      <c r="I3478">
        <v>7017178</v>
      </c>
      <c r="J3478" t="s">
        <v>38</v>
      </c>
      <c r="K3478" t="s">
        <v>89</v>
      </c>
      <c r="L3478" t="s">
        <v>128</v>
      </c>
      <c r="M3478" t="s">
        <v>91</v>
      </c>
      <c r="Q3478" t="s">
        <v>4483</v>
      </c>
      <c r="R3478" t="s">
        <v>16414</v>
      </c>
      <c r="S3478">
        <v>1633</v>
      </c>
      <c r="T3478">
        <v>1373</v>
      </c>
      <c r="U3478" t="s">
        <v>16415</v>
      </c>
      <c r="V3478">
        <v>5</v>
      </c>
      <c r="W3478" t="s">
        <v>16416</v>
      </c>
      <c r="X3478" t="s">
        <v>16417</v>
      </c>
      <c r="Y3478">
        <v>17</v>
      </c>
      <c r="Z3478" t="s">
        <v>44</v>
      </c>
      <c r="AA3478" t="s">
        <v>45</v>
      </c>
      <c r="AB3478" t="s">
        <v>150</v>
      </c>
      <c r="AC3478">
        <v>17500000</v>
      </c>
      <c r="AD3478">
        <v>2013</v>
      </c>
      <c r="AE3478">
        <v>269</v>
      </c>
      <c r="AF3478">
        <v>4.4000000000000004</v>
      </c>
      <c r="AG3478">
        <v>2.35</v>
      </c>
      <c r="AH3478">
        <v>0</v>
      </c>
    </row>
    <row r="3479" spans="1:34">
      <c r="A3479" t="s">
        <v>34</v>
      </c>
      <c r="B3479" t="s">
        <v>1742</v>
      </c>
      <c r="C3479">
        <v>110</v>
      </c>
      <c r="D3479">
        <v>127</v>
      </c>
      <c r="E3479">
        <v>11000</v>
      </c>
      <c r="F3479">
        <v>116</v>
      </c>
      <c r="G3479" t="s">
        <v>16486</v>
      </c>
      <c r="H3479">
        <v>306</v>
      </c>
      <c r="I3479">
        <v>301305</v>
      </c>
      <c r="J3479" t="s">
        <v>38</v>
      </c>
      <c r="K3479" t="s">
        <v>87</v>
      </c>
      <c r="L3479" t="s">
        <v>207</v>
      </c>
      <c r="Q3479" t="s">
        <v>16487</v>
      </c>
      <c r="R3479" t="s">
        <v>16488</v>
      </c>
      <c r="S3479">
        <v>31414</v>
      </c>
      <c r="T3479">
        <v>796</v>
      </c>
      <c r="U3479" t="s">
        <v>16489</v>
      </c>
      <c r="V3479">
        <v>0</v>
      </c>
      <c r="W3479" t="s">
        <v>16490</v>
      </c>
      <c r="X3479" t="s">
        <v>16491</v>
      </c>
      <c r="Y3479">
        <v>180</v>
      </c>
      <c r="Z3479" t="s">
        <v>16492</v>
      </c>
      <c r="AA3479" t="s">
        <v>45</v>
      </c>
      <c r="AB3479" t="s">
        <v>46</v>
      </c>
      <c r="AC3479">
        <v>13000000</v>
      </c>
      <c r="AD3479">
        <v>2011</v>
      </c>
      <c r="AE3479">
        <v>164</v>
      </c>
      <c r="AF3479">
        <v>4.3</v>
      </c>
      <c r="AG3479">
        <v>2.35</v>
      </c>
      <c r="AH3479">
        <v>0</v>
      </c>
    </row>
    <row r="3480" spans="1:34">
      <c r="A3480" t="s">
        <v>34</v>
      </c>
      <c r="B3480" t="s">
        <v>16565</v>
      </c>
      <c r="C3480">
        <v>362</v>
      </c>
      <c r="D3480">
        <v>129</v>
      </c>
      <c r="E3480">
        <v>456</v>
      </c>
      <c r="F3480">
        <v>716</v>
      </c>
      <c r="G3480" t="s">
        <v>9949</v>
      </c>
      <c r="H3480">
        <v>1000</v>
      </c>
      <c r="I3480">
        <v>166147885</v>
      </c>
      <c r="J3480" t="s">
        <v>38</v>
      </c>
      <c r="K3480" t="s">
        <v>87</v>
      </c>
      <c r="Q3480" t="s">
        <v>1190</v>
      </c>
      <c r="R3480" t="s">
        <v>16566</v>
      </c>
      <c r="S3480">
        <v>220020</v>
      </c>
      <c r="T3480">
        <v>4585</v>
      </c>
      <c r="U3480" t="s">
        <v>331</v>
      </c>
      <c r="V3480">
        <v>0</v>
      </c>
      <c r="W3480" t="s">
        <v>16567</v>
      </c>
      <c r="X3480" t="s">
        <v>16568</v>
      </c>
      <c r="Y3480">
        <v>1360</v>
      </c>
      <c r="Z3480" t="s">
        <v>44</v>
      </c>
      <c r="AA3480" t="s">
        <v>45</v>
      </c>
      <c r="AB3480" t="s">
        <v>46</v>
      </c>
      <c r="AC3480">
        <v>40000000</v>
      </c>
      <c r="AD3480">
        <v>2015</v>
      </c>
      <c r="AE3480">
        <v>935</v>
      </c>
      <c r="AF3480">
        <v>4.0999999999999996</v>
      </c>
      <c r="AG3480">
        <v>2.35</v>
      </c>
      <c r="AH3480">
        <v>101000</v>
      </c>
    </row>
    <row r="3481" spans="1:34">
      <c r="A3481" t="s">
        <v>34</v>
      </c>
      <c r="B3481" t="s">
        <v>13653</v>
      </c>
      <c r="C3481">
        <v>140</v>
      </c>
      <c r="D3481">
        <v>89</v>
      </c>
      <c r="E3481">
        <v>19</v>
      </c>
      <c r="F3481">
        <v>349</v>
      </c>
      <c r="G3481" t="s">
        <v>16593</v>
      </c>
      <c r="H3481">
        <v>526</v>
      </c>
      <c r="I3481">
        <v>46363118</v>
      </c>
      <c r="J3481" t="s">
        <v>38</v>
      </c>
      <c r="K3481" t="s">
        <v>94</v>
      </c>
      <c r="L3481" t="s">
        <v>90</v>
      </c>
      <c r="M3481" t="s">
        <v>57</v>
      </c>
      <c r="Q3481" t="s">
        <v>14925</v>
      </c>
      <c r="R3481" t="s">
        <v>16594</v>
      </c>
      <c r="S3481">
        <v>25960</v>
      </c>
      <c r="T3481">
        <v>1383</v>
      </c>
      <c r="U3481" t="s">
        <v>16595</v>
      </c>
      <c r="V3481">
        <v>0</v>
      </c>
      <c r="W3481" t="s">
        <v>16596</v>
      </c>
      <c r="X3481" t="s">
        <v>16597</v>
      </c>
      <c r="Y3481">
        <v>389</v>
      </c>
      <c r="Z3481" t="s">
        <v>44</v>
      </c>
      <c r="AA3481" t="s">
        <v>45</v>
      </c>
      <c r="AB3481" t="s">
        <v>62</v>
      </c>
      <c r="AC3481">
        <v>20000000</v>
      </c>
      <c r="AD3481">
        <v>2005</v>
      </c>
      <c r="AE3481">
        <v>392</v>
      </c>
      <c r="AF3481">
        <v>4.0999999999999996</v>
      </c>
      <c r="AG3481">
        <v>1.85</v>
      </c>
      <c r="AH3481">
        <v>1000</v>
      </c>
    </row>
    <row r="3482" spans="1:34">
      <c r="A3482" t="s">
        <v>34</v>
      </c>
      <c r="B3482" t="s">
        <v>16669</v>
      </c>
      <c r="C3482">
        <v>161</v>
      </c>
      <c r="D3482">
        <v>93</v>
      </c>
      <c r="E3482">
        <v>8</v>
      </c>
      <c r="F3482">
        <v>400</v>
      </c>
      <c r="G3482" t="s">
        <v>1147</v>
      </c>
      <c r="H3482">
        <v>45000</v>
      </c>
      <c r="I3482">
        <v>15152879</v>
      </c>
      <c r="J3482" t="s">
        <v>38</v>
      </c>
      <c r="K3482" t="s">
        <v>94</v>
      </c>
      <c r="L3482" t="s">
        <v>57</v>
      </c>
      <c r="Q3482" t="s">
        <v>8936</v>
      </c>
      <c r="R3482" t="s">
        <v>16670</v>
      </c>
      <c r="S3482">
        <v>13506</v>
      </c>
      <c r="T3482">
        <v>46868</v>
      </c>
      <c r="U3482" t="s">
        <v>14370</v>
      </c>
      <c r="V3482">
        <v>0</v>
      </c>
      <c r="W3482" t="s">
        <v>16671</v>
      </c>
      <c r="X3482" t="s">
        <v>16672</v>
      </c>
      <c r="Y3482">
        <v>68</v>
      </c>
      <c r="Z3482" t="s">
        <v>44</v>
      </c>
      <c r="AA3482" t="s">
        <v>301</v>
      </c>
      <c r="AB3482" t="s">
        <v>62</v>
      </c>
      <c r="AC3482">
        <v>5000000</v>
      </c>
      <c r="AD3482">
        <v>2013</v>
      </c>
      <c r="AE3482">
        <v>541</v>
      </c>
      <c r="AF3482">
        <v>4</v>
      </c>
      <c r="AG3482">
        <v>2.35</v>
      </c>
      <c r="AH3482">
        <v>0</v>
      </c>
    </row>
    <row r="3483" spans="1:34">
      <c r="A3483" t="s">
        <v>34</v>
      </c>
      <c r="B3483" t="s">
        <v>16691</v>
      </c>
      <c r="C3483">
        <v>64</v>
      </c>
      <c r="D3483">
        <v>84</v>
      </c>
      <c r="E3483">
        <v>12</v>
      </c>
      <c r="F3483">
        <v>102</v>
      </c>
      <c r="G3483" t="s">
        <v>6569</v>
      </c>
      <c r="H3483">
        <v>159</v>
      </c>
      <c r="I3483">
        <v>3100650</v>
      </c>
      <c r="J3483" t="s">
        <v>38</v>
      </c>
      <c r="K3483" t="s">
        <v>94</v>
      </c>
      <c r="L3483" t="s">
        <v>90</v>
      </c>
      <c r="M3483" t="s">
        <v>57</v>
      </c>
      <c r="Q3483" t="s">
        <v>16692</v>
      </c>
      <c r="R3483" t="s">
        <v>16693</v>
      </c>
      <c r="S3483">
        <v>7277</v>
      </c>
      <c r="T3483">
        <v>417</v>
      </c>
      <c r="U3483" t="s">
        <v>16694</v>
      </c>
      <c r="V3483">
        <v>4</v>
      </c>
      <c r="W3483" t="s">
        <v>16695</v>
      </c>
      <c r="X3483" t="s">
        <v>16696</v>
      </c>
      <c r="Y3483">
        <v>181</v>
      </c>
      <c r="Z3483" t="s">
        <v>44</v>
      </c>
      <c r="AA3483" t="s">
        <v>45</v>
      </c>
      <c r="AB3483" t="s">
        <v>62</v>
      </c>
      <c r="AC3483">
        <v>14000000</v>
      </c>
      <c r="AD3483">
        <v>2001</v>
      </c>
      <c r="AE3483">
        <v>102</v>
      </c>
      <c r="AF3483">
        <v>3.9</v>
      </c>
      <c r="AG3483">
        <v>1.85</v>
      </c>
      <c r="AH3483">
        <v>231</v>
      </c>
    </row>
    <row r="3484" spans="1:34">
      <c r="A3484" t="s">
        <v>34</v>
      </c>
      <c r="B3484" t="s">
        <v>16709</v>
      </c>
      <c r="C3484">
        <v>8</v>
      </c>
      <c r="D3484">
        <v>105</v>
      </c>
      <c r="E3484">
        <v>29</v>
      </c>
      <c r="F3484">
        <v>76</v>
      </c>
      <c r="G3484" t="s">
        <v>9028</v>
      </c>
      <c r="H3484">
        <v>847</v>
      </c>
      <c r="I3484">
        <v>178739</v>
      </c>
      <c r="J3484" t="s">
        <v>38</v>
      </c>
      <c r="K3484" t="s">
        <v>91</v>
      </c>
      <c r="Q3484" t="s">
        <v>16710</v>
      </c>
      <c r="R3484" t="s">
        <v>16711</v>
      </c>
      <c r="S3484">
        <v>1015</v>
      </c>
      <c r="T3484">
        <v>1668</v>
      </c>
      <c r="U3484" t="s">
        <v>16712</v>
      </c>
      <c r="V3484">
        <v>0</v>
      </c>
      <c r="W3484" t="s">
        <v>16713</v>
      </c>
      <c r="X3484" t="s">
        <v>16714</v>
      </c>
      <c r="Y3484">
        <v>10</v>
      </c>
      <c r="Z3484" t="s">
        <v>44</v>
      </c>
      <c r="AA3484" t="s">
        <v>45</v>
      </c>
      <c r="AB3484" t="s">
        <v>62</v>
      </c>
      <c r="AC3484">
        <v>2450000</v>
      </c>
      <c r="AD3484">
        <v>2011</v>
      </c>
      <c r="AE3484">
        <v>618</v>
      </c>
      <c r="AF3484">
        <v>3.9</v>
      </c>
      <c r="AG3484">
        <v>1.85</v>
      </c>
      <c r="AH3484">
        <v>566</v>
      </c>
    </row>
    <row r="3485" spans="1:34">
      <c r="A3485" t="s">
        <v>34</v>
      </c>
      <c r="B3485" t="s">
        <v>7822</v>
      </c>
      <c r="C3485">
        <v>162</v>
      </c>
      <c r="D3485">
        <v>99</v>
      </c>
      <c r="E3485">
        <v>261</v>
      </c>
      <c r="F3485">
        <v>461</v>
      </c>
      <c r="G3485" t="s">
        <v>565</v>
      </c>
      <c r="H3485">
        <v>924</v>
      </c>
      <c r="I3485">
        <v>49494</v>
      </c>
      <c r="J3485" t="s">
        <v>38</v>
      </c>
      <c r="K3485" t="s">
        <v>57</v>
      </c>
      <c r="Q3485" t="s">
        <v>10325</v>
      </c>
      <c r="R3485" t="s">
        <v>16715</v>
      </c>
      <c r="S3485">
        <v>8511</v>
      </c>
      <c r="T3485">
        <v>2862</v>
      </c>
      <c r="U3485" t="s">
        <v>16716</v>
      </c>
      <c r="V3485">
        <v>0</v>
      </c>
      <c r="W3485" t="s">
        <v>16717</v>
      </c>
      <c r="X3485" t="s">
        <v>16718</v>
      </c>
      <c r="Y3485">
        <v>87</v>
      </c>
      <c r="Z3485" t="s">
        <v>44</v>
      </c>
      <c r="AA3485" t="s">
        <v>45</v>
      </c>
      <c r="AB3485" t="s">
        <v>46</v>
      </c>
      <c r="AC3485">
        <v>250000</v>
      </c>
      <c r="AD3485">
        <v>2013</v>
      </c>
      <c r="AE3485">
        <v>835</v>
      </c>
      <c r="AF3485">
        <v>3.9</v>
      </c>
      <c r="AG3485">
        <v>2.35</v>
      </c>
      <c r="AH3485">
        <v>0</v>
      </c>
    </row>
    <row r="3486" spans="1:34">
      <c r="A3486" t="s">
        <v>34</v>
      </c>
      <c r="B3486" t="s">
        <v>16749</v>
      </c>
      <c r="C3486">
        <v>74</v>
      </c>
      <c r="D3486">
        <v>82</v>
      </c>
      <c r="E3486">
        <v>7</v>
      </c>
      <c r="F3486">
        <v>664</v>
      </c>
      <c r="G3486" t="s">
        <v>6004</v>
      </c>
      <c r="H3486">
        <v>1000</v>
      </c>
      <c r="I3486">
        <v>13350177</v>
      </c>
      <c r="J3486" t="s">
        <v>38</v>
      </c>
      <c r="K3486" t="s">
        <v>94</v>
      </c>
      <c r="L3486" t="s">
        <v>57</v>
      </c>
      <c r="Q3486" t="s">
        <v>16750</v>
      </c>
      <c r="R3486" t="s">
        <v>16751</v>
      </c>
      <c r="S3486">
        <v>7904</v>
      </c>
      <c r="T3486">
        <v>4856</v>
      </c>
      <c r="U3486" t="s">
        <v>5479</v>
      </c>
      <c r="V3486">
        <v>5</v>
      </c>
      <c r="W3486" t="s">
        <v>16752</v>
      </c>
      <c r="X3486" t="s">
        <v>16753</v>
      </c>
      <c r="Y3486">
        <v>113</v>
      </c>
      <c r="Z3486" t="s">
        <v>44</v>
      </c>
      <c r="AA3486" t="s">
        <v>45</v>
      </c>
      <c r="AB3486" t="s">
        <v>62</v>
      </c>
      <c r="AC3486">
        <v>5000000</v>
      </c>
      <c r="AD3486">
        <v>2008</v>
      </c>
      <c r="AE3486">
        <v>984</v>
      </c>
      <c r="AF3486">
        <v>3.8</v>
      </c>
      <c r="AG3486">
        <v>1.85</v>
      </c>
      <c r="AH3486">
        <v>562</v>
      </c>
    </row>
    <row r="3487" spans="1:34">
      <c r="A3487" t="s">
        <v>34</v>
      </c>
      <c r="B3487" t="s">
        <v>16833</v>
      </c>
      <c r="C3487">
        <v>58</v>
      </c>
      <c r="D3487">
        <v>95</v>
      </c>
      <c r="E3487">
        <v>548</v>
      </c>
      <c r="F3487">
        <v>360</v>
      </c>
      <c r="G3487" t="s">
        <v>16834</v>
      </c>
      <c r="H3487">
        <v>389</v>
      </c>
      <c r="I3487">
        <v>40066497</v>
      </c>
      <c r="J3487" t="s">
        <v>38</v>
      </c>
      <c r="K3487" t="s">
        <v>128</v>
      </c>
      <c r="Q3487" t="s">
        <v>16835</v>
      </c>
      <c r="R3487" t="s">
        <v>16836</v>
      </c>
      <c r="S3487">
        <v>23671</v>
      </c>
      <c r="T3487">
        <v>1792</v>
      </c>
      <c r="U3487" t="s">
        <v>9320</v>
      </c>
      <c r="V3487">
        <v>0</v>
      </c>
      <c r="W3487" t="s">
        <v>16837</v>
      </c>
      <c r="X3487" t="s">
        <v>16838</v>
      </c>
      <c r="Y3487">
        <v>247</v>
      </c>
      <c r="Z3487" t="s">
        <v>44</v>
      </c>
      <c r="AA3487" t="s">
        <v>45</v>
      </c>
      <c r="AB3487" t="s">
        <v>62</v>
      </c>
      <c r="AC3487">
        <v>8000000</v>
      </c>
      <c r="AD3487">
        <v>2004</v>
      </c>
      <c r="AE3487">
        <v>363</v>
      </c>
      <c r="AF3487">
        <v>3.5</v>
      </c>
      <c r="AG3487">
        <v>1.85</v>
      </c>
      <c r="AH3487">
        <v>0</v>
      </c>
    </row>
    <row r="3488" spans="1:34">
      <c r="A3488" t="s">
        <v>34</v>
      </c>
      <c r="B3488" t="s">
        <v>16853</v>
      </c>
      <c r="C3488">
        <v>29</v>
      </c>
      <c r="D3488">
        <v>120</v>
      </c>
      <c r="E3488">
        <v>18</v>
      </c>
      <c r="F3488">
        <v>295</v>
      </c>
      <c r="G3488" t="s">
        <v>16854</v>
      </c>
      <c r="H3488">
        <v>634</v>
      </c>
      <c r="I3488">
        <v>20773070</v>
      </c>
      <c r="J3488" t="s">
        <v>38</v>
      </c>
      <c r="Q3488" t="s">
        <v>16855</v>
      </c>
      <c r="R3488" t="s">
        <v>16856</v>
      </c>
      <c r="S3488">
        <v>4501</v>
      </c>
      <c r="T3488">
        <v>1810</v>
      </c>
      <c r="U3488" t="s">
        <v>16857</v>
      </c>
      <c r="V3488">
        <v>11</v>
      </c>
      <c r="W3488" t="s">
        <v>16858</v>
      </c>
      <c r="X3488" t="s">
        <v>16859</v>
      </c>
      <c r="Y3488">
        <v>102</v>
      </c>
      <c r="Z3488" t="s">
        <v>44</v>
      </c>
      <c r="AA3488" t="s">
        <v>45</v>
      </c>
      <c r="AB3488" t="s">
        <v>150</v>
      </c>
      <c r="AC3488">
        <v>5000000</v>
      </c>
      <c r="AD3488">
        <v>2016</v>
      </c>
      <c r="AE3488">
        <v>420</v>
      </c>
      <c r="AF3488">
        <v>3.4</v>
      </c>
      <c r="AG3488">
        <v>2.35</v>
      </c>
      <c r="AH3488">
        <v>0</v>
      </c>
    </row>
    <row r="3489" spans="1:34">
      <c r="A3489" t="s">
        <v>34</v>
      </c>
      <c r="B3489" t="s">
        <v>16415</v>
      </c>
      <c r="C3489">
        <v>66</v>
      </c>
      <c r="D3489">
        <v>104</v>
      </c>
      <c r="E3489">
        <v>170</v>
      </c>
      <c r="F3489">
        <v>202</v>
      </c>
      <c r="G3489" t="s">
        <v>17018</v>
      </c>
      <c r="H3489">
        <v>736</v>
      </c>
      <c r="I3489">
        <v>4273372</v>
      </c>
      <c r="J3489" t="s">
        <v>38</v>
      </c>
      <c r="K3489" t="s">
        <v>128</v>
      </c>
      <c r="L3489" t="s">
        <v>87</v>
      </c>
      <c r="Q3489" t="s">
        <v>4261</v>
      </c>
      <c r="R3489" t="s">
        <v>17019</v>
      </c>
      <c r="S3489">
        <v>19412</v>
      </c>
      <c r="T3489">
        <v>1854</v>
      </c>
      <c r="U3489" t="s">
        <v>17020</v>
      </c>
      <c r="V3489">
        <v>1</v>
      </c>
      <c r="W3489" t="s">
        <v>17021</v>
      </c>
      <c r="X3489" t="s">
        <v>17022</v>
      </c>
      <c r="Y3489">
        <v>308</v>
      </c>
      <c r="Z3489" t="s">
        <v>44</v>
      </c>
      <c r="AA3489" t="s">
        <v>45</v>
      </c>
      <c r="AB3489" t="s">
        <v>62</v>
      </c>
      <c r="AC3489">
        <v>22000000</v>
      </c>
      <c r="AD3489">
        <v>2001</v>
      </c>
      <c r="AE3489">
        <v>218</v>
      </c>
      <c r="AF3489">
        <v>2.1</v>
      </c>
      <c r="AG3489">
        <v>2.35</v>
      </c>
      <c r="AH3489">
        <v>0</v>
      </c>
    </row>
    <row r="3490" spans="1:34">
      <c r="A3490" t="s">
        <v>34</v>
      </c>
      <c r="B3490" t="s">
        <v>77</v>
      </c>
      <c r="C3490">
        <v>215</v>
      </c>
      <c r="D3490">
        <v>120</v>
      </c>
      <c r="E3490">
        <v>14000</v>
      </c>
      <c r="F3490">
        <v>548</v>
      </c>
      <c r="G3490" t="s">
        <v>1565</v>
      </c>
      <c r="H3490">
        <v>861</v>
      </c>
      <c r="I3490">
        <v>434949459</v>
      </c>
      <c r="J3490" t="s">
        <v>89</v>
      </c>
      <c r="K3490" t="s">
        <v>86</v>
      </c>
      <c r="Q3490" t="s">
        <v>1566</v>
      </c>
      <c r="R3490" t="s">
        <v>1567</v>
      </c>
      <c r="S3490">
        <v>281842</v>
      </c>
      <c r="T3490">
        <v>2811</v>
      </c>
      <c r="U3490" t="s">
        <v>1568</v>
      </c>
      <c r="V3490">
        <v>0</v>
      </c>
      <c r="W3490" t="s">
        <v>1569</v>
      </c>
      <c r="X3490" t="s">
        <v>1570</v>
      </c>
      <c r="Y3490">
        <v>515</v>
      </c>
      <c r="Z3490" t="s">
        <v>44</v>
      </c>
      <c r="AA3490" t="s">
        <v>45</v>
      </c>
      <c r="AB3490" t="s">
        <v>150</v>
      </c>
      <c r="AC3490">
        <v>10500000</v>
      </c>
      <c r="AD3490">
        <v>1982</v>
      </c>
      <c r="AE3490">
        <v>725</v>
      </c>
      <c r="AF3490">
        <v>7.9</v>
      </c>
      <c r="AG3490">
        <v>1.85</v>
      </c>
      <c r="AH3490">
        <v>34000</v>
      </c>
    </row>
    <row r="3491" spans="1:34">
      <c r="A3491" t="s">
        <v>34</v>
      </c>
      <c r="B3491" t="s">
        <v>5720</v>
      </c>
      <c r="C3491">
        <v>46</v>
      </c>
      <c r="D3491">
        <v>103</v>
      </c>
      <c r="E3491">
        <v>80</v>
      </c>
      <c r="F3491">
        <v>782</v>
      </c>
      <c r="G3491" t="s">
        <v>2336</v>
      </c>
      <c r="H3491">
        <v>1000</v>
      </c>
      <c r="I3491">
        <v>10411980</v>
      </c>
      <c r="J3491" t="s">
        <v>89</v>
      </c>
      <c r="K3491" t="s">
        <v>128</v>
      </c>
      <c r="L3491" t="s">
        <v>87</v>
      </c>
      <c r="Q3491" t="s">
        <v>13116</v>
      </c>
      <c r="R3491" t="s">
        <v>13117</v>
      </c>
      <c r="S3491">
        <v>22649</v>
      </c>
      <c r="T3491">
        <v>4676</v>
      </c>
      <c r="U3491" t="s">
        <v>7165</v>
      </c>
      <c r="V3491">
        <v>0</v>
      </c>
      <c r="W3491" t="s">
        <v>13118</v>
      </c>
      <c r="X3491" t="s">
        <v>13119</v>
      </c>
      <c r="Y3491">
        <v>212</v>
      </c>
      <c r="Z3491" t="s">
        <v>44</v>
      </c>
      <c r="AA3491" t="s">
        <v>45</v>
      </c>
      <c r="AB3491" t="s">
        <v>150</v>
      </c>
      <c r="AC3491">
        <v>15000000</v>
      </c>
      <c r="AD3491">
        <v>2004</v>
      </c>
      <c r="AE3491">
        <v>872</v>
      </c>
      <c r="AF3491">
        <v>5.9</v>
      </c>
      <c r="AG3491">
        <v>2.35</v>
      </c>
      <c r="AH3491">
        <v>1000</v>
      </c>
    </row>
    <row r="3492" spans="1:34">
      <c r="A3492" t="s">
        <v>34</v>
      </c>
      <c r="B3492" t="s">
        <v>13859</v>
      </c>
      <c r="C3492">
        <v>10</v>
      </c>
      <c r="D3492">
        <v>92</v>
      </c>
      <c r="E3492">
        <v>22</v>
      </c>
      <c r="F3492">
        <v>0</v>
      </c>
      <c r="G3492" t="s">
        <v>13860</v>
      </c>
      <c r="H3492">
        <v>2</v>
      </c>
      <c r="I3492">
        <v>2119994</v>
      </c>
      <c r="J3492" t="s">
        <v>89</v>
      </c>
      <c r="K3492" t="s">
        <v>70</v>
      </c>
      <c r="L3492" t="s">
        <v>128</v>
      </c>
      <c r="Q3492" t="s">
        <v>13861</v>
      </c>
      <c r="R3492" t="s">
        <v>13862</v>
      </c>
      <c r="S3492">
        <v>1153</v>
      </c>
      <c r="T3492">
        <v>2</v>
      </c>
      <c r="U3492" t="s">
        <v>13863</v>
      </c>
      <c r="V3492">
        <v>0</v>
      </c>
      <c r="W3492" t="s">
        <v>13864</v>
      </c>
      <c r="X3492" t="s">
        <v>13865</v>
      </c>
      <c r="Y3492">
        <v>15</v>
      </c>
      <c r="Z3492" t="s">
        <v>44</v>
      </c>
      <c r="AA3492" t="s">
        <v>45</v>
      </c>
      <c r="AB3492" t="s">
        <v>251</v>
      </c>
      <c r="AC3492">
        <v>19000000</v>
      </c>
      <c r="AD3492">
        <v>1993</v>
      </c>
      <c r="AE3492">
        <v>0</v>
      </c>
      <c r="AF3492">
        <v>5.7</v>
      </c>
      <c r="AG3492">
        <v>1.85</v>
      </c>
      <c r="AH3492">
        <v>238</v>
      </c>
    </row>
    <row r="3493" spans="1:34">
      <c r="A3493" t="s">
        <v>34</v>
      </c>
      <c r="B3493" t="s">
        <v>1091</v>
      </c>
      <c r="C3493">
        <v>111</v>
      </c>
      <c r="D3493">
        <v>105</v>
      </c>
      <c r="E3493">
        <v>13000</v>
      </c>
      <c r="F3493">
        <v>658</v>
      </c>
      <c r="G3493" t="s">
        <v>1501</v>
      </c>
      <c r="H3493">
        <v>40000</v>
      </c>
      <c r="I3493">
        <v>56362352</v>
      </c>
      <c r="J3493" t="s">
        <v>70</v>
      </c>
      <c r="K3493" t="s">
        <v>87</v>
      </c>
      <c r="Q3493" t="s">
        <v>785</v>
      </c>
      <c r="R3493" t="s">
        <v>1502</v>
      </c>
      <c r="S3493">
        <v>357581</v>
      </c>
      <c r="T3493">
        <v>42330</v>
      </c>
      <c r="U3493" t="s">
        <v>1503</v>
      </c>
      <c r="V3493">
        <v>0</v>
      </c>
      <c r="W3493" t="s">
        <v>1504</v>
      </c>
      <c r="X3493" t="s">
        <v>1505</v>
      </c>
      <c r="Y3493">
        <v>588</v>
      </c>
      <c r="Z3493" t="s">
        <v>44</v>
      </c>
      <c r="AA3493" t="s">
        <v>45</v>
      </c>
      <c r="AB3493" t="s">
        <v>62</v>
      </c>
      <c r="AC3493">
        <v>20000000</v>
      </c>
      <c r="AD3493">
        <v>1990</v>
      </c>
      <c r="AE3493">
        <v>967</v>
      </c>
      <c r="AF3493">
        <v>7.9</v>
      </c>
      <c r="AG3493">
        <v>1.85</v>
      </c>
      <c r="AH3493">
        <v>16000</v>
      </c>
    </row>
    <row r="3494" spans="1:34">
      <c r="A3494" t="s">
        <v>34</v>
      </c>
      <c r="B3494" t="s">
        <v>926</v>
      </c>
      <c r="C3494">
        <v>239</v>
      </c>
      <c r="D3494">
        <v>101</v>
      </c>
      <c r="E3494">
        <v>448</v>
      </c>
      <c r="F3494">
        <v>83</v>
      </c>
      <c r="G3494" t="s">
        <v>2875</v>
      </c>
      <c r="H3494">
        <v>482</v>
      </c>
      <c r="I3494">
        <v>96471845</v>
      </c>
      <c r="J3494" t="s">
        <v>70</v>
      </c>
      <c r="K3494" t="s">
        <v>94</v>
      </c>
      <c r="L3494" t="s">
        <v>57</v>
      </c>
      <c r="Q3494" t="s">
        <v>2876</v>
      </c>
      <c r="R3494" t="s">
        <v>2877</v>
      </c>
      <c r="S3494">
        <v>268581</v>
      </c>
      <c r="T3494">
        <v>956</v>
      </c>
      <c r="U3494" t="s">
        <v>2878</v>
      </c>
      <c r="V3494">
        <v>0</v>
      </c>
      <c r="W3494" t="s">
        <v>2879</v>
      </c>
      <c r="X3494" t="s">
        <v>2880</v>
      </c>
      <c r="Y3494">
        <v>1109</v>
      </c>
      <c r="Z3494" t="s">
        <v>44</v>
      </c>
      <c r="AA3494" t="s">
        <v>45</v>
      </c>
      <c r="AB3494" t="s">
        <v>62</v>
      </c>
      <c r="AC3494">
        <v>17000000</v>
      </c>
      <c r="AD3494">
        <v>2001</v>
      </c>
      <c r="AE3494">
        <v>203</v>
      </c>
      <c r="AF3494">
        <v>7.6</v>
      </c>
      <c r="AG3494">
        <v>1.85</v>
      </c>
      <c r="AH3494">
        <v>20000</v>
      </c>
    </row>
    <row r="3495" spans="1:34">
      <c r="A3495" t="s">
        <v>34</v>
      </c>
      <c r="B3495" t="s">
        <v>47</v>
      </c>
      <c r="C3495">
        <v>181</v>
      </c>
      <c r="D3495">
        <v>155</v>
      </c>
      <c r="E3495">
        <v>0</v>
      </c>
      <c r="F3495">
        <v>10000</v>
      </c>
      <c r="G3495" t="s">
        <v>218</v>
      </c>
      <c r="H3495">
        <v>18000</v>
      </c>
      <c r="I3495">
        <v>82522790</v>
      </c>
      <c r="J3495" t="s">
        <v>70</v>
      </c>
      <c r="K3495" t="s">
        <v>94</v>
      </c>
      <c r="L3495" t="s">
        <v>87</v>
      </c>
      <c r="Q3495" t="s">
        <v>156</v>
      </c>
      <c r="R3495" t="s">
        <v>3228</v>
      </c>
      <c r="S3495">
        <v>143835</v>
      </c>
      <c r="T3495">
        <v>42220</v>
      </c>
      <c r="U3495" t="s">
        <v>1233</v>
      </c>
      <c r="V3495">
        <v>0</v>
      </c>
      <c r="W3495" t="s">
        <v>3229</v>
      </c>
      <c r="X3495" t="s">
        <v>3230</v>
      </c>
      <c r="Y3495">
        <v>654</v>
      </c>
      <c r="Z3495" t="s">
        <v>44</v>
      </c>
      <c r="AA3495" t="s">
        <v>45</v>
      </c>
      <c r="AB3495" t="s">
        <v>46</v>
      </c>
      <c r="AC3495">
        <v>40000000</v>
      </c>
      <c r="AD3495">
        <v>1992</v>
      </c>
      <c r="AE3495">
        <v>12000</v>
      </c>
      <c r="AF3495">
        <v>7.5</v>
      </c>
      <c r="AG3495">
        <v>1.85</v>
      </c>
      <c r="AH3495">
        <v>14000</v>
      </c>
    </row>
    <row r="3496" spans="1:34">
      <c r="A3496" t="s">
        <v>34</v>
      </c>
      <c r="B3496" t="s">
        <v>3443</v>
      </c>
      <c r="C3496">
        <v>223</v>
      </c>
      <c r="D3496">
        <v>120</v>
      </c>
      <c r="E3496">
        <v>365</v>
      </c>
      <c r="F3496">
        <v>723</v>
      </c>
      <c r="G3496" t="s">
        <v>3702</v>
      </c>
      <c r="H3496">
        <v>887</v>
      </c>
      <c r="I3496">
        <v>76600000</v>
      </c>
      <c r="J3496" t="s">
        <v>70</v>
      </c>
      <c r="K3496" t="s">
        <v>94</v>
      </c>
      <c r="Q3496" t="s">
        <v>3703</v>
      </c>
      <c r="R3496" t="s">
        <v>3704</v>
      </c>
      <c r="S3496">
        <v>105446</v>
      </c>
      <c r="T3496">
        <v>3876</v>
      </c>
      <c r="U3496" t="s">
        <v>1079</v>
      </c>
      <c r="V3496">
        <v>0</v>
      </c>
      <c r="W3496" t="s">
        <v>3705</v>
      </c>
      <c r="X3496" t="s">
        <v>3706</v>
      </c>
      <c r="Y3496">
        <v>321</v>
      </c>
      <c r="Z3496" t="s">
        <v>44</v>
      </c>
      <c r="AA3496" t="s">
        <v>45</v>
      </c>
      <c r="AB3496" t="s">
        <v>150</v>
      </c>
      <c r="AC3496">
        <v>10700000</v>
      </c>
      <c r="AD3496">
        <v>1982</v>
      </c>
      <c r="AE3496">
        <v>770</v>
      </c>
      <c r="AF3496">
        <v>7.4</v>
      </c>
      <c r="AG3496">
        <v>2.35</v>
      </c>
      <c r="AH3496">
        <v>11000</v>
      </c>
    </row>
    <row r="3497" spans="1:34">
      <c r="A3497" t="s">
        <v>34</v>
      </c>
      <c r="B3497" t="s">
        <v>3443</v>
      </c>
      <c r="C3497">
        <v>223</v>
      </c>
      <c r="D3497">
        <v>120</v>
      </c>
      <c r="E3497">
        <v>365</v>
      </c>
      <c r="F3497">
        <v>723</v>
      </c>
      <c r="G3497" t="s">
        <v>3702</v>
      </c>
      <c r="H3497">
        <v>887</v>
      </c>
      <c r="I3497">
        <v>76600000</v>
      </c>
      <c r="J3497" t="s">
        <v>70</v>
      </c>
      <c r="K3497" t="s">
        <v>94</v>
      </c>
      <c r="Q3497" t="s">
        <v>3703</v>
      </c>
      <c r="R3497" t="s">
        <v>3704</v>
      </c>
      <c r="S3497">
        <v>105448</v>
      </c>
      <c r="T3497">
        <v>3876</v>
      </c>
      <c r="U3497" t="s">
        <v>1079</v>
      </c>
      <c r="V3497">
        <v>0</v>
      </c>
      <c r="W3497" t="s">
        <v>3705</v>
      </c>
      <c r="X3497" t="s">
        <v>3706</v>
      </c>
      <c r="Y3497">
        <v>321</v>
      </c>
      <c r="Z3497" t="s">
        <v>44</v>
      </c>
      <c r="AA3497" t="s">
        <v>45</v>
      </c>
      <c r="AB3497" t="s">
        <v>150</v>
      </c>
      <c r="AC3497">
        <v>10700000</v>
      </c>
      <c r="AD3497">
        <v>1982</v>
      </c>
      <c r="AE3497">
        <v>770</v>
      </c>
      <c r="AF3497">
        <v>7.4</v>
      </c>
      <c r="AG3497">
        <v>2.35</v>
      </c>
      <c r="AH3497">
        <v>11000</v>
      </c>
    </row>
    <row r="3498" spans="1:34">
      <c r="A3498" t="s">
        <v>34</v>
      </c>
      <c r="B3498" t="s">
        <v>5779</v>
      </c>
      <c r="C3498">
        <v>131</v>
      </c>
      <c r="D3498">
        <v>101</v>
      </c>
      <c r="E3498">
        <v>61</v>
      </c>
      <c r="F3498">
        <v>611</v>
      </c>
      <c r="G3498" t="s">
        <v>514</v>
      </c>
      <c r="H3498">
        <v>769</v>
      </c>
      <c r="I3498">
        <v>2060953</v>
      </c>
      <c r="J3498" t="s">
        <v>70</v>
      </c>
      <c r="K3498" t="s">
        <v>94</v>
      </c>
      <c r="L3498" t="s">
        <v>57</v>
      </c>
      <c r="Q3498" t="s">
        <v>3818</v>
      </c>
      <c r="R3498" t="s">
        <v>5780</v>
      </c>
      <c r="S3498">
        <v>29990</v>
      </c>
      <c r="T3498">
        <v>2543</v>
      </c>
      <c r="U3498" t="s">
        <v>4998</v>
      </c>
      <c r="V3498">
        <v>0</v>
      </c>
      <c r="W3498" t="s">
        <v>5781</v>
      </c>
      <c r="X3498" t="s">
        <v>5782</v>
      </c>
      <c r="Y3498">
        <v>316</v>
      </c>
      <c r="Z3498" t="s">
        <v>44</v>
      </c>
      <c r="AA3498" t="s">
        <v>3941</v>
      </c>
      <c r="AB3498" t="s">
        <v>46</v>
      </c>
      <c r="AC3498">
        <v>12000000</v>
      </c>
      <c r="AD3498">
        <v>1999</v>
      </c>
      <c r="AE3498">
        <v>692</v>
      </c>
      <c r="AF3498">
        <v>7.1</v>
      </c>
      <c r="AG3498">
        <v>2.35</v>
      </c>
      <c r="AH3498">
        <v>0</v>
      </c>
    </row>
    <row r="3499" spans="1:34">
      <c r="A3499" t="s">
        <v>34</v>
      </c>
      <c r="B3499" t="s">
        <v>6261</v>
      </c>
      <c r="C3499">
        <v>634</v>
      </c>
      <c r="D3499">
        <v>95</v>
      </c>
      <c r="E3499">
        <v>246</v>
      </c>
      <c r="F3499">
        <v>751</v>
      </c>
      <c r="G3499" t="s">
        <v>6262</v>
      </c>
      <c r="H3499">
        <v>26000</v>
      </c>
      <c r="I3499">
        <v>42043633</v>
      </c>
      <c r="J3499" t="s">
        <v>70</v>
      </c>
      <c r="K3499" t="s">
        <v>94</v>
      </c>
      <c r="L3499" t="s">
        <v>90</v>
      </c>
      <c r="M3499" t="s">
        <v>57</v>
      </c>
      <c r="Q3499" t="s">
        <v>757</v>
      </c>
      <c r="R3499" t="s">
        <v>6263</v>
      </c>
      <c r="S3499">
        <v>277172</v>
      </c>
      <c r="T3499">
        <v>29551</v>
      </c>
      <c r="U3499" t="s">
        <v>6264</v>
      </c>
      <c r="V3499">
        <v>0</v>
      </c>
      <c r="W3499" t="s">
        <v>6265</v>
      </c>
      <c r="X3499" t="s">
        <v>6266</v>
      </c>
      <c r="Y3499">
        <v>986</v>
      </c>
      <c r="Z3499" t="s">
        <v>44</v>
      </c>
      <c r="AA3499" t="s">
        <v>45</v>
      </c>
      <c r="AB3499" t="s">
        <v>46</v>
      </c>
      <c r="AC3499">
        <v>30000000</v>
      </c>
      <c r="AD3499">
        <v>2012</v>
      </c>
      <c r="AE3499">
        <v>821</v>
      </c>
      <c r="AF3499">
        <v>7</v>
      </c>
      <c r="AG3499">
        <v>2.35</v>
      </c>
      <c r="AH3499">
        <v>66000</v>
      </c>
    </row>
    <row r="3500" spans="1:34">
      <c r="A3500" t="s">
        <v>34</v>
      </c>
      <c r="B3500" t="s">
        <v>6638</v>
      </c>
      <c r="C3500">
        <v>203</v>
      </c>
      <c r="D3500">
        <v>86</v>
      </c>
      <c r="E3500">
        <v>385</v>
      </c>
      <c r="F3500">
        <v>100</v>
      </c>
      <c r="G3500" t="s">
        <v>6639</v>
      </c>
      <c r="H3500">
        <v>266</v>
      </c>
      <c r="I3500">
        <v>14564027</v>
      </c>
      <c r="J3500" t="s">
        <v>70</v>
      </c>
      <c r="K3500" t="s">
        <v>94</v>
      </c>
      <c r="Q3500" t="s">
        <v>6640</v>
      </c>
      <c r="R3500" t="s">
        <v>6641</v>
      </c>
      <c r="S3500">
        <v>76407</v>
      </c>
      <c r="T3500">
        <v>673</v>
      </c>
      <c r="U3500" t="s">
        <v>6642</v>
      </c>
      <c r="V3500">
        <v>0</v>
      </c>
      <c r="W3500" t="s">
        <v>6643</v>
      </c>
      <c r="X3500" t="s">
        <v>6644</v>
      </c>
      <c r="Y3500">
        <v>335</v>
      </c>
      <c r="Z3500" t="s">
        <v>44</v>
      </c>
      <c r="AA3500" t="s">
        <v>329</v>
      </c>
      <c r="AB3500" t="s">
        <v>46</v>
      </c>
      <c r="AC3500">
        <v>1000000</v>
      </c>
      <c r="AD3500">
        <v>1987</v>
      </c>
      <c r="AE3500">
        <v>209</v>
      </c>
      <c r="AF3500">
        <v>7</v>
      </c>
      <c r="AG3500">
        <v>1.85</v>
      </c>
      <c r="AH3500">
        <v>0</v>
      </c>
    </row>
    <row r="3501" spans="1:34">
      <c r="A3501" t="s">
        <v>34</v>
      </c>
      <c r="B3501" t="s">
        <v>1421</v>
      </c>
      <c r="C3501">
        <v>153</v>
      </c>
      <c r="D3501">
        <v>141</v>
      </c>
      <c r="E3501">
        <v>488</v>
      </c>
      <c r="F3501">
        <v>509</v>
      </c>
      <c r="G3501" t="s">
        <v>1071</v>
      </c>
      <c r="H3501">
        <v>10000</v>
      </c>
      <c r="I3501">
        <v>100614858</v>
      </c>
      <c r="J3501" t="s">
        <v>70</v>
      </c>
      <c r="K3501" t="s">
        <v>90</v>
      </c>
      <c r="L3501" t="s">
        <v>87</v>
      </c>
      <c r="M3501" t="s">
        <v>86</v>
      </c>
      <c r="N3501" t="s">
        <v>57</v>
      </c>
      <c r="Q3501" t="s">
        <v>1161</v>
      </c>
      <c r="R3501" t="s">
        <v>6789</v>
      </c>
      <c r="S3501">
        <v>206776</v>
      </c>
      <c r="T3501">
        <v>11458</v>
      </c>
      <c r="U3501" t="s">
        <v>1381</v>
      </c>
      <c r="V3501">
        <v>1</v>
      </c>
      <c r="W3501" t="s">
        <v>6790</v>
      </c>
      <c r="X3501" t="s">
        <v>6791</v>
      </c>
      <c r="Y3501">
        <v>1248</v>
      </c>
      <c r="Z3501" t="s">
        <v>44</v>
      </c>
      <c r="AA3501" t="s">
        <v>45</v>
      </c>
      <c r="AB3501" t="s">
        <v>46</v>
      </c>
      <c r="AC3501">
        <v>68000000</v>
      </c>
      <c r="AD3501">
        <v>2001</v>
      </c>
      <c r="AE3501">
        <v>834</v>
      </c>
      <c r="AF3501">
        <v>6.9</v>
      </c>
      <c r="AG3501">
        <v>1.85</v>
      </c>
      <c r="AH3501">
        <v>0</v>
      </c>
    </row>
    <row r="3502" spans="1:34">
      <c r="A3502" t="s">
        <v>34</v>
      </c>
      <c r="B3502" t="s">
        <v>7582</v>
      </c>
      <c r="C3502">
        <v>314</v>
      </c>
      <c r="D3502">
        <v>114</v>
      </c>
      <c r="E3502">
        <v>101</v>
      </c>
      <c r="F3502">
        <v>23</v>
      </c>
      <c r="G3502" t="s">
        <v>7583</v>
      </c>
      <c r="H3502">
        <v>129</v>
      </c>
      <c r="I3502">
        <v>71975611</v>
      </c>
      <c r="J3502" t="s">
        <v>70</v>
      </c>
      <c r="K3502" t="s">
        <v>94</v>
      </c>
      <c r="Q3502" t="s">
        <v>7584</v>
      </c>
      <c r="R3502" t="s">
        <v>7585</v>
      </c>
      <c r="S3502">
        <v>209396</v>
      </c>
      <c r="T3502">
        <v>214</v>
      </c>
      <c r="U3502" t="s">
        <v>7586</v>
      </c>
      <c r="V3502">
        <v>0</v>
      </c>
      <c r="W3502" t="s">
        <v>7587</v>
      </c>
      <c r="X3502" t="s">
        <v>7588</v>
      </c>
      <c r="Y3502">
        <v>580</v>
      </c>
      <c r="Z3502" t="s">
        <v>44</v>
      </c>
      <c r="AA3502" t="s">
        <v>45</v>
      </c>
      <c r="AB3502" t="s">
        <v>62</v>
      </c>
      <c r="AC3502">
        <v>25000000</v>
      </c>
      <c r="AD3502">
        <v>2007</v>
      </c>
      <c r="AE3502">
        <v>25</v>
      </c>
      <c r="AF3502">
        <v>6.8</v>
      </c>
      <c r="AG3502">
        <v>2.35</v>
      </c>
      <c r="AH3502">
        <v>11000</v>
      </c>
    </row>
    <row r="3503" spans="1:34">
      <c r="A3503" t="s">
        <v>34</v>
      </c>
      <c r="B3503" t="s">
        <v>647</v>
      </c>
      <c r="C3503">
        <v>212</v>
      </c>
      <c r="D3503">
        <v>89</v>
      </c>
      <c r="E3503">
        <v>0</v>
      </c>
      <c r="F3503">
        <v>606</v>
      </c>
      <c r="G3503" t="s">
        <v>685</v>
      </c>
      <c r="H3503">
        <v>2000</v>
      </c>
      <c r="I3503">
        <v>21378000</v>
      </c>
      <c r="J3503" t="s">
        <v>70</v>
      </c>
      <c r="K3503" t="s">
        <v>94</v>
      </c>
      <c r="Q3503" t="s">
        <v>1518</v>
      </c>
      <c r="R3503" t="s">
        <v>7629</v>
      </c>
      <c r="S3503">
        <v>46492</v>
      </c>
      <c r="T3503">
        <v>4877</v>
      </c>
      <c r="U3503" t="s">
        <v>312</v>
      </c>
      <c r="V3503">
        <v>0</v>
      </c>
      <c r="W3503" t="s">
        <v>7630</v>
      </c>
      <c r="X3503" t="s">
        <v>7631</v>
      </c>
      <c r="Y3503">
        <v>335</v>
      </c>
      <c r="Z3503" t="s">
        <v>44</v>
      </c>
      <c r="AA3503" t="s">
        <v>45</v>
      </c>
      <c r="AB3503" t="s">
        <v>46</v>
      </c>
      <c r="AC3503">
        <v>1000000</v>
      </c>
      <c r="AD3503">
        <v>1980</v>
      </c>
      <c r="AE3503">
        <v>826</v>
      </c>
      <c r="AF3503">
        <v>6.8</v>
      </c>
      <c r="AG3503">
        <v>2.35</v>
      </c>
      <c r="AH3503">
        <v>7000</v>
      </c>
    </row>
    <row r="3504" spans="1:34">
      <c r="A3504" t="s">
        <v>34</v>
      </c>
      <c r="B3504" t="s">
        <v>1766</v>
      </c>
      <c r="C3504">
        <v>445</v>
      </c>
      <c r="D3504">
        <v>103</v>
      </c>
      <c r="E3504">
        <v>0</v>
      </c>
      <c r="F3504">
        <v>588</v>
      </c>
      <c r="G3504" t="s">
        <v>2993</v>
      </c>
      <c r="H3504">
        <v>852</v>
      </c>
      <c r="I3504">
        <v>53991137</v>
      </c>
      <c r="J3504" t="s">
        <v>70</v>
      </c>
      <c r="K3504" t="s">
        <v>94</v>
      </c>
      <c r="L3504" t="s">
        <v>90</v>
      </c>
      <c r="M3504" t="s">
        <v>57</v>
      </c>
      <c r="Q3504" t="s">
        <v>3238</v>
      </c>
      <c r="R3504" t="s">
        <v>7909</v>
      </c>
      <c r="S3504">
        <v>202800</v>
      </c>
      <c r="T3504">
        <v>3030</v>
      </c>
      <c r="U3504" t="s">
        <v>7910</v>
      </c>
      <c r="V3504">
        <v>1</v>
      </c>
      <c r="W3504" t="s">
        <v>7911</v>
      </c>
      <c r="X3504" t="s">
        <v>7912</v>
      </c>
      <c r="Y3504">
        <v>752</v>
      </c>
      <c r="Z3504" t="s">
        <v>44</v>
      </c>
      <c r="AA3504" t="s">
        <v>45</v>
      </c>
      <c r="AB3504" t="s">
        <v>62</v>
      </c>
      <c r="AC3504">
        <v>1500000</v>
      </c>
      <c r="AD3504">
        <v>2010</v>
      </c>
      <c r="AE3504">
        <v>618</v>
      </c>
      <c r="AF3504">
        <v>6.8</v>
      </c>
      <c r="AG3504">
        <v>2.35</v>
      </c>
      <c r="AH3504">
        <v>60000</v>
      </c>
    </row>
    <row r="3505" spans="1:34">
      <c r="A3505" t="s">
        <v>34</v>
      </c>
      <c r="B3505" t="s">
        <v>647</v>
      </c>
      <c r="C3505">
        <v>212</v>
      </c>
      <c r="D3505">
        <v>89</v>
      </c>
      <c r="E3505">
        <v>0</v>
      </c>
      <c r="F3505">
        <v>606</v>
      </c>
      <c r="G3505" t="s">
        <v>685</v>
      </c>
      <c r="H3505">
        <v>2000</v>
      </c>
      <c r="I3505">
        <v>21378000</v>
      </c>
      <c r="J3505" t="s">
        <v>70</v>
      </c>
      <c r="K3505" t="s">
        <v>94</v>
      </c>
      <c r="Q3505" t="s">
        <v>1518</v>
      </c>
      <c r="R3505" t="s">
        <v>7629</v>
      </c>
      <c r="S3505">
        <v>46493</v>
      </c>
      <c r="T3505">
        <v>4878</v>
      </c>
      <c r="U3505" t="s">
        <v>312</v>
      </c>
      <c r="V3505">
        <v>0</v>
      </c>
      <c r="W3505" t="s">
        <v>7630</v>
      </c>
      <c r="X3505" t="s">
        <v>7631</v>
      </c>
      <c r="Y3505">
        <v>335</v>
      </c>
      <c r="Z3505" t="s">
        <v>44</v>
      </c>
      <c r="AA3505" t="s">
        <v>45</v>
      </c>
      <c r="AB3505" t="s">
        <v>46</v>
      </c>
      <c r="AC3505">
        <v>1000000</v>
      </c>
      <c r="AD3505">
        <v>1980</v>
      </c>
      <c r="AE3505">
        <v>826</v>
      </c>
      <c r="AF3505">
        <v>6.8</v>
      </c>
      <c r="AG3505">
        <v>2.35</v>
      </c>
      <c r="AH3505">
        <v>7000</v>
      </c>
    </row>
    <row r="3506" spans="1:34">
      <c r="A3506" t="s">
        <v>34</v>
      </c>
      <c r="B3506" t="s">
        <v>8575</v>
      </c>
      <c r="C3506">
        <v>130</v>
      </c>
      <c r="D3506">
        <v>118</v>
      </c>
      <c r="E3506">
        <v>7</v>
      </c>
      <c r="F3506">
        <v>339</v>
      </c>
      <c r="G3506" t="s">
        <v>775</v>
      </c>
      <c r="H3506">
        <v>968</v>
      </c>
      <c r="I3506">
        <v>1705139</v>
      </c>
      <c r="J3506" t="s">
        <v>70</v>
      </c>
      <c r="K3506" t="s">
        <v>94</v>
      </c>
      <c r="L3506" t="s">
        <v>90</v>
      </c>
      <c r="M3506" t="s">
        <v>57</v>
      </c>
      <c r="Q3506" t="s">
        <v>5757</v>
      </c>
      <c r="R3506" t="s">
        <v>8576</v>
      </c>
      <c r="S3506">
        <v>4695</v>
      </c>
      <c r="T3506">
        <v>2545</v>
      </c>
      <c r="U3506" t="s">
        <v>8577</v>
      </c>
      <c r="V3506">
        <v>0</v>
      </c>
      <c r="W3506" t="s">
        <v>8578</v>
      </c>
      <c r="X3506" t="s">
        <v>8579</v>
      </c>
      <c r="Y3506">
        <v>69</v>
      </c>
      <c r="Z3506" t="s">
        <v>44</v>
      </c>
      <c r="AA3506" t="s">
        <v>45</v>
      </c>
      <c r="AB3506" t="s">
        <v>46</v>
      </c>
      <c r="AC3506">
        <v>4700000</v>
      </c>
      <c r="AD3506">
        <v>1988</v>
      </c>
      <c r="AE3506">
        <v>733</v>
      </c>
      <c r="AF3506">
        <v>6.7</v>
      </c>
      <c r="AG3506">
        <v>1.85</v>
      </c>
      <c r="AH3506">
        <v>0</v>
      </c>
    </row>
    <row r="3507" spans="1:34">
      <c r="A3507" t="s">
        <v>34</v>
      </c>
      <c r="B3507" t="s">
        <v>8639</v>
      </c>
      <c r="C3507">
        <v>178</v>
      </c>
      <c r="D3507">
        <v>95</v>
      </c>
      <c r="E3507">
        <v>49</v>
      </c>
      <c r="F3507">
        <v>57</v>
      </c>
      <c r="G3507" t="s">
        <v>8640</v>
      </c>
      <c r="H3507">
        <v>413</v>
      </c>
      <c r="I3507">
        <v>3478</v>
      </c>
      <c r="J3507" t="s">
        <v>70</v>
      </c>
      <c r="K3507" t="s">
        <v>94</v>
      </c>
      <c r="Q3507" t="s">
        <v>2120</v>
      </c>
      <c r="R3507" t="s">
        <v>8641</v>
      </c>
      <c r="S3507">
        <v>22212</v>
      </c>
      <c r="T3507">
        <v>721</v>
      </c>
      <c r="U3507" t="s">
        <v>8642</v>
      </c>
      <c r="V3507">
        <v>0</v>
      </c>
      <c r="W3507" t="s">
        <v>8643</v>
      </c>
      <c r="X3507" t="s">
        <v>8644</v>
      </c>
      <c r="Y3507">
        <v>142</v>
      </c>
      <c r="Z3507" t="s">
        <v>44</v>
      </c>
      <c r="AA3507" t="s">
        <v>710</v>
      </c>
      <c r="AB3507" t="s">
        <v>532</v>
      </c>
      <c r="AC3507">
        <v>1500000</v>
      </c>
      <c r="AD3507">
        <v>2008</v>
      </c>
      <c r="AE3507">
        <v>98</v>
      </c>
      <c r="AF3507">
        <v>6.7</v>
      </c>
      <c r="AG3507">
        <v>2.35</v>
      </c>
      <c r="AH3507">
        <v>0</v>
      </c>
    </row>
    <row r="3508" spans="1:34">
      <c r="A3508" t="s">
        <v>34</v>
      </c>
      <c r="B3508" t="s">
        <v>9193</v>
      </c>
      <c r="C3508">
        <v>98</v>
      </c>
      <c r="D3508">
        <v>103</v>
      </c>
      <c r="E3508">
        <v>52</v>
      </c>
      <c r="F3508">
        <v>426</v>
      </c>
      <c r="G3508" t="s">
        <v>3422</v>
      </c>
      <c r="H3508">
        <v>969</v>
      </c>
      <c r="I3508">
        <v>57469179</v>
      </c>
      <c r="J3508" t="s">
        <v>70</v>
      </c>
      <c r="K3508" t="s">
        <v>94</v>
      </c>
      <c r="Q3508" t="s">
        <v>2666</v>
      </c>
      <c r="R3508" t="s">
        <v>9194</v>
      </c>
      <c r="S3508">
        <v>63855</v>
      </c>
      <c r="T3508">
        <v>2987</v>
      </c>
      <c r="U3508" t="s">
        <v>9195</v>
      </c>
      <c r="V3508">
        <v>0</v>
      </c>
      <c r="W3508" t="s">
        <v>9196</v>
      </c>
      <c r="X3508" t="s">
        <v>9197</v>
      </c>
      <c r="Y3508">
        <v>248</v>
      </c>
      <c r="Z3508" t="s">
        <v>44</v>
      </c>
      <c r="AA3508" t="s">
        <v>45</v>
      </c>
      <c r="AB3508" t="s">
        <v>46</v>
      </c>
      <c r="AC3508">
        <v>11500000</v>
      </c>
      <c r="AD3508">
        <v>1989</v>
      </c>
      <c r="AE3508">
        <v>886</v>
      </c>
      <c r="AF3508">
        <v>6.6</v>
      </c>
      <c r="AG3508">
        <v>1.85</v>
      </c>
      <c r="AH3508">
        <v>0</v>
      </c>
    </row>
    <row r="3509" spans="1:34">
      <c r="A3509" t="s">
        <v>34</v>
      </c>
      <c r="B3509" t="s">
        <v>1766</v>
      </c>
      <c r="C3509">
        <v>318</v>
      </c>
      <c r="D3509">
        <v>106</v>
      </c>
      <c r="E3509">
        <v>0</v>
      </c>
      <c r="F3509">
        <v>482</v>
      </c>
      <c r="G3509" t="s">
        <v>2993</v>
      </c>
      <c r="H3509">
        <v>852</v>
      </c>
      <c r="I3509">
        <v>83574831</v>
      </c>
      <c r="J3509" t="s">
        <v>70</v>
      </c>
      <c r="K3509" t="s">
        <v>94</v>
      </c>
      <c r="L3509" t="s">
        <v>57</v>
      </c>
      <c r="Q3509" t="s">
        <v>3238</v>
      </c>
      <c r="R3509" t="s">
        <v>9282</v>
      </c>
      <c r="S3509">
        <v>109214</v>
      </c>
      <c r="T3509">
        <v>2975</v>
      </c>
      <c r="U3509" t="s">
        <v>9283</v>
      </c>
      <c r="V3509">
        <v>0</v>
      </c>
      <c r="W3509" t="s">
        <v>9284</v>
      </c>
      <c r="X3509" t="s">
        <v>9285</v>
      </c>
      <c r="Y3509">
        <v>269</v>
      </c>
      <c r="Z3509" t="s">
        <v>44</v>
      </c>
      <c r="AA3509" t="s">
        <v>45</v>
      </c>
      <c r="AB3509" t="s">
        <v>62</v>
      </c>
      <c r="AC3509">
        <v>5000000</v>
      </c>
      <c r="AD3509">
        <v>2013</v>
      </c>
      <c r="AE3509">
        <v>618</v>
      </c>
      <c r="AF3509">
        <v>6.6</v>
      </c>
      <c r="AG3509">
        <v>2.35</v>
      </c>
      <c r="AH3509">
        <v>35000</v>
      </c>
    </row>
    <row r="3510" spans="1:34">
      <c r="A3510" t="s">
        <v>34</v>
      </c>
      <c r="B3510" t="s">
        <v>5086</v>
      </c>
      <c r="C3510">
        <v>78</v>
      </c>
      <c r="D3510">
        <v>101</v>
      </c>
      <c r="E3510">
        <v>287</v>
      </c>
      <c r="F3510">
        <v>257</v>
      </c>
      <c r="G3510" t="s">
        <v>7100</v>
      </c>
      <c r="H3510">
        <v>745</v>
      </c>
      <c r="I3510">
        <v>29500000</v>
      </c>
      <c r="J3510" t="s">
        <v>70</v>
      </c>
      <c r="K3510" t="s">
        <v>94</v>
      </c>
      <c r="L3510" t="s">
        <v>86</v>
      </c>
      <c r="Q3510" t="s">
        <v>1929</v>
      </c>
      <c r="R3510" t="s">
        <v>9849</v>
      </c>
      <c r="S3510">
        <v>25613</v>
      </c>
      <c r="T3510">
        <v>1954</v>
      </c>
      <c r="U3510" t="s">
        <v>9850</v>
      </c>
      <c r="V3510">
        <v>0</v>
      </c>
      <c r="W3510" t="s">
        <v>9851</v>
      </c>
      <c r="X3510" t="s">
        <v>9852</v>
      </c>
      <c r="Y3510">
        <v>121</v>
      </c>
      <c r="Z3510" t="s">
        <v>44</v>
      </c>
      <c r="AA3510" t="s">
        <v>45</v>
      </c>
      <c r="AB3510" t="s">
        <v>150</v>
      </c>
      <c r="AC3510">
        <v>10000000</v>
      </c>
      <c r="AD3510">
        <v>1983</v>
      </c>
      <c r="AE3510">
        <v>730</v>
      </c>
      <c r="AF3510">
        <v>6.5</v>
      </c>
      <c r="AG3510">
        <v>1.85</v>
      </c>
      <c r="AH3510">
        <v>0</v>
      </c>
    </row>
    <row r="3511" spans="1:34">
      <c r="A3511" t="s">
        <v>34</v>
      </c>
      <c r="B3511" t="s">
        <v>9886</v>
      </c>
      <c r="C3511">
        <v>142</v>
      </c>
      <c r="D3511">
        <v>87</v>
      </c>
      <c r="E3511">
        <v>85</v>
      </c>
      <c r="F3511">
        <v>118</v>
      </c>
      <c r="G3511" t="s">
        <v>9887</v>
      </c>
      <c r="H3511">
        <v>311</v>
      </c>
      <c r="I3511">
        <v>33244684</v>
      </c>
      <c r="J3511" t="s">
        <v>70</v>
      </c>
      <c r="K3511" t="s">
        <v>94</v>
      </c>
      <c r="Q3511" t="s">
        <v>9888</v>
      </c>
      <c r="R3511" t="s">
        <v>9889</v>
      </c>
      <c r="S3511">
        <v>62038</v>
      </c>
      <c r="T3511">
        <v>760</v>
      </c>
      <c r="U3511" t="s">
        <v>9890</v>
      </c>
      <c r="V3511">
        <v>0</v>
      </c>
      <c r="W3511" t="s">
        <v>9891</v>
      </c>
      <c r="X3511" t="s">
        <v>9892</v>
      </c>
      <c r="Y3511">
        <v>281</v>
      </c>
      <c r="Z3511" t="s">
        <v>44</v>
      </c>
      <c r="AA3511" t="s">
        <v>45</v>
      </c>
      <c r="AB3511" t="s">
        <v>46</v>
      </c>
      <c r="AC3511">
        <v>9000000</v>
      </c>
      <c r="AD3511">
        <v>1988</v>
      </c>
      <c r="AE3511">
        <v>189</v>
      </c>
      <c r="AF3511">
        <v>6.5</v>
      </c>
      <c r="AG3511">
        <v>1.85</v>
      </c>
      <c r="AH3511">
        <v>0</v>
      </c>
    </row>
    <row r="3512" spans="1:34">
      <c r="A3512" t="s">
        <v>34</v>
      </c>
      <c r="B3512" t="s">
        <v>8068</v>
      </c>
      <c r="C3512">
        <v>232</v>
      </c>
      <c r="D3512">
        <v>104</v>
      </c>
      <c r="E3512">
        <v>335</v>
      </c>
      <c r="F3512">
        <v>16</v>
      </c>
      <c r="G3512" t="s">
        <v>9968</v>
      </c>
      <c r="H3512">
        <v>114</v>
      </c>
      <c r="I3512">
        <v>1487477</v>
      </c>
      <c r="J3512" t="s">
        <v>70</v>
      </c>
      <c r="K3512" t="s">
        <v>57</v>
      </c>
      <c r="Q3512" t="s">
        <v>9969</v>
      </c>
      <c r="R3512" t="s">
        <v>9970</v>
      </c>
      <c r="S3512">
        <v>47097</v>
      </c>
      <c r="T3512">
        <v>206</v>
      </c>
      <c r="U3512" t="s">
        <v>9971</v>
      </c>
      <c r="V3512">
        <v>0</v>
      </c>
      <c r="W3512" t="s">
        <v>9972</v>
      </c>
      <c r="X3512" t="s">
        <v>9973</v>
      </c>
      <c r="Y3512">
        <v>310</v>
      </c>
      <c r="Z3512" t="s">
        <v>9974</v>
      </c>
      <c r="AA3512" t="s">
        <v>4406</v>
      </c>
      <c r="AB3512" t="s">
        <v>46</v>
      </c>
      <c r="AC3512">
        <v>4200000</v>
      </c>
      <c r="AD3512">
        <v>2004</v>
      </c>
      <c r="AE3512">
        <v>28</v>
      </c>
      <c r="AF3512">
        <v>6.5</v>
      </c>
      <c r="AG3512">
        <v>1.85</v>
      </c>
      <c r="AH3512">
        <v>0</v>
      </c>
    </row>
    <row r="3513" spans="1:34">
      <c r="A3513" t="s">
        <v>34</v>
      </c>
      <c r="B3513" t="s">
        <v>3237</v>
      </c>
      <c r="C3513">
        <v>109</v>
      </c>
      <c r="D3513">
        <v>107</v>
      </c>
      <c r="E3513">
        <v>0</v>
      </c>
      <c r="F3513">
        <v>112</v>
      </c>
      <c r="G3513" t="s">
        <v>9292</v>
      </c>
      <c r="H3513">
        <v>969</v>
      </c>
      <c r="I3513">
        <v>18090181</v>
      </c>
      <c r="J3513" t="s">
        <v>70</v>
      </c>
      <c r="K3513" t="s">
        <v>94</v>
      </c>
      <c r="L3513" t="s">
        <v>90</v>
      </c>
      <c r="M3513" t="s">
        <v>57</v>
      </c>
      <c r="Q3513" t="s">
        <v>2666</v>
      </c>
      <c r="R3513" t="s">
        <v>10589</v>
      </c>
      <c r="S3513">
        <v>38191</v>
      </c>
      <c r="T3513">
        <v>1775</v>
      </c>
      <c r="U3513" t="s">
        <v>10590</v>
      </c>
      <c r="V3513">
        <v>0</v>
      </c>
      <c r="W3513" t="s">
        <v>10591</v>
      </c>
      <c r="X3513" t="s">
        <v>10592</v>
      </c>
      <c r="Y3513">
        <v>271</v>
      </c>
      <c r="Z3513" t="s">
        <v>44</v>
      </c>
      <c r="AA3513" t="s">
        <v>45</v>
      </c>
      <c r="AB3513" t="s">
        <v>46</v>
      </c>
      <c r="AC3513">
        <v>8000000</v>
      </c>
      <c r="AD3513">
        <v>1994</v>
      </c>
      <c r="AE3513">
        <v>449</v>
      </c>
      <c r="AF3513">
        <v>6.4</v>
      </c>
      <c r="AG3513">
        <v>1.85</v>
      </c>
      <c r="AH3513">
        <v>0</v>
      </c>
    </row>
    <row r="3514" spans="1:34">
      <c r="A3514" t="s">
        <v>34</v>
      </c>
      <c r="B3514" t="s">
        <v>11611</v>
      </c>
      <c r="C3514">
        <v>393</v>
      </c>
      <c r="D3514">
        <v>100</v>
      </c>
      <c r="E3514">
        <v>127</v>
      </c>
      <c r="F3514">
        <v>250</v>
      </c>
      <c r="G3514" t="s">
        <v>11612</v>
      </c>
      <c r="H3514">
        <v>1000</v>
      </c>
      <c r="I3514">
        <v>71588220</v>
      </c>
      <c r="J3514" t="s">
        <v>70</v>
      </c>
      <c r="K3514" t="s">
        <v>94</v>
      </c>
      <c r="Q3514" t="s">
        <v>1768</v>
      </c>
      <c r="R3514" t="s">
        <v>11613</v>
      </c>
      <c r="S3514">
        <v>134869</v>
      </c>
      <c r="T3514">
        <v>1949</v>
      </c>
      <c r="U3514" t="s">
        <v>11614</v>
      </c>
      <c r="V3514">
        <v>1</v>
      </c>
      <c r="W3514" t="s">
        <v>11615</v>
      </c>
      <c r="X3514" t="s">
        <v>11616</v>
      </c>
      <c r="Y3514">
        <v>304</v>
      </c>
      <c r="Z3514" t="s">
        <v>44</v>
      </c>
      <c r="AA3514" t="s">
        <v>710</v>
      </c>
      <c r="AB3514" t="s">
        <v>62</v>
      </c>
      <c r="AC3514">
        <v>20000000</v>
      </c>
      <c r="AD3514">
        <v>2013</v>
      </c>
      <c r="AE3514">
        <v>340</v>
      </c>
      <c r="AF3514">
        <v>6.2</v>
      </c>
      <c r="AG3514">
        <v>1.85</v>
      </c>
      <c r="AH3514">
        <v>57000</v>
      </c>
    </row>
    <row r="3515" spans="1:34">
      <c r="A3515" t="s">
        <v>34</v>
      </c>
      <c r="B3515" t="s">
        <v>12166</v>
      </c>
      <c r="C3515">
        <v>177</v>
      </c>
      <c r="D3515">
        <v>103</v>
      </c>
      <c r="E3515">
        <v>129</v>
      </c>
      <c r="F3515">
        <v>1000</v>
      </c>
      <c r="G3515" t="s">
        <v>12167</v>
      </c>
      <c r="H3515">
        <v>14000</v>
      </c>
      <c r="I3515">
        <v>73548</v>
      </c>
      <c r="J3515" t="s">
        <v>70</v>
      </c>
      <c r="K3515" t="s">
        <v>94</v>
      </c>
      <c r="L3515" t="s">
        <v>90</v>
      </c>
      <c r="Q3515" t="s">
        <v>762</v>
      </c>
      <c r="R3515" t="s">
        <v>12168</v>
      </c>
      <c r="S3515">
        <v>47574</v>
      </c>
      <c r="T3515">
        <v>18639</v>
      </c>
      <c r="U3515" t="s">
        <v>3638</v>
      </c>
      <c r="V3515">
        <v>0</v>
      </c>
      <c r="W3515" t="s">
        <v>12169</v>
      </c>
      <c r="X3515" t="s">
        <v>12170</v>
      </c>
      <c r="Y3515">
        <v>209</v>
      </c>
      <c r="Z3515" t="s">
        <v>44</v>
      </c>
      <c r="AA3515" t="s">
        <v>45</v>
      </c>
      <c r="AB3515" t="s">
        <v>46</v>
      </c>
      <c r="AC3515">
        <v>15000000</v>
      </c>
      <c r="AD3515">
        <v>2008</v>
      </c>
      <c r="AE3515">
        <v>1000</v>
      </c>
      <c r="AF3515">
        <v>6.1</v>
      </c>
      <c r="AG3515">
        <v>2.35</v>
      </c>
      <c r="AH3515">
        <v>0</v>
      </c>
    </row>
    <row r="3516" spans="1:34">
      <c r="A3516" t="s">
        <v>34</v>
      </c>
      <c r="B3516" t="s">
        <v>9283</v>
      </c>
      <c r="C3516">
        <v>242</v>
      </c>
      <c r="D3516">
        <v>97</v>
      </c>
      <c r="E3516">
        <v>482</v>
      </c>
      <c r="F3516">
        <v>482</v>
      </c>
      <c r="G3516" t="s">
        <v>12212</v>
      </c>
      <c r="H3516">
        <v>852</v>
      </c>
      <c r="I3516">
        <v>52200504</v>
      </c>
      <c r="J3516" t="s">
        <v>70</v>
      </c>
      <c r="K3516" t="s">
        <v>94</v>
      </c>
      <c r="L3516" t="s">
        <v>57</v>
      </c>
      <c r="Q3516" t="s">
        <v>3238</v>
      </c>
      <c r="R3516" t="s">
        <v>12213</v>
      </c>
      <c r="S3516">
        <v>54190</v>
      </c>
      <c r="T3516">
        <v>2426</v>
      </c>
      <c r="U3516" t="s">
        <v>9283</v>
      </c>
      <c r="V3516">
        <v>0</v>
      </c>
      <c r="W3516" t="s">
        <v>12214</v>
      </c>
      <c r="X3516" t="s">
        <v>12215</v>
      </c>
      <c r="Y3516">
        <v>183</v>
      </c>
      <c r="Z3516" t="s">
        <v>44</v>
      </c>
      <c r="AA3516" t="s">
        <v>710</v>
      </c>
      <c r="AB3516" t="s">
        <v>62</v>
      </c>
      <c r="AC3516">
        <v>10000000</v>
      </c>
      <c r="AD3516">
        <v>2015</v>
      </c>
      <c r="AE3516">
        <v>542</v>
      </c>
      <c r="AF3516">
        <v>6.1</v>
      </c>
      <c r="AG3516">
        <v>2.35</v>
      </c>
      <c r="AH3516">
        <v>29000</v>
      </c>
    </row>
    <row r="3517" spans="1:34">
      <c r="A3517" t="s">
        <v>34</v>
      </c>
      <c r="B3517" t="s">
        <v>12451</v>
      </c>
      <c r="C3517">
        <v>212</v>
      </c>
      <c r="D3517">
        <v>130</v>
      </c>
      <c r="E3517">
        <v>91</v>
      </c>
      <c r="F3517">
        <v>1000</v>
      </c>
      <c r="G3517" t="s">
        <v>3734</v>
      </c>
      <c r="H3517">
        <v>5000</v>
      </c>
      <c r="I3517">
        <v>31165421</v>
      </c>
      <c r="J3517" t="s">
        <v>70</v>
      </c>
      <c r="K3517" t="s">
        <v>94</v>
      </c>
      <c r="L3517" t="s">
        <v>90</v>
      </c>
      <c r="M3517" t="s">
        <v>87</v>
      </c>
      <c r="Q3517" t="s">
        <v>1370</v>
      </c>
      <c r="R3517" t="s">
        <v>12452</v>
      </c>
      <c r="S3517">
        <v>107028</v>
      </c>
      <c r="T3517">
        <v>10247</v>
      </c>
      <c r="U3517" t="s">
        <v>1364</v>
      </c>
      <c r="V3517">
        <v>3</v>
      </c>
      <c r="W3517" t="s">
        <v>12453</v>
      </c>
      <c r="X3517" t="s">
        <v>12454</v>
      </c>
      <c r="Y3517">
        <v>457</v>
      </c>
      <c r="Z3517" t="s">
        <v>44</v>
      </c>
      <c r="AA3517" t="s">
        <v>45</v>
      </c>
      <c r="AB3517" t="s">
        <v>62</v>
      </c>
      <c r="AC3517">
        <v>60000000</v>
      </c>
      <c r="AD3517">
        <v>2013</v>
      </c>
      <c r="AE3517">
        <v>2000</v>
      </c>
      <c r="AF3517">
        <v>6</v>
      </c>
      <c r="AG3517">
        <v>2.35</v>
      </c>
      <c r="AH3517">
        <v>44000</v>
      </c>
    </row>
    <row r="3518" spans="1:34">
      <c r="A3518" t="s">
        <v>34</v>
      </c>
      <c r="B3518" t="s">
        <v>9886</v>
      </c>
      <c r="C3518">
        <v>73</v>
      </c>
      <c r="D3518">
        <v>93</v>
      </c>
      <c r="E3518">
        <v>85</v>
      </c>
      <c r="F3518">
        <v>514</v>
      </c>
      <c r="G3518" t="s">
        <v>13906</v>
      </c>
      <c r="H3518">
        <v>1000</v>
      </c>
      <c r="I3518">
        <v>15171475</v>
      </c>
      <c r="J3518" t="s">
        <v>70</v>
      </c>
      <c r="K3518" t="s">
        <v>94</v>
      </c>
      <c r="Q3518" t="s">
        <v>2677</v>
      </c>
      <c r="R3518" t="s">
        <v>13907</v>
      </c>
      <c r="S3518">
        <v>19805</v>
      </c>
      <c r="T3518">
        <v>2777</v>
      </c>
      <c r="U3518" t="s">
        <v>13908</v>
      </c>
      <c r="V3518">
        <v>0</v>
      </c>
      <c r="W3518" t="s">
        <v>13909</v>
      </c>
      <c r="X3518" t="s">
        <v>13910</v>
      </c>
      <c r="Y3518">
        <v>122</v>
      </c>
      <c r="Z3518" t="s">
        <v>44</v>
      </c>
      <c r="AA3518" t="s">
        <v>45</v>
      </c>
      <c r="AB3518" t="s">
        <v>46</v>
      </c>
      <c r="AC3518">
        <v>8500000</v>
      </c>
      <c r="AD3518">
        <v>1996</v>
      </c>
      <c r="AE3518">
        <v>855</v>
      </c>
      <c r="AF3518">
        <v>5.7</v>
      </c>
      <c r="AG3518">
        <v>1.85</v>
      </c>
      <c r="AH3518">
        <v>0</v>
      </c>
    </row>
    <row r="3519" spans="1:34">
      <c r="A3519" t="s">
        <v>34</v>
      </c>
      <c r="B3519" t="s">
        <v>5452</v>
      </c>
      <c r="C3519">
        <v>102</v>
      </c>
      <c r="D3519">
        <v>99</v>
      </c>
      <c r="E3519">
        <v>212</v>
      </c>
      <c r="F3519">
        <v>54</v>
      </c>
      <c r="G3519" t="s">
        <v>13916</v>
      </c>
      <c r="H3519">
        <v>130</v>
      </c>
      <c r="I3519">
        <v>49369900</v>
      </c>
      <c r="J3519" t="s">
        <v>70</v>
      </c>
      <c r="K3519" t="s">
        <v>94</v>
      </c>
      <c r="L3519" t="s">
        <v>57</v>
      </c>
      <c r="Q3519" t="s">
        <v>13917</v>
      </c>
      <c r="R3519" t="s">
        <v>13918</v>
      </c>
      <c r="S3519">
        <v>36108</v>
      </c>
      <c r="T3519">
        <v>450</v>
      </c>
      <c r="U3519" t="s">
        <v>13919</v>
      </c>
      <c r="V3519">
        <v>0</v>
      </c>
      <c r="W3519" t="s">
        <v>13920</v>
      </c>
      <c r="X3519" t="s">
        <v>13921</v>
      </c>
      <c r="Y3519">
        <v>260</v>
      </c>
      <c r="Z3519" t="s">
        <v>44</v>
      </c>
      <c r="AA3519" t="s">
        <v>45</v>
      </c>
      <c r="AB3519" t="s">
        <v>46</v>
      </c>
      <c r="AC3519">
        <v>7000000</v>
      </c>
      <c r="AD3519">
        <v>1988</v>
      </c>
      <c r="AE3519">
        <v>125</v>
      </c>
      <c r="AF3519">
        <v>5.7</v>
      </c>
      <c r="AG3519">
        <v>1.85</v>
      </c>
      <c r="AH3519">
        <v>0</v>
      </c>
    </row>
    <row r="3520" spans="1:34">
      <c r="A3520" t="s">
        <v>34</v>
      </c>
      <c r="B3520" t="s">
        <v>13922</v>
      </c>
      <c r="C3520">
        <v>59</v>
      </c>
      <c r="D3520">
        <v>72</v>
      </c>
      <c r="E3520">
        <v>5</v>
      </c>
      <c r="F3520">
        <v>435</v>
      </c>
      <c r="G3520" t="s">
        <v>1163</v>
      </c>
      <c r="H3520">
        <v>659</v>
      </c>
      <c r="I3520">
        <v>28501605</v>
      </c>
      <c r="J3520" t="s">
        <v>70</v>
      </c>
      <c r="K3520" t="s">
        <v>94</v>
      </c>
      <c r="Q3520" t="s">
        <v>7765</v>
      </c>
      <c r="R3520" t="s">
        <v>13923</v>
      </c>
      <c r="S3520">
        <v>31371</v>
      </c>
      <c r="T3520">
        <v>2646</v>
      </c>
      <c r="U3520" t="s">
        <v>13209</v>
      </c>
      <c r="V3520">
        <v>0</v>
      </c>
      <c r="W3520" t="s">
        <v>13924</v>
      </c>
      <c r="X3520" t="s">
        <v>13925</v>
      </c>
      <c r="Y3520">
        <v>166</v>
      </c>
      <c r="Z3520" t="s">
        <v>44</v>
      </c>
      <c r="AA3520" t="s">
        <v>45</v>
      </c>
      <c r="AB3520" t="s">
        <v>46</v>
      </c>
      <c r="AC3520">
        <v>13000000</v>
      </c>
      <c r="AD3520">
        <v>1990</v>
      </c>
      <c r="AE3520">
        <v>628</v>
      </c>
      <c r="AF3520">
        <v>5.7</v>
      </c>
      <c r="AG3520">
        <v>1.85</v>
      </c>
      <c r="AH3520">
        <v>0</v>
      </c>
    </row>
    <row r="3521" spans="1:34">
      <c r="A3521" t="s">
        <v>34</v>
      </c>
      <c r="B3521" t="s">
        <v>14218</v>
      </c>
      <c r="C3521">
        <v>298</v>
      </c>
      <c r="D3521">
        <v>99</v>
      </c>
      <c r="E3521">
        <v>24</v>
      </c>
      <c r="F3521">
        <v>155</v>
      </c>
      <c r="G3521" t="s">
        <v>13734</v>
      </c>
      <c r="H3521">
        <v>3000</v>
      </c>
      <c r="I3521">
        <v>24042490</v>
      </c>
      <c r="J3521" t="s">
        <v>70</v>
      </c>
      <c r="K3521" t="s">
        <v>94</v>
      </c>
      <c r="L3521" t="s">
        <v>57</v>
      </c>
      <c r="Q3521" t="s">
        <v>4946</v>
      </c>
      <c r="R3521" t="s">
        <v>14219</v>
      </c>
      <c r="S3521">
        <v>40776</v>
      </c>
      <c r="T3521">
        <v>3744</v>
      </c>
      <c r="U3521" t="s">
        <v>12594</v>
      </c>
      <c r="V3521">
        <v>1</v>
      </c>
      <c r="W3521" t="s">
        <v>14220</v>
      </c>
      <c r="X3521" t="s">
        <v>14221</v>
      </c>
      <c r="Y3521">
        <v>250</v>
      </c>
      <c r="Z3521" t="s">
        <v>44</v>
      </c>
      <c r="AA3521" t="s">
        <v>45</v>
      </c>
      <c r="AB3521" t="s">
        <v>46</v>
      </c>
      <c r="AC3521">
        <v>25000000</v>
      </c>
      <c r="AD3521">
        <v>2010</v>
      </c>
      <c r="AE3521">
        <v>441</v>
      </c>
      <c r="AF3521">
        <v>5.6</v>
      </c>
      <c r="AG3521">
        <v>1.85</v>
      </c>
      <c r="AH3521">
        <v>10000</v>
      </c>
    </row>
    <row r="3522" spans="1:34">
      <c r="A3522" t="s">
        <v>34</v>
      </c>
      <c r="B3522" t="s">
        <v>5630</v>
      </c>
      <c r="C3522">
        <v>291</v>
      </c>
      <c r="D3522">
        <v>100</v>
      </c>
      <c r="E3522">
        <v>308</v>
      </c>
      <c r="F3522">
        <v>913</v>
      </c>
      <c r="G3522" t="s">
        <v>4954</v>
      </c>
      <c r="H3522">
        <v>10000</v>
      </c>
      <c r="I3522">
        <v>37652565</v>
      </c>
      <c r="J3522" t="s">
        <v>70</v>
      </c>
      <c r="K3522" t="s">
        <v>94</v>
      </c>
      <c r="L3522" t="s">
        <v>90</v>
      </c>
      <c r="M3522" t="s">
        <v>57</v>
      </c>
      <c r="Q3522" t="s">
        <v>1233</v>
      </c>
      <c r="R3522" t="s">
        <v>14805</v>
      </c>
      <c r="S3522">
        <v>91151</v>
      </c>
      <c r="T3522">
        <v>15369</v>
      </c>
      <c r="U3522" t="s">
        <v>3378</v>
      </c>
      <c r="V3522">
        <v>2</v>
      </c>
      <c r="W3522" t="s">
        <v>14806</v>
      </c>
      <c r="X3522" t="s">
        <v>14807</v>
      </c>
      <c r="Y3522">
        <v>283</v>
      </c>
      <c r="Z3522" t="s">
        <v>44</v>
      </c>
      <c r="AA3522" t="s">
        <v>45</v>
      </c>
      <c r="AB3522" t="s">
        <v>62</v>
      </c>
      <c r="AC3522">
        <v>42000000</v>
      </c>
      <c r="AD3522">
        <v>2011</v>
      </c>
      <c r="AE3522">
        <v>2000</v>
      </c>
      <c r="AF3522">
        <v>5.4</v>
      </c>
      <c r="AG3522">
        <v>2.35</v>
      </c>
      <c r="AH3522">
        <v>20000</v>
      </c>
    </row>
    <row r="3523" spans="1:34">
      <c r="A3523" t="s">
        <v>34</v>
      </c>
      <c r="B3523" t="s">
        <v>14964</v>
      </c>
      <c r="C3523">
        <v>138</v>
      </c>
      <c r="D3523">
        <v>87</v>
      </c>
      <c r="E3523">
        <v>28</v>
      </c>
      <c r="F3523">
        <v>217</v>
      </c>
      <c r="G3523" t="s">
        <v>14965</v>
      </c>
      <c r="H3523">
        <v>426</v>
      </c>
      <c r="I3523">
        <v>30000000</v>
      </c>
      <c r="J3523" t="s">
        <v>70</v>
      </c>
      <c r="K3523" t="s">
        <v>94</v>
      </c>
      <c r="Q3523" t="s">
        <v>13280</v>
      </c>
      <c r="R3523" t="s">
        <v>14966</v>
      </c>
      <c r="S3523">
        <v>43485</v>
      </c>
      <c r="T3523">
        <v>1472</v>
      </c>
      <c r="U3523" t="s">
        <v>940</v>
      </c>
      <c r="V3523">
        <v>0</v>
      </c>
      <c r="W3523" t="s">
        <v>14967</v>
      </c>
      <c r="X3523" t="s">
        <v>14968</v>
      </c>
      <c r="Y3523">
        <v>327</v>
      </c>
      <c r="Z3523" t="s">
        <v>44</v>
      </c>
      <c r="AA3523" t="s">
        <v>45</v>
      </c>
      <c r="AB3523" t="s">
        <v>46</v>
      </c>
      <c r="AC3523">
        <v>2200000</v>
      </c>
      <c r="AD3523">
        <v>1985</v>
      </c>
      <c r="AE3523">
        <v>359</v>
      </c>
      <c r="AF3523">
        <v>5.4</v>
      </c>
      <c r="AG3523">
        <v>1.85</v>
      </c>
      <c r="AH3523">
        <v>0</v>
      </c>
    </row>
    <row r="3524" spans="1:34">
      <c r="A3524" t="s">
        <v>34</v>
      </c>
      <c r="B3524" t="s">
        <v>15233</v>
      </c>
      <c r="C3524">
        <v>22</v>
      </c>
      <c r="D3524">
        <v>98</v>
      </c>
      <c r="E3524">
        <v>16</v>
      </c>
      <c r="F3524">
        <v>222</v>
      </c>
      <c r="G3524" t="s">
        <v>5090</v>
      </c>
      <c r="H3524">
        <v>687</v>
      </c>
      <c r="I3524">
        <v>3902679</v>
      </c>
      <c r="J3524" t="s">
        <v>70</v>
      </c>
      <c r="K3524" t="s">
        <v>94</v>
      </c>
      <c r="Q3524" t="s">
        <v>3046</v>
      </c>
      <c r="R3524" t="s">
        <v>15234</v>
      </c>
      <c r="S3524">
        <v>3943</v>
      </c>
      <c r="T3524">
        <v>1806</v>
      </c>
      <c r="U3524" t="s">
        <v>15235</v>
      </c>
      <c r="V3524">
        <v>0</v>
      </c>
      <c r="W3524" t="s">
        <v>15236</v>
      </c>
      <c r="X3524" t="s">
        <v>15237</v>
      </c>
      <c r="Y3524">
        <v>49</v>
      </c>
      <c r="Z3524" t="s">
        <v>44</v>
      </c>
      <c r="AA3524" t="s">
        <v>45</v>
      </c>
      <c r="AB3524" t="s">
        <v>46</v>
      </c>
      <c r="AC3524">
        <v>3000000</v>
      </c>
      <c r="AD3524">
        <v>1993</v>
      </c>
      <c r="AE3524">
        <v>233</v>
      </c>
      <c r="AF3524">
        <v>5.3</v>
      </c>
      <c r="AG3524">
        <v>1.66</v>
      </c>
      <c r="AH3524">
        <v>217</v>
      </c>
    </row>
    <row r="3525" spans="1:34">
      <c r="A3525" t="s">
        <v>76</v>
      </c>
      <c r="B3525" t="s">
        <v>7387</v>
      </c>
      <c r="C3525">
        <v>88</v>
      </c>
      <c r="D3525">
        <v>89</v>
      </c>
      <c r="E3525">
        <v>81</v>
      </c>
      <c r="F3525">
        <v>92</v>
      </c>
      <c r="G3525" t="s">
        <v>15655</v>
      </c>
      <c r="H3525">
        <v>321</v>
      </c>
      <c r="I3525">
        <v>22168359</v>
      </c>
      <c r="J3525" t="s">
        <v>70</v>
      </c>
      <c r="K3525" t="s">
        <v>94</v>
      </c>
      <c r="L3525" t="s">
        <v>87</v>
      </c>
      <c r="M3525" t="s">
        <v>57</v>
      </c>
      <c r="Q3525" t="s">
        <v>15656</v>
      </c>
      <c r="R3525" t="s">
        <v>15657</v>
      </c>
      <c r="S3525">
        <v>29659</v>
      </c>
      <c r="T3525">
        <v>584</v>
      </c>
      <c r="U3525" t="s">
        <v>15658</v>
      </c>
      <c r="V3525">
        <v>0</v>
      </c>
      <c r="W3525" t="s">
        <v>15659</v>
      </c>
      <c r="X3525" t="s">
        <v>15660</v>
      </c>
      <c r="Y3525">
        <v>227</v>
      </c>
      <c r="Z3525" t="s">
        <v>44</v>
      </c>
      <c r="AA3525" t="s">
        <v>45</v>
      </c>
      <c r="AB3525" t="s">
        <v>2034</v>
      </c>
      <c r="AC3525">
        <v>8000000</v>
      </c>
      <c r="AD3525">
        <v>1989</v>
      </c>
      <c r="AE3525">
        <v>101</v>
      </c>
      <c r="AF3525">
        <v>5.0999999999999996</v>
      </c>
      <c r="AG3525">
        <v>1.85</v>
      </c>
      <c r="AH3525">
        <v>1000</v>
      </c>
    </row>
    <row r="3526" spans="1:34">
      <c r="A3526" t="s">
        <v>34</v>
      </c>
      <c r="B3526" t="s">
        <v>15799</v>
      </c>
      <c r="C3526">
        <v>220</v>
      </c>
      <c r="D3526">
        <v>101</v>
      </c>
      <c r="E3526">
        <v>52</v>
      </c>
      <c r="F3526">
        <v>332</v>
      </c>
      <c r="G3526" t="s">
        <v>15800</v>
      </c>
      <c r="H3526">
        <v>510</v>
      </c>
      <c r="I3526">
        <v>32453345</v>
      </c>
      <c r="J3526" t="s">
        <v>70</v>
      </c>
      <c r="K3526" t="s">
        <v>94</v>
      </c>
      <c r="L3526" t="s">
        <v>57</v>
      </c>
      <c r="Q3526" t="s">
        <v>15801</v>
      </c>
      <c r="R3526" t="s">
        <v>15802</v>
      </c>
      <c r="S3526">
        <v>31791</v>
      </c>
      <c r="T3526">
        <v>2161</v>
      </c>
      <c r="U3526" t="s">
        <v>13977</v>
      </c>
      <c r="V3526">
        <v>0</v>
      </c>
      <c r="W3526" t="s">
        <v>15803</v>
      </c>
      <c r="X3526" t="s">
        <v>15804</v>
      </c>
      <c r="Y3526">
        <v>155</v>
      </c>
      <c r="Z3526" t="s">
        <v>44</v>
      </c>
      <c r="AA3526" t="s">
        <v>45</v>
      </c>
      <c r="AB3526" t="s">
        <v>46</v>
      </c>
      <c r="AC3526">
        <v>5000000</v>
      </c>
      <c r="AD3526">
        <v>2014</v>
      </c>
      <c r="AE3526">
        <v>358</v>
      </c>
      <c r="AF3526">
        <v>5</v>
      </c>
      <c r="AG3526">
        <v>1.78</v>
      </c>
      <c r="AH3526">
        <v>10000</v>
      </c>
    </row>
    <row r="3527" spans="1:34">
      <c r="A3527" t="s">
        <v>34</v>
      </c>
      <c r="B3527" t="s">
        <v>4908</v>
      </c>
      <c r="C3527">
        <v>167</v>
      </c>
      <c r="D3527">
        <v>113</v>
      </c>
      <c r="E3527">
        <v>101</v>
      </c>
      <c r="F3527">
        <v>913</v>
      </c>
      <c r="G3527" t="s">
        <v>2841</v>
      </c>
      <c r="H3527">
        <v>14000</v>
      </c>
      <c r="I3527">
        <v>91188905</v>
      </c>
      <c r="J3527" t="s">
        <v>70</v>
      </c>
      <c r="K3527" t="s">
        <v>94</v>
      </c>
      <c r="L3527" t="s">
        <v>90</v>
      </c>
      <c r="M3527" t="s">
        <v>57</v>
      </c>
      <c r="Q3527" t="s">
        <v>81</v>
      </c>
      <c r="R3527" t="s">
        <v>15834</v>
      </c>
      <c r="S3527">
        <v>58184</v>
      </c>
      <c r="T3527">
        <v>17786</v>
      </c>
      <c r="U3527" t="s">
        <v>3378</v>
      </c>
      <c r="V3527">
        <v>0</v>
      </c>
      <c r="W3527" t="s">
        <v>15835</v>
      </c>
      <c r="X3527" t="s">
        <v>15836</v>
      </c>
      <c r="Y3527">
        <v>805</v>
      </c>
      <c r="Z3527" t="s">
        <v>44</v>
      </c>
      <c r="AA3527" t="s">
        <v>45</v>
      </c>
      <c r="AB3527" t="s">
        <v>62</v>
      </c>
      <c r="AC3527">
        <v>80000000</v>
      </c>
      <c r="AD3527">
        <v>1999</v>
      </c>
      <c r="AE3527">
        <v>960</v>
      </c>
      <c r="AF3527">
        <v>4.9000000000000004</v>
      </c>
      <c r="AG3527">
        <v>2.35</v>
      </c>
      <c r="AH3527">
        <v>0</v>
      </c>
    </row>
    <row r="3528" spans="1:34">
      <c r="A3528" t="s">
        <v>34</v>
      </c>
      <c r="B3528" t="s">
        <v>16430</v>
      </c>
      <c r="C3528">
        <v>183</v>
      </c>
      <c r="D3528">
        <v>89</v>
      </c>
      <c r="E3528">
        <v>10</v>
      </c>
      <c r="F3528">
        <v>704</v>
      </c>
      <c r="G3528" t="s">
        <v>14014</v>
      </c>
      <c r="H3528">
        <v>852</v>
      </c>
      <c r="I3528">
        <v>50820940</v>
      </c>
      <c r="J3528" t="s">
        <v>70</v>
      </c>
      <c r="K3528" t="s">
        <v>94</v>
      </c>
      <c r="Q3528" t="s">
        <v>3238</v>
      </c>
      <c r="R3528" t="s">
        <v>16431</v>
      </c>
      <c r="S3528">
        <v>31915</v>
      </c>
      <c r="T3528">
        <v>5056</v>
      </c>
      <c r="U3528" t="s">
        <v>16432</v>
      </c>
      <c r="V3528">
        <v>0</v>
      </c>
      <c r="W3528" t="s">
        <v>16433</v>
      </c>
      <c r="X3528" t="s">
        <v>16434</v>
      </c>
      <c r="Y3528">
        <v>159</v>
      </c>
      <c r="Z3528" t="s">
        <v>44</v>
      </c>
      <c r="AA3528" t="s">
        <v>45</v>
      </c>
      <c r="AB3528" t="s">
        <v>62</v>
      </c>
      <c r="AC3528">
        <v>5000000</v>
      </c>
      <c r="AD3528">
        <v>2014</v>
      </c>
      <c r="AE3528">
        <v>707</v>
      </c>
      <c r="AF3528">
        <v>4.4000000000000004</v>
      </c>
      <c r="AG3528">
        <v>2.35</v>
      </c>
      <c r="AH3528">
        <v>18000</v>
      </c>
    </row>
    <row r="3529" spans="1:34">
      <c r="A3529" t="s">
        <v>34</v>
      </c>
      <c r="B3529" t="s">
        <v>16501</v>
      </c>
      <c r="C3529">
        <v>112</v>
      </c>
      <c r="D3529">
        <v>91</v>
      </c>
      <c r="E3529">
        <v>18</v>
      </c>
      <c r="F3529">
        <v>307</v>
      </c>
      <c r="G3529" t="s">
        <v>16502</v>
      </c>
      <c r="H3529">
        <v>935</v>
      </c>
      <c r="I3529">
        <v>15935068</v>
      </c>
      <c r="J3529" t="s">
        <v>70</v>
      </c>
      <c r="K3529" t="s">
        <v>94</v>
      </c>
      <c r="L3529" t="s">
        <v>57</v>
      </c>
      <c r="Q3529" t="s">
        <v>15255</v>
      </c>
      <c r="R3529" t="s">
        <v>16503</v>
      </c>
      <c r="S3529">
        <v>19331</v>
      </c>
      <c r="T3529">
        <v>2899</v>
      </c>
      <c r="U3529" t="s">
        <v>16504</v>
      </c>
      <c r="V3529">
        <v>0</v>
      </c>
      <c r="W3529" t="s">
        <v>16505</v>
      </c>
      <c r="X3529" t="s">
        <v>16506</v>
      </c>
      <c r="Y3529">
        <v>317</v>
      </c>
      <c r="Z3529" t="s">
        <v>44</v>
      </c>
      <c r="AA3529" t="s">
        <v>45</v>
      </c>
      <c r="AB3529" t="s">
        <v>46</v>
      </c>
      <c r="AC3529">
        <v>2500000</v>
      </c>
      <c r="AD3529">
        <v>1993</v>
      </c>
      <c r="AE3529">
        <v>805</v>
      </c>
      <c r="AF3529">
        <v>4.3</v>
      </c>
      <c r="AG3529">
        <v>1.85</v>
      </c>
      <c r="AH3529">
        <v>949</v>
      </c>
    </row>
    <row r="3530" spans="1:34">
      <c r="A3530" t="s">
        <v>76</v>
      </c>
      <c r="B3530" t="s">
        <v>310</v>
      </c>
      <c r="C3530">
        <v>290</v>
      </c>
      <c r="D3530">
        <v>108</v>
      </c>
      <c r="E3530">
        <v>13000</v>
      </c>
      <c r="F3530">
        <v>285</v>
      </c>
      <c r="G3530" t="s">
        <v>311</v>
      </c>
      <c r="H3530">
        <v>606</v>
      </c>
      <c r="I3530">
        <v>32000000</v>
      </c>
      <c r="J3530" t="s">
        <v>94</v>
      </c>
      <c r="K3530" t="s">
        <v>90</v>
      </c>
      <c r="L3530" t="s">
        <v>57</v>
      </c>
      <c r="Q3530" t="s">
        <v>312</v>
      </c>
      <c r="R3530" t="s">
        <v>313</v>
      </c>
      <c r="S3530">
        <v>422432</v>
      </c>
      <c r="T3530">
        <v>1885</v>
      </c>
      <c r="U3530" t="s">
        <v>314</v>
      </c>
      <c r="V3530">
        <v>2</v>
      </c>
      <c r="W3530" t="s">
        <v>315</v>
      </c>
      <c r="X3530" t="s">
        <v>316</v>
      </c>
      <c r="Y3530">
        <v>1040</v>
      </c>
      <c r="Z3530" t="s">
        <v>44</v>
      </c>
      <c r="AA3530" t="s">
        <v>45</v>
      </c>
      <c r="AB3530" t="s">
        <v>46</v>
      </c>
      <c r="AC3530">
        <v>806947</v>
      </c>
      <c r="AD3530">
        <v>1960</v>
      </c>
      <c r="AE3530">
        <v>332</v>
      </c>
      <c r="AF3530">
        <v>8.5</v>
      </c>
      <c r="AG3530">
        <v>1.85</v>
      </c>
      <c r="AH3530">
        <v>18000</v>
      </c>
    </row>
    <row r="3531" spans="1:34">
      <c r="A3531" t="s">
        <v>34</v>
      </c>
      <c r="B3531" t="s">
        <v>255</v>
      </c>
      <c r="C3531">
        <v>392</v>
      </c>
      <c r="D3531">
        <v>116</v>
      </c>
      <c r="E3531">
        <v>0</v>
      </c>
      <c r="F3531">
        <v>513</v>
      </c>
      <c r="G3531" t="s">
        <v>323</v>
      </c>
      <c r="H3531">
        <v>1000</v>
      </c>
      <c r="I3531">
        <v>78900000</v>
      </c>
      <c r="J3531" t="s">
        <v>94</v>
      </c>
      <c r="K3531" t="s">
        <v>86</v>
      </c>
      <c r="Q3531" t="s">
        <v>324</v>
      </c>
      <c r="R3531" t="s">
        <v>325</v>
      </c>
      <c r="S3531">
        <v>563827</v>
      </c>
      <c r="T3531">
        <v>2524</v>
      </c>
      <c r="U3531" t="s">
        <v>326</v>
      </c>
      <c r="V3531">
        <v>0</v>
      </c>
      <c r="W3531" t="s">
        <v>327</v>
      </c>
      <c r="X3531" t="s">
        <v>328</v>
      </c>
      <c r="Y3531">
        <v>1110</v>
      </c>
      <c r="Z3531" t="s">
        <v>44</v>
      </c>
      <c r="AA3531" t="s">
        <v>329</v>
      </c>
      <c r="AB3531" t="s">
        <v>46</v>
      </c>
      <c r="AC3531">
        <v>11000000</v>
      </c>
      <c r="AD3531">
        <v>1979</v>
      </c>
      <c r="AE3531">
        <v>581</v>
      </c>
      <c r="AF3531">
        <v>8.5</v>
      </c>
      <c r="AG3531">
        <v>2.35</v>
      </c>
      <c r="AH3531">
        <v>23000</v>
      </c>
    </row>
    <row r="3532" spans="1:34">
      <c r="A3532" t="s">
        <v>34</v>
      </c>
      <c r="B3532" t="s">
        <v>647</v>
      </c>
      <c r="C3532">
        <v>297</v>
      </c>
      <c r="D3532">
        <v>109</v>
      </c>
      <c r="E3532">
        <v>0</v>
      </c>
      <c r="F3532">
        <v>145</v>
      </c>
      <c r="G3532" t="s">
        <v>648</v>
      </c>
      <c r="H3532">
        <v>957</v>
      </c>
      <c r="I3532">
        <v>13782838</v>
      </c>
      <c r="J3532" t="s">
        <v>94</v>
      </c>
      <c r="K3532" t="s">
        <v>90</v>
      </c>
      <c r="L3532" t="s">
        <v>86</v>
      </c>
      <c r="Q3532" t="s">
        <v>649</v>
      </c>
      <c r="R3532" t="s">
        <v>650</v>
      </c>
      <c r="S3532">
        <v>258078</v>
      </c>
      <c r="T3532">
        <v>1757</v>
      </c>
      <c r="U3532" t="s">
        <v>651</v>
      </c>
      <c r="V3532">
        <v>0</v>
      </c>
      <c r="W3532" t="s">
        <v>652</v>
      </c>
      <c r="X3532" t="s">
        <v>653</v>
      </c>
      <c r="Y3532">
        <v>911</v>
      </c>
      <c r="Z3532" t="s">
        <v>44</v>
      </c>
      <c r="AA3532" t="s">
        <v>45</v>
      </c>
      <c r="AB3532" t="s">
        <v>46</v>
      </c>
      <c r="AC3532">
        <v>15000000</v>
      </c>
      <c r="AD3532">
        <v>1982</v>
      </c>
      <c r="AE3532">
        <v>163</v>
      </c>
      <c r="AF3532">
        <v>8.1999999999999993</v>
      </c>
      <c r="AG3532">
        <v>2.35</v>
      </c>
      <c r="AH3532">
        <v>23000</v>
      </c>
    </row>
    <row r="3533" spans="1:34">
      <c r="A3533" t="s">
        <v>34</v>
      </c>
      <c r="B3533" t="s">
        <v>1245</v>
      </c>
      <c r="C3533">
        <v>304</v>
      </c>
      <c r="D3533">
        <v>132</v>
      </c>
      <c r="E3533">
        <v>607</v>
      </c>
      <c r="F3533">
        <v>259</v>
      </c>
      <c r="G3533" t="s">
        <v>1246</v>
      </c>
      <c r="H3533">
        <v>1000</v>
      </c>
      <c r="I3533">
        <v>204565000</v>
      </c>
      <c r="J3533" t="s">
        <v>94</v>
      </c>
      <c r="Q3533" t="s">
        <v>435</v>
      </c>
      <c r="R3533" t="s">
        <v>1247</v>
      </c>
      <c r="S3533">
        <v>284252</v>
      </c>
      <c r="T3533">
        <v>2466</v>
      </c>
      <c r="U3533" t="s">
        <v>1248</v>
      </c>
      <c r="V3533">
        <v>0</v>
      </c>
      <c r="W3533" t="s">
        <v>1249</v>
      </c>
      <c r="X3533" t="s">
        <v>1250</v>
      </c>
      <c r="Y3533">
        <v>1058</v>
      </c>
      <c r="Z3533" t="s">
        <v>44</v>
      </c>
      <c r="AA3533" t="s">
        <v>45</v>
      </c>
      <c r="AB3533" t="s">
        <v>46</v>
      </c>
      <c r="AC3533">
        <v>8000000</v>
      </c>
      <c r="AD3533">
        <v>1973</v>
      </c>
      <c r="AE3533">
        <v>931</v>
      </c>
      <c r="AF3533">
        <v>8</v>
      </c>
      <c r="AG3533">
        <v>1.37</v>
      </c>
      <c r="AH3533">
        <v>18000</v>
      </c>
    </row>
    <row r="3534" spans="1:34">
      <c r="A3534" t="s">
        <v>34</v>
      </c>
      <c r="B3534" t="s">
        <v>647</v>
      </c>
      <c r="C3534">
        <v>318</v>
      </c>
      <c r="D3534">
        <v>101</v>
      </c>
      <c r="E3534">
        <v>0</v>
      </c>
      <c r="F3534">
        <v>598</v>
      </c>
      <c r="G3534" t="s">
        <v>1517</v>
      </c>
      <c r="H3534">
        <v>2000</v>
      </c>
      <c r="I3534">
        <v>47000000</v>
      </c>
      <c r="J3534" t="s">
        <v>94</v>
      </c>
      <c r="K3534" t="s">
        <v>57</v>
      </c>
      <c r="Q3534" t="s">
        <v>1518</v>
      </c>
      <c r="R3534" t="s">
        <v>1519</v>
      </c>
      <c r="S3534">
        <v>157857</v>
      </c>
      <c r="T3534">
        <v>4400</v>
      </c>
      <c r="U3534" t="s">
        <v>1520</v>
      </c>
      <c r="V3534">
        <v>0</v>
      </c>
      <c r="W3534" t="s">
        <v>1521</v>
      </c>
      <c r="X3534" t="s">
        <v>1522</v>
      </c>
      <c r="Y3534">
        <v>1191</v>
      </c>
      <c r="Z3534" t="s">
        <v>44</v>
      </c>
      <c r="AA3534" t="s">
        <v>45</v>
      </c>
      <c r="AB3534" t="s">
        <v>46</v>
      </c>
      <c r="AC3534">
        <v>300000</v>
      </c>
      <c r="AD3534">
        <v>1978</v>
      </c>
      <c r="AE3534">
        <v>742</v>
      </c>
      <c r="AF3534">
        <v>7.9</v>
      </c>
      <c r="AG3534">
        <v>2.35</v>
      </c>
      <c r="AH3534">
        <v>12000</v>
      </c>
    </row>
    <row r="3535" spans="1:34">
      <c r="A3535" t="s">
        <v>34</v>
      </c>
      <c r="B3535" t="s">
        <v>647</v>
      </c>
      <c r="C3535">
        <v>318</v>
      </c>
      <c r="D3535">
        <v>101</v>
      </c>
      <c r="E3535">
        <v>0</v>
      </c>
      <c r="F3535">
        <v>598</v>
      </c>
      <c r="G3535" t="s">
        <v>1517</v>
      </c>
      <c r="H3535">
        <v>2000</v>
      </c>
      <c r="I3535">
        <v>47000000</v>
      </c>
      <c r="J3535" t="s">
        <v>94</v>
      </c>
      <c r="K3535" t="s">
        <v>57</v>
      </c>
      <c r="Q3535" t="s">
        <v>1518</v>
      </c>
      <c r="R3535" t="s">
        <v>1519</v>
      </c>
      <c r="S3535">
        <v>157863</v>
      </c>
      <c r="T3535">
        <v>4400</v>
      </c>
      <c r="U3535" t="s">
        <v>1520</v>
      </c>
      <c r="V3535">
        <v>0</v>
      </c>
      <c r="W3535" t="s">
        <v>1521</v>
      </c>
      <c r="X3535" t="s">
        <v>1522</v>
      </c>
      <c r="Y3535">
        <v>1191</v>
      </c>
      <c r="Z3535" t="s">
        <v>44</v>
      </c>
      <c r="AA3535" t="s">
        <v>45</v>
      </c>
      <c r="AB3535" t="s">
        <v>46</v>
      </c>
      <c r="AC3535">
        <v>300000</v>
      </c>
      <c r="AD3535">
        <v>1978</v>
      </c>
      <c r="AE3535">
        <v>742</v>
      </c>
      <c r="AF3535">
        <v>7.9</v>
      </c>
      <c r="AG3535">
        <v>2.35</v>
      </c>
      <c r="AH3535">
        <v>12000</v>
      </c>
    </row>
    <row r="3536" spans="1:34">
      <c r="A3536" t="s">
        <v>34</v>
      </c>
      <c r="B3536" t="s">
        <v>1766</v>
      </c>
      <c r="C3536">
        <v>300</v>
      </c>
      <c r="D3536">
        <v>134</v>
      </c>
      <c r="E3536">
        <v>0</v>
      </c>
      <c r="F3536">
        <v>336</v>
      </c>
      <c r="G3536" t="s">
        <v>1767</v>
      </c>
      <c r="H3536">
        <v>1000</v>
      </c>
      <c r="I3536">
        <v>102310175</v>
      </c>
      <c r="J3536" t="s">
        <v>94</v>
      </c>
      <c r="K3536" t="s">
        <v>90</v>
      </c>
      <c r="L3536" t="s">
        <v>57</v>
      </c>
      <c r="Q3536" t="s">
        <v>1768</v>
      </c>
      <c r="R3536" t="s">
        <v>1769</v>
      </c>
      <c r="S3536">
        <v>64989</v>
      </c>
      <c r="T3536">
        <v>2676</v>
      </c>
      <c r="U3536" t="s">
        <v>1770</v>
      </c>
      <c r="V3536">
        <v>0</v>
      </c>
      <c r="W3536" t="s">
        <v>1771</v>
      </c>
      <c r="X3536" t="s">
        <v>1772</v>
      </c>
      <c r="Y3536">
        <v>279</v>
      </c>
      <c r="Z3536" t="s">
        <v>44</v>
      </c>
      <c r="AA3536" t="s">
        <v>45</v>
      </c>
      <c r="AB3536" t="s">
        <v>46</v>
      </c>
      <c r="AC3536">
        <v>40000000</v>
      </c>
      <c r="AD3536">
        <v>2016</v>
      </c>
      <c r="AE3536">
        <v>575</v>
      </c>
      <c r="AF3536">
        <v>7.8</v>
      </c>
      <c r="AG3536">
        <v>2.35</v>
      </c>
      <c r="AH3536">
        <v>40000</v>
      </c>
    </row>
    <row r="3537" spans="1:34">
      <c r="A3537" t="s">
        <v>34</v>
      </c>
      <c r="B3537" t="s">
        <v>1766</v>
      </c>
      <c r="C3537">
        <v>287</v>
      </c>
      <c r="D3537">
        <v>103</v>
      </c>
      <c r="E3537">
        <v>0</v>
      </c>
      <c r="F3537">
        <v>651</v>
      </c>
      <c r="G3537" t="s">
        <v>2533</v>
      </c>
      <c r="H3537">
        <v>2000</v>
      </c>
      <c r="I3537">
        <v>55153403</v>
      </c>
      <c r="J3537" t="s">
        <v>94</v>
      </c>
      <c r="K3537" t="s">
        <v>90</v>
      </c>
      <c r="L3537" t="s">
        <v>57</v>
      </c>
      <c r="Q3537" t="s">
        <v>2534</v>
      </c>
      <c r="R3537" t="s">
        <v>2535</v>
      </c>
      <c r="S3537">
        <v>299127</v>
      </c>
      <c r="T3537">
        <v>5161</v>
      </c>
      <c r="U3537" t="s">
        <v>2536</v>
      </c>
      <c r="V3537">
        <v>0</v>
      </c>
      <c r="W3537" t="s">
        <v>2537</v>
      </c>
      <c r="X3537" t="s">
        <v>2538</v>
      </c>
      <c r="Y3537">
        <v>1509</v>
      </c>
      <c r="Z3537" t="s">
        <v>44</v>
      </c>
      <c r="AA3537" t="s">
        <v>45</v>
      </c>
      <c r="AB3537" t="s">
        <v>46</v>
      </c>
      <c r="AC3537">
        <v>1200000</v>
      </c>
      <c r="AD3537">
        <v>2004</v>
      </c>
      <c r="AE3537">
        <v>878</v>
      </c>
      <c r="AF3537">
        <v>7.7</v>
      </c>
      <c r="AG3537">
        <v>1.85</v>
      </c>
      <c r="AH3537">
        <v>0</v>
      </c>
    </row>
    <row r="3538" spans="1:34">
      <c r="A3538" t="s">
        <v>34</v>
      </c>
      <c r="B3538" t="s">
        <v>3237</v>
      </c>
      <c r="C3538">
        <v>256</v>
      </c>
      <c r="D3538">
        <v>101</v>
      </c>
      <c r="E3538">
        <v>0</v>
      </c>
      <c r="F3538">
        <v>574</v>
      </c>
      <c r="G3538" t="s">
        <v>3238</v>
      </c>
      <c r="H3538">
        <v>40000</v>
      </c>
      <c r="I3538">
        <v>26505000</v>
      </c>
      <c r="J3538" t="s">
        <v>94</v>
      </c>
      <c r="Q3538" t="s">
        <v>785</v>
      </c>
      <c r="R3538" t="s">
        <v>3239</v>
      </c>
      <c r="S3538">
        <v>149285</v>
      </c>
      <c r="T3538">
        <v>42918</v>
      </c>
      <c r="U3538" t="s">
        <v>3240</v>
      </c>
      <c r="V3538">
        <v>1</v>
      </c>
      <c r="W3538" t="s">
        <v>3241</v>
      </c>
      <c r="X3538" t="s">
        <v>3242</v>
      </c>
      <c r="Y3538">
        <v>668</v>
      </c>
      <c r="Z3538" t="s">
        <v>44</v>
      </c>
      <c r="AA3538" t="s">
        <v>45</v>
      </c>
      <c r="AB3538" t="s">
        <v>2034</v>
      </c>
      <c r="AC3538">
        <v>1800000</v>
      </c>
      <c r="AD3538">
        <v>1984</v>
      </c>
      <c r="AE3538">
        <v>852</v>
      </c>
      <c r="AF3538">
        <v>7.5</v>
      </c>
      <c r="AG3538">
        <v>1.85</v>
      </c>
      <c r="AH3538">
        <v>10000</v>
      </c>
    </row>
    <row r="3539" spans="1:34">
      <c r="A3539" t="s">
        <v>34</v>
      </c>
      <c r="B3539" t="s">
        <v>1766</v>
      </c>
      <c r="C3539">
        <v>511</v>
      </c>
      <c r="D3539">
        <v>112</v>
      </c>
      <c r="E3539">
        <v>0</v>
      </c>
      <c r="F3539">
        <v>697</v>
      </c>
      <c r="G3539" t="s">
        <v>2841</v>
      </c>
      <c r="H3539">
        <v>6000</v>
      </c>
      <c r="I3539">
        <v>137387272</v>
      </c>
      <c r="J3539" t="s">
        <v>94</v>
      </c>
      <c r="K3539" t="s">
        <v>90</v>
      </c>
      <c r="L3539" t="s">
        <v>57</v>
      </c>
      <c r="Q3539" t="s">
        <v>203</v>
      </c>
      <c r="R3539" t="s">
        <v>3326</v>
      </c>
      <c r="S3539">
        <v>300110</v>
      </c>
      <c r="T3539">
        <v>9049</v>
      </c>
      <c r="U3539" t="s">
        <v>3327</v>
      </c>
      <c r="V3539">
        <v>0</v>
      </c>
      <c r="W3539" t="s">
        <v>3328</v>
      </c>
      <c r="X3539" t="s">
        <v>3329</v>
      </c>
      <c r="Y3539">
        <v>807</v>
      </c>
      <c r="Z3539" t="s">
        <v>44</v>
      </c>
      <c r="AA3539" t="s">
        <v>45</v>
      </c>
      <c r="AB3539" t="s">
        <v>46</v>
      </c>
      <c r="AC3539">
        <v>20000000</v>
      </c>
      <c r="AD3539">
        <v>2013</v>
      </c>
      <c r="AE3539">
        <v>960</v>
      </c>
      <c r="AF3539">
        <v>7.5</v>
      </c>
      <c r="AG3539">
        <v>2.35</v>
      </c>
      <c r="AH3539">
        <v>131000</v>
      </c>
    </row>
    <row r="3540" spans="1:34">
      <c r="A3540" t="s">
        <v>34</v>
      </c>
      <c r="B3540" t="s">
        <v>3443</v>
      </c>
      <c r="C3540">
        <v>277</v>
      </c>
      <c r="D3540">
        <v>88</v>
      </c>
      <c r="E3540">
        <v>365</v>
      </c>
      <c r="F3540">
        <v>177</v>
      </c>
      <c r="G3540" t="s">
        <v>3444</v>
      </c>
      <c r="H3540">
        <v>383</v>
      </c>
      <c r="I3540">
        <v>30859000</v>
      </c>
      <c r="J3540" t="s">
        <v>94</v>
      </c>
      <c r="K3540" t="s">
        <v>57</v>
      </c>
      <c r="Q3540" t="s">
        <v>3445</v>
      </c>
      <c r="R3540" t="s">
        <v>3446</v>
      </c>
      <c r="S3540">
        <v>96410</v>
      </c>
      <c r="T3540">
        <v>1094</v>
      </c>
      <c r="U3540" t="s">
        <v>3447</v>
      </c>
      <c r="V3540">
        <v>0</v>
      </c>
      <c r="W3540" t="s">
        <v>3448</v>
      </c>
      <c r="X3540" t="s">
        <v>3449</v>
      </c>
      <c r="Y3540">
        <v>826</v>
      </c>
      <c r="Z3540" t="s">
        <v>44</v>
      </c>
      <c r="AA3540" t="s">
        <v>45</v>
      </c>
      <c r="AB3540" t="s">
        <v>46</v>
      </c>
      <c r="AC3540">
        <v>83532</v>
      </c>
      <c r="AD3540">
        <v>1974</v>
      </c>
      <c r="AE3540">
        <v>371</v>
      </c>
      <c r="AF3540">
        <v>7.5</v>
      </c>
      <c r="AG3540">
        <v>1.85</v>
      </c>
      <c r="AH3540">
        <v>0</v>
      </c>
    </row>
    <row r="3541" spans="1:34">
      <c r="A3541" t="s">
        <v>34</v>
      </c>
      <c r="B3541" t="s">
        <v>3237</v>
      </c>
      <c r="C3541">
        <v>256</v>
      </c>
      <c r="D3541">
        <v>101</v>
      </c>
      <c r="E3541">
        <v>0</v>
      </c>
      <c r="F3541">
        <v>574</v>
      </c>
      <c r="G3541" t="s">
        <v>3238</v>
      </c>
      <c r="H3541">
        <v>40000</v>
      </c>
      <c r="I3541">
        <v>26505000</v>
      </c>
      <c r="J3541" t="s">
        <v>94</v>
      </c>
      <c r="Q3541" t="s">
        <v>785</v>
      </c>
      <c r="R3541" t="s">
        <v>3239</v>
      </c>
      <c r="S3541">
        <v>149293</v>
      </c>
      <c r="T3541">
        <v>42918</v>
      </c>
      <c r="U3541" t="s">
        <v>3240</v>
      </c>
      <c r="V3541">
        <v>1</v>
      </c>
      <c r="W3541" t="s">
        <v>3241</v>
      </c>
      <c r="X3541" t="s">
        <v>3242</v>
      </c>
      <c r="Y3541">
        <v>668</v>
      </c>
      <c r="Z3541" t="s">
        <v>44</v>
      </c>
      <c r="AA3541" t="s">
        <v>45</v>
      </c>
      <c r="AB3541" t="s">
        <v>2034</v>
      </c>
      <c r="AC3541">
        <v>1800000</v>
      </c>
      <c r="AD3541">
        <v>1984</v>
      </c>
      <c r="AE3541">
        <v>852</v>
      </c>
      <c r="AF3541">
        <v>7.5</v>
      </c>
      <c r="AG3541">
        <v>1.85</v>
      </c>
      <c r="AH3541">
        <v>10000</v>
      </c>
    </row>
    <row r="3542" spans="1:34">
      <c r="A3542" t="s">
        <v>34</v>
      </c>
      <c r="B3542" t="s">
        <v>3443</v>
      </c>
      <c r="C3542">
        <v>277</v>
      </c>
      <c r="D3542">
        <v>88</v>
      </c>
      <c r="E3542">
        <v>365</v>
      </c>
      <c r="F3542">
        <v>177</v>
      </c>
      <c r="G3542" t="s">
        <v>3444</v>
      </c>
      <c r="H3542">
        <v>383</v>
      </c>
      <c r="I3542">
        <v>30859000</v>
      </c>
      <c r="J3542" t="s">
        <v>94</v>
      </c>
      <c r="K3542" t="s">
        <v>57</v>
      </c>
      <c r="Q3542" t="s">
        <v>3445</v>
      </c>
      <c r="R3542" t="s">
        <v>3446</v>
      </c>
      <c r="S3542">
        <v>96411</v>
      </c>
      <c r="T3542">
        <v>1094</v>
      </c>
      <c r="U3542" t="s">
        <v>3447</v>
      </c>
      <c r="V3542">
        <v>0</v>
      </c>
      <c r="W3542" t="s">
        <v>3448</v>
      </c>
      <c r="X3542" t="s">
        <v>3449</v>
      </c>
      <c r="Y3542">
        <v>826</v>
      </c>
      <c r="Z3542" t="s">
        <v>44</v>
      </c>
      <c r="AA3542" t="s">
        <v>45</v>
      </c>
      <c r="AB3542" t="s">
        <v>46</v>
      </c>
      <c r="AC3542">
        <v>83532</v>
      </c>
      <c r="AD3542">
        <v>1974</v>
      </c>
      <c r="AE3542">
        <v>371</v>
      </c>
      <c r="AF3542">
        <v>7.5</v>
      </c>
      <c r="AG3542">
        <v>1.85</v>
      </c>
      <c r="AH3542">
        <v>0</v>
      </c>
    </row>
    <row r="3543" spans="1:34">
      <c r="A3543" t="s">
        <v>34</v>
      </c>
      <c r="B3543" t="s">
        <v>647</v>
      </c>
      <c r="C3543">
        <v>172</v>
      </c>
      <c r="D3543">
        <v>93</v>
      </c>
      <c r="E3543">
        <v>0</v>
      </c>
      <c r="F3543">
        <v>133</v>
      </c>
      <c r="G3543" t="s">
        <v>4625</v>
      </c>
      <c r="H3543">
        <v>355</v>
      </c>
      <c r="I3543">
        <v>13008928</v>
      </c>
      <c r="J3543" t="s">
        <v>94</v>
      </c>
      <c r="K3543" t="s">
        <v>86</v>
      </c>
      <c r="L3543" t="s">
        <v>57</v>
      </c>
      <c r="Q3543" t="s">
        <v>4626</v>
      </c>
      <c r="R3543" t="s">
        <v>4627</v>
      </c>
      <c r="S3543">
        <v>73501</v>
      </c>
      <c r="T3543">
        <v>837</v>
      </c>
      <c r="U3543" t="s">
        <v>4628</v>
      </c>
      <c r="V3543">
        <v>0</v>
      </c>
      <c r="W3543" t="s">
        <v>4629</v>
      </c>
      <c r="X3543" t="s">
        <v>4630</v>
      </c>
      <c r="Y3543">
        <v>333</v>
      </c>
      <c r="Z3543" t="s">
        <v>44</v>
      </c>
      <c r="AA3543" t="s">
        <v>45</v>
      </c>
      <c r="AB3543" t="s">
        <v>46</v>
      </c>
      <c r="AC3543">
        <v>4000000</v>
      </c>
      <c r="AD3543">
        <v>1988</v>
      </c>
      <c r="AE3543">
        <v>151</v>
      </c>
      <c r="AF3543">
        <v>7.3</v>
      </c>
      <c r="AG3543">
        <v>2.35</v>
      </c>
      <c r="AH3543">
        <v>27000</v>
      </c>
    </row>
    <row r="3544" spans="1:34">
      <c r="A3544" t="s">
        <v>34</v>
      </c>
      <c r="B3544" t="s">
        <v>3237</v>
      </c>
      <c r="C3544">
        <v>242</v>
      </c>
      <c r="D3544">
        <v>103</v>
      </c>
      <c r="E3544">
        <v>0</v>
      </c>
      <c r="F3544">
        <v>157</v>
      </c>
      <c r="G3544" t="s">
        <v>4997</v>
      </c>
      <c r="H3544">
        <v>611</v>
      </c>
      <c r="I3544">
        <v>103001286</v>
      </c>
      <c r="J3544" t="s">
        <v>94</v>
      </c>
      <c r="K3544" t="s">
        <v>90</v>
      </c>
      <c r="Q3544" t="s">
        <v>4998</v>
      </c>
      <c r="R3544" t="s">
        <v>4999</v>
      </c>
      <c r="S3544">
        <v>222018</v>
      </c>
      <c r="T3544">
        <v>1212</v>
      </c>
      <c r="U3544" t="s">
        <v>5000</v>
      </c>
      <c r="V3544">
        <v>0</v>
      </c>
      <c r="W3544" t="s">
        <v>5001</v>
      </c>
      <c r="X3544" t="s">
        <v>5002</v>
      </c>
      <c r="Y3544">
        <v>869</v>
      </c>
      <c r="Z3544" t="s">
        <v>44</v>
      </c>
      <c r="AA3544" t="s">
        <v>45</v>
      </c>
      <c r="AB3544" t="s">
        <v>46</v>
      </c>
      <c r="AC3544">
        <v>15000000</v>
      </c>
      <c r="AD3544">
        <v>1996</v>
      </c>
      <c r="AE3544">
        <v>422</v>
      </c>
      <c r="AF3544">
        <v>7.2</v>
      </c>
      <c r="AG3544">
        <v>2.35</v>
      </c>
      <c r="AH3544">
        <v>11000</v>
      </c>
    </row>
    <row r="3545" spans="1:34">
      <c r="A3545" t="s">
        <v>34</v>
      </c>
      <c r="B3545" t="s">
        <v>35</v>
      </c>
      <c r="C3545">
        <v>330</v>
      </c>
      <c r="D3545">
        <v>126</v>
      </c>
      <c r="E3545">
        <v>0</v>
      </c>
      <c r="F3545">
        <v>745</v>
      </c>
      <c r="G3545" t="s">
        <v>5076</v>
      </c>
      <c r="H3545">
        <v>2000</v>
      </c>
      <c r="I3545">
        <v>25592632</v>
      </c>
      <c r="J3545" t="s">
        <v>94</v>
      </c>
      <c r="Q3545" t="s">
        <v>2265</v>
      </c>
      <c r="R3545" t="s">
        <v>5077</v>
      </c>
      <c r="S3545">
        <v>220475</v>
      </c>
      <c r="T3545">
        <v>5371</v>
      </c>
      <c r="U3545" t="s">
        <v>36</v>
      </c>
      <c r="V3545">
        <v>0</v>
      </c>
      <c r="W3545" t="s">
        <v>5078</v>
      </c>
      <c r="X3545" t="s">
        <v>5079</v>
      </c>
      <c r="Y3545">
        <v>1066</v>
      </c>
      <c r="Z3545" t="s">
        <v>44</v>
      </c>
      <c r="AA3545" t="s">
        <v>45</v>
      </c>
      <c r="AB3545" t="s">
        <v>46</v>
      </c>
      <c r="AC3545">
        <v>18000000</v>
      </c>
      <c r="AD3545">
        <v>2007</v>
      </c>
      <c r="AE3545">
        <v>850</v>
      </c>
      <c r="AF3545">
        <v>7.2</v>
      </c>
      <c r="AG3545">
        <v>1.85</v>
      </c>
      <c r="AH3545">
        <v>20000</v>
      </c>
    </row>
    <row r="3546" spans="1:34">
      <c r="A3546" t="s">
        <v>34</v>
      </c>
      <c r="B3546" t="s">
        <v>5237</v>
      </c>
      <c r="C3546">
        <v>173</v>
      </c>
      <c r="D3546">
        <v>66</v>
      </c>
      <c r="E3546">
        <v>76</v>
      </c>
      <c r="F3546">
        <v>36</v>
      </c>
      <c r="G3546" t="s">
        <v>5237</v>
      </c>
      <c r="H3546">
        <v>123</v>
      </c>
      <c r="I3546">
        <v>38108</v>
      </c>
      <c r="J3546" t="s">
        <v>94</v>
      </c>
      <c r="K3546" t="s">
        <v>90</v>
      </c>
      <c r="L3546" t="s">
        <v>86</v>
      </c>
      <c r="M3546" t="s">
        <v>57</v>
      </c>
      <c r="Q3546" t="s">
        <v>5238</v>
      </c>
      <c r="R3546" t="s">
        <v>5239</v>
      </c>
      <c r="S3546">
        <v>40878</v>
      </c>
      <c r="T3546">
        <v>239</v>
      </c>
      <c r="U3546" t="s">
        <v>5240</v>
      </c>
      <c r="V3546">
        <v>0</v>
      </c>
      <c r="W3546" t="s">
        <v>5241</v>
      </c>
      <c r="X3546" t="s">
        <v>5242</v>
      </c>
      <c r="Y3546">
        <v>124</v>
      </c>
      <c r="Z3546" t="s">
        <v>695</v>
      </c>
      <c r="AA3546" t="s">
        <v>696</v>
      </c>
      <c r="AB3546" t="s">
        <v>46</v>
      </c>
      <c r="AC3546">
        <v>2600000</v>
      </c>
      <c r="AD3546">
        <v>2007</v>
      </c>
      <c r="AE3546">
        <v>76</v>
      </c>
      <c r="AF3546">
        <v>7.2</v>
      </c>
      <c r="AG3546">
        <v>1.85</v>
      </c>
      <c r="AH3546">
        <v>0</v>
      </c>
    </row>
    <row r="3547" spans="1:34">
      <c r="A3547" t="s">
        <v>34</v>
      </c>
      <c r="B3547" t="s">
        <v>5647</v>
      </c>
      <c r="C3547">
        <v>214</v>
      </c>
      <c r="D3547">
        <v>112</v>
      </c>
      <c r="E3547">
        <v>123</v>
      </c>
      <c r="F3547">
        <v>787</v>
      </c>
      <c r="G3547" t="s">
        <v>2171</v>
      </c>
      <c r="H3547">
        <v>14000</v>
      </c>
      <c r="I3547">
        <v>39235088</v>
      </c>
      <c r="J3547" t="s">
        <v>94</v>
      </c>
      <c r="K3547" t="s">
        <v>86</v>
      </c>
      <c r="Q3547" t="s">
        <v>206</v>
      </c>
      <c r="R3547" t="s">
        <v>5648</v>
      </c>
      <c r="S3547">
        <v>193962</v>
      </c>
      <c r="T3547">
        <v>16196</v>
      </c>
      <c r="U3547" t="s">
        <v>2428</v>
      </c>
      <c r="V3547">
        <v>0</v>
      </c>
      <c r="W3547" t="s">
        <v>5649</v>
      </c>
      <c r="X3547" t="s">
        <v>5650</v>
      </c>
      <c r="Y3547">
        <v>805</v>
      </c>
      <c r="Z3547" t="s">
        <v>44</v>
      </c>
      <c r="AA3547" t="s">
        <v>45</v>
      </c>
      <c r="AB3547" t="s">
        <v>46</v>
      </c>
      <c r="AC3547">
        <v>23000000</v>
      </c>
      <c r="AD3547">
        <v>2000</v>
      </c>
      <c r="AE3547">
        <v>991</v>
      </c>
      <c r="AF3547">
        <v>7.1</v>
      </c>
      <c r="AG3547">
        <v>2.35</v>
      </c>
      <c r="AH3547">
        <v>5000</v>
      </c>
    </row>
    <row r="3548" spans="1:34">
      <c r="A3548" t="s">
        <v>34</v>
      </c>
      <c r="B3548" t="s">
        <v>6437</v>
      </c>
      <c r="C3548">
        <v>164</v>
      </c>
      <c r="D3548">
        <v>99</v>
      </c>
      <c r="E3548">
        <v>192</v>
      </c>
      <c r="F3548">
        <v>282</v>
      </c>
      <c r="G3548" t="s">
        <v>6438</v>
      </c>
      <c r="H3548">
        <v>347</v>
      </c>
      <c r="I3548">
        <v>21133087</v>
      </c>
      <c r="J3548" t="s">
        <v>94</v>
      </c>
      <c r="K3548" t="s">
        <v>90</v>
      </c>
      <c r="L3548" t="s">
        <v>57</v>
      </c>
      <c r="Q3548" t="s">
        <v>5575</v>
      </c>
      <c r="R3548" t="s">
        <v>6439</v>
      </c>
      <c r="S3548">
        <v>62468</v>
      </c>
      <c r="T3548">
        <v>1254</v>
      </c>
      <c r="U3548" t="s">
        <v>6440</v>
      </c>
      <c r="V3548">
        <v>0</v>
      </c>
      <c r="W3548" t="s">
        <v>6441</v>
      </c>
      <c r="X3548" t="s">
        <v>6442</v>
      </c>
      <c r="Y3548">
        <v>374</v>
      </c>
      <c r="Z3548" t="s">
        <v>44</v>
      </c>
      <c r="AA3548" t="s">
        <v>45</v>
      </c>
      <c r="AB3548" t="s">
        <v>46</v>
      </c>
      <c r="AC3548">
        <v>12000000</v>
      </c>
      <c r="AD3548">
        <v>1999</v>
      </c>
      <c r="AE3548">
        <v>301</v>
      </c>
      <c r="AF3548">
        <v>7</v>
      </c>
      <c r="AG3548">
        <v>1.85</v>
      </c>
      <c r="AH3548">
        <v>0</v>
      </c>
    </row>
    <row r="3549" spans="1:34">
      <c r="A3549" t="s">
        <v>34</v>
      </c>
      <c r="B3549" t="s">
        <v>1928</v>
      </c>
      <c r="C3549">
        <v>253</v>
      </c>
      <c r="D3549">
        <v>118</v>
      </c>
      <c r="E3549">
        <v>0</v>
      </c>
      <c r="F3549">
        <v>500</v>
      </c>
      <c r="G3549" t="s">
        <v>6522</v>
      </c>
      <c r="H3549">
        <v>18000</v>
      </c>
      <c r="I3549">
        <v>1330827</v>
      </c>
      <c r="J3549" t="s">
        <v>94</v>
      </c>
      <c r="K3549" t="s">
        <v>57</v>
      </c>
      <c r="Q3549" t="s">
        <v>156</v>
      </c>
      <c r="R3549" t="s">
        <v>6523</v>
      </c>
      <c r="S3549">
        <v>9866</v>
      </c>
      <c r="T3549">
        <v>19879</v>
      </c>
      <c r="U3549" t="s">
        <v>6524</v>
      </c>
      <c r="V3549">
        <v>2</v>
      </c>
      <c r="W3549" t="s">
        <v>6525</v>
      </c>
      <c r="X3549" t="s">
        <v>6526</v>
      </c>
      <c r="Y3549">
        <v>73</v>
      </c>
      <c r="Z3549" t="s">
        <v>44</v>
      </c>
      <c r="AA3549" t="s">
        <v>301</v>
      </c>
      <c r="AB3549" t="s">
        <v>46</v>
      </c>
      <c r="AC3549">
        <v>7000000</v>
      </c>
      <c r="AD3549">
        <v>2016</v>
      </c>
      <c r="AE3549">
        <v>860</v>
      </c>
      <c r="AF3549">
        <v>7</v>
      </c>
      <c r="AG3549">
        <v>2.35</v>
      </c>
      <c r="AH3549">
        <v>0</v>
      </c>
    </row>
    <row r="3550" spans="1:34">
      <c r="A3550" t="s">
        <v>34</v>
      </c>
      <c r="B3550" t="s">
        <v>7183</v>
      </c>
      <c r="C3550">
        <v>159</v>
      </c>
      <c r="D3550">
        <v>81</v>
      </c>
      <c r="E3550">
        <v>26</v>
      </c>
      <c r="F3550">
        <v>300</v>
      </c>
      <c r="G3550" t="s">
        <v>7184</v>
      </c>
      <c r="H3550">
        <v>2000</v>
      </c>
      <c r="I3550">
        <v>56536016</v>
      </c>
      <c r="J3550" t="s">
        <v>94</v>
      </c>
      <c r="Q3550" t="s">
        <v>4954</v>
      </c>
      <c r="R3550" t="s">
        <v>7185</v>
      </c>
      <c r="S3550">
        <v>13523</v>
      </c>
      <c r="T3550">
        <v>3344</v>
      </c>
      <c r="U3550" t="s">
        <v>7186</v>
      </c>
      <c r="V3550">
        <v>0</v>
      </c>
      <c r="W3550" t="s">
        <v>7187</v>
      </c>
      <c r="X3550" t="s">
        <v>7188</v>
      </c>
      <c r="Y3550">
        <v>95</v>
      </c>
      <c r="Z3550" t="s">
        <v>44</v>
      </c>
      <c r="AA3550" t="s">
        <v>45</v>
      </c>
      <c r="AB3550" t="s">
        <v>62</v>
      </c>
      <c r="AC3550">
        <v>4900000</v>
      </c>
      <c r="AD3550">
        <v>2016</v>
      </c>
      <c r="AE3550">
        <v>509</v>
      </c>
      <c r="AF3550">
        <v>6.9</v>
      </c>
      <c r="AG3550">
        <v>2.35</v>
      </c>
      <c r="AH3550">
        <v>0</v>
      </c>
    </row>
    <row r="3551" spans="1:34">
      <c r="A3551" t="s">
        <v>34</v>
      </c>
      <c r="B3551" t="s">
        <v>7234</v>
      </c>
      <c r="C3551">
        <v>533</v>
      </c>
      <c r="D3551">
        <v>100</v>
      </c>
      <c r="E3551">
        <v>421</v>
      </c>
      <c r="F3551">
        <v>159</v>
      </c>
      <c r="G3551" t="s">
        <v>7235</v>
      </c>
      <c r="H3551">
        <v>314</v>
      </c>
      <c r="I3551">
        <v>14673301</v>
      </c>
      <c r="J3551" t="s">
        <v>94</v>
      </c>
      <c r="K3551" t="s">
        <v>90</v>
      </c>
      <c r="Q3551" t="s">
        <v>7236</v>
      </c>
      <c r="R3551" t="s">
        <v>7237</v>
      </c>
      <c r="S3551">
        <v>112899</v>
      </c>
      <c r="T3551">
        <v>1062</v>
      </c>
      <c r="U3551" t="s">
        <v>7238</v>
      </c>
      <c r="V3551">
        <v>0</v>
      </c>
      <c r="W3551" t="s">
        <v>7239</v>
      </c>
      <c r="X3551" t="s">
        <v>7240</v>
      </c>
      <c r="Y3551">
        <v>631</v>
      </c>
      <c r="Z3551" t="s">
        <v>44</v>
      </c>
      <c r="AA3551" t="s">
        <v>45</v>
      </c>
      <c r="AB3551" t="s">
        <v>46</v>
      </c>
      <c r="AC3551">
        <v>2000000</v>
      </c>
      <c r="AD3551">
        <v>2014</v>
      </c>
      <c r="AE3551">
        <v>189</v>
      </c>
      <c r="AF3551">
        <v>6.9</v>
      </c>
      <c r="AG3551">
        <v>2.35</v>
      </c>
      <c r="AH3551">
        <v>45000</v>
      </c>
    </row>
    <row r="3552" spans="1:34">
      <c r="A3552" t="s">
        <v>76</v>
      </c>
      <c r="B3552" t="s">
        <v>7269</v>
      </c>
      <c r="C3552">
        <v>203</v>
      </c>
      <c r="D3552">
        <v>82</v>
      </c>
      <c r="E3552">
        <v>385</v>
      </c>
      <c r="F3552">
        <v>22</v>
      </c>
      <c r="G3552" t="s">
        <v>7270</v>
      </c>
      <c r="H3552">
        <v>48</v>
      </c>
      <c r="I3552">
        <v>126387</v>
      </c>
      <c r="J3552" t="s">
        <v>94</v>
      </c>
      <c r="Q3552" t="s">
        <v>7271</v>
      </c>
      <c r="R3552" t="s">
        <v>7272</v>
      </c>
      <c r="S3552">
        <v>14985</v>
      </c>
      <c r="T3552">
        <v>123</v>
      </c>
      <c r="U3552" t="s">
        <v>7273</v>
      </c>
      <c r="V3552">
        <v>0</v>
      </c>
      <c r="W3552" t="s">
        <v>7274</v>
      </c>
      <c r="X3552" t="s">
        <v>7275</v>
      </c>
      <c r="Y3552">
        <v>253</v>
      </c>
      <c r="Z3552" t="s">
        <v>110</v>
      </c>
      <c r="AA3552" t="s">
        <v>111</v>
      </c>
      <c r="AB3552" t="s">
        <v>2034</v>
      </c>
      <c r="AC3552">
        <v>400000</v>
      </c>
      <c r="AD3552">
        <v>1981</v>
      </c>
      <c r="AE3552">
        <v>22</v>
      </c>
      <c r="AF3552">
        <v>6.9</v>
      </c>
      <c r="AG3552">
        <v>2.35</v>
      </c>
      <c r="AH3552">
        <v>2000</v>
      </c>
    </row>
    <row r="3553" spans="1:34">
      <c r="A3553" t="s">
        <v>34</v>
      </c>
      <c r="B3553" t="s">
        <v>3492</v>
      </c>
      <c r="C3553">
        <v>208</v>
      </c>
      <c r="D3553">
        <v>122</v>
      </c>
      <c r="E3553">
        <v>117</v>
      </c>
      <c r="F3553">
        <v>140</v>
      </c>
      <c r="G3553" t="s">
        <v>555</v>
      </c>
      <c r="H3553">
        <v>40000</v>
      </c>
      <c r="I3553">
        <v>31598308</v>
      </c>
      <c r="J3553" t="s">
        <v>94</v>
      </c>
      <c r="K3553" t="s">
        <v>90</v>
      </c>
      <c r="L3553" t="s">
        <v>57</v>
      </c>
      <c r="Q3553" t="s">
        <v>785</v>
      </c>
      <c r="R3553" t="s">
        <v>7414</v>
      </c>
      <c r="S3553">
        <v>124765</v>
      </c>
      <c r="T3553">
        <v>41636</v>
      </c>
      <c r="U3553" t="s">
        <v>1871</v>
      </c>
      <c r="V3553">
        <v>1</v>
      </c>
      <c r="W3553" t="s">
        <v>7415</v>
      </c>
      <c r="X3553" t="s">
        <v>7416</v>
      </c>
      <c r="Y3553">
        <v>541</v>
      </c>
      <c r="Z3553" t="s">
        <v>44</v>
      </c>
      <c r="AA3553" t="s">
        <v>45</v>
      </c>
      <c r="AB3553" t="s">
        <v>46</v>
      </c>
      <c r="AC3553">
        <v>35000000</v>
      </c>
      <c r="AD3553">
        <v>2001</v>
      </c>
      <c r="AE3553">
        <v>1000</v>
      </c>
      <c r="AF3553">
        <v>6.8</v>
      </c>
      <c r="AG3553">
        <v>2.35</v>
      </c>
      <c r="AH3553">
        <v>0</v>
      </c>
    </row>
    <row r="3554" spans="1:34">
      <c r="A3554" t="s">
        <v>34</v>
      </c>
      <c r="B3554" t="s">
        <v>2193</v>
      </c>
      <c r="C3554">
        <v>196</v>
      </c>
      <c r="D3554">
        <v>115</v>
      </c>
      <c r="E3554">
        <v>0</v>
      </c>
      <c r="F3554">
        <v>716</v>
      </c>
      <c r="G3554" t="s">
        <v>2480</v>
      </c>
      <c r="H3554">
        <v>1000</v>
      </c>
      <c r="I3554">
        <v>2840417</v>
      </c>
      <c r="J3554" t="s">
        <v>94</v>
      </c>
      <c r="K3554" t="s">
        <v>86</v>
      </c>
      <c r="L3554" t="s">
        <v>57</v>
      </c>
      <c r="Q3554" t="s">
        <v>1410</v>
      </c>
      <c r="R3554" t="s">
        <v>7598</v>
      </c>
      <c r="S3554">
        <v>77493</v>
      </c>
      <c r="T3554">
        <v>2990</v>
      </c>
      <c r="U3554" t="s">
        <v>331</v>
      </c>
      <c r="V3554">
        <v>0</v>
      </c>
      <c r="W3554" t="s">
        <v>7599</v>
      </c>
      <c r="X3554" t="s">
        <v>7600</v>
      </c>
      <c r="Y3554">
        <v>527</v>
      </c>
      <c r="Z3554" t="s">
        <v>44</v>
      </c>
      <c r="AA3554" t="s">
        <v>710</v>
      </c>
      <c r="AB3554" t="s">
        <v>46</v>
      </c>
      <c r="AC3554">
        <v>31000000</v>
      </c>
      <c r="AD3554">
        <v>1999</v>
      </c>
      <c r="AE3554">
        <v>900</v>
      </c>
      <c r="AF3554">
        <v>6.8</v>
      </c>
      <c r="AG3554">
        <v>1.85</v>
      </c>
      <c r="AH3554">
        <v>6000</v>
      </c>
    </row>
    <row r="3555" spans="1:34">
      <c r="A3555" t="s">
        <v>34</v>
      </c>
      <c r="B3555" t="s">
        <v>7847</v>
      </c>
      <c r="C3555">
        <v>425</v>
      </c>
      <c r="D3555">
        <v>92</v>
      </c>
      <c r="E3555">
        <v>22</v>
      </c>
      <c r="F3555">
        <v>159</v>
      </c>
      <c r="G3555" t="s">
        <v>7848</v>
      </c>
      <c r="H3555">
        <v>648</v>
      </c>
      <c r="I3555">
        <v>25138292</v>
      </c>
      <c r="J3555" t="s">
        <v>94</v>
      </c>
      <c r="K3555" t="s">
        <v>90</v>
      </c>
      <c r="Q3555" t="s">
        <v>3072</v>
      </c>
      <c r="R3555" t="s">
        <v>7849</v>
      </c>
      <c r="S3555">
        <v>66483</v>
      </c>
      <c r="T3555">
        <v>1122</v>
      </c>
      <c r="U3555" t="s">
        <v>7850</v>
      </c>
      <c r="V3555">
        <v>0</v>
      </c>
      <c r="W3555" t="s">
        <v>7851</v>
      </c>
      <c r="X3555" t="s">
        <v>7852</v>
      </c>
      <c r="Y3555">
        <v>452</v>
      </c>
      <c r="Z3555" t="s">
        <v>44</v>
      </c>
      <c r="AA3555" t="s">
        <v>45</v>
      </c>
      <c r="AB3555" t="s">
        <v>46</v>
      </c>
      <c r="AC3555">
        <v>3500000</v>
      </c>
      <c r="AD3555">
        <v>2015</v>
      </c>
      <c r="AE3555">
        <v>191</v>
      </c>
      <c r="AF3555">
        <v>6.8</v>
      </c>
      <c r="AG3555">
        <v>1.66</v>
      </c>
      <c r="AH3555">
        <v>43000</v>
      </c>
    </row>
    <row r="3556" spans="1:34">
      <c r="A3556" t="s">
        <v>34</v>
      </c>
      <c r="B3556" t="s">
        <v>7860</v>
      </c>
      <c r="C3556">
        <v>411</v>
      </c>
      <c r="D3556">
        <v>110</v>
      </c>
      <c r="E3556">
        <v>301</v>
      </c>
      <c r="F3556">
        <v>412</v>
      </c>
      <c r="G3556" t="s">
        <v>7861</v>
      </c>
      <c r="H3556">
        <v>1000</v>
      </c>
      <c r="I3556">
        <v>48056940</v>
      </c>
      <c r="J3556" t="s">
        <v>94</v>
      </c>
      <c r="K3556" t="s">
        <v>90</v>
      </c>
      <c r="Q3556" t="s">
        <v>7862</v>
      </c>
      <c r="R3556" t="s">
        <v>7863</v>
      </c>
      <c r="S3556">
        <v>155153</v>
      </c>
      <c r="T3556">
        <v>2239</v>
      </c>
      <c r="U3556" t="s">
        <v>2703</v>
      </c>
      <c r="V3556">
        <v>0</v>
      </c>
      <c r="W3556" t="s">
        <v>7864</v>
      </c>
      <c r="X3556" t="s">
        <v>7865</v>
      </c>
      <c r="Y3556">
        <v>524</v>
      </c>
      <c r="Z3556" t="s">
        <v>44</v>
      </c>
      <c r="AA3556" t="s">
        <v>45</v>
      </c>
      <c r="AB3556" t="s">
        <v>46</v>
      </c>
      <c r="AC3556">
        <v>3000000</v>
      </c>
      <c r="AD3556">
        <v>2012</v>
      </c>
      <c r="AE3556">
        <v>419</v>
      </c>
      <c r="AF3556">
        <v>6.8</v>
      </c>
      <c r="AG3556">
        <v>2.35</v>
      </c>
      <c r="AH3556">
        <v>58000</v>
      </c>
    </row>
    <row r="3557" spans="1:34">
      <c r="A3557" t="s">
        <v>34</v>
      </c>
      <c r="B3557" t="s">
        <v>7866</v>
      </c>
      <c r="C3557">
        <v>251</v>
      </c>
      <c r="D3557">
        <v>89</v>
      </c>
      <c r="E3557">
        <v>192</v>
      </c>
      <c r="F3557">
        <v>142</v>
      </c>
      <c r="G3557" t="s">
        <v>7867</v>
      </c>
      <c r="H3557">
        <v>447</v>
      </c>
      <c r="I3557">
        <v>3645438</v>
      </c>
      <c r="J3557" t="s">
        <v>94</v>
      </c>
      <c r="Q3557" t="s">
        <v>4588</v>
      </c>
      <c r="R3557" t="s">
        <v>7868</v>
      </c>
      <c r="S3557">
        <v>55040</v>
      </c>
      <c r="T3557">
        <v>923</v>
      </c>
      <c r="U3557" t="s">
        <v>7869</v>
      </c>
      <c r="V3557">
        <v>1</v>
      </c>
      <c r="W3557" t="s">
        <v>7870</v>
      </c>
      <c r="X3557" t="s">
        <v>7871</v>
      </c>
      <c r="Y3557">
        <v>539</v>
      </c>
      <c r="Z3557" t="s">
        <v>390</v>
      </c>
      <c r="AA3557" t="s">
        <v>301</v>
      </c>
      <c r="AB3557" t="s">
        <v>199</v>
      </c>
      <c r="AC3557">
        <v>2200000</v>
      </c>
      <c r="AD3557">
        <v>2003</v>
      </c>
      <c r="AE3557">
        <v>236</v>
      </c>
      <c r="AF3557">
        <v>6.8</v>
      </c>
      <c r="AG3557">
        <v>2.35</v>
      </c>
      <c r="AH3557">
        <v>0</v>
      </c>
    </row>
    <row r="3558" spans="1:34">
      <c r="A3558" t="s">
        <v>34</v>
      </c>
      <c r="B3558" t="s">
        <v>8131</v>
      </c>
      <c r="C3558">
        <v>172</v>
      </c>
      <c r="D3558">
        <v>130</v>
      </c>
      <c r="E3558">
        <v>545</v>
      </c>
      <c r="F3558">
        <v>552</v>
      </c>
      <c r="G3558" t="s">
        <v>1711</v>
      </c>
      <c r="H3558">
        <v>722</v>
      </c>
      <c r="I3558">
        <v>26616590</v>
      </c>
      <c r="J3558" t="s">
        <v>94</v>
      </c>
      <c r="K3558" t="s">
        <v>86</v>
      </c>
      <c r="L3558" t="s">
        <v>57</v>
      </c>
      <c r="Q3558" t="s">
        <v>3359</v>
      </c>
      <c r="R3558" t="s">
        <v>8132</v>
      </c>
      <c r="S3558">
        <v>120416</v>
      </c>
      <c r="T3558">
        <v>2525</v>
      </c>
      <c r="U3558" t="s">
        <v>2668</v>
      </c>
      <c r="V3558">
        <v>0</v>
      </c>
      <c r="W3558" t="s">
        <v>8133</v>
      </c>
      <c r="X3558" t="s">
        <v>8134</v>
      </c>
      <c r="Y3558">
        <v>857</v>
      </c>
      <c r="Z3558" t="s">
        <v>44</v>
      </c>
      <c r="AA3558" t="s">
        <v>329</v>
      </c>
      <c r="AB3558" t="s">
        <v>46</v>
      </c>
      <c r="AC3558">
        <v>60000000</v>
      </c>
      <c r="AD3558">
        <v>1997</v>
      </c>
      <c r="AE3558">
        <v>585</v>
      </c>
      <c r="AF3558">
        <v>6.7</v>
      </c>
      <c r="AG3558">
        <v>2.35</v>
      </c>
      <c r="AH3558">
        <v>10000</v>
      </c>
    </row>
    <row r="3559" spans="1:34">
      <c r="A3559" t="s">
        <v>34</v>
      </c>
      <c r="B3559" t="s">
        <v>8303</v>
      </c>
      <c r="C3559">
        <v>211</v>
      </c>
      <c r="D3559">
        <v>98</v>
      </c>
      <c r="E3559">
        <v>70</v>
      </c>
      <c r="F3559">
        <v>591</v>
      </c>
      <c r="G3559" t="s">
        <v>8304</v>
      </c>
      <c r="H3559">
        <v>1000</v>
      </c>
      <c r="I3559">
        <v>53302314</v>
      </c>
      <c r="J3559" t="s">
        <v>94</v>
      </c>
      <c r="K3559" t="s">
        <v>57</v>
      </c>
      <c r="Q3559" t="s">
        <v>1758</v>
      </c>
      <c r="R3559" t="s">
        <v>8305</v>
      </c>
      <c r="S3559">
        <v>181058</v>
      </c>
      <c r="T3559">
        <v>3345</v>
      </c>
      <c r="U3559" t="s">
        <v>8306</v>
      </c>
      <c r="V3559">
        <v>1</v>
      </c>
      <c r="W3559" t="s">
        <v>8307</v>
      </c>
      <c r="X3559" t="s">
        <v>8308</v>
      </c>
      <c r="Y3559">
        <v>674</v>
      </c>
      <c r="Z3559" t="s">
        <v>44</v>
      </c>
      <c r="AA3559" t="s">
        <v>45</v>
      </c>
      <c r="AB3559" t="s">
        <v>46</v>
      </c>
      <c r="AC3559">
        <v>23000000</v>
      </c>
      <c r="AD3559">
        <v>2000</v>
      </c>
      <c r="AE3559">
        <v>847</v>
      </c>
      <c r="AF3559">
        <v>6.7</v>
      </c>
      <c r="AG3559">
        <v>1.85</v>
      </c>
      <c r="AH3559">
        <v>0</v>
      </c>
    </row>
    <row r="3560" spans="1:34">
      <c r="A3560" t="s">
        <v>34</v>
      </c>
      <c r="B3560" t="s">
        <v>8517</v>
      </c>
      <c r="C3560">
        <v>147</v>
      </c>
      <c r="D3560">
        <v>150</v>
      </c>
      <c r="E3560">
        <v>163</v>
      </c>
      <c r="F3560">
        <v>636</v>
      </c>
      <c r="G3560" t="s">
        <v>8518</v>
      </c>
      <c r="H3560">
        <v>2000</v>
      </c>
      <c r="I3560">
        <v>140244</v>
      </c>
      <c r="J3560" t="s">
        <v>94</v>
      </c>
      <c r="K3560" t="s">
        <v>91</v>
      </c>
      <c r="L3560" t="s">
        <v>86</v>
      </c>
      <c r="Q3560" t="s">
        <v>8203</v>
      </c>
      <c r="R3560" t="s">
        <v>8519</v>
      </c>
      <c r="S3560">
        <v>20419</v>
      </c>
      <c r="T3560">
        <v>4168</v>
      </c>
      <c r="U3560" t="s">
        <v>166</v>
      </c>
      <c r="V3560">
        <v>1</v>
      </c>
      <c r="W3560" t="s">
        <v>8520</v>
      </c>
      <c r="X3560" t="s">
        <v>8521</v>
      </c>
      <c r="Y3560">
        <v>259</v>
      </c>
      <c r="Z3560" t="s">
        <v>44</v>
      </c>
      <c r="AA3560" t="s">
        <v>45</v>
      </c>
      <c r="AB3560" t="s">
        <v>46</v>
      </c>
      <c r="AC3560">
        <v>8500000</v>
      </c>
      <c r="AD3560">
        <v>2008</v>
      </c>
      <c r="AE3560">
        <v>716</v>
      </c>
      <c r="AF3560">
        <v>6.7</v>
      </c>
      <c r="AG3560">
        <v>1.85</v>
      </c>
      <c r="AH3560">
        <v>8000</v>
      </c>
    </row>
    <row r="3561" spans="1:34">
      <c r="A3561" t="s">
        <v>34</v>
      </c>
      <c r="B3561" t="s">
        <v>2027</v>
      </c>
      <c r="C3561">
        <v>397</v>
      </c>
      <c r="D3561">
        <v>99</v>
      </c>
      <c r="E3561">
        <v>0</v>
      </c>
      <c r="F3561">
        <v>828</v>
      </c>
      <c r="G3561" t="s">
        <v>1092</v>
      </c>
      <c r="H3561">
        <v>2000</v>
      </c>
      <c r="I3561">
        <v>42057340</v>
      </c>
      <c r="J3561" t="s">
        <v>94</v>
      </c>
      <c r="K3561" t="s">
        <v>57</v>
      </c>
      <c r="Q3561" t="s">
        <v>8836</v>
      </c>
      <c r="R3561" t="s">
        <v>8974</v>
      </c>
      <c r="S3561">
        <v>158354</v>
      </c>
      <c r="T3561">
        <v>5642</v>
      </c>
      <c r="U3561" t="s">
        <v>8975</v>
      </c>
      <c r="V3561">
        <v>0</v>
      </c>
      <c r="W3561" t="s">
        <v>8976</v>
      </c>
      <c r="X3561" t="s">
        <v>8977</v>
      </c>
      <c r="Y3561">
        <v>691</v>
      </c>
      <c r="Z3561" t="s">
        <v>44</v>
      </c>
      <c r="AA3561" t="s">
        <v>45</v>
      </c>
      <c r="AB3561" t="s">
        <v>62</v>
      </c>
      <c r="AC3561">
        <v>30000000</v>
      </c>
      <c r="AD3561">
        <v>2009</v>
      </c>
      <c r="AE3561">
        <v>1000</v>
      </c>
      <c r="AF3561">
        <v>6.6</v>
      </c>
      <c r="AG3561">
        <v>2.35</v>
      </c>
      <c r="AH3561">
        <v>11000</v>
      </c>
    </row>
    <row r="3562" spans="1:34">
      <c r="A3562" t="s">
        <v>34</v>
      </c>
      <c r="B3562" t="s">
        <v>5995</v>
      </c>
      <c r="C3562">
        <v>304</v>
      </c>
      <c r="D3562">
        <v>113</v>
      </c>
      <c r="E3562">
        <v>171</v>
      </c>
      <c r="F3562">
        <v>63</v>
      </c>
      <c r="G3562" t="s">
        <v>8978</v>
      </c>
      <c r="H3562">
        <v>430</v>
      </c>
      <c r="I3562">
        <v>39568996</v>
      </c>
      <c r="J3562" t="s">
        <v>94</v>
      </c>
      <c r="Q3562" t="s">
        <v>1398</v>
      </c>
      <c r="R3562" t="s">
        <v>8979</v>
      </c>
      <c r="S3562">
        <v>138435</v>
      </c>
      <c r="T3562">
        <v>814</v>
      </c>
      <c r="U3562" t="s">
        <v>8980</v>
      </c>
      <c r="V3562">
        <v>0</v>
      </c>
      <c r="W3562" t="s">
        <v>8981</v>
      </c>
      <c r="X3562" t="s">
        <v>8982</v>
      </c>
      <c r="Y3562">
        <v>527</v>
      </c>
      <c r="Z3562" t="s">
        <v>44</v>
      </c>
      <c r="AA3562" t="s">
        <v>45</v>
      </c>
      <c r="AB3562" t="s">
        <v>46</v>
      </c>
      <c r="AC3562">
        <v>32000000</v>
      </c>
      <c r="AD3562">
        <v>2007</v>
      </c>
      <c r="AE3562">
        <v>72</v>
      </c>
      <c r="AF3562">
        <v>6.6</v>
      </c>
      <c r="AG3562">
        <v>2.35</v>
      </c>
      <c r="AH3562">
        <v>0</v>
      </c>
    </row>
    <row r="3563" spans="1:34">
      <c r="A3563" t="s">
        <v>34</v>
      </c>
      <c r="B3563" t="s">
        <v>9266</v>
      </c>
      <c r="C3563">
        <v>222</v>
      </c>
      <c r="D3563">
        <v>85</v>
      </c>
      <c r="E3563">
        <v>57</v>
      </c>
      <c r="F3563">
        <v>6</v>
      </c>
      <c r="G3563" t="s">
        <v>9267</v>
      </c>
      <c r="H3563">
        <v>37</v>
      </c>
      <c r="I3563">
        <v>27024</v>
      </c>
      <c r="J3563" t="s">
        <v>94</v>
      </c>
      <c r="Q3563" t="s">
        <v>9268</v>
      </c>
      <c r="R3563" t="s">
        <v>9269</v>
      </c>
      <c r="S3563">
        <v>55597</v>
      </c>
      <c r="T3563">
        <v>73</v>
      </c>
      <c r="U3563" t="s">
        <v>9270</v>
      </c>
      <c r="V3563">
        <v>0</v>
      </c>
      <c r="W3563" t="s">
        <v>9271</v>
      </c>
      <c r="X3563" t="s">
        <v>9272</v>
      </c>
      <c r="Y3563">
        <v>148</v>
      </c>
      <c r="Z3563" t="s">
        <v>695</v>
      </c>
      <c r="AA3563" t="s">
        <v>696</v>
      </c>
      <c r="AB3563" t="s">
        <v>46</v>
      </c>
      <c r="AC3563">
        <v>5600000</v>
      </c>
      <c r="AD3563">
        <v>2009</v>
      </c>
      <c r="AE3563">
        <v>9</v>
      </c>
      <c r="AF3563">
        <v>6.6</v>
      </c>
      <c r="AG3563">
        <v>1.85</v>
      </c>
      <c r="AH3563">
        <v>4000</v>
      </c>
    </row>
    <row r="3564" spans="1:34">
      <c r="A3564" t="s">
        <v>34</v>
      </c>
      <c r="B3564" t="s">
        <v>8517</v>
      </c>
      <c r="C3564">
        <v>250</v>
      </c>
      <c r="D3564">
        <v>95</v>
      </c>
      <c r="E3564">
        <v>163</v>
      </c>
      <c r="F3564">
        <v>651</v>
      </c>
      <c r="G3564" t="s">
        <v>6912</v>
      </c>
      <c r="H3564">
        <v>1000</v>
      </c>
      <c r="I3564">
        <v>87025093</v>
      </c>
      <c r="J3564" t="s">
        <v>94</v>
      </c>
      <c r="K3564" t="s">
        <v>90</v>
      </c>
      <c r="Q3564" t="s">
        <v>2792</v>
      </c>
      <c r="R3564" t="s">
        <v>9286</v>
      </c>
      <c r="S3564">
        <v>188679</v>
      </c>
      <c r="T3564">
        <v>4134</v>
      </c>
      <c r="U3564" t="s">
        <v>2536</v>
      </c>
      <c r="V3564">
        <v>0</v>
      </c>
      <c r="W3564" t="s">
        <v>9287</v>
      </c>
      <c r="X3564" t="s">
        <v>9288</v>
      </c>
      <c r="Y3564">
        <v>864</v>
      </c>
      <c r="Z3564" t="s">
        <v>44</v>
      </c>
      <c r="AA3564" t="s">
        <v>45</v>
      </c>
      <c r="AB3564" t="s">
        <v>46</v>
      </c>
      <c r="AC3564">
        <v>4000000</v>
      </c>
      <c r="AD3564">
        <v>2005</v>
      </c>
      <c r="AE3564">
        <v>654</v>
      </c>
      <c r="AF3564">
        <v>6.6</v>
      </c>
      <c r="AG3564">
        <v>1.85</v>
      </c>
      <c r="AH3564">
        <v>0</v>
      </c>
    </row>
    <row r="3565" spans="1:34">
      <c r="A3565" t="s">
        <v>34</v>
      </c>
      <c r="B3565" t="s">
        <v>5086</v>
      </c>
      <c r="C3565">
        <v>161</v>
      </c>
      <c r="D3565">
        <v>91</v>
      </c>
      <c r="E3565">
        <v>287</v>
      </c>
      <c r="F3565">
        <v>725</v>
      </c>
      <c r="G3565" t="s">
        <v>9349</v>
      </c>
      <c r="H3565">
        <v>1000</v>
      </c>
      <c r="I3565">
        <v>17986000</v>
      </c>
      <c r="J3565" t="s">
        <v>94</v>
      </c>
      <c r="Q3565" t="s">
        <v>9350</v>
      </c>
      <c r="R3565" t="s">
        <v>9351</v>
      </c>
      <c r="S3565">
        <v>22773</v>
      </c>
      <c r="T3565">
        <v>4438</v>
      </c>
      <c r="U3565" t="s">
        <v>1565</v>
      </c>
      <c r="V3565">
        <v>0</v>
      </c>
      <c r="W3565" t="s">
        <v>9352</v>
      </c>
      <c r="X3565" t="s">
        <v>9353</v>
      </c>
      <c r="Y3565">
        <v>195</v>
      </c>
      <c r="Z3565" t="s">
        <v>44</v>
      </c>
      <c r="AA3565" t="s">
        <v>45</v>
      </c>
      <c r="AB3565" t="s">
        <v>46</v>
      </c>
      <c r="AC3565">
        <v>1000000</v>
      </c>
      <c r="AD3565">
        <v>1981</v>
      </c>
      <c r="AE3565">
        <v>823</v>
      </c>
      <c r="AF3565">
        <v>6.6</v>
      </c>
      <c r="AG3565">
        <v>1.85</v>
      </c>
      <c r="AH3565">
        <v>0</v>
      </c>
    </row>
    <row r="3566" spans="1:34">
      <c r="A3566" t="s">
        <v>76</v>
      </c>
      <c r="B3566" t="s">
        <v>3668</v>
      </c>
      <c r="C3566">
        <v>193</v>
      </c>
      <c r="D3566">
        <v>104</v>
      </c>
      <c r="E3566">
        <v>34</v>
      </c>
      <c r="F3566">
        <v>280</v>
      </c>
      <c r="G3566" t="s">
        <v>9592</v>
      </c>
      <c r="H3566">
        <v>545</v>
      </c>
      <c r="I3566">
        <v>47806295</v>
      </c>
      <c r="J3566" t="s">
        <v>94</v>
      </c>
      <c r="K3566" t="s">
        <v>90</v>
      </c>
      <c r="L3566" t="s">
        <v>57</v>
      </c>
      <c r="Q3566" t="s">
        <v>1298</v>
      </c>
      <c r="R3566" t="s">
        <v>9593</v>
      </c>
      <c r="S3566">
        <v>87447</v>
      </c>
      <c r="T3566">
        <v>1274</v>
      </c>
      <c r="U3566" t="s">
        <v>9594</v>
      </c>
      <c r="V3566">
        <v>0</v>
      </c>
      <c r="W3566" t="s">
        <v>9595</v>
      </c>
      <c r="X3566" t="s">
        <v>9596</v>
      </c>
      <c r="Y3566">
        <v>371</v>
      </c>
      <c r="Z3566" t="s">
        <v>44</v>
      </c>
      <c r="AA3566" t="s">
        <v>45</v>
      </c>
      <c r="AB3566" t="s">
        <v>62</v>
      </c>
      <c r="AC3566">
        <v>43000000</v>
      </c>
      <c r="AD3566">
        <v>2005</v>
      </c>
      <c r="AE3566">
        <v>351</v>
      </c>
      <c r="AF3566">
        <v>6.5</v>
      </c>
      <c r="AG3566">
        <v>2.35</v>
      </c>
      <c r="AH3566">
        <v>0</v>
      </c>
    </row>
    <row r="3567" spans="1:34">
      <c r="A3567" t="s">
        <v>34</v>
      </c>
      <c r="B3567" t="s">
        <v>9747</v>
      </c>
      <c r="C3567">
        <v>308</v>
      </c>
      <c r="D3567">
        <v>101</v>
      </c>
      <c r="E3567">
        <v>42</v>
      </c>
      <c r="F3567">
        <v>219</v>
      </c>
      <c r="G3567" t="s">
        <v>9748</v>
      </c>
      <c r="H3567">
        <v>991</v>
      </c>
      <c r="I3567">
        <v>39103378</v>
      </c>
      <c r="J3567" t="s">
        <v>94</v>
      </c>
      <c r="K3567" t="s">
        <v>57</v>
      </c>
      <c r="Q3567" t="s">
        <v>2171</v>
      </c>
      <c r="R3567" t="s">
        <v>9749</v>
      </c>
      <c r="S3567">
        <v>93272</v>
      </c>
      <c r="T3567">
        <v>2609</v>
      </c>
      <c r="U3567" t="s">
        <v>9750</v>
      </c>
      <c r="V3567">
        <v>0</v>
      </c>
      <c r="W3567" t="s">
        <v>9751</v>
      </c>
      <c r="X3567" t="s">
        <v>9752</v>
      </c>
      <c r="Y3567">
        <v>251</v>
      </c>
      <c r="Z3567" t="s">
        <v>44</v>
      </c>
      <c r="AA3567" t="s">
        <v>45</v>
      </c>
      <c r="AB3567" t="s">
        <v>46</v>
      </c>
      <c r="AC3567">
        <v>20000000</v>
      </c>
      <c r="AD3567">
        <v>2010</v>
      </c>
      <c r="AE3567">
        <v>894</v>
      </c>
      <c r="AF3567">
        <v>6.5</v>
      </c>
      <c r="AG3567">
        <v>2.35</v>
      </c>
      <c r="AH3567">
        <v>0</v>
      </c>
    </row>
    <row r="3568" spans="1:34">
      <c r="A3568" t="s">
        <v>34</v>
      </c>
      <c r="B3568" t="s">
        <v>9769</v>
      </c>
      <c r="C3568">
        <v>543</v>
      </c>
      <c r="D3568">
        <v>96</v>
      </c>
      <c r="E3568">
        <v>201</v>
      </c>
      <c r="F3568">
        <v>58</v>
      </c>
      <c r="G3568" t="s">
        <v>9770</v>
      </c>
      <c r="H3568">
        <v>394</v>
      </c>
      <c r="I3568">
        <v>54239856</v>
      </c>
      <c r="J3568" t="s">
        <v>94</v>
      </c>
      <c r="Q3568" t="s">
        <v>5227</v>
      </c>
      <c r="R3568" t="s">
        <v>9771</v>
      </c>
      <c r="S3568">
        <v>125016</v>
      </c>
      <c r="T3568">
        <v>673</v>
      </c>
      <c r="U3568" t="s">
        <v>9772</v>
      </c>
      <c r="V3568">
        <v>0</v>
      </c>
      <c r="W3568" t="s">
        <v>9773</v>
      </c>
      <c r="X3568" t="s">
        <v>9774</v>
      </c>
      <c r="Y3568">
        <v>789</v>
      </c>
      <c r="Z3568" t="s">
        <v>44</v>
      </c>
      <c r="AA3568" t="s">
        <v>45</v>
      </c>
      <c r="AB3568" t="s">
        <v>46</v>
      </c>
      <c r="AC3568">
        <v>17000000</v>
      </c>
      <c r="AD3568">
        <v>2013</v>
      </c>
      <c r="AE3568">
        <v>150</v>
      </c>
      <c r="AF3568">
        <v>6.5</v>
      </c>
      <c r="AG3568">
        <v>2.35</v>
      </c>
      <c r="AH3568">
        <v>70000</v>
      </c>
    </row>
    <row r="3569" spans="1:34">
      <c r="A3569" t="s">
        <v>34</v>
      </c>
      <c r="B3569" t="s">
        <v>9958</v>
      </c>
      <c r="C3569">
        <v>336</v>
      </c>
      <c r="D3569">
        <v>104</v>
      </c>
      <c r="E3569">
        <v>59</v>
      </c>
      <c r="F3569">
        <v>202</v>
      </c>
      <c r="G3569" t="s">
        <v>5702</v>
      </c>
      <c r="H3569">
        <v>972</v>
      </c>
      <c r="I3569">
        <v>27689474</v>
      </c>
      <c r="J3569" t="s">
        <v>94</v>
      </c>
      <c r="K3569" t="s">
        <v>90</v>
      </c>
      <c r="Q3569" t="s">
        <v>9959</v>
      </c>
      <c r="R3569" t="s">
        <v>9960</v>
      </c>
      <c r="S3569">
        <v>85688</v>
      </c>
      <c r="T3569">
        <v>2071</v>
      </c>
      <c r="U3569" t="s">
        <v>9961</v>
      </c>
      <c r="V3569">
        <v>0</v>
      </c>
      <c r="W3569" t="s">
        <v>9962</v>
      </c>
      <c r="X3569" t="s">
        <v>9963</v>
      </c>
      <c r="Y3569">
        <v>339</v>
      </c>
      <c r="Z3569" t="s">
        <v>44</v>
      </c>
      <c r="AA3569" t="s">
        <v>45</v>
      </c>
      <c r="AB3569" t="s">
        <v>46</v>
      </c>
      <c r="AC3569">
        <v>5000000</v>
      </c>
      <c r="AD3569">
        <v>2013</v>
      </c>
      <c r="AE3569">
        <v>407</v>
      </c>
      <c r="AF3569">
        <v>6.5</v>
      </c>
      <c r="AG3569">
        <v>2.35</v>
      </c>
      <c r="AH3569">
        <v>23000</v>
      </c>
    </row>
    <row r="3570" spans="1:34">
      <c r="A3570" t="s">
        <v>34</v>
      </c>
      <c r="B3570" t="s">
        <v>2485</v>
      </c>
      <c r="C3570">
        <v>127</v>
      </c>
      <c r="D3570">
        <v>100</v>
      </c>
      <c r="E3570">
        <v>122</v>
      </c>
      <c r="F3570">
        <v>83</v>
      </c>
      <c r="G3570" t="s">
        <v>3102</v>
      </c>
      <c r="H3570">
        <v>210</v>
      </c>
      <c r="I3570">
        <v>373967</v>
      </c>
      <c r="J3570" t="s">
        <v>94</v>
      </c>
      <c r="K3570" t="s">
        <v>90</v>
      </c>
      <c r="Q3570" t="s">
        <v>493</v>
      </c>
      <c r="R3570" t="s">
        <v>10019</v>
      </c>
      <c r="S3570">
        <v>43839</v>
      </c>
      <c r="T3570">
        <v>469</v>
      </c>
      <c r="U3570" t="s">
        <v>4522</v>
      </c>
      <c r="V3570">
        <v>0</v>
      </c>
      <c r="W3570" t="s">
        <v>10020</v>
      </c>
      <c r="X3570" t="s">
        <v>10021</v>
      </c>
      <c r="Y3570">
        <v>481</v>
      </c>
      <c r="Z3570" t="s">
        <v>44</v>
      </c>
      <c r="AA3570" t="s">
        <v>45</v>
      </c>
      <c r="AB3570" t="s">
        <v>46</v>
      </c>
      <c r="AC3570">
        <v>1500000</v>
      </c>
      <c r="AD3570">
        <v>2001</v>
      </c>
      <c r="AE3570">
        <v>148</v>
      </c>
      <c r="AF3570">
        <v>6.5</v>
      </c>
      <c r="AG3570">
        <v>2.35</v>
      </c>
      <c r="AH3570">
        <v>0</v>
      </c>
    </row>
    <row r="3571" spans="1:34">
      <c r="A3571" t="s">
        <v>34</v>
      </c>
      <c r="B3571" t="s">
        <v>7866</v>
      </c>
      <c r="C3571">
        <v>265</v>
      </c>
      <c r="D3571">
        <v>108</v>
      </c>
      <c r="E3571">
        <v>192</v>
      </c>
      <c r="F3571">
        <v>580</v>
      </c>
      <c r="G3571" t="s">
        <v>10491</v>
      </c>
      <c r="H3571">
        <v>1000</v>
      </c>
      <c r="I3571">
        <v>41777564</v>
      </c>
      <c r="J3571" t="s">
        <v>94</v>
      </c>
      <c r="Q3571" t="s">
        <v>5851</v>
      </c>
      <c r="R3571" t="s">
        <v>10492</v>
      </c>
      <c r="S3571">
        <v>129719</v>
      </c>
      <c r="T3571">
        <v>4500</v>
      </c>
      <c r="U3571" t="s">
        <v>4164</v>
      </c>
      <c r="V3571">
        <v>0</v>
      </c>
      <c r="W3571" t="s">
        <v>10493</v>
      </c>
      <c r="X3571" t="s">
        <v>10494</v>
      </c>
      <c r="Y3571">
        <v>855</v>
      </c>
      <c r="Z3571" t="s">
        <v>44</v>
      </c>
      <c r="AA3571" t="s">
        <v>45</v>
      </c>
      <c r="AB3571" t="s">
        <v>46</v>
      </c>
      <c r="AC3571">
        <v>15000000</v>
      </c>
      <c r="AD3571">
        <v>2006</v>
      </c>
      <c r="AE3571">
        <v>1000</v>
      </c>
      <c r="AF3571">
        <v>6.4</v>
      </c>
      <c r="AG3571">
        <v>2.35</v>
      </c>
      <c r="AH3571">
        <v>0</v>
      </c>
    </row>
    <row r="3572" spans="1:34">
      <c r="A3572" t="s">
        <v>34</v>
      </c>
      <c r="B3572" t="s">
        <v>2688</v>
      </c>
      <c r="C3572">
        <v>154</v>
      </c>
      <c r="D3572">
        <v>104</v>
      </c>
      <c r="E3572">
        <v>0</v>
      </c>
      <c r="F3572">
        <v>1000</v>
      </c>
      <c r="G3572" t="s">
        <v>3842</v>
      </c>
      <c r="H3572">
        <v>4000</v>
      </c>
      <c r="I3572">
        <v>40064955</v>
      </c>
      <c r="J3572" t="s">
        <v>94</v>
      </c>
      <c r="K3572" t="s">
        <v>90</v>
      </c>
      <c r="L3572" t="s">
        <v>86</v>
      </c>
      <c r="Q3572" t="s">
        <v>7954</v>
      </c>
      <c r="R3572" t="s">
        <v>10517</v>
      </c>
      <c r="S3572">
        <v>92074</v>
      </c>
      <c r="T3572">
        <v>12170</v>
      </c>
      <c r="U3572" t="s">
        <v>2209</v>
      </c>
      <c r="V3572">
        <v>1</v>
      </c>
      <c r="W3572" t="s">
        <v>10518</v>
      </c>
      <c r="X3572" t="s">
        <v>10519</v>
      </c>
      <c r="Y3572">
        <v>502</v>
      </c>
      <c r="Z3572" t="s">
        <v>44</v>
      </c>
      <c r="AA3572" t="s">
        <v>45</v>
      </c>
      <c r="AB3572" t="s">
        <v>46</v>
      </c>
      <c r="AC3572">
        <v>15000000</v>
      </c>
      <c r="AD3572">
        <v>1998</v>
      </c>
      <c r="AE3572">
        <v>4000</v>
      </c>
      <c r="AF3572">
        <v>6.4</v>
      </c>
      <c r="AG3572">
        <v>1.85</v>
      </c>
      <c r="AH3572">
        <v>0</v>
      </c>
    </row>
    <row r="3573" spans="1:34">
      <c r="A3573" t="s">
        <v>34</v>
      </c>
      <c r="B3573" t="s">
        <v>10644</v>
      </c>
      <c r="C3573">
        <v>238</v>
      </c>
      <c r="D3573">
        <v>95</v>
      </c>
      <c r="E3573">
        <v>243</v>
      </c>
      <c r="F3573">
        <v>725</v>
      </c>
      <c r="G3573" t="s">
        <v>10645</v>
      </c>
      <c r="H3573">
        <v>969</v>
      </c>
      <c r="I3573">
        <v>100659</v>
      </c>
      <c r="J3573" t="s">
        <v>94</v>
      </c>
      <c r="Q3573" t="s">
        <v>10646</v>
      </c>
      <c r="R3573" t="s">
        <v>10647</v>
      </c>
      <c r="S3573">
        <v>30160</v>
      </c>
      <c r="T3573">
        <v>3833</v>
      </c>
      <c r="U3573" t="s">
        <v>1565</v>
      </c>
      <c r="V3573">
        <v>0</v>
      </c>
      <c r="W3573" t="s">
        <v>10648</v>
      </c>
      <c r="X3573" t="s">
        <v>10649</v>
      </c>
      <c r="Y3573">
        <v>193</v>
      </c>
      <c r="Z3573" t="s">
        <v>44</v>
      </c>
      <c r="AA3573" t="s">
        <v>45</v>
      </c>
      <c r="AB3573" t="s">
        <v>46</v>
      </c>
      <c r="AC3573">
        <v>900000</v>
      </c>
      <c r="AD3573">
        <v>2009</v>
      </c>
      <c r="AE3573">
        <v>962</v>
      </c>
      <c r="AF3573">
        <v>6.4</v>
      </c>
      <c r="AG3573">
        <v>1.85</v>
      </c>
      <c r="AH3573">
        <v>0</v>
      </c>
    </row>
    <row r="3574" spans="1:34">
      <c r="A3574" t="s">
        <v>76</v>
      </c>
      <c r="B3574" t="s">
        <v>10664</v>
      </c>
      <c r="C3574">
        <v>360</v>
      </c>
      <c r="D3574">
        <v>81</v>
      </c>
      <c r="E3574">
        <v>19</v>
      </c>
      <c r="F3574">
        <v>39</v>
      </c>
      <c r="G3574" t="s">
        <v>10665</v>
      </c>
      <c r="H3574">
        <v>170</v>
      </c>
      <c r="I3574">
        <v>140530114</v>
      </c>
      <c r="J3574" t="s">
        <v>94</v>
      </c>
      <c r="Q3574" t="s">
        <v>10666</v>
      </c>
      <c r="R3574" t="s">
        <v>10667</v>
      </c>
      <c r="S3574">
        <v>186786</v>
      </c>
      <c r="T3574">
        <v>399</v>
      </c>
      <c r="U3574" t="s">
        <v>10668</v>
      </c>
      <c r="V3574">
        <v>0</v>
      </c>
      <c r="W3574" t="s">
        <v>10669</v>
      </c>
      <c r="X3574" t="s">
        <v>10670</v>
      </c>
      <c r="Y3574">
        <v>3400</v>
      </c>
      <c r="Z3574" t="s">
        <v>44</v>
      </c>
      <c r="AA3574" t="s">
        <v>45</v>
      </c>
      <c r="AB3574" t="s">
        <v>46</v>
      </c>
      <c r="AC3574">
        <v>60000</v>
      </c>
      <c r="AD3574">
        <v>1999</v>
      </c>
      <c r="AE3574">
        <v>170</v>
      </c>
      <c r="AF3574">
        <v>6.4</v>
      </c>
      <c r="AG3574">
        <v>1.33</v>
      </c>
      <c r="AH3574">
        <v>0</v>
      </c>
    </row>
    <row r="3575" spans="1:34">
      <c r="A3575" t="s">
        <v>34</v>
      </c>
      <c r="B3575" t="s">
        <v>9689</v>
      </c>
      <c r="C3575">
        <v>225</v>
      </c>
      <c r="D3575">
        <v>109</v>
      </c>
      <c r="E3575">
        <v>763</v>
      </c>
      <c r="F3575">
        <v>311</v>
      </c>
      <c r="G3575" t="s">
        <v>5422</v>
      </c>
      <c r="H3575">
        <v>812</v>
      </c>
      <c r="I3575">
        <v>61280963</v>
      </c>
      <c r="J3575" t="s">
        <v>94</v>
      </c>
      <c r="K3575" t="s">
        <v>86</v>
      </c>
      <c r="L3575" t="s">
        <v>57</v>
      </c>
      <c r="Q3575" t="s">
        <v>5804</v>
      </c>
      <c r="R3575" t="s">
        <v>10893</v>
      </c>
      <c r="S3575">
        <v>79877</v>
      </c>
      <c r="T3575">
        <v>2474</v>
      </c>
      <c r="U3575" t="s">
        <v>10894</v>
      </c>
      <c r="V3575">
        <v>1</v>
      </c>
      <c r="W3575" t="s">
        <v>10895</v>
      </c>
      <c r="X3575" t="s">
        <v>10896</v>
      </c>
      <c r="Y3575">
        <v>677</v>
      </c>
      <c r="Z3575" t="s">
        <v>44</v>
      </c>
      <c r="AA3575" t="s">
        <v>45</v>
      </c>
      <c r="AB3575" t="s">
        <v>46</v>
      </c>
      <c r="AC3575">
        <v>33000000</v>
      </c>
      <c r="AD3575">
        <v>2000</v>
      </c>
      <c r="AE3575">
        <v>551</v>
      </c>
      <c r="AF3575">
        <v>6.3</v>
      </c>
      <c r="AG3575">
        <v>2.35</v>
      </c>
      <c r="AH3575">
        <v>0</v>
      </c>
    </row>
    <row r="3576" spans="1:34">
      <c r="A3576" t="s">
        <v>34</v>
      </c>
      <c r="B3576" t="s">
        <v>7810</v>
      </c>
      <c r="C3576">
        <v>273</v>
      </c>
      <c r="D3576">
        <v>80</v>
      </c>
      <c r="E3576">
        <v>66</v>
      </c>
      <c r="F3576">
        <v>816</v>
      </c>
      <c r="G3576" t="s">
        <v>2221</v>
      </c>
      <c r="H3576">
        <v>2000</v>
      </c>
      <c r="I3576">
        <v>33583175</v>
      </c>
      <c r="J3576" t="s">
        <v>94</v>
      </c>
      <c r="K3576" t="s">
        <v>90</v>
      </c>
      <c r="L3576" t="s">
        <v>57</v>
      </c>
      <c r="Q3576" t="s">
        <v>8836</v>
      </c>
      <c r="R3576" t="s">
        <v>11117</v>
      </c>
      <c r="S3576">
        <v>104089</v>
      </c>
      <c r="T3576">
        <v>5628</v>
      </c>
      <c r="U3576" t="s">
        <v>5991</v>
      </c>
      <c r="V3576">
        <v>0</v>
      </c>
      <c r="W3576" t="s">
        <v>11118</v>
      </c>
      <c r="X3576" t="s">
        <v>11119</v>
      </c>
      <c r="Y3576">
        <v>319</v>
      </c>
      <c r="Z3576" t="s">
        <v>44</v>
      </c>
      <c r="AA3576" t="s">
        <v>45</v>
      </c>
      <c r="AB3576" t="s">
        <v>62</v>
      </c>
      <c r="AC3576">
        <v>10000000</v>
      </c>
      <c r="AD3576">
        <v>2010</v>
      </c>
      <c r="AE3576">
        <v>904</v>
      </c>
      <c r="AF3576">
        <v>6.3</v>
      </c>
      <c r="AG3576">
        <v>2.35</v>
      </c>
      <c r="AH3576">
        <v>16000</v>
      </c>
    </row>
    <row r="3577" spans="1:34">
      <c r="A3577" t="s">
        <v>34</v>
      </c>
      <c r="B3577" t="s">
        <v>11209</v>
      </c>
      <c r="C3577">
        <v>225</v>
      </c>
      <c r="D3577">
        <v>105</v>
      </c>
      <c r="E3577">
        <v>68</v>
      </c>
      <c r="F3577">
        <v>374</v>
      </c>
      <c r="G3577" t="s">
        <v>2114</v>
      </c>
      <c r="H3577">
        <v>635</v>
      </c>
      <c r="I3577">
        <v>92401</v>
      </c>
      <c r="J3577" t="s">
        <v>94</v>
      </c>
      <c r="K3577" t="s">
        <v>57</v>
      </c>
      <c r="Q3577" t="s">
        <v>11210</v>
      </c>
      <c r="R3577" t="s">
        <v>11211</v>
      </c>
      <c r="S3577">
        <v>56402</v>
      </c>
      <c r="T3577">
        <v>2423</v>
      </c>
      <c r="U3577" t="s">
        <v>11212</v>
      </c>
      <c r="V3577">
        <v>0</v>
      </c>
      <c r="W3577" t="s">
        <v>11213</v>
      </c>
      <c r="X3577" t="s">
        <v>11214</v>
      </c>
      <c r="Y3577">
        <v>209</v>
      </c>
      <c r="Z3577" t="s">
        <v>44</v>
      </c>
      <c r="AA3577" t="s">
        <v>45</v>
      </c>
      <c r="AB3577" t="s">
        <v>46</v>
      </c>
      <c r="AC3577">
        <v>2000000</v>
      </c>
      <c r="AD3577">
        <v>2010</v>
      </c>
      <c r="AE3577">
        <v>445</v>
      </c>
      <c r="AF3577">
        <v>6.3</v>
      </c>
      <c r="AG3577">
        <v>2.35</v>
      </c>
      <c r="AH3577">
        <v>17000</v>
      </c>
    </row>
    <row r="3578" spans="1:34">
      <c r="A3578" t="s">
        <v>34</v>
      </c>
      <c r="B3578" t="s">
        <v>11229</v>
      </c>
      <c r="C3578">
        <v>409</v>
      </c>
      <c r="D3578">
        <v>84</v>
      </c>
      <c r="E3578">
        <v>110</v>
      </c>
      <c r="F3578">
        <v>21</v>
      </c>
      <c r="G3578" t="s">
        <v>11230</v>
      </c>
      <c r="H3578">
        <v>189</v>
      </c>
      <c r="I3578">
        <v>107917283</v>
      </c>
      <c r="J3578" t="s">
        <v>94</v>
      </c>
      <c r="Q3578" t="s">
        <v>11231</v>
      </c>
      <c r="R3578" t="s">
        <v>11232</v>
      </c>
      <c r="S3578">
        <v>184824</v>
      </c>
      <c r="T3578">
        <v>330</v>
      </c>
      <c r="U3578" t="s">
        <v>11233</v>
      </c>
      <c r="V3578">
        <v>0</v>
      </c>
      <c r="W3578" t="s">
        <v>11234</v>
      </c>
      <c r="X3578" t="s">
        <v>11235</v>
      </c>
      <c r="Y3578">
        <v>1189</v>
      </c>
      <c r="Z3578" t="s">
        <v>44</v>
      </c>
      <c r="AA3578" t="s">
        <v>45</v>
      </c>
      <c r="AB3578" t="s">
        <v>46</v>
      </c>
      <c r="AC3578">
        <v>15000</v>
      </c>
      <c r="AD3578">
        <v>2007</v>
      </c>
      <c r="AE3578">
        <v>109</v>
      </c>
      <c r="AF3578">
        <v>6.3</v>
      </c>
      <c r="AG3578">
        <v>1.85</v>
      </c>
      <c r="AH3578">
        <v>12000</v>
      </c>
    </row>
    <row r="3579" spans="1:34">
      <c r="A3579" t="s">
        <v>34</v>
      </c>
      <c r="B3579" t="s">
        <v>3237</v>
      </c>
      <c r="C3579">
        <v>420</v>
      </c>
      <c r="D3579">
        <v>111</v>
      </c>
      <c r="E3579">
        <v>0</v>
      </c>
      <c r="F3579">
        <v>687</v>
      </c>
      <c r="G3579" t="s">
        <v>11382</v>
      </c>
      <c r="H3579">
        <v>2000</v>
      </c>
      <c r="I3579">
        <v>38176892</v>
      </c>
      <c r="J3579" t="s">
        <v>94</v>
      </c>
      <c r="K3579" t="s">
        <v>90</v>
      </c>
      <c r="Q3579" t="s">
        <v>1738</v>
      </c>
      <c r="R3579" t="s">
        <v>11383</v>
      </c>
      <c r="S3579">
        <v>104119</v>
      </c>
      <c r="T3579">
        <v>4486</v>
      </c>
      <c r="U3579" t="s">
        <v>11384</v>
      </c>
      <c r="V3579">
        <v>0</v>
      </c>
      <c r="W3579" t="s">
        <v>11385</v>
      </c>
      <c r="X3579" t="s">
        <v>11386</v>
      </c>
      <c r="Y3579">
        <v>518</v>
      </c>
      <c r="Z3579" t="s">
        <v>44</v>
      </c>
      <c r="AA3579" t="s">
        <v>45</v>
      </c>
      <c r="AB3579" t="s">
        <v>46</v>
      </c>
      <c r="AC3579">
        <v>40000000</v>
      </c>
      <c r="AD3579">
        <v>2011</v>
      </c>
      <c r="AE3579">
        <v>741</v>
      </c>
      <c r="AF3579">
        <v>6.2</v>
      </c>
      <c r="AG3579">
        <v>2.35</v>
      </c>
      <c r="AH3579">
        <v>26000</v>
      </c>
    </row>
    <row r="3580" spans="1:34">
      <c r="A3580" t="s">
        <v>34</v>
      </c>
      <c r="B3580" t="s">
        <v>7866</v>
      </c>
      <c r="C3580">
        <v>208</v>
      </c>
      <c r="D3580">
        <v>112</v>
      </c>
      <c r="E3580">
        <v>192</v>
      </c>
      <c r="F3580">
        <v>844</v>
      </c>
      <c r="G3580" t="s">
        <v>8779</v>
      </c>
      <c r="H3580">
        <v>1000</v>
      </c>
      <c r="I3580">
        <v>30691439</v>
      </c>
      <c r="J3580" t="s">
        <v>94</v>
      </c>
      <c r="K3580" t="s">
        <v>90</v>
      </c>
      <c r="Q3580" t="s">
        <v>555</v>
      </c>
      <c r="R3580" t="s">
        <v>11437</v>
      </c>
      <c r="S3580">
        <v>86205</v>
      </c>
      <c r="T3580">
        <v>3185</v>
      </c>
      <c r="U3580" t="s">
        <v>485</v>
      </c>
      <c r="V3580">
        <v>0</v>
      </c>
      <c r="W3580" t="s">
        <v>11438</v>
      </c>
      <c r="X3580" t="s">
        <v>11439</v>
      </c>
      <c r="Y3580">
        <v>232</v>
      </c>
      <c r="Z3580" t="s">
        <v>44</v>
      </c>
      <c r="AA3580" t="s">
        <v>45</v>
      </c>
      <c r="AB3580" t="s">
        <v>46</v>
      </c>
      <c r="AC3580">
        <v>35000000</v>
      </c>
      <c r="AD3580">
        <v>2008</v>
      </c>
      <c r="AE3580">
        <v>915</v>
      </c>
      <c r="AF3580">
        <v>6.2</v>
      </c>
      <c r="AG3580">
        <v>2.35</v>
      </c>
      <c r="AH3580">
        <v>5000</v>
      </c>
    </row>
    <row r="3581" spans="1:34">
      <c r="A3581" t="s">
        <v>34</v>
      </c>
      <c r="B3581" t="s">
        <v>11464</v>
      </c>
      <c r="C3581">
        <v>131</v>
      </c>
      <c r="D3581">
        <v>103</v>
      </c>
      <c r="E3581">
        <v>9</v>
      </c>
      <c r="F3581">
        <v>573</v>
      </c>
      <c r="G3581" t="s">
        <v>4218</v>
      </c>
      <c r="H3581">
        <v>826</v>
      </c>
      <c r="I3581">
        <v>50041732</v>
      </c>
      <c r="J3581" t="s">
        <v>94</v>
      </c>
      <c r="Q3581" t="s">
        <v>3872</v>
      </c>
      <c r="R3581" t="s">
        <v>11465</v>
      </c>
      <c r="S3581">
        <v>54390</v>
      </c>
      <c r="T3581">
        <v>3004</v>
      </c>
      <c r="U3581" t="s">
        <v>11466</v>
      </c>
      <c r="V3581">
        <v>0</v>
      </c>
      <c r="W3581" t="s">
        <v>11467</v>
      </c>
      <c r="X3581" t="s">
        <v>11468</v>
      </c>
      <c r="Y3581">
        <v>398</v>
      </c>
      <c r="Z3581" t="s">
        <v>44</v>
      </c>
      <c r="AA3581" t="s">
        <v>45</v>
      </c>
      <c r="AB3581" t="s">
        <v>46</v>
      </c>
      <c r="AC3581">
        <v>29000000</v>
      </c>
      <c r="AD3581">
        <v>1999</v>
      </c>
      <c r="AE3581">
        <v>724</v>
      </c>
      <c r="AF3581">
        <v>6.2</v>
      </c>
      <c r="AG3581">
        <v>2.35</v>
      </c>
      <c r="AH3581">
        <v>0</v>
      </c>
    </row>
    <row r="3582" spans="1:34">
      <c r="A3582" t="s">
        <v>34</v>
      </c>
      <c r="B3582" t="s">
        <v>7860</v>
      </c>
      <c r="C3582">
        <v>242</v>
      </c>
      <c r="D3582">
        <v>118</v>
      </c>
      <c r="E3582">
        <v>301</v>
      </c>
      <c r="F3582">
        <v>897</v>
      </c>
      <c r="G3582" t="s">
        <v>1828</v>
      </c>
      <c r="H3582">
        <v>2000</v>
      </c>
      <c r="I3582">
        <v>30523568</v>
      </c>
      <c r="J3582" t="s">
        <v>94</v>
      </c>
      <c r="K3582" t="s">
        <v>90</v>
      </c>
      <c r="L3582" t="s">
        <v>57</v>
      </c>
      <c r="Q3582" t="s">
        <v>11483</v>
      </c>
      <c r="R3582" t="s">
        <v>11484</v>
      </c>
      <c r="S3582">
        <v>54447</v>
      </c>
      <c r="T3582">
        <v>5697</v>
      </c>
      <c r="U3582" t="s">
        <v>779</v>
      </c>
      <c r="V3582">
        <v>0</v>
      </c>
      <c r="W3582" t="s">
        <v>11485</v>
      </c>
      <c r="X3582" t="s">
        <v>11486</v>
      </c>
      <c r="Y3582">
        <v>201</v>
      </c>
      <c r="Z3582" t="s">
        <v>44</v>
      </c>
      <c r="AA3582" t="s">
        <v>45</v>
      </c>
      <c r="AB3582" t="s">
        <v>46</v>
      </c>
      <c r="AC3582">
        <v>30000000</v>
      </c>
      <c r="AD3582">
        <v>2014</v>
      </c>
      <c r="AE3582">
        <v>1000</v>
      </c>
      <c r="AF3582">
        <v>6.2</v>
      </c>
      <c r="AG3582">
        <v>2.35</v>
      </c>
      <c r="AH3582">
        <v>18000</v>
      </c>
    </row>
    <row r="3583" spans="1:34">
      <c r="A3583" t="s">
        <v>34</v>
      </c>
      <c r="B3583" t="s">
        <v>7443</v>
      </c>
      <c r="C3583">
        <v>167</v>
      </c>
      <c r="D3583">
        <v>109</v>
      </c>
      <c r="E3583">
        <v>22</v>
      </c>
      <c r="F3583">
        <v>355</v>
      </c>
      <c r="G3583" t="s">
        <v>331</v>
      </c>
      <c r="H3583">
        <v>14000</v>
      </c>
      <c r="I3583">
        <v>13248477</v>
      </c>
      <c r="J3583" t="s">
        <v>94</v>
      </c>
      <c r="K3583" t="s">
        <v>90</v>
      </c>
      <c r="L3583" t="s">
        <v>57</v>
      </c>
      <c r="Q3583" t="s">
        <v>762</v>
      </c>
      <c r="R3583" t="s">
        <v>11500</v>
      </c>
      <c r="S3583">
        <v>60555</v>
      </c>
      <c r="T3583">
        <v>15790</v>
      </c>
      <c r="U3583" t="s">
        <v>11501</v>
      </c>
      <c r="V3583">
        <v>1</v>
      </c>
      <c r="W3583" t="s">
        <v>11502</v>
      </c>
      <c r="X3583" t="s">
        <v>11503</v>
      </c>
      <c r="Y3583">
        <v>174</v>
      </c>
      <c r="Z3583" t="s">
        <v>44</v>
      </c>
      <c r="AA3583" t="s">
        <v>45</v>
      </c>
      <c r="AB3583" t="s">
        <v>46</v>
      </c>
      <c r="AC3583">
        <v>27000000</v>
      </c>
      <c r="AD3583">
        <v>2009</v>
      </c>
      <c r="AE3583">
        <v>716</v>
      </c>
      <c r="AF3583">
        <v>6.2</v>
      </c>
      <c r="AG3583">
        <v>2.35</v>
      </c>
      <c r="AH3583">
        <v>0</v>
      </c>
    </row>
    <row r="3584" spans="1:34">
      <c r="A3584" t="s">
        <v>34</v>
      </c>
      <c r="B3584" t="s">
        <v>9566</v>
      </c>
      <c r="C3584">
        <v>175</v>
      </c>
      <c r="D3584">
        <v>90</v>
      </c>
      <c r="E3584">
        <v>160</v>
      </c>
      <c r="F3584">
        <v>392</v>
      </c>
      <c r="G3584" t="s">
        <v>11507</v>
      </c>
      <c r="H3584">
        <v>748</v>
      </c>
      <c r="I3584">
        <v>46455802</v>
      </c>
      <c r="J3584" t="s">
        <v>94</v>
      </c>
      <c r="K3584" t="s">
        <v>57</v>
      </c>
      <c r="Q3584" t="s">
        <v>11508</v>
      </c>
      <c r="R3584" t="s">
        <v>11509</v>
      </c>
      <c r="S3584">
        <v>120786</v>
      </c>
      <c r="T3584">
        <v>3172</v>
      </c>
      <c r="U3584" t="s">
        <v>11510</v>
      </c>
      <c r="V3584">
        <v>0</v>
      </c>
      <c r="W3584" t="s">
        <v>11511</v>
      </c>
      <c r="X3584" t="s">
        <v>11512</v>
      </c>
      <c r="Y3584">
        <v>472</v>
      </c>
      <c r="Z3584" t="s">
        <v>44</v>
      </c>
      <c r="AA3584" t="s">
        <v>45</v>
      </c>
      <c r="AB3584" t="s">
        <v>46</v>
      </c>
      <c r="AC3584">
        <v>26000000</v>
      </c>
      <c r="AD3584">
        <v>2003</v>
      </c>
      <c r="AE3584">
        <v>439</v>
      </c>
      <c r="AF3584">
        <v>6.2</v>
      </c>
      <c r="AG3584">
        <v>1.85</v>
      </c>
      <c r="AH3584">
        <v>0</v>
      </c>
    </row>
    <row r="3585" spans="1:34">
      <c r="A3585" t="s">
        <v>76</v>
      </c>
      <c r="B3585" t="s">
        <v>11578</v>
      </c>
      <c r="C3585">
        <v>252</v>
      </c>
      <c r="D3585">
        <v>97</v>
      </c>
      <c r="E3585">
        <v>0</v>
      </c>
      <c r="F3585">
        <v>233</v>
      </c>
      <c r="G3585" t="s">
        <v>11579</v>
      </c>
      <c r="H3585">
        <v>654</v>
      </c>
      <c r="I3585">
        <v>20433940</v>
      </c>
      <c r="J3585" t="s">
        <v>94</v>
      </c>
      <c r="Q3585" t="s">
        <v>6912</v>
      </c>
      <c r="R3585" t="s">
        <v>11580</v>
      </c>
      <c r="S3585">
        <v>78883</v>
      </c>
      <c r="T3585">
        <v>1876</v>
      </c>
      <c r="U3585" t="s">
        <v>11581</v>
      </c>
      <c r="V3585">
        <v>8</v>
      </c>
      <c r="W3585" t="s">
        <v>11582</v>
      </c>
      <c r="X3585" t="s">
        <v>11583</v>
      </c>
      <c r="Y3585">
        <v>662</v>
      </c>
      <c r="Z3585" t="s">
        <v>44</v>
      </c>
      <c r="AA3585" t="s">
        <v>710</v>
      </c>
      <c r="AB3585" t="s">
        <v>46</v>
      </c>
      <c r="AC3585">
        <v>15000000</v>
      </c>
      <c r="AD3585">
        <v>2005</v>
      </c>
      <c r="AE3585">
        <v>529</v>
      </c>
      <c r="AF3585">
        <v>6.2</v>
      </c>
      <c r="AG3585">
        <v>2.35</v>
      </c>
      <c r="AH3585">
        <v>0</v>
      </c>
    </row>
    <row r="3586" spans="1:34">
      <c r="A3586" t="s">
        <v>34</v>
      </c>
      <c r="B3586" t="s">
        <v>8517</v>
      </c>
      <c r="C3586">
        <v>210</v>
      </c>
      <c r="D3586">
        <v>121</v>
      </c>
      <c r="E3586">
        <v>163</v>
      </c>
      <c r="F3586">
        <v>482</v>
      </c>
      <c r="G3586" t="s">
        <v>2536</v>
      </c>
      <c r="H3586">
        <v>723</v>
      </c>
      <c r="I3586">
        <v>80150343</v>
      </c>
      <c r="J3586" t="s">
        <v>94</v>
      </c>
      <c r="K3586" t="s">
        <v>90</v>
      </c>
      <c r="Q3586" t="s">
        <v>7422</v>
      </c>
      <c r="R3586" t="s">
        <v>11666</v>
      </c>
      <c r="S3586">
        <v>142115</v>
      </c>
      <c r="T3586">
        <v>3189</v>
      </c>
      <c r="U3586" t="s">
        <v>9283</v>
      </c>
      <c r="V3586">
        <v>0</v>
      </c>
      <c r="W3586" t="s">
        <v>11667</v>
      </c>
      <c r="X3586" t="s">
        <v>11668</v>
      </c>
      <c r="Y3586">
        <v>614</v>
      </c>
      <c r="Z3586" t="s">
        <v>44</v>
      </c>
      <c r="AA3586" t="s">
        <v>45</v>
      </c>
      <c r="AB3586" t="s">
        <v>46</v>
      </c>
      <c r="AC3586">
        <v>10000000</v>
      </c>
      <c r="AD3586">
        <v>2006</v>
      </c>
      <c r="AE3586">
        <v>651</v>
      </c>
      <c r="AF3586">
        <v>6.2</v>
      </c>
      <c r="AG3586">
        <v>1.85</v>
      </c>
      <c r="AH3586">
        <v>0</v>
      </c>
    </row>
    <row r="3587" spans="1:34">
      <c r="A3587" t="s">
        <v>34</v>
      </c>
      <c r="B3587" t="s">
        <v>11733</v>
      </c>
      <c r="C3587">
        <v>96</v>
      </c>
      <c r="D3587">
        <v>89</v>
      </c>
      <c r="E3587">
        <v>17</v>
      </c>
      <c r="F3587">
        <v>85</v>
      </c>
      <c r="G3587" t="s">
        <v>11734</v>
      </c>
      <c r="H3587">
        <v>690</v>
      </c>
      <c r="I3587">
        <v>12947763</v>
      </c>
      <c r="J3587" t="s">
        <v>94</v>
      </c>
      <c r="K3587" t="s">
        <v>90</v>
      </c>
      <c r="Q3587" t="s">
        <v>317</v>
      </c>
      <c r="R3587" t="s">
        <v>11735</v>
      </c>
      <c r="S3587">
        <v>10624</v>
      </c>
      <c r="T3587">
        <v>1160</v>
      </c>
      <c r="U3587" t="s">
        <v>11736</v>
      </c>
      <c r="V3587">
        <v>0</v>
      </c>
      <c r="W3587" t="s">
        <v>11737</v>
      </c>
      <c r="X3587" t="s">
        <v>11738</v>
      </c>
      <c r="Y3587">
        <v>125</v>
      </c>
      <c r="Z3587" t="s">
        <v>44</v>
      </c>
      <c r="AA3587" t="s">
        <v>45</v>
      </c>
      <c r="AB3587" t="s">
        <v>46</v>
      </c>
      <c r="AC3587">
        <v>5000000</v>
      </c>
      <c r="AD3587">
        <v>1986</v>
      </c>
      <c r="AE3587">
        <v>190</v>
      </c>
      <c r="AF3587">
        <v>6.2</v>
      </c>
      <c r="AG3587">
        <v>2.35</v>
      </c>
      <c r="AH3587">
        <v>0</v>
      </c>
    </row>
    <row r="3588" spans="1:34">
      <c r="A3588" t="s">
        <v>34</v>
      </c>
      <c r="B3588" t="s">
        <v>3237</v>
      </c>
      <c r="C3588">
        <v>195</v>
      </c>
      <c r="D3588">
        <v>120</v>
      </c>
      <c r="E3588">
        <v>0</v>
      </c>
      <c r="F3588">
        <v>221</v>
      </c>
      <c r="G3588" t="s">
        <v>401</v>
      </c>
      <c r="H3588">
        <v>865</v>
      </c>
      <c r="I3588">
        <v>101334374</v>
      </c>
      <c r="J3588" t="s">
        <v>94</v>
      </c>
      <c r="K3588" t="s">
        <v>90</v>
      </c>
      <c r="Q3588" t="s">
        <v>5046</v>
      </c>
      <c r="R3588" t="s">
        <v>12094</v>
      </c>
      <c r="S3588">
        <v>124941</v>
      </c>
      <c r="T3588">
        <v>2321</v>
      </c>
      <c r="U3588" t="s">
        <v>12095</v>
      </c>
      <c r="V3588">
        <v>5</v>
      </c>
      <c r="W3588" t="s">
        <v>12096</v>
      </c>
      <c r="X3588" t="s">
        <v>12097</v>
      </c>
      <c r="Y3588">
        <v>488</v>
      </c>
      <c r="Z3588" t="s">
        <v>44</v>
      </c>
      <c r="AA3588" t="s">
        <v>45</v>
      </c>
      <c r="AB3588" t="s">
        <v>46</v>
      </c>
      <c r="AC3588">
        <v>24000000</v>
      </c>
      <c r="AD3588">
        <v>1997</v>
      </c>
      <c r="AE3588">
        <v>851</v>
      </c>
      <c r="AF3588">
        <v>6.1</v>
      </c>
      <c r="AG3588">
        <v>2.35</v>
      </c>
      <c r="AH3588">
        <v>0</v>
      </c>
    </row>
    <row r="3589" spans="1:34">
      <c r="A3589" t="s">
        <v>34</v>
      </c>
      <c r="B3589" t="s">
        <v>4506</v>
      </c>
      <c r="C3589">
        <v>190</v>
      </c>
      <c r="D3589">
        <v>90</v>
      </c>
      <c r="E3589">
        <v>108</v>
      </c>
      <c r="F3589">
        <v>270</v>
      </c>
      <c r="G3589" t="s">
        <v>8483</v>
      </c>
      <c r="H3589">
        <v>1000</v>
      </c>
      <c r="I3589">
        <v>37470017</v>
      </c>
      <c r="J3589" t="s">
        <v>94</v>
      </c>
      <c r="K3589" t="s">
        <v>90</v>
      </c>
      <c r="Q3589" t="s">
        <v>572</v>
      </c>
      <c r="R3589" t="s">
        <v>12208</v>
      </c>
      <c r="S3589">
        <v>86890</v>
      </c>
      <c r="T3589">
        <v>1982</v>
      </c>
      <c r="U3589" t="s">
        <v>12209</v>
      </c>
      <c r="V3589">
        <v>0</v>
      </c>
      <c r="W3589" t="s">
        <v>12210</v>
      </c>
      <c r="X3589" t="s">
        <v>12211</v>
      </c>
      <c r="Y3589">
        <v>985</v>
      </c>
      <c r="Z3589" t="s">
        <v>44</v>
      </c>
      <c r="AA3589" t="s">
        <v>359</v>
      </c>
      <c r="AB3589" t="s">
        <v>46</v>
      </c>
      <c r="AC3589">
        <v>10000000</v>
      </c>
      <c r="AD3589">
        <v>2001</v>
      </c>
      <c r="AE3589">
        <v>322</v>
      </c>
      <c r="AF3589">
        <v>6.1</v>
      </c>
      <c r="AG3589">
        <v>1.85</v>
      </c>
      <c r="AH3589">
        <v>0</v>
      </c>
    </row>
    <row r="3590" spans="1:34">
      <c r="A3590" t="s">
        <v>34</v>
      </c>
      <c r="B3590" t="s">
        <v>12216</v>
      </c>
      <c r="C3590">
        <v>191</v>
      </c>
      <c r="D3590">
        <v>84</v>
      </c>
      <c r="E3590">
        <v>36</v>
      </c>
      <c r="F3590">
        <v>648</v>
      </c>
      <c r="G3590" t="s">
        <v>12217</v>
      </c>
      <c r="H3590">
        <v>2000</v>
      </c>
      <c r="I3590">
        <v>15417771</v>
      </c>
      <c r="J3590" t="s">
        <v>94</v>
      </c>
      <c r="K3590" t="s">
        <v>57</v>
      </c>
      <c r="Q3590" t="s">
        <v>3734</v>
      </c>
      <c r="R3590" t="s">
        <v>12218</v>
      </c>
      <c r="S3590">
        <v>87494</v>
      </c>
      <c r="T3590">
        <v>3416</v>
      </c>
      <c r="U3590" t="s">
        <v>3072</v>
      </c>
      <c r="V3590">
        <v>1</v>
      </c>
      <c r="W3590" t="s">
        <v>12219</v>
      </c>
      <c r="X3590" t="s">
        <v>12220</v>
      </c>
      <c r="Y3590">
        <v>540</v>
      </c>
      <c r="Z3590" t="s">
        <v>44</v>
      </c>
      <c r="AA3590" t="s">
        <v>45</v>
      </c>
      <c r="AB3590" t="s">
        <v>46</v>
      </c>
      <c r="AC3590">
        <v>12600000</v>
      </c>
      <c r="AD3590">
        <v>2003</v>
      </c>
      <c r="AE3590">
        <v>683</v>
      </c>
      <c r="AF3590">
        <v>6.1</v>
      </c>
      <c r="AG3590">
        <v>1.85</v>
      </c>
      <c r="AH3590">
        <v>0</v>
      </c>
    </row>
    <row r="3591" spans="1:34">
      <c r="A3591" t="s">
        <v>34</v>
      </c>
      <c r="B3591" t="s">
        <v>12238</v>
      </c>
      <c r="C3591">
        <v>76</v>
      </c>
      <c r="D3591">
        <v>120</v>
      </c>
      <c r="E3591">
        <v>930</v>
      </c>
      <c r="F3591">
        <v>433</v>
      </c>
      <c r="G3591" t="s">
        <v>5165</v>
      </c>
      <c r="H3591">
        <v>982</v>
      </c>
      <c r="I3591">
        <v>349618</v>
      </c>
      <c r="J3591" t="s">
        <v>94</v>
      </c>
      <c r="Q3591" t="s">
        <v>5453</v>
      </c>
      <c r="R3591" t="s">
        <v>12239</v>
      </c>
      <c r="S3591">
        <v>4302</v>
      </c>
      <c r="T3591">
        <v>2942</v>
      </c>
      <c r="U3591" t="s">
        <v>1117</v>
      </c>
      <c r="V3591">
        <v>1</v>
      </c>
      <c r="W3591" t="s">
        <v>12240</v>
      </c>
      <c r="X3591" t="s">
        <v>12241</v>
      </c>
      <c r="Y3591">
        <v>45</v>
      </c>
      <c r="Z3591" t="s">
        <v>44</v>
      </c>
      <c r="AA3591" t="s">
        <v>111</v>
      </c>
      <c r="AB3591" t="s">
        <v>46</v>
      </c>
      <c r="AC3591">
        <v>9000000</v>
      </c>
      <c r="AD3591">
        <v>1990</v>
      </c>
      <c r="AE3591">
        <v>602</v>
      </c>
      <c r="AF3591">
        <v>6.1</v>
      </c>
      <c r="AG3591">
        <v>1.85</v>
      </c>
      <c r="AH3591">
        <v>375</v>
      </c>
    </row>
    <row r="3592" spans="1:34">
      <c r="A3592" t="s">
        <v>34</v>
      </c>
      <c r="B3592" t="s">
        <v>7810</v>
      </c>
      <c r="C3592">
        <v>196</v>
      </c>
      <c r="D3592">
        <v>93</v>
      </c>
      <c r="E3592">
        <v>66</v>
      </c>
      <c r="F3592">
        <v>161</v>
      </c>
      <c r="G3592" t="s">
        <v>12272</v>
      </c>
      <c r="H3592">
        <v>1000</v>
      </c>
      <c r="I3592">
        <v>21197315</v>
      </c>
      <c r="J3592" t="s">
        <v>94</v>
      </c>
      <c r="K3592" t="s">
        <v>90</v>
      </c>
      <c r="L3592" t="s">
        <v>57</v>
      </c>
      <c r="Q3592" t="s">
        <v>6310</v>
      </c>
      <c r="R3592" t="s">
        <v>12273</v>
      </c>
      <c r="S3592">
        <v>49948</v>
      </c>
      <c r="T3592">
        <v>1410</v>
      </c>
      <c r="U3592" t="s">
        <v>12274</v>
      </c>
      <c r="V3592">
        <v>0</v>
      </c>
      <c r="W3592" t="s">
        <v>12275</v>
      </c>
      <c r="X3592" t="s">
        <v>12276</v>
      </c>
      <c r="Y3592">
        <v>211</v>
      </c>
      <c r="Z3592" t="s">
        <v>44</v>
      </c>
      <c r="AA3592" t="s">
        <v>45</v>
      </c>
      <c r="AB3592" t="s">
        <v>46</v>
      </c>
      <c r="AC3592">
        <v>5000000</v>
      </c>
      <c r="AD3592">
        <v>2014</v>
      </c>
      <c r="AE3592">
        <v>200</v>
      </c>
      <c r="AF3592">
        <v>6.1</v>
      </c>
      <c r="AG3592">
        <v>1.85</v>
      </c>
      <c r="AH3592">
        <v>14000</v>
      </c>
    </row>
    <row r="3593" spans="1:34">
      <c r="A3593" t="s">
        <v>34</v>
      </c>
      <c r="B3593" t="s">
        <v>11174</v>
      </c>
      <c r="C3593">
        <v>62</v>
      </c>
      <c r="D3593">
        <v>103</v>
      </c>
      <c r="E3593">
        <v>24</v>
      </c>
      <c r="F3593">
        <v>10</v>
      </c>
      <c r="G3593" t="s">
        <v>12303</v>
      </c>
      <c r="H3593">
        <v>127</v>
      </c>
      <c r="I3593">
        <v>5725</v>
      </c>
      <c r="J3593" t="s">
        <v>94</v>
      </c>
      <c r="K3593" t="s">
        <v>57</v>
      </c>
      <c r="Q3593" t="s">
        <v>12304</v>
      </c>
      <c r="R3593" t="s">
        <v>12305</v>
      </c>
      <c r="S3593">
        <v>10220</v>
      </c>
      <c r="T3593">
        <v>163</v>
      </c>
      <c r="U3593" t="s">
        <v>12306</v>
      </c>
      <c r="V3593">
        <v>0</v>
      </c>
      <c r="W3593" t="s">
        <v>12307</v>
      </c>
      <c r="X3593" t="s">
        <v>12308</v>
      </c>
      <c r="Y3593">
        <v>110</v>
      </c>
      <c r="Z3593" t="s">
        <v>358</v>
      </c>
      <c r="AA3593" t="s">
        <v>359</v>
      </c>
      <c r="AB3593" t="s">
        <v>46</v>
      </c>
      <c r="AC3593">
        <v>8400000</v>
      </c>
      <c r="AD3593">
        <v>2000</v>
      </c>
      <c r="AE3593">
        <v>10</v>
      </c>
      <c r="AF3593">
        <v>6.1</v>
      </c>
      <c r="AG3593">
        <v>2.35</v>
      </c>
      <c r="AH3593">
        <v>560</v>
      </c>
    </row>
    <row r="3594" spans="1:34">
      <c r="A3594" t="s">
        <v>34</v>
      </c>
      <c r="B3594" t="s">
        <v>11705</v>
      </c>
      <c r="C3594">
        <v>242</v>
      </c>
      <c r="D3594">
        <v>87</v>
      </c>
      <c r="E3594">
        <v>49</v>
      </c>
      <c r="F3594">
        <v>59</v>
      </c>
      <c r="G3594" t="s">
        <v>12313</v>
      </c>
      <c r="H3594">
        <v>309</v>
      </c>
      <c r="I3594">
        <v>19100000</v>
      </c>
      <c r="J3594" t="s">
        <v>94</v>
      </c>
      <c r="K3594" t="s">
        <v>90</v>
      </c>
      <c r="L3594" t="s">
        <v>57</v>
      </c>
      <c r="Q3594" t="s">
        <v>12314</v>
      </c>
      <c r="R3594" t="s">
        <v>12315</v>
      </c>
      <c r="S3594">
        <v>39690</v>
      </c>
      <c r="T3594">
        <v>707</v>
      </c>
      <c r="U3594" t="s">
        <v>12316</v>
      </c>
      <c r="V3594">
        <v>0</v>
      </c>
      <c r="W3594" t="s">
        <v>12317</v>
      </c>
      <c r="X3594" t="s">
        <v>12318</v>
      </c>
      <c r="Y3594">
        <v>394</v>
      </c>
      <c r="Z3594" t="s">
        <v>44</v>
      </c>
      <c r="AA3594" t="s">
        <v>45</v>
      </c>
      <c r="AB3594" t="s">
        <v>46</v>
      </c>
      <c r="AC3594">
        <v>1250000</v>
      </c>
      <c r="AD3594">
        <v>1981</v>
      </c>
      <c r="AE3594">
        <v>121</v>
      </c>
      <c r="AF3594">
        <v>6.1</v>
      </c>
      <c r="AG3594">
        <v>1.85</v>
      </c>
      <c r="AH3594">
        <v>0</v>
      </c>
    </row>
    <row r="3595" spans="1:34">
      <c r="A3595" t="s">
        <v>34</v>
      </c>
      <c r="B3595" t="s">
        <v>12364</v>
      </c>
      <c r="C3595">
        <v>279</v>
      </c>
      <c r="D3595">
        <v>89</v>
      </c>
      <c r="E3595">
        <v>33</v>
      </c>
      <c r="F3595">
        <v>118</v>
      </c>
      <c r="G3595" t="s">
        <v>12365</v>
      </c>
      <c r="H3595">
        <v>470</v>
      </c>
      <c r="I3595">
        <v>12843</v>
      </c>
      <c r="J3595" t="s">
        <v>94</v>
      </c>
      <c r="K3595" t="s">
        <v>57</v>
      </c>
      <c r="Q3595" t="s">
        <v>12366</v>
      </c>
      <c r="R3595" t="s">
        <v>12367</v>
      </c>
      <c r="S3595">
        <v>27297</v>
      </c>
      <c r="T3595">
        <v>1233</v>
      </c>
      <c r="U3595" t="s">
        <v>12368</v>
      </c>
      <c r="V3595">
        <v>0</v>
      </c>
      <c r="W3595" t="s">
        <v>12369</v>
      </c>
      <c r="X3595" t="s">
        <v>12370</v>
      </c>
      <c r="Y3595">
        <v>131</v>
      </c>
      <c r="Z3595" t="s">
        <v>44</v>
      </c>
      <c r="AA3595" t="s">
        <v>301</v>
      </c>
      <c r="AB3595" t="s">
        <v>532</v>
      </c>
      <c r="AC3595">
        <v>6000000</v>
      </c>
      <c r="AD3595">
        <v>2012</v>
      </c>
      <c r="AE3595">
        <v>378</v>
      </c>
      <c r="AF3595">
        <v>6.1</v>
      </c>
      <c r="AG3595">
        <v>2.35</v>
      </c>
      <c r="AH3595">
        <v>0</v>
      </c>
    </row>
    <row r="3596" spans="1:34">
      <c r="A3596" t="s">
        <v>34</v>
      </c>
      <c r="B3596" t="s">
        <v>7810</v>
      </c>
      <c r="C3596">
        <v>198</v>
      </c>
      <c r="D3596">
        <v>89</v>
      </c>
      <c r="E3596">
        <v>66</v>
      </c>
      <c r="F3596">
        <v>1000</v>
      </c>
      <c r="G3596" t="s">
        <v>6331</v>
      </c>
      <c r="H3596">
        <v>137000</v>
      </c>
      <c r="I3596">
        <v>31691811</v>
      </c>
      <c r="J3596" t="s">
        <v>94</v>
      </c>
      <c r="K3596" t="s">
        <v>86</v>
      </c>
      <c r="L3596" t="s">
        <v>57</v>
      </c>
      <c r="Q3596" t="s">
        <v>12662</v>
      </c>
      <c r="R3596" t="s">
        <v>12663</v>
      </c>
      <c r="S3596">
        <v>57446</v>
      </c>
      <c r="T3596">
        <v>140268</v>
      </c>
      <c r="U3596" t="s">
        <v>8169</v>
      </c>
      <c r="V3596">
        <v>0</v>
      </c>
      <c r="W3596" t="s">
        <v>12664</v>
      </c>
      <c r="X3596" t="s">
        <v>12665</v>
      </c>
      <c r="Y3596">
        <v>369</v>
      </c>
      <c r="Z3596" t="s">
        <v>44</v>
      </c>
      <c r="AA3596" t="s">
        <v>45</v>
      </c>
      <c r="AB3596" t="s">
        <v>46</v>
      </c>
      <c r="AC3596">
        <v>12000000</v>
      </c>
      <c r="AD3596">
        <v>2008</v>
      </c>
      <c r="AE3596">
        <v>1000</v>
      </c>
      <c r="AF3596">
        <v>6</v>
      </c>
      <c r="AG3596">
        <v>1.85</v>
      </c>
      <c r="AH3596">
        <v>0</v>
      </c>
    </row>
    <row r="3597" spans="1:34">
      <c r="A3597" t="s">
        <v>34</v>
      </c>
      <c r="B3597" t="s">
        <v>12674</v>
      </c>
      <c r="C3597">
        <v>156</v>
      </c>
      <c r="D3597">
        <v>92</v>
      </c>
      <c r="E3597">
        <v>52</v>
      </c>
      <c r="F3597">
        <v>647</v>
      </c>
      <c r="G3597" t="s">
        <v>2536</v>
      </c>
      <c r="H3597">
        <v>723</v>
      </c>
      <c r="I3597">
        <v>27669413</v>
      </c>
      <c r="J3597" t="s">
        <v>94</v>
      </c>
      <c r="K3597" t="s">
        <v>90</v>
      </c>
      <c r="Q3597" t="s">
        <v>7422</v>
      </c>
      <c r="R3597" t="s">
        <v>12675</v>
      </c>
      <c r="S3597">
        <v>76207</v>
      </c>
      <c r="T3597">
        <v>3101</v>
      </c>
      <c r="U3597" t="s">
        <v>12676</v>
      </c>
      <c r="V3597">
        <v>0</v>
      </c>
      <c r="W3597" t="s">
        <v>12677</v>
      </c>
      <c r="X3597" t="s">
        <v>12678</v>
      </c>
      <c r="Y3597">
        <v>194</v>
      </c>
      <c r="Z3597" t="s">
        <v>44</v>
      </c>
      <c r="AA3597" t="s">
        <v>710</v>
      </c>
      <c r="AB3597" t="s">
        <v>46</v>
      </c>
      <c r="AC3597">
        <v>11000000</v>
      </c>
      <c r="AD3597">
        <v>2009</v>
      </c>
      <c r="AE3597">
        <v>651</v>
      </c>
      <c r="AF3597">
        <v>6</v>
      </c>
      <c r="AG3597">
        <v>1.85</v>
      </c>
      <c r="AH3597">
        <v>0</v>
      </c>
    </row>
    <row r="3598" spans="1:34">
      <c r="A3598" t="s">
        <v>34</v>
      </c>
      <c r="B3598" t="s">
        <v>12689</v>
      </c>
      <c r="C3598">
        <v>159</v>
      </c>
      <c r="D3598">
        <v>97</v>
      </c>
      <c r="E3598">
        <v>19</v>
      </c>
      <c r="F3598">
        <v>130</v>
      </c>
      <c r="G3598" t="s">
        <v>4799</v>
      </c>
      <c r="H3598">
        <v>4000</v>
      </c>
      <c r="I3598">
        <v>35794166</v>
      </c>
      <c r="J3598" t="s">
        <v>94</v>
      </c>
      <c r="K3598" t="s">
        <v>90</v>
      </c>
      <c r="L3598" t="s">
        <v>57</v>
      </c>
      <c r="Q3598" t="s">
        <v>6696</v>
      </c>
      <c r="R3598" t="s">
        <v>12690</v>
      </c>
      <c r="S3598">
        <v>35654</v>
      </c>
      <c r="T3598">
        <v>4687</v>
      </c>
      <c r="U3598" t="s">
        <v>12691</v>
      </c>
      <c r="V3598">
        <v>0</v>
      </c>
      <c r="W3598" t="s">
        <v>12692</v>
      </c>
      <c r="X3598" t="s">
        <v>12693</v>
      </c>
      <c r="Y3598">
        <v>155</v>
      </c>
      <c r="Z3598" t="s">
        <v>44</v>
      </c>
      <c r="AA3598" t="s">
        <v>45</v>
      </c>
      <c r="AB3598" t="s">
        <v>62</v>
      </c>
      <c r="AC3598">
        <v>10000000</v>
      </c>
      <c r="AD3598">
        <v>2016</v>
      </c>
      <c r="AE3598">
        <v>334</v>
      </c>
      <c r="AF3598">
        <v>6</v>
      </c>
      <c r="AG3598">
        <v>2.35</v>
      </c>
      <c r="AH3598">
        <v>20000</v>
      </c>
    </row>
    <row r="3599" spans="1:34">
      <c r="A3599" t="s">
        <v>76</v>
      </c>
      <c r="B3599" t="s">
        <v>7155</v>
      </c>
      <c r="C3599">
        <v>202</v>
      </c>
      <c r="D3599">
        <v>105</v>
      </c>
      <c r="E3599">
        <v>0</v>
      </c>
      <c r="F3599">
        <v>303</v>
      </c>
      <c r="G3599" t="s">
        <v>12721</v>
      </c>
      <c r="H3599">
        <v>1000</v>
      </c>
      <c r="I3599">
        <v>12583510</v>
      </c>
      <c r="J3599" t="s">
        <v>94</v>
      </c>
      <c r="Q3599" t="s">
        <v>3405</v>
      </c>
      <c r="R3599" t="s">
        <v>12722</v>
      </c>
      <c r="S3599">
        <v>60709</v>
      </c>
      <c r="T3599">
        <v>2444</v>
      </c>
      <c r="U3599" t="s">
        <v>12723</v>
      </c>
      <c r="V3599">
        <v>0</v>
      </c>
      <c r="W3599" t="s">
        <v>12724</v>
      </c>
      <c r="X3599" t="s">
        <v>12725</v>
      </c>
      <c r="Y3599">
        <v>922</v>
      </c>
      <c r="Z3599" t="s">
        <v>44</v>
      </c>
      <c r="AA3599" t="s">
        <v>45</v>
      </c>
      <c r="AB3599" t="s">
        <v>46</v>
      </c>
      <c r="AC3599">
        <v>7000000</v>
      </c>
      <c r="AD3599">
        <v>2003</v>
      </c>
      <c r="AE3599">
        <v>340</v>
      </c>
      <c r="AF3599">
        <v>6</v>
      </c>
      <c r="AG3599">
        <v>1.85</v>
      </c>
      <c r="AH3599">
        <v>0</v>
      </c>
    </row>
    <row r="3600" spans="1:34">
      <c r="A3600" t="s">
        <v>34</v>
      </c>
      <c r="B3600" t="s">
        <v>12948</v>
      </c>
      <c r="C3600">
        <v>277</v>
      </c>
      <c r="D3600">
        <v>92</v>
      </c>
      <c r="E3600">
        <v>77</v>
      </c>
      <c r="F3600">
        <v>495</v>
      </c>
      <c r="G3600" t="s">
        <v>12949</v>
      </c>
      <c r="H3600">
        <v>703</v>
      </c>
      <c r="I3600">
        <v>42575718</v>
      </c>
      <c r="J3600" t="s">
        <v>94</v>
      </c>
      <c r="Q3600" t="s">
        <v>11687</v>
      </c>
      <c r="R3600" t="s">
        <v>12950</v>
      </c>
      <c r="S3600">
        <v>83788</v>
      </c>
      <c r="T3600">
        <v>3074</v>
      </c>
      <c r="U3600" t="s">
        <v>2776</v>
      </c>
      <c r="V3600">
        <v>0</v>
      </c>
      <c r="W3600" t="s">
        <v>12951</v>
      </c>
      <c r="X3600" t="s">
        <v>12952</v>
      </c>
      <c r="Y3600">
        <v>227</v>
      </c>
      <c r="Z3600" t="s">
        <v>44</v>
      </c>
      <c r="AA3600" t="s">
        <v>45</v>
      </c>
      <c r="AB3600" t="s">
        <v>46</v>
      </c>
      <c r="AC3600">
        <v>40000000</v>
      </c>
      <c r="AD3600">
        <v>2011</v>
      </c>
      <c r="AE3600">
        <v>682</v>
      </c>
      <c r="AF3600">
        <v>5.9</v>
      </c>
      <c r="AG3600">
        <v>2.35</v>
      </c>
      <c r="AH3600">
        <v>20000</v>
      </c>
    </row>
    <row r="3601" spans="1:34">
      <c r="A3601" t="s">
        <v>34</v>
      </c>
      <c r="B3601" t="s">
        <v>13037</v>
      </c>
      <c r="C3601">
        <v>233</v>
      </c>
      <c r="D3601">
        <v>93</v>
      </c>
      <c r="E3601">
        <v>27</v>
      </c>
      <c r="F3601">
        <v>49</v>
      </c>
      <c r="G3601" t="s">
        <v>13038</v>
      </c>
      <c r="H3601">
        <v>960</v>
      </c>
      <c r="I3601">
        <v>17427926</v>
      </c>
      <c r="J3601" t="s">
        <v>94</v>
      </c>
      <c r="Q3601" t="s">
        <v>10416</v>
      </c>
      <c r="R3601" t="s">
        <v>13039</v>
      </c>
      <c r="S3601">
        <v>60062</v>
      </c>
      <c r="T3601">
        <v>1749</v>
      </c>
      <c r="U3601" t="s">
        <v>13040</v>
      </c>
      <c r="V3601">
        <v>0</v>
      </c>
      <c r="W3601" t="s">
        <v>13041</v>
      </c>
      <c r="X3601" t="s">
        <v>13042</v>
      </c>
      <c r="Y3601">
        <v>351</v>
      </c>
      <c r="Z3601" t="s">
        <v>44</v>
      </c>
      <c r="AA3601" t="s">
        <v>45</v>
      </c>
      <c r="AB3601" t="s">
        <v>46</v>
      </c>
      <c r="AC3601">
        <v>8000000</v>
      </c>
      <c r="AD3601">
        <v>2008</v>
      </c>
      <c r="AE3601">
        <v>664</v>
      </c>
      <c r="AF3601">
        <v>5.9</v>
      </c>
      <c r="AG3601">
        <v>2.35</v>
      </c>
      <c r="AH3601">
        <v>0</v>
      </c>
    </row>
    <row r="3602" spans="1:34">
      <c r="A3602" t="s">
        <v>34</v>
      </c>
      <c r="B3602" t="s">
        <v>13043</v>
      </c>
      <c r="C3602">
        <v>264</v>
      </c>
      <c r="D3602">
        <v>92</v>
      </c>
      <c r="E3602">
        <v>30</v>
      </c>
      <c r="F3602">
        <v>309</v>
      </c>
      <c r="G3602" t="s">
        <v>13044</v>
      </c>
      <c r="H3602">
        <v>941</v>
      </c>
      <c r="I3602">
        <v>49122319</v>
      </c>
      <c r="J3602" t="s">
        <v>94</v>
      </c>
      <c r="K3602" t="s">
        <v>57</v>
      </c>
      <c r="Q3602" t="s">
        <v>10357</v>
      </c>
      <c r="R3602" t="s">
        <v>13045</v>
      </c>
      <c r="S3602">
        <v>47169</v>
      </c>
      <c r="T3602">
        <v>2348</v>
      </c>
      <c r="U3602" t="s">
        <v>13046</v>
      </c>
      <c r="V3602">
        <v>0</v>
      </c>
      <c r="W3602" t="s">
        <v>13047</v>
      </c>
      <c r="X3602" t="s">
        <v>13048</v>
      </c>
      <c r="Y3602">
        <v>162</v>
      </c>
      <c r="Z3602" t="s">
        <v>44</v>
      </c>
      <c r="AA3602" t="s">
        <v>45</v>
      </c>
      <c r="AB3602" t="s">
        <v>62</v>
      </c>
      <c r="AC3602">
        <v>14000000</v>
      </c>
      <c r="AD3602">
        <v>2012</v>
      </c>
      <c r="AE3602">
        <v>459</v>
      </c>
      <c r="AF3602">
        <v>5.9</v>
      </c>
      <c r="AG3602">
        <v>2.35</v>
      </c>
      <c r="AH3602">
        <v>17000</v>
      </c>
    </row>
    <row r="3603" spans="1:34">
      <c r="A3603" t="s">
        <v>34</v>
      </c>
      <c r="B3603" t="s">
        <v>12784</v>
      </c>
      <c r="C3603">
        <v>196</v>
      </c>
      <c r="D3603">
        <v>83</v>
      </c>
      <c r="E3603">
        <v>473</v>
      </c>
      <c r="F3603">
        <v>597</v>
      </c>
      <c r="G3603" t="s">
        <v>7954</v>
      </c>
      <c r="H3603">
        <v>20000</v>
      </c>
      <c r="I3603">
        <v>39511038</v>
      </c>
      <c r="J3603" t="s">
        <v>94</v>
      </c>
      <c r="Q3603" t="s">
        <v>8216</v>
      </c>
      <c r="R3603" t="s">
        <v>13101</v>
      </c>
      <c r="S3603">
        <v>56269</v>
      </c>
      <c r="T3603">
        <v>26402</v>
      </c>
      <c r="U3603" t="s">
        <v>5985</v>
      </c>
      <c r="V3603">
        <v>0</v>
      </c>
      <c r="W3603" t="s">
        <v>13102</v>
      </c>
      <c r="X3603" t="s">
        <v>13103</v>
      </c>
      <c r="Y3603">
        <v>366</v>
      </c>
      <c r="Z3603" t="s">
        <v>44</v>
      </c>
      <c r="AA3603" t="s">
        <v>45</v>
      </c>
      <c r="AB3603" t="s">
        <v>46</v>
      </c>
      <c r="AC3603">
        <v>16000000</v>
      </c>
      <c r="AD3603">
        <v>2006</v>
      </c>
      <c r="AE3603">
        <v>4000</v>
      </c>
      <c r="AF3603">
        <v>5.9</v>
      </c>
      <c r="AG3603">
        <v>1.85</v>
      </c>
      <c r="AH3603">
        <v>0</v>
      </c>
    </row>
    <row r="3604" spans="1:34">
      <c r="A3604" t="s">
        <v>34</v>
      </c>
      <c r="B3604" t="s">
        <v>8517</v>
      </c>
      <c r="C3604">
        <v>190</v>
      </c>
      <c r="D3604">
        <v>96</v>
      </c>
      <c r="E3604">
        <v>163</v>
      </c>
      <c r="F3604">
        <v>448</v>
      </c>
      <c r="G3604" t="s">
        <v>2536</v>
      </c>
      <c r="H3604">
        <v>723</v>
      </c>
      <c r="I3604">
        <v>63270259</v>
      </c>
      <c r="J3604" t="s">
        <v>94</v>
      </c>
      <c r="K3604" t="s">
        <v>90</v>
      </c>
      <c r="Q3604" t="s">
        <v>7422</v>
      </c>
      <c r="R3604" t="s">
        <v>13174</v>
      </c>
      <c r="S3604">
        <v>111087</v>
      </c>
      <c r="T3604">
        <v>3492</v>
      </c>
      <c r="U3604" t="s">
        <v>13175</v>
      </c>
      <c r="V3604">
        <v>0</v>
      </c>
      <c r="W3604" t="s">
        <v>13176</v>
      </c>
      <c r="X3604" t="s">
        <v>13177</v>
      </c>
      <c r="Y3604">
        <v>319</v>
      </c>
      <c r="Z3604" t="s">
        <v>44</v>
      </c>
      <c r="AA3604" t="s">
        <v>45</v>
      </c>
      <c r="AB3604" t="s">
        <v>46</v>
      </c>
      <c r="AC3604">
        <v>10000000</v>
      </c>
      <c r="AD3604">
        <v>2007</v>
      </c>
      <c r="AE3604">
        <v>651</v>
      </c>
      <c r="AF3604">
        <v>5.9</v>
      </c>
      <c r="AG3604">
        <v>1.85</v>
      </c>
      <c r="AH3604">
        <v>0</v>
      </c>
    </row>
    <row r="3605" spans="1:34">
      <c r="A3605" t="s">
        <v>34</v>
      </c>
      <c r="B3605" t="s">
        <v>13178</v>
      </c>
      <c r="C3605">
        <v>203</v>
      </c>
      <c r="D3605">
        <v>98</v>
      </c>
      <c r="E3605">
        <v>70</v>
      </c>
      <c r="F3605">
        <v>634</v>
      </c>
      <c r="G3605" t="s">
        <v>2209</v>
      </c>
      <c r="H3605">
        <v>4000</v>
      </c>
      <c r="I3605">
        <v>110175871</v>
      </c>
      <c r="J3605" t="s">
        <v>94</v>
      </c>
      <c r="K3605" t="s">
        <v>90</v>
      </c>
      <c r="L3605" t="s">
        <v>57</v>
      </c>
      <c r="Q3605" t="s">
        <v>7086</v>
      </c>
      <c r="R3605" t="s">
        <v>13179</v>
      </c>
      <c r="S3605">
        <v>115050</v>
      </c>
      <c r="T3605">
        <v>7461</v>
      </c>
      <c r="U3605" t="s">
        <v>2029</v>
      </c>
      <c r="V3605">
        <v>0</v>
      </c>
      <c r="W3605" t="s">
        <v>13180</v>
      </c>
      <c r="X3605" t="s">
        <v>13181</v>
      </c>
      <c r="Y3605">
        <v>911</v>
      </c>
      <c r="Z3605" t="s">
        <v>44</v>
      </c>
      <c r="AA3605" t="s">
        <v>45</v>
      </c>
      <c r="AB3605" t="s">
        <v>62</v>
      </c>
      <c r="AC3605">
        <v>10000000</v>
      </c>
      <c r="AD3605">
        <v>2004</v>
      </c>
      <c r="AE3605">
        <v>1000</v>
      </c>
      <c r="AF3605">
        <v>5.9</v>
      </c>
      <c r="AG3605">
        <v>1.85</v>
      </c>
      <c r="AH3605">
        <v>4000</v>
      </c>
    </row>
    <row r="3606" spans="1:34">
      <c r="A3606" t="s">
        <v>34</v>
      </c>
      <c r="B3606" t="s">
        <v>13218</v>
      </c>
      <c r="C3606">
        <v>144</v>
      </c>
      <c r="D3606">
        <v>88</v>
      </c>
      <c r="E3606">
        <v>27</v>
      </c>
      <c r="F3606">
        <v>101</v>
      </c>
      <c r="G3606" t="s">
        <v>13219</v>
      </c>
      <c r="H3606">
        <v>742</v>
      </c>
      <c r="I3606">
        <v>17768000</v>
      </c>
      <c r="J3606" t="s">
        <v>94</v>
      </c>
      <c r="K3606" t="s">
        <v>57</v>
      </c>
      <c r="Q3606" t="s">
        <v>1517</v>
      </c>
      <c r="R3606" t="s">
        <v>13220</v>
      </c>
      <c r="S3606">
        <v>29629</v>
      </c>
      <c r="T3606">
        <v>1136</v>
      </c>
      <c r="U3606" t="s">
        <v>13221</v>
      </c>
      <c r="V3606">
        <v>0</v>
      </c>
      <c r="W3606" t="s">
        <v>13222</v>
      </c>
      <c r="X3606" t="s">
        <v>13223</v>
      </c>
      <c r="Y3606">
        <v>374</v>
      </c>
      <c r="Z3606" t="s">
        <v>44</v>
      </c>
      <c r="AA3606" t="s">
        <v>45</v>
      </c>
      <c r="AB3606" t="s">
        <v>46</v>
      </c>
      <c r="AC3606">
        <v>5000000</v>
      </c>
      <c r="AD3606">
        <v>1988</v>
      </c>
      <c r="AE3606">
        <v>120</v>
      </c>
      <c r="AF3606">
        <v>5.9</v>
      </c>
      <c r="AG3606">
        <v>1.85</v>
      </c>
      <c r="AH3606">
        <v>0</v>
      </c>
    </row>
    <row r="3607" spans="1:34">
      <c r="A3607" t="s">
        <v>34</v>
      </c>
      <c r="B3607" t="s">
        <v>13231</v>
      </c>
      <c r="C3607">
        <v>303</v>
      </c>
      <c r="D3607">
        <v>93</v>
      </c>
      <c r="E3607">
        <v>0</v>
      </c>
      <c r="F3607">
        <v>581</v>
      </c>
      <c r="G3607" t="s">
        <v>13232</v>
      </c>
      <c r="H3607">
        <v>1000</v>
      </c>
      <c r="I3607">
        <v>47277326</v>
      </c>
      <c r="J3607" t="s">
        <v>94</v>
      </c>
      <c r="Q3607" t="s">
        <v>6331</v>
      </c>
      <c r="R3607" t="s">
        <v>13233</v>
      </c>
      <c r="S3607">
        <v>138814</v>
      </c>
      <c r="T3607">
        <v>2990</v>
      </c>
      <c r="U3607" t="s">
        <v>10235</v>
      </c>
      <c r="V3607">
        <v>0</v>
      </c>
      <c r="W3607" t="s">
        <v>13234</v>
      </c>
      <c r="X3607" t="s">
        <v>13235</v>
      </c>
      <c r="Y3607">
        <v>1516</v>
      </c>
      <c r="Z3607" t="s">
        <v>44</v>
      </c>
      <c r="AA3607" t="s">
        <v>45</v>
      </c>
      <c r="AB3607" t="s">
        <v>46</v>
      </c>
      <c r="AC3607">
        <v>4800000</v>
      </c>
      <c r="AD3607">
        <v>2005</v>
      </c>
      <c r="AE3607">
        <v>1000</v>
      </c>
      <c r="AF3607">
        <v>5.9</v>
      </c>
      <c r="AG3607">
        <v>2.35</v>
      </c>
      <c r="AH3607">
        <v>0</v>
      </c>
    </row>
    <row r="3608" spans="1:34">
      <c r="A3608" t="s">
        <v>34</v>
      </c>
      <c r="B3608" t="s">
        <v>13252</v>
      </c>
      <c r="C3608">
        <v>158</v>
      </c>
      <c r="D3608">
        <v>86</v>
      </c>
      <c r="E3608">
        <v>41</v>
      </c>
      <c r="F3608">
        <v>155</v>
      </c>
      <c r="G3608" t="s">
        <v>13253</v>
      </c>
      <c r="H3608">
        <v>956</v>
      </c>
      <c r="I3608">
        <v>19472057</v>
      </c>
      <c r="J3608" t="s">
        <v>94</v>
      </c>
      <c r="K3608" t="s">
        <v>57</v>
      </c>
      <c r="Q3608" t="s">
        <v>2112</v>
      </c>
      <c r="R3608" t="s">
        <v>13254</v>
      </c>
      <c r="S3608">
        <v>25332</v>
      </c>
      <c r="T3608">
        <v>1862</v>
      </c>
      <c r="U3608" t="s">
        <v>13255</v>
      </c>
      <c r="V3608">
        <v>0</v>
      </c>
      <c r="W3608" t="s">
        <v>13256</v>
      </c>
      <c r="X3608" t="s">
        <v>13257</v>
      </c>
      <c r="Y3608">
        <v>307</v>
      </c>
      <c r="Z3608" t="s">
        <v>44</v>
      </c>
      <c r="AA3608" t="s">
        <v>45</v>
      </c>
      <c r="AB3608" t="s">
        <v>46</v>
      </c>
      <c r="AC3608">
        <v>3000000</v>
      </c>
      <c r="AD3608">
        <v>1986</v>
      </c>
      <c r="AE3608">
        <v>316</v>
      </c>
      <c r="AF3608">
        <v>5.9</v>
      </c>
      <c r="AG3608">
        <v>1.85</v>
      </c>
      <c r="AH3608">
        <v>0</v>
      </c>
    </row>
    <row r="3609" spans="1:34">
      <c r="A3609" t="s">
        <v>34</v>
      </c>
      <c r="B3609" t="s">
        <v>13262</v>
      </c>
      <c r="C3609">
        <v>166</v>
      </c>
      <c r="D3609">
        <v>97</v>
      </c>
      <c r="E3609">
        <v>17</v>
      </c>
      <c r="F3609">
        <v>74</v>
      </c>
      <c r="G3609" t="s">
        <v>13263</v>
      </c>
      <c r="H3609">
        <v>158</v>
      </c>
      <c r="I3609">
        <v>32600000</v>
      </c>
      <c r="J3609" t="s">
        <v>94</v>
      </c>
      <c r="K3609" t="s">
        <v>57</v>
      </c>
      <c r="Q3609" t="s">
        <v>13264</v>
      </c>
      <c r="R3609" t="s">
        <v>13265</v>
      </c>
      <c r="S3609">
        <v>29488</v>
      </c>
      <c r="T3609">
        <v>467</v>
      </c>
      <c r="U3609" t="s">
        <v>13266</v>
      </c>
      <c r="V3609">
        <v>0</v>
      </c>
      <c r="W3609" t="s">
        <v>13267</v>
      </c>
      <c r="X3609" t="s">
        <v>13268</v>
      </c>
      <c r="Y3609">
        <v>326</v>
      </c>
      <c r="Z3609" t="s">
        <v>44</v>
      </c>
      <c r="AA3609" t="s">
        <v>45</v>
      </c>
      <c r="AB3609" t="s">
        <v>46</v>
      </c>
      <c r="AC3609">
        <v>1800000</v>
      </c>
      <c r="AD3609">
        <v>1984</v>
      </c>
      <c r="AE3609">
        <v>84</v>
      </c>
      <c r="AF3609">
        <v>5.9</v>
      </c>
      <c r="AG3609">
        <v>1.85</v>
      </c>
      <c r="AH3609">
        <v>0</v>
      </c>
    </row>
    <row r="3610" spans="1:34">
      <c r="A3610" t="s">
        <v>34</v>
      </c>
      <c r="B3610" t="s">
        <v>13290</v>
      </c>
      <c r="C3610">
        <v>95</v>
      </c>
      <c r="D3610">
        <v>97</v>
      </c>
      <c r="E3610">
        <v>8</v>
      </c>
      <c r="F3610">
        <v>22</v>
      </c>
      <c r="G3610" t="s">
        <v>13291</v>
      </c>
      <c r="H3610">
        <v>423</v>
      </c>
      <c r="I3610">
        <v>17000000</v>
      </c>
      <c r="J3610" t="s">
        <v>94</v>
      </c>
      <c r="K3610" t="s">
        <v>86</v>
      </c>
      <c r="Q3610" t="s">
        <v>13292</v>
      </c>
      <c r="R3610" t="s">
        <v>13293</v>
      </c>
      <c r="S3610">
        <v>3274</v>
      </c>
      <c r="T3610">
        <v>516</v>
      </c>
      <c r="U3610" t="s">
        <v>13294</v>
      </c>
      <c r="V3610">
        <v>0</v>
      </c>
      <c r="W3610" t="s">
        <v>13295</v>
      </c>
      <c r="X3610" t="s">
        <v>13296</v>
      </c>
      <c r="Y3610">
        <v>84</v>
      </c>
      <c r="Z3610" t="s">
        <v>44</v>
      </c>
      <c r="AA3610" t="s">
        <v>45</v>
      </c>
      <c r="AB3610" t="s">
        <v>150</v>
      </c>
      <c r="AC3610">
        <v>500000</v>
      </c>
      <c r="AD3610">
        <v>1977</v>
      </c>
      <c r="AE3610">
        <v>23</v>
      </c>
      <c r="AF3610">
        <v>5.9</v>
      </c>
      <c r="AG3610">
        <v>1.85</v>
      </c>
      <c r="AH3610">
        <v>0</v>
      </c>
    </row>
    <row r="3611" spans="1:34">
      <c r="A3611" t="s">
        <v>34</v>
      </c>
      <c r="B3611" t="s">
        <v>385</v>
      </c>
      <c r="C3611">
        <v>207</v>
      </c>
      <c r="D3611">
        <v>98</v>
      </c>
      <c r="E3611">
        <v>326</v>
      </c>
      <c r="F3611">
        <v>416</v>
      </c>
      <c r="G3611" t="s">
        <v>4266</v>
      </c>
      <c r="H3611">
        <v>21000</v>
      </c>
      <c r="I3611">
        <v>59588068</v>
      </c>
      <c r="J3611" t="s">
        <v>94</v>
      </c>
      <c r="K3611" t="s">
        <v>90</v>
      </c>
      <c r="L3611" t="s">
        <v>57</v>
      </c>
      <c r="Q3611" t="s">
        <v>608</v>
      </c>
      <c r="R3611" t="s">
        <v>13448</v>
      </c>
      <c r="S3611">
        <v>89557</v>
      </c>
      <c r="T3611">
        <v>22318</v>
      </c>
      <c r="U3611" t="s">
        <v>73</v>
      </c>
      <c r="V3611">
        <v>1</v>
      </c>
      <c r="W3611" t="s">
        <v>13449</v>
      </c>
      <c r="X3611" t="s">
        <v>13450</v>
      </c>
      <c r="Y3611">
        <v>376</v>
      </c>
      <c r="Z3611" t="s">
        <v>44</v>
      </c>
      <c r="AA3611" t="s">
        <v>45</v>
      </c>
      <c r="AB3611" t="s">
        <v>46</v>
      </c>
      <c r="AC3611">
        <v>40000000</v>
      </c>
      <c r="AD3611">
        <v>2003</v>
      </c>
      <c r="AE3611">
        <v>534</v>
      </c>
      <c r="AF3611">
        <v>5.8</v>
      </c>
      <c r="AG3611">
        <v>1.85</v>
      </c>
      <c r="AH3611">
        <v>0</v>
      </c>
    </row>
    <row r="3612" spans="1:34">
      <c r="A3612" t="s">
        <v>34</v>
      </c>
      <c r="B3612" t="s">
        <v>8303</v>
      </c>
      <c r="C3612">
        <v>216</v>
      </c>
      <c r="D3612">
        <v>86</v>
      </c>
      <c r="E3612">
        <v>70</v>
      </c>
      <c r="F3612">
        <v>318</v>
      </c>
      <c r="G3612" t="s">
        <v>13504</v>
      </c>
      <c r="H3612">
        <v>440</v>
      </c>
      <c r="I3612">
        <v>54098051</v>
      </c>
      <c r="J3612" t="s">
        <v>94</v>
      </c>
      <c r="Q3612" t="s">
        <v>13505</v>
      </c>
      <c r="R3612" t="s">
        <v>13506</v>
      </c>
      <c r="S3612">
        <v>102861</v>
      </c>
      <c r="T3612">
        <v>2420</v>
      </c>
      <c r="U3612" t="s">
        <v>4827</v>
      </c>
      <c r="V3612">
        <v>0</v>
      </c>
      <c r="W3612" t="s">
        <v>13507</v>
      </c>
      <c r="X3612" t="s">
        <v>13508</v>
      </c>
      <c r="Y3612">
        <v>571</v>
      </c>
      <c r="Z3612" t="s">
        <v>44</v>
      </c>
      <c r="AA3612" t="s">
        <v>359</v>
      </c>
      <c r="AB3612" t="s">
        <v>46</v>
      </c>
      <c r="AC3612">
        <v>25000000</v>
      </c>
      <c r="AD3612">
        <v>2006</v>
      </c>
      <c r="AE3612">
        <v>346</v>
      </c>
      <c r="AF3612">
        <v>5.8</v>
      </c>
      <c r="AG3612">
        <v>2.35</v>
      </c>
      <c r="AH3612">
        <v>0</v>
      </c>
    </row>
    <row r="3613" spans="1:34">
      <c r="A3613" t="s">
        <v>34</v>
      </c>
      <c r="B3613" t="s">
        <v>13608</v>
      </c>
      <c r="C3613">
        <v>160</v>
      </c>
      <c r="D3613">
        <v>95</v>
      </c>
      <c r="E3613">
        <v>43</v>
      </c>
      <c r="F3613">
        <v>357</v>
      </c>
      <c r="G3613" t="s">
        <v>7422</v>
      </c>
      <c r="H3613">
        <v>3000</v>
      </c>
      <c r="I3613">
        <v>56729973</v>
      </c>
      <c r="J3613" t="s">
        <v>94</v>
      </c>
      <c r="K3613" t="s">
        <v>90</v>
      </c>
      <c r="Q3613" t="s">
        <v>11135</v>
      </c>
      <c r="R3613" t="s">
        <v>13609</v>
      </c>
      <c r="S3613">
        <v>88529</v>
      </c>
      <c r="T3613">
        <v>5286</v>
      </c>
      <c r="U3613" t="s">
        <v>13610</v>
      </c>
      <c r="V3613">
        <v>0</v>
      </c>
      <c r="W3613" t="s">
        <v>13611</v>
      </c>
      <c r="X3613" t="s">
        <v>13612</v>
      </c>
      <c r="Y3613">
        <v>262</v>
      </c>
      <c r="Z3613" t="s">
        <v>44</v>
      </c>
      <c r="AA3613" t="s">
        <v>45</v>
      </c>
      <c r="AB3613" t="s">
        <v>46</v>
      </c>
      <c r="AC3613">
        <v>10800000</v>
      </c>
      <c r="AD3613">
        <v>2008</v>
      </c>
      <c r="AE3613">
        <v>723</v>
      </c>
      <c r="AF3613">
        <v>5.8</v>
      </c>
      <c r="AG3613">
        <v>1.85</v>
      </c>
      <c r="AH3613">
        <v>0</v>
      </c>
    </row>
    <row r="3614" spans="1:34">
      <c r="A3614" t="s">
        <v>34</v>
      </c>
      <c r="B3614" t="s">
        <v>13643</v>
      </c>
      <c r="C3614">
        <v>251</v>
      </c>
      <c r="D3614">
        <v>94</v>
      </c>
      <c r="E3614">
        <v>24</v>
      </c>
      <c r="F3614">
        <v>434</v>
      </c>
      <c r="G3614" t="s">
        <v>13644</v>
      </c>
      <c r="H3614">
        <v>581</v>
      </c>
      <c r="I3614">
        <v>104007828</v>
      </c>
      <c r="J3614" t="s">
        <v>94</v>
      </c>
      <c r="Q3614" t="s">
        <v>12222</v>
      </c>
      <c r="R3614" t="s">
        <v>13645</v>
      </c>
      <c r="S3614">
        <v>76828</v>
      </c>
      <c r="T3614">
        <v>2371</v>
      </c>
      <c r="U3614" t="s">
        <v>5845</v>
      </c>
      <c r="V3614">
        <v>0</v>
      </c>
      <c r="W3614" t="s">
        <v>13646</v>
      </c>
      <c r="X3614" t="s">
        <v>13647</v>
      </c>
      <c r="Y3614">
        <v>314</v>
      </c>
      <c r="Z3614" t="s">
        <v>44</v>
      </c>
      <c r="AA3614" t="s">
        <v>45</v>
      </c>
      <c r="AB3614" t="s">
        <v>46</v>
      </c>
      <c r="AC3614">
        <v>5000000</v>
      </c>
      <c r="AD3614">
        <v>2011</v>
      </c>
      <c r="AE3614">
        <v>438</v>
      </c>
      <c r="AF3614">
        <v>5.8</v>
      </c>
      <c r="AG3614">
        <v>1.85</v>
      </c>
      <c r="AH3614">
        <v>24000</v>
      </c>
    </row>
    <row r="3615" spans="1:34">
      <c r="A3615" t="s">
        <v>34</v>
      </c>
      <c r="B3615" t="s">
        <v>13491</v>
      </c>
      <c r="C3615">
        <v>95</v>
      </c>
      <c r="D3615">
        <v>110</v>
      </c>
      <c r="E3615">
        <v>0</v>
      </c>
      <c r="F3615">
        <v>308</v>
      </c>
      <c r="G3615" t="s">
        <v>12588</v>
      </c>
      <c r="H3615">
        <v>510</v>
      </c>
      <c r="I3615">
        <v>33927476</v>
      </c>
      <c r="J3615" t="s">
        <v>94</v>
      </c>
      <c r="K3615" t="s">
        <v>90</v>
      </c>
      <c r="L3615" t="s">
        <v>86</v>
      </c>
      <c r="M3615" t="s">
        <v>57</v>
      </c>
      <c r="Q3615" t="s">
        <v>12535</v>
      </c>
      <c r="R3615" t="s">
        <v>13729</v>
      </c>
      <c r="S3615">
        <v>19176</v>
      </c>
      <c r="T3615">
        <v>1976</v>
      </c>
      <c r="U3615" t="s">
        <v>13730</v>
      </c>
      <c r="V3615">
        <v>0</v>
      </c>
      <c r="W3615" t="s">
        <v>13731</v>
      </c>
      <c r="X3615" t="s">
        <v>13732</v>
      </c>
      <c r="Y3615">
        <v>165</v>
      </c>
      <c r="Z3615" t="s">
        <v>44</v>
      </c>
      <c r="AA3615" t="s">
        <v>329</v>
      </c>
      <c r="AB3615" t="s">
        <v>46</v>
      </c>
      <c r="AC3615">
        <v>40000000</v>
      </c>
      <c r="AD3615">
        <v>1997</v>
      </c>
      <c r="AE3615">
        <v>344</v>
      </c>
      <c r="AF3615">
        <v>5.7</v>
      </c>
      <c r="AG3615">
        <v>2.35</v>
      </c>
      <c r="AH3615">
        <v>956</v>
      </c>
    </row>
    <row r="3616" spans="1:34">
      <c r="A3616" t="s">
        <v>34</v>
      </c>
      <c r="B3616" t="s">
        <v>7387</v>
      </c>
      <c r="C3616">
        <v>190</v>
      </c>
      <c r="D3616">
        <v>99</v>
      </c>
      <c r="E3616">
        <v>81</v>
      </c>
      <c r="F3616">
        <v>135</v>
      </c>
      <c r="G3616" t="s">
        <v>13783</v>
      </c>
      <c r="H3616">
        <v>327</v>
      </c>
      <c r="I3616">
        <v>25117498</v>
      </c>
      <c r="J3616" t="s">
        <v>94</v>
      </c>
      <c r="K3616" t="s">
        <v>57</v>
      </c>
      <c r="Q3616" t="s">
        <v>4622</v>
      </c>
      <c r="R3616" t="s">
        <v>13784</v>
      </c>
      <c r="S3616">
        <v>37412</v>
      </c>
      <c r="T3616">
        <v>960</v>
      </c>
      <c r="U3616" t="s">
        <v>13785</v>
      </c>
      <c r="V3616">
        <v>0</v>
      </c>
      <c r="W3616" t="s">
        <v>13786</v>
      </c>
      <c r="X3616" t="s">
        <v>13787</v>
      </c>
      <c r="Y3616">
        <v>178</v>
      </c>
      <c r="Z3616" t="s">
        <v>44</v>
      </c>
      <c r="AA3616" t="s">
        <v>45</v>
      </c>
      <c r="AB3616" t="s">
        <v>46</v>
      </c>
      <c r="AC3616">
        <v>40000000</v>
      </c>
      <c r="AD3616">
        <v>2007</v>
      </c>
      <c r="AE3616">
        <v>253</v>
      </c>
      <c r="AF3616">
        <v>5.7</v>
      </c>
      <c r="AG3616">
        <v>2.35</v>
      </c>
      <c r="AH3616">
        <v>0</v>
      </c>
    </row>
    <row r="3617" spans="1:34">
      <c r="A3617" t="s">
        <v>34</v>
      </c>
      <c r="B3617" t="s">
        <v>13976</v>
      </c>
      <c r="C3617">
        <v>264</v>
      </c>
      <c r="D3617">
        <v>98</v>
      </c>
      <c r="E3617">
        <v>21</v>
      </c>
      <c r="F3617">
        <v>189</v>
      </c>
      <c r="G3617" t="s">
        <v>13977</v>
      </c>
      <c r="H3617">
        <v>438</v>
      </c>
      <c r="I3617">
        <v>84749884</v>
      </c>
      <c r="J3617" t="s">
        <v>94</v>
      </c>
      <c r="Q3617" t="s">
        <v>13644</v>
      </c>
      <c r="R3617" t="s">
        <v>13978</v>
      </c>
      <c r="S3617">
        <v>82133</v>
      </c>
      <c r="T3617">
        <v>1081</v>
      </c>
      <c r="U3617" t="s">
        <v>11231</v>
      </c>
      <c r="V3617">
        <v>0</v>
      </c>
      <c r="W3617" t="s">
        <v>13979</v>
      </c>
      <c r="X3617" t="s">
        <v>13980</v>
      </c>
      <c r="Y3617">
        <v>359</v>
      </c>
      <c r="Z3617" t="s">
        <v>44</v>
      </c>
      <c r="AA3617" t="s">
        <v>45</v>
      </c>
      <c r="AB3617" t="s">
        <v>46</v>
      </c>
      <c r="AC3617">
        <v>3000000</v>
      </c>
      <c r="AD3617">
        <v>2010</v>
      </c>
      <c r="AE3617">
        <v>332</v>
      </c>
      <c r="AF3617">
        <v>5.7</v>
      </c>
      <c r="AG3617">
        <v>1.85</v>
      </c>
      <c r="AH3617">
        <v>14000</v>
      </c>
    </row>
    <row r="3618" spans="1:34">
      <c r="A3618" t="s">
        <v>34</v>
      </c>
      <c r="B3618" t="s">
        <v>9893</v>
      </c>
      <c r="C3618">
        <v>361</v>
      </c>
      <c r="D3618">
        <v>85</v>
      </c>
      <c r="E3618">
        <v>65</v>
      </c>
      <c r="F3618">
        <v>535</v>
      </c>
      <c r="G3618" t="s">
        <v>13981</v>
      </c>
      <c r="H3618">
        <v>942</v>
      </c>
      <c r="I3618">
        <v>64423650</v>
      </c>
      <c r="J3618" t="s">
        <v>94</v>
      </c>
      <c r="K3618" t="s">
        <v>86</v>
      </c>
      <c r="L3618" t="s">
        <v>57</v>
      </c>
      <c r="Q3618" t="s">
        <v>11019</v>
      </c>
      <c r="R3618" t="s">
        <v>13982</v>
      </c>
      <c r="S3618">
        <v>139329</v>
      </c>
      <c r="T3618">
        <v>3708</v>
      </c>
      <c r="U3618" t="s">
        <v>348</v>
      </c>
      <c r="V3618">
        <v>0</v>
      </c>
      <c r="W3618" t="s">
        <v>13983</v>
      </c>
      <c r="X3618" t="s">
        <v>13984</v>
      </c>
      <c r="Y3618">
        <v>578</v>
      </c>
      <c r="Z3618" t="s">
        <v>44</v>
      </c>
      <c r="AA3618" t="s">
        <v>45</v>
      </c>
      <c r="AB3618" t="s">
        <v>46</v>
      </c>
      <c r="AC3618">
        <v>3000000</v>
      </c>
      <c r="AD3618">
        <v>2013</v>
      </c>
      <c r="AE3618">
        <v>810</v>
      </c>
      <c r="AF3618">
        <v>5.7</v>
      </c>
      <c r="AG3618">
        <v>2.35</v>
      </c>
      <c r="AH3618">
        <v>31000</v>
      </c>
    </row>
    <row r="3619" spans="1:34">
      <c r="A3619" t="s">
        <v>34</v>
      </c>
      <c r="B3619" t="s">
        <v>11578</v>
      </c>
      <c r="C3619">
        <v>280</v>
      </c>
      <c r="D3619">
        <v>95</v>
      </c>
      <c r="E3619">
        <v>0</v>
      </c>
      <c r="F3619">
        <v>192</v>
      </c>
      <c r="G3619" t="s">
        <v>11579</v>
      </c>
      <c r="H3619">
        <v>569</v>
      </c>
      <c r="I3619">
        <v>952620</v>
      </c>
      <c r="J3619" t="s">
        <v>94</v>
      </c>
      <c r="Q3619" t="s">
        <v>6467</v>
      </c>
      <c r="R3619" t="s">
        <v>13985</v>
      </c>
      <c r="S3619">
        <v>40800</v>
      </c>
      <c r="T3619">
        <v>1797</v>
      </c>
      <c r="U3619" t="s">
        <v>13986</v>
      </c>
      <c r="V3619">
        <v>0</v>
      </c>
      <c r="W3619" t="s">
        <v>13987</v>
      </c>
      <c r="X3619" t="s">
        <v>13988</v>
      </c>
      <c r="Y3619">
        <v>332</v>
      </c>
      <c r="Z3619" t="s">
        <v>44</v>
      </c>
      <c r="AA3619" t="s">
        <v>45</v>
      </c>
      <c r="AB3619" t="s">
        <v>46</v>
      </c>
      <c r="AC3619">
        <v>2000000</v>
      </c>
      <c r="AD3619">
        <v>2007</v>
      </c>
      <c r="AE3619">
        <v>529</v>
      </c>
      <c r="AF3619">
        <v>5.7</v>
      </c>
      <c r="AG3619">
        <v>1.85</v>
      </c>
      <c r="AH3619">
        <v>0</v>
      </c>
    </row>
    <row r="3620" spans="1:34">
      <c r="A3620" t="s">
        <v>34</v>
      </c>
      <c r="B3620" t="s">
        <v>11705</v>
      </c>
      <c r="C3620">
        <v>235</v>
      </c>
      <c r="D3620">
        <v>91</v>
      </c>
      <c r="E3620">
        <v>49</v>
      </c>
      <c r="F3620">
        <v>20</v>
      </c>
      <c r="G3620" t="s">
        <v>13993</v>
      </c>
      <c r="H3620">
        <v>72</v>
      </c>
      <c r="I3620">
        <v>36200000</v>
      </c>
      <c r="J3620" t="s">
        <v>94</v>
      </c>
      <c r="K3620" t="s">
        <v>57</v>
      </c>
      <c r="Q3620" t="s">
        <v>13994</v>
      </c>
      <c r="R3620" t="s">
        <v>13995</v>
      </c>
      <c r="S3620">
        <v>31952</v>
      </c>
      <c r="T3620">
        <v>174</v>
      </c>
      <c r="U3620" t="s">
        <v>13996</v>
      </c>
      <c r="V3620">
        <v>0</v>
      </c>
      <c r="W3620" t="s">
        <v>13997</v>
      </c>
      <c r="X3620" t="s">
        <v>13998</v>
      </c>
      <c r="Y3620">
        <v>372</v>
      </c>
      <c r="Z3620" t="s">
        <v>44</v>
      </c>
      <c r="AA3620" t="s">
        <v>45</v>
      </c>
      <c r="AB3620" t="s">
        <v>46</v>
      </c>
      <c r="AC3620">
        <v>4000000</v>
      </c>
      <c r="AD3620">
        <v>1982</v>
      </c>
      <c r="AE3620">
        <v>31</v>
      </c>
      <c r="AF3620">
        <v>5.7</v>
      </c>
      <c r="AG3620">
        <v>2.35</v>
      </c>
      <c r="AH3620">
        <v>0</v>
      </c>
    </row>
    <row r="3621" spans="1:34">
      <c r="A3621" t="s">
        <v>34</v>
      </c>
      <c r="B3621" t="s">
        <v>13999</v>
      </c>
      <c r="C3621">
        <v>65</v>
      </c>
      <c r="D3621">
        <v>98</v>
      </c>
      <c r="E3621">
        <v>85</v>
      </c>
      <c r="F3621">
        <v>186</v>
      </c>
      <c r="G3621" t="s">
        <v>14000</v>
      </c>
      <c r="H3621">
        <v>265</v>
      </c>
      <c r="I3621">
        <v>7369373</v>
      </c>
      <c r="J3621" t="s">
        <v>94</v>
      </c>
      <c r="K3621" t="s">
        <v>90</v>
      </c>
      <c r="L3621" t="s">
        <v>57</v>
      </c>
      <c r="Q3621" t="s">
        <v>10980</v>
      </c>
      <c r="R3621" t="s">
        <v>14001</v>
      </c>
      <c r="S3621">
        <v>4288</v>
      </c>
      <c r="T3621">
        <v>901</v>
      </c>
      <c r="U3621" t="s">
        <v>14002</v>
      </c>
      <c r="V3621">
        <v>1</v>
      </c>
      <c r="W3621" t="s">
        <v>14003</v>
      </c>
      <c r="X3621" t="s">
        <v>14004</v>
      </c>
      <c r="Y3621">
        <v>74</v>
      </c>
      <c r="Z3621" t="s">
        <v>44</v>
      </c>
      <c r="AA3621" t="s">
        <v>329</v>
      </c>
      <c r="AB3621" t="s">
        <v>46</v>
      </c>
      <c r="AC3621">
        <v>2000000</v>
      </c>
      <c r="AD3621">
        <v>1986</v>
      </c>
      <c r="AE3621">
        <v>194</v>
      </c>
      <c r="AF3621">
        <v>5.7</v>
      </c>
      <c r="AG3621">
        <v>1.85</v>
      </c>
      <c r="AH3621">
        <v>0</v>
      </c>
    </row>
    <row r="3622" spans="1:34">
      <c r="A3622" t="s">
        <v>34</v>
      </c>
      <c r="B3622" t="s">
        <v>14012</v>
      </c>
      <c r="C3622">
        <v>270</v>
      </c>
      <c r="D3622">
        <v>83</v>
      </c>
      <c r="E3622">
        <v>6</v>
      </c>
      <c r="F3622">
        <v>142</v>
      </c>
      <c r="G3622" t="s">
        <v>14013</v>
      </c>
      <c r="H3622">
        <v>707</v>
      </c>
      <c r="I3622">
        <v>31537320</v>
      </c>
      <c r="J3622" t="s">
        <v>94</v>
      </c>
      <c r="K3622" t="s">
        <v>90</v>
      </c>
      <c r="L3622" t="s">
        <v>57</v>
      </c>
      <c r="Q3622" t="s">
        <v>14014</v>
      </c>
      <c r="R3622" t="s">
        <v>14015</v>
      </c>
      <c r="S3622">
        <v>44329</v>
      </c>
      <c r="T3622">
        <v>1565</v>
      </c>
      <c r="U3622" t="s">
        <v>14016</v>
      </c>
      <c r="V3622">
        <v>0</v>
      </c>
      <c r="W3622" t="s">
        <v>14017</v>
      </c>
      <c r="X3622" t="s">
        <v>14018</v>
      </c>
      <c r="Y3622">
        <v>309</v>
      </c>
      <c r="Z3622" t="s">
        <v>44</v>
      </c>
      <c r="AA3622" t="s">
        <v>45</v>
      </c>
      <c r="AB3622" t="s">
        <v>46</v>
      </c>
      <c r="AC3622">
        <v>1000000</v>
      </c>
      <c r="AD3622">
        <v>2014</v>
      </c>
      <c r="AE3622">
        <v>305</v>
      </c>
      <c r="AF3622">
        <v>5.7</v>
      </c>
      <c r="AG3622">
        <v>1.85</v>
      </c>
      <c r="AH3622">
        <v>13000</v>
      </c>
    </row>
    <row r="3623" spans="1:34">
      <c r="A3623" t="s">
        <v>34</v>
      </c>
      <c r="B3623" t="s">
        <v>4506</v>
      </c>
      <c r="C3623">
        <v>167</v>
      </c>
      <c r="D3623">
        <v>104</v>
      </c>
      <c r="E3623">
        <v>108</v>
      </c>
      <c r="F3623">
        <v>177</v>
      </c>
      <c r="G3623" t="s">
        <v>12209</v>
      </c>
      <c r="H3623">
        <v>296</v>
      </c>
      <c r="I3623">
        <v>35143332</v>
      </c>
      <c r="J3623" t="s">
        <v>94</v>
      </c>
      <c r="Q3623" t="s">
        <v>12994</v>
      </c>
      <c r="R3623" t="s">
        <v>14210</v>
      </c>
      <c r="S3623">
        <v>45102</v>
      </c>
      <c r="T3623">
        <v>1340</v>
      </c>
      <c r="U3623" t="s">
        <v>14211</v>
      </c>
      <c r="V3623">
        <v>0</v>
      </c>
      <c r="W3623" t="s">
        <v>14212</v>
      </c>
      <c r="X3623" t="s">
        <v>14213</v>
      </c>
      <c r="Y3623">
        <v>316</v>
      </c>
      <c r="Z3623" t="s">
        <v>44</v>
      </c>
      <c r="AA3623" t="s">
        <v>45</v>
      </c>
      <c r="AB3623" t="s">
        <v>46</v>
      </c>
      <c r="AC3623">
        <v>17000000</v>
      </c>
      <c r="AD3623">
        <v>2003</v>
      </c>
      <c r="AE3623">
        <v>270</v>
      </c>
      <c r="AF3623">
        <v>5.6</v>
      </c>
      <c r="AG3623">
        <v>2.35</v>
      </c>
      <c r="AH3623">
        <v>0</v>
      </c>
    </row>
    <row r="3624" spans="1:34">
      <c r="A3624" t="s">
        <v>34</v>
      </c>
      <c r="B3624" t="s">
        <v>14255</v>
      </c>
      <c r="C3624">
        <v>147</v>
      </c>
      <c r="D3624">
        <v>93</v>
      </c>
      <c r="E3624">
        <v>37</v>
      </c>
      <c r="F3624">
        <v>545</v>
      </c>
      <c r="G3624" t="s">
        <v>413</v>
      </c>
      <c r="H3624">
        <v>885</v>
      </c>
      <c r="I3624">
        <v>40846082</v>
      </c>
      <c r="J3624" t="s">
        <v>94</v>
      </c>
      <c r="K3624" t="s">
        <v>90</v>
      </c>
      <c r="L3624" t="s">
        <v>57</v>
      </c>
      <c r="Q3624" t="s">
        <v>11131</v>
      </c>
      <c r="R3624" t="s">
        <v>14256</v>
      </c>
      <c r="S3624">
        <v>45317</v>
      </c>
      <c r="T3624">
        <v>2872</v>
      </c>
      <c r="U3624" t="s">
        <v>13466</v>
      </c>
      <c r="V3624">
        <v>0</v>
      </c>
      <c r="W3624" t="s">
        <v>14257</v>
      </c>
      <c r="X3624" t="s">
        <v>14258</v>
      </c>
      <c r="Y3624">
        <v>536</v>
      </c>
      <c r="Z3624" t="s">
        <v>44</v>
      </c>
      <c r="AA3624" t="s">
        <v>45</v>
      </c>
      <c r="AB3624" t="s">
        <v>46</v>
      </c>
      <c r="AC3624">
        <v>19000000</v>
      </c>
      <c r="AD3624">
        <v>1999</v>
      </c>
      <c r="AE3624">
        <v>828</v>
      </c>
      <c r="AF3624">
        <v>5.6</v>
      </c>
      <c r="AG3624">
        <v>1.37</v>
      </c>
      <c r="AH3624">
        <v>0</v>
      </c>
    </row>
    <row r="3625" spans="1:34">
      <c r="A3625" t="s">
        <v>34</v>
      </c>
      <c r="B3625" t="s">
        <v>14263</v>
      </c>
      <c r="C3625">
        <v>140</v>
      </c>
      <c r="D3625">
        <v>99</v>
      </c>
      <c r="E3625">
        <v>13</v>
      </c>
      <c r="F3625">
        <v>681</v>
      </c>
      <c r="G3625" t="s">
        <v>7086</v>
      </c>
      <c r="H3625">
        <v>45000</v>
      </c>
      <c r="I3625">
        <v>72219395</v>
      </c>
      <c r="J3625" t="s">
        <v>94</v>
      </c>
      <c r="K3625" t="s">
        <v>90</v>
      </c>
      <c r="L3625" t="s">
        <v>57</v>
      </c>
      <c r="Q3625" t="s">
        <v>8936</v>
      </c>
      <c r="R3625" t="s">
        <v>14264</v>
      </c>
      <c r="S3625">
        <v>105585</v>
      </c>
      <c r="T3625">
        <v>50284</v>
      </c>
      <c r="U3625" t="s">
        <v>1803</v>
      </c>
      <c r="V3625">
        <v>1</v>
      </c>
      <c r="W3625" t="s">
        <v>14265</v>
      </c>
      <c r="X3625" t="s">
        <v>14266</v>
      </c>
      <c r="Y3625">
        <v>419</v>
      </c>
      <c r="Z3625" t="s">
        <v>44</v>
      </c>
      <c r="AA3625" t="s">
        <v>45</v>
      </c>
      <c r="AB3625" t="s">
        <v>46</v>
      </c>
      <c r="AC3625">
        <v>17000000</v>
      </c>
      <c r="AD3625">
        <v>1997</v>
      </c>
      <c r="AE3625">
        <v>4000</v>
      </c>
      <c r="AF3625">
        <v>5.6</v>
      </c>
      <c r="AG3625">
        <v>2.35</v>
      </c>
      <c r="AH3625">
        <v>0</v>
      </c>
    </row>
    <row r="3626" spans="1:34">
      <c r="A3626" t="s">
        <v>34</v>
      </c>
      <c r="B3626" t="s">
        <v>12674</v>
      </c>
      <c r="C3626">
        <v>178</v>
      </c>
      <c r="D3626">
        <v>90</v>
      </c>
      <c r="E3626">
        <v>52</v>
      </c>
      <c r="F3626">
        <v>298</v>
      </c>
      <c r="G3626" t="s">
        <v>13504</v>
      </c>
      <c r="H3626">
        <v>723</v>
      </c>
      <c r="I3626">
        <v>45670855</v>
      </c>
      <c r="J3626" t="s">
        <v>94</v>
      </c>
      <c r="K3626" t="s">
        <v>90</v>
      </c>
      <c r="Q3626" t="s">
        <v>7422</v>
      </c>
      <c r="R3626" t="s">
        <v>14267</v>
      </c>
      <c r="S3626">
        <v>67978</v>
      </c>
      <c r="T3626">
        <v>1978</v>
      </c>
      <c r="U3626" t="s">
        <v>14268</v>
      </c>
      <c r="V3626">
        <v>0</v>
      </c>
      <c r="W3626" t="s">
        <v>14269</v>
      </c>
      <c r="X3626" t="s">
        <v>14270</v>
      </c>
      <c r="Y3626">
        <v>279</v>
      </c>
      <c r="Z3626" t="s">
        <v>44</v>
      </c>
      <c r="AA3626" t="s">
        <v>710</v>
      </c>
      <c r="AB3626" t="s">
        <v>46</v>
      </c>
      <c r="AC3626">
        <v>20000000</v>
      </c>
      <c r="AD3626">
        <v>2010</v>
      </c>
      <c r="AE3626">
        <v>346</v>
      </c>
      <c r="AF3626">
        <v>5.6</v>
      </c>
      <c r="AG3626">
        <v>1.85</v>
      </c>
      <c r="AH3626">
        <v>12000</v>
      </c>
    </row>
    <row r="3627" spans="1:34">
      <c r="A3627" t="s">
        <v>34</v>
      </c>
      <c r="B3627" t="s">
        <v>3237</v>
      </c>
      <c r="C3627">
        <v>212</v>
      </c>
      <c r="D3627">
        <v>116</v>
      </c>
      <c r="E3627">
        <v>0</v>
      </c>
      <c r="F3627">
        <v>71</v>
      </c>
      <c r="G3627" t="s">
        <v>5000</v>
      </c>
      <c r="H3627">
        <v>287</v>
      </c>
      <c r="I3627">
        <v>89138076</v>
      </c>
      <c r="J3627" t="s">
        <v>94</v>
      </c>
      <c r="K3627" t="s">
        <v>90</v>
      </c>
      <c r="Q3627" t="s">
        <v>14519</v>
      </c>
      <c r="R3627" t="s">
        <v>14520</v>
      </c>
      <c r="S3627">
        <v>98535</v>
      </c>
      <c r="T3627">
        <v>600</v>
      </c>
      <c r="U3627" t="s">
        <v>9311</v>
      </c>
      <c r="V3627">
        <v>4</v>
      </c>
      <c r="W3627" t="s">
        <v>14521</v>
      </c>
      <c r="X3627" t="s">
        <v>14522</v>
      </c>
      <c r="Y3627">
        <v>734</v>
      </c>
      <c r="Z3627" t="s">
        <v>44</v>
      </c>
      <c r="AA3627" t="s">
        <v>45</v>
      </c>
      <c r="AB3627" t="s">
        <v>46</v>
      </c>
      <c r="AC3627">
        <v>40000000</v>
      </c>
      <c r="AD3627">
        <v>2000</v>
      </c>
      <c r="AE3627">
        <v>157</v>
      </c>
      <c r="AF3627">
        <v>5.5</v>
      </c>
      <c r="AG3627">
        <v>2.35</v>
      </c>
      <c r="AH3627">
        <v>0</v>
      </c>
    </row>
    <row r="3628" spans="1:34">
      <c r="A3628" t="s">
        <v>34</v>
      </c>
      <c r="B3628" t="s">
        <v>14572</v>
      </c>
      <c r="C3628">
        <v>156</v>
      </c>
      <c r="D3628">
        <v>91</v>
      </c>
      <c r="E3628">
        <v>17</v>
      </c>
      <c r="F3628">
        <v>78</v>
      </c>
      <c r="G3628" t="s">
        <v>2888</v>
      </c>
      <c r="H3628">
        <v>534</v>
      </c>
      <c r="I3628">
        <v>30079316</v>
      </c>
      <c r="J3628" t="s">
        <v>94</v>
      </c>
      <c r="Q3628" t="s">
        <v>7068</v>
      </c>
      <c r="R3628" t="s">
        <v>14573</v>
      </c>
      <c r="S3628">
        <v>75920</v>
      </c>
      <c r="T3628">
        <v>1083</v>
      </c>
      <c r="U3628" t="s">
        <v>14574</v>
      </c>
      <c r="V3628">
        <v>0</v>
      </c>
      <c r="W3628" t="s">
        <v>14575</v>
      </c>
      <c r="X3628" t="s">
        <v>14576</v>
      </c>
      <c r="Y3628">
        <v>474</v>
      </c>
      <c r="Z3628" t="s">
        <v>44</v>
      </c>
      <c r="AA3628" t="s">
        <v>45</v>
      </c>
      <c r="AB3628" t="s">
        <v>46</v>
      </c>
      <c r="AC3628">
        <v>35000000</v>
      </c>
      <c r="AD3628">
        <v>2002</v>
      </c>
      <c r="AE3628">
        <v>385</v>
      </c>
      <c r="AF3628">
        <v>5.5</v>
      </c>
      <c r="AG3628">
        <v>1.85</v>
      </c>
      <c r="AH3628">
        <v>0</v>
      </c>
    </row>
    <row r="3629" spans="1:34">
      <c r="A3629" t="s">
        <v>34</v>
      </c>
      <c r="B3629" t="s">
        <v>14572</v>
      </c>
      <c r="C3629">
        <v>149</v>
      </c>
      <c r="D3629">
        <v>91</v>
      </c>
      <c r="E3629">
        <v>17</v>
      </c>
      <c r="F3629">
        <v>670</v>
      </c>
      <c r="G3629" t="s">
        <v>78</v>
      </c>
      <c r="H3629">
        <v>1000</v>
      </c>
      <c r="I3629">
        <v>41867960</v>
      </c>
      <c r="J3629" t="s">
        <v>94</v>
      </c>
      <c r="Q3629" t="s">
        <v>6428</v>
      </c>
      <c r="R3629" t="s">
        <v>14586</v>
      </c>
      <c r="S3629">
        <v>65512</v>
      </c>
      <c r="T3629">
        <v>3023</v>
      </c>
      <c r="U3629" t="s">
        <v>502</v>
      </c>
      <c r="V3629">
        <v>0</v>
      </c>
      <c r="W3629" t="s">
        <v>14587</v>
      </c>
      <c r="X3629" t="s">
        <v>14588</v>
      </c>
      <c r="Y3629">
        <v>478</v>
      </c>
      <c r="Z3629" t="s">
        <v>44</v>
      </c>
      <c r="AA3629" t="s">
        <v>45</v>
      </c>
      <c r="AB3629" t="s">
        <v>46</v>
      </c>
      <c r="AC3629">
        <v>20000000</v>
      </c>
      <c r="AD3629">
        <v>2001</v>
      </c>
      <c r="AE3629">
        <v>795</v>
      </c>
      <c r="AF3629">
        <v>5.5</v>
      </c>
      <c r="AG3629">
        <v>1.33</v>
      </c>
      <c r="AH3629">
        <v>0</v>
      </c>
    </row>
    <row r="3630" spans="1:34">
      <c r="A3630" t="s">
        <v>34</v>
      </c>
      <c r="B3630" t="s">
        <v>14612</v>
      </c>
      <c r="C3630">
        <v>96</v>
      </c>
      <c r="D3630">
        <v>84</v>
      </c>
      <c r="E3630">
        <v>119</v>
      </c>
      <c r="F3630">
        <v>918</v>
      </c>
      <c r="G3630" t="s">
        <v>5835</v>
      </c>
      <c r="H3630">
        <v>989</v>
      </c>
      <c r="I3630">
        <v>17411331</v>
      </c>
      <c r="J3630" t="s">
        <v>94</v>
      </c>
      <c r="K3630" t="s">
        <v>90</v>
      </c>
      <c r="L3630" t="s">
        <v>86</v>
      </c>
      <c r="M3630" t="s">
        <v>57</v>
      </c>
      <c r="Q3630" t="s">
        <v>1057</v>
      </c>
      <c r="R3630" t="s">
        <v>14613</v>
      </c>
      <c r="S3630">
        <v>17328</v>
      </c>
      <c r="T3630">
        <v>4660</v>
      </c>
      <c r="U3630" t="s">
        <v>13500</v>
      </c>
      <c r="V3630">
        <v>3</v>
      </c>
      <c r="W3630" t="s">
        <v>14614</v>
      </c>
      <c r="X3630" t="s">
        <v>14615</v>
      </c>
      <c r="Y3630">
        <v>237</v>
      </c>
      <c r="Z3630" t="s">
        <v>44</v>
      </c>
      <c r="AA3630" t="s">
        <v>772</v>
      </c>
      <c r="AB3630" t="s">
        <v>46</v>
      </c>
      <c r="AC3630">
        <v>15000000</v>
      </c>
      <c r="AD3630">
        <v>1998</v>
      </c>
      <c r="AE3630">
        <v>982</v>
      </c>
      <c r="AF3630">
        <v>5.5</v>
      </c>
      <c r="AG3630">
        <v>1.85</v>
      </c>
      <c r="AH3630">
        <v>673</v>
      </c>
    </row>
    <row r="3631" spans="1:34">
      <c r="A3631" t="s">
        <v>34</v>
      </c>
      <c r="B3631" t="s">
        <v>14504</v>
      </c>
      <c r="C3631">
        <v>264</v>
      </c>
      <c r="D3631">
        <v>101</v>
      </c>
      <c r="E3631">
        <v>71</v>
      </c>
      <c r="F3631">
        <v>725</v>
      </c>
      <c r="G3631" t="s">
        <v>11819</v>
      </c>
      <c r="H3631">
        <v>10000</v>
      </c>
      <c r="I3631">
        <v>51527787</v>
      </c>
      <c r="J3631" t="s">
        <v>94</v>
      </c>
      <c r="K3631" t="s">
        <v>57</v>
      </c>
      <c r="Q3631" t="s">
        <v>14627</v>
      </c>
      <c r="R3631" t="s">
        <v>14628</v>
      </c>
      <c r="S3631">
        <v>45603</v>
      </c>
      <c r="T3631">
        <v>14159</v>
      </c>
      <c r="U3631" t="s">
        <v>6444</v>
      </c>
      <c r="V3631">
        <v>0</v>
      </c>
      <c r="W3631" t="s">
        <v>14629</v>
      </c>
      <c r="X3631" t="s">
        <v>14630</v>
      </c>
      <c r="Y3631">
        <v>268</v>
      </c>
      <c r="Z3631" t="s">
        <v>44</v>
      </c>
      <c r="AA3631" t="s">
        <v>45</v>
      </c>
      <c r="AB3631" t="s">
        <v>46</v>
      </c>
      <c r="AC3631">
        <v>15000000</v>
      </c>
      <c r="AD3631">
        <v>2009</v>
      </c>
      <c r="AE3631">
        <v>960</v>
      </c>
      <c r="AF3631">
        <v>5.5</v>
      </c>
      <c r="AG3631">
        <v>1.85</v>
      </c>
      <c r="AH3631">
        <v>0</v>
      </c>
    </row>
    <row r="3632" spans="1:34">
      <c r="A3632" t="s">
        <v>34</v>
      </c>
      <c r="B3632" t="s">
        <v>14631</v>
      </c>
      <c r="C3632">
        <v>101</v>
      </c>
      <c r="D3632">
        <v>99</v>
      </c>
      <c r="E3632">
        <v>9</v>
      </c>
      <c r="F3632">
        <v>648</v>
      </c>
      <c r="G3632" t="s">
        <v>1572</v>
      </c>
      <c r="H3632">
        <v>975</v>
      </c>
      <c r="I3632">
        <v>38048637</v>
      </c>
      <c r="J3632" t="s">
        <v>94</v>
      </c>
      <c r="K3632" t="s">
        <v>90</v>
      </c>
      <c r="L3632" t="s">
        <v>57</v>
      </c>
      <c r="Q3632" t="s">
        <v>4287</v>
      </c>
      <c r="R3632" t="s">
        <v>14632</v>
      </c>
      <c r="S3632">
        <v>47814</v>
      </c>
      <c r="T3632">
        <v>3500</v>
      </c>
      <c r="U3632" t="s">
        <v>3072</v>
      </c>
      <c r="V3632">
        <v>4</v>
      </c>
      <c r="W3632" t="s">
        <v>14633</v>
      </c>
      <c r="X3632" t="s">
        <v>14634</v>
      </c>
      <c r="Y3632">
        <v>426</v>
      </c>
      <c r="Z3632" t="s">
        <v>44</v>
      </c>
      <c r="AA3632" t="s">
        <v>45</v>
      </c>
      <c r="AB3632" t="s">
        <v>46</v>
      </c>
      <c r="AC3632">
        <v>14000000</v>
      </c>
      <c r="AD3632">
        <v>1998</v>
      </c>
      <c r="AE3632">
        <v>912</v>
      </c>
      <c r="AF3632">
        <v>5.5</v>
      </c>
      <c r="AG3632">
        <v>2.35</v>
      </c>
      <c r="AH3632">
        <v>0</v>
      </c>
    </row>
    <row r="3633" spans="1:34">
      <c r="A3633" t="s">
        <v>34</v>
      </c>
      <c r="B3633" t="s">
        <v>3443</v>
      </c>
      <c r="C3633">
        <v>52</v>
      </c>
      <c r="D3633">
        <v>100</v>
      </c>
      <c r="E3633">
        <v>365</v>
      </c>
      <c r="F3633">
        <v>225</v>
      </c>
      <c r="G3633" t="s">
        <v>6549</v>
      </c>
      <c r="H3633">
        <v>425</v>
      </c>
      <c r="I3633">
        <v>4884663</v>
      </c>
      <c r="J3633" t="s">
        <v>94</v>
      </c>
      <c r="K3633" t="s">
        <v>86</v>
      </c>
      <c r="Q3633" t="s">
        <v>178</v>
      </c>
      <c r="R3633" t="s">
        <v>14638</v>
      </c>
      <c r="S3633">
        <v>5187</v>
      </c>
      <c r="T3633">
        <v>1661</v>
      </c>
      <c r="U3633" t="s">
        <v>4855</v>
      </c>
      <c r="V3633">
        <v>0</v>
      </c>
      <c r="W3633" t="s">
        <v>14639</v>
      </c>
      <c r="X3633" t="s">
        <v>14640</v>
      </c>
      <c r="Y3633">
        <v>64</v>
      </c>
      <c r="Z3633" t="s">
        <v>44</v>
      </c>
      <c r="AA3633" t="s">
        <v>45</v>
      </c>
      <c r="AB3633" t="s">
        <v>150</v>
      </c>
      <c r="AC3633">
        <v>12000000</v>
      </c>
      <c r="AD3633">
        <v>1986</v>
      </c>
      <c r="AE3633">
        <v>394</v>
      </c>
      <c r="AF3633">
        <v>5.5</v>
      </c>
      <c r="AG3633">
        <v>2.35</v>
      </c>
      <c r="AH3633">
        <v>902</v>
      </c>
    </row>
    <row r="3634" spans="1:34">
      <c r="A3634" t="s">
        <v>34</v>
      </c>
      <c r="B3634" t="s">
        <v>14641</v>
      </c>
      <c r="C3634">
        <v>120</v>
      </c>
      <c r="D3634">
        <v>98</v>
      </c>
      <c r="E3634">
        <v>7</v>
      </c>
      <c r="F3634">
        <v>507</v>
      </c>
      <c r="G3634" t="s">
        <v>844</v>
      </c>
      <c r="H3634">
        <v>805</v>
      </c>
      <c r="I3634">
        <v>23838</v>
      </c>
      <c r="J3634" t="s">
        <v>94</v>
      </c>
      <c r="K3634" t="s">
        <v>86</v>
      </c>
      <c r="L3634" t="s">
        <v>57</v>
      </c>
      <c r="Q3634" t="s">
        <v>8379</v>
      </c>
      <c r="R3634" t="s">
        <v>14642</v>
      </c>
      <c r="S3634">
        <v>28570</v>
      </c>
      <c r="T3634">
        <v>2271</v>
      </c>
      <c r="U3634" t="s">
        <v>2589</v>
      </c>
      <c r="V3634">
        <v>0</v>
      </c>
      <c r="W3634" t="s">
        <v>14643</v>
      </c>
      <c r="X3634" t="s">
        <v>14644</v>
      </c>
      <c r="Y3634">
        <v>160</v>
      </c>
      <c r="Z3634" t="s">
        <v>44</v>
      </c>
      <c r="AA3634" t="s">
        <v>329</v>
      </c>
      <c r="AB3634" t="s">
        <v>46</v>
      </c>
      <c r="AC3634">
        <v>7000000</v>
      </c>
      <c r="AD3634">
        <v>2013</v>
      </c>
      <c r="AE3634">
        <v>766</v>
      </c>
      <c r="AF3634">
        <v>5.5</v>
      </c>
      <c r="AG3634">
        <v>2.35</v>
      </c>
      <c r="AH3634">
        <v>0</v>
      </c>
    </row>
    <row r="3635" spans="1:34">
      <c r="A3635" t="s">
        <v>34</v>
      </c>
      <c r="B3635" t="s">
        <v>10644</v>
      </c>
      <c r="C3635">
        <v>292</v>
      </c>
      <c r="D3635">
        <v>101</v>
      </c>
      <c r="E3635">
        <v>243</v>
      </c>
      <c r="F3635">
        <v>74</v>
      </c>
      <c r="G3635" t="s">
        <v>14689</v>
      </c>
      <c r="H3635">
        <v>969</v>
      </c>
      <c r="I3635">
        <v>77501</v>
      </c>
      <c r="J3635" t="s">
        <v>94</v>
      </c>
      <c r="Q3635" t="s">
        <v>10646</v>
      </c>
      <c r="R3635" t="s">
        <v>14690</v>
      </c>
      <c r="S3635">
        <v>27260</v>
      </c>
      <c r="T3635">
        <v>1252</v>
      </c>
      <c r="U3635" t="s">
        <v>14691</v>
      </c>
      <c r="V3635">
        <v>0</v>
      </c>
      <c r="W3635" t="s">
        <v>14692</v>
      </c>
      <c r="X3635" t="s">
        <v>14693</v>
      </c>
      <c r="Y3635">
        <v>247</v>
      </c>
      <c r="Z3635" t="s">
        <v>44</v>
      </c>
      <c r="AA3635" t="s">
        <v>45</v>
      </c>
      <c r="AB3635" t="s">
        <v>46</v>
      </c>
      <c r="AC3635">
        <v>750000</v>
      </c>
      <c r="AD3635">
        <v>2011</v>
      </c>
      <c r="AE3635">
        <v>128</v>
      </c>
      <c r="AF3635">
        <v>5.5</v>
      </c>
      <c r="AG3635">
        <v>2.35</v>
      </c>
      <c r="AH3635">
        <v>0</v>
      </c>
    </row>
    <row r="3636" spans="1:34">
      <c r="A3636" t="s">
        <v>34</v>
      </c>
      <c r="B3636" t="s">
        <v>14920</v>
      </c>
      <c r="C3636">
        <v>172</v>
      </c>
      <c r="D3636">
        <v>92</v>
      </c>
      <c r="E3636">
        <v>0</v>
      </c>
      <c r="F3636">
        <v>451</v>
      </c>
      <c r="G3636" t="s">
        <v>8315</v>
      </c>
      <c r="H3636">
        <v>17000</v>
      </c>
      <c r="I3636">
        <v>31397498</v>
      </c>
      <c r="J3636" t="s">
        <v>94</v>
      </c>
      <c r="K3636" t="s">
        <v>90</v>
      </c>
      <c r="Q3636" t="s">
        <v>2423</v>
      </c>
      <c r="R3636" t="s">
        <v>14921</v>
      </c>
      <c r="S3636">
        <v>44130</v>
      </c>
      <c r="T3636">
        <v>18765</v>
      </c>
      <c r="U3636" t="s">
        <v>12502</v>
      </c>
      <c r="V3636">
        <v>1</v>
      </c>
      <c r="W3636" t="s">
        <v>14922</v>
      </c>
      <c r="X3636" t="s">
        <v>14923</v>
      </c>
      <c r="Y3636">
        <v>156</v>
      </c>
      <c r="Z3636" t="s">
        <v>44</v>
      </c>
      <c r="AA3636" t="s">
        <v>45</v>
      </c>
      <c r="AB3636" t="s">
        <v>62</v>
      </c>
      <c r="AC3636">
        <v>12000000</v>
      </c>
      <c r="AD3636">
        <v>2008</v>
      </c>
      <c r="AE3636">
        <v>527</v>
      </c>
      <c r="AF3636">
        <v>5.4</v>
      </c>
      <c r="AG3636">
        <v>2.35</v>
      </c>
      <c r="AH3636">
        <v>0</v>
      </c>
    </row>
    <row r="3637" spans="1:34">
      <c r="A3637" t="s">
        <v>34</v>
      </c>
      <c r="B3637" t="s">
        <v>9266</v>
      </c>
      <c r="C3637">
        <v>108</v>
      </c>
      <c r="D3637">
        <v>103</v>
      </c>
      <c r="E3637">
        <v>57</v>
      </c>
      <c r="F3637">
        <v>132</v>
      </c>
      <c r="G3637" t="s">
        <v>2173</v>
      </c>
      <c r="H3637">
        <v>541</v>
      </c>
      <c r="I3637">
        <v>22160085</v>
      </c>
      <c r="J3637" t="s">
        <v>94</v>
      </c>
      <c r="Q3637" t="s">
        <v>4314</v>
      </c>
      <c r="R3637" t="s">
        <v>14933</v>
      </c>
      <c r="S3637">
        <v>16747</v>
      </c>
      <c r="T3637">
        <v>1228</v>
      </c>
      <c r="U3637" t="s">
        <v>14934</v>
      </c>
      <c r="V3637">
        <v>0</v>
      </c>
      <c r="W3637" t="s">
        <v>14935</v>
      </c>
      <c r="X3637" t="s">
        <v>14936</v>
      </c>
      <c r="Y3637">
        <v>349</v>
      </c>
      <c r="Z3637" t="s">
        <v>44</v>
      </c>
      <c r="AA3637" t="s">
        <v>45</v>
      </c>
      <c r="AB3637" t="s">
        <v>62</v>
      </c>
      <c r="AC3637">
        <v>10600000</v>
      </c>
      <c r="AD3637">
        <v>2002</v>
      </c>
      <c r="AE3637">
        <v>451</v>
      </c>
      <c r="AF3637">
        <v>5.4</v>
      </c>
      <c r="AG3637">
        <v>2.35</v>
      </c>
      <c r="AH3637">
        <v>1000</v>
      </c>
    </row>
    <row r="3638" spans="1:34">
      <c r="A3638" t="s">
        <v>34</v>
      </c>
      <c r="B3638" t="s">
        <v>14543</v>
      </c>
      <c r="C3638">
        <v>48</v>
      </c>
      <c r="D3638">
        <v>140</v>
      </c>
      <c r="E3638">
        <v>32</v>
      </c>
      <c r="F3638">
        <v>120</v>
      </c>
      <c r="G3638" t="s">
        <v>14937</v>
      </c>
      <c r="H3638">
        <v>535</v>
      </c>
      <c r="I3638">
        <v>32101000</v>
      </c>
      <c r="J3638" t="s">
        <v>94</v>
      </c>
      <c r="K3638" t="s">
        <v>86</v>
      </c>
      <c r="Q3638" t="s">
        <v>14938</v>
      </c>
      <c r="R3638" t="s">
        <v>14939</v>
      </c>
      <c r="S3638">
        <v>27800</v>
      </c>
      <c r="T3638">
        <v>1109</v>
      </c>
      <c r="U3638" t="s">
        <v>8028</v>
      </c>
      <c r="V3638">
        <v>0</v>
      </c>
      <c r="W3638" t="s">
        <v>14940</v>
      </c>
      <c r="X3638" t="s">
        <v>14941</v>
      </c>
      <c r="Y3638">
        <v>96</v>
      </c>
      <c r="Z3638" t="s">
        <v>44</v>
      </c>
      <c r="AA3638" t="s">
        <v>329</v>
      </c>
      <c r="AB3638" t="s">
        <v>46</v>
      </c>
      <c r="AC3638">
        <v>10000000</v>
      </c>
      <c r="AD3638">
        <v>1992</v>
      </c>
      <c r="AE3638">
        <v>211</v>
      </c>
      <c r="AF3638">
        <v>5.4</v>
      </c>
      <c r="AG3638">
        <v>1.85</v>
      </c>
      <c r="AH3638">
        <v>0</v>
      </c>
    </row>
    <row r="3639" spans="1:34">
      <c r="A3639" t="s">
        <v>34</v>
      </c>
      <c r="B3639" t="s">
        <v>13231</v>
      </c>
      <c r="C3639">
        <v>252</v>
      </c>
      <c r="D3639">
        <v>94</v>
      </c>
      <c r="E3639">
        <v>0</v>
      </c>
      <c r="F3639">
        <v>658</v>
      </c>
      <c r="G3639" t="s">
        <v>3851</v>
      </c>
      <c r="H3639">
        <v>1000</v>
      </c>
      <c r="I3639">
        <v>17544812</v>
      </c>
      <c r="J3639" t="s">
        <v>94</v>
      </c>
      <c r="Q3639" t="s">
        <v>6331</v>
      </c>
      <c r="R3639" t="s">
        <v>14952</v>
      </c>
      <c r="S3639">
        <v>69989</v>
      </c>
      <c r="T3639">
        <v>4707</v>
      </c>
      <c r="U3639" t="s">
        <v>14953</v>
      </c>
      <c r="V3639">
        <v>0</v>
      </c>
      <c r="W3639" t="s">
        <v>14954</v>
      </c>
      <c r="X3639" t="s">
        <v>14955</v>
      </c>
      <c r="Y3639">
        <v>384</v>
      </c>
      <c r="Z3639" t="s">
        <v>44</v>
      </c>
      <c r="AA3639" t="s">
        <v>45</v>
      </c>
      <c r="AB3639" t="s">
        <v>46</v>
      </c>
      <c r="AC3639">
        <v>10000000</v>
      </c>
      <c r="AD3639">
        <v>2007</v>
      </c>
      <c r="AE3639">
        <v>683</v>
      </c>
      <c r="AF3639">
        <v>5.4</v>
      </c>
      <c r="AG3639">
        <v>2.35</v>
      </c>
      <c r="AH3639">
        <v>0</v>
      </c>
    </row>
    <row r="3640" spans="1:34">
      <c r="A3640" t="s">
        <v>34</v>
      </c>
      <c r="B3640" t="s">
        <v>14956</v>
      </c>
      <c r="C3640">
        <v>271</v>
      </c>
      <c r="D3640">
        <v>99</v>
      </c>
      <c r="E3640">
        <v>40</v>
      </c>
      <c r="F3640">
        <v>300</v>
      </c>
      <c r="G3640" t="s">
        <v>14957</v>
      </c>
      <c r="H3640">
        <v>1000</v>
      </c>
      <c r="I3640">
        <v>84263837</v>
      </c>
      <c r="J3640" t="s">
        <v>94</v>
      </c>
      <c r="K3640" t="s">
        <v>90</v>
      </c>
      <c r="Q3640" t="s">
        <v>2719</v>
      </c>
      <c r="R3640" t="s">
        <v>14958</v>
      </c>
      <c r="S3640">
        <v>81699</v>
      </c>
      <c r="T3640">
        <v>2323</v>
      </c>
      <c r="U3640" t="s">
        <v>7186</v>
      </c>
      <c r="V3640">
        <v>0</v>
      </c>
      <c r="W3640" t="s">
        <v>14959</v>
      </c>
      <c r="X3640" t="s">
        <v>14960</v>
      </c>
      <c r="Y3640">
        <v>291</v>
      </c>
      <c r="Z3640" t="s">
        <v>44</v>
      </c>
      <c r="AA3640" t="s">
        <v>45</v>
      </c>
      <c r="AB3640" t="s">
        <v>46</v>
      </c>
      <c r="AC3640">
        <v>6500000</v>
      </c>
      <c r="AD3640">
        <v>2014</v>
      </c>
      <c r="AE3640">
        <v>421</v>
      </c>
      <c r="AF3640">
        <v>5.4</v>
      </c>
      <c r="AG3640">
        <v>2.35</v>
      </c>
      <c r="AH3640">
        <v>45000</v>
      </c>
    </row>
    <row r="3641" spans="1:34">
      <c r="A3641" t="s">
        <v>34</v>
      </c>
      <c r="B3641" t="s">
        <v>6174</v>
      </c>
      <c r="C3641">
        <v>228</v>
      </c>
      <c r="D3641">
        <v>108</v>
      </c>
      <c r="E3641">
        <v>174</v>
      </c>
      <c r="F3641">
        <v>324</v>
      </c>
      <c r="G3641" t="s">
        <v>8518</v>
      </c>
      <c r="H3641">
        <v>730</v>
      </c>
      <c r="I3641">
        <v>32048809</v>
      </c>
      <c r="J3641" t="s">
        <v>94</v>
      </c>
      <c r="Q3641" t="s">
        <v>4833</v>
      </c>
      <c r="R3641" t="s">
        <v>15055</v>
      </c>
      <c r="S3641">
        <v>94456</v>
      </c>
      <c r="T3641">
        <v>2178</v>
      </c>
      <c r="U3641" t="s">
        <v>8416</v>
      </c>
      <c r="V3641">
        <v>0</v>
      </c>
      <c r="W3641" t="s">
        <v>15056</v>
      </c>
      <c r="X3641" t="s">
        <v>15057</v>
      </c>
      <c r="Y3641">
        <v>576</v>
      </c>
      <c r="Z3641" t="s">
        <v>44</v>
      </c>
      <c r="AA3641" t="s">
        <v>772</v>
      </c>
      <c r="AB3641" t="s">
        <v>46</v>
      </c>
      <c r="AC3641">
        <v>30000000</v>
      </c>
      <c r="AD3641">
        <v>2005</v>
      </c>
      <c r="AE3641">
        <v>716</v>
      </c>
      <c r="AF3641">
        <v>5.3</v>
      </c>
      <c r="AG3641">
        <v>1.85</v>
      </c>
      <c r="AH3641">
        <v>0</v>
      </c>
    </row>
    <row r="3642" spans="1:34">
      <c r="A3642" t="s">
        <v>34</v>
      </c>
      <c r="B3642" t="s">
        <v>15220</v>
      </c>
      <c r="C3642">
        <v>56</v>
      </c>
      <c r="D3642">
        <v>90</v>
      </c>
      <c r="E3642">
        <v>23</v>
      </c>
      <c r="F3642">
        <v>560</v>
      </c>
      <c r="G3642" t="s">
        <v>8306</v>
      </c>
      <c r="H3642">
        <v>847</v>
      </c>
      <c r="I3642">
        <v>6755271</v>
      </c>
      <c r="J3642" t="s">
        <v>94</v>
      </c>
      <c r="K3642" t="s">
        <v>57</v>
      </c>
      <c r="Q3642" t="s">
        <v>8304</v>
      </c>
      <c r="R3642" t="s">
        <v>15221</v>
      </c>
      <c r="S3642">
        <v>7319</v>
      </c>
      <c r="T3642">
        <v>3004</v>
      </c>
      <c r="U3642" t="s">
        <v>14142</v>
      </c>
      <c r="V3642">
        <v>4</v>
      </c>
      <c r="W3642" t="s">
        <v>15222</v>
      </c>
      <c r="X3642" t="s">
        <v>15223</v>
      </c>
      <c r="Y3642">
        <v>131</v>
      </c>
      <c r="Z3642" t="s">
        <v>44</v>
      </c>
      <c r="AA3642" t="s">
        <v>45</v>
      </c>
      <c r="AB3642" t="s">
        <v>46</v>
      </c>
      <c r="AC3642">
        <v>5000000</v>
      </c>
      <c r="AD3642">
        <v>2001</v>
      </c>
      <c r="AE3642">
        <v>591</v>
      </c>
      <c r="AF3642">
        <v>5.3</v>
      </c>
      <c r="AG3642">
        <v>1.85</v>
      </c>
      <c r="AH3642">
        <v>327</v>
      </c>
    </row>
    <row r="3643" spans="1:34">
      <c r="A3643" t="s">
        <v>34</v>
      </c>
      <c r="B3643" t="s">
        <v>15254</v>
      </c>
      <c r="C3643">
        <v>110</v>
      </c>
      <c r="D3643">
        <v>88</v>
      </c>
      <c r="E3643">
        <v>152</v>
      </c>
      <c r="F3643">
        <v>181</v>
      </c>
      <c r="G3643" t="s">
        <v>13281</v>
      </c>
      <c r="H3643">
        <v>935</v>
      </c>
      <c r="I3643">
        <v>19170001</v>
      </c>
      <c r="J3643" t="s">
        <v>94</v>
      </c>
      <c r="Q3643" t="s">
        <v>15255</v>
      </c>
      <c r="R3643" t="s">
        <v>15256</v>
      </c>
      <c r="S3643">
        <v>21359</v>
      </c>
      <c r="T3643">
        <v>1855</v>
      </c>
      <c r="U3643" t="s">
        <v>15257</v>
      </c>
      <c r="V3643">
        <v>0</v>
      </c>
      <c r="W3643" t="s">
        <v>15258</v>
      </c>
      <c r="X3643" t="s">
        <v>15259</v>
      </c>
      <c r="Y3643">
        <v>270</v>
      </c>
      <c r="Z3643" t="s">
        <v>44</v>
      </c>
      <c r="AA3643" t="s">
        <v>45</v>
      </c>
      <c r="AB3643" t="s">
        <v>46</v>
      </c>
      <c r="AC3643">
        <v>2800000</v>
      </c>
      <c r="AD3643">
        <v>1988</v>
      </c>
      <c r="AE3643">
        <v>448</v>
      </c>
      <c r="AF3643">
        <v>5.3</v>
      </c>
      <c r="AG3643">
        <v>1.85</v>
      </c>
      <c r="AH3643">
        <v>0</v>
      </c>
    </row>
    <row r="3644" spans="1:34">
      <c r="A3644" t="s">
        <v>34</v>
      </c>
      <c r="B3644" t="s">
        <v>6174</v>
      </c>
      <c r="C3644">
        <v>228</v>
      </c>
      <c r="D3644">
        <v>108</v>
      </c>
      <c r="E3644">
        <v>174</v>
      </c>
      <c r="F3644">
        <v>324</v>
      </c>
      <c r="G3644" t="s">
        <v>8518</v>
      </c>
      <c r="H3644">
        <v>730</v>
      </c>
      <c r="I3644">
        <v>32048809</v>
      </c>
      <c r="J3644" t="s">
        <v>94</v>
      </c>
      <c r="Q3644" t="s">
        <v>4833</v>
      </c>
      <c r="R3644" t="s">
        <v>15055</v>
      </c>
      <c r="S3644">
        <v>94463</v>
      </c>
      <c r="T3644">
        <v>2160</v>
      </c>
      <c r="U3644" t="s">
        <v>8416</v>
      </c>
      <c r="V3644">
        <v>0</v>
      </c>
      <c r="W3644" t="s">
        <v>15056</v>
      </c>
      <c r="X3644" t="s">
        <v>15057</v>
      </c>
      <c r="Y3644">
        <v>576</v>
      </c>
      <c r="Z3644" t="s">
        <v>44</v>
      </c>
      <c r="AA3644" t="s">
        <v>772</v>
      </c>
      <c r="AB3644" t="s">
        <v>46</v>
      </c>
      <c r="AC3644">
        <v>30000000</v>
      </c>
      <c r="AD3644">
        <v>2005</v>
      </c>
      <c r="AE3644">
        <v>716</v>
      </c>
      <c r="AF3644">
        <v>5.3</v>
      </c>
      <c r="AG3644">
        <v>1.85</v>
      </c>
      <c r="AH3644">
        <v>0</v>
      </c>
    </row>
    <row r="3645" spans="1:34">
      <c r="A3645" t="s">
        <v>34</v>
      </c>
      <c r="B3645" t="s">
        <v>9566</v>
      </c>
      <c r="C3645">
        <v>221</v>
      </c>
      <c r="D3645">
        <v>82</v>
      </c>
      <c r="E3645">
        <v>160</v>
      </c>
      <c r="F3645">
        <v>748</v>
      </c>
      <c r="G3645" t="s">
        <v>12662</v>
      </c>
      <c r="H3645">
        <v>164000</v>
      </c>
      <c r="I3645">
        <v>66466372</v>
      </c>
      <c r="J3645" t="s">
        <v>94</v>
      </c>
      <c r="Q3645" t="s">
        <v>15336</v>
      </c>
      <c r="R3645" t="s">
        <v>15337</v>
      </c>
      <c r="S3645">
        <v>75345</v>
      </c>
      <c r="T3645">
        <v>303717</v>
      </c>
      <c r="U3645" t="s">
        <v>15338</v>
      </c>
      <c r="V3645">
        <v>0</v>
      </c>
      <c r="W3645" t="s">
        <v>15339</v>
      </c>
      <c r="X3645" t="s">
        <v>15340</v>
      </c>
      <c r="Y3645">
        <v>290</v>
      </c>
      <c r="Z3645" t="s">
        <v>44</v>
      </c>
      <c r="AA3645" t="s">
        <v>45</v>
      </c>
      <c r="AB3645" t="s">
        <v>46</v>
      </c>
      <c r="AC3645">
        <v>40000000</v>
      </c>
      <c r="AD3645">
        <v>2009</v>
      </c>
      <c r="AE3645">
        <v>137000</v>
      </c>
      <c r="AF3645">
        <v>5.2</v>
      </c>
      <c r="AG3645">
        <v>2.35</v>
      </c>
      <c r="AH3645">
        <v>0</v>
      </c>
    </row>
    <row r="3646" spans="1:34">
      <c r="A3646" t="s">
        <v>34</v>
      </c>
      <c r="B3646" t="s">
        <v>15422</v>
      </c>
      <c r="C3646">
        <v>189</v>
      </c>
      <c r="D3646">
        <v>97</v>
      </c>
      <c r="E3646">
        <v>11</v>
      </c>
      <c r="F3646">
        <v>220</v>
      </c>
      <c r="G3646" t="s">
        <v>2703</v>
      </c>
      <c r="H3646">
        <v>1000</v>
      </c>
      <c r="I3646">
        <v>27736779</v>
      </c>
      <c r="J3646" t="s">
        <v>94</v>
      </c>
      <c r="K3646" t="s">
        <v>90</v>
      </c>
      <c r="L3646" t="s">
        <v>57</v>
      </c>
      <c r="Q3646" t="s">
        <v>15423</v>
      </c>
      <c r="R3646" t="s">
        <v>15424</v>
      </c>
      <c r="S3646">
        <v>25210</v>
      </c>
      <c r="T3646">
        <v>2403</v>
      </c>
      <c r="U3646" t="s">
        <v>15425</v>
      </c>
      <c r="V3646">
        <v>0</v>
      </c>
      <c r="W3646" t="s">
        <v>15426</v>
      </c>
      <c r="X3646" t="s">
        <v>15427</v>
      </c>
      <c r="Y3646">
        <v>126</v>
      </c>
      <c r="Z3646" t="s">
        <v>44</v>
      </c>
      <c r="AA3646" t="s">
        <v>45</v>
      </c>
      <c r="AB3646" t="s">
        <v>46</v>
      </c>
      <c r="AC3646">
        <v>10000000</v>
      </c>
      <c r="AD3646">
        <v>2015</v>
      </c>
      <c r="AE3646">
        <v>412</v>
      </c>
      <c r="AF3646">
        <v>5.2</v>
      </c>
      <c r="AG3646">
        <v>2.35</v>
      </c>
      <c r="AH3646">
        <v>13000</v>
      </c>
    </row>
    <row r="3647" spans="1:34">
      <c r="A3647" t="s">
        <v>34</v>
      </c>
      <c r="B3647" t="s">
        <v>15436</v>
      </c>
      <c r="C3647">
        <v>135</v>
      </c>
      <c r="D3647">
        <v>90</v>
      </c>
      <c r="E3647">
        <v>5</v>
      </c>
      <c r="F3647">
        <v>297</v>
      </c>
      <c r="G3647" t="s">
        <v>15437</v>
      </c>
      <c r="H3647">
        <v>449</v>
      </c>
      <c r="I3647">
        <v>25926543</v>
      </c>
      <c r="J3647" t="s">
        <v>94</v>
      </c>
      <c r="K3647" t="s">
        <v>90</v>
      </c>
      <c r="L3647" t="s">
        <v>57</v>
      </c>
      <c r="Q3647" t="s">
        <v>15438</v>
      </c>
      <c r="R3647" t="s">
        <v>15439</v>
      </c>
      <c r="S3647">
        <v>26609</v>
      </c>
      <c r="T3647">
        <v>1534</v>
      </c>
      <c r="U3647" t="s">
        <v>15440</v>
      </c>
      <c r="V3647">
        <v>1</v>
      </c>
      <c r="W3647" t="s">
        <v>15441</v>
      </c>
      <c r="X3647" t="s">
        <v>15442</v>
      </c>
      <c r="Y3647">
        <v>148</v>
      </c>
      <c r="Z3647" t="s">
        <v>44</v>
      </c>
      <c r="AA3647" t="s">
        <v>45</v>
      </c>
      <c r="AB3647" t="s">
        <v>62</v>
      </c>
      <c r="AC3647">
        <v>8000000</v>
      </c>
      <c r="AD3647">
        <v>2008</v>
      </c>
      <c r="AE3647">
        <v>332</v>
      </c>
      <c r="AF3647">
        <v>5.2</v>
      </c>
      <c r="AG3647">
        <v>1.85</v>
      </c>
      <c r="AH3647">
        <v>0</v>
      </c>
    </row>
    <row r="3648" spans="1:34">
      <c r="A3648" t="s">
        <v>34</v>
      </c>
      <c r="B3648" t="s">
        <v>15446</v>
      </c>
      <c r="C3648">
        <v>137</v>
      </c>
      <c r="D3648">
        <v>96</v>
      </c>
      <c r="E3648">
        <v>2</v>
      </c>
      <c r="F3648">
        <v>120</v>
      </c>
      <c r="G3648" t="s">
        <v>15447</v>
      </c>
      <c r="H3648">
        <v>742</v>
      </c>
      <c r="I3648">
        <v>11642254</v>
      </c>
      <c r="J3648" t="s">
        <v>94</v>
      </c>
      <c r="K3648" t="s">
        <v>57</v>
      </c>
      <c r="Q3648" t="s">
        <v>1517</v>
      </c>
      <c r="R3648" t="s">
        <v>15448</v>
      </c>
      <c r="S3648">
        <v>22929</v>
      </c>
      <c r="T3648">
        <v>1308</v>
      </c>
      <c r="U3648" t="s">
        <v>8028</v>
      </c>
      <c r="V3648">
        <v>1</v>
      </c>
      <c r="W3648" t="s">
        <v>15449</v>
      </c>
      <c r="X3648" t="s">
        <v>15450</v>
      </c>
      <c r="Y3648">
        <v>287</v>
      </c>
      <c r="Z3648" t="s">
        <v>44</v>
      </c>
      <c r="AA3648" t="s">
        <v>45</v>
      </c>
      <c r="AB3648" t="s">
        <v>2034</v>
      </c>
      <c r="AC3648">
        <v>3000000</v>
      </c>
      <c r="AD3648">
        <v>1989</v>
      </c>
      <c r="AE3648">
        <v>256</v>
      </c>
      <c r="AF3648">
        <v>5.2</v>
      </c>
      <c r="AG3648">
        <v>1.85</v>
      </c>
      <c r="AH3648">
        <v>926</v>
      </c>
    </row>
    <row r="3649" spans="1:34">
      <c r="A3649" t="s">
        <v>34</v>
      </c>
      <c r="B3649" t="s">
        <v>15451</v>
      </c>
      <c r="C3649">
        <v>152</v>
      </c>
      <c r="D3649">
        <v>83</v>
      </c>
      <c r="E3649">
        <v>26</v>
      </c>
      <c r="F3649">
        <v>801</v>
      </c>
      <c r="G3649" t="s">
        <v>6654</v>
      </c>
      <c r="H3649">
        <v>10000</v>
      </c>
      <c r="I3649">
        <v>25799043</v>
      </c>
      <c r="J3649" t="s">
        <v>94</v>
      </c>
      <c r="K3649" t="s">
        <v>86</v>
      </c>
      <c r="L3649" t="s">
        <v>57</v>
      </c>
      <c r="Q3649" t="s">
        <v>854</v>
      </c>
      <c r="R3649" t="s">
        <v>15452</v>
      </c>
      <c r="S3649">
        <v>28513</v>
      </c>
      <c r="T3649">
        <v>11771</v>
      </c>
      <c r="U3649" t="s">
        <v>794</v>
      </c>
      <c r="V3649">
        <v>0</v>
      </c>
      <c r="W3649" t="s">
        <v>15453</v>
      </c>
      <c r="X3649" t="s">
        <v>15454</v>
      </c>
      <c r="Y3649">
        <v>126</v>
      </c>
      <c r="Z3649" t="s">
        <v>44</v>
      </c>
      <c r="AA3649" t="s">
        <v>45</v>
      </c>
      <c r="AB3649" t="s">
        <v>62</v>
      </c>
      <c r="AC3649">
        <v>3300000</v>
      </c>
      <c r="AD3649">
        <v>2015</v>
      </c>
      <c r="AE3649">
        <v>830</v>
      </c>
      <c r="AF3649">
        <v>5.2</v>
      </c>
      <c r="AG3649">
        <v>2.35</v>
      </c>
      <c r="AH3649">
        <v>0</v>
      </c>
    </row>
    <row r="3650" spans="1:34">
      <c r="A3650" t="s">
        <v>34</v>
      </c>
      <c r="B3650" t="s">
        <v>15460</v>
      </c>
      <c r="C3650">
        <v>228</v>
      </c>
      <c r="D3650">
        <v>86</v>
      </c>
      <c r="E3650">
        <v>17</v>
      </c>
      <c r="F3650">
        <v>205</v>
      </c>
      <c r="G3650" t="s">
        <v>15461</v>
      </c>
      <c r="H3650">
        <v>520</v>
      </c>
      <c r="I3650">
        <v>17683670</v>
      </c>
      <c r="J3650" t="s">
        <v>94</v>
      </c>
      <c r="K3650" t="s">
        <v>90</v>
      </c>
      <c r="L3650" t="s">
        <v>86</v>
      </c>
      <c r="M3650" t="s">
        <v>57</v>
      </c>
      <c r="Q3650" t="s">
        <v>10762</v>
      </c>
      <c r="R3650" t="s">
        <v>15462</v>
      </c>
      <c r="S3650">
        <v>47227</v>
      </c>
      <c r="T3650">
        <v>1520</v>
      </c>
      <c r="U3650" t="s">
        <v>15463</v>
      </c>
      <c r="V3650">
        <v>0</v>
      </c>
      <c r="W3650" t="s">
        <v>15464</v>
      </c>
      <c r="X3650" t="s">
        <v>15465</v>
      </c>
      <c r="Y3650">
        <v>323</v>
      </c>
      <c r="Z3650" t="s">
        <v>44</v>
      </c>
      <c r="AA3650" t="s">
        <v>45</v>
      </c>
      <c r="AB3650" t="s">
        <v>62</v>
      </c>
      <c r="AC3650">
        <v>5000000</v>
      </c>
      <c r="AD3650">
        <v>2011</v>
      </c>
      <c r="AE3650">
        <v>270</v>
      </c>
      <c r="AF3650">
        <v>5.2</v>
      </c>
      <c r="AG3650">
        <v>1.33</v>
      </c>
      <c r="AH3650">
        <v>0</v>
      </c>
    </row>
    <row r="3651" spans="1:34">
      <c r="A3651" t="s">
        <v>34</v>
      </c>
      <c r="B3651" t="s">
        <v>5452</v>
      </c>
      <c r="C3651">
        <v>167</v>
      </c>
      <c r="D3651">
        <v>125</v>
      </c>
      <c r="E3651">
        <v>212</v>
      </c>
      <c r="F3651">
        <v>394</v>
      </c>
      <c r="G3651" t="s">
        <v>12285</v>
      </c>
      <c r="H3651">
        <v>613</v>
      </c>
      <c r="I3651">
        <v>41814863</v>
      </c>
      <c r="J3651" t="s">
        <v>94</v>
      </c>
      <c r="K3651" t="s">
        <v>90</v>
      </c>
      <c r="L3651" t="s">
        <v>57</v>
      </c>
      <c r="Q3651" t="s">
        <v>3591</v>
      </c>
      <c r="R3651" t="s">
        <v>15491</v>
      </c>
      <c r="S3651">
        <v>28635</v>
      </c>
      <c r="T3651">
        <v>1970</v>
      </c>
      <c r="U3651" t="s">
        <v>4807</v>
      </c>
      <c r="V3651">
        <v>0</v>
      </c>
      <c r="W3651" t="s">
        <v>15492</v>
      </c>
      <c r="X3651" t="s">
        <v>15493</v>
      </c>
      <c r="Y3651">
        <v>308</v>
      </c>
      <c r="Z3651" t="s">
        <v>44</v>
      </c>
      <c r="AA3651" t="s">
        <v>45</v>
      </c>
      <c r="AB3651" t="s">
        <v>46</v>
      </c>
      <c r="AC3651">
        <v>50000000</v>
      </c>
      <c r="AD3651">
        <v>2004</v>
      </c>
      <c r="AE3651">
        <v>422</v>
      </c>
      <c r="AF3651">
        <v>5.0999999999999996</v>
      </c>
      <c r="AG3651">
        <v>2</v>
      </c>
      <c r="AH3651">
        <v>893</v>
      </c>
    </row>
    <row r="3652" spans="1:34">
      <c r="A3652" t="s">
        <v>34</v>
      </c>
      <c r="B3652" t="s">
        <v>12689</v>
      </c>
      <c r="C3652">
        <v>112</v>
      </c>
      <c r="D3652">
        <v>75</v>
      </c>
      <c r="E3652">
        <v>19</v>
      </c>
      <c r="F3652">
        <v>806</v>
      </c>
      <c r="G3652" t="s">
        <v>6528</v>
      </c>
      <c r="H3652">
        <v>1000</v>
      </c>
      <c r="I3652">
        <v>23078294</v>
      </c>
      <c r="J3652" t="s">
        <v>94</v>
      </c>
      <c r="K3652" t="s">
        <v>57</v>
      </c>
      <c r="Q3652" t="s">
        <v>632</v>
      </c>
      <c r="R3652" t="s">
        <v>15592</v>
      </c>
      <c r="S3652">
        <v>25870</v>
      </c>
      <c r="T3652">
        <v>3590</v>
      </c>
      <c r="U3652" t="s">
        <v>15081</v>
      </c>
      <c r="V3652">
        <v>0</v>
      </c>
      <c r="W3652" t="s">
        <v>15593</v>
      </c>
      <c r="X3652" t="s">
        <v>15594</v>
      </c>
      <c r="Y3652">
        <v>281</v>
      </c>
      <c r="Z3652" t="s">
        <v>44</v>
      </c>
      <c r="AA3652" t="s">
        <v>45</v>
      </c>
      <c r="AB3652" t="s">
        <v>62</v>
      </c>
      <c r="AC3652">
        <v>9000000</v>
      </c>
      <c r="AD3652">
        <v>2006</v>
      </c>
      <c r="AE3652">
        <v>934</v>
      </c>
      <c r="AF3652">
        <v>5.0999999999999996</v>
      </c>
      <c r="AG3652">
        <v>2.35</v>
      </c>
      <c r="AH3652">
        <v>0</v>
      </c>
    </row>
    <row r="3653" spans="1:34">
      <c r="A3653" t="s">
        <v>34</v>
      </c>
      <c r="B3653" t="s">
        <v>15615</v>
      </c>
      <c r="C3653">
        <v>161</v>
      </c>
      <c r="D3653">
        <v>89</v>
      </c>
      <c r="E3653">
        <v>7</v>
      </c>
      <c r="F3653">
        <v>399</v>
      </c>
      <c r="G3653" t="s">
        <v>15616</v>
      </c>
      <c r="H3653">
        <v>919</v>
      </c>
      <c r="I3653">
        <v>20801344</v>
      </c>
      <c r="J3653" t="s">
        <v>94</v>
      </c>
      <c r="Q3653" t="s">
        <v>12004</v>
      </c>
      <c r="R3653" t="s">
        <v>15617</v>
      </c>
      <c r="S3653">
        <v>49721</v>
      </c>
      <c r="T3653">
        <v>2559</v>
      </c>
      <c r="U3653" t="s">
        <v>2712</v>
      </c>
      <c r="V3653">
        <v>0</v>
      </c>
      <c r="W3653" t="s">
        <v>15618</v>
      </c>
      <c r="X3653" t="s">
        <v>15619</v>
      </c>
      <c r="Y3653">
        <v>211</v>
      </c>
      <c r="Z3653" t="s">
        <v>44</v>
      </c>
      <c r="AA3653" t="s">
        <v>45</v>
      </c>
      <c r="AB3653" t="s">
        <v>46</v>
      </c>
      <c r="AC3653">
        <v>15000000</v>
      </c>
      <c r="AD3653">
        <v>2007</v>
      </c>
      <c r="AE3653">
        <v>557</v>
      </c>
      <c r="AF3653">
        <v>5.0999999999999996</v>
      </c>
      <c r="AG3653">
        <v>2.35</v>
      </c>
      <c r="AH3653">
        <v>0</v>
      </c>
    </row>
    <row r="3654" spans="1:34">
      <c r="A3654" t="s">
        <v>34</v>
      </c>
      <c r="B3654" t="s">
        <v>15637</v>
      </c>
      <c r="C3654">
        <v>167</v>
      </c>
      <c r="D3654">
        <v>101</v>
      </c>
      <c r="E3654">
        <v>10</v>
      </c>
      <c r="F3654">
        <v>472</v>
      </c>
      <c r="G3654" t="s">
        <v>15638</v>
      </c>
      <c r="H3654">
        <v>1000</v>
      </c>
      <c r="I3654">
        <v>11956207</v>
      </c>
      <c r="J3654" t="s">
        <v>94</v>
      </c>
      <c r="K3654" t="s">
        <v>90</v>
      </c>
      <c r="Q3654" t="s">
        <v>13286</v>
      </c>
      <c r="R3654" t="s">
        <v>15639</v>
      </c>
      <c r="S3654">
        <v>24012</v>
      </c>
      <c r="T3654">
        <v>3142</v>
      </c>
      <c r="U3654" t="s">
        <v>15640</v>
      </c>
      <c r="V3654">
        <v>2</v>
      </c>
      <c r="W3654" t="s">
        <v>15641</v>
      </c>
      <c r="X3654" t="s">
        <v>15642</v>
      </c>
      <c r="Y3654">
        <v>126</v>
      </c>
      <c r="Z3654" t="s">
        <v>44</v>
      </c>
      <c r="AA3654" t="s">
        <v>45</v>
      </c>
      <c r="AB3654" t="s">
        <v>46</v>
      </c>
      <c r="AC3654">
        <v>16000000</v>
      </c>
      <c r="AD3654">
        <v>2009</v>
      </c>
      <c r="AE3654">
        <v>668</v>
      </c>
      <c r="AF3654">
        <v>5.0999999999999996</v>
      </c>
      <c r="AG3654">
        <v>2.35</v>
      </c>
      <c r="AH3654">
        <v>0</v>
      </c>
    </row>
    <row r="3655" spans="1:34">
      <c r="A3655" t="s">
        <v>34</v>
      </c>
      <c r="B3655" t="s">
        <v>13178</v>
      </c>
      <c r="C3655">
        <v>131</v>
      </c>
      <c r="D3655">
        <v>137</v>
      </c>
      <c r="E3655">
        <v>70</v>
      </c>
      <c r="F3655">
        <v>464</v>
      </c>
      <c r="G3655" t="s">
        <v>6841</v>
      </c>
      <c r="H3655">
        <v>4000</v>
      </c>
      <c r="I3655">
        <v>39143839</v>
      </c>
      <c r="J3655" t="s">
        <v>94</v>
      </c>
      <c r="K3655" t="s">
        <v>57</v>
      </c>
      <c r="Q3655" t="s">
        <v>7086</v>
      </c>
      <c r="R3655" t="s">
        <v>15742</v>
      </c>
      <c r="S3655">
        <v>38658</v>
      </c>
      <c r="T3655">
        <v>5746</v>
      </c>
      <c r="U3655" t="s">
        <v>15743</v>
      </c>
      <c r="V3655">
        <v>0</v>
      </c>
      <c r="W3655" t="s">
        <v>15744</v>
      </c>
      <c r="X3655" t="s">
        <v>15745</v>
      </c>
      <c r="Y3655">
        <v>284</v>
      </c>
      <c r="Z3655" t="s">
        <v>44</v>
      </c>
      <c r="AA3655" t="s">
        <v>45</v>
      </c>
      <c r="AB3655" t="s">
        <v>62</v>
      </c>
      <c r="AC3655">
        <v>20000000</v>
      </c>
      <c r="AD3655">
        <v>2006</v>
      </c>
      <c r="AE3655">
        <v>884</v>
      </c>
      <c r="AF3655">
        <v>5</v>
      </c>
      <c r="AG3655">
        <v>1.85</v>
      </c>
      <c r="AH3655">
        <v>930</v>
      </c>
    </row>
    <row r="3656" spans="1:34">
      <c r="A3656" t="s">
        <v>34</v>
      </c>
      <c r="B3656" t="s">
        <v>7350</v>
      </c>
      <c r="C3656">
        <v>152</v>
      </c>
      <c r="D3656">
        <v>87</v>
      </c>
      <c r="E3656">
        <v>165</v>
      </c>
      <c r="F3656">
        <v>383</v>
      </c>
      <c r="G3656" t="s">
        <v>15763</v>
      </c>
      <c r="H3656">
        <v>1000</v>
      </c>
      <c r="I3656">
        <v>47860214</v>
      </c>
      <c r="J3656" t="s">
        <v>94</v>
      </c>
      <c r="K3656" t="s">
        <v>57</v>
      </c>
      <c r="Q3656" t="s">
        <v>2337</v>
      </c>
      <c r="R3656" t="s">
        <v>15764</v>
      </c>
      <c r="S3656">
        <v>34711</v>
      </c>
      <c r="T3656">
        <v>2452</v>
      </c>
      <c r="U3656" t="s">
        <v>2910</v>
      </c>
      <c r="V3656">
        <v>0</v>
      </c>
      <c r="W3656" t="s">
        <v>15765</v>
      </c>
      <c r="X3656" t="s">
        <v>15766</v>
      </c>
      <c r="Y3656">
        <v>468</v>
      </c>
      <c r="Z3656" t="s">
        <v>44</v>
      </c>
      <c r="AA3656" t="s">
        <v>45</v>
      </c>
      <c r="AB3656" t="s">
        <v>62</v>
      </c>
      <c r="AC3656">
        <v>15000000</v>
      </c>
      <c r="AD3656">
        <v>2006</v>
      </c>
      <c r="AE3656">
        <v>431</v>
      </c>
      <c r="AF3656">
        <v>5</v>
      </c>
      <c r="AG3656">
        <v>2.35</v>
      </c>
      <c r="AH3656">
        <v>0</v>
      </c>
    </row>
    <row r="3657" spans="1:34">
      <c r="A3657" t="s">
        <v>34</v>
      </c>
      <c r="B3657" t="s">
        <v>15773</v>
      </c>
      <c r="C3657">
        <v>125</v>
      </c>
      <c r="D3657">
        <v>91</v>
      </c>
      <c r="E3657">
        <v>31</v>
      </c>
      <c r="F3657">
        <v>50</v>
      </c>
      <c r="G3657" t="s">
        <v>3591</v>
      </c>
      <c r="H3657">
        <v>874</v>
      </c>
      <c r="I3657">
        <v>16298046</v>
      </c>
      <c r="J3657" t="s">
        <v>94</v>
      </c>
      <c r="K3657" t="s">
        <v>90</v>
      </c>
      <c r="L3657" t="s">
        <v>57</v>
      </c>
      <c r="Q3657" t="s">
        <v>1263</v>
      </c>
      <c r="R3657" t="s">
        <v>15774</v>
      </c>
      <c r="S3657">
        <v>22207</v>
      </c>
      <c r="T3657">
        <v>1608</v>
      </c>
      <c r="U3657" t="s">
        <v>1345</v>
      </c>
      <c r="V3657">
        <v>0</v>
      </c>
      <c r="W3657" t="s">
        <v>15775</v>
      </c>
      <c r="X3657" t="s">
        <v>15776</v>
      </c>
      <c r="Y3657">
        <v>747</v>
      </c>
      <c r="Z3657" t="s">
        <v>44</v>
      </c>
      <c r="AA3657" t="s">
        <v>329</v>
      </c>
      <c r="AB3657" t="s">
        <v>62</v>
      </c>
      <c r="AC3657">
        <v>14000000</v>
      </c>
      <c r="AD3657">
        <v>2005</v>
      </c>
      <c r="AE3657">
        <v>613</v>
      </c>
      <c r="AF3657">
        <v>5</v>
      </c>
      <c r="AG3657">
        <v>2.35</v>
      </c>
      <c r="AH3657">
        <v>0</v>
      </c>
    </row>
    <row r="3658" spans="1:34">
      <c r="A3658" t="s">
        <v>34</v>
      </c>
      <c r="B3658" t="s">
        <v>11578</v>
      </c>
      <c r="C3658">
        <v>274</v>
      </c>
      <c r="D3658">
        <v>90</v>
      </c>
      <c r="E3658">
        <v>0</v>
      </c>
      <c r="F3658">
        <v>231</v>
      </c>
      <c r="G3658" t="s">
        <v>11579</v>
      </c>
      <c r="H3658">
        <v>648</v>
      </c>
      <c r="I3658">
        <v>101055</v>
      </c>
      <c r="J3658" t="s">
        <v>94</v>
      </c>
      <c r="Q3658" t="s">
        <v>3072</v>
      </c>
      <c r="R3658" t="s">
        <v>15811</v>
      </c>
      <c r="S3658">
        <v>17478</v>
      </c>
      <c r="T3658">
        <v>1951</v>
      </c>
      <c r="U3658" t="s">
        <v>15812</v>
      </c>
      <c r="V3658">
        <v>0</v>
      </c>
      <c r="W3658" t="s">
        <v>15813</v>
      </c>
      <c r="X3658" t="s">
        <v>15814</v>
      </c>
      <c r="Y3658">
        <v>159</v>
      </c>
      <c r="Z3658" t="s">
        <v>44</v>
      </c>
      <c r="AA3658" t="s">
        <v>45</v>
      </c>
      <c r="AB3658" t="s">
        <v>46</v>
      </c>
      <c r="AC3658">
        <v>4000000</v>
      </c>
      <c r="AD3658">
        <v>2009</v>
      </c>
      <c r="AE3658">
        <v>529</v>
      </c>
      <c r="AF3658">
        <v>5</v>
      </c>
      <c r="AG3658">
        <v>2.35</v>
      </c>
      <c r="AH3658">
        <v>0</v>
      </c>
    </row>
    <row r="3659" spans="1:34">
      <c r="A3659" t="s">
        <v>34</v>
      </c>
      <c r="B3659" t="s">
        <v>15815</v>
      </c>
      <c r="C3659">
        <v>270</v>
      </c>
      <c r="D3659">
        <v>86</v>
      </c>
      <c r="E3659">
        <v>18</v>
      </c>
      <c r="F3659">
        <v>300</v>
      </c>
      <c r="G3659" t="s">
        <v>11951</v>
      </c>
      <c r="H3659">
        <v>1000</v>
      </c>
      <c r="I3659">
        <v>18112929</v>
      </c>
      <c r="J3659" t="s">
        <v>94</v>
      </c>
      <c r="K3659" t="s">
        <v>90</v>
      </c>
      <c r="L3659" t="s">
        <v>86</v>
      </c>
      <c r="M3659" t="s">
        <v>57</v>
      </c>
      <c r="Q3659" t="s">
        <v>15321</v>
      </c>
      <c r="R3659" t="s">
        <v>15816</v>
      </c>
      <c r="S3659">
        <v>52642</v>
      </c>
      <c r="T3659">
        <v>2665</v>
      </c>
      <c r="U3659" t="s">
        <v>4744</v>
      </c>
      <c r="V3659">
        <v>0</v>
      </c>
      <c r="W3659" t="s">
        <v>15817</v>
      </c>
      <c r="X3659" t="s">
        <v>15818</v>
      </c>
      <c r="Y3659">
        <v>271</v>
      </c>
      <c r="Z3659" t="s">
        <v>44</v>
      </c>
      <c r="AA3659" t="s">
        <v>45</v>
      </c>
      <c r="AB3659" t="s">
        <v>46</v>
      </c>
      <c r="AC3659">
        <v>1000000</v>
      </c>
      <c r="AD3659">
        <v>2012</v>
      </c>
      <c r="AE3659">
        <v>466</v>
      </c>
      <c r="AF3659">
        <v>5</v>
      </c>
      <c r="AG3659">
        <v>1.85</v>
      </c>
      <c r="AH3659">
        <v>24000</v>
      </c>
    </row>
    <row r="3660" spans="1:34">
      <c r="A3660" t="s">
        <v>34</v>
      </c>
      <c r="B3660" t="s">
        <v>7155</v>
      </c>
      <c r="C3660">
        <v>220</v>
      </c>
      <c r="D3660">
        <v>119</v>
      </c>
      <c r="E3660">
        <v>0</v>
      </c>
      <c r="F3660">
        <v>593</v>
      </c>
      <c r="G3660" t="s">
        <v>3614</v>
      </c>
      <c r="H3660">
        <v>908</v>
      </c>
      <c r="I3660">
        <v>33386128</v>
      </c>
      <c r="J3660" t="s">
        <v>94</v>
      </c>
      <c r="Q3660" t="s">
        <v>9229</v>
      </c>
      <c r="R3660" t="s">
        <v>15918</v>
      </c>
      <c r="S3660">
        <v>36372</v>
      </c>
      <c r="T3660">
        <v>3226</v>
      </c>
      <c r="U3660" t="s">
        <v>4180</v>
      </c>
      <c r="V3660">
        <v>0</v>
      </c>
      <c r="W3660" t="s">
        <v>15919</v>
      </c>
      <c r="X3660" t="s">
        <v>15920</v>
      </c>
      <c r="Y3660">
        <v>491</v>
      </c>
      <c r="Z3660" t="s">
        <v>44</v>
      </c>
      <c r="AA3660" t="s">
        <v>45</v>
      </c>
      <c r="AB3660" t="s">
        <v>46</v>
      </c>
      <c r="AC3660">
        <v>15000000</v>
      </c>
      <c r="AD3660">
        <v>2009</v>
      </c>
      <c r="AE3660">
        <v>764</v>
      </c>
      <c r="AF3660">
        <v>4.9000000000000004</v>
      </c>
      <c r="AG3660">
        <v>1.85</v>
      </c>
      <c r="AH3660">
        <v>3000</v>
      </c>
    </row>
    <row r="3661" spans="1:34">
      <c r="A3661" t="s">
        <v>34</v>
      </c>
      <c r="B3661" t="s">
        <v>12784</v>
      </c>
      <c r="C3661">
        <v>140</v>
      </c>
      <c r="D3661">
        <v>96</v>
      </c>
      <c r="E3661">
        <v>474</v>
      </c>
      <c r="F3661">
        <v>82</v>
      </c>
      <c r="G3661" t="s">
        <v>15942</v>
      </c>
      <c r="H3661">
        <v>1000</v>
      </c>
      <c r="I3661">
        <v>32131483</v>
      </c>
      <c r="J3661" t="s">
        <v>94</v>
      </c>
      <c r="K3661" t="s">
        <v>90</v>
      </c>
      <c r="L3661" t="s">
        <v>57</v>
      </c>
      <c r="Q3661" t="s">
        <v>11276</v>
      </c>
      <c r="R3661" t="s">
        <v>15943</v>
      </c>
      <c r="S3661">
        <v>25870</v>
      </c>
      <c r="T3661">
        <v>2212</v>
      </c>
      <c r="U3661" t="s">
        <v>15944</v>
      </c>
      <c r="V3661">
        <v>0</v>
      </c>
      <c r="W3661" t="s">
        <v>15945</v>
      </c>
      <c r="X3661" t="s">
        <v>15946</v>
      </c>
      <c r="Y3661">
        <v>369</v>
      </c>
      <c r="Z3661" t="s">
        <v>44</v>
      </c>
      <c r="AA3661" t="s">
        <v>45</v>
      </c>
      <c r="AB3661" t="s">
        <v>62</v>
      </c>
      <c r="AC3661">
        <v>11000000</v>
      </c>
      <c r="AD3661">
        <v>2003</v>
      </c>
      <c r="AE3661">
        <v>970</v>
      </c>
      <c r="AF3661">
        <v>4.9000000000000004</v>
      </c>
      <c r="AG3661">
        <v>2.35</v>
      </c>
      <c r="AH3661">
        <v>2000</v>
      </c>
    </row>
    <row r="3662" spans="1:34">
      <c r="A3662" t="s">
        <v>34</v>
      </c>
      <c r="B3662" t="s">
        <v>15953</v>
      </c>
      <c r="C3662">
        <v>123</v>
      </c>
      <c r="D3662">
        <v>93</v>
      </c>
      <c r="E3662">
        <v>13</v>
      </c>
      <c r="F3662">
        <v>141</v>
      </c>
      <c r="G3662" t="s">
        <v>15954</v>
      </c>
      <c r="H3662">
        <v>742</v>
      </c>
      <c r="I3662">
        <v>15126948</v>
      </c>
      <c r="J3662" t="s">
        <v>94</v>
      </c>
      <c r="K3662" t="s">
        <v>57</v>
      </c>
      <c r="Q3662" t="s">
        <v>1517</v>
      </c>
      <c r="R3662" t="s">
        <v>15955</v>
      </c>
      <c r="S3662">
        <v>20815</v>
      </c>
      <c r="T3662">
        <v>1227</v>
      </c>
      <c r="U3662" t="s">
        <v>3815</v>
      </c>
      <c r="V3662">
        <v>0</v>
      </c>
      <c r="W3662" t="s">
        <v>15956</v>
      </c>
      <c r="X3662" t="s">
        <v>15957</v>
      </c>
      <c r="Y3662">
        <v>335</v>
      </c>
      <c r="Z3662" t="s">
        <v>44</v>
      </c>
      <c r="AA3662" t="s">
        <v>45</v>
      </c>
      <c r="AB3662" t="s">
        <v>46</v>
      </c>
      <c r="AC3662">
        <v>5000000</v>
      </c>
      <c r="AD3662">
        <v>1995</v>
      </c>
      <c r="AE3662">
        <v>152</v>
      </c>
      <c r="AF3662">
        <v>4.9000000000000004</v>
      </c>
      <c r="AG3662">
        <v>1.85</v>
      </c>
      <c r="AH3662">
        <v>0</v>
      </c>
    </row>
    <row r="3663" spans="1:34">
      <c r="A3663" t="s">
        <v>34</v>
      </c>
      <c r="B3663" t="s">
        <v>12133</v>
      </c>
      <c r="C3663">
        <v>100</v>
      </c>
      <c r="D3663">
        <v>91</v>
      </c>
      <c r="E3663">
        <v>394</v>
      </c>
      <c r="F3663">
        <v>68</v>
      </c>
      <c r="G3663" t="s">
        <v>15970</v>
      </c>
      <c r="H3663">
        <v>889</v>
      </c>
      <c r="I3663">
        <v>14218868</v>
      </c>
      <c r="J3663" t="s">
        <v>94</v>
      </c>
      <c r="K3663" t="s">
        <v>86</v>
      </c>
      <c r="L3663" t="s">
        <v>57</v>
      </c>
      <c r="Q3663" t="s">
        <v>1209</v>
      </c>
      <c r="R3663" t="s">
        <v>15971</v>
      </c>
      <c r="S3663">
        <v>14596</v>
      </c>
      <c r="T3663">
        <v>1262</v>
      </c>
      <c r="U3663" t="s">
        <v>15972</v>
      </c>
      <c r="V3663">
        <v>0</v>
      </c>
      <c r="W3663" t="s">
        <v>15973</v>
      </c>
      <c r="X3663" t="s">
        <v>15974</v>
      </c>
      <c r="Y3663">
        <v>282</v>
      </c>
      <c r="Z3663" t="s">
        <v>44</v>
      </c>
      <c r="AA3663" t="s">
        <v>45</v>
      </c>
      <c r="AB3663" t="s">
        <v>62</v>
      </c>
      <c r="AC3663">
        <v>65000000</v>
      </c>
      <c r="AD3663">
        <v>2000</v>
      </c>
      <c r="AE3663">
        <v>290</v>
      </c>
      <c r="AF3663">
        <v>4.8</v>
      </c>
      <c r="AG3663">
        <v>2.35</v>
      </c>
      <c r="AH3663">
        <v>589</v>
      </c>
    </row>
    <row r="3664" spans="1:34">
      <c r="A3664" t="s">
        <v>34</v>
      </c>
      <c r="B3664" t="s">
        <v>3237</v>
      </c>
      <c r="C3664">
        <v>160</v>
      </c>
      <c r="D3664">
        <v>107</v>
      </c>
      <c r="E3664">
        <v>0</v>
      </c>
      <c r="F3664">
        <v>255</v>
      </c>
      <c r="G3664" t="s">
        <v>16018</v>
      </c>
      <c r="H3664">
        <v>798</v>
      </c>
      <c r="I3664">
        <v>14637490</v>
      </c>
      <c r="J3664" t="s">
        <v>94</v>
      </c>
      <c r="K3664" t="s">
        <v>90</v>
      </c>
      <c r="L3664" t="s">
        <v>57</v>
      </c>
      <c r="Q3664" t="s">
        <v>671</v>
      </c>
      <c r="R3664" t="s">
        <v>16019</v>
      </c>
      <c r="S3664">
        <v>16411</v>
      </c>
      <c r="T3664">
        <v>2537</v>
      </c>
      <c r="U3664" t="s">
        <v>16020</v>
      </c>
      <c r="V3664">
        <v>2</v>
      </c>
      <c r="W3664" t="s">
        <v>16021</v>
      </c>
      <c r="X3664" t="s">
        <v>16022</v>
      </c>
      <c r="Y3664">
        <v>136</v>
      </c>
      <c r="Z3664" t="s">
        <v>44</v>
      </c>
      <c r="AA3664" t="s">
        <v>45</v>
      </c>
      <c r="AB3664" t="s">
        <v>46</v>
      </c>
      <c r="AC3664">
        <v>25000000</v>
      </c>
      <c r="AD3664">
        <v>2010</v>
      </c>
      <c r="AE3664">
        <v>374</v>
      </c>
      <c r="AF3664">
        <v>4.8</v>
      </c>
      <c r="AG3664">
        <v>2.35</v>
      </c>
      <c r="AH3664">
        <v>0</v>
      </c>
    </row>
    <row r="3665" spans="1:34">
      <c r="A3665" t="s">
        <v>34</v>
      </c>
      <c r="B3665" t="s">
        <v>11469</v>
      </c>
      <c r="C3665">
        <v>282</v>
      </c>
      <c r="D3665">
        <v>92</v>
      </c>
      <c r="E3665">
        <v>34</v>
      </c>
      <c r="F3665">
        <v>322</v>
      </c>
      <c r="G3665" t="s">
        <v>16035</v>
      </c>
      <c r="H3665">
        <v>383</v>
      </c>
      <c r="I3665">
        <v>34334256</v>
      </c>
      <c r="J3665" t="s">
        <v>94</v>
      </c>
      <c r="K3665" t="s">
        <v>57</v>
      </c>
      <c r="Q3665" t="s">
        <v>3445</v>
      </c>
      <c r="R3665" t="s">
        <v>16036</v>
      </c>
      <c r="S3665">
        <v>35131</v>
      </c>
      <c r="T3665">
        <v>1945</v>
      </c>
      <c r="U3665" t="s">
        <v>16037</v>
      </c>
      <c r="V3665">
        <v>0</v>
      </c>
      <c r="W3665" t="s">
        <v>16038</v>
      </c>
      <c r="X3665" t="s">
        <v>16039</v>
      </c>
      <c r="Y3665">
        <v>255</v>
      </c>
      <c r="Z3665" t="s">
        <v>44</v>
      </c>
      <c r="AA3665" t="s">
        <v>45</v>
      </c>
      <c r="AB3665" t="s">
        <v>46</v>
      </c>
      <c r="AC3665">
        <v>11000000</v>
      </c>
      <c r="AD3665">
        <v>2013</v>
      </c>
      <c r="AE3665">
        <v>333</v>
      </c>
      <c r="AF3665">
        <v>4.8</v>
      </c>
      <c r="AG3665">
        <v>2.35</v>
      </c>
      <c r="AH3665">
        <v>16000</v>
      </c>
    </row>
    <row r="3666" spans="1:34">
      <c r="A3666" t="s">
        <v>34</v>
      </c>
      <c r="B3666" t="s">
        <v>14607</v>
      </c>
      <c r="C3666">
        <v>81</v>
      </c>
      <c r="D3666">
        <v>89</v>
      </c>
      <c r="E3666">
        <v>11</v>
      </c>
      <c r="F3666">
        <v>973</v>
      </c>
      <c r="G3666" t="s">
        <v>5835</v>
      </c>
      <c r="H3666">
        <v>1000</v>
      </c>
      <c r="I3666">
        <v>12693621</v>
      </c>
      <c r="J3666" t="s">
        <v>94</v>
      </c>
      <c r="K3666" t="s">
        <v>90</v>
      </c>
      <c r="L3666" t="s">
        <v>57</v>
      </c>
      <c r="Q3666" t="s">
        <v>625</v>
      </c>
      <c r="R3666" t="s">
        <v>16044</v>
      </c>
      <c r="S3666">
        <v>10885</v>
      </c>
      <c r="T3666">
        <v>4060</v>
      </c>
      <c r="U3666" t="s">
        <v>5458</v>
      </c>
      <c r="V3666">
        <v>0</v>
      </c>
      <c r="W3666" t="s">
        <v>16045</v>
      </c>
      <c r="X3666" t="s">
        <v>16046</v>
      </c>
      <c r="Y3666">
        <v>271</v>
      </c>
      <c r="Z3666" t="s">
        <v>44</v>
      </c>
      <c r="AA3666" t="s">
        <v>45</v>
      </c>
      <c r="AB3666" t="s">
        <v>62</v>
      </c>
      <c r="AC3666">
        <v>17000000</v>
      </c>
      <c r="AD3666">
        <v>2002</v>
      </c>
      <c r="AE3666">
        <v>982</v>
      </c>
      <c r="AF3666">
        <v>4.8</v>
      </c>
      <c r="AG3666">
        <v>2.35</v>
      </c>
      <c r="AH3666">
        <v>814</v>
      </c>
    </row>
    <row r="3667" spans="1:34">
      <c r="A3667" t="s">
        <v>34</v>
      </c>
      <c r="B3667" t="s">
        <v>16059</v>
      </c>
      <c r="C3667">
        <v>185</v>
      </c>
      <c r="D3667">
        <v>93</v>
      </c>
      <c r="E3667">
        <v>4</v>
      </c>
      <c r="F3667">
        <v>4</v>
      </c>
      <c r="G3667" t="s">
        <v>16060</v>
      </c>
      <c r="H3667">
        <v>533</v>
      </c>
      <c r="I3667">
        <v>26583369</v>
      </c>
      <c r="J3667" t="s">
        <v>94</v>
      </c>
      <c r="K3667" t="s">
        <v>90</v>
      </c>
      <c r="L3667" t="s">
        <v>57</v>
      </c>
      <c r="Q3667" t="s">
        <v>16061</v>
      </c>
      <c r="R3667" t="s">
        <v>16062</v>
      </c>
      <c r="S3667">
        <v>20837</v>
      </c>
      <c r="T3667">
        <v>578</v>
      </c>
      <c r="U3667" t="s">
        <v>16063</v>
      </c>
      <c r="V3667">
        <v>1</v>
      </c>
      <c r="W3667" t="s">
        <v>16064</v>
      </c>
      <c r="X3667" t="s">
        <v>16065</v>
      </c>
      <c r="Y3667">
        <v>127</v>
      </c>
      <c r="Z3667" t="s">
        <v>44</v>
      </c>
      <c r="AA3667" t="s">
        <v>45</v>
      </c>
      <c r="AB3667" t="s">
        <v>62</v>
      </c>
      <c r="AC3667">
        <v>10000000</v>
      </c>
      <c r="AD3667">
        <v>2016</v>
      </c>
      <c r="AE3667">
        <v>35</v>
      </c>
      <c r="AF3667">
        <v>4.8</v>
      </c>
      <c r="AG3667">
        <v>1.85</v>
      </c>
      <c r="AH3667">
        <v>10000</v>
      </c>
    </row>
    <row r="3668" spans="1:34">
      <c r="A3668" t="s">
        <v>34</v>
      </c>
      <c r="B3668" t="s">
        <v>14631</v>
      </c>
      <c r="C3668">
        <v>120</v>
      </c>
      <c r="D3668">
        <v>96</v>
      </c>
      <c r="E3668">
        <v>9</v>
      </c>
      <c r="F3668">
        <v>448</v>
      </c>
      <c r="G3668" t="s">
        <v>2124</v>
      </c>
      <c r="H3668">
        <v>690</v>
      </c>
      <c r="I3668">
        <v>20384136</v>
      </c>
      <c r="J3668" t="s">
        <v>94</v>
      </c>
      <c r="K3668" t="s">
        <v>90</v>
      </c>
      <c r="L3668" t="s">
        <v>57</v>
      </c>
      <c r="Q3668" t="s">
        <v>9802</v>
      </c>
      <c r="R3668" t="s">
        <v>16127</v>
      </c>
      <c r="S3668">
        <v>20467</v>
      </c>
      <c r="T3668">
        <v>2402</v>
      </c>
      <c r="U3668" t="s">
        <v>12707</v>
      </c>
      <c r="V3668">
        <v>1</v>
      </c>
      <c r="W3668" t="s">
        <v>16128</v>
      </c>
      <c r="X3668" t="s">
        <v>16129</v>
      </c>
      <c r="Y3668">
        <v>371</v>
      </c>
      <c r="Z3668" t="s">
        <v>44</v>
      </c>
      <c r="AA3668" t="s">
        <v>45</v>
      </c>
      <c r="AB3668" t="s">
        <v>46</v>
      </c>
      <c r="AC3668">
        <v>10000000</v>
      </c>
      <c r="AD3668">
        <v>2001</v>
      </c>
      <c r="AE3668">
        <v>533</v>
      </c>
      <c r="AF3668">
        <v>4.7</v>
      </c>
      <c r="AG3668">
        <v>2.35</v>
      </c>
      <c r="AH3668">
        <v>0</v>
      </c>
    </row>
    <row r="3669" spans="1:34">
      <c r="A3669" t="s">
        <v>34</v>
      </c>
      <c r="B3669" t="s">
        <v>16143</v>
      </c>
      <c r="C3669">
        <v>160</v>
      </c>
      <c r="D3669">
        <v>92</v>
      </c>
      <c r="E3669">
        <v>13</v>
      </c>
      <c r="F3669">
        <v>17</v>
      </c>
      <c r="G3669" t="s">
        <v>16144</v>
      </c>
      <c r="H3669">
        <v>42</v>
      </c>
      <c r="I3669">
        <v>21300000</v>
      </c>
      <c r="J3669" t="s">
        <v>94</v>
      </c>
      <c r="K3669" t="s">
        <v>90</v>
      </c>
      <c r="L3669" t="s">
        <v>57</v>
      </c>
      <c r="Q3669" t="s">
        <v>16145</v>
      </c>
      <c r="R3669" t="s">
        <v>16146</v>
      </c>
      <c r="S3669">
        <v>22521</v>
      </c>
      <c r="T3669">
        <v>170</v>
      </c>
      <c r="U3669" t="s">
        <v>16147</v>
      </c>
      <c r="V3669">
        <v>0</v>
      </c>
      <c r="W3669" t="s">
        <v>16148</v>
      </c>
      <c r="X3669" t="s">
        <v>16149</v>
      </c>
      <c r="Y3669">
        <v>342</v>
      </c>
      <c r="Z3669" t="s">
        <v>44</v>
      </c>
      <c r="AA3669" t="s">
        <v>45</v>
      </c>
      <c r="AB3669" t="s">
        <v>46</v>
      </c>
      <c r="AC3669">
        <v>2200000</v>
      </c>
      <c r="AD3669">
        <v>1985</v>
      </c>
      <c r="AE3669">
        <v>27</v>
      </c>
      <c r="AF3669">
        <v>4.7</v>
      </c>
      <c r="AG3669">
        <v>1.85</v>
      </c>
      <c r="AH3669">
        <v>1000</v>
      </c>
    </row>
    <row r="3670" spans="1:34">
      <c r="A3670" t="s">
        <v>34</v>
      </c>
      <c r="B3670" t="s">
        <v>7482</v>
      </c>
      <c r="C3670">
        <v>125</v>
      </c>
      <c r="D3670">
        <v>100</v>
      </c>
      <c r="E3670">
        <v>41</v>
      </c>
      <c r="F3670">
        <v>970</v>
      </c>
      <c r="G3670" t="s">
        <v>3737</v>
      </c>
      <c r="H3670">
        <v>45000</v>
      </c>
      <c r="I3670">
        <v>39989008</v>
      </c>
      <c r="J3670" t="s">
        <v>94</v>
      </c>
      <c r="K3670" t="s">
        <v>90</v>
      </c>
      <c r="Q3670" t="s">
        <v>8936</v>
      </c>
      <c r="R3670" t="s">
        <v>16205</v>
      </c>
      <c r="S3670">
        <v>55398</v>
      </c>
      <c r="T3670">
        <v>49847</v>
      </c>
      <c r="U3670" t="s">
        <v>4252</v>
      </c>
      <c r="V3670">
        <v>2</v>
      </c>
      <c r="W3670" t="s">
        <v>16206</v>
      </c>
      <c r="X3670" t="s">
        <v>16207</v>
      </c>
      <c r="Y3670">
        <v>418</v>
      </c>
      <c r="Z3670" t="s">
        <v>44</v>
      </c>
      <c r="AA3670" t="s">
        <v>45</v>
      </c>
      <c r="AB3670" t="s">
        <v>46</v>
      </c>
      <c r="AC3670">
        <v>24000000</v>
      </c>
      <c r="AD3670">
        <v>1998</v>
      </c>
      <c r="AE3670">
        <v>1000</v>
      </c>
      <c r="AF3670">
        <v>4.5999999999999996</v>
      </c>
      <c r="AG3670">
        <v>2.35</v>
      </c>
      <c r="AH3670">
        <v>891</v>
      </c>
    </row>
    <row r="3671" spans="1:34">
      <c r="A3671" t="s">
        <v>76</v>
      </c>
      <c r="B3671" t="s">
        <v>16213</v>
      </c>
      <c r="C3671">
        <v>85</v>
      </c>
      <c r="D3671">
        <v>104</v>
      </c>
      <c r="E3671">
        <v>52</v>
      </c>
      <c r="F3671">
        <v>484</v>
      </c>
      <c r="G3671" t="s">
        <v>9711</v>
      </c>
      <c r="H3671">
        <v>711</v>
      </c>
      <c r="I3671">
        <v>17757087</v>
      </c>
      <c r="J3671" t="s">
        <v>94</v>
      </c>
      <c r="K3671" t="s">
        <v>86</v>
      </c>
      <c r="L3671" t="s">
        <v>57</v>
      </c>
      <c r="Q3671" t="s">
        <v>9361</v>
      </c>
      <c r="R3671" t="s">
        <v>16214</v>
      </c>
      <c r="S3671">
        <v>13065</v>
      </c>
      <c r="T3671">
        <v>3162</v>
      </c>
      <c r="U3671" t="s">
        <v>16215</v>
      </c>
      <c r="V3671">
        <v>1</v>
      </c>
      <c r="W3671" t="s">
        <v>16216</v>
      </c>
      <c r="X3671" t="s">
        <v>16217</v>
      </c>
      <c r="Y3671">
        <v>253</v>
      </c>
      <c r="Z3671" t="s">
        <v>44</v>
      </c>
      <c r="AA3671" t="s">
        <v>45</v>
      </c>
      <c r="AB3671" t="s">
        <v>46</v>
      </c>
      <c r="AC3671">
        <v>21000000</v>
      </c>
      <c r="AD3671">
        <v>1999</v>
      </c>
      <c r="AE3671">
        <v>490</v>
      </c>
      <c r="AF3671">
        <v>4.5999999999999996</v>
      </c>
      <c r="AG3671">
        <v>1.85</v>
      </c>
      <c r="AH3671">
        <v>897</v>
      </c>
    </row>
    <row r="3672" spans="1:34">
      <c r="A3672" t="s">
        <v>34</v>
      </c>
      <c r="B3672" t="s">
        <v>13643</v>
      </c>
      <c r="C3672">
        <v>248</v>
      </c>
      <c r="D3672">
        <v>96</v>
      </c>
      <c r="E3672">
        <v>24</v>
      </c>
      <c r="F3672">
        <v>113</v>
      </c>
      <c r="G3672" t="s">
        <v>16249</v>
      </c>
      <c r="H3672">
        <v>235</v>
      </c>
      <c r="I3672">
        <v>53884821</v>
      </c>
      <c r="J3672" t="s">
        <v>94</v>
      </c>
      <c r="Q3672" t="s">
        <v>16250</v>
      </c>
      <c r="R3672" t="s">
        <v>16251</v>
      </c>
      <c r="S3672">
        <v>51204</v>
      </c>
      <c r="T3672">
        <v>799</v>
      </c>
      <c r="U3672" t="s">
        <v>16252</v>
      </c>
      <c r="V3672">
        <v>0</v>
      </c>
      <c r="W3672" t="s">
        <v>16253</v>
      </c>
      <c r="X3672" t="s">
        <v>16254</v>
      </c>
      <c r="Y3672">
        <v>247</v>
      </c>
      <c r="Z3672" t="s">
        <v>44</v>
      </c>
      <c r="AA3672" t="s">
        <v>45</v>
      </c>
      <c r="AB3672" t="s">
        <v>46</v>
      </c>
      <c r="AC3672">
        <v>5000000</v>
      </c>
      <c r="AD3672">
        <v>2012</v>
      </c>
      <c r="AE3672">
        <v>119</v>
      </c>
      <c r="AF3672">
        <v>4.5999999999999996</v>
      </c>
      <c r="AG3672">
        <v>1.85</v>
      </c>
      <c r="AH3672">
        <v>26000</v>
      </c>
    </row>
    <row r="3673" spans="1:34">
      <c r="A3673" t="s">
        <v>34</v>
      </c>
      <c r="B3673" t="s">
        <v>16269</v>
      </c>
      <c r="C3673">
        <v>162</v>
      </c>
      <c r="D3673">
        <v>98</v>
      </c>
      <c r="E3673">
        <v>24</v>
      </c>
      <c r="F3673">
        <v>67</v>
      </c>
      <c r="G3673" t="s">
        <v>16270</v>
      </c>
      <c r="H3673">
        <v>381</v>
      </c>
      <c r="I3673">
        <v>14400000</v>
      </c>
      <c r="J3673" t="s">
        <v>94</v>
      </c>
      <c r="K3673" t="s">
        <v>90</v>
      </c>
      <c r="L3673" t="s">
        <v>86</v>
      </c>
      <c r="Q3673" t="s">
        <v>5167</v>
      </c>
      <c r="R3673" t="s">
        <v>16271</v>
      </c>
      <c r="S3673">
        <v>28589</v>
      </c>
      <c r="T3673">
        <v>684</v>
      </c>
      <c r="U3673" t="s">
        <v>16272</v>
      </c>
      <c r="V3673">
        <v>0</v>
      </c>
      <c r="W3673" t="s">
        <v>16273</v>
      </c>
      <c r="X3673" t="s">
        <v>16274</v>
      </c>
      <c r="Y3673">
        <v>532</v>
      </c>
      <c r="Z3673" t="s">
        <v>44</v>
      </c>
      <c r="AA3673" t="s">
        <v>45</v>
      </c>
      <c r="AB3673" t="s">
        <v>46</v>
      </c>
      <c r="AC3673">
        <v>2500000</v>
      </c>
      <c r="AD3673">
        <v>1982</v>
      </c>
      <c r="AE3673">
        <v>128</v>
      </c>
      <c r="AF3673">
        <v>4.5999999999999996</v>
      </c>
      <c r="AG3673">
        <v>2.35</v>
      </c>
      <c r="AH3673">
        <v>0</v>
      </c>
    </row>
    <row r="3674" spans="1:34">
      <c r="A3674" t="s">
        <v>34</v>
      </c>
      <c r="B3674" t="s">
        <v>6443</v>
      </c>
      <c r="C3674">
        <v>93</v>
      </c>
      <c r="D3674">
        <v>91</v>
      </c>
      <c r="E3674">
        <v>83</v>
      </c>
      <c r="F3674">
        <v>794</v>
      </c>
      <c r="G3674" t="s">
        <v>1092</v>
      </c>
      <c r="H3674">
        <v>3000</v>
      </c>
      <c r="I3674">
        <v>1712111</v>
      </c>
      <c r="J3674" t="s">
        <v>94</v>
      </c>
      <c r="K3674" t="s">
        <v>57</v>
      </c>
      <c r="Q3674" t="s">
        <v>257</v>
      </c>
      <c r="R3674" t="s">
        <v>16338</v>
      </c>
      <c r="S3674">
        <v>7199</v>
      </c>
      <c r="T3674">
        <v>7875</v>
      </c>
      <c r="U3674" t="s">
        <v>6305</v>
      </c>
      <c r="V3674">
        <v>0</v>
      </c>
      <c r="W3674" t="s">
        <v>16339</v>
      </c>
      <c r="X3674" t="s">
        <v>16340</v>
      </c>
      <c r="Y3674">
        <v>53</v>
      </c>
      <c r="Z3674" t="s">
        <v>44</v>
      </c>
      <c r="AA3674" t="s">
        <v>45</v>
      </c>
      <c r="AB3674" t="s">
        <v>62</v>
      </c>
      <c r="AC3674">
        <v>8495000</v>
      </c>
      <c r="AD3674">
        <v>2015</v>
      </c>
      <c r="AE3674">
        <v>1000</v>
      </c>
      <c r="AF3674">
        <v>4.5</v>
      </c>
      <c r="AG3674">
        <v>1.85</v>
      </c>
      <c r="AH3674">
        <v>0</v>
      </c>
    </row>
    <row r="3675" spans="1:34">
      <c r="A3675" t="s">
        <v>34</v>
      </c>
      <c r="B3675" t="s">
        <v>16345</v>
      </c>
      <c r="C3675">
        <v>66</v>
      </c>
      <c r="D3675">
        <v>98</v>
      </c>
      <c r="E3675">
        <v>17</v>
      </c>
      <c r="F3675">
        <v>770</v>
      </c>
      <c r="G3675" t="s">
        <v>3703</v>
      </c>
      <c r="H3675">
        <v>1000</v>
      </c>
      <c r="I3675">
        <v>14114488</v>
      </c>
      <c r="J3675" t="s">
        <v>94</v>
      </c>
      <c r="K3675" t="s">
        <v>57</v>
      </c>
      <c r="Q3675" t="s">
        <v>324</v>
      </c>
      <c r="R3675" t="s">
        <v>16346</v>
      </c>
      <c r="S3675">
        <v>13190</v>
      </c>
      <c r="T3675">
        <v>3827</v>
      </c>
      <c r="U3675" t="s">
        <v>3702</v>
      </c>
      <c r="V3675">
        <v>0</v>
      </c>
      <c r="W3675" t="s">
        <v>16347</v>
      </c>
      <c r="X3675" t="s">
        <v>16348</v>
      </c>
      <c r="Y3675">
        <v>114</v>
      </c>
      <c r="Z3675" t="s">
        <v>44</v>
      </c>
      <c r="AA3675" t="s">
        <v>45</v>
      </c>
      <c r="AB3675" t="s">
        <v>62</v>
      </c>
      <c r="AC3675">
        <v>10500000</v>
      </c>
      <c r="AD3675">
        <v>1988</v>
      </c>
      <c r="AE3675">
        <v>887</v>
      </c>
      <c r="AF3675">
        <v>4.5</v>
      </c>
      <c r="AG3675">
        <v>1.85</v>
      </c>
      <c r="AH3675">
        <v>616</v>
      </c>
    </row>
    <row r="3676" spans="1:34">
      <c r="A3676" t="s">
        <v>34</v>
      </c>
      <c r="B3676" t="s">
        <v>11567</v>
      </c>
      <c r="C3676">
        <v>186</v>
      </c>
      <c r="D3676">
        <v>94</v>
      </c>
      <c r="E3676">
        <v>17</v>
      </c>
      <c r="F3676">
        <v>179</v>
      </c>
      <c r="G3676" t="s">
        <v>4827</v>
      </c>
      <c r="H3676">
        <v>607</v>
      </c>
      <c r="I3676">
        <v>16235293</v>
      </c>
      <c r="J3676" t="s">
        <v>94</v>
      </c>
      <c r="Q3676" t="s">
        <v>15033</v>
      </c>
      <c r="R3676" t="s">
        <v>16349</v>
      </c>
      <c r="S3676">
        <v>19918</v>
      </c>
      <c r="T3676">
        <v>1611</v>
      </c>
      <c r="U3676" t="s">
        <v>2005</v>
      </c>
      <c r="V3676">
        <v>0</v>
      </c>
      <c r="W3676" t="s">
        <v>16350</v>
      </c>
      <c r="X3676" t="s">
        <v>16351</v>
      </c>
      <c r="Y3676">
        <v>278</v>
      </c>
      <c r="Z3676" t="s">
        <v>44</v>
      </c>
      <c r="AA3676" t="s">
        <v>45</v>
      </c>
      <c r="AB3676" t="s">
        <v>46</v>
      </c>
      <c r="AC3676">
        <v>9000000</v>
      </c>
      <c r="AD3676">
        <v>2006</v>
      </c>
      <c r="AE3676">
        <v>318</v>
      </c>
      <c r="AF3676">
        <v>4.5</v>
      </c>
      <c r="AG3676">
        <v>2.35</v>
      </c>
      <c r="AH3676">
        <v>0</v>
      </c>
    </row>
    <row r="3677" spans="1:34">
      <c r="A3677" t="s">
        <v>34</v>
      </c>
      <c r="B3677" t="s">
        <v>4189</v>
      </c>
      <c r="C3677">
        <v>70</v>
      </c>
      <c r="D3677">
        <v>99</v>
      </c>
      <c r="E3677">
        <v>287</v>
      </c>
      <c r="F3677">
        <v>44</v>
      </c>
      <c r="G3677" t="s">
        <v>14038</v>
      </c>
      <c r="H3677">
        <v>10000</v>
      </c>
      <c r="I3677">
        <v>27663982</v>
      </c>
      <c r="J3677" t="s">
        <v>94</v>
      </c>
      <c r="K3677" t="s">
        <v>86</v>
      </c>
      <c r="L3677" t="s">
        <v>57</v>
      </c>
      <c r="Q3677" t="s">
        <v>48</v>
      </c>
      <c r="R3677" t="s">
        <v>16385</v>
      </c>
      <c r="S3677">
        <v>26051</v>
      </c>
      <c r="T3677">
        <v>10469</v>
      </c>
      <c r="U3677" t="s">
        <v>16386</v>
      </c>
      <c r="V3677">
        <v>2</v>
      </c>
      <c r="W3677" t="s">
        <v>16387</v>
      </c>
      <c r="X3677" t="s">
        <v>16388</v>
      </c>
      <c r="Y3677">
        <v>164</v>
      </c>
      <c r="Z3677" t="s">
        <v>44</v>
      </c>
      <c r="AA3677" t="s">
        <v>45</v>
      </c>
      <c r="AB3677" t="s">
        <v>62</v>
      </c>
      <c r="AC3677">
        <v>40000000</v>
      </c>
      <c r="AD3677">
        <v>1996</v>
      </c>
      <c r="AE3677">
        <v>368</v>
      </c>
      <c r="AF3677">
        <v>4.4000000000000004</v>
      </c>
      <c r="AG3677">
        <v>2.35</v>
      </c>
      <c r="AH3677">
        <v>0</v>
      </c>
    </row>
    <row r="3678" spans="1:34">
      <c r="A3678" t="s">
        <v>34</v>
      </c>
      <c r="B3678" t="s">
        <v>12689</v>
      </c>
      <c r="C3678">
        <v>225</v>
      </c>
      <c r="D3678">
        <v>83</v>
      </c>
      <c r="E3678">
        <v>19</v>
      </c>
      <c r="F3678">
        <v>128</v>
      </c>
      <c r="G3678" t="s">
        <v>16545</v>
      </c>
      <c r="H3678">
        <v>403</v>
      </c>
      <c r="I3678">
        <v>53245055</v>
      </c>
      <c r="J3678" t="s">
        <v>94</v>
      </c>
      <c r="Q3678" t="s">
        <v>16546</v>
      </c>
      <c r="R3678" t="s">
        <v>16547</v>
      </c>
      <c r="S3678">
        <v>30570</v>
      </c>
      <c r="T3678">
        <v>988</v>
      </c>
      <c r="U3678" t="s">
        <v>1167</v>
      </c>
      <c r="V3678">
        <v>0</v>
      </c>
      <c r="W3678" t="s">
        <v>16548</v>
      </c>
      <c r="X3678" t="s">
        <v>16549</v>
      </c>
      <c r="Y3678">
        <v>290</v>
      </c>
      <c r="Z3678" t="s">
        <v>44</v>
      </c>
      <c r="AA3678" t="s">
        <v>45</v>
      </c>
      <c r="AB3678" t="s">
        <v>46</v>
      </c>
      <c r="AC3678">
        <v>1000000</v>
      </c>
      <c r="AD3678">
        <v>2012</v>
      </c>
      <c r="AE3678">
        <v>169</v>
      </c>
      <c r="AF3678">
        <v>4.2</v>
      </c>
      <c r="AG3678">
        <v>1.85</v>
      </c>
      <c r="AH3678">
        <v>12000</v>
      </c>
    </row>
    <row r="3679" spans="1:34">
      <c r="A3679" t="s">
        <v>34</v>
      </c>
      <c r="B3679" t="s">
        <v>16550</v>
      </c>
      <c r="C3679">
        <v>159</v>
      </c>
      <c r="D3679">
        <v>81</v>
      </c>
      <c r="E3679">
        <v>3</v>
      </c>
      <c r="F3679">
        <v>7</v>
      </c>
      <c r="G3679" t="s">
        <v>16551</v>
      </c>
      <c r="H3679">
        <v>220</v>
      </c>
      <c r="I3679">
        <v>22757819</v>
      </c>
      <c r="J3679" t="s">
        <v>94</v>
      </c>
      <c r="K3679" t="s">
        <v>57</v>
      </c>
      <c r="Q3679" t="s">
        <v>16552</v>
      </c>
      <c r="R3679" t="s">
        <v>16553</v>
      </c>
      <c r="S3679">
        <v>13521</v>
      </c>
      <c r="T3679">
        <v>276</v>
      </c>
      <c r="U3679" t="s">
        <v>16554</v>
      </c>
      <c r="V3679">
        <v>0</v>
      </c>
      <c r="W3679" t="s">
        <v>16555</v>
      </c>
      <c r="X3679" t="s">
        <v>16556</v>
      </c>
      <c r="Y3679">
        <v>150</v>
      </c>
      <c r="Z3679" t="s">
        <v>44</v>
      </c>
      <c r="AA3679" t="s">
        <v>45</v>
      </c>
      <c r="AB3679" t="s">
        <v>46</v>
      </c>
      <c r="AC3679">
        <v>100000</v>
      </c>
      <c r="AD3679">
        <v>2015</v>
      </c>
      <c r="AE3679">
        <v>40</v>
      </c>
      <c r="AF3679">
        <v>4.2</v>
      </c>
      <c r="AG3679">
        <v>1.85</v>
      </c>
      <c r="AH3679">
        <v>0</v>
      </c>
    </row>
    <row r="3680" spans="1:34">
      <c r="A3680" t="s">
        <v>34</v>
      </c>
      <c r="B3680" t="s">
        <v>16603</v>
      </c>
      <c r="C3680">
        <v>145</v>
      </c>
      <c r="D3680">
        <v>83</v>
      </c>
      <c r="E3680">
        <v>57</v>
      </c>
      <c r="F3680">
        <v>62</v>
      </c>
      <c r="G3680" t="s">
        <v>16604</v>
      </c>
      <c r="H3680">
        <v>465</v>
      </c>
      <c r="I3680">
        <v>4930798</v>
      </c>
      <c r="J3680" t="s">
        <v>94</v>
      </c>
      <c r="K3680" t="s">
        <v>57</v>
      </c>
      <c r="Q3680" t="s">
        <v>16605</v>
      </c>
      <c r="R3680" t="s">
        <v>16606</v>
      </c>
      <c r="S3680">
        <v>16268</v>
      </c>
      <c r="T3680">
        <v>730</v>
      </c>
      <c r="U3680" t="s">
        <v>16607</v>
      </c>
      <c r="V3680">
        <v>1</v>
      </c>
      <c r="W3680" t="s">
        <v>16608</v>
      </c>
      <c r="X3680" t="s">
        <v>16609</v>
      </c>
      <c r="Y3680">
        <v>108</v>
      </c>
      <c r="Z3680" t="s">
        <v>44</v>
      </c>
      <c r="AA3680" t="s">
        <v>45</v>
      </c>
      <c r="AB3680" t="s">
        <v>62</v>
      </c>
      <c r="AC3680">
        <v>17000000</v>
      </c>
      <c r="AD3680">
        <v>2012</v>
      </c>
      <c r="AE3680">
        <v>152</v>
      </c>
      <c r="AF3680">
        <v>4.0999999999999996</v>
      </c>
      <c r="AG3680">
        <v>2.35</v>
      </c>
      <c r="AH3680">
        <v>0</v>
      </c>
    </row>
    <row r="3681" spans="1:34">
      <c r="A3681" t="s">
        <v>34</v>
      </c>
      <c r="B3681" t="s">
        <v>16614</v>
      </c>
      <c r="C3681">
        <v>108</v>
      </c>
      <c r="D3681">
        <v>97</v>
      </c>
      <c r="E3681">
        <v>83</v>
      </c>
      <c r="F3681">
        <v>579</v>
      </c>
      <c r="G3681" t="s">
        <v>16615</v>
      </c>
      <c r="H3681">
        <v>912</v>
      </c>
      <c r="I3681">
        <v>21468807</v>
      </c>
      <c r="J3681" t="s">
        <v>94</v>
      </c>
      <c r="K3681" t="s">
        <v>90</v>
      </c>
      <c r="L3681" t="s">
        <v>57</v>
      </c>
      <c r="Q3681" t="s">
        <v>1572</v>
      </c>
      <c r="R3681" t="s">
        <v>16616</v>
      </c>
      <c r="S3681">
        <v>13048</v>
      </c>
      <c r="T3681">
        <v>2682</v>
      </c>
      <c r="U3681" t="s">
        <v>9500</v>
      </c>
      <c r="V3681">
        <v>2</v>
      </c>
      <c r="W3681" t="s">
        <v>16617</v>
      </c>
      <c r="X3681" t="s">
        <v>16618</v>
      </c>
      <c r="Y3681">
        <v>227</v>
      </c>
      <c r="Z3681" t="s">
        <v>44</v>
      </c>
      <c r="AA3681" t="s">
        <v>45</v>
      </c>
      <c r="AB3681" t="s">
        <v>46</v>
      </c>
      <c r="AC3681">
        <v>14000000</v>
      </c>
      <c r="AD3681">
        <v>2000</v>
      </c>
      <c r="AE3681">
        <v>786</v>
      </c>
      <c r="AF3681">
        <v>4.0999999999999996</v>
      </c>
      <c r="AG3681">
        <v>2.35</v>
      </c>
      <c r="AH3681">
        <v>243</v>
      </c>
    </row>
    <row r="3682" spans="1:34">
      <c r="A3682" t="s">
        <v>34</v>
      </c>
      <c r="B3682" t="s">
        <v>16630</v>
      </c>
      <c r="C3682">
        <v>63</v>
      </c>
      <c r="D3682">
        <v>88</v>
      </c>
      <c r="E3682">
        <v>26</v>
      </c>
      <c r="F3682">
        <v>236</v>
      </c>
      <c r="G3682" t="s">
        <v>14268</v>
      </c>
      <c r="H3682">
        <v>487</v>
      </c>
      <c r="I3682">
        <v>143000</v>
      </c>
      <c r="J3682" t="s">
        <v>94</v>
      </c>
      <c r="K3682" t="s">
        <v>57</v>
      </c>
      <c r="Q3682" t="s">
        <v>16631</v>
      </c>
      <c r="R3682" t="s">
        <v>16632</v>
      </c>
      <c r="S3682">
        <v>4122</v>
      </c>
      <c r="T3682">
        <v>1495</v>
      </c>
      <c r="U3682" t="s">
        <v>16633</v>
      </c>
      <c r="V3682">
        <v>0</v>
      </c>
      <c r="W3682" t="s">
        <v>16634</v>
      </c>
      <c r="X3682" t="s">
        <v>16635</v>
      </c>
      <c r="Y3682">
        <v>48</v>
      </c>
      <c r="Z3682" t="s">
        <v>44</v>
      </c>
      <c r="AA3682" t="s">
        <v>45</v>
      </c>
      <c r="AB3682" t="s">
        <v>46</v>
      </c>
      <c r="AC3682">
        <v>5000000</v>
      </c>
      <c r="AD3682">
        <v>2009</v>
      </c>
      <c r="AE3682">
        <v>298</v>
      </c>
      <c r="AF3682">
        <v>4.0999999999999996</v>
      </c>
      <c r="AG3682">
        <v>2.35</v>
      </c>
      <c r="AH3682">
        <v>0</v>
      </c>
    </row>
    <row r="3683" spans="1:34">
      <c r="A3683" t="s">
        <v>34</v>
      </c>
      <c r="B3683" t="s">
        <v>9566</v>
      </c>
      <c r="C3683">
        <v>231</v>
      </c>
      <c r="D3683">
        <v>90</v>
      </c>
      <c r="E3683">
        <v>160</v>
      </c>
      <c r="F3683">
        <v>852</v>
      </c>
      <c r="G3683" t="s">
        <v>1363</v>
      </c>
      <c r="H3683">
        <v>963</v>
      </c>
      <c r="I3683">
        <v>18860403</v>
      </c>
      <c r="J3683" t="s">
        <v>94</v>
      </c>
      <c r="K3683" t="s">
        <v>57</v>
      </c>
      <c r="Q3683" t="s">
        <v>6042</v>
      </c>
      <c r="R3683" t="s">
        <v>16649</v>
      </c>
      <c r="S3683">
        <v>20823</v>
      </c>
      <c r="T3683">
        <v>4952</v>
      </c>
      <c r="U3683" t="s">
        <v>14557</v>
      </c>
      <c r="V3683">
        <v>0</v>
      </c>
      <c r="W3683" t="s">
        <v>16650</v>
      </c>
      <c r="X3683" t="s">
        <v>16651</v>
      </c>
      <c r="Y3683">
        <v>130</v>
      </c>
      <c r="Z3683" t="s">
        <v>44</v>
      </c>
      <c r="AA3683" t="s">
        <v>45</v>
      </c>
      <c r="AB3683" t="s">
        <v>62</v>
      </c>
      <c r="AC3683">
        <v>25000000</v>
      </c>
      <c r="AD3683">
        <v>2011</v>
      </c>
      <c r="AE3683">
        <v>936</v>
      </c>
      <c r="AF3683">
        <v>4</v>
      </c>
      <c r="AG3683">
        <v>1.85</v>
      </c>
      <c r="AH3683">
        <v>0</v>
      </c>
    </row>
    <row r="3684" spans="1:34">
      <c r="A3684" t="s">
        <v>34</v>
      </c>
      <c r="B3684" t="s">
        <v>16663</v>
      </c>
      <c r="C3684">
        <v>137</v>
      </c>
      <c r="D3684">
        <v>89</v>
      </c>
      <c r="E3684">
        <v>14</v>
      </c>
      <c r="F3684">
        <v>270</v>
      </c>
      <c r="G3684" t="s">
        <v>16664</v>
      </c>
      <c r="H3684">
        <v>971</v>
      </c>
      <c r="I3684">
        <v>15818967</v>
      </c>
      <c r="J3684" t="s">
        <v>94</v>
      </c>
      <c r="K3684" t="s">
        <v>90</v>
      </c>
      <c r="Q3684" t="s">
        <v>9894</v>
      </c>
      <c r="R3684" t="s">
        <v>16665</v>
      </c>
      <c r="S3684">
        <v>13913</v>
      </c>
      <c r="T3684">
        <v>2517</v>
      </c>
      <c r="U3684" t="s">
        <v>16666</v>
      </c>
      <c r="V3684">
        <v>0</v>
      </c>
      <c r="W3684" t="s">
        <v>16667</v>
      </c>
      <c r="X3684" t="s">
        <v>16668</v>
      </c>
      <c r="Y3684">
        <v>120</v>
      </c>
      <c r="Z3684" t="s">
        <v>44</v>
      </c>
      <c r="AA3684" t="s">
        <v>45</v>
      </c>
      <c r="AB3684" t="s">
        <v>46</v>
      </c>
      <c r="AC3684">
        <v>7000000</v>
      </c>
      <c r="AD3684">
        <v>2014</v>
      </c>
      <c r="AE3684">
        <v>479</v>
      </c>
      <c r="AF3684">
        <v>4</v>
      </c>
      <c r="AG3684">
        <v>1.85</v>
      </c>
      <c r="AH3684">
        <v>0</v>
      </c>
    </row>
    <row r="3685" spans="1:34">
      <c r="A3685" t="s">
        <v>34</v>
      </c>
      <c r="B3685" t="s">
        <v>16680</v>
      </c>
      <c r="C3685">
        <v>141</v>
      </c>
      <c r="D3685">
        <v>87</v>
      </c>
      <c r="E3685">
        <v>2</v>
      </c>
      <c r="F3685">
        <v>270</v>
      </c>
      <c r="G3685" t="s">
        <v>16681</v>
      </c>
      <c r="H3685">
        <v>741</v>
      </c>
      <c r="I3685">
        <v>26876529</v>
      </c>
      <c r="J3685" t="s">
        <v>94</v>
      </c>
      <c r="K3685" t="s">
        <v>90</v>
      </c>
      <c r="Q3685" t="s">
        <v>9231</v>
      </c>
      <c r="R3685" t="s">
        <v>16682</v>
      </c>
      <c r="S3685">
        <v>26624</v>
      </c>
      <c r="T3685">
        <v>1834</v>
      </c>
      <c r="U3685" t="s">
        <v>16683</v>
      </c>
      <c r="V3685">
        <v>1</v>
      </c>
      <c r="W3685" t="s">
        <v>16684</v>
      </c>
      <c r="X3685" t="s">
        <v>16685</v>
      </c>
      <c r="Y3685">
        <v>189</v>
      </c>
      <c r="Z3685" t="s">
        <v>44</v>
      </c>
      <c r="AA3685" t="s">
        <v>198</v>
      </c>
      <c r="AB3685" t="s">
        <v>62</v>
      </c>
      <c r="AC3685">
        <v>27000000</v>
      </c>
      <c r="AD3685">
        <v>2008</v>
      </c>
      <c r="AE3685">
        <v>297</v>
      </c>
      <c r="AF3685">
        <v>3.9</v>
      </c>
      <c r="AG3685">
        <v>1.85</v>
      </c>
      <c r="AH3685">
        <v>0</v>
      </c>
    </row>
    <row r="3686" spans="1:34">
      <c r="A3686" t="s">
        <v>34</v>
      </c>
      <c r="B3686" t="s">
        <v>16686</v>
      </c>
      <c r="C3686">
        <v>146</v>
      </c>
      <c r="D3686">
        <v>89</v>
      </c>
      <c r="E3686">
        <v>29</v>
      </c>
      <c r="F3686">
        <v>458</v>
      </c>
      <c r="G3686" t="s">
        <v>10466</v>
      </c>
      <c r="H3686">
        <v>2000</v>
      </c>
      <c r="I3686">
        <v>43818159</v>
      </c>
      <c r="J3686" t="s">
        <v>94</v>
      </c>
      <c r="K3686" t="s">
        <v>90</v>
      </c>
      <c r="Q3686" t="s">
        <v>3191</v>
      </c>
      <c r="R3686" t="s">
        <v>16687</v>
      </c>
      <c r="S3686">
        <v>27664</v>
      </c>
      <c r="T3686">
        <v>4867</v>
      </c>
      <c r="U3686" t="s">
        <v>16688</v>
      </c>
      <c r="V3686">
        <v>0</v>
      </c>
      <c r="W3686" t="s">
        <v>16689</v>
      </c>
      <c r="X3686" t="s">
        <v>16690</v>
      </c>
      <c r="Y3686">
        <v>260</v>
      </c>
      <c r="Z3686" t="s">
        <v>44</v>
      </c>
      <c r="AA3686" t="s">
        <v>45</v>
      </c>
      <c r="AB3686" t="s">
        <v>62</v>
      </c>
      <c r="AC3686">
        <v>20000000</v>
      </c>
      <c r="AD3686">
        <v>2008</v>
      </c>
      <c r="AE3686">
        <v>690</v>
      </c>
      <c r="AF3686">
        <v>3.9</v>
      </c>
      <c r="AG3686">
        <v>2.35</v>
      </c>
      <c r="AH3686">
        <v>1000</v>
      </c>
    </row>
    <row r="3687" spans="1:34">
      <c r="A3687" t="s">
        <v>34</v>
      </c>
      <c r="B3687" t="s">
        <v>16801</v>
      </c>
      <c r="C3687">
        <v>97</v>
      </c>
      <c r="D3687">
        <v>91</v>
      </c>
      <c r="E3687">
        <v>38</v>
      </c>
      <c r="F3687">
        <v>91</v>
      </c>
      <c r="G3687" t="s">
        <v>41</v>
      </c>
      <c r="H3687">
        <v>730</v>
      </c>
      <c r="I3687">
        <v>10149779</v>
      </c>
      <c r="J3687" t="s">
        <v>94</v>
      </c>
      <c r="K3687" t="s">
        <v>86</v>
      </c>
      <c r="L3687" t="s">
        <v>57</v>
      </c>
      <c r="Q3687" t="s">
        <v>7043</v>
      </c>
      <c r="R3687" t="s">
        <v>16802</v>
      </c>
      <c r="S3687">
        <v>8294</v>
      </c>
      <c r="T3687">
        <v>1405</v>
      </c>
      <c r="U3687" t="s">
        <v>12054</v>
      </c>
      <c r="V3687">
        <v>0</v>
      </c>
      <c r="W3687" t="s">
        <v>16803</v>
      </c>
      <c r="X3687" t="s">
        <v>16804</v>
      </c>
      <c r="Y3687">
        <v>160</v>
      </c>
      <c r="Z3687" t="s">
        <v>44</v>
      </c>
      <c r="AA3687" t="s">
        <v>45</v>
      </c>
      <c r="AB3687" t="s">
        <v>62</v>
      </c>
      <c r="AC3687">
        <v>6500000</v>
      </c>
      <c r="AD3687">
        <v>1999</v>
      </c>
      <c r="AE3687">
        <v>461</v>
      </c>
      <c r="AF3687">
        <v>3.6</v>
      </c>
      <c r="AG3687">
        <v>2.35</v>
      </c>
      <c r="AH3687">
        <v>342</v>
      </c>
    </row>
    <row r="3688" spans="1:34">
      <c r="A3688" t="s">
        <v>34</v>
      </c>
      <c r="B3688" t="s">
        <v>16730</v>
      </c>
      <c r="C3688">
        <v>148</v>
      </c>
      <c r="D3688">
        <v>94</v>
      </c>
      <c r="E3688">
        <v>892</v>
      </c>
      <c r="F3688">
        <v>81</v>
      </c>
      <c r="G3688" t="s">
        <v>16999</v>
      </c>
      <c r="H3688">
        <v>310</v>
      </c>
      <c r="I3688">
        <v>5132655</v>
      </c>
      <c r="J3688" t="s">
        <v>94</v>
      </c>
      <c r="K3688" t="s">
        <v>86</v>
      </c>
      <c r="Q3688" t="s">
        <v>17000</v>
      </c>
      <c r="R3688" t="s">
        <v>17001</v>
      </c>
      <c r="S3688">
        <v>37626</v>
      </c>
      <c r="T3688">
        <v>838</v>
      </c>
      <c r="U3688" t="s">
        <v>17002</v>
      </c>
      <c r="V3688">
        <v>0</v>
      </c>
      <c r="W3688" t="s">
        <v>17003</v>
      </c>
      <c r="X3688" t="s">
        <v>17004</v>
      </c>
      <c r="Y3688">
        <v>521</v>
      </c>
      <c r="Z3688" t="s">
        <v>44</v>
      </c>
      <c r="AA3688" t="s">
        <v>710</v>
      </c>
      <c r="AB3688" t="s">
        <v>46</v>
      </c>
      <c r="AC3688">
        <v>20000000</v>
      </c>
      <c r="AD3688">
        <v>2005</v>
      </c>
      <c r="AE3688">
        <v>294</v>
      </c>
      <c r="AF3688">
        <v>2.2999999999999998</v>
      </c>
      <c r="AG3688">
        <v>2.35</v>
      </c>
      <c r="AH3688">
        <v>1000</v>
      </c>
    </row>
    <row r="3689" spans="1:34">
      <c r="A3689" t="s">
        <v>34</v>
      </c>
      <c r="B3689" t="s">
        <v>5159</v>
      </c>
      <c r="C3689">
        <v>124</v>
      </c>
      <c r="D3689">
        <v>110</v>
      </c>
      <c r="E3689">
        <v>116</v>
      </c>
      <c r="F3689">
        <v>898</v>
      </c>
      <c r="G3689" t="s">
        <v>5160</v>
      </c>
      <c r="H3689">
        <v>1000</v>
      </c>
      <c r="I3689">
        <v>181360000</v>
      </c>
      <c r="J3689" t="s">
        <v>91</v>
      </c>
      <c r="K3689" t="s">
        <v>87</v>
      </c>
      <c r="Q3689" t="s">
        <v>5161</v>
      </c>
      <c r="R3689" t="s">
        <v>5162</v>
      </c>
      <c r="S3689">
        <v>170027</v>
      </c>
      <c r="T3689">
        <v>5127</v>
      </c>
      <c r="U3689" t="s">
        <v>2947</v>
      </c>
      <c r="V3689">
        <v>2</v>
      </c>
      <c r="W3689" t="s">
        <v>5163</v>
      </c>
      <c r="X3689" t="s">
        <v>5164</v>
      </c>
      <c r="Y3689">
        <v>350</v>
      </c>
      <c r="Z3689" t="s">
        <v>44</v>
      </c>
      <c r="AA3689" t="s">
        <v>45</v>
      </c>
      <c r="AB3689" t="s">
        <v>62</v>
      </c>
      <c r="AC3689">
        <v>6000000</v>
      </c>
      <c r="AD3689">
        <v>1978</v>
      </c>
      <c r="AE3689">
        <v>944</v>
      </c>
      <c r="AF3689">
        <v>7.2</v>
      </c>
      <c r="AG3689">
        <v>2.35</v>
      </c>
      <c r="AH3689">
        <v>13000</v>
      </c>
    </row>
    <row r="3690" spans="1:34">
      <c r="A3690" t="s">
        <v>76</v>
      </c>
      <c r="B3690" t="s">
        <v>11236</v>
      </c>
      <c r="C3690">
        <v>36</v>
      </c>
      <c r="D3690">
        <v>100</v>
      </c>
      <c r="E3690">
        <v>4</v>
      </c>
      <c r="F3690">
        <v>4</v>
      </c>
      <c r="G3690" t="s">
        <v>11237</v>
      </c>
      <c r="H3690">
        <v>77</v>
      </c>
      <c r="I3690">
        <v>2808000</v>
      </c>
      <c r="J3690" t="s">
        <v>91</v>
      </c>
      <c r="K3690" t="s">
        <v>87</v>
      </c>
      <c r="Q3690" t="s">
        <v>11238</v>
      </c>
      <c r="R3690" t="s">
        <v>11239</v>
      </c>
      <c r="S3690">
        <v>4546</v>
      </c>
      <c r="T3690">
        <v>109</v>
      </c>
      <c r="U3690" t="s">
        <v>11240</v>
      </c>
      <c r="V3690">
        <v>8</v>
      </c>
      <c r="W3690" t="s">
        <v>11241</v>
      </c>
      <c r="X3690" t="s">
        <v>11242</v>
      </c>
      <c r="Y3690">
        <v>71</v>
      </c>
      <c r="Z3690" t="s">
        <v>44</v>
      </c>
      <c r="AA3690" t="s">
        <v>45</v>
      </c>
      <c r="AB3690" t="s">
        <v>994</v>
      </c>
      <c r="AC3690">
        <v>379000</v>
      </c>
      <c r="AD3690">
        <v>1929</v>
      </c>
      <c r="AE3690">
        <v>28</v>
      </c>
      <c r="AF3690">
        <v>6.3</v>
      </c>
      <c r="AG3690">
        <v>1.37</v>
      </c>
      <c r="AH3690">
        <v>167</v>
      </c>
    </row>
    <row r="3691" spans="1:34">
      <c r="A3691" t="s">
        <v>76</v>
      </c>
      <c r="B3691" t="s">
        <v>54</v>
      </c>
      <c r="C3691">
        <v>274</v>
      </c>
      <c r="D3691">
        <v>113</v>
      </c>
      <c r="E3691">
        <v>22000</v>
      </c>
      <c r="F3691">
        <v>379</v>
      </c>
      <c r="G3691" t="s">
        <v>330</v>
      </c>
      <c r="H3691">
        <v>716</v>
      </c>
      <c r="I3691">
        <v>25530884</v>
      </c>
      <c r="J3691" t="s">
        <v>90</v>
      </c>
      <c r="K3691" t="s">
        <v>57</v>
      </c>
      <c r="Q3691" t="s">
        <v>331</v>
      </c>
      <c r="R3691" t="s">
        <v>332</v>
      </c>
      <c r="S3691">
        <v>845580</v>
      </c>
      <c r="T3691">
        <v>1997</v>
      </c>
      <c r="U3691" t="s">
        <v>333</v>
      </c>
      <c r="V3691">
        <v>0</v>
      </c>
      <c r="W3691" t="s">
        <v>334</v>
      </c>
      <c r="X3691" t="s">
        <v>335</v>
      </c>
      <c r="Y3691">
        <v>2067</v>
      </c>
      <c r="Z3691" t="s">
        <v>44</v>
      </c>
      <c r="AA3691" t="s">
        <v>45</v>
      </c>
      <c r="AB3691" t="s">
        <v>46</v>
      </c>
      <c r="AC3691">
        <v>9000000</v>
      </c>
      <c r="AD3691">
        <v>2000</v>
      </c>
      <c r="AE3691">
        <v>651</v>
      </c>
      <c r="AF3691">
        <v>8.5</v>
      </c>
      <c r="AG3691">
        <v>2.35</v>
      </c>
      <c r="AH3691">
        <v>40000</v>
      </c>
    </row>
    <row r="3692" spans="1:34">
      <c r="A3692" t="s">
        <v>34</v>
      </c>
      <c r="B3692" t="s">
        <v>163</v>
      </c>
      <c r="C3692">
        <v>490</v>
      </c>
      <c r="D3692">
        <v>138</v>
      </c>
      <c r="E3692">
        <v>17000</v>
      </c>
      <c r="F3692">
        <v>163</v>
      </c>
      <c r="G3692" t="s">
        <v>799</v>
      </c>
      <c r="H3692">
        <v>29000</v>
      </c>
      <c r="I3692">
        <v>127968405</v>
      </c>
      <c r="J3692" t="s">
        <v>90</v>
      </c>
      <c r="K3692" t="s">
        <v>57</v>
      </c>
      <c r="Q3692" t="s">
        <v>114</v>
      </c>
      <c r="R3692" t="s">
        <v>800</v>
      </c>
      <c r="S3692">
        <v>786092</v>
      </c>
      <c r="T3692">
        <v>29585</v>
      </c>
      <c r="U3692" t="s">
        <v>801</v>
      </c>
      <c r="V3692">
        <v>0</v>
      </c>
      <c r="W3692" t="s">
        <v>802</v>
      </c>
      <c r="X3692" t="s">
        <v>803</v>
      </c>
      <c r="Y3692">
        <v>964</v>
      </c>
      <c r="Z3692" t="s">
        <v>44</v>
      </c>
      <c r="AA3692" t="s">
        <v>45</v>
      </c>
      <c r="AB3692" t="s">
        <v>46</v>
      </c>
      <c r="AC3692">
        <v>80000000</v>
      </c>
      <c r="AD3692">
        <v>2010</v>
      </c>
      <c r="AE3692">
        <v>223</v>
      </c>
      <c r="AF3692">
        <v>8.1</v>
      </c>
      <c r="AG3692">
        <v>2.35</v>
      </c>
      <c r="AH3692">
        <v>53000</v>
      </c>
    </row>
    <row r="3693" spans="1:34">
      <c r="A3693" t="s">
        <v>34</v>
      </c>
      <c r="B3693" t="s">
        <v>1616</v>
      </c>
      <c r="C3693">
        <v>522</v>
      </c>
      <c r="D3693">
        <v>93</v>
      </c>
      <c r="E3693">
        <v>0</v>
      </c>
      <c r="F3693">
        <v>355</v>
      </c>
      <c r="G3693" t="s">
        <v>548</v>
      </c>
      <c r="H3693">
        <v>15000</v>
      </c>
      <c r="I3693">
        <v>54696902</v>
      </c>
      <c r="J3693" t="s">
        <v>90</v>
      </c>
      <c r="K3693" t="s">
        <v>86</v>
      </c>
      <c r="L3693" t="s">
        <v>57</v>
      </c>
      <c r="Q3693" t="s">
        <v>836</v>
      </c>
      <c r="R3693" t="s">
        <v>3248</v>
      </c>
      <c r="S3693">
        <v>379462</v>
      </c>
      <c r="T3693">
        <v>16034</v>
      </c>
      <c r="U3693" t="s">
        <v>3249</v>
      </c>
      <c r="V3693">
        <v>3</v>
      </c>
      <c r="W3693" t="s">
        <v>3250</v>
      </c>
      <c r="X3693" t="s">
        <v>3251</v>
      </c>
      <c r="Y3693">
        <v>571</v>
      </c>
      <c r="Z3693" t="s">
        <v>44</v>
      </c>
      <c r="AA3693" t="s">
        <v>45</v>
      </c>
      <c r="AB3693" t="s">
        <v>62</v>
      </c>
      <c r="AC3693">
        <v>32000000</v>
      </c>
      <c r="AD3693">
        <v>2011</v>
      </c>
      <c r="AE3693">
        <v>491</v>
      </c>
      <c r="AF3693">
        <v>7.5</v>
      </c>
      <c r="AG3693">
        <v>1.85</v>
      </c>
      <c r="AH3693">
        <v>56000</v>
      </c>
    </row>
    <row r="3694" spans="1:34">
      <c r="A3694" t="s">
        <v>34</v>
      </c>
      <c r="B3694" t="s">
        <v>1457</v>
      </c>
      <c r="C3694">
        <v>136</v>
      </c>
      <c r="D3694">
        <v>91</v>
      </c>
      <c r="E3694">
        <v>446</v>
      </c>
      <c r="F3694">
        <v>660</v>
      </c>
      <c r="G3694" t="s">
        <v>2336</v>
      </c>
      <c r="H3694">
        <v>1000</v>
      </c>
      <c r="I3694">
        <v>51475962</v>
      </c>
      <c r="J3694" t="s">
        <v>90</v>
      </c>
      <c r="K3694" t="s">
        <v>57</v>
      </c>
      <c r="Q3694" t="s">
        <v>2209</v>
      </c>
      <c r="R3694" t="s">
        <v>4310</v>
      </c>
      <c r="S3694">
        <v>177828</v>
      </c>
      <c r="T3694">
        <v>3969</v>
      </c>
      <c r="U3694" t="s">
        <v>4122</v>
      </c>
      <c r="V3694">
        <v>0</v>
      </c>
      <c r="W3694" t="s">
        <v>4311</v>
      </c>
      <c r="X3694" t="s">
        <v>4312</v>
      </c>
      <c r="Y3694">
        <v>714</v>
      </c>
      <c r="Z3694" t="s">
        <v>44</v>
      </c>
      <c r="AA3694" t="s">
        <v>45</v>
      </c>
      <c r="AB3694" t="s">
        <v>46</v>
      </c>
      <c r="AC3694">
        <v>30000000</v>
      </c>
      <c r="AD3694">
        <v>2003</v>
      </c>
      <c r="AE3694">
        <v>872</v>
      </c>
      <c r="AF3694">
        <v>7.3</v>
      </c>
      <c r="AG3694">
        <v>2.35</v>
      </c>
      <c r="AH3694">
        <v>11000</v>
      </c>
    </row>
    <row r="3695" spans="1:34">
      <c r="A3695" t="s">
        <v>34</v>
      </c>
      <c r="B3695" t="s">
        <v>4686</v>
      </c>
      <c r="C3695">
        <v>99</v>
      </c>
      <c r="D3695">
        <v>90</v>
      </c>
      <c r="E3695">
        <v>165</v>
      </c>
      <c r="F3695">
        <v>319</v>
      </c>
      <c r="G3695" t="s">
        <v>3072</v>
      </c>
      <c r="H3695">
        <v>686</v>
      </c>
      <c r="I3695">
        <v>489220</v>
      </c>
      <c r="J3695" t="s">
        <v>90</v>
      </c>
      <c r="K3695" t="s">
        <v>86</v>
      </c>
      <c r="L3695" t="s">
        <v>57</v>
      </c>
      <c r="Q3695" t="s">
        <v>4687</v>
      </c>
      <c r="R3695" t="s">
        <v>4688</v>
      </c>
      <c r="S3695">
        <v>160511</v>
      </c>
      <c r="T3695">
        <v>1743</v>
      </c>
      <c r="U3695" t="s">
        <v>4689</v>
      </c>
      <c r="V3695">
        <v>0</v>
      </c>
      <c r="W3695" t="s">
        <v>4690</v>
      </c>
      <c r="X3695" t="s">
        <v>4691</v>
      </c>
      <c r="Y3695">
        <v>696</v>
      </c>
      <c r="Z3695" t="s">
        <v>44</v>
      </c>
      <c r="AA3695" t="s">
        <v>710</v>
      </c>
      <c r="AB3695" t="s">
        <v>46</v>
      </c>
      <c r="AC3695">
        <v>365000</v>
      </c>
      <c r="AD3695">
        <v>1997</v>
      </c>
      <c r="AE3695">
        <v>648</v>
      </c>
      <c r="AF3695">
        <v>7.3</v>
      </c>
      <c r="AG3695">
        <v>1.85</v>
      </c>
      <c r="AH3695">
        <v>11000</v>
      </c>
    </row>
    <row r="3696" spans="1:34">
      <c r="A3696" t="s">
        <v>34</v>
      </c>
      <c r="B3696" t="s">
        <v>294</v>
      </c>
      <c r="C3696">
        <v>343</v>
      </c>
      <c r="D3696">
        <v>128</v>
      </c>
      <c r="E3696">
        <v>2000</v>
      </c>
      <c r="F3696">
        <v>501</v>
      </c>
      <c r="G3696" t="s">
        <v>844</v>
      </c>
      <c r="H3696">
        <v>854</v>
      </c>
      <c r="I3696">
        <v>15523168</v>
      </c>
      <c r="J3696" t="s">
        <v>90</v>
      </c>
      <c r="K3696" t="s">
        <v>57</v>
      </c>
      <c r="Q3696" t="s">
        <v>4839</v>
      </c>
      <c r="R3696" t="s">
        <v>4840</v>
      </c>
      <c r="S3696">
        <v>132423</v>
      </c>
      <c r="T3696">
        <v>2507</v>
      </c>
      <c r="U3696" t="s">
        <v>4841</v>
      </c>
      <c r="V3696">
        <v>2</v>
      </c>
      <c r="W3696" t="s">
        <v>4842</v>
      </c>
      <c r="X3696" t="s">
        <v>4843</v>
      </c>
      <c r="Y3696">
        <v>349</v>
      </c>
      <c r="Z3696" t="s">
        <v>44</v>
      </c>
      <c r="AA3696" t="s">
        <v>301</v>
      </c>
      <c r="AB3696" t="s">
        <v>62</v>
      </c>
      <c r="AC3696">
        <v>45000000</v>
      </c>
      <c r="AD3696">
        <v>2010</v>
      </c>
      <c r="AE3696">
        <v>766</v>
      </c>
      <c r="AF3696">
        <v>7.2</v>
      </c>
      <c r="AG3696">
        <v>2.35</v>
      </c>
      <c r="AH3696">
        <v>15000</v>
      </c>
    </row>
    <row r="3697" spans="1:34">
      <c r="A3697" t="s">
        <v>34</v>
      </c>
      <c r="B3697" t="s">
        <v>1054</v>
      </c>
      <c r="C3697">
        <v>539</v>
      </c>
      <c r="D3697">
        <v>112</v>
      </c>
      <c r="E3697">
        <v>14000</v>
      </c>
      <c r="F3697">
        <v>417</v>
      </c>
      <c r="G3697" t="s">
        <v>5501</v>
      </c>
      <c r="H3697">
        <v>1000</v>
      </c>
      <c r="I3697">
        <v>126975169</v>
      </c>
      <c r="J3697" t="s">
        <v>90</v>
      </c>
      <c r="K3697" t="s">
        <v>86</v>
      </c>
      <c r="L3697" t="s">
        <v>57</v>
      </c>
      <c r="Q3697" t="s">
        <v>5502</v>
      </c>
      <c r="R3697" t="s">
        <v>5503</v>
      </c>
      <c r="S3697">
        <v>287822</v>
      </c>
      <c r="T3697">
        <v>3388</v>
      </c>
      <c r="U3697" t="s">
        <v>5504</v>
      </c>
      <c r="V3697">
        <v>0</v>
      </c>
      <c r="W3697" t="s">
        <v>5505</v>
      </c>
      <c r="X3697" t="s">
        <v>5506</v>
      </c>
      <c r="Y3697">
        <v>849</v>
      </c>
      <c r="Z3697" t="s">
        <v>44</v>
      </c>
      <c r="AA3697" t="s">
        <v>45</v>
      </c>
      <c r="AB3697" t="s">
        <v>62</v>
      </c>
      <c r="AC3697">
        <v>50000000</v>
      </c>
      <c r="AD3697">
        <v>2011</v>
      </c>
      <c r="AE3697">
        <v>560</v>
      </c>
      <c r="AF3697">
        <v>7.1</v>
      </c>
      <c r="AG3697">
        <v>2.35</v>
      </c>
      <c r="AH3697">
        <v>37000</v>
      </c>
    </row>
    <row r="3698" spans="1:34">
      <c r="A3698" t="s">
        <v>34</v>
      </c>
      <c r="B3698" t="s">
        <v>5813</v>
      </c>
      <c r="C3698">
        <v>297</v>
      </c>
      <c r="D3698">
        <v>108</v>
      </c>
      <c r="E3698">
        <v>0</v>
      </c>
      <c r="F3698">
        <v>458</v>
      </c>
      <c r="G3698" t="s">
        <v>5814</v>
      </c>
      <c r="H3698">
        <v>1000</v>
      </c>
      <c r="I3698">
        <v>43771291</v>
      </c>
      <c r="J3698" t="s">
        <v>90</v>
      </c>
      <c r="K3698" t="s">
        <v>57</v>
      </c>
      <c r="Q3698" t="s">
        <v>5815</v>
      </c>
      <c r="R3698" t="s">
        <v>5816</v>
      </c>
      <c r="S3698">
        <v>79909</v>
      </c>
      <c r="T3698">
        <v>3215</v>
      </c>
      <c r="U3698" t="s">
        <v>5817</v>
      </c>
      <c r="V3698">
        <v>1</v>
      </c>
      <c r="W3698" t="s">
        <v>5818</v>
      </c>
      <c r="X3698" t="s">
        <v>5819</v>
      </c>
      <c r="Y3698">
        <v>279</v>
      </c>
      <c r="Z3698" t="s">
        <v>44</v>
      </c>
      <c r="AA3698" t="s">
        <v>45</v>
      </c>
      <c r="AB3698" t="s">
        <v>46</v>
      </c>
      <c r="AC3698">
        <v>5000000</v>
      </c>
      <c r="AD3698">
        <v>2015</v>
      </c>
      <c r="AE3698">
        <v>562</v>
      </c>
      <c r="AF3698">
        <v>7.1</v>
      </c>
      <c r="AG3698">
        <v>2.35</v>
      </c>
      <c r="AH3698">
        <v>15000</v>
      </c>
    </row>
    <row r="3699" spans="1:34">
      <c r="A3699" t="s">
        <v>34</v>
      </c>
      <c r="B3699" t="s">
        <v>501</v>
      </c>
      <c r="C3699">
        <v>121</v>
      </c>
      <c r="D3699">
        <v>104</v>
      </c>
      <c r="E3699">
        <v>0</v>
      </c>
      <c r="F3699">
        <v>517</v>
      </c>
      <c r="G3699" t="s">
        <v>5869</v>
      </c>
      <c r="H3699">
        <v>754</v>
      </c>
      <c r="I3699">
        <v>31899000</v>
      </c>
      <c r="J3699" t="s">
        <v>90</v>
      </c>
      <c r="K3699" t="s">
        <v>87</v>
      </c>
      <c r="L3699" t="s">
        <v>57</v>
      </c>
      <c r="Q3699" t="s">
        <v>4876</v>
      </c>
      <c r="R3699" t="s">
        <v>5870</v>
      </c>
      <c r="S3699">
        <v>23986</v>
      </c>
      <c r="T3699">
        <v>2442</v>
      </c>
      <c r="U3699" t="s">
        <v>5871</v>
      </c>
      <c r="V3699">
        <v>0</v>
      </c>
      <c r="W3699" t="s">
        <v>5872</v>
      </c>
      <c r="X3699" t="s">
        <v>5873</v>
      </c>
      <c r="Y3699">
        <v>201</v>
      </c>
      <c r="Z3699" t="s">
        <v>44</v>
      </c>
      <c r="AA3699" t="s">
        <v>45</v>
      </c>
      <c r="AB3699" t="s">
        <v>2034</v>
      </c>
      <c r="AC3699">
        <v>6500000</v>
      </c>
      <c r="AD3699">
        <v>1980</v>
      </c>
      <c r="AE3699">
        <v>567</v>
      </c>
      <c r="AF3699">
        <v>7.1</v>
      </c>
      <c r="AG3699">
        <v>2.35</v>
      </c>
      <c r="AH3699">
        <v>0</v>
      </c>
    </row>
    <row r="3700" spans="1:34">
      <c r="A3700" t="s">
        <v>34</v>
      </c>
      <c r="B3700" t="s">
        <v>5813</v>
      </c>
      <c r="C3700">
        <v>297</v>
      </c>
      <c r="D3700">
        <v>108</v>
      </c>
      <c r="E3700">
        <v>0</v>
      </c>
      <c r="F3700">
        <v>458</v>
      </c>
      <c r="G3700" t="s">
        <v>5814</v>
      </c>
      <c r="H3700">
        <v>1000</v>
      </c>
      <c r="I3700">
        <v>43771291</v>
      </c>
      <c r="J3700" t="s">
        <v>90</v>
      </c>
      <c r="K3700" t="s">
        <v>57</v>
      </c>
      <c r="Q3700" t="s">
        <v>5815</v>
      </c>
      <c r="R3700" t="s">
        <v>5816</v>
      </c>
      <c r="S3700">
        <v>79916</v>
      </c>
      <c r="T3700">
        <v>3215</v>
      </c>
      <c r="U3700" t="s">
        <v>5817</v>
      </c>
      <c r="V3700">
        <v>1</v>
      </c>
      <c r="W3700" t="s">
        <v>5818</v>
      </c>
      <c r="X3700" t="s">
        <v>5819</v>
      </c>
      <c r="Y3700">
        <v>279</v>
      </c>
      <c r="Z3700" t="s">
        <v>44</v>
      </c>
      <c r="AA3700" t="s">
        <v>45</v>
      </c>
      <c r="AB3700" t="s">
        <v>46</v>
      </c>
      <c r="AC3700">
        <v>5000000</v>
      </c>
      <c r="AD3700">
        <v>2015</v>
      </c>
      <c r="AE3700">
        <v>562</v>
      </c>
      <c r="AF3700">
        <v>7.1</v>
      </c>
      <c r="AG3700">
        <v>2.35</v>
      </c>
      <c r="AH3700">
        <v>15000</v>
      </c>
    </row>
    <row r="3701" spans="1:34">
      <c r="A3701" t="s">
        <v>34</v>
      </c>
      <c r="B3701" t="s">
        <v>6392</v>
      </c>
      <c r="C3701">
        <v>111</v>
      </c>
      <c r="D3701">
        <v>100</v>
      </c>
      <c r="E3701">
        <v>9</v>
      </c>
      <c r="F3701">
        <v>363</v>
      </c>
      <c r="G3701" t="s">
        <v>6393</v>
      </c>
      <c r="H3701">
        <v>599</v>
      </c>
      <c r="I3701">
        <v>15500000</v>
      </c>
      <c r="J3701" t="s">
        <v>90</v>
      </c>
      <c r="K3701" t="s">
        <v>86</v>
      </c>
      <c r="L3701" t="s">
        <v>57</v>
      </c>
      <c r="Q3701" t="s">
        <v>1754</v>
      </c>
      <c r="R3701" t="s">
        <v>6394</v>
      </c>
      <c r="S3701">
        <v>51996</v>
      </c>
      <c r="T3701">
        <v>2389</v>
      </c>
      <c r="U3701" t="s">
        <v>3979</v>
      </c>
      <c r="V3701">
        <v>0</v>
      </c>
      <c r="W3701" t="s">
        <v>6395</v>
      </c>
      <c r="X3701" t="s">
        <v>6396</v>
      </c>
      <c r="Y3701">
        <v>302</v>
      </c>
      <c r="Z3701" t="s">
        <v>44</v>
      </c>
      <c r="AA3701" t="s">
        <v>359</v>
      </c>
      <c r="AB3701" t="s">
        <v>46</v>
      </c>
      <c r="AC3701">
        <v>16000000</v>
      </c>
      <c r="AD3701">
        <v>1999</v>
      </c>
      <c r="AE3701">
        <v>380</v>
      </c>
      <c r="AF3701">
        <v>7</v>
      </c>
      <c r="AG3701">
        <v>2.35</v>
      </c>
      <c r="AH3701">
        <v>0</v>
      </c>
    </row>
    <row r="3702" spans="1:34">
      <c r="A3702" t="s">
        <v>34</v>
      </c>
      <c r="B3702" t="s">
        <v>630</v>
      </c>
      <c r="C3702">
        <v>298</v>
      </c>
      <c r="D3702">
        <v>146</v>
      </c>
      <c r="E3702">
        <v>2000</v>
      </c>
      <c r="F3702">
        <v>294</v>
      </c>
      <c r="G3702" t="s">
        <v>2652</v>
      </c>
      <c r="H3702">
        <v>15000</v>
      </c>
      <c r="I3702">
        <v>133375846</v>
      </c>
      <c r="J3702" t="s">
        <v>90</v>
      </c>
      <c r="K3702" t="s">
        <v>57</v>
      </c>
      <c r="Q3702" t="s">
        <v>138</v>
      </c>
      <c r="R3702" t="s">
        <v>7973</v>
      </c>
      <c r="S3702">
        <v>207839</v>
      </c>
      <c r="T3702">
        <v>16948</v>
      </c>
      <c r="U3702" t="s">
        <v>1747</v>
      </c>
      <c r="V3702">
        <v>2</v>
      </c>
      <c r="W3702" t="s">
        <v>7974</v>
      </c>
      <c r="X3702" t="s">
        <v>7975</v>
      </c>
      <c r="Y3702">
        <v>435</v>
      </c>
      <c r="Z3702" t="s">
        <v>44</v>
      </c>
      <c r="AA3702" t="s">
        <v>45</v>
      </c>
      <c r="AB3702" t="s">
        <v>62</v>
      </c>
      <c r="AC3702">
        <v>150000000</v>
      </c>
      <c r="AD3702">
        <v>2009</v>
      </c>
      <c r="AE3702">
        <v>745</v>
      </c>
      <c r="AF3702">
        <v>6.7</v>
      </c>
      <c r="AG3702">
        <v>2.35</v>
      </c>
      <c r="AH3702">
        <v>0</v>
      </c>
    </row>
    <row r="3703" spans="1:34">
      <c r="A3703" t="s">
        <v>34</v>
      </c>
      <c r="B3703" t="s">
        <v>294</v>
      </c>
      <c r="C3703">
        <v>172</v>
      </c>
      <c r="D3703">
        <v>133</v>
      </c>
      <c r="E3703">
        <v>2000</v>
      </c>
      <c r="F3703">
        <v>541</v>
      </c>
      <c r="G3703" t="s">
        <v>5961</v>
      </c>
      <c r="H3703">
        <v>40000</v>
      </c>
      <c r="I3703">
        <v>18653746</v>
      </c>
      <c r="J3703" t="s">
        <v>90</v>
      </c>
      <c r="K3703" t="s">
        <v>57</v>
      </c>
      <c r="Q3703" t="s">
        <v>785</v>
      </c>
      <c r="R3703" t="s">
        <v>8200</v>
      </c>
      <c r="S3703">
        <v>137722</v>
      </c>
      <c r="T3703">
        <v>42344</v>
      </c>
      <c r="U3703" t="s">
        <v>4314</v>
      </c>
      <c r="V3703">
        <v>1</v>
      </c>
      <c r="W3703" t="s">
        <v>8201</v>
      </c>
      <c r="X3703" t="s">
        <v>8202</v>
      </c>
      <c r="Y3703">
        <v>638</v>
      </c>
      <c r="Z3703" t="s">
        <v>44</v>
      </c>
      <c r="AA3703" t="s">
        <v>696</v>
      </c>
      <c r="AB3703" t="s">
        <v>46</v>
      </c>
      <c r="AC3703">
        <v>38000000</v>
      </c>
      <c r="AD3703">
        <v>1999</v>
      </c>
      <c r="AE3703">
        <v>903</v>
      </c>
      <c r="AF3703">
        <v>6.7</v>
      </c>
      <c r="AG3703">
        <v>2.35</v>
      </c>
      <c r="AH3703">
        <v>0</v>
      </c>
    </row>
    <row r="3704" spans="1:34">
      <c r="A3704" t="s">
        <v>34</v>
      </c>
      <c r="B3704" t="s">
        <v>630</v>
      </c>
      <c r="C3704">
        <v>294</v>
      </c>
      <c r="D3704">
        <v>174</v>
      </c>
      <c r="E3704">
        <v>2000</v>
      </c>
      <c r="F3704">
        <v>362</v>
      </c>
      <c r="G3704" t="s">
        <v>8747</v>
      </c>
      <c r="H3704">
        <v>15000</v>
      </c>
      <c r="I3704">
        <v>217536138</v>
      </c>
      <c r="J3704" t="s">
        <v>90</v>
      </c>
      <c r="K3704" t="s">
        <v>57</v>
      </c>
      <c r="Q3704" t="s">
        <v>138</v>
      </c>
      <c r="R3704" t="s">
        <v>8748</v>
      </c>
      <c r="S3704">
        <v>314253</v>
      </c>
      <c r="T3704">
        <v>16008</v>
      </c>
      <c r="U3704" t="s">
        <v>427</v>
      </c>
      <c r="V3704">
        <v>2</v>
      </c>
      <c r="W3704" t="s">
        <v>8749</v>
      </c>
      <c r="X3704" t="s">
        <v>8750</v>
      </c>
      <c r="Y3704">
        <v>1966</v>
      </c>
      <c r="Z3704" t="s">
        <v>44</v>
      </c>
      <c r="AA3704" t="s">
        <v>45</v>
      </c>
      <c r="AB3704" t="s">
        <v>62</v>
      </c>
      <c r="AC3704">
        <v>125000000</v>
      </c>
      <c r="AD3704">
        <v>2006</v>
      </c>
      <c r="AE3704">
        <v>574</v>
      </c>
      <c r="AF3704">
        <v>6.6</v>
      </c>
      <c r="AG3704">
        <v>2.35</v>
      </c>
      <c r="AH3704">
        <v>0</v>
      </c>
    </row>
    <row r="3705" spans="1:34">
      <c r="A3705" t="s">
        <v>34</v>
      </c>
      <c r="B3705" t="s">
        <v>6437</v>
      </c>
      <c r="C3705">
        <v>195</v>
      </c>
      <c r="D3705">
        <v>96</v>
      </c>
      <c r="E3705">
        <v>192</v>
      </c>
      <c r="F3705">
        <v>501</v>
      </c>
      <c r="G3705" t="s">
        <v>4266</v>
      </c>
      <c r="H3705">
        <v>40000</v>
      </c>
      <c r="I3705">
        <v>47781388</v>
      </c>
      <c r="J3705" t="s">
        <v>90</v>
      </c>
      <c r="K3705" t="s">
        <v>57</v>
      </c>
      <c r="Q3705" t="s">
        <v>785</v>
      </c>
      <c r="R3705" t="s">
        <v>8921</v>
      </c>
      <c r="S3705">
        <v>147504</v>
      </c>
      <c r="T3705">
        <v>41293</v>
      </c>
      <c r="U3705" t="s">
        <v>4841</v>
      </c>
      <c r="V3705">
        <v>1</v>
      </c>
      <c r="W3705" t="s">
        <v>8922</v>
      </c>
      <c r="X3705" t="s">
        <v>8923</v>
      </c>
      <c r="Y3705">
        <v>531</v>
      </c>
      <c r="Z3705" t="s">
        <v>44</v>
      </c>
      <c r="AA3705" t="s">
        <v>45</v>
      </c>
      <c r="AB3705" t="s">
        <v>62</v>
      </c>
      <c r="AC3705">
        <v>40000000</v>
      </c>
      <c r="AD3705">
        <v>2004</v>
      </c>
      <c r="AE3705">
        <v>534</v>
      </c>
      <c r="AF3705">
        <v>6.6</v>
      </c>
      <c r="AG3705">
        <v>2.35</v>
      </c>
      <c r="AH3705">
        <v>0</v>
      </c>
    </row>
    <row r="3706" spans="1:34">
      <c r="A3706" t="s">
        <v>34</v>
      </c>
      <c r="B3706" t="s">
        <v>3846</v>
      </c>
      <c r="C3706">
        <v>140</v>
      </c>
      <c r="D3706">
        <v>97</v>
      </c>
      <c r="E3706">
        <v>131</v>
      </c>
      <c r="F3706">
        <v>62</v>
      </c>
      <c r="G3706" t="s">
        <v>9047</v>
      </c>
      <c r="H3706">
        <v>23000</v>
      </c>
      <c r="I3706">
        <v>21973182</v>
      </c>
      <c r="J3706" t="s">
        <v>90</v>
      </c>
      <c r="K3706" t="s">
        <v>57</v>
      </c>
      <c r="Q3706" t="s">
        <v>3795</v>
      </c>
      <c r="R3706" t="s">
        <v>9048</v>
      </c>
      <c r="S3706">
        <v>53415</v>
      </c>
      <c r="T3706">
        <v>23242</v>
      </c>
      <c r="U3706" t="s">
        <v>9049</v>
      </c>
      <c r="V3706">
        <v>2</v>
      </c>
      <c r="W3706" t="s">
        <v>9050</v>
      </c>
      <c r="X3706" t="s">
        <v>9051</v>
      </c>
      <c r="Y3706">
        <v>339</v>
      </c>
      <c r="Z3706" t="s">
        <v>44</v>
      </c>
      <c r="AA3706" t="s">
        <v>45</v>
      </c>
      <c r="AB3706" t="s">
        <v>46</v>
      </c>
      <c r="AC3706">
        <v>23000000</v>
      </c>
      <c r="AD3706">
        <v>2001</v>
      </c>
      <c r="AE3706">
        <v>81</v>
      </c>
      <c r="AF3706">
        <v>6.6</v>
      </c>
      <c r="AG3706">
        <v>2.35</v>
      </c>
      <c r="AH3706">
        <v>0</v>
      </c>
    </row>
    <row r="3707" spans="1:34">
      <c r="A3707" t="s">
        <v>34</v>
      </c>
      <c r="B3707" t="s">
        <v>3634</v>
      </c>
      <c r="C3707">
        <v>138</v>
      </c>
      <c r="D3707">
        <v>123</v>
      </c>
      <c r="E3707">
        <v>541</v>
      </c>
      <c r="F3707">
        <v>173</v>
      </c>
      <c r="G3707" t="s">
        <v>5492</v>
      </c>
      <c r="H3707">
        <v>12000</v>
      </c>
      <c r="I3707">
        <v>36283504</v>
      </c>
      <c r="J3707" t="s">
        <v>90</v>
      </c>
      <c r="K3707" t="s">
        <v>57</v>
      </c>
      <c r="Q3707" t="s">
        <v>2304</v>
      </c>
      <c r="R3707" t="s">
        <v>9597</v>
      </c>
      <c r="S3707">
        <v>104564</v>
      </c>
      <c r="T3707">
        <v>12970</v>
      </c>
      <c r="U3707" t="s">
        <v>220</v>
      </c>
      <c r="V3707">
        <v>1</v>
      </c>
      <c r="W3707" t="s">
        <v>9598</v>
      </c>
      <c r="X3707" t="s">
        <v>9599</v>
      </c>
      <c r="Y3707">
        <v>587</v>
      </c>
      <c r="Z3707" t="s">
        <v>44</v>
      </c>
      <c r="AA3707" t="s">
        <v>359</v>
      </c>
      <c r="AB3707" t="s">
        <v>46</v>
      </c>
      <c r="AC3707">
        <v>40000000</v>
      </c>
      <c r="AD3707">
        <v>1999</v>
      </c>
      <c r="AE3707">
        <v>638</v>
      </c>
      <c r="AF3707">
        <v>6.5</v>
      </c>
      <c r="AG3707">
        <v>2.35</v>
      </c>
      <c r="AH3707">
        <v>0</v>
      </c>
    </row>
    <row r="3708" spans="1:34">
      <c r="A3708" t="s">
        <v>34</v>
      </c>
      <c r="B3708" t="s">
        <v>3237</v>
      </c>
      <c r="C3708">
        <v>224</v>
      </c>
      <c r="D3708">
        <v>85</v>
      </c>
      <c r="E3708">
        <v>0</v>
      </c>
      <c r="F3708">
        <v>178</v>
      </c>
      <c r="G3708" t="s">
        <v>9676</v>
      </c>
      <c r="H3708">
        <v>332</v>
      </c>
      <c r="I3708">
        <v>57859105</v>
      </c>
      <c r="J3708" t="s">
        <v>90</v>
      </c>
      <c r="K3708" t="s">
        <v>57</v>
      </c>
      <c r="Q3708" t="s">
        <v>9677</v>
      </c>
      <c r="R3708" t="s">
        <v>9678</v>
      </c>
      <c r="S3708">
        <v>94108</v>
      </c>
      <c r="T3708">
        <v>1090</v>
      </c>
      <c r="U3708" t="s">
        <v>9679</v>
      </c>
      <c r="V3708">
        <v>0</v>
      </c>
      <c r="W3708" t="s">
        <v>9680</v>
      </c>
      <c r="X3708" t="s">
        <v>9681</v>
      </c>
      <c r="Y3708">
        <v>673</v>
      </c>
      <c r="Z3708" t="s">
        <v>44</v>
      </c>
      <c r="AA3708" t="s">
        <v>45</v>
      </c>
      <c r="AB3708" t="s">
        <v>62</v>
      </c>
      <c r="AC3708">
        <v>26000000</v>
      </c>
      <c r="AD3708">
        <v>2005</v>
      </c>
      <c r="AE3708">
        <v>285</v>
      </c>
      <c r="AF3708">
        <v>6.5</v>
      </c>
      <c r="AG3708">
        <v>2.35</v>
      </c>
      <c r="AH3708">
        <v>0</v>
      </c>
    </row>
    <row r="3709" spans="1:34">
      <c r="A3709" t="s">
        <v>34</v>
      </c>
      <c r="B3709" t="s">
        <v>3634</v>
      </c>
      <c r="C3709">
        <v>224</v>
      </c>
      <c r="D3709">
        <v>98</v>
      </c>
      <c r="E3709">
        <v>541</v>
      </c>
      <c r="F3709">
        <v>897</v>
      </c>
      <c r="G3709" t="s">
        <v>3378</v>
      </c>
      <c r="H3709">
        <v>8000</v>
      </c>
      <c r="I3709">
        <v>35063732</v>
      </c>
      <c r="J3709" t="s">
        <v>90</v>
      </c>
      <c r="K3709" t="s">
        <v>57</v>
      </c>
      <c r="Q3709" t="s">
        <v>1227</v>
      </c>
      <c r="R3709" t="s">
        <v>10362</v>
      </c>
      <c r="S3709">
        <v>164608</v>
      </c>
      <c r="T3709">
        <v>10938</v>
      </c>
      <c r="U3709" t="s">
        <v>1184</v>
      </c>
      <c r="V3709">
        <v>1</v>
      </c>
      <c r="W3709" t="s">
        <v>10363</v>
      </c>
      <c r="X3709" t="s">
        <v>10364</v>
      </c>
      <c r="Y3709">
        <v>383</v>
      </c>
      <c r="Z3709" t="s">
        <v>44</v>
      </c>
      <c r="AA3709" t="s">
        <v>45</v>
      </c>
      <c r="AB3709" t="s">
        <v>46</v>
      </c>
      <c r="AC3709">
        <v>32000000</v>
      </c>
      <c r="AD3709">
        <v>2007</v>
      </c>
      <c r="AE3709">
        <v>912</v>
      </c>
      <c r="AF3709">
        <v>6.4</v>
      </c>
      <c r="AG3709">
        <v>2.35</v>
      </c>
      <c r="AH3709">
        <v>10000</v>
      </c>
    </row>
    <row r="3710" spans="1:34">
      <c r="A3710" t="s">
        <v>34</v>
      </c>
      <c r="B3710" t="s">
        <v>13182</v>
      </c>
      <c r="C3710">
        <v>183</v>
      </c>
      <c r="D3710">
        <v>98</v>
      </c>
      <c r="E3710">
        <v>58</v>
      </c>
      <c r="F3710">
        <v>242</v>
      </c>
      <c r="G3710" t="s">
        <v>8731</v>
      </c>
      <c r="H3710">
        <v>14000</v>
      </c>
      <c r="I3710">
        <v>25464480</v>
      </c>
      <c r="J3710" t="s">
        <v>90</v>
      </c>
      <c r="K3710" t="s">
        <v>86</v>
      </c>
      <c r="L3710" t="s">
        <v>57</v>
      </c>
      <c r="Q3710" t="s">
        <v>2132</v>
      </c>
      <c r="R3710" t="s">
        <v>13183</v>
      </c>
      <c r="S3710">
        <v>63108</v>
      </c>
      <c r="T3710">
        <v>15251</v>
      </c>
      <c r="U3710" t="s">
        <v>903</v>
      </c>
      <c r="V3710">
        <v>0</v>
      </c>
      <c r="W3710" t="s">
        <v>13184</v>
      </c>
      <c r="X3710" t="s">
        <v>13185</v>
      </c>
      <c r="Y3710">
        <v>330</v>
      </c>
      <c r="Z3710" t="s">
        <v>44</v>
      </c>
      <c r="AA3710" t="s">
        <v>45</v>
      </c>
      <c r="AB3710" t="s">
        <v>62</v>
      </c>
      <c r="AC3710">
        <v>10000000</v>
      </c>
      <c r="AD3710">
        <v>2009</v>
      </c>
      <c r="AE3710">
        <v>537</v>
      </c>
      <c r="AF3710">
        <v>5.9</v>
      </c>
      <c r="AG3710">
        <v>2.35</v>
      </c>
      <c r="AH3710">
        <v>15000</v>
      </c>
    </row>
    <row r="3711" spans="1:34">
      <c r="A3711" t="s">
        <v>34</v>
      </c>
      <c r="B3711" t="s">
        <v>2981</v>
      </c>
      <c r="C3711">
        <v>138</v>
      </c>
      <c r="D3711">
        <v>113</v>
      </c>
      <c r="E3711">
        <v>319</v>
      </c>
      <c r="F3711">
        <v>48</v>
      </c>
      <c r="G3711" t="s">
        <v>9983</v>
      </c>
      <c r="H3711">
        <v>1000</v>
      </c>
      <c r="I3711">
        <v>4717455</v>
      </c>
      <c r="J3711" t="s">
        <v>90</v>
      </c>
      <c r="K3711" t="s">
        <v>57</v>
      </c>
      <c r="Q3711" t="s">
        <v>1410</v>
      </c>
      <c r="R3711" t="s">
        <v>15182</v>
      </c>
      <c r="S3711">
        <v>18632</v>
      </c>
      <c r="T3711">
        <v>1171</v>
      </c>
      <c r="U3711" t="s">
        <v>15183</v>
      </c>
      <c r="V3711">
        <v>0</v>
      </c>
      <c r="W3711" t="s">
        <v>15184</v>
      </c>
      <c r="X3711" t="s">
        <v>15185</v>
      </c>
      <c r="Y3711">
        <v>354</v>
      </c>
      <c r="Z3711" t="s">
        <v>44</v>
      </c>
      <c r="AA3711" t="s">
        <v>772</v>
      </c>
      <c r="AB3711" t="s">
        <v>46</v>
      </c>
      <c r="AC3711">
        <v>12000000</v>
      </c>
      <c r="AD3711">
        <v>2003</v>
      </c>
      <c r="AE3711">
        <v>65</v>
      </c>
      <c r="AF3711">
        <v>5.3</v>
      </c>
      <c r="AG3711">
        <v>1.85</v>
      </c>
      <c r="AH3711">
        <v>656</v>
      </c>
    </row>
    <row r="3712" spans="1:34">
      <c r="A3712" t="s">
        <v>34</v>
      </c>
      <c r="B3712" t="s">
        <v>7952</v>
      </c>
      <c r="C3712">
        <v>149</v>
      </c>
      <c r="D3712">
        <v>91</v>
      </c>
      <c r="E3712">
        <v>357</v>
      </c>
      <c r="F3712">
        <v>326</v>
      </c>
      <c r="G3712" t="s">
        <v>12891</v>
      </c>
      <c r="H3712">
        <v>3000</v>
      </c>
      <c r="I3712">
        <v>35385560</v>
      </c>
      <c r="J3712" t="s">
        <v>90</v>
      </c>
      <c r="K3712" t="s">
        <v>57</v>
      </c>
      <c r="Q3712" t="s">
        <v>9632</v>
      </c>
      <c r="R3712" t="s">
        <v>16260</v>
      </c>
      <c r="S3712">
        <v>27198</v>
      </c>
      <c r="T3712">
        <v>4807</v>
      </c>
      <c r="U3712" t="s">
        <v>16261</v>
      </c>
      <c r="V3712">
        <v>1</v>
      </c>
      <c r="W3712" t="s">
        <v>16262</v>
      </c>
      <c r="X3712" t="s">
        <v>16263</v>
      </c>
      <c r="Y3712">
        <v>131</v>
      </c>
      <c r="Z3712" t="s">
        <v>44</v>
      </c>
      <c r="AA3712" t="s">
        <v>45</v>
      </c>
      <c r="AB3712" t="s">
        <v>46</v>
      </c>
      <c r="AC3712">
        <v>4000000</v>
      </c>
      <c r="AD3712">
        <v>2015</v>
      </c>
      <c r="AE3712">
        <v>465</v>
      </c>
      <c r="AF3712">
        <v>4.5999999999999996</v>
      </c>
      <c r="AG3712">
        <v>2.35</v>
      </c>
      <c r="AH3712">
        <v>8000</v>
      </c>
    </row>
    <row r="3713" spans="1:34">
      <c r="A3713" t="s">
        <v>34</v>
      </c>
      <c r="B3713" t="s">
        <v>16891</v>
      </c>
      <c r="C3713">
        <v>13</v>
      </c>
      <c r="D3713">
        <v>103</v>
      </c>
      <c r="E3713">
        <v>34</v>
      </c>
      <c r="F3713">
        <v>227</v>
      </c>
      <c r="G3713" t="s">
        <v>5323</v>
      </c>
      <c r="H3713">
        <v>811</v>
      </c>
      <c r="I3713">
        <v>16066</v>
      </c>
      <c r="J3713" t="s">
        <v>90</v>
      </c>
      <c r="K3713" t="s">
        <v>87</v>
      </c>
      <c r="L3713" t="s">
        <v>57</v>
      </c>
      <c r="Q3713" t="s">
        <v>10261</v>
      </c>
      <c r="R3713" t="s">
        <v>16892</v>
      </c>
      <c r="S3713">
        <v>1207</v>
      </c>
      <c r="T3713">
        <v>1789</v>
      </c>
      <c r="U3713" t="s">
        <v>16893</v>
      </c>
      <c r="V3713">
        <v>0</v>
      </c>
      <c r="W3713" t="s">
        <v>16894</v>
      </c>
      <c r="X3713" t="s">
        <v>16895</v>
      </c>
      <c r="Y3713">
        <v>44</v>
      </c>
      <c r="Z3713" t="s">
        <v>44</v>
      </c>
      <c r="AA3713" t="s">
        <v>359</v>
      </c>
      <c r="AB3713" t="s">
        <v>46</v>
      </c>
      <c r="AC3713">
        <v>5000000</v>
      </c>
      <c r="AD3713">
        <v>2004</v>
      </c>
      <c r="AE3713">
        <v>522</v>
      </c>
      <c r="AF3713">
        <v>3.3</v>
      </c>
      <c r="AG3713">
        <v>2.35</v>
      </c>
      <c r="AH3713">
        <v>40</v>
      </c>
    </row>
    <row r="3714" spans="1:34">
      <c r="A3714" t="s">
        <v>34</v>
      </c>
      <c r="B3714" t="s">
        <v>5496</v>
      </c>
      <c r="C3714">
        <v>413</v>
      </c>
      <c r="D3714">
        <v>106</v>
      </c>
      <c r="E3714">
        <v>53</v>
      </c>
      <c r="F3714">
        <v>593</v>
      </c>
      <c r="G3714" t="s">
        <v>1741</v>
      </c>
      <c r="H3714">
        <v>13000</v>
      </c>
      <c r="I3714">
        <v>62453315</v>
      </c>
      <c r="J3714" t="s">
        <v>87</v>
      </c>
      <c r="K3714" t="s">
        <v>86</v>
      </c>
      <c r="L3714" t="s">
        <v>57</v>
      </c>
      <c r="Q3714" t="s">
        <v>209</v>
      </c>
      <c r="R3714" t="s">
        <v>5497</v>
      </c>
      <c r="S3714">
        <v>200035</v>
      </c>
      <c r="T3714">
        <v>14607</v>
      </c>
      <c r="U3714" t="s">
        <v>5498</v>
      </c>
      <c r="V3714">
        <v>2</v>
      </c>
      <c r="W3714" t="s">
        <v>5499</v>
      </c>
      <c r="X3714" t="s">
        <v>5500</v>
      </c>
      <c r="Y3714">
        <v>407</v>
      </c>
      <c r="Z3714" t="s">
        <v>44</v>
      </c>
      <c r="AA3714" t="s">
        <v>45</v>
      </c>
      <c r="AB3714" t="s">
        <v>62</v>
      </c>
      <c r="AC3714">
        <v>50200000</v>
      </c>
      <c r="AD3714">
        <v>2011</v>
      </c>
      <c r="AE3714">
        <v>963</v>
      </c>
      <c r="AF3714">
        <v>7.1</v>
      </c>
      <c r="AG3714">
        <v>1.85</v>
      </c>
      <c r="AH3714">
        <v>36000</v>
      </c>
    </row>
    <row r="3715" spans="1:34">
      <c r="A3715" t="s">
        <v>34</v>
      </c>
      <c r="B3715" t="s">
        <v>255</v>
      </c>
      <c r="C3715">
        <v>302</v>
      </c>
      <c r="D3715">
        <v>117</v>
      </c>
      <c r="E3715">
        <v>0</v>
      </c>
      <c r="F3715">
        <v>521</v>
      </c>
      <c r="G3715" t="s">
        <v>660</v>
      </c>
      <c r="H3715">
        <v>11000</v>
      </c>
      <c r="I3715">
        <v>27000000</v>
      </c>
      <c r="J3715" t="s">
        <v>86</v>
      </c>
      <c r="K3715" t="s">
        <v>57</v>
      </c>
      <c r="Q3715" t="s">
        <v>145</v>
      </c>
      <c r="R3715" t="s">
        <v>661</v>
      </c>
      <c r="S3715">
        <v>461609</v>
      </c>
      <c r="T3715">
        <v>13877</v>
      </c>
      <c r="U3715" t="s">
        <v>662</v>
      </c>
      <c r="V3715">
        <v>2</v>
      </c>
      <c r="W3715" t="s">
        <v>663</v>
      </c>
      <c r="X3715" t="s">
        <v>664</v>
      </c>
      <c r="Y3715">
        <v>1168</v>
      </c>
      <c r="Z3715" t="s">
        <v>44</v>
      </c>
      <c r="AA3715" t="s">
        <v>45</v>
      </c>
      <c r="AB3715" t="s">
        <v>46</v>
      </c>
      <c r="AC3715">
        <v>28000000</v>
      </c>
      <c r="AD3715">
        <v>1982</v>
      </c>
      <c r="AE3715">
        <v>759</v>
      </c>
      <c r="AF3715">
        <v>8.1999999999999993</v>
      </c>
      <c r="AG3715">
        <v>2.35</v>
      </c>
      <c r="AH3715">
        <v>34000</v>
      </c>
    </row>
    <row r="3716" spans="1:34">
      <c r="A3716" t="s">
        <v>34</v>
      </c>
      <c r="B3716" t="s">
        <v>2345</v>
      </c>
      <c r="C3716">
        <v>185</v>
      </c>
      <c r="D3716">
        <v>120</v>
      </c>
      <c r="E3716">
        <v>19</v>
      </c>
      <c r="F3716">
        <v>829</v>
      </c>
      <c r="G3716" t="s">
        <v>97</v>
      </c>
      <c r="H3716">
        <v>8000</v>
      </c>
      <c r="I3716">
        <v>23947</v>
      </c>
      <c r="J3716" t="s">
        <v>86</v>
      </c>
      <c r="K3716" t="s">
        <v>57</v>
      </c>
      <c r="Q3716" t="s">
        <v>1227</v>
      </c>
      <c r="R3716" t="s">
        <v>2346</v>
      </c>
      <c r="S3716">
        <v>357579</v>
      </c>
      <c r="T3716">
        <v>12755</v>
      </c>
      <c r="U3716" t="s">
        <v>2347</v>
      </c>
      <c r="V3716">
        <v>0</v>
      </c>
      <c r="W3716" t="s">
        <v>2348</v>
      </c>
      <c r="X3716" t="s">
        <v>2349</v>
      </c>
      <c r="Y3716">
        <v>1100</v>
      </c>
      <c r="Z3716" t="s">
        <v>44</v>
      </c>
      <c r="AA3716" t="s">
        <v>45</v>
      </c>
      <c r="AB3716" t="s">
        <v>46</v>
      </c>
      <c r="AC3716">
        <v>13000000</v>
      </c>
      <c r="AD3716">
        <v>2004</v>
      </c>
      <c r="AE3716">
        <v>902</v>
      </c>
      <c r="AF3716">
        <v>7.7</v>
      </c>
      <c r="AG3716">
        <v>1.85</v>
      </c>
      <c r="AH3716">
        <v>15000</v>
      </c>
    </row>
    <row r="3717" spans="1:34">
      <c r="A3717" t="s">
        <v>34</v>
      </c>
      <c r="B3717" t="s">
        <v>5764</v>
      </c>
      <c r="C3717">
        <v>84</v>
      </c>
      <c r="D3717">
        <v>114</v>
      </c>
      <c r="E3717">
        <v>139</v>
      </c>
      <c r="F3717">
        <v>793</v>
      </c>
      <c r="G3717" t="s">
        <v>876</v>
      </c>
      <c r="H3717">
        <v>2000</v>
      </c>
      <c r="I3717">
        <v>79568000</v>
      </c>
      <c r="J3717" t="s">
        <v>86</v>
      </c>
      <c r="K3717" t="s">
        <v>57</v>
      </c>
      <c r="Q3717" t="s">
        <v>280</v>
      </c>
      <c r="R3717" t="s">
        <v>5765</v>
      </c>
      <c r="S3717">
        <v>71842</v>
      </c>
      <c r="T3717">
        <v>4537</v>
      </c>
      <c r="U3717" t="s">
        <v>5766</v>
      </c>
      <c r="V3717">
        <v>0</v>
      </c>
      <c r="W3717" t="s">
        <v>5767</v>
      </c>
      <c r="X3717" t="s">
        <v>5768</v>
      </c>
      <c r="Y3717">
        <v>152</v>
      </c>
      <c r="Z3717" t="s">
        <v>44</v>
      </c>
      <c r="AA3717" t="s">
        <v>45</v>
      </c>
      <c r="AB3717" t="s">
        <v>150</v>
      </c>
      <c r="AC3717">
        <v>12000000</v>
      </c>
      <c r="AD3717">
        <v>1983</v>
      </c>
      <c r="AE3717">
        <v>883</v>
      </c>
      <c r="AF3717">
        <v>7.1</v>
      </c>
      <c r="AG3717">
        <v>1.85</v>
      </c>
      <c r="AH3717">
        <v>0</v>
      </c>
    </row>
    <row r="3718" spans="1:34">
      <c r="A3718" t="s">
        <v>34</v>
      </c>
      <c r="B3718" t="s">
        <v>10559</v>
      </c>
      <c r="C3718">
        <v>177</v>
      </c>
      <c r="D3718">
        <v>106</v>
      </c>
      <c r="E3718">
        <v>16</v>
      </c>
      <c r="F3718">
        <v>265</v>
      </c>
      <c r="G3718" t="s">
        <v>10560</v>
      </c>
      <c r="H3718">
        <v>452</v>
      </c>
      <c r="I3718">
        <v>22331028</v>
      </c>
      <c r="J3718" t="s">
        <v>86</v>
      </c>
      <c r="K3718" t="s">
        <v>57</v>
      </c>
      <c r="Q3718" t="s">
        <v>10561</v>
      </c>
      <c r="R3718" t="s">
        <v>10562</v>
      </c>
      <c r="S3718">
        <v>57349</v>
      </c>
      <c r="T3718">
        <v>1819</v>
      </c>
      <c r="U3718" t="s">
        <v>10563</v>
      </c>
      <c r="V3718">
        <v>0</v>
      </c>
      <c r="W3718" t="s">
        <v>10564</v>
      </c>
      <c r="X3718" t="s">
        <v>10565</v>
      </c>
      <c r="Y3718">
        <v>177</v>
      </c>
      <c r="Z3718" t="s">
        <v>44</v>
      </c>
      <c r="AA3718" t="s">
        <v>45</v>
      </c>
      <c r="AB3718" t="s">
        <v>62</v>
      </c>
      <c r="AC3718">
        <v>12000000</v>
      </c>
      <c r="AD3718">
        <v>2015</v>
      </c>
      <c r="AE3718">
        <v>328</v>
      </c>
      <c r="AF3718">
        <v>6.4</v>
      </c>
      <c r="AG3718">
        <v>2.35</v>
      </c>
      <c r="AH3718">
        <v>0</v>
      </c>
    </row>
    <row r="3719" spans="1:34">
      <c r="A3719" t="s">
        <v>34</v>
      </c>
      <c r="B3719" t="s">
        <v>12326</v>
      </c>
      <c r="C3719">
        <v>97</v>
      </c>
      <c r="D3719">
        <v>110</v>
      </c>
      <c r="E3719">
        <v>22</v>
      </c>
      <c r="F3719">
        <v>48</v>
      </c>
      <c r="G3719" t="s">
        <v>12327</v>
      </c>
      <c r="H3719">
        <v>434</v>
      </c>
      <c r="I3719">
        <v>56129</v>
      </c>
      <c r="J3719" t="s">
        <v>86</v>
      </c>
      <c r="K3719" t="s">
        <v>57</v>
      </c>
      <c r="Q3719" t="s">
        <v>12328</v>
      </c>
      <c r="R3719" t="s">
        <v>12329</v>
      </c>
      <c r="S3719">
        <v>6555</v>
      </c>
      <c r="T3719">
        <v>645</v>
      </c>
      <c r="U3719" t="s">
        <v>12330</v>
      </c>
      <c r="V3719">
        <v>1</v>
      </c>
      <c r="W3719" t="s">
        <v>12331</v>
      </c>
      <c r="X3719" t="s">
        <v>12332</v>
      </c>
      <c r="Y3719">
        <v>82</v>
      </c>
      <c r="Z3719" t="s">
        <v>44</v>
      </c>
      <c r="AA3719" t="s">
        <v>710</v>
      </c>
      <c r="AB3719" t="s">
        <v>46</v>
      </c>
      <c r="AC3719">
        <v>1100000</v>
      </c>
      <c r="AD3719">
        <v>2010</v>
      </c>
      <c r="AE3719">
        <v>95</v>
      </c>
      <c r="AF3719">
        <v>6.1</v>
      </c>
      <c r="AG3719">
        <v>2.35</v>
      </c>
      <c r="AH3719">
        <v>0</v>
      </c>
    </row>
    <row r="3720" spans="1:34">
      <c r="A3720" t="s">
        <v>34</v>
      </c>
      <c r="B3720" t="s">
        <v>537</v>
      </c>
      <c r="C3720">
        <v>232</v>
      </c>
      <c r="D3720">
        <v>99</v>
      </c>
      <c r="E3720">
        <v>101</v>
      </c>
      <c r="F3720">
        <v>327</v>
      </c>
      <c r="G3720" t="s">
        <v>12822</v>
      </c>
      <c r="H3720">
        <v>1000</v>
      </c>
      <c r="I3720">
        <v>15071514</v>
      </c>
      <c r="J3720" t="s">
        <v>86</v>
      </c>
      <c r="K3720" t="s">
        <v>57</v>
      </c>
      <c r="Q3720" t="s">
        <v>3841</v>
      </c>
      <c r="R3720" t="s">
        <v>12823</v>
      </c>
      <c r="S3720">
        <v>65037</v>
      </c>
      <c r="T3720">
        <v>2323</v>
      </c>
      <c r="U3720" t="s">
        <v>7092</v>
      </c>
      <c r="V3720">
        <v>2</v>
      </c>
      <c r="W3720" t="s">
        <v>12824</v>
      </c>
      <c r="X3720" t="s">
        <v>12825</v>
      </c>
      <c r="Y3720">
        <v>273</v>
      </c>
      <c r="Z3720" t="s">
        <v>44</v>
      </c>
      <c r="AA3720" t="s">
        <v>45</v>
      </c>
      <c r="AB3720" t="s">
        <v>62</v>
      </c>
      <c r="AC3720">
        <v>80000000</v>
      </c>
      <c r="AD3720">
        <v>2007</v>
      </c>
      <c r="AE3720">
        <v>422</v>
      </c>
      <c r="AF3720">
        <v>5.9</v>
      </c>
      <c r="AG3720">
        <v>1.85</v>
      </c>
      <c r="AH3720">
        <v>0</v>
      </c>
    </row>
    <row r="3721" spans="1:34">
      <c r="A3721" t="s">
        <v>34</v>
      </c>
      <c r="B3721" t="s">
        <v>841</v>
      </c>
      <c r="C3721">
        <v>323</v>
      </c>
      <c r="D3721">
        <v>91</v>
      </c>
      <c r="E3721">
        <v>0</v>
      </c>
      <c r="F3721">
        <v>751</v>
      </c>
      <c r="G3721" t="s">
        <v>4909</v>
      </c>
      <c r="H3721">
        <v>11000</v>
      </c>
      <c r="I3721">
        <v>64505912</v>
      </c>
      <c r="J3721" t="s">
        <v>86</v>
      </c>
      <c r="K3721" t="s">
        <v>57</v>
      </c>
      <c r="Q3721" t="s">
        <v>1422</v>
      </c>
      <c r="R3721" t="s">
        <v>15712</v>
      </c>
      <c r="S3721">
        <v>163130</v>
      </c>
      <c r="T3721">
        <v>13654</v>
      </c>
      <c r="U3721" t="s">
        <v>6264</v>
      </c>
      <c r="V3721">
        <v>0</v>
      </c>
      <c r="W3721" t="s">
        <v>15713</v>
      </c>
      <c r="X3721" t="s">
        <v>15714</v>
      </c>
      <c r="Y3721">
        <v>1264</v>
      </c>
      <c r="Z3721" t="s">
        <v>44</v>
      </c>
      <c r="AA3721" t="s">
        <v>45</v>
      </c>
      <c r="AB3721" t="s">
        <v>46</v>
      </c>
      <c r="AC3721">
        <v>48000000</v>
      </c>
      <c r="AD3721">
        <v>2008</v>
      </c>
      <c r="AE3721">
        <v>946</v>
      </c>
      <c r="AF3721">
        <v>5</v>
      </c>
      <c r="AG3721">
        <v>1.85</v>
      </c>
      <c r="AH3721">
        <v>6000</v>
      </c>
    </row>
    <row r="3722" spans="1:34">
      <c r="A3722" t="s">
        <v>34</v>
      </c>
      <c r="B3722" t="s">
        <v>16072</v>
      </c>
      <c r="C3722">
        <v>10</v>
      </c>
      <c r="D3722">
        <v>95</v>
      </c>
      <c r="E3722">
        <v>0</v>
      </c>
      <c r="F3722">
        <v>309</v>
      </c>
      <c r="G3722" t="s">
        <v>4186</v>
      </c>
      <c r="H3722">
        <v>685</v>
      </c>
      <c r="I3722">
        <v>2468</v>
      </c>
      <c r="J3722" t="s">
        <v>57</v>
      </c>
      <c r="Q3722" t="s">
        <v>5081</v>
      </c>
      <c r="R3722" t="s">
        <v>16073</v>
      </c>
      <c r="S3722">
        <v>241</v>
      </c>
      <c r="T3722">
        <v>2048</v>
      </c>
      <c r="U3722" t="s">
        <v>5033</v>
      </c>
      <c r="V3722">
        <v>3</v>
      </c>
      <c r="W3722" t="s">
        <v>16074</v>
      </c>
      <c r="X3722" t="s">
        <v>16075</v>
      </c>
      <c r="Y3722">
        <v>5</v>
      </c>
      <c r="Z3722" t="s">
        <v>44</v>
      </c>
      <c r="AA3722" t="s">
        <v>45</v>
      </c>
      <c r="AB3722" t="s">
        <v>46</v>
      </c>
      <c r="AC3722">
        <v>300000</v>
      </c>
      <c r="AD3722">
        <v>2014</v>
      </c>
      <c r="AE3722">
        <v>665</v>
      </c>
      <c r="AF3722">
        <v>4.8</v>
      </c>
      <c r="AG3722">
        <v>1.85</v>
      </c>
      <c r="AH3722">
        <v>261</v>
      </c>
    </row>
    <row r="3723" spans="1:34">
      <c r="A3723" t="s">
        <v>34</v>
      </c>
      <c r="B3723" t="s">
        <v>103</v>
      </c>
      <c r="C3723">
        <v>181</v>
      </c>
      <c r="D3723">
        <v>142</v>
      </c>
      <c r="E3723">
        <v>0</v>
      </c>
      <c r="F3723">
        <v>24</v>
      </c>
      <c r="G3723" t="s">
        <v>104</v>
      </c>
      <c r="H3723">
        <v>16000</v>
      </c>
      <c r="I3723">
        <v>6100000</v>
      </c>
      <c r="J3723" t="s">
        <v>92</v>
      </c>
      <c r="Q3723" t="s">
        <v>105</v>
      </c>
      <c r="R3723" t="s">
        <v>106</v>
      </c>
      <c r="S3723">
        <v>503509</v>
      </c>
      <c r="T3723">
        <v>16089</v>
      </c>
      <c r="U3723" t="s">
        <v>107</v>
      </c>
      <c r="V3723">
        <v>3</v>
      </c>
      <c r="W3723" t="s">
        <v>108</v>
      </c>
      <c r="X3723" t="s">
        <v>109</v>
      </c>
      <c r="Y3723">
        <v>780</v>
      </c>
      <c r="Z3723" t="s">
        <v>110</v>
      </c>
      <c r="AA3723" t="s">
        <v>111</v>
      </c>
      <c r="AB3723" t="s">
        <v>112</v>
      </c>
      <c r="AC3723">
        <v>1200000</v>
      </c>
      <c r="AD3723">
        <v>1966</v>
      </c>
      <c r="AE3723">
        <v>34</v>
      </c>
      <c r="AF3723">
        <v>8.9</v>
      </c>
      <c r="AG3723">
        <v>2.35</v>
      </c>
      <c r="AH3723">
        <v>20000</v>
      </c>
    </row>
    <row r="3724" spans="1:34">
      <c r="A3724" t="s">
        <v>34</v>
      </c>
      <c r="B3724" t="s">
        <v>105</v>
      </c>
      <c r="C3724">
        <v>38</v>
      </c>
      <c r="D3724">
        <v>115</v>
      </c>
      <c r="E3724">
        <v>16000</v>
      </c>
      <c r="F3724">
        <v>240</v>
      </c>
      <c r="G3724" t="s">
        <v>451</v>
      </c>
      <c r="H3724">
        <v>16000</v>
      </c>
      <c r="I3724">
        <v>41400000</v>
      </c>
      <c r="J3724" t="s">
        <v>92</v>
      </c>
      <c r="Q3724" t="s">
        <v>105</v>
      </c>
      <c r="R3724" t="s">
        <v>4569</v>
      </c>
      <c r="S3724">
        <v>39451</v>
      </c>
      <c r="T3724">
        <v>17209</v>
      </c>
      <c r="U3724" t="s">
        <v>4570</v>
      </c>
      <c r="V3724">
        <v>0</v>
      </c>
      <c r="W3724" t="s">
        <v>4571</v>
      </c>
      <c r="X3724" t="s">
        <v>4572</v>
      </c>
      <c r="Y3724">
        <v>138</v>
      </c>
      <c r="Z3724" t="s">
        <v>44</v>
      </c>
      <c r="AA3724" t="s">
        <v>45</v>
      </c>
      <c r="AB3724" t="s">
        <v>46</v>
      </c>
      <c r="AC3724">
        <v>6900000</v>
      </c>
      <c r="AD3724">
        <v>1985</v>
      </c>
      <c r="AE3724">
        <v>455</v>
      </c>
      <c r="AF3724">
        <v>7.3</v>
      </c>
      <c r="AG3724">
        <v>2.35</v>
      </c>
      <c r="AH3724">
        <v>0</v>
      </c>
    </row>
  </sheetData>
  <sortState xmlns:xlrd2="http://schemas.microsoft.com/office/spreadsheetml/2017/richdata2" ref="AR17:AS37">
    <sortCondition ref="AR17:AR37" customList="1,2,3,4,5,6,7,8,9"/>
  </sortState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3724"/>
  <sheetViews>
    <sheetView topLeftCell="N12" workbookViewId="0">
      <selection activeCell="AA1" sqref="AA1"/>
    </sheetView>
  </sheetViews>
  <sheetFormatPr defaultColWidth="9" defaultRowHeight="15"/>
  <sheetData>
    <row r="1" spans="1:30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17081</v>
      </c>
      <c r="I1" s="1" t="s">
        <v>17082</v>
      </c>
      <c r="J1" s="1" t="s">
        <v>17083</v>
      </c>
      <c r="K1" s="1" t="s">
        <v>17084</v>
      </c>
      <c r="L1" s="1" t="s">
        <v>17085</v>
      </c>
      <c r="M1" s="1" t="s">
        <v>17086</v>
      </c>
      <c r="N1" s="1" t="s">
        <v>17087</v>
      </c>
      <c r="O1" s="1" t="s">
        <v>17088</v>
      </c>
      <c r="P1" s="1" t="s">
        <v>17089</v>
      </c>
      <c r="Q1" s="1" t="s">
        <v>17090</v>
      </c>
      <c r="R1" s="1" t="s">
        <v>17091</v>
      </c>
      <c r="S1" s="1" t="s">
        <v>17092</v>
      </c>
      <c r="T1" s="1" t="s">
        <v>17093</v>
      </c>
      <c r="U1" s="1" t="s">
        <v>17094</v>
      </c>
      <c r="V1" s="1" t="s">
        <v>17095</v>
      </c>
      <c r="W1" s="1" t="s">
        <v>31</v>
      </c>
    </row>
    <row r="2" spans="1:30">
      <c r="A2" s="7"/>
      <c r="B2" s="2"/>
      <c r="C2" s="2"/>
      <c r="D2" s="3"/>
      <c r="E2" s="2"/>
      <c r="F2" s="2" t="s">
        <v>37</v>
      </c>
      <c r="G2" s="3"/>
      <c r="H2" s="3" t="s">
        <v>38</v>
      </c>
      <c r="I2" s="2"/>
      <c r="J2" s="2"/>
      <c r="K2" s="3" t="s">
        <v>2520</v>
      </c>
      <c r="L2" s="3"/>
      <c r="M2" s="3"/>
      <c r="N2" s="3"/>
      <c r="O2" s="3"/>
      <c r="P2" s="3" t="s">
        <v>90</v>
      </c>
      <c r="Q2" s="3"/>
      <c r="R2" s="3"/>
      <c r="S2" s="3"/>
      <c r="T2" s="3" t="s">
        <v>57</v>
      </c>
      <c r="U2" s="3"/>
      <c r="V2" s="3"/>
      <c r="W2" s="2">
        <v>7.7</v>
      </c>
      <c r="AC2" t="s">
        <v>17060</v>
      </c>
      <c r="AD2" t="s">
        <v>17100</v>
      </c>
    </row>
    <row r="3" spans="1:30">
      <c r="A3" s="6"/>
      <c r="B3" s="2"/>
      <c r="C3" s="2" t="s">
        <v>95</v>
      </c>
      <c r="D3" s="3"/>
      <c r="E3" s="2" t="s">
        <v>88</v>
      </c>
      <c r="F3" s="3" t="s">
        <v>37</v>
      </c>
      <c r="G3" s="3"/>
      <c r="H3" s="2" t="s">
        <v>38</v>
      </c>
      <c r="I3" s="2" t="s">
        <v>89</v>
      </c>
      <c r="J3" s="3"/>
      <c r="K3" s="3"/>
      <c r="L3" s="3"/>
      <c r="M3" s="3"/>
      <c r="N3" s="3"/>
      <c r="O3" s="2"/>
      <c r="P3" s="3"/>
      <c r="Q3" s="3"/>
      <c r="R3" s="3"/>
      <c r="S3" s="3"/>
      <c r="T3" s="3"/>
      <c r="U3" s="3"/>
      <c r="V3" s="3"/>
      <c r="W3" s="2">
        <v>7.9</v>
      </c>
      <c r="AA3" t="s">
        <v>56</v>
      </c>
      <c r="AC3">
        <v>6.3</v>
      </c>
      <c r="AD3">
        <v>6.1</v>
      </c>
    </row>
    <row r="4" spans="1:30">
      <c r="A4" s="7"/>
      <c r="B4" s="2" t="s">
        <v>69</v>
      </c>
      <c r="C4" s="2"/>
      <c r="D4" s="3"/>
      <c r="E4" s="2" t="s">
        <v>88</v>
      </c>
      <c r="F4" s="3" t="s">
        <v>37</v>
      </c>
      <c r="G4" s="3"/>
      <c r="H4" s="2" t="s">
        <v>38</v>
      </c>
      <c r="I4" s="2" t="s">
        <v>89</v>
      </c>
      <c r="J4" s="3"/>
      <c r="K4" s="3"/>
      <c r="L4" s="3"/>
      <c r="M4" s="3"/>
      <c r="N4" s="3"/>
      <c r="O4" s="2"/>
      <c r="P4" s="3"/>
      <c r="Q4" s="3"/>
      <c r="R4" s="3"/>
      <c r="S4" s="3"/>
      <c r="T4" s="3"/>
      <c r="U4" s="3"/>
      <c r="V4" s="3"/>
      <c r="W4" s="2">
        <v>5.9</v>
      </c>
      <c r="AA4" t="s">
        <v>69</v>
      </c>
      <c r="AC4">
        <v>6.6</v>
      </c>
      <c r="AD4">
        <v>6.7</v>
      </c>
    </row>
    <row r="5" spans="1:30">
      <c r="A5" s="5" t="s">
        <v>56</v>
      </c>
      <c r="B5" s="5" t="s">
        <v>69</v>
      </c>
      <c r="C5" s="5"/>
      <c r="D5" s="4"/>
      <c r="E5" s="5"/>
      <c r="F5" s="4" t="s">
        <v>37</v>
      </c>
      <c r="G5" s="4"/>
      <c r="H5" s="4" t="s">
        <v>38</v>
      </c>
      <c r="I5" s="5" t="s">
        <v>89</v>
      </c>
      <c r="J5" s="5" t="s">
        <v>70</v>
      </c>
      <c r="K5" s="4"/>
      <c r="L5" s="4"/>
      <c r="M5" s="4"/>
      <c r="N5" s="4"/>
      <c r="O5" s="4"/>
      <c r="P5" s="5"/>
      <c r="Q5" s="4" t="s">
        <v>87</v>
      </c>
      <c r="R5" s="4"/>
      <c r="S5" s="4"/>
      <c r="T5" s="4"/>
      <c r="U5" s="4"/>
      <c r="V5" s="4"/>
      <c r="W5" s="5">
        <v>5.7</v>
      </c>
      <c r="AA5" t="s">
        <v>17065</v>
      </c>
      <c r="AC5">
        <v>6.8</v>
      </c>
      <c r="AD5">
        <v>6.7</v>
      </c>
    </row>
    <row r="6" spans="1:30">
      <c r="A6" s="7"/>
      <c r="B6" s="2"/>
      <c r="C6" s="2"/>
      <c r="D6" s="3" t="s">
        <v>79</v>
      </c>
      <c r="E6" s="2" t="s">
        <v>88</v>
      </c>
      <c r="F6" s="3"/>
      <c r="G6" s="3"/>
      <c r="H6" s="3" t="s">
        <v>38</v>
      </c>
      <c r="I6" s="2" t="s">
        <v>89</v>
      </c>
      <c r="J6" s="2"/>
      <c r="K6" s="3"/>
      <c r="L6" s="3"/>
      <c r="M6" s="3"/>
      <c r="N6" s="3"/>
      <c r="O6" s="3"/>
      <c r="P6" s="3"/>
      <c r="Q6" s="2"/>
      <c r="R6" s="3"/>
      <c r="S6" s="3" t="s">
        <v>520</v>
      </c>
      <c r="T6" s="3"/>
      <c r="U6" s="3"/>
      <c r="V6" s="3"/>
      <c r="W6" s="2">
        <v>5.0999999999999996</v>
      </c>
      <c r="AA6" t="s">
        <v>17066</v>
      </c>
      <c r="AC6">
        <v>7.2</v>
      </c>
      <c r="AD6">
        <v>7</v>
      </c>
    </row>
    <row r="7" spans="1:30">
      <c r="A7" s="2" t="s">
        <v>56</v>
      </c>
      <c r="B7" s="2" t="s">
        <v>69</v>
      </c>
      <c r="C7" s="2" t="s">
        <v>95</v>
      </c>
      <c r="D7" s="3"/>
      <c r="E7" s="2" t="s">
        <v>88</v>
      </c>
      <c r="F7" s="3"/>
      <c r="G7" s="3"/>
      <c r="H7" s="3" t="s">
        <v>38</v>
      </c>
      <c r="I7" s="2" t="s">
        <v>89</v>
      </c>
      <c r="J7" s="2"/>
      <c r="K7" s="3"/>
      <c r="L7" s="3"/>
      <c r="M7" s="3"/>
      <c r="N7" s="3"/>
      <c r="O7" s="3"/>
      <c r="P7" s="3"/>
      <c r="Q7" s="2"/>
      <c r="R7" s="3" t="s">
        <v>86</v>
      </c>
      <c r="S7" s="3"/>
      <c r="T7" s="3"/>
      <c r="U7" s="3"/>
      <c r="V7" s="3"/>
      <c r="W7" s="2">
        <v>7.9</v>
      </c>
      <c r="AA7" t="s">
        <v>17067</v>
      </c>
      <c r="AC7">
        <v>6.3</v>
      </c>
      <c r="AD7">
        <v>6.7</v>
      </c>
    </row>
    <row r="8" spans="1:30">
      <c r="A8" s="2" t="s">
        <v>56</v>
      </c>
      <c r="B8" s="2" t="s">
        <v>69</v>
      </c>
      <c r="C8" s="2" t="s">
        <v>95</v>
      </c>
      <c r="D8" s="3"/>
      <c r="E8" s="2" t="s">
        <v>88</v>
      </c>
      <c r="F8" s="3"/>
      <c r="G8" s="3"/>
      <c r="H8" s="3" t="s">
        <v>38</v>
      </c>
      <c r="I8" s="2" t="s">
        <v>89</v>
      </c>
      <c r="J8" s="2"/>
      <c r="K8" s="3"/>
      <c r="L8" s="3"/>
      <c r="M8" s="3"/>
      <c r="N8" s="3"/>
      <c r="O8" s="3"/>
      <c r="P8" s="3"/>
      <c r="Q8" s="2"/>
      <c r="R8" s="3" t="s">
        <v>86</v>
      </c>
      <c r="S8" s="3"/>
      <c r="T8" s="3"/>
      <c r="U8" s="3"/>
      <c r="V8" s="3"/>
      <c r="W8" s="2">
        <v>8</v>
      </c>
      <c r="AA8" t="s">
        <v>124</v>
      </c>
      <c r="AC8">
        <v>6.6</v>
      </c>
      <c r="AD8">
        <v>6.6</v>
      </c>
    </row>
    <row r="9" spans="1:30">
      <c r="A9" s="7"/>
      <c r="B9" s="2" t="s">
        <v>69</v>
      </c>
      <c r="C9" s="2" t="s">
        <v>95</v>
      </c>
      <c r="D9" s="3"/>
      <c r="E9" s="2" t="s">
        <v>88</v>
      </c>
      <c r="F9" s="3"/>
      <c r="G9" s="3"/>
      <c r="H9" s="3" t="s">
        <v>38</v>
      </c>
      <c r="I9" s="2" t="s">
        <v>89</v>
      </c>
      <c r="J9" s="2" t="s">
        <v>70</v>
      </c>
      <c r="K9" s="3"/>
      <c r="L9" s="3"/>
      <c r="M9" s="3"/>
      <c r="N9" s="3"/>
      <c r="O9" s="3"/>
      <c r="P9" s="3"/>
      <c r="Q9" s="2"/>
      <c r="R9" s="3" t="s">
        <v>86</v>
      </c>
      <c r="S9" s="3"/>
      <c r="T9" s="3"/>
      <c r="U9" s="3"/>
      <c r="V9" s="3"/>
      <c r="W9" s="2">
        <v>7.2</v>
      </c>
      <c r="AA9" t="s">
        <v>17068</v>
      </c>
      <c r="AC9">
        <v>7.4</v>
      </c>
      <c r="AD9">
        <v>7.7</v>
      </c>
    </row>
    <row r="10" spans="1:30">
      <c r="A10" s="7"/>
      <c r="B10" s="2" t="s">
        <v>69</v>
      </c>
      <c r="C10" s="2" t="s">
        <v>95</v>
      </c>
      <c r="D10" s="3"/>
      <c r="E10" s="2" t="s">
        <v>88</v>
      </c>
      <c r="F10" s="3"/>
      <c r="G10" s="3"/>
      <c r="H10" s="3" t="s">
        <v>38</v>
      </c>
      <c r="I10" s="2" t="s">
        <v>89</v>
      </c>
      <c r="J10" s="2" t="s">
        <v>70</v>
      </c>
      <c r="K10" s="3"/>
      <c r="L10" s="3"/>
      <c r="M10" s="3"/>
      <c r="N10" s="3"/>
      <c r="O10" s="3"/>
      <c r="P10" s="3"/>
      <c r="Q10" s="2" t="s">
        <v>87</v>
      </c>
      <c r="R10" s="3"/>
      <c r="S10" s="3"/>
      <c r="T10" s="3"/>
      <c r="U10" s="3"/>
      <c r="V10" s="3"/>
      <c r="W10" s="2">
        <v>6.7</v>
      </c>
      <c r="AA10" t="s">
        <v>17069</v>
      </c>
      <c r="AC10">
        <v>6.9</v>
      </c>
      <c r="AD10">
        <v>6.7</v>
      </c>
    </row>
    <row r="11" spans="1:30">
      <c r="A11" s="7"/>
      <c r="B11" s="5" t="s">
        <v>69</v>
      </c>
      <c r="C11" s="5" t="s">
        <v>95</v>
      </c>
      <c r="D11" s="4"/>
      <c r="E11" s="5" t="s">
        <v>88</v>
      </c>
      <c r="F11" s="4"/>
      <c r="G11" s="4"/>
      <c r="H11" s="4" t="s">
        <v>38</v>
      </c>
      <c r="I11" s="5" t="s">
        <v>89</v>
      </c>
      <c r="J11" s="5" t="s">
        <v>70</v>
      </c>
      <c r="K11" s="4"/>
      <c r="L11" s="4"/>
      <c r="M11" s="4"/>
      <c r="N11" s="4"/>
      <c r="O11" s="4" t="s">
        <v>91</v>
      </c>
      <c r="P11" s="4"/>
      <c r="Q11" s="4"/>
      <c r="R11" s="5"/>
      <c r="S11" s="4"/>
      <c r="T11" s="4"/>
      <c r="U11" s="4"/>
      <c r="V11" s="4"/>
      <c r="W11" s="5">
        <v>6.2</v>
      </c>
      <c r="AA11" t="s">
        <v>17070</v>
      </c>
      <c r="AC11">
        <v>6.3</v>
      </c>
      <c r="AD11">
        <v>6.7</v>
      </c>
    </row>
    <row r="12" spans="1:30">
      <c r="A12" s="7"/>
      <c r="B12" s="5" t="s">
        <v>69</v>
      </c>
      <c r="C12" s="5" t="s">
        <v>95</v>
      </c>
      <c r="D12" s="4"/>
      <c r="E12" s="5" t="s">
        <v>88</v>
      </c>
      <c r="F12" s="4"/>
      <c r="G12" s="4"/>
      <c r="H12" s="4" t="s">
        <v>38</v>
      </c>
      <c r="I12" s="5" t="s">
        <v>89</v>
      </c>
      <c r="J12" s="5"/>
      <c r="K12" s="4"/>
      <c r="L12" s="4"/>
      <c r="M12" s="4"/>
      <c r="N12" s="4"/>
      <c r="O12" s="4" t="s">
        <v>91</v>
      </c>
      <c r="P12" s="4"/>
      <c r="Q12" s="4"/>
      <c r="R12" s="5"/>
      <c r="S12" s="4"/>
      <c r="T12" s="4"/>
      <c r="U12" s="4"/>
      <c r="V12" s="4"/>
      <c r="W12" s="5">
        <v>5.9</v>
      </c>
      <c r="AA12" t="s">
        <v>17071</v>
      </c>
      <c r="AC12">
        <v>6.4</v>
      </c>
      <c r="AD12">
        <v>6.7</v>
      </c>
    </row>
    <row r="13" spans="1:30">
      <c r="A13" s="7"/>
      <c r="B13" s="2" t="s">
        <v>69</v>
      </c>
      <c r="C13" s="2" t="s">
        <v>95</v>
      </c>
      <c r="D13" s="3"/>
      <c r="E13" s="2" t="s">
        <v>88</v>
      </c>
      <c r="F13" s="3"/>
      <c r="G13" s="3"/>
      <c r="H13" s="3" t="s">
        <v>38</v>
      </c>
      <c r="I13" s="2" t="s">
        <v>89</v>
      </c>
      <c r="J13" s="2"/>
      <c r="K13" s="3"/>
      <c r="L13" s="3"/>
      <c r="M13" s="3"/>
      <c r="N13" s="3"/>
      <c r="O13" s="3" t="s">
        <v>91</v>
      </c>
      <c r="P13" s="3"/>
      <c r="Q13" s="3"/>
      <c r="R13" s="2"/>
      <c r="S13" s="3"/>
      <c r="T13" s="3"/>
      <c r="U13" s="3"/>
      <c r="V13" s="3"/>
      <c r="W13" s="2">
        <v>6.6</v>
      </c>
      <c r="AA13" t="s">
        <v>127</v>
      </c>
      <c r="AC13">
        <v>7.7</v>
      </c>
      <c r="AD13">
        <v>7.7</v>
      </c>
    </row>
    <row r="14" spans="1:30">
      <c r="A14" s="7"/>
      <c r="B14" s="5" t="s">
        <v>69</v>
      </c>
      <c r="C14" s="5" t="s">
        <v>95</v>
      </c>
      <c r="D14" s="4"/>
      <c r="E14" s="5" t="s">
        <v>88</v>
      </c>
      <c r="F14" s="4"/>
      <c r="G14" s="4"/>
      <c r="H14" s="4" t="s">
        <v>38</v>
      </c>
      <c r="I14" s="5" t="s">
        <v>89</v>
      </c>
      <c r="J14" s="5" t="s">
        <v>70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5">
        <v>8.3000000000000007</v>
      </c>
      <c r="AA14" t="s">
        <v>17072</v>
      </c>
      <c r="AC14">
        <v>7.2</v>
      </c>
      <c r="AD14">
        <v>7.7</v>
      </c>
    </row>
    <row r="15" spans="1:30">
      <c r="A15" s="7"/>
      <c r="B15" s="5" t="s">
        <v>69</v>
      </c>
      <c r="C15" s="5" t="s">
        <v>95</v>
      </c>
      <c r="D15" s="4"/>
      <c r="E15" s="5" t="s">
        <v>88</v>
      </c>
      <c r="F15" s="4"/>
      <c r="G15" s="5"/>
      <c r="H15" s="4" t="s">
        <v>38</v>
      </c>
      <c r="I15" s="5" t="s">
        <v>89</v>
      </c>
      <c r="J15" s="5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5">
        <v>6.9</v>
      </c>
      <c r="AA15" t="s">
        <v>17073</v>
      </c>
      <c r="AC15">
        <v>6</v>
      </c>
      <c r="AD15">
        <v>5.9</v>
      </c>
    </row>
    <row r="16" spans="1:30">
      <c r="A16" s="7"/>
      <c r="B16" s="5" t="s">
        <v>69</v>
      </c>
      <c r="C16" s="5" t="s">
        <v>95</v>
      </c>
      <c r="D16" s="4"/>
      <c r="E16" s="5" t="s">
        <v>88</v>
      </c>
      <c r="F16" s="4"/>
      <c r="G16" s="5"/>
      <c r="H16" s="4" t="s">
        <v>38</v>
      </c>
      <c r="I16" s="5" t="s">
        <v>89</v>
      </c>
      <c r="J16" s="5"/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5">
        <v>7</v>
      </c>
      <c r="AA16" t="s">
        <v>17074</v>
      </c>
      <c r="AC16">
        <v>6.5</v>
      </c>
      <c r="AD16">
        <v>6.5</v>
      </c>
    </row>
    <row r="17" spans="1:30">
      <c r="A17" s="7"/>
      <c r="B17" s="2"/>
      <c r="C17" s="2" t="s">
        <v>95</v>
      </c>
      <c r="D17" s="3"/>
      <c r="E17" s="2" t="s">
        <v>88</v>
      </c>
      <c r="F17" s="3"/>
      <c r="G17" s="2"/>
      <c r="H17" s="3" t="s">
        <v>38</v>
      </c>
      <c r="I17" s="2" t="s">
        <v>89</v>
      </c>
      <c r="J17" s="3"/>
      <c r="K17" s="3"/>
      <c r="L17" s="3"/>
      <c r="M17" s="3"/>
      <c r="N17" s="2"/>
      <c r="O17" s="3" t="s">
        <v>91</v>
      </c>
      <c r="P17" s="3"/>
      <c r="Q17" s="3"/>
      <c r="R17" s="2"/>
      <c r="S17" s="3"/>
      <c r="T17" s="3"/>
      <c r="U17" s="3"/>
      <c r="V17" s="3"/>
      <c r="W17" s="2">
        <v>6.3</v>
      </c>
      <c r="AA17" t="s">
        <v>17075</v>
      </c>
      <c r="AC17">
        <v>6.75</v>
      </c>
      <c r="AD17">
        <v>6.2</v>
      </c>
    </row>
    <row r="18" spans="1:30">
      <c r="A18" s="7"/>
      <c r="B18" s="5" t="s">
        <v>69</v>
      </c>
      <c r="C18" s="5"/>
      <c r="D18" s="4"/>
      <c r="E18" s="5" t="s">
        <v>88</v>
      </c>
      <c r="F18" s="4"/>
      <c r="G18" s="5"/>
      <c r="H18" s="4" t="s">
        <v>38</v>
      </c>
      <c r="I18" s="5" t="s">
        <v>89</v>
      </c>
      <c r="J18" s="4"/>
      <c r="K18" s="4"/>
      <c r="L18" s="4"/>
      <c r="M18" s="4"/>
      <c r="N18" s="5"/>
      <c r="O18" s="4"/>
      <c r="P18" s="4"/>
      <c r="Q18" s="4" t="s">
        <v>87</v>
      </c>
      <c r="R18" s="4"/>
      <c r="S18" s="5"/>
      <c r="T18" s="4"/>
      <c r="U18" s="4"/>
      <c r="V18" s="4"/>
      <c r="W18" s="5">
        <v>3.7</v>
      </c>
      <c r="AA18" t="s">
        <v>17076</v>
      </c>
      <c r="AC18">
        <v>6.5</v>
      </c>
      <c r="AD18">
        <v>6.6</v>
      </c>
    </row>
    <row r="19" spans="1:30">
      <c r="A19" s="7"/>
      <c r="B19" s="2" t="s">
        <v>69</v>
      </c>
      <c r="C19" s="2"/>
      <c r="D19" s="3"/>
      <c r="E19" s="2" t="s">
        <v>88</v>
      </c>
      <c r="F19" s="3"/>
      <c r="G19" s="2"/>
      <c r="H19" s="3" t="s">
        <v>38</v>
      </c>
      <c r="I19" s="2" t="s">
        <v>89</v>
      </c>
      <c r="J19" s="3"/>
      <c r="K19" s="3"/>
      <c r="L19" s="3"/>
      <c r="M19" s="3"/>
      <c r="N19" s="3"/>
      <c r="O19" s="2"/>
      <c r="P19" s="3" t="s">
        <v>90</v>
      </c>
      <c r="Q19" s="3"/>
      <c r="R19" s="3"/>
      <c r="S19" s="3"/>
      <c r="T19" s="2"/>
      <c r="U19" s="3"/>
      <c r="V19" s="3"/>
      <c r="W19" s="2">
        <v>7.1</v>
      </c>
      <c r="AA19" t="s">
        <v>17077</v>
      </c>
      <c r="AC19">
        <v>6.5</v>
      </c>
      <c r="AD19">
        <v>6.5</v>
      </c>
    </row>
    <row r="20" spans="1:30">
      <c r="A20" s="7"/>
      <c r="B20" s="2" t="s">
        <v>69</v>
      </c>
      <c r="C20" s="2"/>
      <c r="D20" s="3"/>
      <c r="E20" s="2" t="s">
        <v>88</v>
      </c>
      <c r="F20" s="3"/>
      <c r="G20" s="2"/>
      <c r="H20" s="3" t="s">
        <v>38</v>
      </c>
      <c r="I20" s="2" t="s">
        <v>89</v>
      </c>
      <c r="J20" s="3" t="s">
        <v>70</v>
      </c>
      <c r="K20" s="3"/>
      <c r="L20" s="3"/>
      <c r="M20" s="3"/>
      <c r="N20" s="3"/>
      <c r="O20" s="2"/>
      <c r="P20" s="3"/>
      <c r="Q20" s="3"/>
      <c r="R20" s="3"/>
      <c r="S20" s="3"/>
      <c r="T20" s="2"/>
      <c r="U20" s="3"/>
      <c r="V20" s="3"/>
      <c r="W20" s="2">
        <v>3.6</v>
      </c>
      <c r="AA20" t="s">
        <v>17078</v>
      </c>
      <c r="AC20">
        <v>6.4</v>
      </c>
      <c r="AD20">
        <v>6.7</v>
      </c>
    </row>
    <row r="21" spans="1:30">
      <c r="A21" s="7"/>
      <c r="B21" s="2" t="s">
        <v>69</v>
      </c>
      <c r="C21" s="2"/>
      <c r="D21" s="3"/>
      <c r="E21" s="2" t="s">
        <v>88</v>
      </c>
      <c r="F21" s="3"/>
      <c r="G21" s="2"/>
      <c r="H21" s="2" t="s">
        <v>38</v>
      </c>
      <c r="I21" s="2" t="s">
        <v>89</v>
      </c>
      <c r="J21" s="3" t="s">
        <v>70</v>
      </c>
      <c r="K21" s="3"/>
      <c r="L21" s="3"/>
      <c r="M21" s="3"/>
      <c r="N21" s="3"/>
      <c r="O21" s="2"/>
      <c r="P21" s="3"/>
      <c r="Q21" s="3"/>
      <c r="R21" s="3"/>
      <c r="S21" s="3"/>
      <c r="T21" s="3"/>
      <c r="U21" s="2"/>
      <c r="V21" s="3"/>
      <c r="W21" s="2">
        <v>5.6</v>
      </c>
      <c r="AA21" t="s">
        <v>125</v>
      </c>
      <c r="AC21">
        <v>6.8</v>
      </c>
      <c r="AD21">
        <v>7.2</v>
      </c>
    </row>
    <row r="22" spans="1:30">
      <c r="A22" s="7"/>
      <c r="B22" s="5" t="s">
        <v>69</v>
      </c>
      <c r="C22" s="5"/>
      <c r="D22" s="4"/>
      <c r="E22" s="5" t="s">
        <v>88</v>
      </c>
      <c r="F22" s="4"/>
      <c r="G22" s="5"/>
      <c r="H22" s="5" t="s">
        <v>38</v>
      </c>
      <c r="I22" s="5" t="s">
        <v>89</v>
      </c>
      <c r="J22" s="3" t="s">
        <v>70</v>
      </c>
      <c r="K22" s="4"/>
      <c r="L22" s="4"/>
      <c r="M22" s="4"/>
      <c r="N22" s="4"/>
      <c r="O22" s="5"/>
      <c r="P22" s="4"/>
      <c r="Q22" s="4"/>
      <c r="R22" s="4"/>
      <c r="S22" s="4"/>
      <c r="T22" s="4"/>
      <c r="U22" s="4"/>
      <c r="V22" s="4"/>
      <c r="W22" s="5">
        <v>5.8</v>
      </c>
      <c r="AA22" t="s">
        <v>17079</v>
      </c>
      <c r="AC22">
        <v>6.4</v>
      </c>
      <c r="AD22">
        <v>6.5</v>
      </c>
    </row>
    <row r="23" spans="1:30">
      <c r="A23" s="7"/>
      <c r="B23" s="2" t="s">
        <v>69</v>
      </c>
      <c r="C23" s="2"/>
      <c r="D23" s="3"/>
      <c r="E23" s="2" t="s">
        <v>88</v>
      </c>
      <c r="F23" s="3"/>
      <c r="G23" s="2"/>
      <c r="H23" s="2" t="s">
        <v>38</v>
      </c>
      <c r="I23" s="2" t="s">
        <v>89</v>
      </c>
      <c r="J23" s="3"/>
      <c r="K23" s="3"/>
      <c r="L23" s="3"/>
      <c r="M23" s="3"/>
      <c r="N23" s="3"/>
      <c r="O23" s="2"/>
      <c r="P23" s="3"/>
      <c r="Q23" s="3"/>
      <c r="R23" s="3"/>
      <c r="S23" s="3"/>
      <c r="T23" s="3"/>
      <c r="U23" s="3"/>
      <c r="V23" s="3"/>
      <c r="W23" s="2">
        <v>6.2</v>
      </c>
      <c r="AA23" t="s">
        <v>126</v>
      </c>
      <c r="AC23">
        <v>7.1</v>
      </c>
      <c r="AD23">
        <v>7.1</v>
      </c>
    </row>
    <row r="24" spans="1:30">
      <c r="A24" s="2" t="s">
        <v>56</v>
      </c>
      <c r="B24" s="2"/>
      <c r="C24" s="2"/>
      <c r="D24" s="3"/>
      <c r="E24" s="2" t="s">
        <v>88</v>
      </c>
      <c r="F24" s="3"/>
      <c r="G24" s="2"/>
      <c r="H24" s="2" t="s">
        <v>38</v>
      </c>
      <c r="I24" s="2" t="s">
        <v>89</v>
      </c>
      <c r="J24" s="3"/>
      <c r="K24" s="3"/>
      <c r="L24" s="3"/>
      <c r="M24" s="3"/>
      <c r="N24" s="3"/>
      <c r="O24" s="2"/>
      <c r="P24" s="3"/>
      <c r="Q24" s="3"/>
      <c r="R24" s="3"/>
      <c r="S24" s="3"/>
      <c r="T24" s="3" t="s">
        <v>57</v>
      </c>
      <c r="U24" s="3"/>
      <c r="V24" s="3"/>
      <c r="W24" s="2">
        <v>5.5</v>
      </c>
      <c r="AA24" t="s">
        <v>17080</v>
      </c>
      <c r="AC24">
        <v>6.8</v>
      </c>
      <c r="AD24">
        <v>6.8</v>
      </c>
    </row>
    <row r="25" spans="1:30">
      <c r="A25" s="7"/>
      <c r="B25" s="2"/>
      <c r="C25" s="2"/>
      <c r="D25" s="3"/>
      <c r="E25" s="2" t="s">
        <v>88</v>
      </c>
      <c r="F25" s="3"/>
      <c r="G25" s="2"/>
      <c r="H25" s="2" t="s">
        <v>38</v>
      </c>
      <c r="I25" s="2" t="s">
        <v>89</v>
      </c>
      <c r="J25" s="3"/>
      <c r="K25" s="3"/>
      <c r="L25" s="3"/>
      <c r="M25" s="3"/>
      <c r="N25" s="3"/>
      <c r="O25" s="2"/>
      <c r="P25" s="3"/>
      <c r="Q25" s="3"/>
      <c r="R25" s="3"/>
      <c r="S25" s="3" t="s">
        <v>520</v>
      </c>
      <c r="T25" s="3"/>
      <c r="U25" s="3"/>
      <c r="V25" s="3"/>
      <c r="W25" s="2">
        <v>5.0999999999999996</v>
      </c>
    </row>
    <row r="26" spans="1:30">
      <c r="A26" s="7"/>
      <c r="B26" s="2"/>
      <c r="C26" s="2"/>
      <c r="D26" s="3"/>
      <c r="E26" s="2" t="s">
        <v>88</v>
      </c>
      <c r="F26" s="3"/>
      <c r="G26" s="2"/>
      <c r="H26" s="2" t="s">
        <v>38</v>
      </c>
      <c r="I26" s="2" t="s">
        <v>89</v>
      </c>
      <c r="J26" s="3"/>
      <c r="K26" s="3"/>
      <c r="L26" s="3"/>
      <c r="M26" s="3"/>
      <c r="N26" s="3"/>
      <c r="O26" s="2"/>
      <c r="P26" s="3"/>
      <c r="Q26" s="3"/>
      <c r="R26" s="3"/>
      <c r="S26" s="3" t="s">
        <v>520</v>
      </c>
      <c r="T26" s="3"/>
      <c r="U26" s="3"/>
      <c r="V26" s="3"/>
      <c r="W26" s="2">
        <v>6.4</v>
      </c>
    </row>
    <row r="27" spans="1:30">
      <c r="A27" s="7"/>
      <c r="B27" s="5"/>
      <c r="C27" s="5"/>
      <c r="D27" s="5"/>
      <c r="E27" s="4" t="s">
        <v>88</v>
      </c>
      <c r="F27" s="4"/>
      <c r="G27" s="5"/>
      <c r="H27" s="5" t="s">
        <v>38</v>
      </c>
      <c r="I27" s="5" t="s">
        <v>89</v>
      </c>
      <c r="J27" s="4"/>
      <c r="K27" s="4"/>
      <c r="L27" s="4"/>
      <c r="M27" s="4"/>
      <c r="N27" s="4"/>
      <c r="O27" s="5"/>
      <c r="P27" s="4"/>
      <c r="Q27" s="4"/>
      <c r="R27" s="4"/>
      <c r="S27" s="4" t="s">
        <v>520</v>
      </c>
      <c r="T27" s="4"/>
      <c r="U27" s="4"/>
      <c r="V27" s="4"/>
      <c r="W27" s="5">
        <v>7</v>
      </c>
    </row>
    <row r="28" spans="1:30">
      <c r="A28" s="7"/>
      <c r="B28" s="2"/>
      <c r="C28" s="2"/>
      <c r="D28" s="2"/>
      <c r="E28" s="3" t="s">
        <v>88</v>
      </c>
      <c r="F28" s="3"/>
      <c r="G28" s="2"/>
      <c r="H28" s="2" t="s">
        <v>38</v>
      </c>
      <c r="I28" s="2" t="s">
        <v>89</v>
      </c>
      <c r="J28" s="3" t="s">
        <v>70</v>
      </c>
      <c r="K28" s="3"/>
      <c r="L28" s="3"/>
      <c r="M28" s="3"/>
      <c r="N28" s="3"/>
      <c r="O28" s="3"/>
      <c r="P28" s="2"/>
      <c r="Q28" s="3"/>
      <c r="R28" s="3" t="s">
        <v>86</v>
      </c>
      <c r="S28" s="3"/>
      <c r="T28" s="3"/>
      <c r="U28" s="3"/>
      <c r="V28" s="3"/>
      <c r="W28" s="2">
        <v>5.0999999999999996</v>
      </c>
    </row>
    <row r="29" spans="1:30">
      <c r="A29" s="7"/>
      <c r="B29" s="2"/>
      <c r="C29" s="2"/>
      <c r="D29" s="2"/>
      <c r="E29" s="3" t="s">
        <v>88</v>
      </c>
      <c r="F29" s="3"/>
      <c r="G29" s="2"/>
      <c r="H29" s="2" t="s">
        <v>38</v>
      </c>
      <c r="I29" s="2" t="s">
        <v>89</v>
      </c>
      <c r="J29" s="3"/>
      <c r="K29" s="3"/>
      <c r="L29" s="3"/>
      <c r="M29" s="3"/>
      <c r="N29" s="3" t="s">
        <v>128</v>
      </c>
      <c r="O29" s="3" t="s">
        <v>91</v>
      </c>
      <c r="P29" s="2"/>
      <c r="Q29" s="3" t="s">
        <v>87</v>
      </c>
      <c r="R29" s="3"/>
      <c r="S29" s="3"/>
      <c r="T29" s="3"/>
      <c r="U29" s="3"/>
      <c r="V29" s="3"/>
      <c r="W29" s="2">
        <v>4.5</v>
      </c>
    </row>
    <row r="30" spans="1:30">
      <c r="A30" s="7"/>
      <c r="B30" s="5"/>
      <c r="C30" s="5"/>
      <c r="D30" s="5"/>
      <c r="E30" s="4" t="s">
        <v>88</v>
      </c>
      <c r="F30" s="4"/>
      <c r="G30" s="5"/>
      <c r="H30" s="5" t="s">
        <v>38</v>
      </c>
      <c r="I30" s="5" t="s">
        <v>89</v>
      </c>
      <c r="J30" s="4"/>
      <c r="K30" s="4"/>
      <c r="L30" s="4"/>
      <c r="M30" s="4"/>
      <c r="N30" s="4" t="s">
        <v>128</v>
      </c>
      <c r="O30" s="4" t="s">
        <v>91</v>
      </c>
      <c r="P30" s="5"/>
      <c r="Q30" s="4" t="s">
        <v>87</v>
      </c>
      <c r="R30" s="4"/>
      <c r="S30" s="4"/>
      <c r="T30" s="4"/>
      <c r="U30" s="4"/>
      <c r="V30" s="4"/>
      <c r="W30" s="5">
        <v>6.7</v>
      </c>
    </row>
    <row r="31" spans="1:30">
      <c r="A31" s="7"/>
      <c r="B31" s="2"/>
      <c r="C31" s="2"/>
      <c r="D31" s="2"/>
      <c r="E31" s="3" t="s">
        <v>88</v>
      </c>
      <c r="F31" s="3"/>
      <c r="G31" s="2"/>
      <c r="H31" s="2" t="s">
        <v>38</v>
      </c>
      <c r="I31" s="2" t="s">
        <v>89</v>
      </c>
      <c r="J31" s="3"/>
      <c r="K31" s="3"/>
      <c r="L31" s="3"/>
      <c r="M31" s="3"/>
      <c r="N31" s="3" t="s">
        <v>128</v>
      </c>
      <c r="O31" s="3"/>
      <c r="P31" s="2"/>
      <c r="Q31" s="3" t="s">
        <v>87</v>
      </c>
      <c r="R31" s="3"/>
      <c r="S31" s="3"/>
      <c r="T31" s="3"/>
      <c r="U31" s="3"/>
      <c r="V31" s="3"/>
      <c r="W31" s="2">
        <v>4.2</v>
      </c>
    </row>
    <row r="32" spans="1:30">
      <c r="A32" s="7"/>
      <c r="B32" s="5"/>
      <c r="C32" s="5"/>
      <c r="D32" s="5"/>
      <c r="E32" s="4" t="s">
        <v>88</v>
      </c>
      <c r="F32" s="4"/>
      <c r="G32" s="5"/>
      <c r="H32" s="5" t="s">
        <v>38</v>
      </c>
      <c r="I32" s="5" t="s">
        <v>89</v>
      </c>
      <c r="J32" s="4"/>
      <c r="K32" s="4"/>
      <c r="L32" s="4"/>
      <c r="M32" s="4"/>
      <c r="N32" s="4" t="s">
        <v>128</v>
      </c>
      <c r="O32" s="4"/>
      <c r="P32" s="4"/>
      <c r="Q32" s="5" t="s">
        <v>87</v>
      </c>
      <c r="R32" s="4"/>
      <c r="S32" s="4"/>
      <c r="T32" s="4"/>
      <c r="U32" s="4"/>
      <c r="V32" s="4"/>
      <c r="W32" s="5">
        <v>6.4</v>
      </c>
    </row>
    <row r="33" spans="1:23">
      <c r="A33" s="7"/>
      <c r="B33" s="5"/>
      <c r="C33" s="5"/>
      <c r="D33" s="5"/>
      <c r="E33" s="4" t="s">
        <v>88</v>
      </c>
      <c r="F33" s="4"/>
      <c r="G33" s="5"/>
      <c r="H33" s="5" t="s">
        <v>38</v>
      </c>
      <c r="I33" s="5" t="s">
        <v>89</v>
      </c>
      <c r="J33" s="5" t="s">
        <v>70</v>
      </c>
      <c r="K33" s="4"/>
      <c r="L33" s="4"/>
      <c r="M33" s="4"/>
      <c r="N33" s="4"/>
      <c r="O33" s="4"/>
      <c r="P33" s="4"/>
      <c r="Q33" s="5" t="s">
        <v>87</v>
      </c>
      <c r="R33" s="4"/>
      <c r="S33" s="4"/>
      <c r="T33" s="4"/>
      <c r="U33" s="4"/>
      <c r="V33" s="4"/>
      <c r="W33" s="5">
        <v>6.4</v>
      </c>
    </row>
    <row r="34" spans="1:23">
      <c r="A34" s="7"/>
      <c r="B34" s="2"/>
      <c r="C34" s="2"/>
      <c r="D34" s="2"/>
      <c r="E34" s="3" t="s">
        <v>88</v>
      </c>
      <c r="F34" s="3"/>
      <c r="G34" s="2"/>
      <c r="H34" s="2" t="s">
        <v>38</v>
      </c>
      <c r="I34" s="3" t="s">
        <v>89</v>
      </c>
      <c r="J34" s="2" t="s">
        <v>70</v>
      </c>
      <c r="K34" s="3"/>
      <c r="L34" s="3"/>
      <c r="M34" s="3"/>
      <c r="N34" s="3"/>
      <c r="O34" s="3"/>
      <c r="P34" s="3"/>
      <c r="Q34" s="2" t="s">
        <v>87</v>
      </c>
      <c r="R34" s="3"/>
      <c r="S34" s="3"/>
      <c r="T34" s="3"/>
      <c r="U34" s="3"/>
      <c r="V34" s="3"/>
      <c r="W34" s="2">
        <v>7.3</v>
      </c>
    </row>
    <row r="35" spans="1:23">
      <c r="A35" s="7"/>
      <c r="B35" s="5"/>
      <c r="C35" s="5"/>
      <c r="D35" s="5"/>
      <c r="E35" s="4" t="s">
        <v>88</v>
      </c>
      <c r="F35" s="4"/>
      <c r="G35" s="5"/>
      <c r="H35" s="5" t="s">
        <v>38</v>
      </c>
      <c r="I35" s="4" t="s">
        <v>89</v>
      </c>
      <c r="J35" s="5"/>
      <c r="K35" s="4"/>
      <c r="L35" s="4"/>
      <c r="M35" s="4"/>
      <c r="N35" s="4"/>
      <c r="O35" s="4"/>
      <c r="P35" s="4"/>
      <c r="Q35" s="5" t="s">
        <v>87</v>
      </c>
      <c r="R35" s="4"/>
      <c r="S35" s="4"/>
      <c r="T35" s="4"/>
      <c r="U35" s="4"/>
      <c r="V35" s="4"/>
      <c r="W35" s="5">
        <v>5.8</v>
      </c>
    </row>
    <row r="36" spans="1:23">
      <c r="A36" s="7"/>
      <c r="B36" s="5"/>
      <c r="C36" s="5"/>
      <c r="D36" s="5"/>
      <c r="E36" s="4" t="s">
        <v>88</v>
      </c>
      <c r="F36" s="4"/>
      <c r="G36" s="5"/>
      <c r="H36" s="5" t="s">
        <v>38</v>
      </c>
      <c r="I36" s="4" t="s">
        <v>89</v>
      </c>
      <c r="J36" s="5"/>
      <c r="K36" s="4"/>
      <c r="L36" s="4"/>
      <c r="M36" s="4"/>
      <c r="N36" s="4"/>
      <c r="O36" s="4"/>
      <c r="P36" s="4"/>
      <c r="Q36" s="5" t="s">
        <v>87</v>
      </c>
      <c r="R36" s="4"/>
      <c r="S36" s="4"/>
      <c r="T36" s="4"/>
      <c r="U36" s="4"/>
      <c r="V36" s="4"/>
      <c r="W36" s="5">
        <v>6.6</v>
      </c>
    </row>
    <row r="37" spans="1:23">
      <c r="A37" s="7"/>
      <c r="B37" s="5"/>
      <c r="C37" s="5"/>
      <c r="D37" s="5"/>
      <c r="E37" s="4" t="s">
        <v>88</v>
      </c>
      <c r="F37" s="4"/>
      <c r="G37" s="5"/>
      <c r="H37" s="5" t="s">
        <v>38</v>
      </c>
      <c r="I37" s="4" t="s">
        <v>89</v>
      </c>
      <c r="J37" s="5"/>
      <c r="K37" s="4"/>
      <c r="L37" s="4"/>
      <c r="M37" s="4"/>
      <c r="N37" s="4"/>
      <c r="O37" s="4"/>
      <c r="P37" s="4"/>
      <c r="Q37" s="5" t="s">
        <v>87</v>
      </c>
      <c r="R37" s="4"/>
      <c r="S37" s="4"/>
      <c r="T37" s="4"/>
      <c r="U37" s="4"/>
      <c r="V37" s="4"/>
      <c r="W37" s="5">
        <v>6.8</v>
      </c>
    </row>
    <row r="38" spans="1:23">
      <c r="A38" s="7"/>
      <c r="B38" s="2"/>
      <c r="C38" s="2"/>
      <c r="D38" s="2"/>
      <c r="E38" s="3" t="s">
        <v>88</v>
      </c>
      <c r="F38" s="3"/>
      <c r="G38" s="2"/>
      <c r="H38" s="2" t="s">
        <v>38</v>
      </c>
      <c r="I38" s="3" t="s">
        <v>89</v>
      </c>
      <c r="J38" s="2"/>
      <c r="K38" s="3"/>
      <c r="L38" s="3"/>
      <c r="M38" s="3"/>
      <c r="N38" s="3"/>
      <c r="O38" s="3"/>
      <c r="P38" s="3"/>
      <c r="Q38" s="2" t="s">
        <v>87</v>
      </c>
      <c r="R38" s="3"/>
      <c r="S38" s="3"/>
      <c r="T38" s="3"/>
      <c r="U38" s="3"/>
      <c r="V38" s="3"/>
      <c r="W38" s="2">
        <v>6.9</v>
      </c>
    </row>
    <row r="39" spans="1:23">
      <c r="A39" s="7"/>
      <c r="B39" s="5"/>
      <c r="C39" s="5"/>
      <c r="D39" s="5"/>
      <c r="E39" s="4" t="s">
        <v>88</v>
      </c>
      <c r="F39" s="4"/>
      <c r="G39" s="5"/>
      <c r="H39" s="5" t="s">
        <v>38</v>
      </c>
      <c r="I39" s="4" t="s">
        <v>89</v>
      </c>
      <c r="J39" s="5" t="s">
        <v>70</v>
      </c>
      <c r="K39" s="4"/>
      <c r="L39" s="4"/>
      <c r="M39" s="4"/>
      <c r="N39" s="4"/>
      <c r="O39" s="4" t="s">
        <v>91</v>
      </c>
      <c r="P39" s="4"/>
      <c r="Q39" s="5"/>
      <c r="R39" s="4"/>
      <c r="S39" s="4"/>
      <c r="T39" s="4"/>
      <c r="U39" s="4"/>
      <c r="V39" s="4"/>
      <c r="W39" s="5">
        <v>7.7</v>
      </c>
    </row>
    <row r="40" spans="1:23">
      <c r="A40" s="7"/>
      <c r="B40" s="5"/>
      <c r="C40" s="5"/>
      <c r="D40" s="5"/>
      <c r="E40" s="4" t="s">
        <v>88</v>
      </c>
      <c r="F40" s="4"/>
      <c r="G40" s="5"/>
      <c r="H40" s="5" t="s">
        <v>38</v>
      </c>
      <c r="I40" s="4" t="s">
        <v>89</v>
      </c>
      <c r="J40" s="5"/>
      <c r="K40" s="4"/>
      <c r="L40" s="4"/>
      <c r="M40" s="4"/>
      <c r="N40" s="4"/>
      <c r="O40" s="4" t="s">
        <v>91</v>
      </c>
      <c r="P40" s="4"/>
      <c r="Q40" s="4"/>
      <c r="R40" s="5"/>
      <c r="S40" s="4"/>
      <c r="T40" s="4"/>
      <c r="U40" s="4"/>
      <c r="V40" s="4"/>
      <c r="W40" s="5">
        <v>5.2</v>
      </c>
    </row>
    <row r="41" spans="1:23">
      <c r="A41" s="7"/>
      <c r="B41" s="2"/>
      <c r="C41" s="2"/>
      <c r="D41" s="2"/>
      <c r="E41" s="3" t="s">
        <v>88</v>
      </c>
      <c r="F41" s="3"/>
      <c r="G41" s="2"/>
      <c r="H41" s="2" t="s">
        <v>38</v>
      </c>
      <c r="I41" s="3" t="s">
        <v>89</v>
      </c>
      <c r="J41" s="2" t="s">
        <v>70</v>
      </c>
      <c r="K41" s="3"/>
      <c r="L41" s="3"/>
      <c r="M41" s="3"/>
      <c r="N41" s="3"/>
      <c r="O41" s="3"/>
      <c r="P41" s="3"/>
      <c r="Q41" s="3"/>
      <c r="R41" s="2"/>
      <c r="S41" s="3"/>
      <c r="T41" s="3"/>
      <c r="U41" s="3"/>
      <c r="V41" s="3"/>
      <c r="W41" s="2">
        <v>5.6</v>
      </c>
    </row>
    <row r="42" spans="1:23">
      <c r="A42" s="7"/>
      <c r="B42" s="5"/>
      <c r="C42" s="5"/>
      <c r="D42" s="5"/>
      <c r="E42" s="4" t="s">
        <v>88</v>
      </c>
      <c r="F42" s="4"/>
      <c r="G42" s="5"/>
      <c r="H42" s="5" t="s">
        <v>38</v>
      </c>
      <c r="I42" s="4" t="s">
        <v>89</v>
      </c>
      <c r="J42" s="5" t="s">
        <v>70</v>
      </c>
      <c r="K42" s="4"/>
      <c r="L42" s="4"/>
      <c r="M42" s="4"/>
      <c r="N42" s="4"/>
      <c r="O42" s="4"/>
      <c r="P42" s="4"/>
      <c r="Q42" s="4"/>
      <c r="R42" s="5"/>
      <c r="S42" s="4"/>
      <c r="T42" s="4"/>
      <c r="U42" s="4"/>
      <c r="V42" s="4"/>
      <c r="W42" s="5">
        <v>6.4</v>
      </c>
    </row>
    <row r="43" spans="1:23">
      <c r="A43" s="7"/>
      <c r="B43" s="2"/>
      <c r="C43" s="2"/>
      <c r="D43" s="2"/>
      <c r="E43" s="3" t="s">
        <v>88</v>
      </c>
      <c r="F43" s="3"/>
      <c r="G43" s="2"/>
      <c r="H43" s="2" t="s">
        <v>38</v>
      </c>
      <c r="I43" s="3" t="s">
        <v>89</v>
      </c>
      <c r="J43" s="2" t="s">
        <v>70</v>
      </c>
      <c r="K43" s="3"/>
      <c r="L43" s="3"/>
      <c r="M43" s="3"/>
      <c r="N43" s="3"/>
      <c r="O43" s="3"/>
      <c r="P43" s="3"/>
      <c r="Q43" s="3"/>
      <c r="R43" s="2"/>
      <c r="S43" s="3"/>
      <c r="T43" s="3"/>
      <c r="U43" s="3"/>
      <c r="V43" s="3"/>
      <c r="W43" s="2">
        <v>6.6</v>
      </c>
    </row>
    <row r="44" spans="1:23">
      <c r="A44" s="7"/>
      <c r="B44" s="2"/>
      <c r="C44" s="2"/>
      <c r="D44" s="2"/>
      <c r="E44" s="3" t="s">
        <v>88</v>
      </c>
      <c r="F44" s="3"/>
      <c r="G44" s="2"/>
      <c r="H44" s="2" t="s">
        <v>38</v>
      </c>
      <c r="I44" s="3" t="s">
        <v>89</v>
      </c>
      <c r="J44" s="2"/>
      <c r="K44" s="3"/>
      <c r="L44" s="3"/>
      <c r="M44" s="3"/>
      <c r="N44" s="3"/>
      <c r="O44" s="3"/>
      <c r="P44" s="3"/>
      <c r="Q44" s="3"/>
      <c r="R44" s="2"/>
      <c r="S44" s="3"/>
      <c r="T44" s="3"/>
      <c r="U44" s="3"/>
      <c r="V44" s="3"/>
      <c r="W44" s="2">
        <v>5.7</v>
      </c>
    </row>
    <row r="45" spans="1:23">
      <c r="A45" s="7"/>
      <c r="B45" s="5"/>
      <c r="C45" s="5"/>
      <c r="D45" s="5"/>
      <c r="E45" s="4" t="s">
        <v>88</v>
      </c>
      <c r="F45" s="4"/>
      <c r="G45" s="5"/>
      <c r="H45" s="5" t="s">
        <v>38</v>
      </c>
      <c r="I45" s="4" t="s">
        <v>89</v>
      </c>
      <c r="J45" s="5"/>
      <c r="K45" s="4"/>
      <c r="L45" s="4"/>
      <c r="M45" s="4"/>
      <c r="N45" s="4"/>
      <c r="O45" s="4"/>
      <c r="P45" s="4"/>
      <c r="Q45" s="4"/>
      <c r="R45" s="5"/>
      <c r="S45" s="4"/>
      <c r="T45" s="4"/>
      <c r="U45" s="4"/>
      <c r="V45" s="4"/>
      <c r="W45" s="5">
        <v>5.9</v>
      </c>
    </row>
    <row r="46" spans="1:23">
      <c r="A46" s="7"/>
      <c r="B46" s="2"/>
      <c r="C46" s="2"/>
      <c r="D46" s="2"/>
      <c r="E46" s="3" t="s">
        <v>88</v>
      </c>
      <c r="F46" s="3"/>
      <c r="G46" s="2"/>
      <c r="H46" s="2" t="s">
        <v>38</v>
      </c>
      <c r="I46" s="3" t="s">
        <v>89</v>
      </c>
      <c r="J46" s="2"/>
      <c r="K46" s="3"/>
      <c r="L46" s="3"/>
      <c r="M46" s="3"/>
      <c r="N46" s="3"/>
      <c r="O46" s="3"/>
      <c r="P46" s="3"/>
      <c r="Q46" s="3"/>
      <c r="R46" s="2"/>
      <c r="S46" s="3"/>
      <c r="T46" s="3"/>
      <c r="U46" s="3"/>
      <c r="V46" s="3"/>
      <c r="W46" s="2">
        <v>5.9</v>
      </c>
    </row>
    <row r="47" spans="1:23">
      <c r="A47" s="7"/>
      <c r="B47" s="2"/>
      <c r="C47" s="2"/>
      <c r="D47" s="2"/>
      <c r="E47" s="3" t="s">
        <v>88</v>
      </c>
      <c r="F47" s="3"/>
      <c r="G47" s="2"/>
      <c r="H47" s="2" t="s">
        <v>38</v>
      </c>
      <c r="I47" s="3" t="s">
        <v>89</v>
      </c>
      <c r="J47" s="2"/>
      <c r="K47" s="3"/>
      <c r="L47" s="3"/>
      <c r="M47" s="3"/>
      <c r="N47" s="3"/>
      <c r="O47" s="3"/>
      <c r="P47" s="3"/>
      <c r="Q47" s="3"/>
      <c r="R47" s="2"/>
      <c r="S47" s="3"/>
      <c r="T47" s="3"/>
      <c r="U47" s="3"/>
      <c r="V47" s="3"/>
      <c r="W47" s="2">
        <v>6.4</v>
      </c>
    </row>
    <row r="48" spans="1:23">
      <c r="A48" s="7"/>
      <c r="B48" s="5"/>
      <c r="C48" s="5"/>
      <c r="D48" s="5"/>
      <c r="E48" s="4" t="s">
        <v>88</v>
      </c>
      <c r="F48" s="4"/>
      <c r="G48" s="5"/>
      <c r="H48" s="5" t="s">
        <v>38</v>
      </c>
      <c r="I48" s="4" t="s">
        <v>89</v>
      </c>
      <c r="J48" s="5"/>
      <c r="K48" s="4"/>
      <c r="L48" s="4"/>
      <c r="M48" s="4"/>
      <c r="N48" s="4"/>
      <c r="O48" s="4"/>
      <c r="P48" s="4"/>
      <c r="Q48" s="4"/>
      <c r="R48" s="5"/>
      <c r="S48" s="4"/>
      <c r="T48" s="4"/>
      <c r="U48" s="4"/>
      <c r="V48" s="4"/>
      <c r="W48" s="5">
        <v>6.8</v>
      </c>
    </row>
    <row r="49" spans="1:23">
      <c r="A49" s="7"/>
      <c r="B49" s="2"/>
      <c r="C49" s="2"/>
      <c r="D49" s="2"/>
      <c r="E49" s="3" t="s">
        <v>88</v>
      </c>
      <c r="F49" s="3"/>
      <c r="G49" s="2"/>
      <c r="H49" s="2" t="s">
        <v>38</v>
      </c>
      <c r="I49" s="3" t="s">
        <v>89</v>
      </c>
      <c r="J49" s="2"/>
      <c r="K49" s="3"/>
      <c r="L49" s="3"/>
      <c r="M49" s="3"/>
      <c r="N49" s="3"/>
      <c r="O49" s="3"/>
      <c r="P49" s="3"/>
      <c r="Q49" s="3"/>
      <c r="R49" s="2"/>
      <c r="S49" s="3"/>
      <c r="T49" s="3"/>
      <c r="U49" s="3"/>
      <c r="V49" s="3"/>
      <c r="W49" s="2">
        <v>6.8</v>
      </c>
    </row>
    <row r="50" spans="1:23">
      <c r="A50" s="7"/>
      <c r="B50" s="2"/>
      <c r="C50" s="2"/>
      <c r="D50" s="2"/>
      <c r="E50" s="3" t="s">
        <v>88</v>
      </c>
      <c r="F50" s="3"/>
      <c r="G50" s="2"/>
      <c r="H50" s="2" t="s">
        <v>38</v>
      </c>
      <c r="I50" s="3" t="s">
        <v>89</v>
      </c>
      <c r="J50" s="2"/>
      <c r="K50" s="3"/>
      <c r="L50" s="3"/>
      <c r="M50" s="3"/>
      <c r="N50" s="3"/>
      <c r="O50" s="3"/>
      <c r="P50" s="3"/>
      <c r="Q50" s="3"/>
      <c r="R50" s="2"/>
      <c r="S50" s="3"/>
      <c r="T50" s="3"/>
      <c r="U50" s="3"/>
      <c r="V50" s="3"/>
      <c r="W50" s="2">
        <v>6.9</v>
      </c>
    </row>
    <row r="51" spans="1:23">
      <c r="A51" s="7"/>
      <c r="B51" s="2"/>
      <c r="C51" s="2"/>
      <c r="D51" s="2"/>
      <c r="E51" s="3" t="s">
        <v>88</v>
      </c>
      <c r="F51" s="3"/>
      <c r="G51" s="2"/>
      <c r="H51" s="2" t="s">
        <v>38</v>
      </c>
      <c r="I51" s="3" t="s">
        <v>89</v>
      </c>
      <c r="J51" s="2"/>
      <c r="K51" s="3"/>
      <c r="L51" s="3"/>
      <c r="M51" s="3"/>
      <c r="N51" s="3"/>
      <c r="O51" s="3"/>
      <c r="P51" s="3"/>
      <c r="Q51" s="3"/>
      <c r="R51" s="2"/>
      <c r="S51" s="3"/>
      <c r="T51" s="3"/>
      <c r="U51" s="3"/>
      <c r="V51" s="3"/>
      <c r="W51" s="2">
        <v>7.1</v>
      </c>
    </row>
    <row r="52" spans="1:23">
      <c r="A52" s="7"/>
      <c r="B52" s="2"/>
      <c r="C52" s="2"/>
      <c r="D52" s="2"/>
      <c r="E52" s="3" t="s">
        <v>88</v>
      </c>
      <c r="F52" s="3"/>
      <c r="G52" s="2"/>
      <c r="H52" s="2" t="s">
        <v>38</v>
      </c>
      <c r="I52" s="3" t="s">
        <v>89</v>
      </c>
      <c r="J52" s="2"/>
      <c r="K52" s="3"/>
      <c r="L52" s="3"/>
      <c r="M52" s="3"/>
      <c r="N52" s="3"/>
      <c r="O52" s="3"/>
      <c r="P52" s="3"/>
      <c r="Q52" s="3"/>
      <c r="R52" s="2"/>
      <c r="S52" s="3"/>
      <c r="T52" s="3"/>
      <c r="U52" s="3"/>
      <c r="V52" s="3"/>
      <c r="W52" s="2">
        <v>7.4</v>
      </c>
    </row>
    <row r="53" spans="1:23">
      <c r="A53" s="7"/>
      <c r="B53" s="2"/>
      <c r="C53" s="2"/>
      <c r="D53" s="2"/>
      <c r="E53" s="3" t="s">
        <v>88</v>
      </c>
      <c r="F53" s="3"/>
      <c r="G53" s="2"/>
      <c r="H53" s="2" t="s">
        <v>38</v>
      </c>
      <c r="I53" s="3" t="s">
        <v>89</v>
      </c>
      <c r="J53" s="2"/>
      <c r="K53" s="3"/>
      <c r="L53" s="3"/>
      <c r="M53" s="3"/>
      <c r="N53" s="3"/>
      <c r="O53" s="3"/>
      <c r="P53" s="3"/>
      <c r="Q53" s="3"/>
      <c r="R53" s="2"/>
      <c r="S53" s="3"/>
      <c r="T53" s="3"/>
      <c r="U53" s="3"/>
      <c r="V53" s="3"/>
      <c r="W53" s="2">
        <v>7.6</v>
      </c>
    </row>
    <row r="54" spans="1:23">
      <c r="A54" s="7"/>
      <c r="B54" s="5"/>
      <c r="C54" s="5"/>
      <c r="D54" s="5"/>
      <c r="E54" s="4" t="s">
        <v>88</v>
      </c>
      <c r="F54" s="4"/>
      <c r="G54" s="5"/>
      <c r="H54" s="5" t="s">
        <v>38</v>
      </c>
      <c r="I54" s="4" t="s">
        <v>89</v>
      </c>
      <c r="J54" s="5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5">
        <v>8.6</v>
      </c>
    </row>
    <row r="55" spans="1:23">
      <c r="A55" s="7"/>
      <c r="B55" s="2" t="s">
        <v>69</v>
      </c>
      <c r="C55" s="2" t="s">
        <v>95</v>
      </c>
      <c r="D55" s="2" t="s">
        <v>79</v>
      </c>
      <c r="E55" s="3"/>
      <c r="F55" s="3"/>
      <c r="G55" s="2"/>
      <c r="H55" s="2" t="s">
        <v>38</v>
      </c>
      <c r="I55" s="3" t="s">
        <v>89</v>
      </c>
      <c r="J55" s="2" t="s">
        <v>70</v>
      </c>
      <c r="K55" s="3"/>
      <c r="L55" s="3"/>
      <c r="M55" s="3"/>
      <c r="N55" s="3"/>
      <c r="O55" s="3" t="s">
        <v>91</v>
      </c>
      <c r="P55" s="3"/>
      <c r="Q55" s="3"/>
      <c r="R55" s="2"/>
      <c r="S55" s="3"/>
      <c r="T55" s="3"/>
      <c r="U55" s="3"/>
      <c r="V55" s="3"/>
      <c r="W55" s="2">
        <v>7</v>
      </c>
    </row>
    <row r="56" spans="1:23">
      <c r="A56" s="7"/>
      <c r="B56" s="2"/>
      <c r="C56" s="2"/>
      <c r="D56" s="2" t="s">
        <v>79</v>
      </c>
      <c r="E56" s="3"/>
      <c r="F56" s="3"/>
      <c r="G56" s="2"/>
      <c r="H56" s="3" t="s">
        <v>38</v>
      </c>
      <c r="I56" s="2" t="s">
        <v>89</v>
      </c>
      <c r="J56" s="2"/>
      <c r="K56" s="3"/>
      <c r="L56" s="3" t="s">
        <v>80</v>
      </c>
      <c r="M56" s="3"/>
      <c r="N56" s="3"/>
      <c r="O56" s="3"/>
      <c r="P56" s="3"/>
      <c r="Q56" s="3"/>
      <c r="R56" s="2"/>
      <c r="S56" s="3" t="s">
        <v>520</v>
      </c>
      <c r="T56" s="3"/>
      <c r="U56" s="3"/>
      <c r="V56" s="3"/>
      <c r="W56" s="2">
        <v>7.2</v>
      </c>
    </row>
    <row r="57" spans="1:23">
      <c r="A57" s="7"/>
      <c r="B57" s="5"/>
      <c r="C57" s="5"/>
      <c r="D57" s="5" t="s">
        <v>79</v>
      </c>
      <c r="E57" s="4"/>
      <c r="F57" s="4"/>
      <c r="G57" s="5"/>
      <c r="H57" s="4" t="s">
        <v>38</v>
      </c>
      <c r="I57" s="5" t="s">
        <v>89</v>
      </c>
      <c r="J57" s="5"/>
      <c r="K57" s="4"/>
      <c r="L57" s="4"/>
      <c r="M57" s="4"/>
      <c r="N57" s="4"/>
      <c r="O57" s="4"/>
      <c r="P57" s="4"/>
      <c r="Q57" s="4"/>
      <c r="R57" s="5"/>
      <c r="S57" s="4" t="s">
        <v>520</v>
      </c>
      <c r="T57" s="4"/>
      <c r="U57" s="4"/>
      <c r="V57" s="4"/>
      <c r="W57" s="5">
        <v>7.1</v>
      </c>
    </row>
    <row r="58" spans="1:23">
      <c r="A58" s="7"/>
      <c r="B58" s="2"/>
      <c r="C58" s="2"/>
      <c r="D58" s="2" t="s">
        <v>79</v>
      </c>
      <c r="E58" s="3"/>
      <c r="F58" s="3"/>
      <c r="G58" s="2"/>
      <c r="H58" s="3" t="s">
        <v>38</v>
      </c>
      <c r="I58" s="2" t="s">
        <v>89</v>
      </c>
      <c r="J58" s="2"/>
      <c r="K58" s="3"/>
      <c r="L58" s="3"/>
      <c r="M58" s="3"/>
      <c r="N58" s="3"/>
      <c r="O58" s="3" t="s">
        <v>91</v>
      </c>
      <c r="P58" s="3"/>
      <c r="Q58" s="3" t="s">
        <v>87</v>
      </c>
      <c r="R58" s="2"/>
      <c r="S58" s="3"/>
      <c r="T58" s="3"/>
      <c r="U58" s="3"/>
      <c r="V58" s="3"/>
      <c r="W58" s="2">
        <v>8</v>
      </c>
    </row>
    <row r="59" spans="1:23">
      <c r="A59" s="7"/>
      <c r="B59" s="2"/>
      <c r="C59" s="2"/>
      <c r="D59" s="2" t="s">
        <v>79</v>
      </c>
      <c r="E59" s="3"/>
      <c r="F59" s="3"/>
      <c r="G59" s="2"/>
      <c r="H59" s="3" t="s">
        <v>38</v>
      </c>
      <c r="I59" s="2" t="s">
        <v>89</v>
      </c>
      <c r="J59" s="2"/>
      <c r="K59" s="3"/>
      <c r="L59" s="3"/>
      <c r="M59" s="3"/>
      <c r="N59" s="3"/>
      <c r="O59" s="3"/>
      <c r="P59" s="3"/>
      <c r="Q59" s="3"/>
      <c r="R59" s="3"/>
      <c r="S59" s="2"/>
      <c r="T59" s="3"/>
      <c r="U59" s="3"/>
      <c r="V59" s="3"/>
      <c r="W59" s="2">
        <v>7.8</v>
      </c>
    </row>
    <row r="60" spans="1:23">
      <c r="A60" s="7"/>
      <c r="B60" s="2" t="s">
        <v>69</v>
      </c>
      <c r="C60" s="2" t="s">
        <v>95</v>
      </c>
      <c r="D60" s="2"/>
      <c r="E60" s="3"/>
      <c r="F60" s="3"/>
      <c r="G60" s="2"/>
      <c r="H60" s="3" t="s">
        <v>38</v>
      </c>
      <c r="I60" s="2" t="s">
        <v>89</v>
      </c>
      <c r="J60" s="2"/>
      <c r="K60" s="3"/>
      <c r="L60" s="3" t="s">
        <v>80</v>
      </c>
      <c r="M60" s="3"/>
      <c r="N60" s="3"/>
      <c r="O60" s="3" t="s">
        <v>91</v>
      </c>
      <c r="P60" s="3"/>
      <c r="Q60" s="3" t="s">
        <v>87</v>
      </c>
      <c r="R60" s="3"/>
      <c r="S60" s="3"/>
      <c r="T60" s="2"/>
      <c r="U60" s="3"/>
      <c r="V60" s="3"/>
      <c r="W60" s="2">
        <v>6.6</v>
      </c>
    </row>
    <row r="61" spans="1:23">
      <c r="A61" s="7"/>
      <c r="B61" s="2" t="s">
        <v>69</v>
      </c>
      <c r="C61" s="2" t="s">
        <v>95</v>
      </c>
      <c r="D61" s="2"/>
      <c r="E61" s="3"/>
      <c r="F61" s="3"/>
      <c r="G61" s="2"/>
      <c r="H61" s="3" t="s">
        <v>38</v>
      </c>
      <c r="I61" s="2" t="s">
        <v>89</v>
      </c>
      <c r="J61" s="2" t="s">
        <v>70</v>
      </c>
      <c r="K61" s="3"/>
      <c r="L61" s="3"/>
      <c r="M61" s="3"/>
      <c r="N61" s="3"/>
      <c r="O61" s="3" t="s">
        <v>91</v>
      </c>
      <c r="P61" s="3" t="s">
        <v>90</v>
      </c>
      <c r="Q61" s="3"/>
      <c r="R61" s="3"/>
      <c r="S61" s="3"/>
      <c r="T61" s="2"/>
      <c r="U61" s="3"/>
      <c r="V61" s="3"/>
      <c r="W61" s="2">
        <v>7.1</v>
      </c>
    </row>
    <row r="62" spans="1:23">
      <c r="A62" s="7"/>
      <c r="B62" s="5" t="s">
        <v>69</v>
      </c>
      <c r="C62" s="5" t="s">
        <v>95</v>
      </c>
      <c r="D62" s="5"/>
      <c r="E62" s="4"/>
      <c r="F62" s="4"/>
      <c r="G62" s="5"/>
      <c r="H62" s="4" t="s">
        <v>38</v>
      </c>
      <c r="I62" s="5" t="s">
        <v>89</v>
      </c>
      <c r="J62" s="5"/>
      <c r="K62" s="4"/>
      <c r="L62" s="4"/>
      <c r="M62" s="4"/>
      <c r="N62" s="4"/>
      <c r="O62" s="4" t="s">
        <v>91</v>
      </c>
      <c r="P62" s="4"/>
      <c r="Q62" s="4"/>
      <c r="R62" s="4"/>
      <c r="S62" s="4"/>
      <c r="T62" s="5"/>
      <c r="U62" s="4"/>
      <c r="V62" s="4"/>
      <c r="W62" s="5">
        <v>8.5</v>
      </c>
    </row>
    <row r="63" spans="1:23">
      <c r="A63" s="7"/>
      <c r="B63" s="2" t="s">
        <v>69</v>
      </c>
      <c r="C63" s="2" t="s">
        <v>95</v>
      </c>
      <c r="D63" s="2"/>
      <c r="E63" s="3"/>
      <c r="F63" s="3"/>
      <c r="G63" s="2"/>
      <c r="H63" s="3" t="s">
        <v>38</v>
      </c>
      <c r="I63" s="2" t="s">
        <v>89</v>
      </c>
      <c r="J63" s="5" t="s">
        <v>70</v>
      </c>
      <c r="K63" s="3"/>
      <c r="L63" s="3"/>
      <c r="M63" s="3"/>
      <c r="N63" s="3"/>
      <c r="O63" s="3"/>
      <c r="P63" s="3"/>
      <c r="Q63" s="3"/>
      <c r="R63" s="3"/>
      <c r="S63" s="3"/>
      <c r="T63" s="2"/>
      <c r="U63" s="3"/>
      <c r="V63" s="3"/>
      <c r="W63" s="2">
        <v>7.8</v>
      </c>
    </row>
    <row r="64" spans="1:23">
      <c r="A64" s="7"/>
      <c r="B64" s="5"/>
      <c r="C64" s="5" t="s">
        <v>95</v>
      </c>
      <c r="D64" s="5"/>
      <c r="E64" s="4"/>
      <c r="F64" s="4"/>
      <c r="G64" s="5"/>
      <c r="H64" s="4" t="s">
        <v>38</v>
      </c>
      <c r="I64" s="5" t="s">
        <v>89</v>
      </c>
      <c r="J64" s="5" t="s">
        <v>70</v>
      </c>
      <c r="K64" s="4"/>
      <c r="L64" s="4"/>
      <c r="M64" s="4"/>
      <c r="N64" s="4"/>
      <c r="O64" s="4" t="s">
        <v>91</v>
      </c>
      <c r="P64" s="4"/>
      <c r="Q64" s="4" t="s">
        <v>87</v>
      </c>
      <c r="R64" s="4"/>
      <c r="S64" s="4"/>
      <c r="T64" s="5"/>
      <c r="U64" s="4"/>
      <c r="V64" s="4"/>
      <c r="W64" s="5">
        <v>7.4</v>
      </c>
    </row>
    <row r="65" spans="1:23">
      <c r="A65" s="7"/>
      <c r="B65" s="5"/>
      <c r="C65" s="5" t="s">
        <v>95</v>
      </c>
      <c r="D65" s="5"/>
      <c r="E65" s="4"/>
      <c r="F65" s="4"/>
      <c r="G65" s="5"/>
      <c r="H65" s="4" t="s">
        <v>38</v>
      </c>
      <c r="I65" s="5" t="s">
        <v>89</v>
      </c>
      <c r="J65" s="5"/>
      <c r="K65" s="4"/>
      <c r="L65" s="4"/>
      <c r="M65" s="4"/>
      <c r="N65" s="4"/>
      <c r="O65" s="4" t="s">
        <v>91</v>
      </c>
      <c r="P65" s="4"/>
      <c r="Q65" s="4" t="s">
        <v>87</v>
      </c>
      <c r="R65" s="4"/>
      <c r="S65" s="4"/>
      <c r="T65" s="5"/>
      <c r="U65" s="4"/>
      <c r="V65" s="4"/>
      <c r="W65" s="5">
        <v>6.9</v>
      </c>
    </row>
    <row r="66" spans="1:23">
      <c r="A66" s="7"/>
      <c r="B66" s="5"/>
      <c r="C66" s="5" t="s">
        <v>95</v>
      </c>
      <c r="D66" s="5"/>
      <c r="E66" s="4"/>
      <c r="F66" s="4"/>
      <c r="G66" s="5"/>
      <c r="H66" s="4" t="s">
        <v>38</v>
      </c>
      <c r="I66" s="5" t="s">
        <v>89</v>
      </c>
      <c r="J66" s="5" t="s">
        <v>70</v>
      </c>
      <c r="K66" s="4"/>
      <c r="L66" s="4"/>
      <c r="M66" s="4"/>
      <c r="N66" s="4"/>
      <c r="O66" s="4"/>
      <c r="P66" s="4"/>
      <c r="Q66" s="4"/>
      <c r="R66" s="4"/>
      <c r="S66" s="4"/>
      <c r="T66" s="5"/>
      <c r="U66" s="4"/>
      <c r="V66" s="4"/>
      <c r="W66" s="5">
        <v>6.8</v>
      </c>
    </row>
    <row r="67" spans="1:23">
      <c r="A67" s="2" t="s">
        <v>56</v>
      </c>
      <c r="B67" s="2" t="s">
        <v>69</v>
      </c>
      <c r="C67" s="2"/>
      <c r="D67" s="2"/>
      <c r="E67" s="3"/>
      <c r="F67" s="3"/>
      <c r="G67" s="2"/>
      <c r="H67" s="3" t="s">
        <v>38</v>
      </c>
      <c r="I67" s="2" t="s">
        <v>89</v>
      </c>
      <c r="J67" s="2"/>
      <c r="K67" s="3"/>
      <c r="L67" s="3"/>
      <c r="M67" s="3"/>
      <c r="N67" s="3"/>
      <c r="O67" s="3"/>
      <c r="P67" s="3"/>
      <c r="Q67" s="3"/>
      <c r="R67" s="3"/>
      <c r="S67" s="3"/>
      <c r="T67" s="2"/>
      <c r="U67" s="3"/>
      <c r="V67" s="3"/>
      <c r="W67" s="2">
        <v>7.1</v>
      </c>
    </row>
    <row r="68" spans="1:23">
      <c r="A68" s="7"/>
      <c r="B68" s="2" t="s">
        <v>69</v>
      </c>
      <c r="C68" s="2"/>
      <c r="D68" s="2"/>
      <c r="E68" s="3"/>
      <c r="F68" s="3"/>
      <c r="G68" s="2"/>
      <c r="H68" s="3" t="s">
        <v>38</v>
      </c>
      <c r="I68" s="2" t="s">
        <v>89</v>
      </c>
      <c r="J68" s="2"/>
      <c r="K68" s="3"/>
      <c r="L68" s="3"/>
      <c r="M68" s="3"/>
      <c r="N68" s="3"/>
      <c r="O68" s="3"/>
      <c r="P68" s="3" t="s">
        <v>90</v>
      </c>
      <c r="Q68" s="3"/>
      <c r="R68" s="3"/>
      <c r="S68" s="3"/>
      <c r="T68" s="2"/>
      <c r="U68" s="3"/>
      <c r="V68" s="3"/>
      <c r="W68" s="2">
        <v>7.5</v>
      </c>
    </row>
    <row r="69" spans="1:23">
      <c r="A69" s="7"/>
      <c r="B69" s="5" t="s">
        <v>69</v>
      </c>
      <c r="C69" s="5"/>
      <c r="D69" s="5"/>
      <c r="E69" s="4"/>
      <c r="F69" s="4"/>
      <c r="G69" s="5"/>
      <c r="H69" s="4" t="s">
        <v>38</v>
      </c>
      <c r="I69" s="5" t="s">
        <v>89</v>
      </c>
      <c r="J69" s="5" t="s">
        <v>70</v>
      </c>
      <c r="K69" s="4"/>
      <c r="L69" s="4"/>
      <c r="M69" s="4"/>
      <c r="N69" s="4"/>
      <c r="O69" s="4"/>
      <c r="P69" s="4"/>
      <c r="Q69" s="4"/>
      <c r="R69" s="4"/>
      <c r="S69" s="4"/>
      <c r="T69" s="5"/>
      <c r="U69" s="4"/>
      <c r="V69" s="4"/>
      <c r="W69" s="5">
        <v>6.8</v>
      </c>
    </row>
    <row r="70" spans="1:23">
      <c r="A70" s="7"/>
      <c r="B70" s="5" t="s">
        <v>69</v>
      </c>
      <c r="C70" s="5"/>
      <c r="D70" s="5"/>
      <c r="E70" s="4"/>
      <c r="F70" s="4"/>
      <c r="G70" s="5"/>
      <c r="H70" s="4" t="s">
        <v>38</v>
      </c>
      <c r="I70" s="5" t="s">
        <v>89</v>
      </c>
      <c r="J70" s="5" t="s">
        <v>70</v>
      </c>
      <c r="K70" s="4"/>
      <c r="L70" s="4"/>
      <c r="M70" s="4"/>
      <c r="N70" s="4"/>
      <c r="O70" s="4"/>
      <c r="P70" s="4"/>
      <c r="Q70" s="4"/>
      <c r="R70" s="4"/>
      <c r="S70" s="4"/>
      <c r="T70" s="5"/>
      <c r="U70" s="4"/>
      <c r="V70" s="4"/>
      <c r="W70" s="5">
        <v>7.2</v>
      </c>
    </row>
    <row r="71" spans="1:23">
      <c r="A71" s="7"/>
      <c r="B71" s="2" t="s">
        <v>69</v>
      </c>
      <c r="C71" s="2"/>
      <c r="D71" s="2"/>
      <c r="E71" s="3"/>
      <c r="F71" s="3"/>
      <c r="G71" s="2"/>
      <c r="H71" s="3" t="s">
        <v>38</v>
      </c>
      <c r="I71" s="2" t="s">
        <v>89</v>
      </c>
      <c r="J71" s="2" t="s">
        <v>70</v>
      </c>
      <c r="K71" s="3"/>
      <c r="L71" s="3"/>
      <c r="M71" s="3"/>
      <c r="N71" s="3"/>
      <c r="O71" s="3"/>
      <c r="P71" s="3"/>
      <c r="Q71" s="3"/>
      <c r="R71" s="3"/>
      <c r="S71" s="3"/>
      <c r="T71" s="2"/>
      <c r="U71" s="3"/>
      <c r="V71" s="3"/>
      <c r="W71" s="2">
        <v>7.8</v>
      </c>
    </row>
    <row r="72" spans="1:23">
      <c r="A72" s="7"/>
      <c r="B72" s="2" t="s">
        <v>69</v>
      </c>
      <c r="C72" s="2"/>
      <c r="D72" s="2"/>
      <c r="E72" s="3"/>
      <c r="F72" s="3"/>
      <c r="G72" s="2"/>
      <c r="H72" s="3" t="s">
        <v>38</v>
      </c>
      <c r="I72" s="2" t="s">
        <v>89</v>
      </c>
      <c r="J72" s="2" t="s">
        <v>70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2"/>
      <c r="V72" s="3"/>
      <c r="W72" s="2">
        <v>7.8</v>
      </c>
    </row>
    <row r="73" spans="1:23">
      <c r="A73" s="7"/>
      <c r="B73" s="5" t="s">
        <v>69</v>
      </c>
      <c r="C73" s="5"/>
      <c r="D73" s="5"/>
      <c r="E73" s="4"/>
      <c r="F73" s="4"/>
      <c r="G73" s="5"/>
      <c r="H73" s="4" t="s">
        <v>38</v>
      </c>
      <c r="I73" s="5" t="s">
        <v>89</v>
      </c>
      <c r="J73" s="5"/>
      <c r="K73" s="4"/>
      <c r="L73" s="4"/>
      <c r="M73" s="4"/>
      <c r="N73" s="4"/>
      <c r="O73" s="4"/>
      <c r="P73" s="4"/>
      <c r="Q73" s="4"/>
      <c r="R73" s="4"/>
      <c r="S73" s="4"/>
      <c r="T73" s="4"/>
      <c r="U73" s="5"/>
      <c r="V73" s="4"/>
      <c r="W73" s="5">
        <v>6.2</v>
      </c>
    </row>
    <row r="74" spans="1:23">
      <c r="A74" s="7"/>
      <c r="B74" s="2" t="s">
        <v>69</v>
      </c>
      <c r="C74" s="2"/>
      <c r="D74" s="2"/>
      <c r="E74" s="3"/>
      <c r="F74" s="3"/>
      <c r="G74" s="2"/>
      <c r="H74" s="3" t="s">
        <v>38</v>
      </c>
      <c r="I74" s="2" t="s">
        <v>89</v>
      </c>
      <c r="J74" s="2"/>
      <c r="K74" s="3"/>
      <c r="L74" s="3"/>
      <c r="M74" s="3"/>
      <c r="N74" s="3"/>
      <c r="O74" s="3"/>
      <c r="P74" s="3"/>
      <c r="Q74" s="3"/>
      <c r="R74" s="3"/>
      <c r="S74" s="3"/>
      <c r="T74" s="3"/>
      <c r="U74" s="2"/>
      <c r="V74" s="3"/>
      <c r="W74" s="2">
        <v>7.1</v>
      </c>
    </row>
    <row r="75" spans="1:23">
      <c r="A75" s="7"/>
      <c r="B75" s="2" t="s">
        <v>69</v>
      </c>
      <c r="C75" s="2"/>
      <c r="D75" s="2"/>
      <c r="E75" s="3"/>
      <c r="F75" s="3"/>
      <c r="G75" s="2"/>
      <c r="H75" s="3" t="s">
        <v>38</v>
      </c>
      <c r="I75" s="2" t="s">
        <v>89</v>
      </c>
      <c r="J75" s="2"/>
      <c r="K75" s="3"/>
      <c r="L75" s="3"/>
      <c r="M75" s="3"/>
      <c r="N75" s="3"/>
      <c r="O75" s="3"/>
      <c r="P75" s="3"/>
      <c r="Q75" s="3"/>
      <c r="R75" s="3"/>
      <c r="S75" s="3"/>
      <c r="T75" s="3"/>
      <c r="U75" s="2"/>
      <c r="V75" s="3"/>
      <c r="W75" s="2">
        <v>7.3</v>
      </c>
    </row>
    <row r="76" spans="1:23">
      <c r="A76" s="7"/>
      <c r="B76" s="5" t="s">
        <v>69</v>
      </c>
      <c r="C76" s="5"/>
      <c r="D76" s="5"/>
      <c r="E76" s="4"/>
      <c r="F76" s="4"/>
      <c r="G76" s="5"/>
      <c r="H76" s="4" t="s">
        <v>38</v>
      </c>
      <c r="I76" s="5" t="s">
        <v>89</v>
      </c>
      <c r="J76" s="5"/>
      <c r="K76" s="4"/>
      <c r="L76" s="4"/>
      <c r="M76" s="4"/>
      <c r="N76" s="4"/>
      <c r="O76" s="4"/>
      <c r="P76" s="4"/>
      <c r="Q76" s="4"/>
      <c r="R76" s="4"/>
      <c r="S76" s="4"/>
      <c r="T76" s="4"/>
      <c r="U76" s="5"/>
      <c r="V76" s="4"/>
      <c r="W76" s="5">
        <v>7.3</v>
      </c>
    </row>
    <row r="77" spans="1:23">
      <c r="A77" s="5" t="s">
        <v>56</v>
      </c>
      <c r="B77" s="5"/>
      <c r="C77" s="5"/>
      <c r="D77" s="5"/>
      <c r="E77" s="4"/>
      <c r="F77" s="4"/>
      <c r="G77" s="5"/>
      <c r="H77" s="4" t="s">
        <v>38</v>
      </c>
      <c r="I77" s="5" t="s">
        <v>89</v>
      </c>
      <c r="J77" s="5"/>
      <c r="K77" s="4"/>
      <c r="L77" s="4"/>
      <c r="M77" s="4"/>
      <c r="N77" s="4"/>
      <c r="O77" s="4"/>
      <c r="P77" s="4"/>
      <c r="Q77" s="4"/>
      <c r="R77" s="4"/>
      <c r="S77" s="4" t="s">
        <v>520</v>
      </c>
      <c r="T77" s="4"/>
      <c r="U77" s="5"/>
      <c r="V77" s="4"/>
      <c r="W77" s="5">
        <v>7.2</v>
      </c>
    </row>
    <row r="78" spans="1:23">
      <c r="A78" s="2" t="s">
        <v>56</v>
      </c>
      <c r="B78" s="2"/>
      <c r="C78" s="2"/>
      <c r="D78" s="2"/>
      <c r="E78" s="3"/>
      <c r="F78" s="3"/>
      <c r="G78" s="2"/>
      <c r="H78" s="3" t="s">
        <v>38</v>
      </c>
      <c r="I78" s="2" t="s">
        <v>89</v>
      </c>
      <c r="J78" s="2"/>
      <c r="K78" s="3"/>
      <c r="L78" s="3"/>
      <c r="M78" s="3"/>
      <c r="N78" s="3"/>
      <c r="O78" s="3"/>
      <c r="P78" s="3"/>
      <c r="Q78" s="3"/>
      <c r="R78" s="3"/>
      <c r="S78" s="3" t="s">
        <v>520</v>
      </c>
      <c r="T78" s="3"/>
      <c r="U78" s="2"/>
      <c r="V78" s="3"/>
      <c r="W78" s="2">
        <v>7.2</v>
      </c>
    </row>
    <row r="79" spans="1:23">
      <c r="A79" s="7"/>
      <c r="B79" s="2"/>
      <c r="C79" s="2"/>
      <c r="D79" s="2"/>
      <c r="E79" s="3"/>
      <c r="F79" s="3"/>
      <c r="G79" s="2"/>
      <c r="H79" s="3" t="s">
        <v>38</v>
      </c>
      <c r="I79" s="2" t="s">
        <v>89</v>
      </c>
      <c r="J79" s="2"/>
      <c r="K79" s="3"/>
      <c r="L79" s="3"/>
      <c r="M79" s="3"/>
      <c r="N79" s="3"/>
      <c r="O79" s="3"/>
      <c r="P79" s="3"/>
      <c r="Q79" s="3"/>
      <c r="R79" s="3"/>
      <c r="S79" s="3" t="s">
        <v>520</v>
      </c>
      <c r="T79" s="3"/>
      <c r="U79" s="3"/>
      <c r="V79" s="2"/>
      <c r="W79" s="2">
        <v>6.7</v>
      </c>
    </row>
    <row r="80" spans="1:23">
      <c r="A80" s="7"/>
      <c r="B80" s="5"/>
      <c r="C80" s="5"/>
      <c r="D80" s="5"/>
      <c r="E80" s="4"/>
      <c r="F80" s="4"/>
      <c r="G80" s="5"/>
      <c r="H80" s="4" t="s">
        <v>38</v>
      </c>
      <c r="I80" s="5" t="s">
        <v>89</v>
      </c>
      <c r="J80" s="5"/>
      <c r="K80" s="4"/>
      <c r="L80" s="4"/>
      <c r="M80" s="4"/>
      <c r="N80" s="4"/>
      <c r="O80" s="4"/>
      <c r="P80" s="4"/>
      <c r="Q80" s="4"/>
      <c r="R80" s="4"/>
      <c r="S80" s="4" t="s">
        <v>520</v>
      </c>
      <c r="T80" s="4"/>
      <c r="U80" s="4"/>
      <c r="V80" s="5"/>
      <c r="W80" s="5">
        <v>6.9</v>
      </c>
    </row>
    <row r="81" spans="1:23">
      <c r="A81" s="7"/>
      <c r="B81" s="2"/>
      <c r="C81" s="2"/>
      <c r="D81" s="2"/>
      <c r="E81" s="3"/>
      <c r="F81" s="3"/>
      <c r="G81" s="2"/>
      <c r="H81" s="3" t="s">
        <v>38</v>
      </c>
      <c r="I81" s="2" t="s">
        <v>89</v>
      </c>
      <c r="J81" s="2"/>
      <c r="K81" s="3"/>
      <c r="L81" s="3"/>
      <c r="M81" s="3"/>
      <c r="N81" s="3"/>
      <c r="O81" s="3"/>
      <c r="P81" s="3"/>
      <c r="Q81" s="3"/>
      <c r="R81" s="3"/>
      <c r="S81" s="3" t="s">
        <v>520</v>
      </c>
      <c r="T81" s="3"/>
      <c r="U81" s="3"/>
      <c r="V81" s="2"/>
      <c r="W81" s="2">
        <v>7</v>
      </c>
    </row>
    <row r="82" spans="1:23">
      <c r="A82" s="7"/>
      <c r="B82" s="5"/>
      <c r="C82" s="5"/>
      <c r="D82" s="5"/>
      <c r="E82" s="4"/>
      <c r="F82" s="4"/>
      <c r="G82" s="5"/>
      <c r="H82" s="4" t="s">
        <v>38</v>
      </c>
      <c r="I82" s="5" t="s">
        <v>89</v>
      </c>
      <c r="J82" s="5"/>
      <c r="K82" s="4"/>
      <c r="L82" s="4"/>
      <c r="M82" s="4"/>
      <c r="N82" s="4"/>
      <c r="O82" s="4"/>
      <c r="P82" s="4"/>
      <c r="Q82" s="4"/>
      <c r="R82" s="4"/>
      <c r="S82" s="4" t="s">
        <v>520</v>
      </c>
      <c r="T82" s="4"/>
      <c r="U82" s="4"/>
      <c r="V82" s="4"/>
      <c r="W82" s="5">
        <v>7</v>
      </c>
    </row>
    <row r="83" spans="1:23">
      <c r="A83" s="7"/>
      <c r="B83" s="5"/>
      <c r="C83" s="5"/>
      <c r="D83" s="5"/>
      <c r="E83" s="4"/>
      <c r="F83" s="4"/>
      <c r="G83" s="5"/>
      <c r="H83" s="4" t="s">
        <v>38</v>
      </c>
      <c r="I83" s="5" t="s">
        <v>89</v>
      </c>
      <c r="J83" s="5"/>
      <c r="K83" s="4"/>
      <c r="L83" s="4"/>
      <c r="M83" s="4"/>
      <c r="N83" s="4"/>
      <c r="O83" s="4" t="s">
        <v>91</v>
      </c>
      <c r="P83" s="4"/>
      <c r="Q83" s="4" t="s">
        <v>87</v>
      </c>
      <c r="R83" s="4"/>
      <c r="S83" s="4"/>
      <c r="T83" s="4"/>
      <c r="U83" s="4"/>
      <c r="V83" s="4"/>
      <c r="W83" s="5">
        <v>7.9</v>
      </c>
    </row>
    <row r="84" spans="1:23">
      <c r="A84" s="7"/>
      <c r="B84" s="5"/>
      <c r="C84" s="5"/>
      <c r="D84" s="5"/>
      <c r="E84" s="4"/>
      <c r="F84" s="4"/>
      <c r="G84" s="5"/>
      <c r="H84" s="4" t="s">
        <v>38</v>
      </c>
      <c r="I84" s="5" t="s">
        <v>89</v>
      </c>
      <c r="J84" s="5"/>
      <c r="K84" s="4"/>
      <c r="L84" s="4"/>
      <c r="M84" s="4"/>
      <c r="N84" s="4"/>
      <c r="O84" s="4" t="s">
        <v>91</v>
      </c>
      <c r="P84" s="4"/>
      <c r="Q84" s="4" t="s">
        <v>87</v>
      </c>
      <c r="R84" s="4"/>
      <c r="S84" s="4"/>
      <c r="T84" s="4"/>
      <c r="U84" s="4"/>
      <c r="V84" s="4"/>
      <c r="W84" s="5">
        <v>8</v>
      </c>
    </row>
    <row r="85" spans="1:23">
      <c r="A85" s="7"/>
      <c r="B85" s="2"/>
      <c r="C85" s="2"/>
      <c r="D85" s="2"/>
      <c r="E85" s="3"/>
      <c r="F85" s="3"/>
      <c r="G85" s="2"/>
      <c r="H85" s="3" t="s">
        <v>38</v>
      </c>
      <c r="I85" s="2" t="s">
        <v>89</v>
      </c>
      <c r="J85" s="2"/>
      <c r="K85" s="3"/>
      <c r="L85" s="3"/>
      <c r="M85" s="3"/>
      <c r="N85" s="3" t="s">
        <v>128</v>
      </c>
      <c r="O85" s="3"/>
      <c r="P85" s="3"/>
      <c r="Q85" s="3" t="s">
        <v>87</v>
      </c>
      <c r="R85" s="3"/>
      <c r="S85" s="3"/>
      <c r="T85" s="3"/>
      <c r="U85" s="3"/>
      <c r="V85" s="3"/>
      <c r="W85" s="2">
        <v>5.8</v>
      </c>
    </row>
    <row r="86" spans="1:23">
      <c r="A86" s="7"/>
      <c r="B86" s="2"/>
      <c r="C86" s="2"/>
      <c r="D86" s="2"/>
      <c r="E86" s="3"/>
      <c r="F86" s="3"/>
      <c r="G86" s="2"/>
      <c r="H86" s="3" t="s">
        <v>38</v>
      </c>
      <c r="I86" s="2" t="s">
        <v>89</v>
      </c>
      <c r="J86" s="2" t="s">
        <v>70</v>
      </c>
      <c r="K86" s="3"/>
      <c r="L86" s="3"/>
      <c r="M86" s="3"/>
      <c r="N86" s="3"/>
      <c r="O86" s="3"/>
      <c r="P86" s="3"/>
      <c r="Q86" s="3" t="s">
        <v>87</v>
      </c>
      <c r="R86" s="3"/>
      <c r="S86" s="3"/>
      <c r="T86" s="3"/>
      <c r="U86" s="3"/>
      <c r="V86" s="3"/>
      <c r="W86" s="2">
        <v>6.7</v>
      </c>
    </row>
    <row r="87" spans="1:23">
      <c r="A87" s="7"/>
      <c r="B87" s="2"/>
      <c r="C87" s="2"/>
      <c r="D87" s="2"/>
      <c r="E87" s="3"/>
      <c r="F87" s="3"/>
      <c r="G87" s="2"/>
      <c r="H87" s="3" t="s">
        <v>38</v>
      </c>
      <c r="I87" s="2" t="s">
        <v>89</v>
      </c>
      <c r="J87" s="2" t="s">
        <v>70</v>
      </c>
      <c r="K87" s="3"/>
      <c r="L87" s="3"/>
      <c r="M87" s="3"/>
      <c r="N87" s="3"/>
      <c r="O87" s="3"/>
      <c r="P87" s="3"/>
      <c r="Q87" s="3" t="s">
        <v>87</v>
      </c>
      <c r="R87" s="3"/>
      <c r="S87" s="3"/>
      <c r="T87" s="3"/>
      <c r="U87" s="3"/>
      <c r="V87" s="3"/>
      <c r="W87" s="2">
        <v>7</v>
      </c>
    </row>
    <row r="88" spans="1:23">
      <c r="A88" s="7"/>
      <c r="B88" s="5"/>
      <c r="C88" s="5"/>
      <c r="D88" s="5"/>
      <c r="E88" s="4"/>
      <c r="F88" s="4"/>
      <c r="G88" s="5"/>
      <c r="H88" s="4" t="s">
        <v>38</v>
      </c>
      <c r="I88" s="5" t="s">
        <v>89</v>
      </c>
      <c r="J88" s="4" t="s">
        <v>70</v>
      </c>
      <c r="K88" s="4"/>
      <c r="L88" s="4"/>
      <c r="M88" s="4"/>
      <c r="N88" s="4"/>
      <c r="O88" s="4"/>
      <c r="P88" s="4"/>
      <c r="Q88" s="4" t="s">
        <v>87</v>
      </c>
      <c r="R88" s="4"/>
      <c r="S88" s="4"/>
      <c r="T88" s="4"/>
      <c r="U88" s="4"/>
      <c r="V88" s="4"/>
      <c r="W88" s="5">
        <v>7</v>
      </c>
    </row>
    <row r="89" spans="1:23">
      <c r="A89" s="7"/>
      <c r="B89" s="2"/>
      <c r="C89" s="2"/>
      <c r="D89" s="2"/>
      <c r="E89" s="3"/>
      <c r="F89" s="3"/>
      <c r="G89" s="2"/>
      <c r="H89" s="3" t="s">
        <v>38</v>
      </c>
      <c r="I89" s="2" t="s">
        <v>89</v>
      </c>
      <c r="J89" s="3"/>
      <c r="K89" s="3"/>
      <c r="L89" s="2"/>
      <c r="M89" s="3"/>
      <c r="N89" s="3"/>
      <c r="O89" s="3"/>
      <c r="P89" s="3"/>
      <c r="Q89" s="3" t="s">
        <v>87</v>
      </c>
      <c r="R89" s="3"/>
      <c r="S89" s="3"/>
      <c r="T89" s="3"/>
      <c r="U89" s="3"/>
      <c r="V89" s="3"/>
      <c r="W89" s="2">
        <v>6.7</v>
      </c>
    </row>
    <row r="90" spans="1:23">
      <c r="A90" s="7"/>
      <c r="B90" s="2"/>
      <c r="C90" s="2"/>
      <c r="D90" s="2"/>
      <c r="E90" s="3"/>
      <c r="F90" s="3"/>
      <c r="G90" s="2"/>
      <c r="H90" s="3" t="s">
        <v>38</v>
      </c>
      <c r="I90" s="2" t="s">
        <v>89</v>
      </c>
      <c r="J90" s="3"/>
      <c r="K90" s="3"/>
      <c r="L90" s="2"/>
      <c r="M90" s="3"/>
      <c r="N90" s="3"/>
      <c r="O90" s="3"/>
      <c r="P90" s="3"/>
      <c r="Q90" s="3" t="s">
        <v>87</v>
      </c>
      <c r="R90" s="3"/>
      <c r="S90" s="3"/>
      <c r="T90" s="3"/>
      <c r="U90" s="3"/>
      <c r="V90" s="3"/>
      <c r="W90" s="2">
        <v>7.3</v>
      </c>
    </row>
    <row r="91" spans="1:23">
      <c r="A91" s="7"/>
      <c r="B91" s="2"/>
      <c r="C91" s="2"/>
      <c r="D91" s="2"/>
      <c r="E91" s="3"/>
      <c r="F91" s="3"/>
      <c r="G91" s="2"/>
      <c r="H91" s="3" t="s">
        <v>38</v>
      </c>
      <c r="I91" s="2" t="s">
        <v>89</v>
      </c>
      <c r="J91" s="3"/>
      <c r="K91" s="3"/>
      <c r="L91" s="2"/>
      <c r="M91" s="3"/>
      <c r="N91" s="3" t="s">
        <v>128</v>
      </c>
      <c r="O91" s="3" t="s">
        <v>91</v>
      </c>
      <c r="P91" s="3"/>
      <c r="Q91" s="3"/>
      <c r="R91" s="3"/>
      <c r="S91" s="3"/>
      <c r="T91" s="3"/>
      <c r="U91" s="3"/>
      <c r="V91" s="3"/>
      <c r="W91" s="2">
        <v>4.4000000000000004</v>
      </c>
    </row>
    <row r="92" spans="1:23">
      <c r="A92" s="7"/>
      <c r="B92" s="2"/>
      <c r="C92" s="2"/>
      <c r="D92" s="2"/>
      <c r="E92" s="3"/>
      <c r="F92" s="3"/>
      <c r="G92" s="2"/>
      <c r="H92" s="3" t="s">
        <v>38</v>
      </c>
      <c r="I92" s="2" t="s">
        <v>89</v>
      </c>
      <c r="J92" s="3"/>
      <c r="K92" s="3"/>
      <c r="L92" s="2"/>
      <c r="M92" s="3"/>
      <c r="N92" s="3"/>
      <c r="O92" s="3" t="s">
        <v>91</v>
      </c>
      <c r="P92" s="3"/>
      <c r="Q92" s="3"/>
      <c r="R92" s="3"/>
      <c r="S92" s="3"/>
      <c r="T92" s="3"/>
      <c r="U92" s="3"/>
      <c r="V92" s="3"/>
      <c r="W92" s="2">
        <v>7.5</v>
      </c>
    </row>
    <row r="93" spans="1:23">
      <c r="A93" s="7"/>
      <c r="B93" s="2"/>
      <c r="C93" s="2"/>
      <c r="D93" s="2"/>
      <c r="E93" s="3"/>
      <c r="F93" s="3"/>
      <c r="G93" s="2"/>
      <c r="H93" s="3" t="s">
        <v>38</v>
      </c>
      <c r="I93" s="2" t="s">
        <v>89</v>
      </c>
      <c r="J93" s="3" t="s">
        <v>70</v>
      </c>
      <c r="K93" s="3"/>
      <c r="L93" s="3"/>
      <c r="M93" s="2"/>
      <c r="N93" s="3"/>
      <c r="O93" s="3"/>
      <c r="P93" s="3"/>
      <c r="Q93" s="3"/>
      <c r="R93" s="3"/>
      <c r="S93" s="3"/>
      <c r="T93" s="3"/>
      <c r="U93" s="3"/>
      <c r="V93" s="3"/>
      <c r="W93" s="2">
        <v>5.9</v>
      </c>
    </row>
    <row r="94" spans="1:23">
      <c r="A94" s="7"/>
      <c r="B94" s="2"/>
      <c r="C94" s="2"/>
      <c r="D94" s="2"/>
      <c r="E94" s="3"/>
      <c r="F94" s="3"/>
      <c r="G94" s="2"/>
      <c r="H94" s="3" t="s">
        <v>38</v>
      </c>
      <c r="I94" s="2" t="s">
        <v>89</v>
      </c>
      <c r="J94" s="3" t="s">
        <v>70</v>
      </c>
      <c r="K94" s="3"/>
      <c r="L94" s="3"/>
      <c r="M94" s="2"/>
      <c r="N94" s="3"/>
      <c r="O94" s="3"/>
      <c r="P94" s="3"/>
      <c r="Q94" s="3"/>
      <c r="R94" s="3"/>
      <c r="S94" s="3"/>
      <c r="T94" s="3"/>
      <c r="U94" s="3"/>
      <c r="V94" s="3"/>
      <c r="W94" s="2">
        <v>6.8</v>
      </c>
    </row>
    <row r="95" spans="1:23">
      <c r="A95" s="7"/>
      <c r="B95" s="2"/>
      <c r="C95" s="2"/>
      <c r="D95" s="2"/>
      <c r="E95" s="3"/>
      <c r="F95" s="3"/>
      <c r="G95" s="2"/>
      <c r="H95" s="3" t="s">
        <v>38</v>
      </c>
      <c r="I95" s="2" t="s">
        <v>89</v>
      </c>
      <c r="J95" s="3"/>
      <c r="K95" s="3"/>
      <c r="L95" s="3"/>
      <c r="M95" s="2"/>
      <c r="N95" s="3"/>
      <c r="O95" s="3"/>
      <c r="P95" s="3"/>
      <c r="Q95" s="3"/>
      <c r="R95" s="3"/>
      <c r="S95" s="3"/>
      <c r="T95" s="3"/>
      <c r="U95" s="3"/>
      <c r="V95" s="3"/>
      <c r="W95" s="2">
        <v>6.3</v>
      </c>
    </row>
    <row r="96" spans="1:23">
      <c r="A96" s="7"/>
      <c r="B96" s="5"/>
      <c r="C96" s="5"/>
      <c r="D96" s="5"/>
      <c r="E96" s="4"/>
      <c r="F96" s="4"/>
      <c r="G96" s="5"/>
      <c r="H96" s="4" t="s">
        <v>38</v>
      </c>
      <c r="I96" s="5" t="s">
        <v>89</v>
      </c>
      <c r="J96" s="4"/>
      <c r="K96" s="4"/>
      <c r="L96" s="4"/>
      <c r="M96" s="5"/>
      <c r="N96" s="4"/>
      <c r="O96" s="4"/>
      <c r="P96" s="4"/>
      <c r="Q96" s="4"/>
      <c r="R96" s="4"/>
      <c r="S96" s="4"/>
      <c r="T96" s="4"/>
      <c r="U96" s="4"/>
      <c r="V96" s="4"/>
      <c r="W96" s="5">
        <v>6.3</v>
      </c>
    </row>
    <row r="97" spans="1:23">
      <c r="A97" s="7"/>
      <c r="B97" s="2"/>
      <c r="C97" s="2"/>
      <c r="D97" s="2"/>
      <c r="E97" s="3"/>
      <c r="F97" s="3"/>
      <c r="G97" s="2"/>
      <c r="H97" s="3" t="s">
        <v>38</v>
      </c>
      <c r="I97" s="2" t="s">
        <v>89</v>
      </c>
      <c r="J97" s="3"/>
      <c r="K97" s="3"/>
      <c r="L97" s="3"/>
      <c r="M97" s="3"/>
      <c r="N97" s="2"/>
      <c r="O97" s="3"/>
      <c r="P97" s="3"/>
      <c r="Q97" s="3"/>
      <c r="R97" s="3"/>
      <c r="S97" s="3"/>
      <c r="T97" s="3"/>
      <c r="U97" s="3"/>
      <c r="V97" s="3"/>
      <c r="W97" s="2">
        <v>6.4</v>
      </c>
    </row>
    <row r="98" spans="1:23">
      <c r="A98" s="7"/>
      <c r="B98" s="5"/>
      <c r="C98" s="5"/>
      <c r="D98" s="5"/>
      <c r="E98" s="4"/>
      <c r="F98" s="4"/>
      <c r="G98" s="5"/>
      <c r="H98" s="4" t="s">
        <v>38</v>
      </c>
      <c r="I98" s="5" t="s">
        <v>89</v>
      </c>
      <c r="J98" s="4"/>
      <c r="K98" s="4"/>
      <c r="L98" s="4"/>
      <c r="M98" s="4"/>
      <c r="N98" s="5"/>
      <c r="O98" s="4"/>
      <c r="P98" s="4"/>
      <c r="Q98" s="4"/>
      <c r="R98" s="4"/>
      <c r="S98" s="4"/>
      <c r="T98" s="4"/>
      <c r="U98" s="4"/>
      <c r="V98" s="4"/>
      <c r="W98" s="5">
        <v>6.6</v>
      </c>
    </row>
    <row r="99" spans="1:23">
      <c r="A99" s="7"/>
      <c r="B99" s="2"/>
      <c r="C99" s="2"/>
      <c r="D99" s="2"/>
      <c r="E99" s="3"/>
      <c r="F99" s="3"/>
      <c r="G99" s="2"/>
      <c r="H99" s="3" t="s">
        <v>38</v>
      </c>
      <c r="I99" s="2" t="s">
        <v>89</v>
      </c>
      <c r="J99" s="3"/>
      <c r="K99" s="3"/>
      <c r="L99" s="3"/>
      <c r="M99" s="3"/>
      <c r="N99" s="2"/>
      <c r="O99" s="3"/>
      <c r="P99" s="3"/>
      <c r="Q99" s="3"/>
      <c r="R99" s="3"/>
      <c r="S99" s="3"/>
      <c r="T99" s="3"/>
      <c r="U99" s="3"/>
      <c r="V99" s="3"/>
      <c r="W99" s="2">
        <v>6.7</v>
      </c>
    </row>
    <row r="100" spans="1:23">
      <c r="A100" s="7"/>
      <c r="B100" s="2"/>
      <c r="C100" s="2"/>
      <c r="D100" s="2"/>
      <c r="E100" s="3"/>
      <c r="F100" s="3"/>
      <c r="G100" s="2"/>
      <c r="H100" s="3" t="s">
        <v>38</v>
      </c>
      <c r="I100" s="2" t="s">
        <v>89</v>
      </c>
      <c r="J100" s="3"/>
      <c r="K100" s="3"/>
      <c r="L100" s="3"/>
      <c r="M100" s="3"/>
      <c r="N100" s="2"/>
      <c r="O100" s="3"/>
      <c r="P100" s="3"/>
      <c r="Q100" s="3"/>
      <c r="R100" s="3"/>
      <c r="S100" s="3"/>
      <c r="T100" s="3"/>
      <c r="U100" s="3"/>
      <c r="V100" s="3"/>
      <c r="W100" s="2">
        <v>6.9</v>
      </c>
    </row>
    <row r="101" spans="1:23">
      <c r="A101" s="7"/>
      <c r="B101" s="2"/>
      <c r="C101" s="2"/>
      <c r="D101" s="2"/>
      <c r="E101" s="3"/>
      <c r="F101" s="3"/>
      <c r="G101" s="2"/>
      <c r="H101" s="3" t="s">
        <v>38</v>
      </c>
      <c r="I101" s="2" t="s">
        <v>89</v>
      </c>
      <c r="J101" s="3"/>
      <c r="K101" s="3"/>
      <c r="L101" s="3"/>
      <c r="M101" s="3"/>
      <c r="N101" s="2"/>
      <c r="O101" s="3"/>
      <c r="P101" s="3"/>
      <c r="Q101" s="3"/>
      <c r="R101" s="3"/>
      <c r="S101" s="3"/>
      <c r="T101" s="3"/>
      <c r="U101" s="3"/>
      <c r="V101" s="3"/>
      <c r="W101" s="2">
        <v>7.6</v>
      </c>
    </row>
    <row r="102" spans="1:23">
      <c r="A102" s="7"/>
      <c r="B102" s="2"/>
      <c r="C102" s="2"/>
      <c r="D102" s="2"/>
      <c r="E102" s="3"/>
      <c r="F102" s="2"/>
      <c r="G102" s="3"/>
      <c r="H102" s="3" t="s">
        <v>38</v>
      </c>
      <c r="I102" s="2" t="s">
        <v>89</v>
      </c>
      <c r="J102" s="3"/>
      <c r="K102" s="3"/>
      <c r="L102" s="3"/>
      <c r="M102" s="3"/>
      <c r="N102" s="2"/>
      <c r="O102" s="3"/>
      <c r="P102" s="3"/>
      <c r="Q102" s="3"/>
      <c r="R102" s="3"/>
      <c r="S102" s="3"/>
      <c r="T102" s="3"/>
      <c r="U102" s="3"/>
      <c r="V102" s="3"/>
      <c r="W102" s="2">
        <v>8.5</v>
      </c>
    </row>
    <row r="103" spans="1:23">
      <c r="A103" s="2" t="s">
        <v>56</v>
      </c>
      <c r="B103" s="2" t="s">
        <v>69</v>
      </c>
      <c r="C103" s="2" t="s">
        <v>95</v>
      </c>
      <c r="D103" s="2"/>
      <c r="E103" s="3" t="s">
        <v>88</v>
      </c>
      <c r="F103" s="2" t="s">
        <v>37</v>
      </c>
      <c r="G103" s="3"/>
      <c r="H103" s="3"/>
      <c r="I103" s="2" t="s">
        <v>89</v>
      </c>
      <c r="J103" s="3" t="s">
        <v>70</v>
      </c>
      <c r="K103" s="3"/>
      <c r="L103" s="3"/>
      <c r="M103" s="3"/>
      <c r="N103" s="2"/>
      <c r="O103" s="3"/>
      <c r="P103" s="3"/>
      <c r="Q103" s="3"/>
      <c r="R103" s="3"/>
      <c r="S103" s="3"/>
      <c r="T103" s="3"/>
      <c r="U103" s="3"/>
      <c r="V103" s="3"/>
      <c r="W103" s="2">
        <v>6.2</v>
      </c>
    </row>
    <row r="104" spans="1:23">
      <c r="A104" s="7"/>
      <c r="B104" s="2" t="s">
        <v>69</v>
      </c>
      <c r="C104" s="2" t="s">
        <v>95</v>
      </c>
      <c r="D104" s="2"/>
      <c r="E104" s="3" t="s">
        <v>88</v>
      </c>
      <c r="F104" s="2" t="s">
        <v>37</v>
      </c>
      <c r="G104" s="3"/>
      <c r="H104" s="3"/>
      <c r="I104" s="2" t="s">
        <v>89</v>
      </c>
      <c r="J104" s="3"/>
      <c r="K104" s="3"/>
      <c r="L104" s="3"/>
      <c r="M104" s="3"/>
      <c r="N104" s="2"/>
      <c r="O104" s="3"/>
      <c r="P104" s="3"/>
      <c r="Q104" s="3"/>
      <c r="R104" s="3"/>
      <c r="S104" s="3"/>
      <c r="T104" s="3"/>
      <c r="U104" s="3"/>
      <c r="V104" s="3"/>
      <c r="W104" s="2">
        <v>7.8</v>
      </c>
    </row>
    <row r="105" spans="1:23">
      <c r="A105" s="2" t="s">
        <v>56</v>
      </c>
      <c r="B105" s="2"/>
      <c r="C105" s="2" t="s">
        <v>95</v>
      </c>
      <c r="D105" s="2"/>
      <c r="E105" s="3" t="s">
        <v>88</v>
      </c>
      <c r="F105" s="2" t="s">
        <v>37</v>
      </c>
      <c r="G105" s="3"/>
      <c r="H105" s="3"/>
      <c r="I105" s="2" t="s">
        <v>89</v>
      </c>
      <c r="J105" s="3"/>
      <c r="K105" s="3"/>
      <c r="L105" s="3"/>
      <c r="M105" s="3"/>
      <c r="N105" s="3"/>
      <c r="O105" s="2"/>
      <c r="P105" s="3"/>
      <c r="Q105" s="3"/>
      <c r="R105" s="3"/>
      <c r="S105" s="3"/>
      <c r="T105" s="3"/>
      <c r="U105" s="3"/>
      <c r="V105" s="3"/>
      <c r="W105" s="2">
        <v>6.5</v>
      </c>
    </row>
    <row r="106" spans="1:23">
      <c r="A106" s="2" t="s">
        <v>56</v>
      </c>
      <c r="B106" s="2" t="s">
        <v>69</v>
      </c>
      <c r="C106" s="2"/>
      <c r="D106" s="2"/>
      <c r="E106" s="3" t="s">
        <v>88</v>
      </c>
      <c r="F106" s="2" t="s">
        <v>37</v>
      </c>
      <c r="G106" s="3"/>
      <c r="H106" s="3"/>
      <c r="I106" s="2" t="s">
        <v>89</v>
      </c>
      <c r="J106" s="3"/>
      <c r="K106" s="3"/>
      <c r="L106" s="3"/>
      <c r="M106" s="3"/>
      <c r="N106" s="3"/>
      <c r="O106" s="2"/>
      <c r="P106" s="3"/>
      <c r="Q106" s="3" t="s">
        <v>87</v>
      </c>
      <c r="R106" s="3"/>
      <c r="S106" s="3"/>
      <c r="T106" s="3" t="s">
        <v>57</v>
      </c>
      <c r="U106" s="3"/>
      <c r="V106" s="3"/>
      <c r="W106" s="2">
        <v>5</v>
      </c>
    </row>
    <row r="107" spans="1:23">
      <c r="A107" s="7"/>
      <c r="B107" s="2" t="s">
        <v>69</v>
      </c>
      <c r="C107" s="2"/>
      <c r="D107" s="2"/>
      <c r="E107" s="3" t="s">
        <v>88</v>
      </c>
      <c r="F107" s="2" t="s">
        <v>37</v>
      </c>
      <c r="G107" s="3"/>
      <c r="H107" s="3"/>
      <c r="I107" s="2" t="s">
        <v>89</v>
      </c>
      <c r="J107" s="3"/>
      <c r="K107" s="3"/>
      <c r="L107" s="3"/>
      <c r="M107" s="3"/>
      <c r="N107" s="3"/>
      <c r="O107" s="2"/>
      <c r="P107" s="3" t="s">
        <v>90</v>
      </c>
      <c r="Q107" s="3"/>
      <c r="R107" s="3"/>
      <c r="S107" s="3"/>
      <c r="T107" s="3"/>
      <c r="U107" s="3"/>
      <c r="V107" s="3"/>
      <c r="W107" s="2">
        <v>5.6</v>
      </c>
    </row>
    <row r="108" spans="1:23">
      <c r="A108" s="7"/>
      <c r="B108" s="5" t="s">
        <v>69</v>
      </c>
      <c r="C108" s="5"/>
      <c r="D108" s="5"/>
      <c r="E108" s="4" t="s">
        <v>88</v>
      </c>
      <c r="F108" s="5" t="s">
        <v>37</v>
      </c>
      <c r="G108" s="5"/>
      <c r="H108" s="4"/>
      <c r="I108" s="5" t="s">
        <v>89</v>
      </c>
      <c r="J108" s="4"/>
      <c r="K108" s="4"/>
      <c r="L108" s="4"/>
      <c r="M108" s="4"/>
      <c r="N108" s="4"/>
      <c r="O108" s="5" t="s">
        <v>91</v>
      </c>
      <c r="P108" s="4"/>
      <c r="Q108" s="4"/>
      <c r="R108" s="4"/>
      <c r="S108" s="4"/>
      <c r="T108" s="4"/>
      <c r="U108" s="4"/>
      <c r="V108" s="4"/>
      <c r="W108" s="5">
        <v>6.4</v>
      </c>
    </row>
    <row r="109" spans="1:23">
      <c r="A109" s="5" t="s">
        <v>56</v>
      </c>
      <c r="B109" s="5"/>
      <c r="C109" s="5"/>
      <c r="D109" s="5"/>
      <c r="E109" s="4" t="s">
        <v>88</v>
      </c>
      <c r="F109" s="5" t="s">
        <v>37</v>
      </c>
      <c r="G109" s="5"/>
      <c r="H109" s="4"/>
      <c r="I109" s="5" t="s">
        <v>89</v>
      </c>
      <c r="J109" s="4"/>
      <c r="K109" s="4"/>
      <c r="L109" s="4"/>
      <c r="M109" s="4"/>
      <c r="N109" s="4"/>
      <c r="O109" s="5"/>
      <c r="P109" s="4"/>
      <c r="Q109" s="4"/>
      <c r="R109" s="4"/>
      <c r="S109" s="4"/>
      <c r="T109" s="4"/>
      <c r="U109" s="4"/>
      <c r="V109" s="4"/>
      <c r="W109" s="5">
        <v>5.4</v>
      </c>
    </row>
    <row r="110" spans="1:23">
      <c r="A110" s="7"/>
      <c r="B110" s="2"/>
      <c r="C110" s="2"/>
      <c r="D110" s="2"/>
      <c r="E110" s="3" t="s">
        <v>88</v>
      </c>
      <c r="F110" s="2" t="s">
        <v>37</v>
      </c>
      <c r="G110" s="2"/>
      <c r="H110" s="3"/>
      <c r="I110" s="2" t="s">
        <v>89</v>
      </c>
      <c r="J110" s="3"/>
      <c r="K110" s="3"/>
      <c r="L110" s="3"/>
      <c r="M110" s="3"/>
      <c r="N110" s="3"/>
      <c r="O110" s="2"/>
      <c r="P110" s="3" t="s">
        <v>90</v>
      </c>
      <c r="Q110" s="3" t="s">
        <v>87</v>
      </c>
      <c r="R110" s="3"/>
      <c r="S110" s="3"/>
      <c r="T110" s="3" t="s">
        <v>57</v>
      </c>
      <c r="U110" s="3"/>
      <c r="V110" s="3"/>
      <c r="W110" s="2">
        <v>5.9</v>
      </c>
    </row>
    <row r="111" spans="1:23">
      <c r="A111" s="7"/>
      <c r="B111" s="5"/>
      <c r="C111" s="5"/>
      <c r="D111" s="5"/>
      <c r="E111" s="4" t="s">
        <v>88</v>
      </c>
      <c r="F111" s="5" t="s">
        <v>37</v>
      </c>
      <c r="G111" s="5"/>
      <c r="H111" s="4"/>
      <c r="I111" s="5" t="s">
        <v>89</v>
      </c>
      <c r="J111" s="4"/>
      <c r="K111" s="4"/>
      <c r="L111" s="4"/>
      <c r="M111" s="4"/>
      <c r="N111" s="4"/>
      <c r="O111" s="5"/>
      <c r="P111" s="4"/>
      <c r="Q111" s="4"/>
      <c r="R111" s="4" t="s">
        <v>86</v>
      </c>
      <c r="S111" s="4"/>
      <c r="T111" s="4"/>
      <c r="U111" s="4"/>
      <c r="V111" s="4"/>
      <c r="W111" s="5">
        <v>2.5</v>
      </c>
    </row>
    <row r="112" spans="1:23">
      <c r="A112" s="7"/>
      <c r="B112" s="5"/>
      <c r="C112" s="5"/>
      <c r="D112" s="5"/>
      <c r="E112" s="4" t="s">
        <v>88</v>
      </c>
      <c r="F112" s="5" t="s">
        <v>37</v>
      </c>
      <c r="G112" s="5"/>
      <c r="H112" s="4"/>
      <c r="I112" s="5" t="s">
        <v>89</v>
      </c>
      <c r="J112" s="4"/>
      <c r="K112" s="4"/>
      <c r="L112" s="4"/>
      <c r="M112" s="4"/>
      <c r="N112" s="4"/>
      <c r="O112" s="5"/>
      <c r="P112" s="4"/>
      <c r="Q112" s="4" t="s">
        <v>87</v>
      </c>
      <c r="R112" s="4"/>
      <c r="S112" s="4"/>
      <c r="T112" s="4"/>
      <c r="U112" s="4"/>
      <c r="V112" s="4"/>
      <c r="W112" s="5">
        <v>4.8</v>
      </c>
    </row>
    <row r="113" spans="1:23">
      <c r="A113" s="7"/>
      <c r="B113" s="2"/>
      <c r="C113" s="2"/>
      <c r="D113" s="2"/>
      <c r="E113" s="3" t="s">
        <v>88</v>
      </c>
      <c r="F113" s="2" t="s">
        <v>37</v>
      </c>
      <c r="G113" s="2"/>
      <c r="H113" s="3"/>
      <c r="I113" s="2" t="s">
        <v>89</v>
      </c>
      <c r="J113" s="3"/>
      <c r="K113" s="3"/>
      <c r="L113" s="3"/>
      <c r="M113" s="3"/>
      <c r="N113" s="3"/>
      <c r="O113" s="2"/>
      <c r="P113" s="3"/>
      <c r="Q113" s="3"/>
      <c r="R113" s="3"/>
      <c r="S113" s="3"/>
      <c r="T113" s="3"/>
      <c r="U113" s="3"/>
      <c r="V113" s="3"/>
      <c r="W113" s="2">
        <v>5.3</v>
      </c>
    </row>
    <row r="114" spans="1:23">
      <c r="A114" s="2" t="s">
        <v>56</v>
      </c>
      <c r="B114" s="2" t="s">
        <v>69</v>
      </c>
      <c r="C114" s="2" t="s">
        <v>95</v>
      </c>
      <c r="D114" s="2"/>
      <c r="E114" s="3" t="s">
        <v>88</v>
      </c>
      <c r="F114" s="2"/>
      <c r="G114" s="2"/>
      <c r="H114" s="3"/>
      <c r="I114" s="2" t="s">
        <v>89</v>
      </c>
      <c r="J114" s="3" t="s">
        <v>70</v>
      </c>
      <c r="K114" s="3"/>
      <c r="L114" s="3"/>
      <c r="M114" s="3"/>
      <c r="N114" s="3"/>
      <c r="O114" s="2"/>
      <c r="P114" s="3"/>
      <c r="Q114" s="3"/>
      <c r="R114" s="3" t="s">
        <v>86</v>
      </c>
      <c r="S114" s="3"/>
      <c r="T114" s="3"/>
      <c r="U114" s="3"/>
      <c r="V114" s="3"/>
      <c r="W114" s="2">
        <v>5.0999999999999996</v>
      </c>
    </row>
    <row r="115" spans="1:23">
      <c r="A115" s="5" t="s">
        <v>56</v>
      </c>
      <c r="B115" s="5" t="s">
        <v>69</v>
      </c>
      <c r="C115" s="5" t="s">
        <v>95</v>
      </c>
      <c r="D115" s="5"/>
      <c r="E115" s="4" t="s">
        <v>88</v>
      </c>
      <c r="F115" s="5"/>
      <c r="G115" s="5"/>
      <c r="H115" s="4"/>
      <c r="I115" s="5" t="s">
        <v>89</v>
      </c>
      <c r="J115" s="4" t="s">
        <v>70</v>
      </c>
      <c r="K115" s="4"/>
      <c r="L115" s="4"/>
      <c r="M115" s="4"/>
      <c r="N115" s="4"/>
      <c r="O115" s="5"/>
      <c r="P115" s="4"/>
      <c r="Q115" s="4"/>
      <c r="R115" s="4" t="s">
        <v>86</v>
      </c>
      <c r="S115" s="4"/>
      <c r="T115" s="4"/>
      <c r="U115" s="4"/>
      <c r="V115" s="4"/>
      <c r="W115" s="5">
        <v>6.3</v>
      </c>
    </row>
    <row r="116" spans="1:23">
      <c r="A116" s="2" t="s">
        <v>56</v>
      </c>
      <c r="B116" s="2" t="s">
        <v>69</v>
      </c>
      <c r="C116" s="2" t="s">
        <v>95</v>
      </c>
      <c r="D116" s="2"/>
      <c r="E116" s="3" t="s">
        <v>88</v>
      </c>
      <c r="F116" s="2"/>
      <c r="G116" s="2"/>
      <c r="H116" s="3"/>
      <c r="I116" s="2" t="s">
        <v>89</v>
      </c>
      <c r="J116" s="3"/>
      <c r="K116" s="3"/>
      <c r="L116" s="3"/>
      <c r="M116" s="3"/>
      <c r="N116" s="3"/>
      <c r="O116" s="2"/>
      <c r="P116" s="3"/>
      <c r="Q116" s="3"/>
      <c r="R116" s="3" t="s">
        <v>86</v>
      </c>
      <c r="S116" s="3"/>
      <c r="T116" s="3"/>
      <c r="U116" s="3"/>
      <c r="V116" s="3"/>
      <c r="W116" s="2">
        <v>5.4</v>
      </c>
    </row>
    <row r="117" spans="1:23">
      <c r="A117" s="2" t="s">
        <v>56</v>
      </c>
      <c r="B117" s="2" t="s">
        <v>69</v>
      </c>
      <c r="C117" s="2" t="s">
        <v>95</v>
      </c>
      <c r="D117" s="2"/>
      <c r="E117" s="3" t="s">
        <v>88</v>
      </c>
      <c r="F117" s="2"/>
      <c r="G117" s="2"/>
      <c r="H117" s="3"/>
      <c r="I117" s="2" t="s">
        <v>89</v>
      </c>
      <c r="J117" s="3"/>
      <c r="K117" s="3"/>
      <c r="L117" s="3"/>
      <c r="M117" s="3"/>
      <c r="N117" s="3"/>
      <c r="O117" s="2"/>
      <c r="P117" s="3"/>
      <c r="Q117" s="3"/>
      <c r="R117" s="3" t="s">
        <v>86</v>
      </c>
      <c r="S117" s="3"/>
      <c r="T117" s="3"/>
      <c r="U117" s="3"/>
      <c r="V117" s="3"/>
      <c r="W117" s="2">
        <v>6</v>
      </c>
    </row>
    <row r="118" spans="1:23">
      <c r="A118" s="5" t="s">
        <v>56</v>
      </c>
      <c r="B118" s="5" t="s">
        <v>69</v>
      </c>
      <c r="C118" s="5" t="s">
        <v>95</v>
      </c>
      <c r="D118" s="5"/>
      <c r="E118" s="4" t="s">
        <v>88</v>
      </c>
      <c r="F118" s="5"/>
      <c r="G118" s="5"/>
      <c r="H118" s="4"/>
      <c r="I118" s="5" t="s">
        <v>89</v>
      </c>
      <c r="J118" s="4"/>
      <c r="K118" s="4"/>
      <c r="L118" s="4"/>
      <c r="M118" s="4"/>
      <c r="N118" s="4"/>
      <c r="O118" s="5"/>
      <c r="P118" s="4"/>
      <c r="Q118" s="4"/>
      <c r="R118" s="4" t="s">
        <v>86</v>
      </c>
      <c r="S118" s="4"/>
      <c r="T118" s="4"/>
      <c r="U118" s="4"/>
      <c r="V118" s="4"/>
      <c r="W118" s="5">
        <v>6.5</v>
      </c>
    </row>
    <row r="119" spans="1:23">
      <c r="A119" s="2" t="s">
        <v>56</v>
      </c>
      <c r="B119" s="2" t="s">
        <v>69</v>
      </c>
      <c r="C119" s="2" t="s">
        <v>95</v>
      </c>
      <c r="D119" s="2"/>
      <c r="E119" s="3" t="s">
        <v>88</v>
      </c>
      <c r="F119" s="2"/>
      <c r="G119" s="2"/>
      <c r="H119" s="3"/>
      <c r="I119" s="2" t="s">
        <v>89</v>
      </c>
      <c r="J119" s="3" t="s">
        <v>70</v>
      </c>
      <c r="K119" s="3"/>
      <c r="L119" s="3"/>
      <c r="M119" s="3"/>
      <c r="N119" s="3"/>
      <c r="O119" s="2"/>
      <c r="P119" s="3"/>
      <c r="Q119" s="3"/>
      <c r="R119" s="3"/>
      <c r="S119" s="3"/>
      <c r="T119" s="3"/>
      <c r="U119" s="3"/>
      <c r="V119" s="3"/>
      <c r="W119" s="2">
        <v>6.7</v>
      </c>
    </row>
    <row r="120" spans="1:23">
      <c r="A120" s="5" t="s">
        <v>56</v>
      </c>
      <c r="B120" s="5" t="s">
        <v>69</v>
      </c>
      <c r="C120" s="5" t="s">
        <v>95</v>
      </c>
      <c r="D120" s="5"/>
      <c r="E120" s="4" t="s">
        <v>88</v>
      </c>
      <c r="F120" s="5"/>
      <c r="G120" s="5"/>
      <c r="H120" s="4"/>
      <c r="I120" s="5" t="s">
        <v>89</v>
      </c>
      <c r="J120" s="3" t="s">
        <v>70</v>
      </c>
      <c r="K120" s="4"/>
      <c r="L120" s="4"/>
      <c r="M120" s="4"/>
      <c r="N120" s="4"/>
      <c r="O120" s="5"/>
      <c r="P120" s="4"/>
      <c r="Q120" s="4"/>
      <c r="R120" s="4"/>
      <c r="S120" s="4"/>
      <c r="T120" s="4"/>
      <c r="U120" s="4"/>
      <c r="V120" s="4"/>
      <c r="W120" s="5">
        <v>6.7</v>
      </c>
    </row>
    <row r="121" spans="1:23">
      <c r="A121" s="2" t="s">
        <v>56</v>
      </c>
      <c r="B121" s="2" t="s">
        <v>69</v>
      </c>
      <c r="C121" s="2" t="s">
        <v>95</v>
      </c>
      <c r="D121" s="2"/>
      <c r="E121" s="3" t="s">
        <v>88</v>
      </c>
      <c r="F121" s="2"/>
      <c r="G121" s="2"/>
      <c r="H121" s="3"/>
      <c r="I121" s="2" t="s">
        <v>89</v>
      </c>
      <c r="J121" s="3" t="s">
        <v>70</v>
      </c>
      <c r="K121" s="3"/>
      <c r="L121" s="3"/>
      <c r="M121" s="3"/>
      <c r="N121" s="3"/>
      <c r="O121" s="2"/>
      <c r="P121" s="3"/>
      <c r="Q121" s="3"/>
      <c r="R121" s="3"/>
      <c r="S121" s="3"/>
      <c r="T121" s="3"/>
      <c r="U121" s="3"/>
      <c r="V121" s="3"/>
      <c r="W121" s="2">
        <v>6.9</v>
      </c>
    </row>
    <row r="122" spans="1:23">
      <c r="A122" s="5" t="s">
        <v>56</v>
      </c>
      <c r="B122" s="5" t="s">
        <v>69</v>
      </c>
      <c r="C122" s="5" t="s">
        <v>95</v>
      </c>
      <c r="D122" s="5"/>
      <c r="E122" s="4" t="s">
        <v>88</v>
      </c>
      <c r="F122" s="5"/>
      <c r="G122" s="5"/>
      <c r="H122" s="4"/>
      <c r="I122" s="5" t="s">
        <v>89</v>
      </c>
      <c r="J122" s="4" t="s">
        <v>70</v>
      </c>
      <c r="K122" s="4"/>
      <c r="L122" s="4"/>
      <c r="M122" s="4"/>
      <c r="N122" s="4"/>
      <c r="O122" s="4"/>
      <c r="P122" s="5"/>
      <c r="Q122" s="4"/>
      <c r="R122" s="4"/>
      <c r="S122" s="4"/>
      <c r="T122" s="4"/>
      <c r="U122" s="4"/>
      <c r="V122" s="4"/>
      <c r="W122" s="5">
        <v>7.8</v>
      </c>
    </row>
    <row r="123" spans="1:23">
      <c r="A123" s="5" t="s">
        <v>56</v>
      </c>
      <c r="B123" s="5" t="s">
        <v>69</v>
      </c>
      <c r="C123" s="5" t="s">
        <v>95</v>
      </c>
      <c r="D123" s="5"/>
      <c r="E123" s="4" t="s">
        <v>88</v>
      </c>
      <c r="F123" s="5"/>
      <c r="G123" s="5"/>
      <c r="H123" s="4"/>
      <c r="I123" s="5" t="s">
        <v>89</v>
      </c>
      <c r="J123" s="4" t="s">
        <v>70</v>
      </c>
      <c r="K123" s="4"/>
      <c r="L123" s="4"/>
      <c r="M123" s="4"/>
      <c r="N123" s="4"/>
      <c r="O123" s="4"/>
      <c r="P123" s="5"/>
      <c r="Q123" s="4"/>
      <c r="R123" s="4"/>
      <c r="S123" s="4"/>
      <c r="T123" s="4"/>
      <c r="U123" s="4"/>
      <c r="V123" s="4"/>
      <c r="W123" s="5">
        <v>7.9</v>
      </c>
    </row>
    <row r="124" spans="1:23">
      <c r="A124" s="2" t="s">
        <v>56</v>
      </c>
      <c r="B124" s="2" t="s">
        <v>69</v>
      </c>
      <c r="C124" s="2" t="s">
        <v>95</v>
      </c>
      <c r="D124" s="2"/>
      <c r="E124" s="3" t="s">
        <v>88</v>
      </c>
      <c r="F124" s="2"/>
      <c r="G124" s="2"/>
      <c r="H124" s="3"/>
      <c r="I124" s="2" t="s">
        <v>89</v>
      </c>
      <c r="J124" s="3"/>
      <c r="K124" s="3"/>
      <c r="L124" s="3"/>
      <c r="M124" s="3"/>
      <c r="N124" s="3"/>
      <c r="O124" s="3"/>
      <c r="P124" s="2"/>
      <c r="Q124" s="3"/>
      <c r="R124" s="3"/>
      <c r="S124" s="3"/>
      <c r="T124" s="3"/>
      <c r="U124" s="3"/>
      <c r="V124" s="3"/>
      <c r="W124" s="2">
        <v>7</v>
      </c>
    </row>
    <row r="125" spans="1:23">
      <c r="A125" s="5" t="s">
        <v>56</v>
      </c>
      <c r="B125" s="5" t="s">
        <v>69</v>
      </c>
      <c r="C125" s="5" t="s">
        <v>95</v>
      </c>
      <c r="D125" s="5"/>
      <c r="E125" s="4" t="s">
        <v>88</v>
      </c>
      <c r="F125" s="5"/>
      <c r="G125" s="5"/>
      <c r="H125" s="4"/>
      <c r="I125" s="5" t="s">
        <v>89</v>
      </c>
      <c r="J125" s="4"/>
      <c r="K125" s="4"/>
      <c r="L125" s="4"/>
      <c r="M125" s="4"/>
      <c r="N125" s="4"/>
      <c r="O125" s="4"/>
      <c r="P125" s="5"/>
      <c r="Q125" s="4"/>
      <c r="R125" s="4"/>
      <c r="S125" s="4"/>
      <c r="T125" s="4"/>
      <c r="U125" s="4"/>
      <c r="V125" s="4"/>
      <c r="W125" s="5">
        <v>7.2</v>
      </c>
    </row>
    <row r="126" spans="1:23">
      <c r="A126" s="2" t="s">
        <v>56</v>
      </c>
      <c r="B126" s="2" t="s">
        <v>69</v>
      </c>
      <c r="C126" s="2" t="s">
        <v>95</v>
      </c>
      <c r="D126" s="2"/>
      <c r="E126" s="3" t="s">
        <v>88</v>
      </c>
      <c r="F126" s="2"/>
      <c r="G126" s="2"/>
      <c r="H126" s="3"/>
      <c r="I126" s="2" t="s">
        <v>89</v>
      </c>
      <c r="J126" s="3"/>
      <c r="K126" s="3"/>
      <c r="L126" s="3"/>
      <c r="M126" s="3"/>
      <c r="N126" s="3"/>
      <c r="O126" s="3"/>
      <c r="P126" s="2"/>
      <c r="Q126" s="3"/>
      <c r="R126" s="3"/>
      <c r="S126" s="3"/>
      <c r="T126" s="3"/>
      <c r="U126" s="3"/>
      <c r="V126" s="3"/>
      <c r="W126" s="2">
        <v>7.3</v>
      </c>
    </row>
    <row r="127" spans="1:23">
      <c r="A127" s="5" t="s">
        <v>56</v>
      </c>
      <c r="B127" s="5" t="s">
        <v>69</v>
      </c>
      <c r="C127" s="5" t="s">
        <v>95</v>
      </c>
      <c r="D127" s="5"/>
      <c r="E127" s="4" t="s">
        <v>88</v>
      </c>
      <c r="F127" s="5"/>
      <c r="G127" s="5"/>
      <c r="H127" s="4"/>
      <c r="I127" s="5" t="s">
        <v>89</v>
      </c>
      <c r="J127" s="4"/>
      <c r="K127" s="4"/>
      <c r="L127" s="4"/>
      <c r="M127" s="4"/>
      <c r="N127" s="4"/>
      <c r="O127" s="4"/>
      <c r="P127" s="5"/>
      <c r="Q127" s="4"/>
      <c r="R127" s="4"/>
      <c r="S127" s="4"/>
      <c r="T127" s="4"/>
      <c r="U127" s="4"/>
      <c r="V127" s="4"/>
      <c r="W127" s="5">
        <v>7.6</v>
      </c>
    </row>
    <row r="128" spans="1:23">
      <c r="A128" s="7"/>
      <c r="B128" s="2" t="s">
        <v>69</v>
      </c>
      <c r="C128" s="2" t="s">
        <v>95</v>
      </c>
      <c r="D128" s="2"/>
      <c r="E128" s="3" t="s">
        <v>88</v>
      </c>
      <c r="F128" s="2"/>
      <c r="G128" s="2"/>
      <c r="H128" s="3"/>
      <c r="I128" s="2" t="s">
        <v>89</v>
      </c>
      <c r="J128" s="3"/>
      <c r="K128" s="3"/>
      <c r="L128" s="3"/>
      <c r="M128" s="3"/>
      <c r="N128" s="3"/>
      <c r="O128" s="3"/>
      <c r="P128" s="2"/>
      <c r="Q128" s="3"/>
      <c r="R128" s="3"/>
      <c r="S128" s="3"/>
      <c r="T128" s="3"/>
      <c r="U128" s="3"/>
      <c r="V128" s="3" t="s">
        <v>92</v>
      </c>
      <c r="W128" s="2">
        <v>7.2</v>
      </c>
    </row>
    <row r="129" spans="1:23">
      <c r="A129" s="7"/>
      <c r="B129" s="2" t="s">
        <v>69</v>
      </c>
      <c r="C129" s="2" t="s">
        <v>95</v>
      </c>
      <c r="D129" s="2"/>
      <c r="E129" s="3" t="s">
        <v>88</v>
      </c>
      <c r="F129" s="2"/>
      <c r="G129" s="2"/>
      <c r="H129" s="3"/>
      <c r="I129" s="2" t="s">
        <v>89</v>
      </c>
      <c r="J129" s="3"/>
      <c r="K129" s="3"/>
      <c r="L129" s="3"/>
      <c r="M129" s="3"/>
      <c r="N129" s="3"/>
      <c r="O129" s="3"/>
      <c r="P129" s="2"/>
      <c r="Q129" s="3"/>
      <c r="R129" s="3"/>
      <c r="S129" s="3"/>
      <c r="T129" s="3"/>
      <c r="U129" s="3" t="s">
        <v>207</v>
      </c>
      <c r="V129" s="3"/>
      <c r="W129" s="2">
        <v>5.6</v>
      </c>
    </row>
    <row r="130" spans="1:23">
      <c r="A130" s="7"/>
      <c r="B130" s="5" t="s">
        <v>69</v>
      </c>
      <c r="C130" s="5" t="s">
        <v>95</v>
      </c>
      <c r="D130" s="5"/>
      <c r="E130" s="4" t="s">
        <v>88</v>
      </c>
      <c r="F130" s="5"/>
      <c r="G130" s="5"/>
      <c r="H130" s="4"/>
      <c r="I130" s="5" t="s">
        <v>89</v>
      </c>
      <c r="J130" s="4" t="s">
        <v>70</v>
      </c>
      <c r="K130" s="4"/>
      <c r="L130" s="4"/>
      <c r="M130" s="4"/>
      <c r="N130" s="4"/>
      <c r="O130" s="4"/>
      <c r="P130" s="5"/>
      <c r="Q130" s="4"/>
      <c r="R130" s="4" t="s">
        <v>86</v>
      </c>
      <c r="S130" s="4" t="s">
        <v>520</v>
      </c>
      <c r="T130" s="4"/>
      <c r="U130" s="4"/>
      <c r="V130" s="4"/>
      <c r="W130" s="5">
        <v>6.3</v>
      </c>
    </row>
    <row r="131" spans="1:23">
      <c r="A131" s="7"/>
      <c r="B131" s="5" t="s">
        <v>69</v>
      </c>
      <c r="C131" s="5" t="s">
        <v>95</v>
      </c>
      <c r="D131" s="5"/>
      <c r="E131" s="4" t="s">
        <v>88</v>
      </c>
      <c r="F131" s="5"/>
      <c r="G131" s="5"/>
      <c r="H131" s="4"/>
      <c r="I131" s="5" t="s">
        <v>89</v>
      </c>
      <c r="J131" s="4"/>
      <c r="K131" s="4"/>
      <c r="L131" s="4"/>
      <c r="M131" s="4"/>
      <c r="N131" s="4"/>
      <c r="O131" s="4"/>
      <c r="P131" s="5"/>
      <c r="Q131" s="4"/>
      <c r="R131" s="4"/>
      <c r="S131" s="4" t="s">
        <v>520</v>
      </c>
      <c r="T131" s="4"/>
      <c r="U131" s="4"/>
      <c r="V131" s="4"/>
      <c r="W131" s="5">
        <v>6.3</v>
      </c>
    </row>
    <row r="132" spans="1:23">
      <c r="A132" s="7"/>
      <c r="B132" s="5" t="s">
        <v>69</v>
      </c>
      <c r="C132" s="5" t="s">
        <v>95</v>
      </c>
      <c r="D132" s="5"/>
      <c r="E132" s="4" t="s">
        <v>88</v>
      </c>
      <c r="F132" s="5"/>
      <c r="G132" s="5"/>
      <c r="H132" s="4"/>
      <c r="I132" s="5" t="s">
        <v>89</v>
      </c>
      <c r="J132" s="4"/>
      <c r="K132" s="4"/>
      <c r="L132" s="4"/>
      <c r="M132" s="4"/>
      <c r="N132" s="4"/>
      <c r="O132" s="4"/>
      <c r="P132" s="4"/>
      <c r="Q132" s="5"/>
      <c r="R132" s="4"/>
      <c r="S132" s="4" t="s">
        <v>520</v>
      </c>
      <c r="T132" s="4"/>
      <c r="U132" s="4"/>
      <c r="V132" s="4"/>
      <c r="W132" s="5">
        <v>6.5</v>
      </c>
    </row>
    <row r="133" spans="1:23">
      <c r="A133" s="7"/>
      <c r="B133" s="5" t="s">
        <v>69</v>
      </c>
      <c r="C133" s="5" t="s">
        <v>95</v>
      </c>
      <c r="D133" s="5"/>
      <c r="E133" s="4" t="s">
        <v>88</v>
      </c>
      <c r="F133" s="5"/>
      <c r="G133" s="5"/>
      <c r="H133" s="4"/>
      <c r="I133" s="5" t="s">
        <v>89</v>
      </c>
      <c r="J133" s="4"/>
      <c r="K133" s="4"/>
      <c r="L133" s="4"/>
      <c r="M133" s="4"/>
      <c r="N133" s="4"/>
      <c r="O133" s="4"/>
      <c r="P133" s="4"/>
      <c r="Q133" s="5"/>
      <c r="R133" s="4"/>
      <c r="S133" s="4" t="s">
        <v>520</v>
      </c>
      <c r="T133" s="4"/>
      <c r="U133" s="4"/>
      <c r="V133" s="4"/>
      <c r="W133" s="5">
        <v>7.2</v>
      </c>
    </row>
    <row r="134" spans="1:23">
      <c r="A134" s="7"/>
      <c r="B134" s="2" t="s">
        <v>69</v>
      </c>
      <c r="C134" s="2" t="s">
        <v>95</v>
      </c>
      <c r="D134" s="2"/>
      <c r="E134" s="3" t="s">
        <v>88</v>
      </c>
      <c r="F134" s="2"/>
      <c r="G134" s="2"/>
      <c r="H134" s="3"/>
      <c r="I134" s="2" t="s">
        <v>89</v>
      </c>
      <c r="J134" s="4" t="s">
        <v>70</v>
      </c>
      <c r="K134" s="3"/>
      <c r="L134" s="3"/>
      <c r="M134" s="3"/>
      <c r="N134" s="3"/>
      <c r="O134" s="3"/>
      <c r="P134" s="3"/>
      <c r="Q134" s="2"/>
      <c r="R134" s="3" t="s">
        <v>86</v>
      </c>
      <c r="S134" s="3"/>
      <c r="T134" s="3"/>
      <c r="U134" s="3"/>
      <c r="V134" s="3"/>
      <c r="W134" s="2">
        <v>5.7</v>
      </c>
    </row>
    <row r="135" spans="1:23">
      <c r="A135" s="7"/>
      <c r="B135" s="5" t="s">
        <v>69</v>
      </c>
      <c r="C135" s="5" t="s">
        <v>95</v>
      </c>
      <c r="D135" s="5"/>
      <c r="E135" s="4" t="s">
        <v>88</v>
      </c>
      <c r="F135" s="5"/>
      <c r="G135" s="5"/>
      <c r="H135" s="4"/>
      <c r="I135" s="5" t="s">
        <v>89</v>
      </c>
      <c r="J135" s="3" t="s">
        <v>70</v>
      </c>
      <c r="K135" s="4"/>
      <c r="L135" s="4"/>
      <c r="M135" s="4"/>
      <c r="N135" s="4"/>
      <c r="O135" s="4"/>
      <c r="P135" s="4"/>
      <c r="Q135" s="5"/>
      <c r="R135" s="4" t="s">
        <v>86</v>
      </c>
      <c r="S135" s="4"/>
      <c r="T135" s="4"/>
      <c r="U135" s="4"/>
      <c r="V135" s="4"/>
      <c r="W135" s="5">
        <v>6.7</v>
      </c>
    </row>
    <row r="136" spans="1:23">
      <c r="A136" s="7"/>
      <c r="B136" s="2" t="s">
        <v>69</v>
      </c>
      <c r="C136" s="2" t="s">
        <v>95</v>
      </c>
      <c r="D136" s="2"/>
      <c r="E136" s="3" t="s">
        <v>88</v>
      </c>
      <c r="F136" s="2"/>
      <c r="G136" s="2"/>
      <c r="H136" s="3"/>
      <c r="I136" s="2" t="s">
        <v>89</v>
      </c>
      <c r="J136" s="4" t="s">
        <v>70</v>
      </c>
      <c r="K136" s="3"/>
      <c r="L136" s="3"/>
      <c r="M136" s="3"/>
      <c r="N136" s="3"/>
      <c r="O136" s="3"/>
      <c r="P136" s="3"/>
      <c r="Q136" s="2"/>
      <c r="R136" s="3" t="s">
        <v>86</v>
      </c>
      <c r="S136" s="3"/>
      <c r="T136" s="3"/>
      <c r="U136" s="3"/>
      <c r="V136" s="3"/>
      <c r="W136" s="2">
        <v>6.7</v>
      </c>
    </row>
    <row r="137" spans="1:23">
      <c r="A137" s="7"/>
      <c r="B137" s="5" t="s">
        <v>69</v>
      </c>
      <c r="C137" s="5" t="s">
        <v>95</v>
      </c>
      <c r="D137" s="5"/>
      <c r="E137" s="4" t="s">
        <v>88</v>
      </c>
      <c r="F137" s="5"/>
      <c r="G137" s="5"/>
      <c r="H137" s="4"/>
      <c r="I137" s="5" t="s">
        <v>89</v>
      </c>
      <c r="J137" s="3" t="s">
        <v>70</v>
      </c>
      <c r="K137" s="4"/>
      <c r="L137" s="4"/>
      <c r="M137" s="4"/>
      <c r="N137" s="4"/>
      <c r="O137" s="4"/>
      <c r="P137" s="4"/>
      <c r="Q137" s="5"/>
      <c r="R137" s="4" t="s">
        <v>86</v>
      </c>
      <c r="S137" s="4"/>
      <c r="T137" s="4"/>
      <c r="U137" s="4"/>
      <c r="V137" s="4"/>
      <c r="W137" s="5">
        <v>6.7</v>
      </c>
    </row>
    <row r="138" spans="1:23">
      <c r="A138" s="7"/>
      <c r="B138" s="2" t="s">
        <v>69</v>
      </c>
      <c r="C138" s="2" t="s">
        <v>95</v>
      </c>
      <c r="D138" s="2"/>
      <c r="E138" s="3" t="s">
        <v>88</v>
      </c>
      <c r="F138" s="2"/>
      <c r="G138" s="2"/>
      <c r="H138" s="3"/>
      <c r="I138" s="2" t="s">
        <v>89</v>
      </c>
      <c r="J138" s="3"/>
      <c r="K138" s="3"/>
      <c r="L138" s="3"/>
      <c r="M138" s="3"/>
      <c r="N138" s="3"/>
      <c r="O138" s="3"/>
      <c r="P138" s="3"/>
      <c r="Q138" s="2"/>
      <c r="R138" s="3" t="s">
        <v>86</v>
      </c>
      <c r="S138" s="3"/>
      <c r="T138" s="3"/>
      <c r="U138" s="3"/>
      <c r="V138" s="3"/>
      <c r="W138" s="2">
        <v>4.5</v>
      </c>
    </row>
    <row r="139" spans="1:23">
      <c r="A139" s="7"/>
      <c r="B139" s="5" t="s">
        <v>69</v>
      </c>
      <c r="C139" s="5" t="s">
        <v>95</v>
      </c>
      <c r="D139" s="5"/>
      <c r="E139" s="4" t="s">
        <v>88</v>
      </c>
      <c r="F139" s="5"/>
      <c r="G139" s="5"/>
      <c r="H139" s="4"/>
      <c r="I139" s="5" t="s">
        <v>89</v>
      </c>
      <c r="J139" s="4"/>
      <c r="K139" s="4"/>
      <c r="L139" s="4"/>
      <c r="M139" s="4"/>
      <c r="N139" s="4"/>
      <c r="O139" s="4"/>
      <c r="P139" s="4"/>
      <c r="Q139" s="5"/>
      <c r="R139" s="4" t="s">
        <v>86</v>
      </c>
      <c r="S139" s="4"/>
      <c r="T139" s="4"/>
      <c r="U139" s="4"/>
      <c r="V139" s="4"/>
      <c r="W139" s="5">
        <v>5.8</v>
      </c>
    </row>
    <row r="140" spans="1:23">
      <c r="A140" s="7"/>
      <c r="B140" s="5" t="s">
        <v>69</v>
      </c>
      <c r="C140" s="5" t="s">
        <v>95</v>
      </c>
      <c r="D140" s="5"/>
      <c r="E140" s="4" t="s">
        <v>88</v>
      </c>
      <c r="F140" s="5"/>
      <c r="G140" s="5"/>
      <c r="H140" s="4"/>
      <c r="I140" s="5" t="s">
        <v>89</v>
      </c>
      <c r="J140" s="4"/>
      <c r="K140" s="4"/>
      <c r="L140" s="4"/>
      <c r="M140" s="4"/>
      <c r="N140" s="4"/>
      <c r="O140" s="4"/>
      <c r="P140" s="4"/>
      <c r="Q140" s="5"/>
      <c r="R140" s="4" t="s">
        <v>86</v>
      </c>
      <c r="S140" s="4"/>
      <c r="T140" s="4"/>
      <c r="U140" s="4"/>
      <c r="V140" s="4"/>
      <c r="W140" s="5">
        <v>5.9</v>
      </c>
    </row>
    <row r="141" spans="1:23">
      <c r="A141" s="7"/>
      <c r="B141" s="2" t="s">
        <v>69</v>
      </c>
      <c r="C141" s="2" t="s">
        <v>95</v>
      </c>
      <c r="D141" s="2"/>
      <c r="E141" s="3" t="s">
        <v>88</v>
      </c>
      <c r="F141" s="2"/>
      <c r="G141" s="2"/>
      <c r="H141" s="3"/>
      <c r="I141" s="2" t="s">
        <v>89</v>
      </c>
      <c r="J141" s="3"/>
      <c r="K141" s="3"/>
      <c r="L141" s="3"/>
      <c r="M141" s="3"/>
      <c r="N141" s="3"/>
      <c r="O141" s="3"/>
      <c r="P141" s="3"/>
      <c r="Q141" s="2"/>
      <c r="R141" s="3" t="s">
        <v>86</v>
      </c>
      <c r="S141" s="3"/>
      <c r="T141" s="3"/>
      <c r="U141" s="3"/>
      <c r="V141" s="3"/>
      <c r="W141" s="2">
        <v>6.1</v>
      </c>
    </row>
    <row r="142" spans="1:23">
      <c r="A142" s="7"/>
      <c r="B142" s="2" t="s">
        <v>69</v>
      </c>
      <c r="C142" s="2" t="s">
        <v>95</v>
      </c>
      <c r="D142" s="2"/>
      <c r="E142" s="3" t="s">
        <v>88</v>
      </c>
      <c r="F142" s="2"/>
      <c r="G142" s="2"/>
      <c r="H142" s="3"/>
      <c r="I142" s="2" t="s">
        <v>89</v>
      </c>
      <c r="J142" s="3"/>
      <c r="K142" s="3"/>
      <c r="L142" s="3"/>
      <c r="M142" s="3"/>
      <c r="N142" s="3"/>
      <c r="O142" s="3"/>
      <c r="P142" s="3"/>
      <c r="Q142" s="2"/>
      <c r="R142" s="3" t="s">
        <v>86</v>
      </c>
      <c r="S142" s="3"/>
      <c r="T142" s="3"/>
      <c r="U142" s="3"/>
      <c r="V142" s="3"/>
      <c r="W142" s="2">
        <v>6.3</v>
      </c>
    </row>
    <row r="143" spans="1:23">
      <c r="A143" s="7"/>
      <c r="B143" s="5" t="s">
        <v>69</v>
      </c>
      <c r="C143" s="5" t="s">
        <v>95</v>
      </c>
      <c r="D143" s="5"/>
      <c r="E143" s="4" t="s">
        <v>88</v>
      </c>
      <c r="F143" s="5"/>
      <c r="G143" s="5"/>
      <c r="H143" s="4"/>
      <c r="I143" s="5" t="s">
        <v>89</v>
      </c>
      <c r="J143" s="4"/>
      <c r="K143" s="4"/>
      <c r="L143" s="4"/>
      <c r="M143" s="4"/>
      <c r="N143" s="4"/>
      <c r="O143" s="4"/>
      <c r="P143" s="4"/>
      <c r="Q143" s="5"/>
      <c r="R143" s="4" t="s">
        <v>86</v>
      </c>
      <c r="S143" s="4"/>
      <c r="T143" s="4"/>
      <c r="U143" s="4"/>
      <c r="V143" s="4"/>
      <c r="W143" s="5">
        <v>6.9</v>
      </c>
    </row>
    <row r="144" spans="1:23">
      <c r="A144" s="7"/>
      <c r="B144" s="2" t="s">
        <v>69</v>
      </c>
      <c r="C144" s="2" t="s">
        <v>95</v>
      </c>
      <c r="D144" s="2"/>
      <c r="E144" s="3" t="s">
        <v>88</v>
      </c>
      <c r="F144" s="2"/>
      <c r="G144" s="2"/>
      <c r="H144" s="3"/>
      <c r="I144" s="2" t="s">
        <v>89</v>
      </c>
      <c r="J144" s="3"/>
      <c r="K144" s="3"/>
      <c r="L144" s="3"/>
      <c r="M144" s="3"/>
      <c r="N144" s="3"/>
      <c r="O144" s="3"/>
      <c r="P144" s="3"/>
      <c r="Q144" s="2"/>
      <c r="R144" s="3" t="s">
        <v>86</v>
      </c>
      <c r="S144" s="3"/>
      <c r="T144" s="3"/>
      <c r="U144" s="3"/>
      <c r="V144" s="3"/>
      <c r="W144" s="2">
        <v>7.8</v>
      </c>
    </row>
    <row r="145" spans="1:23">
      <c r="A145" s="7"/>
      <c r="B145" s="5" t="s">
        <v>69</v>
      </c>
      <c r="C145" s="5" t="s">
        <v>95</v>
      </c>
      <c r="D145" s="5"/>
      <c r="E145" s="4" t="s">
        <v>88</v>
      </c>
      <c r="F145" s="5"/>
      <c r="G145" s="5"/>
      <c r="H145" s="4"/>
      <c r="I145" s="5" t="s">
        <v>89</v>
      </c>
      <c r="J145" s="4" t="s">
        <v>70</v>
      </c>
      <c r="K145" s="4"/>
      <c r="L145" s="4"/>
      <c r="M145" s="4"/>
      <c r="N145" s="4"/>
      <c r="O145" s="4" t="s">
        <v>91</v>
      </c>
      <c r="P145" s="4"/>
      <c r="Q145" s="5" t="s">
        <v>87</v>
      </c>
      <c r="R145" s="4"/>
      <c r="S145" s="4"/>
      <c r="T145" s="4"/>
      <c r="U145" s="4"/>
      <c r="V145" s="4"/>
      <c r="W145" s="5">
        <v>7.8</v>
      </c>
    </row>
    <row r="146" spans="1:23">
      <c r="A146" s="7"/>
      <c r="B146" s="5" t="s">
        <v>69</v>
      </c>
      <c r="C146" s="5" t="s">
        <v>95</v>
      </c>
      <c r="D146" s="5"/>
      <c r="E146" s="4" t="s">
        <v>88</v>
      </c>
      <c r="F146" s="5"/>
      <c r="G146" s="5"/>
      <c r="H146" s="4"/>
      <c r="I146" s="5" t="s">
        <v>89</v>
      </c>
      <c r="J146" s="4" t="s">
        <v>70</v>
      </c>
      <c r="K146" s="4"/>
      <c r="L146" s="4"/>
      <c r="M146" s="4"/>
      <c r="N146" s="4"/>
      <c r="O146" s="4" t="s">
        <v>91</v>
      </c>
      <c r="P146" s="4"/>
      <c r="Q146" s="5" t="s">
        <v>87</v>
      </c>
      <c r="R146" s="4"/>
      <c r="S146" s="4"/>
      <c r="T146" s="4"/>
      <c r="U146" s="4"/>
      <c r="V146" s="4"/>
      <c r="W146" s="5">
        <v>8</v>
      </c>
    </row>
    <row r="147" spans="1:23">
      <c r="A147" s="7"/>
      <c r="B147" s="2" t="s">
        <v>69</v>
      </c>
      <c r="C147" s="2" t="s">
        <v>95</v>
      </c>
      <c r="D147" s="2"/>
      <c r="E147" s="3" t="s">
        <v>88</v>
      </c>
      <c r="F147" s="2"/>
      <c r="G147" s="2"/>
      <c r="H147" s="3"/>
      <c r="I147" s="2" t="s">
        <v>89</v>
      </c>
      <c r="J147" s="4" t="s">
        <v>70</v>
      </c>
      <c r="K147" s="3"/>
      <c r="L147" s="3"/>
      <c r="M147" s="3"/>
      <c r="N147" s="3"/>
      <c r="O147" s="3"/>
      <c r="P147" s="3"/>
      <c r="Q147" s="2" t="s">
        <v>87</v>
      </c>
      <c r="R147" s="3"/>
      <c r="S147" s="3"/>
      <c r="T147" s="3"/>
      <c r="U147" s="3"/>
      <c r="V147" s="3"/>
      <c r="W147" s="2">
        <v>7.2</v>
      </c>
    </row>
    <row r="148" spans="1:23">
      <c r="A148" s="7"/>
      <c r="B148" s="2" t="s">
        <v>69</v>
      </c>
      <c r="C148" s="2" t="s">
        <v>95</v>
      </c>
      <c r="D148" s="2"/>
      <c r="E148" s="3" t="s">
        <v>88</v>
      </c>
      <c r="F148" s="2"/>
      <c r="G148" s="2"/>
      <c r="H148" s="3"/>
      <c r="I148" s="2" t="s">
        <v>89</v>
      </c>
      <c r="J148" s="3" t="s">
        <v>70</v>
      </c>
      <c r="K148" s="3"/>
      <c r="L148" s="3"/>
      <c r="M148" s="3"/>
      <c r="N148" s="3"/>
      <c r="O148" s="3"/>
      <c r="P148" s="3"/>
      <c r="Q148" s="2" t="s">
        <v>87</v>
      </c>
      <c r="R148" s="3"/>
      <c r="S148" s="3"/>
      <c r="T148" s="3"/>
      <c r="U148" s="3"/>
      <c r="V148" s="3"/>
      <c r="W148" s="2">
        <v>7.3</v>
      </c>
    </row>
    <row r="149" spans="1:23">
      <c r="A149" s="7"/>
      <c r="B149" s="2" t="s">
        <v>69</v>
      </c>
      <c r="C149" s="2" t="s">
        <v>95</v>
      </c>
      <c r="D149" s="2"/>
      <c r="E149" s="3" t="s">
        <v>88</v>
      </c>
      <c r="F149" s="2"/>
      <c r="G149" s="2"/>
      <c r="H149" s="3"/>
      <c r="I149" s="2" t="s">
        <v>89</v>
      </c>
      <c r="J149" s="3"/>
      <c r="K149" s="3"/>
      <c r="L149" s="3"/>
      <c r="M149" s="3"/>
      <c r="N149" s="3"/>
      <c r="O149" s="3"/>
      <c r="P149" s="3"/>
      <c r="Q149" s="2" t="s">
        <v>87</v>
      </c>
      <c r="R149" s="3"/>
      <c r="S149" s="3"/>
      <c r="T149" s="3"/>
      <c r="U149" s="3"/>
      <c r="V149" s="3"/>
      <c r="W149" s="2">
        <v>5.3</v>
      </c>
    </row>
    <row r="150" spans="1:23">
      <c r="A150" s="7"/>
      <c r="B150" s="5" t="s">
        <v>69</v>
      </c>
      <c r="C150" s="5" t="s">
        <v>95</v>
      </c>
      <c r="D150" s="5"/>
      <c r="E150" s="4" t="s">
        <v>88</v>
      </c>
      <c r="F150" s="5"/>
      <c r="G150" s="5"/>
      <c r="H150" s="4"/>
      <c r="I150" s="5" t="s">
        <v>89</v>
      </c>
      <c r="J150" s="4"/>
      <c r="K150" s="4"/>
      <c r="L150" s="4"/>
      <c r="M150" s="4"/>
      <c r="N150" s="4"/>
      <c r="O150" s="4"/>
      <c r="P150" s="4"/>
      <c r="Q150" s="5" t="s">
        <v>87</v>
      </c>
      <c r="R150" s="4"/>
      <c r="S150" s="4"/>
      <c r="T150" s="4"/>
      <c r="U150" s="4"/>
      <c r="V150" s="4"/>
      <c r="W150" s="5">
        <v>6.1</v>
      </c>
    </row>
    <row r="151" spans="1:23">
      <c r="A151" s="7"/>
      <c r="B151" s="2" t="s">
        <v>69</v>
      </c>
      <c r="C151" s="2" t="s">
        <v>95</v>
      </c>
      <c r="D151" s="2"/>
      <c r="E151" s="3" t="s">
        <v>88</v>
      </c>
      <c r="F151" s="2"/>
      <c r="G151" s="2"/>
      <c r="H151" s="3"/>
      <c r="I151" s="2" t="s">
        <v>89</v>
      </c>
      <c r="J151" s="3"/>
      <c r="K151" s="3"/>
      <c r="L151" s="3"/>
      <c r="M151" s="3"/>
      <c r="N151" s="3"/>
      <c r="O151" s="3"/>
      <c r="P151" s="3"/>
      <c r="Q151" s="2" t="s">
        <v>87</v>
      </c>
      <c r="R151" s="3"/>
      <c r="S151" s="3"/>
      <c r="T151" s="3"/>
      <c r="U151" s="3"/>
      <c r="V151" s="3"/>
      <c r="W151" s="2">
        <v>6.9</v>
      </c>
    </row>
    <row r="152" spans="1:23">
      <c r="A152" s="7"/>
      <c r="B152" s="5" t="s">
        <v>69</v>
      </c>
      <c r="C152" s="5" t="s">
        <v>95</v>
      </c>
      <c r="D152" s="5"/>
      <c r="E152" s="4" t="s">
        <v>88</v>
      </c>
      <c r="F152" s="5"/>
      <c r="G152" s="5"/>
      <c r="H152" s="4"/>
      <c r="I152" s="5" t="s">
        <v>89</v>
      </c>
      <c r="J152" s="3" t="s">
        <v>70</v>
      </c>
      <c r="K152" s="4"/>
      <c r="L152" s="4"/>
      <c r="M152" s="4"/>
      <c r="N152" s="4"/>
      <c r="O152" s="4" t="s">
        <v>91</v>
      </c>
      <c r="P152" s="4"/>
      <c r="Q152" s="5"/>
      <c r="R152" s="4"/>
      <c r="S152" s="4"/>
      <c r="T152" s="4"/>
      <c r="U152" s="4"/>
      <c r="V152" s="4"/>
      <c r="W152" s="5">
        <v>5.6</v>
      </c>
    </row>
    <row r="153" spans="1:23">
      <c r="A153" s="7"/>
      <c r="B153" s="2" t="s">
        <v>69</v>
      </c>
      <c r="C153" s="2" t="s">
        <v>95</v>
      </c>
      <c r="D153" s="2"/>
      <c r="E153" s="3" t="s">
        <v>88</v>
      </c>
      <c r="F153" s="2"/>
      <c r="G153" s="2"/>
      <c r="H153" s="3"/>
      <c r="I153" s="2" t="s">
        <v>89</v>
      </c>
      <c r="J153" s="4" t="s">
        <v>70</v>
      </c>
      <c r="K153" s="3"/>
      <c r="L153" s="3"/>
      <c r="M153" s="3"/>
      <c r="N153" s="3"/>
      <c r="O153" s="3" t="s">
        <v>91</v>
      </c>
      <c r="P153" s="3"/>
      <c r="Q153" s="2"/>
      <c r="R153" s="3"/>
      <c r="S153" s="3"/>
      <c r="T153" s="3"/>
      <c r="U153" s="3"/>
      <c r="V153" s="3"/>
      <c r="W153" s="2">
        <v>7.6</v>
      </c>
    </row>
    <row r="154" spans="1:23">
      <c r="A154" s="7"/>
      <c r="B154" s="2" t="s">
        <v>69</v>
      </c>
      <c r="C154" s="2" t="s">
        <v>95</v>
      </c>
      <c r="D154" s="2"/>
      <c r="E154" s="3" t="s">
        <v>88</v>
      </c>
      <c r="F154" s="2"/>
      <c r="G154" s="2"/>
      <c r="H154" s="3"/>
      <c r="I154" s="2" t="s">
        <v>89</v>
      </c>
      <c r="J154" s="3"/>
      <c r="K154" s="3"/>
      <c r="L154" s="3"/>
      <c r="M154" s="3"/>
      <c r="N154" s="3"/>
      <c r="O154" s="3" t="s">
        <v>91</v>
      </c>
      <c r="P154" s="3"/>
      <c r="Q154" s="2"/>
      <c r="R154" s="3"/>
      <c r="S154" s="3"/>
      <c r="T154" s="3"/>
      <c r="U154" s="3"/>
      <c r="V154" s="3"/>
      <c r="W154" s="2">
        <v>6.4</v>
      </c>
    </row>
    <row r="155" spans="1:23">
      <c r="A155" s="7"/>
      <c r="B155" s="5" t="s">
        <v>69</v>
      </c>
      <c r="C155" s="5" t="s">
        <v>95</v>
      </c>
      <c r="D155" s="5"/>
      <c r="E155" s="4" t="s">
        <v>88</v>
      </c>
      <c r="F155" s="5"/>
      <c r="G155" s="5"/>
      <c r="H155" s="4"/>
      <c r="I155" s="5" t="s">
        <v>89</v>
      </c>
      <c r="J155" s="4"/>
      <c r="K155" s="4"/>
      <c r="L155" s="4"/>
      <c r="M155" s="4"/>
      <c r="N155" s="4"/>
      <c r="O155" s="4" t="s">
        <v>91</v>
      </c>
      <c r="P155" s="4"/>
      <c r="Q155" s="5"/>
      <c r="R155" s="4"/>
      <c r="S155" s="4"/>
      <c r="T155" s="4"/>
      <c r="U155" s="4"/>
      <c r="V155" s="4"/>
      <c r="W155" s="5">
        <v>7</v>
      </c>
    </row>
    <row r="156" spans="1:23">
      <c r="A156" s="7"/>
      <c r="B156" s="5" t="s">
        <v>69</v>
      </c>
      <c r="C156" s="5" t="s">
        <v>95</v>
      </c>
      <c r="D156" s="5"/>
      <c r="E156" s="4" t="s">
        <v>88</v>
      </c>
      <c r="F156" s="5"/>
      <c r="G156" s="5"/>
      <c r="H156" s="4"/>
      <c r="I156" s="5" t="s">
        <v>89</v>
      </c>
      <c r="J156" s="4"/>
      <c r="K156" s="4"/>
      <c r="L156" s="4"/>
      <c r="M156" s="4"/>
      <c r="N156" s="4"/>
      <c r="O156" s="4" t="s">
        <v>91</v>
      </c>
      <c r="P156" s="4"/>
      <c r="Q156" s="5"/>
      <c r="R156" s="4"/>
      <c r="S156" s="4"/>
      <c r="T156" s="4"/>
      <c r="U156" s="4"/>
      <c r="V156" s="4"/>
      <c r="W156" s="5">
        <v>7.3</v>
      </c>
    </row>
    <row r="157" spans="1:23">
      <c r="A157" s="7"/>
      <c r="B157" s="5" t="s">
        <v>69</v>
      </c>
      <c r="C157" s="5" t="s">
        <v>95</v>
      </c>
      <c r="D157" s="5"/>
      <c r="E157" s="4" t="s">
        <v>88</v>
      </c>
      <c r="F157" s="5"/>
      <c r="G157" s="5"/>
      <c r="H157" s="4"/>
      <c r="I157" s="5" t="s">
        <v>89</v>
      </c>
      <c r="J157" s="3" t="s">
        <v>70</v>
      </c>
      <c r="K157" s="4"/>
      <c r="L157" s="4"/>
      <c r="M157" s="4"/>
      <c r="N157" s="4" t="s">
        <v>128</v>
      </c>
      <c r="O157" s="4"/>
      <c r="P157" s="4"/>
      <c r="Q157" s="5"/>
      <c r="R157" s="4"/>
      <c r="S157" s="4"/>
      <c r="T157" s="4"/>
      <c r="U157" s="4"/>
      <c r="V157" s="4"/>
      <c r="W157" s="5">
        <v>4.4000000000000004</v>
      </c>
    </row>
    <row r="158" spans="1:23">
      <c r="A158" s="7"/>
      <c r="B158" s="5" t="s">
        <v>69</v>
      </c>
      <c r="C158" s="5" t="s">
        <v>95</v>
      </c>
      <c r="D158" s="5"/>
      <c r="E158" s="4" t="s">
        <v>88</v>
      </c>
      <c r="F158" s="5"/>
      <c r="G158" s="5"/>
      <c r="H158" s="4"/>
      <c r="I158" s="5" t="s">
        <v>89</v>
      </c>
      <c r="J158" s="4" t="s">
        <v>70</v>
      </c>
      <c r="K158" s="4"/>
      <c r="L158" s="4"/>
      <c r="M158" s="4"/>
      <c r="N158" s="4" t="s">
        <v>128</v>
      </c>
      <c r="O158" s="4"/>
      <c r="P158" s="4"/>
      <c r="Q158" s="5"/>
      <c r="R158" s="4"/>
      <c r="S158" s="4"/>
      <c r="T158" s="4"/>
      <c r="U158" s="4"/>
      <c r="V158" s="4"/>
      <c r="W158" s="5">
        <v>5</v>
      </c>
    </row>
    <row r="159" spans="1:23">
      <c r="A159" s="7"/>
      <c r="B159" s="5" t="s">
        <v>69</v>
      </c>
      <c r="C159" s="5" t="s">
        <v>95</v>
      </c>
      <c r="D159" s="5"/>
      <c r="E159" s="4" t="s">
        <v>88</v>
      </c>
      <c r="F159" s="5"/>
      <c r="G159" s="5"/>
      <c r="H159" s="4"/>
      <c r="I159" s="5" t="s">
        <v>89</v>
      </c>
      <c r="J159" s="3" t="s">
        <v>70</v>
      </c>
      <c r="K159" s="4"/>
      <c r="L159" s="4"/>
      <c r="M159" s="4"/>
      <c r="N159" s="4"/>
      <c r="O159" s="4"/>
      <c r="P159" s="4"/>
      <c r="Q159" s="5"/>
      <c r="R159" s="4"/>
      <c r="S159" s="4"/>
      <c r="T159" s="4"/>
      <c r="U159" s="4"/>
      <c r="V159" s="4"/>
      <c r="W159" s="5">
        <v>2.8</v>
      </c>
    </row>
    <row r="160" spans="1:23">
      <c r="A160" s="7"/>
      <c r="B160" s="2" t="s">
        <v>69</v>
      </c>
      <c r="C160" s="2" t="s">
        <v>95</v>
      </c>
      <c r="D160" s="2"/>
      <c r="E160" s="3" t="s">
        <v>88</v>
      </c>
      <c r="F160" s="2"/>
      <c r="G160" s="2"/>
      <c r="H160" s="3"/>
      <c r="I160" s="2" t="s">
        <v>89</v>
      </c>
      <c r="J160" s="4" t="s">
        <v>70</v>
      </c>
      <c r="K160" s="3"/>
      <c r="L160" s="3"/>
      <c r="M160" s="3"/>
      <c r="N160" s="3"/>
      <c r="O160" s="3"/>
      <c r="P160" s="3"/>
      <c r="Q160" s="2"/>
      <c r="R160" s="3"/>
      <c r="S160" s="3"/>
      <c r="T160" s="3"/>
      <c r="U160" s="3"/>
      <c r="V160" s="3"/>
      <c r="W160" s="2">
        <v>4.0999999999999996</v>
      </c>
    </row>
    <row r="161" spans="1:23">
      <c r="A161" s="7"/>
      <c r="B161" s="2" t="s">
        <v>69</v>
      </c>
      <c r="C161" s="2" t="s">
        <v>95</v>
      </c>
      <c r="D161" s="2"/>
      <c r="E161" s="3" t="s">
        <v>88</v>
      </c>
      <c r="F161" s="2"/>
      <c r="G161" s="2"/>
      <c r="H161" s="3"/>
      <c r="I161" s="2" t="s">
        <v>89</v>
      </c>
      <c r="J161" s="3" t="s">
        <v>70</v>
      </c>
      <c r="K161" s="3"/>
      <c r="L161" s="3"/>
      <c r="M161" s="3"/>
      <c r="N161" s="3"/>
      <c r="O161" s="3"/>
      <c r="P161" s="3"/>
      <c r="Q161" s="2"/>
      <c r="R161" s="3"/>
      <c r="S161" s="3"/>
      <c r="T161" s="3"/>
      <c r="U161" s="3"/>
      <c r="V161" s="3"/>
      <c r="W161" s="2">
        <v>4.5</v>
      </c>
    </row>
    <row r="162" spans="1:23">
      <c r="A162" s="7"/>
      <c r="B162" s="2" t="s">
        <v>69</v>
      </c>
      <c r="C162" s="2" t="s">
        <v>95</v>
      </c>
      <c r="D162" s="2"/>
      <c r="E162" s="3" t="s">
        <v>88</v>
      </c>
      <c r="F162" s="2"/>
      <c r="G162" s="2"/>
      <c r="H162" s="3"/>
      <c r="I162" s="2" t="s">
        <v>89</v>
      </c>
      <c r="J162" s="3" t="s">
        <v>70</v>
      </c>
      <c r="K162" s="3"/>
      <c r="L162" s="3"/>
      <c r="M162" s="3"/>
      <c r="N162" s="3"/>
      <c r="O162" s="3"/>
      <c r="P162" s="3"/>
      <c r="Q162" s="2"/>
      <c r="R162" s="3"/>
      <c r="S162" s="3"/>
      <c r="T162" s="3"/>
      <c r="U162" s="3"/>
      <c r="V162" s="3"/>
      <c r="W162" s="2">
        <v>5.2</v>
      </c>
    </row>
    <row r="163" spans="1:23">
      <c r="A163" s="7"/>
      <c r="B163" s="5" t="s">
        <v>69</v>
      </c>
      <c r="C163" s="5" t="s">
        <v>95</v>
      </c>
      <c r="D163" s="5"/>
      <c r="E163" s="4" t="s">
        <v>88</v>
      </c>
      <c r="F163" s="5"/>
      <c r="G163" s="5"/>
      <c r="H163" s="4"/>
      <c r="I163" s="5" t="s">
        <v>89</v>
      </c>
      <c r="J163" s="4" t="s">
        <v>70</v>
      </c>
      <c r="K163" s="4"/>
      <c r="L163" s="4"/>
      <c r="M163" s="4"/>
      <c r="N163" s="4"/>
      <c r="O163" s="4"/>
      <c r="P163" s="4"/>
      <c r="Q163" s="5"/>
      <c r="R163" s="4"/>
      <c r="S163" s="4"/>
      <c r="T163" s="4"/>
      <c r="U163" s="4"/>
      <c r="V163" s="4"/>
      <c r="W163" s="5">
        <v>5.4</v>
      </c>
    </row>
    <row r="164" spans="1:23">
      <c r="A164" s="7"/>
      <c r="B164" s="5" t="s">
        <v>69</v>
      </c>
      <c r="C164" s="5" t="s">
        <v>95</v>
      </c>
      <c r="D164" s="5"/>
      <c r="E164" s="4" t="s">
        <v>88</v>
      </c>
      <c r="F164" s="5"/>
      <c r="G164" s="5"/>
      <c r="H164" s="4"/>
      <c r="I164" s="5" t="s">
        <v>89</v>
      </c>
      <c r="J164" s="3" t="s">
        <v>70</v>
      </c>
      <c r="K164" s="4"/>
      <c r="L164" s="4"/>
      <c r="M164" s="4"/>
      <c r="N164" s="4"/>
      <c r="O164" s="4"/>
      <c r="P164" s="4"/>
      <c r="Q164" s="5"/>
      <c r="R164" s="4"/>
      <c r="S164" s="4"/>
      <c r="T164" s="4"/>
      <c r="U164" s="4"/>
      <c r="V164" s="4"/>
      <c r="W164" s="5">
        <v>5.4</v>
      </c>
    </row>
    <row r="165" spans="1:23">
      <c r="A165" s="7"/>
      <c r="B165" s="2" t="s">
        <v>69</v>
      </c>
      <c r="C165" s="2" t="s">
        <v>95</v>
      </c>
      <c r="D165" s="2"/>
      <c r="E165" s="3" t="s">
        <v>88</v>
      </c>
      <c r="F165" s="2"/>
      <c r="G165" s="2"/>
      <c r="H165" s="3"/>
      <c r="I165" s="2" t="s">
        <v>89</v>
      </c>
      <c r="J165" s="4" t="s">
        <v>70</v>
      </c>
      <c r="K165" s="3"/>
      <c r="L165" s="3"/>
      <c r="M165" s="3"/>
      <c r="N165" s="3"/>
      <c r="O165" s="3"/>
      <c r="P165" s="3"/>
      <c r="Q165" s="2"/>
      <c r="R165" s="3"/>
      <c r="S165" s="3"/>
      <c r="T165" s="3"/>
      <c r="U165" s="3"/>
      <c r="V165" s="3"/>
      <c r="W165" s="2">
        <v>5.5</v>
      </c>
    </row>
    <row r="166" spans="1:23">
      <c r="A166" s="7"/>
      <c r="B166" s="5" t="s">
        <v>69</v>
      </c>
      <c r="C166" s="5" t="s">
        <v>95</v>
      </c>
      <c r="D166" s="5"/>
      <c r="E166" s="4" t="s">
        <v>88</v>
      </c>
      <c r="F166" s="5"/>
      <c r="G166" s="5"/>
      <c r="H166" s="4"/>
      <c r="I166" s="5" t="s">
        <v>89</v>
      </c>
      <c r="J166" s="4" t="s">
        <v>70</v>
      </c>
      <c r="K166" s="4"/>
      <c r="L166" s="4"/>
      <c r="M166" s="4"/>
      <c r="N166" s="4"/>
      <c r="O166" s="4"/>
      <c r="P166" s="4"/>
      <c r="Q166" s="5"/>
      <c r="R166" s="4"/>
      <c r="S166" s="4"/>
      <c r="T166" s="4"/>
      <c r="U166" s="4"/>
      <c r="V166" s="4"/>
      <c r="W166" s="5">
        <v>5.5</v>
      </c>
    </row>
    <row r="167" spans="1:23">
      <c r="A167" s="7"/>
      <c r="B167" s="5" t="s">
        <v>69</v>
      </c>
      <c r="C167" s="5" t="s">
        <v>95</v>
      </c>
      <c r="D167" s="5"/>
      <c r="E167" s="4" t="s">
        <v>88</v>
      </c>
      <c r="F167" s="5"/>
      <c r="G167" s="5"/>
      <c r="H167" s="4"/>
      <c r="I167" s="5" t="s">
        <v>89</v>
      </c>
      <c r="J167" s="3" t="s">
        <v>70</v>
      </c>
      <c r="K167" s="4"/>
      <c r="L167" s="4"/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5">
        <v>5.9</v>
      </c>
    </row>
    <row r="168" spans="1:23">
      <c r="A168" s="7"/>
      <c r="B168" s="2" t="s">
        <v>69</v>
      </c>
      <c r="C168" s="2" t="s">
        <v>95</v>
      </c>
      <c r="D168" s="2"/>
      <c r="E168" s="3" t="s">
        <v>88</v>
      </c>
      <c r="F168" s="2"/>
      <c r="G168" s="2"/>
      <c r="H168" s="3"/>
      <c r="I168" s="2" t="s">
        <v>89</v>
      </c>
      <c r="J168" s="4" t="s">
        <v>70</v>
      </c>
      <c r="K168" s="3"/>
      <c r="L168" s="3"/>
      <c r="M168" s="3"/>
      <c r="N168" s="3"/>
      <c r="O168" s="3"/>
      <c r="P168" s="3"/>
      <c r="Q168" s="3"/>
      <c r="R168" s="2"/>
      <c r="S168" s="3"/>
      <c r="T168" s="3"/>
      <c r="U168" s="3"/>
      <c r="V168" s="3"/>
      <c r="W168" s="2">
        <v>6</v>
      </c>
    </row>
    <row r="169" spans="1:23">
      <c r="A169" s="7"/>
      <c r="B169" s="2" t="s">
        <v>69</v>
      </c>
      <c r="C169" s="2" t="s">
        <v>95</v>
      </c>
      <c r="D169" s="2"/>
      <c r="E169" s="3" t="s">
        <v>88</v>
      </c>
      <c r="F169" s="2"/>
      <c r="G169" s="2"/>
      <c r="H169" s="3"/>
      <c r="I169" s="2" t="s">
        <v>89</v>
      </c>
      <c r="J169" s="4" t="s">
        <v>70</v>
      </c>
      <c r="K169" s="3"/>
      <c r="L169" s="3"/>
      <c r="M169" s="3"/>
      <c r="N169" s="3"/>
      <c r="O169" s="3"/>
      <c r="P169" s="3"/>
      <c r="Q169" s="3"/>
      <c r="R169" s="2"/>
      <c r="S169" s="3"/>
      <c r="T169" s="3"/>
      <c r="U169" s="3"/>
      <c r="V169" s="3"/>
      <c r="W169" s="2">
        <v>6.1</v>
      </c>
    </row>
    <row r="170" spans="1:23">
      <c r="A170" s="7"/>
      <c r="B170" s="5" t="s">
        <v>69</v>
      </c>
      <c r="C170" s="5" t="s">
        <v>95</v>
      </c>
      <c r="D170" s="5"/>
      <c r="E170" s="4" t="s">
        <v>88</v>
      </c>
      <c r="F170" s="5"/>
      <c r="G170" s="5"/>
      <c r="H170" s="4"/>
      <c r="I170" s="5" t="s">
        <v>89</v>
      </c>
      <c r="J170" s="3" t="s">
        <v>70</v>
      </c>
      <c r="K170" s="4"/>
      <c r="L170" s="4"/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5">
        <v>6.1</v>
      </c>
    </row>
    <row r="171" spans="1:23">
      <c r="A171" s="7"/>
      <c r="B171" s="2" t="s">
        <v>69</v>
      </c>
      <c r="C171" s="2" t="s">
        <v>95</v>
      </c>
      <c r="D171" s="2"/>
      <c r="E171" s="3" t="s">
        <v>88</v>
      </c>
      <c r="F171" s="2"/>
      <c r="G171" s="2"/>
      <c r="H171" s="3"/>
      <c r="I171" s="2" t="s">
        <v>89</v>
      </c>
      <c r="J171" s="3" t="s">
        <v>70</v>
      </c>
      <c r="K171" s="3"/>
      <c r="L171" s="3"/>
      <c r="M171" s="3"/>
      <c r="N171" s="3"/>
      <c r="O171" s="3"/>
      <c r="P171" s="3"/>
      <c r="Q171" s="3"/>
      <c r="R171" s="2"/>
      <c r="S171" s="3"/>
      <c r="T171" s="3"/>
      <c r="U171" s="3"/>
      <c r="V171" s="3"/>
      <c r="W171" s="2">
        <v>6.4</v>
      </c>
    </row>
    <row r="172" spans="1:23">
      <c r="A172" s="7"/>
      <c r="B172" s="5" t="s">
        <v>69</v>
      </c>
      <c r="C172" s="5" t="s">
        <v>95</v>
      </c>
      <c r="D172" s="5"/>
      <c r="E172" s="4" t="s">
        <v>88</v>
      </c>
      <c r="F172" s="5"/>
      <c r="G172" s="5"/>
      <c r="H172" s="4"/>
      <c r="I172" s="5" t="s">
        <v>89</v>
      </c>
      <c r="J172" s="3" t="s">
        <v>70</v>
      </c>
      <c r="K172" s="4"/>
      <c r="L172" s="4"/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5">
        <v>6.8</v>
      </c>
    </row>
    <row r="173" spans="1:23">
      <c r="A173" s="7"/>
      <c r="B173" s="5" t="s">
        <v>69</v>
      </c>
      <c r="C173" s="5" t="s">
        <v>95</v>
      </c>
      <c r="D173" s="5"/>
      <c r="E173" s="4" t="s">
        <v>88</v>
      </c>
      <c r="F173" s="5"/>
      <c r="G173" s="5"/>
      <c r="H173" s="4"/>
      <c r="I173" s="5" t="s">
        <v>89</v>
      </c>
      <c r="J173" s="4" t="s">
        <v>70</v>
      </c>
      <c r="K173" s="4"/>
      <c r="L173" s="4"/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5">
        <v>7</v>
      </c>
    </row>
    <row r="174" spans="1:23">
      <c r="A174" s="7"/>
      <c r="B174" s="5" t="s">
        <v>69</v>
      </c>
      <c r="C174" s="5" t="s">
        <v>95</v>
      </c>
      <c r="D174" s="5"/>
      <c r="E174" s="4" t="s">
        <v>88</v>
      </c>
      <c r="F174" s="5"/>
      <c r="G174" s="5"/>
      <c r="H174" s="4"/>
      <c r="I174" s="5" t="s">
        <v>89</v>
      </c>
      <c r="J174" s="4" t="s">
        <v>70</v>
      </c>
      <c r="K174" s="4"/>
      <c r="L174" s="4"/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5">
        <v>7</v>
      </c>
    </row>
    <row r="175" spans="1:23">
      <c r="A175" s="7"/>
      <c r="B175" s="5" t="s">
        <v>69</v>
      </c>
      <c r="C175" s="5" t="s">
        <v>95</v>
      </c>
      <c r="D175" s="5"/>
      <c r="E175" s="4" t="s">
        <v>88</v>
      </c>
      <c r="F175" s="5"/>
      <c r="G175" s="5"/>
      <c r="H175" s="4"/>
      <c r="I175" s="5" t="s">
        <v>89</v>
      </c>
      <c r="J175" s="4" t="s">
        <v>70</v>
      </c>
      <c r="K175" s="4"/>
      <c r="L175" s="4"/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5">
        <v>7.1</v>
      </c>
    </row>
    <row r="176" spans="1:23">
      <c r="A176" s="7"/>
      <c r="B176" s="5" t="s">
        <v>69</v>
      </c>
      <c r="C176" s="5" t="s">
        <v>95</v>
      </c>
      <c r="D176" s="5"/>
      <c r="E176" s="4" t="s">
        <v>88</v>
      </c>
      <c r="F176" s="5"/>
      <c r="G176" s="5"/>
      <c r="H176" s="4"/>
      <c r="I176" s="5" t="s">
        <v>89</v>
      </c>
      <c r="J176" s="4" t="s">
        <v>70</v>
      </c>
      <c r="K176" s="4"/>
      <c r="L176" s="4"/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5">
        <v>7.2</v>
      </c>
    </row>
    <row r="177" spans="1:23">
      <c r="A177" s="7"/>
      <c r="B177" s="5" t="s">
        <v>69</v>
      </c>
      <c r="C177" s="5" t="s">
        <v>95</v>
      </c>
      <c r="D177" s="5"/>
      <c r="E177" s="4" t="s">
        <v>88</v>
      </c>
      <c r="F177" s="5"/>
      <c r="G177" s="5"/>
      <c r="H177" s="4"/>
      <c r="I177" s="5" t="s">
        <v>89</v>
      </c>
      <c r="J177" s="4" t="s">
        <v>70</v>
      </c>
      <c r="K177" s="4"/>
      <c r="L177" s="4"/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5">
        <v>7.2</v>
      </c>
    </row>
    <row r="178" spans="1:23">
      <c r="A178" s="7"/>
      <c r="B178" s="2" t="s">
        <v>69</v>
      </c>
      <c r="C178" s="2" t="s">
        <v>95</v>
      </c>
      <c r="D178" s="2"/>
      <c r="E178" s="3" t="s">
        <v>88</v>
      </c>
      <c r="F178" s="2"/>
      <c r="G178" s="2"/>
      <c r="H178" s="3"/>
      <c r="I178" s="2" t="s">
        <v>89</v>
      </c>
      <c r="J178" s="4" t="s">
        <v>70</v>
      </c>
      <c r="K178" s="3"/>
      <c r="L178" s="3"/>
      <c r="M178" s="3"/>
      <c r="N178" s="3"/>
      <c r="O178" s="3"/>
      <c r="P178" s="3"/>
      <c r="Q178" s="3"/>
      <c r="R178" s="2"/>
      <c r="S178" s="3"/>
      <c r="T178" s="3"/>
      <c r="U178" s="3"/>
      <c r="V178" s="3"/>
      <c r="W178" s="2">
        <v>7.3</v>
      </c>
    </row>
    <row r="179" spans="1:23">
      <c r="A179" s="7"/>
      <c r="B179" s="5" t="s">
        <v>69</v>
      </c>
      <c r="C179" s="5" t="s">
        <v>95</v>
      </c>
      <c r="D179" s="5"/>
      <c r="E179" s="4" t="s">
        <v>88</v>
      </c>
      <c r="F179" s="5"/>
      <c r="G179" s="5"/>
      <c r="H179" s="4"/>
      <c r="I179" s="5" t="s">
        <v>89</v>
      </c>
      <c r="J179" s="3" t="s">
        <v>70</v>
      </c>
      <c r="K179" s="4"/>
      <c r="L179" s="4"/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5">
        <v>7.3</v>
      </c>
    </row>
    <row r="180" spans="1:23">
      <c r="A180" s="7"/>
      <c r="B180" s="2" t="s">
        <v>69</v>
      </c>
      <c r="C180" s="2" t="s">
        <v>95</v>
      </c>
      <c r="D180" s="2"/>
      <c r="E180" s="3" t="s">
        <v>88</v>
      </c>
      <c r="F180" s="2"/>
      <c r="G180" s="2"/>
      <c r="H180" s="3"/>
      <c r="I180" s="3" t="s">
        <v>89</v>
      </c>
      <c r="J180" s="5" t="s">
        <v>70</v>
      </c>
      <c r="K180" s="3"/>
      <c r="L180" s="3"/>
      <c r="M180" s="3"/>
      <c r="N180" s="3"/>
      <c r="O180" s="3"/>
      <c r="P180" s="3"/>
      <c r="Q180" s="3"/>
      <c r="R180" s="2"/>
      <c r="S180" s="3"/>
      <c r="T180" s="3"/>
      <c r="U180" s="3"/>
      <c r="V180" s="3"/>
      <c r="W180" s="2">
        <v>7.3</v>
      </c>
    </row>
    <row r="181" spans="1:23">
      <c r="A181" s="7"/>
      <c r="B181" s="2" t="s">
        <v>69</v>
      </c>
      <c r="C181" s="2" t="s">
        <v>95</v>
      </c>
      <c r="D181" s="2"/>
      <c r="E181" s="3" t="s">
        <v>88</v>
      </c>
      <c r="F181" s="2"/>
      <c r="G181" s="2"/>
      <c r="H181" s="3"/>
      <c r="I181" s="3" t="s">
        <v>89</v>
      </c>
      <c r="J181" s="5" t="s">
        <v>70</v>
      </c>
      <c r="K181" s="3"/>
      <c r="L181" s="3"/>
      <c r="M181" s="3"/>
      <c r="N181" s="3"/>
      <c r="O181" s="3"/>
      <c r="P181" s="3"/>
      <c r="Q181" s="3"/>
      <c r="R181" s="2"/>
      <c r="S181" s="3"/>
      <c r="T181" s="3"/>
      <c r="U181" s="3"/>
      <c r="V181" s="3"/>
      <c r="W181" s="2">
        <v>7.9</v>
      </c>
    </row>
    <row r="182" spans="1:23">
      <c r="A182" s="7"/>
      <c r="B182" s="5" t="s">
        <v>69</v>
      </c>
      <c r="C182" s="5" t="s">
        <v>95</v>
      </c>
      <c r="D182" s="5"/>
      <c r="E182" s="4" t="s">
        <v>88</v>
      </c>
      <c r="F182" s="5"/>
      <c r="G182" s="5"/>
      <c r="H182" s="4"/>
      <c r="I182" s="4" t="s">
        <v>89</v>
      </c>
      <c r="J182" s="2" t="s">
        <v>70</v>
      </c>
      <c r="K182" s="4"/>
      <c r="L182" s="4"/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5">
        <v>7.9</v>
      </c>
    </row>
    <row r="183" spans="1:23">
      <c r="A183" s="7"/>
      <c r="B183" s="5" t="s">
        <v>69</v>
      </c>
      <c r="C183" s="5" t="s">
        <v>95</v>
      </c>
      <c r="D183" s="5"/>
      <c r="E183" s="4" t="s">
        <v>88</v>
      </c>
      <c r="F183" s="5"/>
      <c r="G183" s="5"/>
      <c r="H183" s="4"/>
      <c r="I183" s="4" t="s">
        <v>89</v>
      </c>
      <c r="J183" s="2" t="s">
        <v>70</v>
      </c>
      <c r="K183" s="4"/>
      <c r="L183" s="4"/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5">
        <v>8.1</v>
      </c>
    </row>
    <row r="184" spans="1:23">
      <c r="A184" s="7"/>
      <c r="B184" s="5" t="s">
        <v>69</v>
      </c>
      <c r="C184" s="5" t="s">
        <v>95</v>
      </c>
      <c r="D184" s="5"/>
      <c r="E184" s="4" t="s">
        <v>88</v>
      </c>
      <c r="F184" s="5"/>
      <c r="G184" s="5"/>
      <c r="H184" s="4"/>
      <c r="I184" s="4" t="s">
        <v>89</v>
      </c>
      <c r="J184" s="2" t="s">
        <v>70</v>
      </c>
      <c r="K184" s="4"/>
      <c r="L184" s="4"/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5">
        <v>8.3000000000000007</v>
      </c>
    </row>
    <row r="185" spans="1:23">
      <c r="A185" s="7"/>
      <c r="B185" s="2" t="s">
        <v>69</v>
      </c>
      <c r="C185" s="2" t="s">
        <v>95</v>
      </c>
      <c r="D185" s="2"/>
      <c r="E185" s="3" t="s">
        <v>88</v>
      </c>
      <c r="F185" s="2"/>
      <c r="G185" s="2"/>
      <c r="H185" s="3"/>
      <c r="I185" s="3" t="s">
        <v>89</v>
      </c>
      <c r="J185" s="5" t="s">
        <v>70</v>
      </c>
      <c r="K185" s="3"/>
      <c r="L185" s="3"/>
      <c r="M185" s="3"/>
      <c r="N185" s="3"/>
      <c r="O185" s="3"/>
      <c r="P185" s="3"/>
      <c r="Q185" s="3"/>
      <c r="R185" s="2"/>
      <c r="S185" s="3"/>
      <c r="T185" s="3"/>
      <c r="U185" s="3"/>
      <c r="V185" s="3"/>
      <c r="W185" s="2">
        <v>8.3000000000000007</v>
      </c>
    </row>
    <row r="186" spans="1:23">
      <c r="A186" s="7"/>
      <c r="B186" s="5" t="s">
        <v>69</v>
      </c>
      <c r="C186" s="5" t="s">
        <v>95</v>
      </c>
      <c r="D186" s="5"/>
      <c r="E186" s="4" t="s">
        <v>88</v>
      </c>
      <c r="F186" s="5"/>
      <c r="G186" s="5"/>
      <c r="H186" s="4"/>
      <c r="I186" s="4" t="s">
        <v>89</v>
      </c>
      <c r="J186" s="5"/>
      <c r="K186" s="4"/>
      <c r="L186" s="4"/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5">
        <v>4.5999999999999996</v>
      </c>
    </row>
    <row r="187" spans="1:23">
      <c r="A187" s="7"/>
      <c r="B187" s="5" t="s">
        <v>69</v>
      </c>
      <c r="C187" s="5" t="s">
        <v>95</v>
      </c>
      <c r="D187" s="5"/>
      <c r="E187" s="4" t="s">
        <v>88</v>
      </c>
      <c r="F187" s="5"/>
      <c r="G187" s="5"/>
      <c r="H187" s="4"/>
      <c r="I187" s="4" t="s">
        <v>89</v>
      </c>
      <c r="J187" s="5"/>
      <c r="K187" s="4"/>
      <c r="L187" s="4"/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5">
        <v>5.7</v>
      </c>
    </row>
    <row r="188" spans="1:23">
      <c r="A188" s="7"/>
      <c r="B188" s="5" t="s">
        <v>69</v>
      </c>
      <c r="C188" s="5" t="s">
        <v>95</v>
      </c>
      <c r="D188" s="5"/>
      <c r="E188" s="4" t="s">
        <v>88</v>
      </c>
      <c r="F188" s="5"/>
      <c r="G188" s="5"/>
      <c r="H188" s="4"/>
      <c r="I188" s="4" t="s">
        <v>89</v>
      </c>
      <c r="J188" s="5"/>
      <c r="K188" s="4"/>
      <c r="L188" s="4"/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5">
        <v>5.8</v>
      </c>
    </row>
    <row r="189" spans="1:23">
      <c r="A189" s="7"/>
      <c r="B189" s="2" t="s">
        <v>69</v>
      </c>
      <c r="C189" s="2" t="s">
        <v>95</v>
      </c>
      <c r="D189" s="2"/>
      <c r="E189" s="3" t="s">
        <v>88</v>
      </c>
      <c r="F189" s="2"/>
      <c r="G189" s="2"/>
      <c r="H189" s="3"/>
      <c r="I189" s="3" t="s">
        <v>89</v>
      </c>
      <c r="J189" s="2"/>
      <c r="K189" s="3"/>
      <c r="L189" s="3"/>
      <c r="M189" s="3"/>
      <c r="N189" s="3"/>
      <c r="O189" s="3"/>
      <c r="P189" s="3"/>
      <c r="Q189" s="3"/>
      <c r="R189" s="2"/>
      <c r="S189" s="3"/>
      <c r="T189" s="3"/>
      <c r="U189" s="3"/>
      <c r="V189" s="3"/>
      <c r="W189" s="2">
        <v>5.9</v>
      </c>
    </row>
    <row r="190" spans="1:23">
      <c r="A190" s="7"/>
      <c r="B190" s="2" t="s">
        <v>69</v>
      </c>
      <c r="C190" s="2" t="s">
        <v>95</v>
      </c>
      <c r="D190" s="2"/>
      <c r="E190" s="3" t="s">
        <v>88</v>
      </c>
      <c r="F190" s="2"/>
      <c r="G190" s="2"/>
      <c r="H190" s="3"/>
      <c r="I190" s="3" t="s">
        <v>89</v>
      </c>
      <c r="J190" s="2"/>
      <c r="K190" s="3"/>
      <c r="L190" s="3"/>
      <c r="M190" s="3"/>
      <c r="N190" s="3"/>
      <c r="O190" s="3"/>
      <c r="P190" s="3"/>
      <c r="Q190" s="3"/>
      <c r="R190" s="2"/>
      <c r="S190" s="3"/>
      <c r="T190" s="3"/>
      <c r="U190" s="3"/>
      <c r="V190" s="3"/>
      <c r="W190" s="2">
        <v>5.9</v>
      </c>
    </row>
    <row r="191" spans="1:23">
      <c r="A191" s="7"/>
      <c r="B191" s="5" t="s">
        <v>69</v>
      </c>
      <c r="C191" s="5" t="s">
        <v>95</v>
      </c>
      <c r="D191" s="5"/>
      <c r="E191" s="4" t="s">
        <v>88</v>
      </c>
      <c r="F191" s="5"/>
      <c r="G191" s="5"/>
      <c r="H191" s="4"/>
      <c r="I191" s="4" t="s">
        <v>89</v>
      </c>
      <c r="J191" s="5"/>
      <c r="K191" s="4"/>
      <c r="L191" s="4"/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5">
        <v>6</v>
      </c>
    </row>
    <row r="192" spans="1:23">
      <c r="A192" s="7"/>
      <c r="B192" s="2" t="s">
        <v>69</v>
      </c>
      <c r="C192" s="2" t="s">
        <v>95</v>
      </c>
      <c r="D192" s="2"/>
      <c r="E192" s="3" t="s">
        <v>88</v>
      </c>
      <c r="F192" s="2"/>
      <c r="G192" s="2"/>
      <c r="H192" s="3"/>
      <c r="I192" s="3" t="s">
        <v>89</v>
      </c>
      <c r="J192" s="2"/>
      <c r="K192" s="3"/>
      <c r="L192" s="3"/>
      <c r="M192" s="3"/>
      <c r="N192" s="3"/>
      <c r="O192" s="3"/>
      <c r="P192" s="3"/>
      <c r="Q192" s="3"/>
      <c r="R192" s="2"/>
      <c r="S192" s="3"/>
      <c r="T192" s="3"/>
      <c r="U192" s="3"/>
      <c r="V192" s="3"/>
      <c r="W192" s="2">
        <v>6.2</v>
      </c>
    </row>
    <row r="193" spans="1:23">
      <c r="A193" s="7"/>
      <c r="B193" s="5" t="s">
        <v>69</v>
      </c>
      <c r="C193" s="5" t="s">
        <v>95</v>
      </c>
      <c r="D193" s="5"/>
      <c r="E193" s="4" t="s">
        <v>88</v>
      </c>
      <c r="F193" s="5"/>
      <c r="G193" s="5"/>
      <c r="H193" s="4"/>
      <c r="I193" s="4" t="s">
        <v>89</v>
      </c>
      <c r="J193" s="5"/>
      <c r="K193" s="4"/>
      <c r="L193" s="4"/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5">
        <v>6.2</v>
      </c>
    </row>
    <row r="194" spans="1:23">
      <c r="A194" s="7"/>
      <c r="B194" s="5" t="s">
        <v>69</v>
      </c>
      <c r="C194" s="5" t="s">
        <v>95</v>
      </c>
      <c r="D194" s="5"/>
      <c r="E194" s="4" t="s">
        <v>88</v>
      </c>
      <c r="F194" s="5"/>
      <c r="G194" s="5"/>
      <c r="H194" s="4"/>
      <c r="I194" s="4" t="s">
        <v>89</v>
      </c>
      <c r="J194" s="5"/>
      <c r="K194" s="4"/>
      <c r="L194" s="4"/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5">
        <v>6.6</v>
      </c>
    </row>
    <row r="195" spans="1:23">
      <c r="A195" s="7"/>
      <c r="B195" s="5" t="s">
        <v>69</v>
      </c>
      <c r="C195" s="5" t="s">
        <v>95</v>
      </c>
      <c r="D195" s="5"/>
      <c r="E195" s="4" t="s">
        <v>88</v>
      </c>
      <c r="F195" s="5"/>
      <c r="G195" s="5"/>
      <c r="H195" s="5"/>
      <c r="I195" s="5" t="s">
        <v>89</v>
      </c>
      <c r="J195" s="5"/>
      <c r="K195" s="5"/>
      <c r="L195" s="5"/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5">
        <v>6.6</v>
      </c>
    </row>
    <row r="196" spans="1:23">
      <c r="A196" s="7"/>
      <c r="B196" s="2" t="s">
        <v>69</v>
      </c>
      <c r="C196" s="2" t="s">
        <v>95</v>
      </c>
      <c r="D196" s="2"/>
      <c r="E196" s="3" t="s">
        <v>88</v>
      </c>
      <c r="F196" s="2"/>
      <c r="G196" s="2"/>
      <c r="H196" s="2"/>
      <c r="I196" s="2" t="s">
        <v>89</v>
      </c>
      <c r="J196" s="2"/>
      <c r="K196" s="2"/>
      <c r="L196" s="2"/>
      <c r="M196" s="3"/>
      <c r="N196" s="3"/>
      <c r="O196" s="3"/>
      <c r="P196" s="3"/>
      <c r="Q196" s="3"/>
      <c r="R196" s="2"/>
      <c r="S196" s="3"/>
      <c r="T196" s="3"/>
      <c r="U196" s="3"/>
      <c r="V196" s="3"/>
      <c r="W196" s="2">
        <v>6.6</v>
      </c>
    </row>
    <row r="197" spans="1:23">
      <c r="A197" s="7"/>
      <c r="B197" s="5" t="s">
        <v>69</v>
      </c>
      <c r="C197" s="5" t="s">
        <v>95</v>
      </c>
      <c r="D197" s="5"/>
      <c r="E197" s="4" t="s">
        <v>88</v>
      </c>
      <c r="F197" s="5"/>
      <c r="G197" s="5"/>
      <c r="H197" s="5"/>
      <c r="I197" s="5" t="s">
        <v>89</v>
      </c>
      <c r="J197" s="5"/>
      <c r="K197" s="5"/>
      <c r="L197" s="5"/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5">
        <v>6.7</v>
      </c>
    </row>
    <row r="198" spans="1:23">
      <c r="A198" s="7"/>
      <c r="B198" s="2" t="s">
        <v>69</v>
      </c>
      <c r="C198" s="2" t="s">
        <v>95</v>
      </c>
      <c r="D198" s="2"/>
      <c r="E198" s="3" t="s">
        <v>88</v>
      </c>
      <c r="F198" s="2"/>
      <c r="G198" s="2"/>
      <c r="H198" s="2"/>
      <c r="I198" s="2" t="s">
        <v>89</v>
      </c>
      <c r="J198" s="2"/>
      <c r="K198" s="2"/>
      <c r="L198" s="2"/>
      <c r="M198" s="3"/>
      <c r="N198" s="3"/>
      <c r="O198" s="3"/>
      <c r="P198" s="3"/>
      <c r="Q198" s="3"/>
      <c r="R198" s="2"/>
      <c r="S198" s="3"/>
      <c r="T198" s="3"/>
      <c r="U198" s="3"/>
      <c r="V198" s="3"/>
      <c r="W198" s="2">
        <v>6.7</v>
      </c>
    </row>
    <row r="199" spans="1:23">
      <c r="A199" s="7"/>
      <c r="B199" s="5" t="s">
        <v>69</v>
      </c>
      <c r="C199" s="5" t="s">
        <v>95</v>
      </c>
      <c r="D199" s="5"/>
      <c r="E199" s="4" t="s">
        <v>88</v>
      </c>
      <c r="F199" s="5"/>
      <c r="G199" s="5"/>
      <c r="H199" s="5"/>
      <c r="I199" s="5" t="s">
        <v>89</v>
      </c>
      <c r="J199" s="5"/>
      <c r="K199" s="5"/>
      <c r="L199" s="5"/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5">
        <v>6.7</v>
      </c>
    </row>
    <row r="200" spans="1:23">
      <c r="A200" s="7"/>
      <c r="B200" s="5" t="s">
        <v>69</v>
      </c>
      <c r="C200" s="5" t="s">
        <v>95</v>
      </c>
      <c r="D200" s="5"/>
      <c r="E200" s="4" t="s">
        <v>88</v>
      </c>
      <c r="F200" s="5"/>
      <c r="G200" s="5"/>
      <c r="H200" s="5"/>
      <c r="I200" s="5" t="s">
        <v>89</v>
      </c>
      <c r="J200" s="5"/>
      <c r="K200" s="5"/>
      <c r="L200" s="5"/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5">
        <v>6.8</v>
      </c>
    </row>
    <row r="201" spans="1:23">
      <c r="A201" s="7"/>
      <c r="B201" s="2" t="s">
        <v>69</v>
      </c>
      <c r="C201" s="2" t="s">
        <v>95</v>
      </c>
      <c r="D201" s="2"/>
      <c r="E201" s="3" t="s">
        <v>88</v>
      </c>
      <c r="F201" s="2"/>
      <c r="G201" s="2"/>
      <c r="H201" s="2"/>
      <c r="I201" s="2" t="s">
        <v>89</v>
      </c>
      <c r="J201" s="2"/>
      <c r="K201" s="2"/>
      <c r="L201" s="2"/>
      <c r="M201" s="3"/>
      <c r="N201" s="3"/>
      <c r="O201" s="3"/>
      <c r="P201" s="3"/>
      <c r="Q201" s="3"/>
      <c r="R201" s="2"/>
      <c r="S201" s="3"/>
      <c r="T201" s="3"/>
      <c r="U201" s="3"/>
      <c r="V201" s="3"/>
      <c r="W201" s="2">
        <v>6.9</v>
      </c>
    </row>
    <row r="202" spans="1:23">
      <c r="A202" s="7"/>
      <c r="B202" s="5" t="s">
        <v>69</v>
      </c>
      <c r="C202" s="5" t="s">
        <v>95</v>
      </c>
      <c r="D202" s="5"/>
      <c r="E202" s="4" t="s">
        <v>88</v>
      </c>
      <c r="F202" s="5"/>
      <c r="G202" s="5"/>
      <c r="H202" s="5"/>
      <c r="I202" s="5" t="s">
        <v>89</v>
      </c>
      <c r="J202" s="5"/>
      <c r="K202" s="5"/>
      <c r="L202" s="5"/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5">
        <v>6.9</v>
      </c>
    </row>
    <row r="203" spans="1:23">
      <c r="A203" s="7"/>
      <c r="B203" s="5" t="s">
        <v>69</v>
      </c>
      <c r="C203" s="5" t="s">
        <v>95</v>
      </c>
      <c r="D203" s="5"/>
      <c r="E203" s="4" t="s">
        <v>88</v>
      </c>
      <c r="F203" s="5"/>
      <c r="G203" s="5"/>
      <c r="H203" s="5"/>
      <c r="I203" s="5" t="s">
        <v>89</v>
      </c>
      <c r="J203" s="5"/>
      <c r="K203" s="5"/>
      <c r="L203" s="5"/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5">
        <v>7.2</v>
      </c>
    </row>
    <row r="204" spans="1:23">
      <c r="A204" s="7"/>
      <c r="B204" s="2" t="s">
        <v>69</v>
      </c>
      <c r="C204" s="2" t="s">
        <v>95</v>
      </c>
      <c r="D204" s="2"/>
      <c r="E204" s="3" t="s">
        <v>88</v>
      </c>
      <c r="F204" s="2"/>
      <c r="G204" s="2"/>
      <c r="H204" s="2"/>
      <c r="I204" s="2" t="s">
        <v>89</v>
      </c>
      <c r="J204" s="2"/>
      <c r="K204" s="2"/>
      <c r="L204" s="2"/>
      <c r="M204" s="3"/>
      <c r="N204" s="3"/>
      <c r="O204" s="3"/>
      <c r="P204" s="3"/>
      <c r="Q204" s="3"/>
      <c r="R204" s="2"/>
      <c r="S204" s="3"/>
      <c r="T204" s="3"/>
      <c r="U204" s="3"/>
      <c r="V204" s="3"/>
      <c r="W204" s="2">
        <v>7.6</v>
      </c>
    </row>
    <row r="205" spans="1:23">
      <c r="A205" s="7"/>
      <c r="B205" s="2" t="s">
        <v>69</v>
      </c>
      <c r="C205" s="2" t="s">
        <v>95</v>
      </c>
      <c r="D205" s="2"/>
      <c r="E205" s="3" t="s">
        <v>88</v>
      </c>
      <c r="F205" s="2"/>
      <c r="G205" s="2"/>
      <c r="H205" s="2"/>
      <c r="I205" s="2" t="s">
        <v>89</v>
      </c>
      <c r="J205" s="2"/>
      <c r="K205" s="2"/>
      <c r="L205" s="2"/>
      <c r="M205" s="3"/>
      <c r="N205" s="3"/>
      <c r="O205" s="3"/>
      <c r="P205" s="3"/>
      <c r="Q205" s="3"/>
      <c r="R205" s="2"/>
      <c r="S205" s="3"/>
      <c r="T205" s="3"/>
      <c r="U205" s="3"/>
      <c r="V205" s="3"/>
      <c r="W205" s="2">
        <v>8.1999999999999993</v>
      </c>
    </row>
    <row r="206" spans="1:23">
      <c r="A206" s="7"/>
      <c r="B206" s="2" t="s">
        <v>69</v>
      </c>
      <c r="C206" s="2" t="s">
        <v>95</v>
      </c>
      <c r="D206" s="2"/>
      <c r="E206" s="3" t="s">
        <v>88</v>
      </c>
      <c r="F206" s="2"/>
      <c r="G206" s="2"/>
      <c r="H206" s="2"/>
      <c r="I206" s="2" t="s">
        <v>89</v>
      </c>
      <c r="J206" s="2"/>
      <c r="K206" s="2"/>
      <c r="L206" s="2"/>
      <c r="M206" s="3"/>
      <c r="N206" s="3"/>
      <c r="O206" s="3"/>
      <c r="P206" s="3"/>
      <c r="Q206" s="3"/>
      <c r="R206" s="2"/>
      <c r="S206" s="3"/>
      <c r="T206" s="3"/>
      <c r="U206" s="3"/>
      <c r="V206" s="3"/>
      <c r="W206" s="2">
        <v>8.3000000000000007</v>
      </c>
    </row>
    <row r="207" spans="1:23">
      <c r="A207" s="2" t="s">
        <v>56</v>
      </c>
      <c r="B207" s="2"/>
      <c r="C207" s="2" t="s">
        <v>95</v>
      </c>
      <c r="D207" s="2"/>
      <c r="E207" s="3" t="s">
        <v>88</v>
      </c>
      <c r="F207" s="2"/>
      <c r="G207" s="2"/>
      <c r="H207" s="2"/>
      <c r="I207" s="2" t="s">
        <v>89</v>
      </c>
      <c r="J207" s="2"/>
      <c r="K207" s="2"/>
      <c r="L207" s="2"/>
      <c r="M207" s="3"/>
      <c r="N207" s="3"/>
      <c r="O207" s="3"/>
      <c r="P207" s="3"/>
      <c r="Q207" s="3"/>
      <c r="R207" s="2" t="s">
        <v>86</v>
      </c>
      <c r="S207" s="3"/>
      <c r="T207" s="3"/>
      <c r="U207" s="3"/>
      <c r="V207" s="3"/>
      <c r="W207" s="2">
        <v>6.3</v>
      </c>
    </row>
    <row r="208" spans="1:23">
      <c r="A208" s="5" t="s">
        <v>56</v>
      </c>
      <c r="B208" s="5"/>
      <c r="C208" s="5" t="s">
        <v>95</v>
      </c>
      <c r="D208" s="5"/>
      <c r="E208" s="4" t="s">
        <v>88</v>
      </c>
      <c r="F208" s="5"/>
      <c r="G208" s="5"/>
      <c r="H208" s="5"/>
      <c r="I208" s="5" t="s">
        <v>89</v>
      </c>
      <c r="J208" s="5"/>
      <c r="K208" s="5"/>
      <c r="L208" s="5"/>
      <c r="M208" s="4"/>
      <c r="N208" s="4"/>
      <c r="O208" s="4"/>
      <c r="P208" s="4"/>
      <c r="Q208" s="4"/>
      <c r="R208" s="5" t="s">
        <v>86</v>
      </c>
      <c r="S208" s="4"/>
      <c r="T208" s="4"/>
      <c r="U208" s="4"/>
      <c r="V208" s="4"/>
      <c r="W208" s="5">
        <v>6.4</v>
      </c>
    </row>
    <row r="209" spans="1:23">
      <c r="A209" s="5" t="s">
        <v>56</v>
      </c>
      <c r="B209" s="5"/>
      <c r="C209" s="5" t="s">
        <v>95</v>
      </c>
      <c r="D209" s="5"/>
      <c r="E209" s="4" t="s">
        <v>88</v>
      </c>
      <c r="F209" s="5"/>
      <c r="G209" s="5"/>
      <c r="H209" s="5"/>
      <c r="I209" s="5" t="s">
        <v>89</v>
      </c>
      <c r="J209" s="5"/>
      <c r="K209" s="5"/>
      <c r="L209" s="5"/>
      <c r="M209" s="4"/>
      <c r="N209" s="4"/>
      <c r="O209" s="4"/>
      <c r="P209" s="4"/>
      <c r="Q209" s="4"/>
      <c r="R209" s="5" t="s">
        <v>86</v>
      </c>
      <c r="S209" s="4"/>
      <c r="T209" s="4"/>
      <c r="U209" s="4"/>
      <c r="V209" s="4"/>
      <c r="W209" s="5">
        <v>7.3</v>
      </c>
    </row>
    <row r="210" spans="1:23">
      <c r="A210" s="2" t="s">
        <v>56</v>
      </c>
      <c r="B210" s="2"/>
      <c r="C210" s="2" t="s">
        <v>95</v>
      </c>
      <c r="D210" s="2"/>
      <c r="E210" s="3" t="s">
        <v>88</v>
      </c>
      <c r="F210" s="2"/>
      <c r="G210" s="2"/>
      <c r="H210" s="2"/>
      <c r="I210" s="2" t="s">
        <v>89</v>
      </c>
      <c r="J210" s="2"/>
      <c r="K210" s="2"/>
      <c r="L210" s="2"/>
      <c r="M210" s="3"/>
      <c r="N210" s="3"/>
      <c r="O210" s="3"/>
      <c r="P210" s="3"/>
      <c r="Q210" s="3"/>
      <c r="R210" s="3"/>
      <c r="S210" s="2"/>
      <c r="T210" s="3"/>
      <c r="U210" s="3"/>
      <c r="V210" s="3"/>
      <c r="W210" s="2">
        <v>6.3</v>
      </c>
    </row>
    <row r="211" spans="1:23">
      <c r="A211" s="7"/>
      <c r="B211" s="2"/>
      <c r="C211" s="2" t="s">
        <v>95</v>
      </c>
      <c r="D211" s="3"/>
      <c r="E211" s="3" t="s">
        <v>88</v>
      </c>
      <c r="F211" s="2"/>
      <c r="G211" s="2"/>
      <c r="H211" s="2"/>
      <c r="I211" s="2" t="s">
        <v>89</v>
      </c>
      <c r="J211" s="2"/>
      <c r="K211" s="2"/>
      <c r="L211" s="2"/>
      <c r="M211" s="3"/>
      <c r="N211" s="3" t="s">
        <v>128</v>
      </c>
      <c r="O211" s="3"/>
      <c r="P211" s="3"/>
      <c r="Q211" s="3"/>
      <c r="R211" s="3"/>
      <c r="S211" s="2"/>
      <c r="T211" s="3"/>
      <c r="U211" s="3"/>
      <c r="V211" s="3" t="s">
        <v>92</v>
      </c>
      <c r="W211" s="2">
        <v>5.4</v>
      </c>
    </row>
    <row r="212" spans="1:23">
      <c r="A212" s="7"/>
      <c r="B212" s="2"/>
      <c r="C212" s="2" t="s">
        <v>95</v>
      </c>
      <c r="D212" s="3"/>
      <c r="E212" s="3" t="s">
        <v>88</v>
      </c>
      <c r="F212" s="2"/>
      <c r="G212" s="2"/>
      <c r="H212" s="2"/>
      <c r="I212" s="2" t="s">
        <v>89</v>
      </c>
      <c r="J212" s="2"/>
      <c r="K212" s="2"/>
      <c r="L212" s="2"/>
      <c r="M212" s="3"/>
      <c r="N212" s="3"/>
      <c r="O212" s="3"/>
      <c r="P212" s="3"/>
      <c r="Q212" s="3"/>
      <c r="R212" s="3"/>
      <c r="S212" s="2" t="s">
        <v>520</v>
      </c>
      <c r="T212" s="3"/>
      <c r="U212" s="3"/>
      <c r="V212" s="3"/>
      <c r="W212" s="2">
        <v>6.8</v>
      </c>
    </row>
    <row r="213" spans="1:23">
      <c r="A213" s="7"/>
      <c r="B213" s="2"/>
      <c r="C213" s="2" t="s">
        <v>95</v>
      </c>
      <c r="D213" s="3"/>
      <c r="E213" s="3" t="s">
        <v>88</v>
      </c>
      <c r="F213" s="2"/>
      <c r="G213" s="2"/>
      <c r="H213" s="2"/>
      <c r="I213" s="2" t="s">
        <v>89</v>
      </c>
      <c r="J213" s="2"/>
      <c r="K213" s="2"/>
      <c r="L213" s="2"/>
      <c r="M213" s="3"/>
      <c r="N213" s="3"/>
      <c r="O213" s="3"/>
      <c r="P213" s="3" t="s">
        <v>90</v>
      </c>
      <c r="Q213" s="3"/>
      <c r="R213" s="3" t="s">
        <v>86</v>
      </c>
      <c r="S213" s="2"/>
      <c r="T213" s="3"/>
      <c r="U213" s="3"/>
      <c r="V213" s="3"/>
      <c r="W213" s="2">
        <v>6.5</v>
      </c>
    </row>
    <row r="214" spans="1:23">
      <c r="A214" s="7"/>
      <c r="B214" s="2"/>
      <c r="C214" s="2" t="s">
        <v>95</v>
      </c>
      <c r="D214" s="3"/>
      <c r="E214" s="3" t="s">
        <v>88</v>
      </c>
      <c r="F214" s="2"/>
      <c r="G214" s="2"/>
      <c r="H214" s="2"/>
      <c r="I214" s="2" t="s">
        <v>89</v>
      </c>
      <c r="J214" s="2"/>
      <c r="K214" s="2"/>
      <c r="L214" s="2"/>
      <c r="M214" s="3"/>
      <c r="N214" s="3"/>
      <c r="O214" s="3"/>
      <c r="P214" s="3" t="s">
        <v>90</v>
      </c>
      <c r="Q214" s="3"/>
      <c r="R214" s="3" t="s">
        <v>86</v>
      </c>
      <c r="S214" s="2"/>
      <c r="T214" s="3"/>
      <c r="U214" s="3"/>
      <c r="V214" s="3"/>
      <c r="W214" s="2">
        <v>7.5</v>
      </c>
    </row>
    <row r="215" spans="1:23">
      <c r="A215" s="7"/>
      <c r="B215" s="2"/>
      <c r="C215" s="2" t="s">
        <v>95</v>
      </c>
      <c r="D215" s="2"/>
      <c r="E215" s="3" t="s">
        <v>88</v>
      </c>
      <c r="F215" s="2"/>
      <c r="G215" s="2"/>
      <c r="H215" s="2"/>
      <c r="I215" s="2" t="s">
        <v>89</v>
      </c>
      <c r="J215" s="2"/>
      <c r="K215" s="2"/>
      <c r="L215" s="2"/>
      <c r="M215" s="3" t="s">
        <v>94</v>
      </c>
      <c r="N215" s="3"/>
      <c r="O215" s="3"/>
      <c r="P215" s="3"/>
      <c r="Q215" s="3"/>
      <c r="R215" s="3" t="s">
        <v>86</v>
      </c>
      <c r="S215" s="2"/>
      <c r="T215" s="3"/>
      <c r="U215" s="3"/>
      <c r="V215" s="3"/>
      <c r="W215" s="2">
        <v>7</v>
      </c>
    </row>
    <row r="216" spans="1:23">
      <c r="A216" s="7"/>
      <c r="B216" s="5"/>
      <c r="C216" s="5" t="s">
        <v>95</v>
      </c>
      <c r="D216" s="5"/>
      <c r="E216" s="4" t="s">
        <v>88</v>
      </c>
      <c r="F216" s="5"/>
      <c r="G216" s="5"/>
      <c r="H216" s="5"/>
      <c r="I216" s="5" t="s">
        <v>89</v>
      </c>
      <c r="J216" s="5" t="s">
        <v>70</v>
      </c>
      <c r="K216" s="5"/>
      <c r="L216" s="5"/>
      <c r="M216" s="4"/>
      <c r="N216" s="4"/>
      <c r="O216" s="4"/>
      <c r="P216" s="4"/>
      <c r="Q216" s="4"/>
      <c r="R216" s="4" t="s">
        <v>86</v>
      </c>
      <c r="S216" s="4"/>
      <c r="T216" s="5"/>
      <c r="U216" s="4"/>
      <c r="V216" s="4"/>
      <c r="W216" s="5">
        <v>6.5</v>
      </c>
    </row>
    <row r="217" spans="1:23">
      <c r="A217" s="7"/>
      <c r="B217" s="5"/>
      <c r="C217" s="5" t="s">
        <v>95</v>
      </c>
      <c r="D217" s="5"/>
      <c r="E217" s="4" t="s">
        <v>88</v>
      </c>
      <c r="F217" s="5"/>
      <c r="G217" s="5"/>
      <c r="H217" s="5"/>
      <c r="I217" s="5" t="s">
        <v>89</v>
      </c>
      <c r="J217" s="5"/>
      <c r="K217" s="5"/>
      <c r="L217" s="5"/>
      <c r="M217" s="4"/>
      <c r="N217" s="4"/>
      <c r="O217" s="4"/>
      <c r="P217" s="4"/>
      <c r="Q217" s="4"/>
      <c r="R217" s="4" t="s">
        <v>86</v>
      </c>
      <c r="S217" s="4"/>
      <c r="T217" s="5"/>
      <c r="U217" s="4"/>
      <c r="V217" s="4"/>
      <c r="W217" s="5">
        <v>7</v>
      </c>
    </row>
    <row r="218" spans="1:23">
      <c r="A218" s="7"/>
      <c r="B218" s="5"/>
      <c r="C218" s="5" t="s">
        <v>95</v>
      </c>
      <c r="D218" s="5"/>
      <c r="E218" s="4" t="s">
        <v>88</v>
      </c>
      <c r="F218" s="5"/>
      <c r="G218" s="5"/>
      <c r="H218" s="5"/>
      <c r="I218" s="5" t="s">
        <v>89</v>
      </c>
      <c r="J218" s="5"/>
      <c r="K218" s="5"/>
      <c r="L218" s="5"/>
      <c r="M218" s="4"/>
      <c r="N218" s="4"/>
      <c r="O218" s="4"/>
      <c r="P218" s="4"/>
      <c r="Q218" s="4"/>
      <c r="R218" s="4" t="s">
        <v>86</v>
      </c>
      <c r="S218" s="4"/>
      <c r="T218" s="5"/>
      <c r="U218" s="4"/>
      <c r="V218" s="4"/>
      <c r="W218" s="5">
        <v>7.5</v>
      </c>
    </row>
    <row r="219" spans="1:23">
      <c r="A219" s="7"/>
      <c r="B219" s="2"/>
      <c r="C219" s="2" t="s">
        <v>95</v>
      </c>
      <c r="D219" s="2"/>
      <c r="E219" s="3" t="s">
        <v>88</v>
      </c>
      <c r="F219" s="2"/>
      <c r="G219" s="2"/>
      <c r="H219" s="2"/>
      <c r="I219" s="2" t="s">
        <v>89</v>
      </c>
      <c r="J219" s="2" t="s">
        <v>70</v>
      </c>
      <c r="K219" s="2"/>
      <c r="L219" s="2"/>
      <c r="M219" s="3"/>
      <c r="N219" s="3"/>
      <c r="O219" s="3" t="s">
        <v>91</v>
      </c>
      <c r="P219" s="3"/>
      <c r="Q219" s="3" t="s">
        <v>87</v>
      </c>
      <c r="R219" s="3"/>
      <c r="S219" s="3"/>
      <c r="T219" s="2"/>
      <c r="U219" s="3"/>
      <c r="V219" s="3"/>
      <c r="W219" s="2">
        <v>7.1</v>
      </c>
    </row>
    <row r="220" spans="1:23">
      <c r="A220" s="7"/>
      <c r="B220" s="2"/>
      <c r="C220" s="2" t="s">
        <v>95</v>
      </c>
      <c r="D220" s="2"/>
      <c r="E220" s="3" t="s">
        <v>88</v>
      </c>
      <c r="F220" s="2"/>
      <c r="G220" s="2"/>
      <c r="H220" s="2"/>
      <c r="I220" s="2" t="s">
        <v>89</v>
      </c>
      <c r="J220" s="2"/>
      <c r="K220" s="2"/>
      <c r="L220" s="2"/>
      <c r="M220" s="3"/>
      <c r="N220" s="3" t="s">
        <v>128</v>
      </c>
      <c r="O220" s="3"/>
      <c r="P220" s="3"/>
      <c r="Q220" s="3" t="s">
        <v>87</v>
      </c>
      <c r="R220" s="3"/>
      <c r="S220" s="3"/>
      <c r="T220" s="2"/>
      <c r="U220" s="3"/>
      <c r="V220" s="3"/>
      <c r="W220" s="2">
        <v>6.5</v>
      </c>
    </row>
    <row r="221" spans="1:23">
      <c r="A221" s="7"/>
      <c r="B221" s="5"/>
      <c r="C221" s="5" t="s">
        <v>95</v>
      </c>
      <c r="D221" s="5"/>
      <c r="E221" s="4" t="s">
        <v>88</v>
      </c>
      <c r="F221" s="5"/>
      <c r="G221" s="5"/>
      <c r="H221" s="5"/>
      <c r="I221" s="5" t="s">
        <v>89</v>
      </c>
      <c r="J221" s="5" t="s">
        <v>70</v>
      </c>
      <c r="K221" s="5"/>
      <c r="L221" s="5"/>
      <c r="M221" s="4"/>
      <c r="N221" s="4"/>
      <c r="O221" s="4"/>
      <c r="P221" s="4" t="s">
        <v>90</v>
      </c>
      <c r="Q221" s="4"/>
      <c r="R221" s="4"/>
      <c r="S221" s="4"/>
      <c r="T221" s="5"/>
      <c r="U221" s="4"/>
      <c r="V221" s="4"/>
      <c r="W221" s="5">
        <v>6.6</v>
      </c>
    </row>
    <row r="222" spans="1:23">
      <c r="A222" s="7"/>
      <c r="B222" s="2"/>
      <c r="C222" s="2" t="s">
        <v>95</v>
      </c>
      <c r="D222" s="2"/>
      <c r="E222" s="3" t="s">
        <v>88</v>
      </c>
      <c r="F222" s="2"/>
      <c r="G222" s="2"/>
      <c r="H222" s="2"/>
      <c r="I222" s="2" t="s">
        <v>89</v>
      </c>
      <c r="J222" s="2" t="s">
        <v>70</v>
      </c>
      <c r="K222" s="2"/>
      <c r="L222" s="2"/>
      <c r="M222" s="3"/>
      <c r="N222" s="3"/>
      <c r="O222" s="3" t="s">
        <v>91</v>
      </c>
      <c r="P222" s="3"/>
      <c r="Q222" s="3"/>
      <c r="R222" s="3"/>
      <c r="S222" s="3"/>
      <c r="T222" s="2"/>
      <c r="U222" s="3"/>
      <c r="V222" s="3"/>
      <c r="W222" s="2">
        <v>5.8</v>
      </c>
    </row>
    <row r="223" spans="1:23">
      <c r="A223" s="7"/>
      <c r="B223" s="2"/>
      <c r="C223" s="2" t="s">
        <v>95</v>
      </c>
      <c r="D223" s="2"/>
      <c r="E223" s="3" t="s">
        <v>88</v>
      </c>
      <c r="F223" s="2"/>
      <c r="G223" s="2"/>
      <c r="H223" s="2"/>
      <c r="I223" s="2" t="s">
        <v>89</v>
      </c>
      <c r="J223" s="2" t="s">
        <v>70</v>
      </c>
      <c r="K223" s="2"/>
      <c r="L223" s="2"/>
      <c r="M223" s="3"/>
      <c r="N223" s="3"/>
      <c r="O223" s="3" t="s">
        <v>91</v>
      </c>
      <c r="P223" s="3"/>
      <c r="Q223" s="3"/>
      <c r="R223" s="3"/>
      <c r="S223" s="3"/>
      <c r="T223" s="2"/>
      <c r="U223" s="3"/>
      <c r="V223" s="3"/>
      <c r="W223" s="2">
        <v>6.9</v>
      </c>
    </row>
    <row r="224" spans="1:23">
      <c r="A224" s="7"/>
      <c r="B224" s="2"/>
      <c r="C224" s="2" t="s">
        <v>95</v>
      </c>
      <c r="D224" s="2"/>
      <c r="E224" s="3" t="s">
        <v>88</v>
      </c>
      <c r="F224" s="2"/>
      <c r="G224" s="2"/>
      <c r="H224" s="2"/>
      <c r="I224" s="2" t="s">
        <v>89</v>
      </c>
      <c r="J224" s="2"/>
      <c r="K224" s="2"/>
      <c r="L224" s="2"/>
      <c r="M224" s="3"/>
      <c r="N224" s="3"/>
      <c r="O224" s="3" t="s">
        <v>91</v>
      </c>
      <c r="P224" s="3"/>
      <c r="Q224" s="3"/>
      <c r="R224" s="3"/>
      <c r="S224" s="3"/>
      <c r="T224" s="2"/>
      <c r="U224" s="3"/>
      <c r="V224" s="3"/>
      <c r="W224" s="2">
        <v>5.9</v>
      </c>
    </row>
    <row r="225" spans="1:23">
      <c r="A225" s="7"/>
      <c r="B225" s="5"/>
      <c r="C225" s="5" t="s">
        <v>95</v>
      </c>
      <c r="D225" s="5"/>
      <c r="E225" s="4" t="s">
        <v>88</v>
      </c>
      <c r="F225" s="5"/>
      <c r="G225" s="5"/>
      <c r="H225" s="5"/>
      <c r="I225" s="5" t="s">
        <v>89</v>
      </c>
      <c r="J225" s="5" t="s">
        <v>70</v>
      </c>
      <c r="K225" s="5"/>
      <c r="L225" s="5"/>
      <c r="M225" s="4"/>
      <c r="N225" s="4" t="s">
        <v>128</v>
      </c>
      <c r="O225" s="4"/>
      <c r="P225" s="4"/>
      <c r="Q225" s="4"/>
      <c r="R225" s="4"/>
      <c r="S225" s="4"/>
      <c r="T225" s="5"/>
      <c r="U225" s="4"/>
      <c r="V225" s="4"/>
      <c r="W225" s="5">
        <v>4.5</v>
      </c>
    </row>
    <row r="226" spans="1:23">
      <c r="A226" s="7"/>
      <c r="B226" s="5"/>
      <c r="C226" s="5" t="s">
        <v>95</v>
      </c>
      <c r="D226" s="5"/>
      <c r="E226" s="4" t="s">
        <v>88</v>
      </c>
      <c r="F226" s="5"/>
      <c r="G226" s="5"/>
      <c r="H226" s="5"/>
      <c r="I226" s="5" t="s">
        <v>89</v>
      </c>
      <c r="J226" s="5" t="s">
        <v>70</v>
      </c>
      <c r="K226" s="5"/>
      <c r="L226" s="5"/>
      <c r="M226" s="4"/>
      <c r="N226" s="4" t="s">
        <v>128</v>
      </c>
      <c r="O226" s="4"/>
      <c r="P226" s="4"/>
      <c r="Q226" s="4"/>
      <c r="R226" s="4"/>
      <c r="S226" s="4"/>
      <c r="T226" s="5"/>
      <c r="U226" s="4"/>
      <c r="V226" s="4"/>
      <c r="W226" s="5">
        <v>5.2</v>
      </c>
    </row>
    <row r="227" spans="1:23">
      <c r="A227" s="7"/>
      <c r="B227" s="2"/>
      <c r="C227" s="2" t="s">
        <v>95</v>
      </c>
      <c r="D227" s="2"/>
      <c r="E227" s="3" t="s">
        <v>88</v>
      </c>
      <c r="F227" s="2"/>
      <c r="G227" s="2"/>
      <c r="H227" s="2"/>
      <c r="I227" s="2" t="s">
        <v>89</v>
      </c>
      <c r="J227" s="2" t="s">
        <v>70</v>
      </c>
      <c r="K227" s="2"/>
      <c r="L227" s="2"/>
      <c r="M227" s="3"/>
      <c r="N227" s="3"/>
      <c r="O227" s="3"/>
      <c r="P227" s="3"/>
      <c r="Q227" s="3"/>
      <c r="R227" s="3"/>
      <c r="S227" s="3"/>
      <c r="T227" s="2"/>
      <c r="U227" s="3"/>
      <c r="V227" s="3"/>
      <c r="W227" s="2">
        <v>5</v>
      </c>
    </row>
    <row r="228" spans="1:23">
      <c r="A228" s="7"/>
      <c r="B228" s="2"/>
      <c r="C228" s="2" t="s">
        <v>95</v>
      </c>
      <c r="D228" s="2"/>
      <c r="E228" s="3" t="s">
        <v>88</v>
      </c>
      <c r="F228" s="2"/>
      <c r="G228" s="2"/>
      <c r="H228" s="2"/>
      <c r="I228" s="2" t="s">
        <v>89</v>
      </c>
      <c r="J228" s="2" t="s">
        <v>70</v>
      </c>
      <c r="K228" s="2"/>
      <c r="L228" s="2"/>
      <c r="M228" s="3"/>
      <c r="N228" s="3"/>
      <c r="O228" s="3"/>
      <c r="P228" s="3"/>
      <c r="Q228" s="3"/>
      <c r="R228" s="3"/>
      <c r="S228" s="3"/>
      <c r="T228" s="2"/>
      <c r="U228" s="3"/>
      <c r="V228" s="3"/>
      <c r="W228" s="2">
        <v>6.7</v>
      </c>
    </row>
    <row r="229" spans="1:23">
      <c r="A229" s="7"/>
      <c r="B229" s="5"/>
      <c r="C229" s="5" t="s">
        <v>95</v>
      </c>
      <c r="D229" s="5"/>
      <c r="E229" s="4" t="s">
        <v>88</v>
      </c>
      <c r="F229" s="5"/>
      <c r="G229" s="5"/>
      <c r="H229" s="5"/>
      <c r="I229" s="5" t="s">
        <v>89</v>
      </c>
      <c r="J229" s="5" t="s">
        <v>70</v>
      </c>
      <c r="K229" s="5"/>
      <c r="L229" s="5"/>
      <c r="M229" s="4"/>
      <c r="N229" s="4"/>
      <c r="O229" s="4"/>
      <c r="P229" s="4"/>
      <c r="Q229" s="4"/>
      <c r="R229" s="4"/>
      <c r="S229" s="4"/>
      <c r="T229" s="5"/>
      <c r="U229" s="4"/>
      <c r="V229" s="4"/>
      <c r="W229" s="5">
        <v>7.1</v>
      </c>
    </row>
    <row r="230" spans="1:23">
      <c r="A230" s="7"/>
      <c r="B230" s="2"/>
      <c r="C230" s="2" t="s">
        <v>95</v>
      </c>
      <c r="D230" s="2"/>
      <c r="E230" s="3" t="s">
        <v>88</v>
      </c>
      <c r="F230" s="2"/>
      <c r="G230" s="2"/>
      <c r="H230" s="2"/>
      <c r="I230" s="2" t="s">
        <v>89</v>
      </c>
      <c r="J230" s="2" t="s">
        <v>70</v>
      </c>
      <c r="K230" s="2"/>
      <c r="L230" s="2"/>
      <c r="M230" s="3"/>
      <c r="N230" s="3"/>
      <c r="O230" s="3"/>
      <c r="P230" s="3"/>
      <c r="Q230" s="3"/>
      <c r="R230" s="3"/>
      <c r="S230" s="3"/>
      <c r="T230" s="2"/>
      <c r="U230" s="3"/>
      <c r="V230" s="3"/>
      <c r="W230" s="2">
        <v>7.2</v>
      </c>
    </row>
    <row r="231" spans="1:23">
      <c r="A231" s="7"/>
      <c r="B231" s="5"/>
      <c r="C231" s="5" t="s">
        <v>95</v>
      </c>
      <c r="D231" s="5"/>
      <c r="E231" s="4" t="s">
        <v>88</v>
      </c>
      <c r="F231" s="5"/>
      <c r="G231" s="5"/>
      <c r="H231" s="5"/>
      <c r="I231" s="5" t="s">
        <v>89</v>
      </c>
      <c r="J231" s="5" t="s">
        <v>70</v>
      </c>
      <c r="K231" s="5"/>
      <c r="L231" s="5"/>
      <c r="M231" s="4"/>
      <c r="N231" s="4"/>
      <c r="O231" s="4"/>
      <c r="P231" s="4"/>
      <c r="Q231" s="4"/>
      <c r="R231" s="4"/>
      <c r="S231" s="4"/>
      <c r="T231" s="5"/>
      <c r="U231" s="4"/>
      <c r="V231" s="4"/>
      <c r="W231" s="5">
        <v>8</v>
      </c>
    </row>
    <row r="232" spans="1:23">
      <c r="A232" s="7"/>
      <c r="B232" s="5"/>
      <c r="C232" s="5" t="s">
        <v>95</v>
      </c>
      <c r="D232" s="5"/>
      <c r="E232" s="4" t="s">
        <v>88</v>
      </c>
      <c r="F232" s="5"/>
      <c r="G232" s="5"/>
      <c r="H232" s="5"/>
      <c r="I232" s="5" t="s">
        <v>89</v>
      </c>
      <c r="J232" s="5"/>
      <c r="K232" s="5"/>
      <c r="L232" s="5"/>
      <c r="M232" s="4"/>
      <c r="N232" s="4"/>
      <c r="O232" s="4"/>
      <c r="P232" s="4"/>
      <c r="Q232" s="4"/>
      <c r="R232" s="4"/>
      <c r="S232" s="4"/>
      <c r="T232" s="5"/>
      <c r="U232" s="4"/>
      <c r="V232" s="4"/>
      <c r="W232" s="5">
        <v>4.8</v>
      </c>
    </row>
    <row r="233" spans="1:23">
      <c r="A233" s="7"/>
      <c r="B233" s="5"/>
      <c r="C233" s="5" t="s">
        <v>95</v>
      </c>
      <c r="D233" s="5"/>
      <c r="E233" s="4" t="s">
        <v>88</v>
      </c>
      <c r="F233" s="5"/>
      <c r="G233" s="5"/>
      <c r="H233" s="5"/>
      <c r="I233" s="5" t="s">
        <v>89</v>
      </c>
      <c r="J233" s="5"/>
      <c r="K233" s="5"/>
      <c r="L233" s="5"/>
      <c r="M233" s="4"/>
      <c r="N233" s="4"/>
      <c r="O233" s="4"/>
      <c r="P233" s="4"/>
      <c r="Q233" s="4"/>
      <c r="R233" s="4"/>
      <c r="S233" s="4"/>
      <c r="T233" s="5"/>
      <c r="U233" s="4"/>
      <c r="V233" s="4"/>
      <c r="W233" s="5">
        <v>5</v>
      </c>
    </row>
    <row r="234" spans="1:23">
      <c r="A234" s="7"/>
      <c r="B234" s="2"/>
      <c r="C234" s="2" t="s">
        <v>95</v>
      </c>
      <c r="D234" s="2"/>
      <c r="E234" s="3" t="s">
        <v>88</v>
      </c>
      <c r="F234" s="2"/>
      <c r="G234" s="2"/>
      <c r="H234" s="2"/>
      <c r="I234" s="2" t="s">
        <v>89</v>
      </c>
      <c r="J234" s="2"/>
      <c r="K234" s="2"/>
      <c r="L234" s="2"/>
      <c r="M234" s="3"/>
      <c r="N234" s="3"/>
      <c r="O234" s="3"/>
      <c r="P234" s="3"/>
      <c r="Q234" s="3"/>
      <c r="R234" s="3"/>
      <c r="S234" s="3"/>
      <c r="T234" s="2"/>
      <c r="U234" s="3"/>
      <c r="V234" s="3"/>
      <c r="W234" s="2">
        <v>5.6</v>
      </c>
    </row>
    <row r="235" spans="1:23">
      <c r="A235" s="7"/>
      <c r="B235" s="5"/>
      <c r="C235" s="5" t="s">
        <v>95</v>
      </c>
      <c r="D235" s="5"/>
      <c r="E235" s="4" t="s">
        <v>88</v>
      </c>
      <c r="F235" s="4"/>
      <c r="G235" s="5"/>
      <c r="H235" s="5"/>
      <c r="I235" s="5" t="s">
        <v>89</v>
      </c>
      <c r="J235" s="5"/>
      <c r="K235" s="5"/>
      <c r="L235" s="5"/>
      <c r="M235" s="4"/>
      <c r="N235" s="4"/>
      <c r="O235" s="4"/>
      <c r="P235" s="4"/>
      <c r="Q235" s="4"/>
      <c r="R235" s="4"/>
      <c r="S235" s="4"/>
      <c r="T235" s="5"/>
      <c r="U235" s="4"/>
      <c r="V235" s="4"/>
      <c r="W235" s="5">
        <v>6.8</v>
      </c>
    </row>
    <row r="236" spans="1:23">
      <c r="A236" s="7"/>
      <c r="B236" s="5"/>
      <c r="C236" s="5" t="s">
        <v>95</v>
      </c>
      <c r="D236" s="5"/>
      <c r="E236" s="4" t="s">
        <v>88</v>
      </c>
      <c r="F236" s="4"/>
      <c r="G236" s="5"/>
      <c r="H236" s="5"/>
      <c r="I236" s="5" t="s">
        <v>89</v>
      </c>
      <c r="J236" s="5"/>
      <c r="K236" s="5"/>
      <c r="L236" s="5"/>
      <c r="M236" s="4"/>
      <c r="N236" s="4"/>
      <c r="O236" s="4"/>
      <c r="P236" s="4"/>
      <c r="Q236" s="4"/>
      <c r="R236" s="4"/>
      <c r="S236" s="4"/>
      <c r="T236" s="5"/>
      <c r="U236" s="4"/>
      <c r="V236" s="4"/>
      <c r="W236" s="5">
        <v>7.7</v>
      </c>
    </row>
    <row r="237" spans="1:23">
      <c r="A237" s="2" t="s">
        <v>56</v>
      </c>
      <c r="B237" s="2" t="s">
        <v>69</v>
      </c>
      <c r="C237" s="2"/>
      <c r="D237" s="2"/>
      <c r="E237" s="3" t="s">
        <v>88</v>
      </c>
      <c r="F237" s="3"/>
      <c r="G237" s="2"/>
      <c r="H237" s="2"/>
      <c r="I237" s="2" t="s">
        <v>89</v>
      </c>
      <c r="J237" s="2"/>
      <c r="K237" s="2"/>
      <c r="L237" s="2"/>
      <c r="M237" s="3"/>
      <c r="N237" s="3"/>
      <c r="O237" s="3"/>
      <c r="P237" s="3"/>
      <c r="Q237" s="3" t="s">
        <v>87</v>
      </c>
      <c r="R237" s="3" t="s">
        <v>86</v>
      </c>
      <c r="S237" s="3"/>
      <c r="T237" s="2"/>
      <c r="U237" s="3"/>
      <c r="V237" s="3"/>
      <c r="W237" s="2">
        <v>4.5</v>
      </c>
    </row>
    <row r="238" spans="1:23">
      <c r="A238" s="5" t="s">
        <v>56</v>
      </c>
      <c r="B238" s="5" t="s">
        <v>69</v>
      </c>
      <c r="C238" s="5"/>
      <c r="D238" s="5"/>
      <c r="E238" s="4" t="s">
        <v>88</v>
      </c>
      <c r="F238" s="4"/>
      <c r="G238" s="5"/>
      <c r="H238" s="5"/>
      <c r="I238" s="5" t="s">
        <v>89</v>
      </c>
      <c r="J238" s="2" t="s">
        <v>70</v>
      </c>
      <c r="K238" s="5"/>
      <c r="L238" s="5"/>
      <c r="M238" s="4"/>
      <c r="N238" s="4"/>
      <c r="O238" s="4"/>
      <c r="P238" s="4" t="s">
        <v>90</v>
      </c>
      <c r="Q238" s="4"/>
      <c r="R238" s="4" t="s">
        <v>86</v>
      </c>
      <c r="S238" s="4"/>
      <c r="T238" s="5"/>
      <c r="U238" s="4"/>
      <c r="V238" s="4"/>
      <c r="W238" s="5">
        <v>6.1</v>
      </c>
    </row>
    <row r="239" spans="1:23">
      <c r="A239" s="5" t="s">
        <v>56</v>
      </c>
      <c r="B239" s="5" t="s">
        <v>69</v>
      </c>
      <c r="C239" s="5"/>
      <c r="D239" s="5"/>
      <c r="E239" s="4" t="s">
        <v>88</v>
      </c>
      <c r="F239" s="4"/>
      <c r="G239" s="5"/>
      <c r="H239" s="5"/>
      <c r="I239" s="5" t="s">
        <v>89</v>
      </c>
      <c r="J239" s="5" t="s">
        <v>70</v>
      </c>
      <c r="K239" s="5"/>
      <c r="L239" s="5"/>
      <c r="M239" s="4"/>
      <c r="N239" s="4"/>
      <c r="O239" s="4"/>
      <c r="P239" s="4"/>
      <c r="Q239" s="4"/>
      <c r="R239" s="4" t="s">
        <v>86</v>
      </c>
      <c r="S239" s="4"/>
      <c r="T239" s="5"/>
      <c r="U239" s="4"/>
      <c r="V239" s="4"/>
      <c r="W239" s="5">
        <v>4.8</v>
      </c>
    </row>
    <row r="240" spans="1:23">
      <c r="A240" s="2" t="s">
        <v>56</v>
      </c>
      <c r="B240" s="2" t="s">
        <v>69</v>
      </c>
      <c r="C240" s="2"/>
      <c r="D240" s="2"/>
      <c r="E240" s="3" t="s">
        <v>88</v>
      </c>
      <c r="F240" s="3"/>
      <c r="G240" s="2"/>
      <c r="H240" s="2"/>
      <c r="I240" s="2" t="s">
        <v>89</v>
      </c>
      <c r="J240" s="5" t="s">
        <v>70</v>
      </c>
      <c r="K240" s="2"/>
      <c r="L240" s="2"/>
      <c r="M240" s="3"/>
      <c r="N240" s="3"/>
      <c r="O240" s="3"/>
      <c r="P240" s="3"/>
      <c r="Q240" s="3"/>
      <c r="R240" s="3" t="s">
        <v>86</v>
      </c>
      <c r="S240" s="3"/>
      <c r="T240" s="2"/>
      <c r="U240" s="3"/>
      <c r="V240" s="3"/>
      <c r="W240" s="2">
        <v>5.8</v>
      </c>
    </row>
    <row r="241" spans="1:23">
      <c r="A241" s="2" t="s">
        <v>56</v>
      </c>
      <c r="B241" s="2" t="s">
        <v>69</v>
      </c>
      <c r="C241" s="2"/>
      <c r="D241" s="2"/>
      <c r="E241" s="3" t="s">
        <v>88</v>
      </c>
      <c r="F241" s="3"/>
      <c r="G241" s="2"/>
      <c r="H241" s="2"/>
      <c r="I241" s="2" t="s">
        <v>89</v>
      </c>
      <c r="J241" s="2" t="s">
        <v>70</v>
      </c>
      <c r="K241" s="2"/>
      <c r="L241" s="2"/>
      <c r="M241" s="3"/>
      <c r="N241" s="3"/>
      <c r="O241" s="3"/>
      <c r="P241" s="3"/>
      <c r="Q241" s="3"/>
      <c r="R241" s="3" t="s">
        <v>86</v>
      </c>
      <c r="S241" s="3"/>
      <c r="T241" s="2"/>
      <c r="U241" s="3"/>
      <c r="V241" s="3"/>
      <c r="W241" s="2">
        <v>6.1</v>
      </c>
    </row>
    <row r="242" spans="1:23">
      <c r="A242" s="2" t="s">
        <v>56</v>
      </c>
      <c r="B242" s="2" t="s">
        <v>69</v>
      </c>
      <c r="C242" s="2"/>
      <c r="D242" s="2"/>
      <c r="E242" s="3" t="s">
        <v>88</v>
      </c>
      <c r="F242" s="3"/>
      <c r="G242" s="2"/>
      <c r="H242" s="2"/>
      <c r="I242" s="2" t="s">
        <v>89</v>
      </c>
      <c r="J242" s="2" t="s">
        <v>70</v>
      </c>
      <c r="K242" s="2"/>
      <c r="L242" s="2"/>
      <c r="M242" s="3"/>
      <c r="N242" s="3"/>
      <c r="O242" s="3"/>
      <c r="P242" s="3"/>
      <c r="Q242" s="3"/>
      <c r="R242" s="3" t="s">
        <v>86</v>
      </c>
      <c r="S242" s="3"/>
      <c r="T242" s="2"/>
      <c r="U242" s="3"/>
      <c r="V242" s="3"/>
      <c r="W242" s="2">
        <v>6.8</v>
      </c>
    </row>
    <row r="243" spans="1:23">
      <c r="A243" s="5" t="s">
        <v>56</v>
      </c>
      <c r="B243" s="5" t="s">
        <v>69</v>
      </c>
      <c r="C243" s="5"/>
      <c r="D243" s="5"/>
      <c r="E243" s="4" t="s">
        <v>88</v>
      </c>
      <c r="F243" s="4"/>
      <c r="G243" s="5"/>
      <c r="H243" s="5"/>
      <c r="I243" s="5" t="s">
        <v>89</v>
      </c>
      <c r="J243" s="5"/>
      <c r="K243" s="5"/>
      <c r="L243" s="5"/>
      <c r="M243" s="4"/>
      <c r="N243" s="4"/>
      <c r="O243" s="4"/>
      <c r="P243" s="4"/>
      <c r="Q243" s="4"/>
      <c r="R243" s="4" t="s">
        <v>86</v>
      </c>
      <c r="S243" s="4"/>
      <c r="T243" s="5"/>
      <c r="U243" s="4"/>
      <c r="V243" s="4"/>
      <c r="W243" s="5">
        <v>3.6</v>
      </c>
    </row>
    <row r="244" spans="1:23">
      <c r="A244" s="5" t="s">
        <v>56</v>
      </c>
      <c r="B244" s="5" t="s">
        <v>69</v>
      </c>
      <c r="C244" s="5"/>
      <c r="D244" s="5"/>
      <c r="E244" s="4" t="s">
        <v>88</v>
      </c>
      <c r="F244" s="4"/>
      <c r="G244" s="5"/>
      <c r="H244" s="5"/>
      <c r="I244" s="5" t="s">
        <v>89</v>
      </c>
      <c r="J244" s="5"/>
      <c r="K244" s="5"/>
      <c r="L244" s="5"/>
      <c r="M244" s="4"/>
      <c r="N244" s="4"/>
      <c r="O244" s="4"/>
      <c r="P244" s="4"/>
      <c r="Q244" s="4"/>
      <c r="R244" s="4" t="s">
        <v>86</v>
      </c>
      <c r="S244" s="4"/>
      <c r="T244" s="5"/>
      <c r="U244" s="4"/>
      <c r="V244" s="4"/>
      <c r="W244" s="5">
        <v>4.0999999999999996</v>
      </c>
    </row>
    <row r="245" spans="1:23">
      <c r="A245" s="5" t="s">
        <v>56</v>
      </c>
      <c r="B245" s="5" t="s">
        <v>69</v>
      </c>
      <c r="C245" s="5"/>
      <c r="D245" s="5"/>
      <c r="E245" s="4" t="s">
        <v>88</v>
      </c>
      <c r="F245" s="4"/>
      <c r="G245" s="5"/>
      <c r="H245" s="5"/>
      <c r="I245" s="5" t="s">
        <v>89</v>
      </c>
      <c r="J245" s="5"/>
      <c r="K245" s="5"/>
      <c r="L245" s="5"/>
      <c r="M245" s="4"/>
      <c r="N245" s="4"/>
      <c r="O245" s="4"/>
      <c r="P245" s="4"/>
      <c r="Q245" s="4"/>
      <c r="R245" s="4" t="s">
        <v>86</v>
      </c>
      <c r="S245" s="4"/>
      <c r="T245" s="5"/>
      <c r="U245" s="4"/>
      <c r="V245" s="4"/>
      <c r="W245" s="5">
        <v>4.0999999999999996</v>
      </c>
    </row>
    <row r="246" spans="1:23">
      <c r="A246" s="2" t="s">
        <v>56</v>
      </c>
      <c r="B246" s="2" t="s">
        <v>69</v>
      </c>
      <c r="C246" s="2"/>
      <c r="D246" s="2"/>
      <c r="E246" s="3" t="s">
        <v>88</v>
      </c>
      <c r="F246" s="3"/>
      <c r="G246" s="2"/>
      <c r="H246" s="2"/>
      <c r="I246" s="2" t="s">
        <v>89</v>
      </c>
      <c r="J246" s="2"/>
      <c r="K246" s="2"/>
      <c r="L246" s="2"/>
      <c r="M246" s="3"/>
      <c r="N246" s="3"/>
      <c r="O246" s="3"/>
      <c r="P246" s="3"/>
      <c r="Q246" s="3"/>
      <c r="R246" s="3" t="s">
        <v>86</v>
      </c>
      <c r="S246" s="3"/>
      <c r="T246" s="2"/>
      <c r="U246" s="3"/>
      <c r="V246" s="3"/>
      <c r="W246" s="2">
        <v>4.2</v>
      </c>
    </row>
    <row r="247" spans="1:23">
      <c r="A247" s="2" t="s">
        <v>56</v>
      </c>
      <c r="B247" s="2" t="s">
        <v>69</v>
      </c>
      <c r="C247" s="2"/>
      <c r="D247" s="2"/>
      <c r="E247" s="3" t="s">
        <v>88</v>
      </c>
      <c r="F247" s="3"/>
      <c r="G247" s="2"/>
      <c r="H247" s="2"/>
      <c r="I247" s="2" t="s">
        <v>89</v>
      </c>
      <c r="J247" s="2"/>
      <c r="K247" s="2"/>
      <c r="L247" s="2"/>
      <c r="M247" s="3"/>
      <c r="N247" s="3"/>
      <c r="O247" s="3"/>
      <c r="P247" s="3"/>
      <c r="Q247" s="3"/>
      <c r="R247" s="3" t="s">
        <v>86</v>
      </c>
      <c r="S247" s="3"/>
      <c r="T247" s="2"/>
      <c r="U247" s="3"/>
      <c r="V247" s="3"/>
      <c r="W247" s="2">
        <v>5.0999999999999996</v>
      </c>
    </row>
    <row r="248" spans="1:23">
      <c r="A248" s="5" t="s">
        <v>56</v>
      </c>
      <c r="B248" s="5" t="s">
        <v>69</v>
      </c>
      <c r="C248" s="5"/>
      <c r="D248" s="5"/>
      <c r="E248" s="4" t="s">
        <v>88</v>
      </c>
      <c r="F248" s="4"/>
      <c r="G248" s="5"/>
      <c r="H248" s="5"/>
      <c r="I248" s="5" t="s">
        <v>89</v>
      </c>
      <c r="J248" s="5"/>
      <c r="K248" s="5"/>
      <c r="L248" s="5"/>
      <c r="M248" s="4"/>
      <c r="N248" s="4"/>
      <c r="O248" s="4"/>
      <c r="P248" s="4"/>
      <c r="Q248" s="4"/>
      <c r="R248" s="4" t="s">
        <v>86</v>
      </c>
      <c r="S248" s="4"/>
      <c r="T248" s="5"/>
      <c r="U248" s="4"/>
      <c r="V248" s="4"/>
      <c r="W248" s="5">
        <v>5.4</v>
      </c>
    </row>
    <row r="249" spans="1:23">
      <c r="A249" s="5" t="s">
        <v>56</v>
      </c>
      <c r="B249" s="5" t="s">
        <v>69</v>
      </c>
      <c r="C249" s="5"/>
      <c r="D249" s="5"/>
      <c r="E249" s="4" t="s">
        <v>88</v>
      </c>
      <c r="F249" s="4"/>
      <c r="G249" s="5"/>
      <c r="H249" s="5"/>
      <c r="I249" s="5" t="s">
        <v>89</v>
      </c>
      <c r="J249" s="5"/>
      <c r="K249" s="5"/>
      <c r="L249" s="5"/>
      <c r="M249" s="4"/>
      <c r="N249" s="4"/>
      <c r="O249" s="4"/>
      <c r="P249" s="4"/>
      <c r="Q249" s="4"/>
      <c r="R249" s="4" t="s">
        <v>86</v>
      </c>
      <c r="S249" s="4"/>
      <c r="T249" s="5"/>
      <c r="U249" s="4"/>
      <c r="V249" s="4"/>
      <c r="W249" s="5">
        <v>6</v>
      </c>
    </row>
    <row r="250" spans="1:23">
      <c r="A250" s="2" t="s">
        <v>56</v>
      </c>
      <c r="B250" s="2" t="s">
        <v>69</v>
      </c>
      <c r="C250" s="2"/>
      <c r="D250" s="2"/>
      <c r="E250" s="3" t="s">
        <v>88</v>
      </c>
      <c r="F250" s="3"/>
      <c r="G250" s="2"/>
      <c r="H250" s="2"/>
      <c r="I250" s="2" t="s">
        <v>89</v>
      </c>
      <c r="J250" s="2"/>
      <c r="K250" s="2"/>
      <c r="L250" s="2"/>
      <c r="M250" s="3"/>
      <c r="N250" s="3"/>
      <c r="O250" s="3"/>
      <c r="P250" s="3"/>
      <c r="Q250" s="3"/>
      <c r="R250" s="3" t="s">
        <v>86</v>
      </c>
      <c r="S250" s="3"/>
      <c r="T250" s="2"/>
      <c r="U250" s="3"/>
      <c r="V250" s="3"/>
      <c r="W250" s="2">
        <v>6.1</v>
      </c>
    </row>
    <row r="251" spans="1:23">
      <c r="A251" s="2" t="s">
        <v>56</v>
      </c>
      <c r="B251" s="2" t="s">
        <v>69</v>
      </c>
      <c r="C251" s="2"/>
      <c r="D251" s="2"/>
      <c r="E251" s="3" t="s">
        <v>88</v>
      </c>
      <c r="F251" s="3"/>
      <c r="G251" s="2"/>
      <c r="H251" s="2"/>
      <c r="I251" s="2" t="s">
        <v>89</v>
      </c>
      <c r="J251" s="2"/>
      <c r="K251" s="2"/>
      <c r="L251" s="2"/>
      <c r="M251" s="3"/>
      <c r="N251" s="3"/>
      <c r="O251" s="3"/>
      <c r="P251" s="3"/>
      <c r="Q251" s="3" t="s">
        <v>87</v>
      </c>
      <c r="R251" s="3"/>
      <c r="S251" s="3"/>
      <c r="T251" s="2"/>
      <c r="U251" s="3"/>
      <c r="V251" s="3"/>
      <c r="W251" s="2">
        <v>5.4</v>
      </c>
    </row>
    <row r="252" spans="1:23">
      <c r="A252" s="2" t="s">
        <v>56</v>
      </c>
      <c r="B252" s="2" t="s">
        <v>69</v>
      </c>
      <c r="C252" s="2"/>
      <c r="D252" s="2"/>
      <c r="E252" s="3" t="s">
        <v>88</v>
      </c>
      <c r="F252" s="3"/>
      <c r="G252" s="2"/>
      <c r="H252" s="2"/>
      <c r="I252" s="2" t="s">
        <v>89</v>
      </c>
      <c r="J252" s="2"/>
      <c r="K252" s="2"/>
      <c r="L252" s="2"/>
      <c r="M252" s="3"/>
      <c r="N252" s="3"/>
      <c r="O252" s="3"/>
      <c r="P252" s="3" t="s">
        <v>90</v>
      </c>
      <c r="Q252" s="3"/>
      <c r="R252" s="3"/>
      <c r="S252" s="3"/>
      <c r="T252" s="2"/>
      <c r="U252" s="3"/>
      <c r="V252" s="3"/>
      <c r="W252" s="2">
        <v>6.9</v>
      </c>
    </row>
    <row r="253" spans="1:23">
      <c r="A253" s="5" t="s">
        <v>56</v>
      </c>
      <c r="B253" s="5" t="s">
        <v>69</v>
      </c>
      <c r="C253" s="5"/>
      <c r="D253" s="5"/>
      <c r="E253" s="4" t="s">
        <v>88</v>
      </c>
      <c r="F253" s="4"/>
      <c r="G253" s="5"/>
      <c r="H253" s="5"/>
      <c r="I253" s="5" t="s">
        <v>89</v>
      </c>
      <c r="J253" s="5" t="s">
        <v>70</v>
      </c>
      <c r="K253" s="5"/>
      <c r="L253" s="5"/>
      <c r="M253" s="4"/>
      <c r="N253" s="4"/>
      <c r="O253" s="4"/>
      <c r="P253" s="4"/>
      <c r="Q253" s="4"/>
      <c r="R253" s="4"/>
      <c r="S253" s="4"/>
      <c r="T253" s="5"/>
      <c r="U253" s="4"/>
      <c r="V253" s="4"/>
      <c r="W253" s="5">
        <v>6.4</v>
      </c>
    </row>
    <row r="254" spans="1:23">
      <c r="A254" s="5" t="s">
        <v>56</v>
      </c>
      <c r="B254" s="5" t="s">
        <v>69</v>
      </c>
      <c r="C254" s="5"/>
      <c r="D254" s="5"/>
      <c r="E254" s="4" t="s">
        <v>88</v>
      </c>
      <c r="F254" s="4"/>
      <c r="G254" s="5"/>
      <c r="H254" s="5"/>
      <c r="I254" s="5" t="s">
        <v>89</v>
      </c>
      <c r="J254" s="5"/>
      <c r="K254" s="5"/>
      <c r="L254" s="5"/>
      <c r="M254" s="4"/>
      <c r="N254" s="4"/>
      <c r="O254" s="4"/>
      <c r="P254" s="4"/>
      <c r="Q254" s="4"/>
      <c r="R254" s="4"/>
      <c r="S254" s="4"/>
      <c r="T254" s="5"/>
      <c r="U254" s="4"/>
      <c r="V254" s="4"/>
      <c r="W254" s="5">
        <v>5.4</v>
      </c>
    </row>
    <row r="255" spans="1:23">
      <c r="A255" s="7"/>
      <c r="B255" s="2" t="s">
        <v>69</v>
      </c>
      <c r="C255" s="2"/>
      <c r="D255" s="2"/>
      <c r="E255" s="3" t="s">
        <v>88</v>
      </c>
      <c r="F255" s="3"/>
      <c r="G255" s="2"/>
      <c r="H255" s="2"/>
      <c r="I255" s="2" t="s">
        <v>89</v>
      </c>
      <c r="J255" s="2" t="s">
        <v>70</v>
      </c>
      <c r="K255" s="2"/>
      <c r="L255" s="2"/>
      <c r="M255" s="3"/>
      <c r="N255" s="3"/>
      <c r="O255" s="3"/>
      <c r="P255" s="3"/>
      <c r="Q255" s="3" t="s">
        <v>87</v>
      </c>
      <c r="R255" s="3"/>
      <c r="S255" s="3" t="s">
        <v>520</v>
      </c>
      <c r="T255" s="2"/>
      <c r="U255" s="3"/>
      <c r="V255" s="3"/>
      <c r="W255" s="2">
        <v>4.7</v>
      </c>
    </row>
    <row r="256" spans="1:23">
      <c r="A256" s="7"/>
      <c r="B256" s="5" t="s">
        <v>69</v>
      </c>
      <c r="C256" s="5"/>
      <c r="D256" s="5"/>
      <c r="E256" s="4" t="s">
        <v>88</v>
      </c>
      <c r="F256" s="4"/>
      <c r="G256" s="5"/>
      <c r="H256" s="5"/>
      <c r="I256" s="5" t="s">
        <v>89</v>
      </c>
      <c r="J256" s="5"/>
      <c r="K256" s="5"/>
      <c r="L256" s="5"/>
      <c r="M256" s="4"/>
      <c r="N256" s="4"/>
      <c r="O256" s="4"/>
      <c r="P256" s="4"/>
      <c r="Q256" s="4"/>
      <c r="R256" s="4"/>
      <c r="S256" s="4" t="s">
        <v>520</v>
      </c>
      <c r="T256" s="5"/>
      <c r="U256" s="4"/>
      <c r="V256" s="4"/>
      <c r="W256" s="5">
        <v>5.0999999999999996</v>
      </c>
    </row>
    <row r="257" spans="1:23">
      <c r="A257" s="7"/>
      <c r="B257" s="2" t="s">
        <v>69</v>
      </c>
      <c r="C257" s="2"/>
      <c r="D257" s="2"/>
      <c r="E257" s="3" t="s">
        <v>88</v>
      </c>
      <c r="F257" s="3"/>
      <c r="G257" s="2"/>
      <c r="H257" s="2"/>
      <c r="I257" s="2" t="s">
        <v>89</v>
      </c>
      <c r="J257" s="2"/>
      <c r="K257" s="2"/>
      <c r="L257" s="2"/>
      <c r="M257" s="3"/>
      <c r="N257" s="3"/>
      <c r="O257" s="3"/>
      <c r="P257" s="3"/>
      <c r="Q257" s="3"/>
      <c r="R257" s="3"/>
      <c r="S257" s="3" t="s">
        <v>520</v>
      </c>
      <c r="T257" s="2"/>
      <c r="U257" s="3"/>
      <c r="V257" s="3"/>
      <c r="W257" s="2">
        <v>6.9</v>
      </c>
    </row>
    <row r="258" spans="1:23">
      <c r="A258" s="7"/>
      <c r="B258" s="2" t="s">
        <v>69</v>
      </c>
      <c r="C258" s="2"/>
      <c r="D258" s="2"/>
      <c r="E258" s="3" t="s">
        <v>88</v>
      </c>
      <c r="F258" s="3"/>
      <c r="G258" s="2"/>
      <c r="H258" s="2"/>
      <c r="I258" s="2" t="s">
        <v>89</v>
      </c>
      <c r="J258" s="2"/>
      <c r="K258" s="2"/>
      <c r="L258" s="2"/>
      <c r="M258" s="3"/>
      <c r="N258" s="3"/>
      <c r="O258" s="3"/>
      <c r="P258" s="3"/>
      <c r="Q258" s="3" t="s">
        <v>87</v>
      </c>
      <c r="R258" s="3" t="s">
        <v>86</v>
      </c>
      <c r="S258" s="3"/>
      <c r="T258" s="2"/>
      <c r="U258" s="3"/>
      <c r="V258" s="3"/>
      <c r="W258" s="2">
        <v>4.9000000000000004</v>
      </c>
    </row>
    <row r="259" spans="1:23">
      <c r="A259" s="7"/>
      <c r="B259" s="2" t="s">
        <v>69</v>
      </c>
      <c r="C259" s="2"/>
      <c r="D259" s="2"/>
      <c r="E259" s="3" t="s">
        <v>88</v>
      </c>
      <c r="F259" s="3"/>
      <c r="G259" s="2"/>
      <c r="H259" s="2"/>
      <c r="I259" s="2" t="s">
        <v>89</v>
      </c>
      <c r="J259" s="2"/>
      <c r="K259" s="2"/>
      <c r="L259" s="2"/>
      <c r="M259" s="3"/>
      <c r="N259" s="3"/>
      <c r="O259" s="3"/>
      <c r="P259" s="3" t="s">
        <v>90</v>
      </c>
      <c r="Q259" s="3"/>
      <c r="R259" s="3" t="s">
        <v>86</v>
      </c>
      <c r="S259" s="3"/>
      <c r="T259" s="2"/>
      <c r="U259" s="3"/>
      <c r="V259" s="3"/>
      <c r="W259" s="2">
        <v>7.3</v>
      </c>
    </row>
    <row r="260" spans="1:23">
      <c r="A260" s="7"/>
      <c r="B260" s="5" t="s">
        <v>69</v>
      </c>
      <c r="C260" s="5"/>
      <c r="D260" s="5"/>
      <c r="E260" s="4" t="s">
        <v>88</v>
      </c>
      <c r="F260" s="4"/>
      <c r="G260" s="5"/>
      <c r="H260" s="5"/>
      <c r="I260" s="5" t="s">
        <v>89</v>
      </c>
      <c r="J260" s="5" t="s">
        <v>70</v>
      </c>
      <c r="K260" s="5"/>
      <c r="L260" s="5"/>
      <c r="M260" s="4"/>
      <c r="N260" s="4" t="s">
        <v>128</v>
      </c>
      <c r="O260" s="4"/>
      <c r="P260" s="4"/>
      <c r="Q260" s="4"/>
      <c r="R260" s="4" t="s">
        <v>86</v>
      </c>
      <c r="S260" s="4"/>
      <c r="T260" s="5"/>
      <c r="U260" s="4"/>
      <c r="V260" s="4"/>
      <c r="W260" s="5">
        <v>6.2</v>
      </c>
    </row>
    <row r="261" spans="1:23">
      <c r="A261" s="7"/>
      <c r="B261" s="2" t="s">
        <v>69</v>
      </c>
      <c r="C261" s="2"/>
      <c r="D261" s="2"/>
      <c r="E261" s="3" t="s">
        <v>88</v>
      </c>
      <c r="F261" s="3"/>
      <c r="G261" s="2"/>
      <c r="H261" s="2"/>
      <c r="I261" s="2" t="s">
        <v>89</v>
      </c>
      <c r="J261" s="2" t="s">
        <v>70</v>
      </c>
      <c r="K261" s="2"/>
      <c r="L261" s="2"/>
      <c r="M261" s="3"/>
      <c r="N261" s="3"/>
      <c r="O261" s="3"/>
      <c r="P261" s="3"/>
      <c r="Q261" s="3"/>
      <c r="R261" s="3" t="s">
        <v>86</v>
      </c>
      <c r="S261" s="3"/>
      <c r="T261" s="2"/>
      <c r="U261" s="3"/>
      <c r="V261" s="3"/>
      <c r="W261" s="2">
        <v>4</v>
      </c>
    </row>
    <row r="262" spans="1:23">
      <c r="A262" s="7"/>
      <c r="B262" s="5" t="s">
        <v>69</v>
      </c>
      <c r="C262" s="5"/>
      <c r="D262" s="5"/>
      <c r="E262" s="4" t="s">
        <v>88</v>
      </c>
      <c r="F262" s="4"/>
      <c r="G262" s="5"/>
      <c r="H262" s="5"/>
      <c r="I262" s="5" t="s">
        <v>89</v>
      </c>
      <c r="J262" s="5" t="s">
        <v>70</v>
      </c>
      <c r="K262" s="5"/>
      <c r="L262" s="5"/>
      <c r="M262" s="4"/>
      <c r="N262" s="4"/>
      <c r="O262" s="4"/>
      <c r="P262" s="4"/>
      <c r="Q262" s="4"/>
      <c r="R262" s="4" t="s">
        <v>86</v>
      </c>
      <c r="S262" s="4"/>
      <c r="T262" s="5"/>
      <c r="U262" s="4"/>
      <c r="V262" s="4"/>
      <c r="W262" s="5">
        <v>5.4</v>
      </c>
    </row>
    <row r="263" spans="1:23">
      <c r="A263" s="7"/>
      <c r="B263" s="2" t="s">
        <v>69</v>
      </c>
      <c r="C263" s="2"/>
      <c r="D263" s="2"/>
      <c r="E263" s="3" t="s">
        <v>88</v>
      </c>
      <c r="F263" s="3"/>
      <c r="G263" s="2"/>
      <c r="H263" s="2"/>
      <c r="I263" s="2" t="s">
        <v>89</v>
      </c>
      <c r="J263" s="2"/>
      <c r="K263" s="2"/>
      <c r="L263" s="2"/>
      <c r="M263" s="3"/>
      <c r="N263" s="3"/>
      <c r="O263" s="3"/>
      <c r="P263" s="3"/>
      <c r="Q263" s="3"/>
      <c r="R263" s="3" t="s">
        <v>86</v>
      </c>
      <c r="S263" s="3"/>
      <c r="T263" s="2"/>
      <c r="U263" s="3"/>
      <c r="V263" s="3"/>
      <c r="W263" s="2">
        <v>6.2</v>
      </c>
    </row>
    <row r="264" spans="1:23">
      <c r="A264" s="7"/>
      <c r="B264" s="5" t="s">
        <v>69</v>
      </c>
      <c r="C264" s="5"/>
      <c r="D264" s="5"/>
      <c r="E264" s="4" t="s">
        <v>88</v>
      </c>
      <c r="F264" s="4"/>
      <c r="G264" s="5"/>
      <c r="H264" s="5"/>
      <c r="I264" s="5" t="s">
        <v>89</v>
      </c>
      <c r="J264" s="5"/>
      <c r="K264" s="5"/>
      <c r="L264" s="5"/>
      <c r="M264" s="4"/>
      <c r="N264" s="4" t="s">
        <v>128</v>
      </c>
      <c r="O264" s="4"/>
      <c r="P264" s="4"/>
      <c r="Q264" s="4" t="s">
        <v>87</v>
      </c>
      <c r="R264" s="4"/>
      <c r="S264" s="4"/>
      <c r="T264" s="5"/>
      <c r="U264" s="4"/>
      <c r="V264" s="4"/>
      <c r="W264" s="5">
        <v>5.3</v>
      </c>
    </row>
    <row r="265" spans="1:23">
      <c r="A265" s="7"/>
      <c r="B265" s="5" t="s">
        <v>69</v>
      </c>
      <c r="C265" s="5"/>
      <c r="D265" s="5"/>
      <c r="E265" s="4" t="s">
        <v>88</v>
      </c>
      <c r="F265" s="4"/>
      <c r="G265" s="5"/>
      <c r="H265" s="5"/>
      <c r="I265" s="5" t="s">
        <v>89</v>
      </c>
      <c r="J265" s="5"/>
      <c r="K265" s="5"/>
      <c r="L265" s="5"/>
      <c r="M265" s="4"/>
      <c r="N265" s="4"/>
      <c r="O265" s="4"/>
      <c r="P265" s="4"/>
      <c r="Q265" s="4" t="s">
        <v>87</v>
      </c>
      <c r="R265" s="4"/>
      <c r="S265" s="4"/>
      <c r="T265" s="5"/>
      <c r="U265" s="4"/>
      <c r="V265" s="4"/>
      <c r="W265" s="5">
        <v>4.5999999999999996</v>
      </c>
    </row>
    <row r="266" spans="1:23">
      <c r="A266" s="7"/>
      <c r="B266" s="5" t="s">
        <v>69</v>
      </c>
      <c r="C266" s="5"/>
      <c r="D266" s="5"/>
      <c r="E266" s="4" t="s">
        <v>88</v>
      </c>
      <c r="F266" s="4"/>
      <c r="G266" s="5"/>
      <c r="H266" s="5"/>
      <c r="I266" s="5" t="s">
        <v>89</v>
      </c>
      <c r="J266" s="5"/>
      <c r="K266" s="5"/>
      <c r="L266" s="5"/>
      <c r="M266" s="4"/>
      <c r="N266" s="4"/>
      <c r="O266" s="4"/>
      <c r="P266" s="4"/>
      <c r="Q266" s="4" t="s">
        <v>87</v>
      </c>
      <c r="R266" s="4"/>
      <c r="S266" s="4"/>
      <c r="T266" s="5"/>
      <c r="U266" s="4"/>
      <c r="V266" s="4"/>
      <c r="W266" s="5">
        <v>5.0999999999999996</v>
      </c>
    </row>
    <row r="267" spans="1:23">
      <c r="A267" s="7"/>
      <c r="B267" s="5" t="s">
        <v>69</v>
      </c>
      <c r="C267" s="5"/>
      <c r="D267" s="5"/>
      <c r="E267" s="4" t="s">
        <v>88</v>
      </c>
      <c r="F267" s="4"/>
      <c r="G267" s="5"/>
      <c r="H267" s="5"/>
      <c r="I267" s="5" t="s">
        <v>89</v>
      </c>
      <c r="J267" s="5"/>
      <c r="K267" s="5"/>
      <c r="L267" s="5"/>
      <c r="M267" s="4"/>
      <c r="N267" s="4"/>
      <c r="O267" s="4"/>
      <c r="P267" s="4"/>
      <c r="Q267" s="4" t="s">
        <v>87</v>
      </c>
      <c r="R267" s="4"/>
      <c r="S267" s="4"/>
      <c r="T267" s="5"/>
      <c r="U267" s="4"/>
      <c r="V267" s="4"/>
      <c r="W267" s="5">
        <v>5.8</v>
      </c>
    </row>
    <row r="268" spans="1:23">
      <c r="A268" s="7"/>
      <c r="B268" s="2" t="s">
        <v>69</v>
      </c>
      <c r="C268" s="2"/>
      <c r="D268" s="2"/>
      <c r="E268" s="3" t="s">
        <v>88</v>
      </c>
      <c r="F268" s="3"/>
      <c r="G268" s="2"/>
      <c r="H268" s="2"/>
      <c r="I268" s="2" t="s">
        <v>89</v>
      </c>
      <c r="J268" s="3" t="s">
        <v>70</v>
      </c>
      <c r="K268" s="2"/>
      <c r="L268" s="2"/>
      <c r="M268" s="3" t="s">
        <v>94</v>
      </c>
      <c r="N268" s="3"/>
      <c r="O268" s="3"/>
      <c r="P268" s="3" t="s">
        <v>90</v>
      </c>
      <c r="Q268" s="3"/>
      <c r="R268" s="3"/>
      <c r="S268" s="3"/>
      <c r="T268" s="2"/>
      <c r="U268" s="3"/>
      <c r="V268" s="3"/>
      <c r="W268" s="2">
        <v>4.9000000000000004</v>
      </c>
    </row>
    <row r="269" spans="1:23">
      <c r="A269" s="7"/>
      <c r="B269" s="5" t="s">
        <v>69</v>
      </c>
      <c r="C269" s="5"/>
      <c r="D269" s="5"/>
      <c r="E269" s="4" t="s">
        <v>88</v>
      </c>
      <c r="F269" s="4"/>
      <c r="G269" s="5"/>
      <c r="H269" s="5"/>
      <c r="I269" s="5" t="s">
        <v>89</v>
      </c>
      <c r="J269" s="4" t="s">
        <v>70</v>
      </c>
      <c r="K269" s="5"/>
      <c r="L269" s="5"/>
      <c r="M269" s="4"/>
      <c r="N269" s="4"/>
      <c r="O269" s="4" t="s">
        <v>91</v>
      </c>
      <c r="P269" s="4"/>
      <c r="Q269" s="4"/>
      <c r="R269" s="4"/>
      <c r="S269" s="4"/>
      <c r="T269" s="5"/>
      <c r="U269" s="4"/>
      <c r="V269" s="4"/>
      <c r="W269" s="5">
        <v>5.8</v>
      </c>
    </row>
    <row r="270" spans="1:23">
      <c r="A270" s="7"/>
      <c r="B270" s="5" t="s">
        <v>69</v>
      </c>
      <c r="C270" s="5"/>
      <c r="D270" s="5"/>
      <c r="E270" s="4" t="s">
        <v>88</v>
      </c>
      <c r="F270" s="4"/>
      <c r="G270" s="5"/>
      <c r="H270" s="5"/>
      <c r="I270" s="5" t="s">
        <v>89</v>
      </c>
      <c r="J270" s="4"/>
      <c r="K270" s="5"/>
      <c r="L270" s="5"/>
      <c r="M270" s="4"/>
      <c r="N270" s="4"/>
      <c r="O270" s="4" t="s">
        <v>91</v>
      </c>
      <c r="P270" s="4"/>
      <c r="Q270" s="4"/>
      <c r="R270" s="4"/>
      <c r="S270" s="4"/>
      <c r="T270" s="5"/>
      <c r="U270" s="4"/>
      <c r="V270" s="4"/>
      <c r="W270" s="5">
        <v>7.1</v>
      </c>
    </row>
    <row r="271" spans="1:23">
      <c r="A271" s="7"/>
      <c r="B271" s="5" t="s">
        <v>69</v>
      </c>
      <c r="C271" s="5"/>
      <c r="D271" s="5"/>
      <c r="E271" s="4" t="s">
        <v>88</v>
      </c>
      <c r="F271" s="4"/>
      <c r="G271" s="5"/>
      <c r="H271" s="5"/>
      <c r="I271" s="5" t="s">
        <v>89</v>
      </c>
      <c r="J271" s="4" t="s">
        <v>70</v>
      </c>
      <c r="K271" s="5"/>
      <c r="L271" s="5"/>
      <c r="M271" s="4" t="s">
        <v>94</v>
      </c>
      <c r="N271" s="4"/>
      <c r="O271" s="4"/>
      <c r="P271" s="4"/>
      <c r="Q271" s="4"/>
      <c r="R271" s="4"/>
      <c r="S271" s="4"/>
      <c r="T271" s="5"/>
      <c r="U271" s="4"/>
      <c r="V271" s="4"/>
      <c r="W271" s="5">
        <v>6.4</v>
      </c>
    </row>
    <row r="272" spans="1:23">
      <c r="A272" s="7"/>
      <c r="B272" s="2" t="s">
        <v>69</v>
      </c>
      <c r="C272" s="2"/>
      <c r="D272" s="2"/>
      <c r="E272" s="3" t="s">
        <v>88</v>
      </c>
      <c r="F272" s="3"/>
      <c r="G272" s="2"/>
      <c r="H272" s="2"/>
      <c r="I272" s="2" t="s">
        <v>89</v>
      </c>
      <c r="J272" s="3" t="s">
        <v>70</v>
      </c>
      <c r="K272" s="2"/>
      <c r="L272" s="2"/>
      <c r="M272" s="3" t="s">
        <v>94</v>
      </c>
      <c r="N272" s="3"/>
      <c r="O272" s="3"/>
      <c r="P272" s="3"/>
      <c r="Q272" s="3"/>
      <c r="R272" s="3"/>
      <c r="S272" s="3"/>
      <c r="T272" s="2"/>
      <c r="U272" s="3"/>
      <c r="V272" s="3"/>
      <c r="W272" s="2">
        <v>6.4</v>
      </c>
    </row>
    <row r="273" spans="1:23">
      <c r="A273" s="7"/>
      <c r="B273" s="2" t="s">
        <v>69</v>
      </c>
      <c r="C273" s="2"/>
      <c r="D273" s="2"/>
      <c r="E273" s="3" t="s">
        <v>88</v>
      </c>
      <c r="F273" s="3"/>
      <c r="G273" s="2"/>
      <c r="H273" s="2"/>
      <c r="I273" s="2" t="s">
        <v>89</v>
      </c>
      <c r="J273" s="3" t="s">
        <v>70</v>
      </c>
      <c r="K273" s="2"/>
      <c r="L273" s="2"/>
      <c r="M273" s="3"/>
      <c r="N273" s="3"/>
      <c r="O273" s="3"/>
      <c r="P273" s="3"/>
      <c r="Q273" s="3"/>
      <c r="R273" s="3"/>
      <c r="S273" s="3"/>
      <c r="T273" s="2"/>
      <c r="U273" s="3"/>
      <c r="V273" s="3"/>
      <c r="W273" s="2">
        <v>3.8</v>
      </c>
    </row>
    <row r="274" spans="1:23">
      <c r="A274" s="7"/>
      <c r="B274" s="5" t="s">
        <v>69</v>
      </c>
      <c r="C274" s="5"/>
      <c r="D274" s="5"/>
      <c r="E274" s="4" t="s">
        <v>88</v>
      </c>
      <c r="F274" s="4"/>
      <c r="G274" s="5"/>
      <c r="H274" s="5"/>
      <c r="I274" s="5" t="s">
        <v>89</v>
      </c>
      <c r="J274" s="4" t="s">
        <v>70</v>
      </c>
      <c r="K274" s="5"/>
      <c r="L274" s="5"/>
      <c r="M274" s="4"/>
      <c r="N274" s="4"/>
      <c r="O274" s="4"/>
      <c r="P274" s="4"/>
      <c r="Q274" s="4"/>
      <c r="R274" s="4"/>
      <c r="S274" s="4"/>
      <c r="T274" s="5"/>
      <c r="U274" s="4"/>
      <c r="V274" s="4"/>
      <c r="W274" s="5">
        <v>4.9000000000000004</v>
      </c>
    </row>
    <row r="275" spans="1:23">
      <c r="A275" s="7"/>
      <c r="B275" s="5" t="s">
        <v>69</v>
      </c>
      <c r="C275" s="5"/>
      <c r="D275" s="5"/>
      <c r="E275" s="4" t="s">
        <v>88</v>
      </c>
      <c r="F275" s="4"/>
      <c r="G275" s="5"/>
      <c r="H275" s="5"/>
      <c r="I275" s="5" t="s">
        <v>89</v>
      </c>
      <c r="J275" s="4" t="s">
        <v>70</v>
      </c>
      <c r="K275" s="5"/>
      <c r="L275" s="5"/>
      <c r="M275" s="4"/>
      <c r="N275" s="4"/>
      <c r="O275" s="4"/>
      <c r="P275" s="4"/>
      <c r="Q275" s="4"/>
      <c r="R275" s="4"/>
      <c r="S275" s="4"/>
      <c r="T275" s="5"/>
      <c r="U275" s="4"/>
      <c r="V275" s="4"/>
      <c r="W275" s="5">
        <v>5.7</v>
      </c>
    </row>
    <row r="276" spans="1:23">
      <c r="A276" s="7"/>
      <c r="B276" s="5" t="s">
        <v>69</v>
      </c>
      <c r="C276" s="5"/>
      <c r="D276" s="5"/>
      <c r="E276" s="4" t="s">
        <v>88</v>
      </c>
      <c r="F276" s="4"/>
      <c r="G276" s="5"/>
      <c r="H276" s="5"/>
      <c r="I276" s="5" t="s">
        <v>89</v>
      </c>
      <c r="J276" s="4" t="s">
        <v>70</v>
      </c>
      <c r="K276" s="5"/>
      <c r="L276" s="5"/>
      <c r="M276" s="4"/>
      <c r="N276" s="4"/>
      <c r="O276" s="4"/>
      <c r="P276" s="4"/>
      <c r="Q276" s="4"/>
      <c r="R276" s="4"/>
      <c r="S276" s="4"/>
      <c r="T276" s="5"/>
      <c r="U276" s="4"/>
      <c r="V276" s="4"/>
      <c r="W276" s="5">
        <v>5.8</v>
      </c>
    </row>
    <row r="277" spans="1:23">
      <c r="A277" s="7"/>
      <c r="B277" s="5" t="s">
        <v>69</v>
      </c>
      <c r="C277" s="5"/>
      <c r="D277" s="5"/>
      <c r="E277" s="4" t="s">
        <v>88</v>
      </c>
      <c r="F277" s="4"/>
      <c r="G277" s="5"/>
      <c r="H277" s="5"/>
      <c r="I277" s="5" t="s">
        <v>89</v>
      </c>
      <c r="J277" s="4" t="s">
        <v>70</v>
      </c>
      <c r="K277" s="5"/>
      <c r="L277" s="5"/>
      <c r="M277" s="4"/>
      <c r="N277" s="4"/>
      <c r="O277" s="4"/>
      <c r="P277" s="4"/>
      <c r="Q277" s="4"/>
      <c r="R277" s="4"/>
      <c r="S277" s="4"/>
      <c r="T277" s="5"/>
      <c r="U277" s="4"/>
      <c r="V277" s="4"/>
      <c r="W277" s="5">
        <v>5.9</v>
      </c>
    </row>
    <row r="278" spans="1:23">
      <c r="A278" s="7"/>
      <c r="B278" s="2" t="s">
        <v>69</v>
      </c>
      <c r="C278" s="2"/>
      <c r="D278" s="2"/>
      <c r="E278" s="3" t="s">
        <v>88</v>
      </c>
      <c r="F278" s="3"/>
      <c r="G278" s="2"/>
      <c r="H278" s="2"/>
      <c r="I278" s="2" t="s">
        <v>89</v>
      </c>
      <c r="J278" s="3" t="s">
        <v>70</v>
      </c>
      <c r="K278" s="2"/>
      <c r="L278" s="2"/>
      <c r="M278" s="3"/>
      <c r="N278" s="3"/>
      <c r="O278" s="3"/>
      <c r="P278" s="3"/>
      <c r="Q278" s="3"/>
      <c r="R278" s="3"/>
      <c r="S278" s="3"/>
      <c r="T278" s="2"/>
      <c r="U278" s="3"/>
      <c r="V278" s="3"/>
      <c r="W278" s="2">
        <v>5.9</v>
      </c>
    </row>
    <row r="279" spans="1:23">
      <c r="A279" s="7"/>
      <c r="B279" s="5" t="s">
        <v>69</v>
      </c>
      <c r="C279" s="5"/>
      <c r="D279" s="5"/>
      <c r="E279" s="4" t="s">
        <v>88</v>
      </c>
      <c r="F279" s="4"/>
      <c r="G279" s="5"/>
      <c r="H279" s="5"/>
      <c r="I279" s="5" t="s">
        <v>89</v>
      </c>
      <c r="J279" s="4" t="s">
        <v>70</v>
      </c>
      <c r="K279" s="5"/>
      <c r="L279" s="5"/>
      <c r="M279" s="4"/>
      <c r="N279" s="4"/>
      <c r="O279" s="4"/>
      <c r="P279" s="4"/>
      <c r="Q279" s="4"/>
      <c r="R279" s="4"/>
      <c r="S279" s="4"/>
      <c r="T279" s="5"/>
      <c r="U279" s="4"/>
      <c r="V279" s="4"/>
      <c r="W279" s="5">
        <v>6</v>
      </c>
    </row>
    <row r="280" spans="1:23">
      <c r="A280" s="7"/>
      <c r="B280" s="5" t="s">
        <v>69</v>
      </c>
      <c r="C280" s="5"/>
      <c r="D280" s="5"/>
      <c r="E280" s="4" t="s">
        <v>88</v>
      </c>
      <c r="F280" s="4"/>
      <c r="G280" s="5"/>
      <c r="H280" s="5"/>
      <c r="I280" s="5" t="s">
        <v>89</v>
      </c>
      <c r="J280" s="4" t="s">
        <v>70</v>
      </c>
      <c r="K280" s="5"/>
      <c r="L280" s="5"/>
      <c r="M280" s="4"/>
      <c r="N280" s="4"/>
      <c r="O280" s="4"/>
      <c r="P280" s="4"/>
      <c r="Q280" s="4"/>
      <c r="R280" s="4"/>
      <c r="S280" s="4"/>
      <c r="T280" s="5"/>
      <c r="U280" s="4"/>
      <c r="V280" s="4"/>
      <c r="W280" s="5">
        <v>6.2</v>
      </c>
    </row>
    <row r="281" spans="1:23">
      <c r="A281" s="7"/>
      <c r="B281" s="2" t="s">
        <v>69</v>
      </c>
      <c r="C281" s="2"/>
      <c r="D281" s="2"/>
      <c r="E281" s="3" t="s">
        <v>88</v>
      </c>
      <c r="F281" s="3"/>
      <c r="G281" s="2"/>
      <c r="H281" s="2"/>
      <c r="I281" s="2" t="s">
        <v>89</v>
      </c>
      <c r="J281" s="3" t="s">
        <v>70</v>
      </c>
      <c r="K281" s="2"/>
      <c r="L281" s="2"/>
      <c r="M281" s="3"/>
      <c r="N281" s="3"/>
      <c r="O281" s="3"/>
      <c r="P281" s="3"/>
      <c r="Q281" s="3"/>
      <c r="R281" s="3"/>
      <c r="S281" s="3"/>
      <c r="T281" s="2"/>
      <c r="U281" s="3"/>
      <c r="V281" s="3"/>
      <c r="W281" s="2">
        <v>6.7</v>
      </c>
    </row>
    <row r="282" spans="1:23">
      <c r="A282" s="7"/>
      <c r="B282" s="2" t="s">
        <v>69</v>
      </c>
      <c r="C282" s="2"/>
      <c r="D282" s="2"/>
      <c r="E282" s="3" t="s">
        <v>88</v>
      </c>
      <c r="F282" s="3"/>
      <c r="G282" s="2"/>
      <c r="H282" s="2"/>
      <c r="I282" s="2" t="s">
        <v>89</v>
      </c>
      <c r="J282" s="3" t="s">
        <v>70</v>
      </c>
      <c r="K282" s="2"/>
      <c r="L282" s="2"/>
      <c r="M282" s="3"/>
      <c r="N282" s="3"/>
      <c r="O282" s="3"/>
      <c r="P282" s="3"/>
      <c r="Q282" s="3"/>
      <c r="R282" s="3"/>
      <c r="S282" s="3"/>
      <c r="T282" s="2"/>
      <c r="U282" s="3"/>
      <c r="V282" s="3"/>
      <c r="W282" s="2">
        <v>6.7</v>
      </c>
    </row>
    <row r="283" spans="1:23">
      <c r="A283" s="7"/>
      <c r="B283" s="5" t="s">
        <v>69</v>
      </c>
      <c r="C283" s="5"/>
      <c r="D283" s="5"/>
      <c r="E283" s="4" t="s">
        <v>88</v>
      </c>
      <c r="F283" s="4"/>
      <c r="G283" s="5"/>
      <c r="H283" s="5"/>
      <c r="I283" s="5" t="s">
        <v>89</v>
      </c>
      <c r="J283" s="4" t="s">
        <v>70</v>
      </c>
      <c r="K283" s="5"/>
      <c r="L283" s="5"/>
      <c r="M283" s="4"/>
      <c r="N283" s="4"/>
      <c r="O283" s="4"/>
      <c r="P283" s="4"/>
      <c r="Q283" s="4"/>
      <c r="R283" s="4"/>
      <c r="S283" s="4"/>
      <c r="T283" s="5"/>
      <c r="U283" s="4"/>
      <c r="V283" s="4"/>
      <c r="W283" s="5">
        <v>6.7</v>
      </c>
    </row>
    <row r="284" spans="1:23">
      <c r="A284" s="7"/>
      <c r="B284" s="5" t="s">
        <v>69</v>
      </c>
      <c r="C284" s="5"/>
      <c r="D284" s="5"/>
      <c r="E284" s="4" t="s">
        <v>88</v>
      </c>
      <c r="F284" s="4"/>
      <c r="G284" s="5"/>
      <c r="H284" s="5"/>
      <c r="I284" s="5" t="s">
        <v>89</v>
      </c>
      <c r="J284" s="4"/>
      <c r="K284" s="5"/>
      <c r="L284" s="5"/>
      <c r="M284" s="4"/>
      <c r="N284" s="4"/>
      <c r="O284" s="4"/>
      <c r="P284" s="4"/>
      <c r="Q284" s="4"/>
      <c r="R284" s="4"/>
      <c r="S284" s="4"/>
      <c r="T284" s="5"/>
      <c r="U284" s="4"/>
      <c r="V284" s="4"/>
      <c r="W284" s="5">
        <v>4.8</v>
      </c>
    </row>
    <row r="285" spans="1:23">
      <c r="A285" s="7"/>
      <c r="B285" s="5" t="s">
        <v>69</v>
      </c>
      <c r="C285" s="5"/>
      <c r="D285" s="5"/>
      <c r="E285" s="4" t="s">
        <v>88</v>
      </c>
      <c r="F285" s="4"/>
      <c r="G285" s="5"/>
      <c r="H285" s="5"/>
      <c r="I285" s="5" t="s">
        <v>89</v>
      </c>
      <c r="J285" s="4"/>
      <c r="K285" s="5"/>
      <c r="L285" s="5"/>
      <c r="M285" s="4"/>
      <c r="N285" s="4"/>
      <c r="O285" s="4"/>
      <c r="P285" s="4"/>
      <c r="Q285" s="4"/>
      <c r="R285" s="4"/>
      <c r="S285" s="4"/>
      <c r="T285" s="5"/>
      <c r="U285" s="4"/>
      <c r="V285" s="4"/>
      <c r="W285" s="5">
        <v>4.9000000000000004</v>
      </c>
    </row>
    <row r="286" spans="1:23">
      <c r="A286" s="7"/>
      <c r="B286" s="5" t="s">
        <v>69</v>
      </c>
      <c r="C286" s="5"/>
      <c r="D286" s="5"/>
      <c r="E286" s="4" t="s">
        <v>88</v>
      </c>
      <c r="F286" s="4"/>
      <c r="G286" s="5"/>
      <c r="H286" s="5"/>
      <c r="I286" s="5" t="s">
        <v>89</v>
      </c>
      <c r="J286" s="4"/>
      <c r="K286" s="5"/>
      <c r="L286" s="5"/>
      <c r="M286" s="4"/>
      <c r="N286" s="4"/>
      <c r="O286" s="4"/>
      <c r="P286" s="4"/>
      <c r="Q286" s="4"/>
      <c r="R286" s="4"/>
      <c r="S286" s="4"/>
      <c r="T286" s="5"/>
      <c r="U286" s="4"/>
      <c r="V286" s="4"/>
      <c r="W286" s="5">
        <v>5.4</v>
      </c>
    </row>
    <row r="287" spans="1:23">
      <c r="A287" s="7"/>
      <c r="B287" s="2" t="s">
        <v>69</v>
      </c>
      <c r="C287" s="2"/>
      <c r="D287" s="2"/>
      <c r="E287" s="3" t="s">
        <v>88</v>
      </c>
      <c r="F287" s="3"/>
      <c r="G287" s="2"/>
      <c r="H287" s="2"/>
      <c r="I287" s="2" t="s">
        <v>89</v>
      </c>
      <c r="J287" s="3"/>
      <c r="K287" s="2"/>
      <c r="L287" s="2"/>
      <c r="M287" s="3"/>
      <c r="N287" s="3"/>
      <c r="O287" s="3"/>
      <c r="P287" s="3"/>
      <c r="Q287" s="3"/>
      <c r="R287" s="3"/>
      <c r="S287" s="3"/>
      <c r="T287" s="2"/>
      <c r="U287" s="3"/>
      <c r="V287" s="3"/>
      <c r="W287" s="2">
        <v>5.4</v>
      </c>
    </row>
    <row r="288" spans="1:23">
      <c r="A288" s="7"/>
      <c r="B288" s="5" t="s">
        <v>69</v>
      </c>
      <c r="C288" s="5"/>
      <c r="D288" s="5"/>
      <c r="E288" s="4" t="s">
        <v>88</v>
      </c>
      <c r="F288" s="4"/>
      <c r="G288" s="5"/>
      <c r="H288" s="5"/>
      <c r="I288" s="5" t="s">
        <v>89</v>
      </c>
      <c r="J288" s="4"/>
      <c r="K288" s="5"/>
      <c r="L288" s="5"/>
      <c r="M288" s="4"/>
      <c r="N288" s="4"/>
      <c r="O288" s="4"/>
      <c r="P288" s="4"/>
      <c r="Q288" s="4"/>
      <c r="R288" s="4"/>
      <c r="S288" s="4"/>
      <c r="T288" s="5"/>
      <c r="U288" s="4"/>
      <c r="V288" s="4"/>
      <c r="W288" s="5">
        <v>5.6</v>
      </c>
    </row>
    <row r="289" spans="1:23">
      <c r="A289" s="7"/>
      <c r="B289" s="5" t="s">
        <v>69</v>
      </c>
      <c r="C289" s="5"/>
      <c r="D289" s="5"/>
      <c r="E289" s="4" t="s">
        <v>88</v>
      </c>
      <c r="F289" s="4"/>
      <c r="G289" s="5"/>
      <c r="H289" s="5"/>
      <c r="I289" s="5" t="s">
        <v>89</v>
      </c>
      <c r="J289" s="4"/>
      <c r="K289" s="5"/>
      <c r="L289" s="5"/>
      <c r="M289" s="4"/>
      <c r="N289" s="4"/>
      <c r="O289" s="4"/>
      <c r="P289" s="4"/>
      <c r="Q289" s="4"/>
      <c r="R289" s="4"/>
      <c r="S289" s="4"/>
      <c r="T289" s="5"/>
      <c r="U289" s="4"/>
      <c r="V289" s="4"/>
      <c r="W289" s="5">
        <v>6.6</v>
      </c>
    </row>
    <row r="290" spans="1:23">
      <c r="A290" s="5" t="s">
        <v>56</v>
      </c>
      <c r="B290" s="5"/>
      <c r="C290" s="5"/>
      <c r="D290" s="5"/>
      <c r="E290" s="4" t="s">
        <v>88</v>
      </c>
      <c r="F290" s="4"/>
      <c r="G290" s="5"/>
      <c r="H290" s="5"/>
      <c r="I290" s="5" t="s">
        <v>89</v>
      </c>
      <c r="J290" s="4" t="s">
        <v>70</v>
      </c>
      <c r="K290" s="5"/>
      <c r="L290" s="5"/>
      <c r="M290" s="4"/>
      <c r="N290" s="4"/>
      <c r="O290" s="4"/>
      <c r="P290" s="4"/>
      <c r="Q290" s="4"/>
      <c r="R290" s="4"/>
      <c r="S290" s="4"/>
      <c r="T290" s="5"/>
      <c r="U290" s="4"/>
      <c r="V290" s="4"/>
      <c r="W290" s="5">
        <v>4.3</v>
      </c>
    </row>
    <row r="291" spans="1:23">
      <c r="A291" s="2" t="s">
        <v>56</v>
      </c>
      <c r="B291" s="2"/>
      <c r="C291" s="2"/>
      <c r="D291" s="2"/>
      <c r="E291" s="3" t="s">
        <v>88</v>
      </c>
      <c r="F291" s="3"/>
      <c r="G291" s="2"/>
      <c r="H291" s="2"/>
      <c r="I291" s="2" t="s">
        <v>89</v>
      </c>
      <c r="J291" s="3" t="s">
        <v>70</v>
      </c>
      <c r="K291" s="2"/>
      <c r="L291" s="2"/>
      <c r="M291" s="3"/>
      <c r="N291" s="3"/>
      <c r="O291" s="3"/>
      <c r="P291" s="3"/>
      <c r="Q291" s="3"/>
      <c r="R291" s="3"/>
      <c r="S291" s="3"/>
      <c r="T291" s="2"/>
      <c r="U291" s="3"/>
      <c r="V291" s="3"/>
      <c r="W291" s="2">
        <v>5.2</v>
      </c>
    </row>
    <row r="292" spans="1:23">
      <c r="A292" s="2" t="s">
        <v>56</v>
      </c>
      <c r="B292" s="2"/>
      <c r="C292" s="2"/>
      <c r="D292" s="2"/>
      <c r="E292" s="3" t="s">
        <v>88</v>
      </c>
      <c r="F292" s="3"/>
      <c r="G292" s="2"/>
      <c r="H292" s="2"/>
      <c r="I292" s="2" t="s">
        <v>89</v>
      </c>
      <c r="J292" s="3"/>
      <c r="K292" s="2"/>
      <c r="L292" s="2"/>
      <c r="M292" s="3"/>
      <c r="N292" s="3"/>
      <c r="O292" s="3"/>
      <c r="P292" s="3"/>
      <c r="Q292" s="3"/>
      <c r="R292" s="3"/>
      <c r="S292" s="3"/>
      <c r="T292" s="2"/>
      <c r="U292" s="3"/>
      <c r="V292" s="3"/>
      <c r="W292" s="2">
        <v>4.3</v>
      </c>
    </row>
    <row r="293" spans="1:23">
      <c r="A293" s="5" t="s">
        <v>56</v>
      </c>
      <c r="B293" s="5"/>
      <c r="C293" s="5"/>
      <c r="D293" s="5"/>
      <c r="E293" s="4" t="s">
        <v>88</v>
      </c>
      <c r="F293" s="4"/>
      <c r="G293" s="5"/>
      <c r="H293" s="5"/>
      <c r="I293" s="5" t="s">
        <v>89</v>
      </c>
      <c r="J293" s="4"/>
      <c r="K293" s="5"/>
      <c r="L293" s="5"/>
      <c r="M293" s="4"/>
      <c r="N293" s="4"/>
      <c r="O293" s="4"/>
      <c r="P293" s="4"/>
      <c r="Q293" s="4"/>
      <c r="R293" s="4"/>
      <c r="S293" s="4"/>
      <c r="T293" s="5"/>
      <c r="U293" s="4"/>
      <c r="V293" s="4"/>
      <c r="W293" s="5">
        <v>5.4</v>
      </c>
    </row>
    <row r="294" spans="1:23">
      <c r="A294" s="7"/>
      <c r="B294" s="5"/>
      <c r="C294" s="5"/>
      <c r="D294" s="5"/>
      <c r="E294" s="4" t="s">
        <v>88</v>
      </c>
      <c r="F294" s="4"/>
      <c r="G294" s="5"/>
      <c r="H294" s="5"/>
      <c r="I294" s="5" t="s">
        <v>89</v>
      </c>
      <c r="J294" s="4"/>
      <c r="K294" s="5"/>
      <c r="L294" s="5"/>
      <c r="M294" s="4"/>
      <c r="N294" s="4"/>
      <c r="O294" s="4"/>
      <c r="P294" s="4"/>
      <c r="Q294" s="4" t="s">
        <v>87</v>
      </c>
      <c r="R294" s="4"/>
      <c r="S294" s="4" t="s">
        <v>520</v>
      </c>
      <c r="T294" s="5"/>
      <c r="U294" s="4"/>
      <c r="V294" s="4"/>
      <c r="W294" s="5">
        <v>5.6</v>
      </c>
    </row>
    <row r="295" spans="1:23">
      <c r="A295" s="7"/>
      <c r="B295" s="2"/>
      <c r="C295" s="2"/>
      <c r="D295" s="3"/>
      <c r="E295" s="2" t="s">
        <v>88</v>
      </c>
      <c r="F295" s="3"/>
      <c r="G295" s="2"/>
      <c r="H295" s="2"/>
      <c r="I295" s="2" t="s">
        <v>89</v>
      </c>
      <c r="J295" s="3" t="s">
        <v>70</v>
      </c>
      <c r="K295" s="2"/>
      <c r="L295" s="2"/>
      <c r="M295" s="3"/>
      <c r="N295" s="3"/>
      <c r="O295" s="3"/>
      <c r="P295" s="3"/>
      <c r="Q295" s="3"/>
      <c r="R295" s="3"/>
      <c r="S295" s="3" t="s">
        <v>520</v>
      </c>
      <c r="T295" s="2"/>
      <c r="U295" s="3"/>
      <c r="V295" s="3"/>
      <c r="W295" s="2">
        <v>5.0999999999999996</v>
      </c>
    </row>
    <row r="296" spans="1:23">
      <c r="A296" s="7"/>
      <c r="B296" s="2"/>
      <c r="C296" s="2"/>
      <c r="D296" s="3"/>
      <c r="E296" s="2" t="s">
        <v>88</v>
      </c>
      <c r="F296" s="3"/>
      <c r="G296" s="2"/>
      <c r="H296" s="2"/>
      <c r="I296" s="2" t="s">
        <v>89</v>
      </c>
      <c r="J296" s="3"/>
      <c r="K296" s="2"/>
      <c r="L296" s="2"/>
      <c r="M296" s="3"/>
      <c r="N296" s="3"/>
      <c r="O296" s="3"/>
      <c r="P296" s="3"/>
      <c r="Q296" s="3"/>
      <c r="R296" s="3"/>
      <c r="S296" s="3" t="s">
        <v>520</v>
      </c>
      <c r="T296" s="2"/>
      <c r="U296" s="3"/>
      <c r="V296" s="3"/>
      <c r="W296" s="2">
        <v>5.7</v>
      </c>
    </row>
    <row r="297" spans="1:23">
      <c r="A297" s="7"/>
      <c r="B297" s="2"/>
      <c r="C297" s="2"/>
      <c r="D297" s="2"/>
      <c r="E297" s="3" t="s">
        <v>88</v>
      </c>
      <c r="F297" s="3"/>
      <c r="G297" s="2"/>
      <c r="H297" s="2"/>
      <c r="I297" s="2" t="s">
        <v>89</v>
      </c>
      <c r="J297" s="3"/>
      <c r="K297" s="2"/>
      <c r="L297" s="2"/>
      <c r="M297" s="3"/>
      <c r="N297" s="3"/>
      <c r="O297" s="3"/>
      <c r="P297" s="3"/>
      <c r="Q297" s="3"/>
      <c r="R297" s="3"/>
      <c r="S297" s="3" t="s">
        <v>520</v>
      </c>
      <c r="T297" s="2"/>
      <c r="U297" s="3"/>
      <c r="V297" s="3"/>
      <c r="W297" s="2">
        <v>6.2</v>
      </c>
    </row>
    <row r="298" spans="1:23">
      <c r="A298" s="7"/>
      <c r="B298" s="5"/>
      <c r="C298" s="5"/>
      <c r="D298" s="5"/>
      <c r="E298" s="4" t="s">
        <v>88</v>
      </c>
      <c r="F298" s="4"/>
      <c r="G298" s="5"/>
      <c r="H298" s="5"/>
      <c r="I298" s="5" t="s">
        <v>89</v>
      </c>
      <c r="J298" s="4"/>
      <c r="K298" s="5"/>
      <c r="L298" s="5"/>
      <c r="M298" s="4"/>
      <c r="N298" s="4"/>
      <c r="O298" s="4"/>
      <c r="P298" s="4"/>
      <c r="Q298" s="4" t="s">
        <v>87</v>
      </c>
      <c r="R298" s="4" t="s">
        <v>86</v>
      </c>
      <c r="S298" s="4"/>
      <c r="T298" s="5"/>
      <c r="U298" s="4"/>
      <c r="V298" s="4"/>
      <c r="W298" s="5">
        <v>3.6</v>
      </c>
    </row>
    <row r="299" spans="1:23">
      <c r="A299" s="7"/>
      <c r="B299" s="5"/>
      <c r="C299" s="5"/>
      <c r="D299" s="5"/>
      <c r="E299" s="5" t="s">
        <v>88</v>
      </c>
      <c r="F299" s="4"/>
      <c r="G299" s="5"/>
      <c r="H299" s="5"/>
      <c r="I299" s="5" t="s">
        <v>89</v>
      </c>
      <c r="J299" s="4"/>
      <c r="K299" s="5"/>
      <c r="L299" s="5"/>
      <c r="M299" s="4"/>
      <c r="N299" s="4"/>
      <c r="O299" s="4"/>
      <c r="P299" s="4"/>
      <c r="Q299" s="4"/>
      <c r="R299" s="4" t="s">
        <v>86</v>
      </c>
      <c r="S299" s="4"/>
      <c r="T299" s="5"/>
      <c r="U299" s="4"/>
      <c r="V299" s="4"/>
      <c r="W299" s="5">
        <v>1.9</v>
      </c>
    </row>
    <row r="300" spans="1:23">
      <c r="A300" s="7"/>
      <c r="B300" s="5"/>
      <c r="C300" s="5"/>
      <c r="D300" s="5"/>
      <c r="E300" s="5" t="s">
        <v>88</v>
      </c>
      <c r="F300" s="4"/>
      <c r="G300" s="5"/>
      <c r="H300" s="5"/>
      <c r="I300" s="5" t="s">
        <v>89</v>
      </c>
      <c r="J300" s="4"/>
      <c r="K300" s="5"/>
      <c r="L300" s="5"/>
      <c r="M300" s="4"/>
      <c r="N300" s="4"/>
      <c r="O300" s="4"/>
      <c r="P300" s="4"/>
      <c r="Q300" s="4"/>
      <c r="R300" s="4" t="s">
        <v>86</v>
      </c>
      <c r="S300" s="4"/>
      <c r="T300" s="5"/>
      <c r="U300" s="4"/>
      <c r="V300" s="4"/>
      <c r="W300" s="5">
        <v>4.9000000000000004</v>
      </c>
    </row>
    <row r="301" spans="1:23">
      <c r="A301" s="7"/>
      <c r="B301" s="5"/>
      <c r="C301" s="5"/>
      <c r="D301" s="5"/>
      <c r="E301" s="5" t="s">
        <v>88</v>
      </c>
      <c r="F301" s="4"/>
      <c r="G301" s="5"/>
      <c r="H301" s="5"/>
      <c r="I301" s="5" t="s">
        <v>89</v>
      </c>
      <c r="J301" s="4"/>
      <c r="K301" s="5"/>
      <c r="L301" s="5"/>
      <c r="M301" s="4"/>
      <c r="N301" s="4"/>
      <c r="O301" s="4"/>
      <c r="P301" s="4"/>
      <c r="Q301" s="4"/>
      <c r="R301" s="4" t="s">
        <v>86</v>
      </c>
      <c r="S301" s="4"/>
      <c r="T301" s="5"/>
      <c r="U301" s="4"/>
      <c r="V301" s="4"/>
      <c r="W301" s="5">
        <v>5.2</v>
      </c>
    </row>
    <row r="302" spans="1:23">
      <c r="A302" s="7"/>
      <c r="B302" s="5"/>
      <c r="C302" s="5"/>
      <c r="D302" s="5"/>
      <c r="E302" s="5" t="s">
        <v>88</v>
      </c>
      <c r="F302" s="4"/>
      <c r="G302" s="5"/>
      <c r="H302" s="5"/>
      <c r="I302" s="5" t="s">
        <v>89</v>
      </c>
      <c r="J302" s="4"/>
      <c r="K302" s="5"/>
      <c r="L302" s="5"/>
      <c r="M302" s="4"/>
      <c r="N302" s="4"/>
      <c r="O302" s="4" t="s">
        <v>91</v>
      </c>
      <c r="P302" s="4"/>
      <c r="Q302" s="4" t="s">
        <v>87</v>
      </c>
      <c r="R302" s="4"/>
      <c r="S302" s="4"/>
      <c r="T302" s="5"/>
      <c r="U302" s="4"/>
      <c r="V302" s="4"/>
      <c r="W302" s="5">
        <v>6.3</v>
      </c>
    </row>
    <row r="303" spans="1:23">
      <c r="A303" s="7"/>
      <c r="B303" s="2"/>
      <c r="C303" s="2"/>
      <c r="D303" s="2"/>
      <c r="E303" s="2" t="s">
        <v>88</v>
      </c>
      <c r="F303" s="3"/>
      <c r="G303" s="2"/>
      <c r="H303" s="2"/>
      <c r="I303" s="2" t="s">
        <v>89</v>
      </c>
      <c r="J303" s="3" t="s">
        <v>70</v>
      </c>
      <c r="K303" s="2"/>
      <c r="L303" s="2"/>
      <c r="M303" s="3"/>
      <c r="N303" s="3" t="s">
        <v>128</v>
      </c>
      <c r="O303" s="3"/>
      <c r="P303" s="3"/>
      <c r="Q303" s="3" t="s">
        <v>87</v>
      </c>
      <c r="R303" s="3"/>
      <c r="S303" s="3"/>
      <c r="T303" s="2"/>
      <c r="U303" s="3"/>
      <c r="V303" s="3"/>
      <c r="W303" s="2">
        <v>6.1</v>
      </c>
    </row>
    <row r="304" spans="1:23">
      <c r="A304" s="7"/>
      <c r="B304" s="2"/>
      <c r="C304" s="2"/>
      <c r="D304" s="2"/>
      <c r="E304" s="2" t="s">
        <v>88</v>
      </c>
      <c r="F304" s="3"/>
      <c r="G304" s="2"/>
      <c r="H304" s="2"/>
      <c r="I304" s="2" t="s">
        <v>89</v>
      </c>
      <c r="J304" s="3"/>
      <c r="K304" s="2"/>
      <c r="L304" s="2"/>
      <c r="M304" s="3"/>
      <c r="N304" s="3" t="s">
        <v>128</v>
      </c>
      <c r="O304" s="3"/>
      <c r="P304" s="3"/>
      <c r="Q304" s="3" t="s">
        <v>87</v>
      </c>
      <c r="R304" s="3"/>
      <c r="S304" s="3"/>
      <c r="T304" s="2"/>
      <c r="U304" s="3"/>
      <c r="V304" s="3"/>
      <c r="W304" s="2">
        <v>4.5999999999999996</v>
      </c>
    </row>
    <row r="305" spans="1:23">
      <c r="A305" s="7"/>
      <c r="B305" s="2"/>
      <c r="C305" s="2"/>
      <c r="D305" s="2"/>
      <c r="E305" s="2" t="s">
        <v>88</v>
      </c>
      <c r="F305" s="3"/>
      <c r="G305" s="2"/>
      <c r="H305" s="2"/>
      <c r="I305" s="2" t="s">
        <v>89</v>
      </c>
      <c r="J305" s="3" t="s">
        <v>70</v>
      </c>
      <c r="K305" s="2"/>
      <c r="L305" s="2"/>
      <c r="M305" s="2"/>
      <c r="N305" s="3"/>
      <c r="O305" s="3"/>
      <c r="P305" s="3"/>
      <c r="Q305" s="3" t="s">
        <v>87</v>
      </c>
      <c r="R305" s="3"/>
      <c r="S305" s="3"/>
      <c r="T305" s="2"/>
      <c r="U305" s="3"/>
      <c r="V305" s="3"/>
      <c r="W305" s="2">
        <v>4.3</v>
      </c>
    </row>
    <row r="306" spans="1:23">
      <c r="A306" s="7"/>
      <c r="B306" s="5"/>
      <c r="C306" s="5"/>
      <c r="D306" s="5"/>
      <c r="E306" s="5" t="s">
        <v>88</v>
      </c>
      <c r="F306" s="4"/>
      <c r="G306" s="5"/>
      <c r="H306" s="5"/>
      <c r="I306" s="5" t="s">
        <v>89</v>
      </c>
      <c r="J306" s="4" t="s">
        <v>70</v>
      </c>
      <c r="K306" s="5"/>
      <c r="L306" s="5"/>
      <c r="M306" s="5"/>
      <c r="N306" s="4"/>
      <c r="O306" s="4"/>
      <c r="P306" s="4"/>
      <c r="Q306" s="4" t="s">
        <v>87</v>
      </c>
      <c r="R306" s="4"/>
      <c r="S306" s="4"/>
      <c r="T306" s="5"/>
      <c r="U306" s="4"/>
      <c r="V306" s="4"/>
      <c r="W306" s="5">
        <v>5.3</v>
      </c>
    </row>
    <row r="307" spans="1:23">
      <c r="A307" s="7"/>
      <c r="B307" s="5"/>
      <c r="C307" s="5"/>
      <c r="D307" s="5"/>
      <c r="E307" s="5" t="s">
        <v>88</v>
      </c>
      <c r="F307" s="4"/>
      <c r="G307" s="5"/>
      <c r="H307" s="5"/>
      <c r="I307" s="5" t="s">
        <v>89</v>
      </c>
      <c r="J307" s="4" t="s">
        <v>70</v>
      </c>
      <c r="K307" s="5"/>
      <c r="L307" s="5"/>
      <c r="M307" s="5"/>
      <c r="N307" s="4"/>
      <c r="O307" s="4"/>
      <c r="P307" s="4"/>
      <c r="Q307" s="4" t="s">
        <v>87</v>
      </c>
      <c r="R307" s="4"/>
      <c r="S307" s="4"/>
      <c r="T307" s="5"/>
      <c r="U307" s="4"/>
      <c r="V307" s="4"/>
      <c r="W307" s="5">
        <v>6.1</v>
      </c>
    </row>
    <row r="308" spans="1:23">
      <c r="A308" s="7"/>
      <c r="B308" s="2"/>
      <c r="C308" s="2"/>
      <c r="D308" s="2"/>
      <c r="E308" s="2" t="s">
        <v>88</v>
      </c>
      <c r="F308" s="3"/>
      <c r="G308" s="2"/>
      <c r="H308" s="2"/>
      <c r="I308" s="2" t="s">
        <v>89</v>
      </c>
      <c r="J308" s="3" t="s">
        <v>70</v>
      </c>
      <c r="K308" s="2"/>
      <c r="L308" s="2"/>
      <c r="M308" s="2"/>
      <c r="N308" s="3"/>
      <c r="O308" s="3"/>
      <c r="P308" s="3"/>
      <c r="Q308" s="3" t="s">
        <v>87</v>
      </c>
      <c r="R308" s="3"/>
      <c r="S308" s="3"/>
      <c r="T308" s="2"/>
      <c r="U308" s="3"/>
      <c r="V308" s="3"/>
      <c r="W308" s="2">
        <v>6.3</v>
      </c>
    </row>
    <row r="309" spans="1:23">
      <c r="A309" s="7"/>
      <c r="B309" s="2"/>
      <c r="C309" s="2"/>
      <c r="D309" s="2"/>
      <c r="E309" s="2" t="s">
        <v>88</v>
      </c>
      <c r="F309" s="3"/>
      <c r="G309" s="2"/>
      <c r="H309" s="2"/>
      <c r="I309" s="2" t="s">
        <v>89</v>
      </c>
      <c r="J309" s="3" t="s">
        <v>70</v>
      </c>
      <c r="K309" s="2"/>
      <c r="L309" s="2"/>
      <c r="M309" s="2"/>
      <c r="N309" s="3"/>
      <c r="O309" s="3"/>
      <c r="P309" s="3"/>
      <c r="Q309" s="3" t="s">
        <v>87</v>
      </c>
      <c r="R309" s="3"/>
      <c r="S309" s="3"/>
      <c r="T309" s="2"/>
      <c r="U309" s="3"/>
      <c r="V309" s="3"/>
      <c r="W309" s="2">
        <v>6.9</v>
      </c>
    </row>
    <row r="310" spans="1:23">
      <c r="A310" s="7"/>
      <c r="B310" s="2"/>
      <c r="C310" s="2"/>
      <c r="D310" s="2"/>
      <c r="E310" s="2" t="s">
        <v>88</v>
      </c>
      <c r="F310" s="3"/>
      <c r="G310" s="2"/>
      <c r="H310" s="2"/>
      <c r="I310" s="2" t="s">
        <v>89</v>
      </c>
      <c r="J310" s="3"/>
      <c r="K310" s="2"/>
      <c r="L310" s="2"/>
      <c r="M310" s="2"/>
      <c r="N310" s="3"/>
      <c r="O310" s="3"/>
      <c r="P310" s="3"/>
      <c r="Q310" s="3" t="s">
        <v>87</v>
      </c>
      <c r="R310" s="3"/>
      <c r="S310" s="3"/>
      <c r="T310" s="2"/>
      <c r="U310" s="3"/>
      <c r="V310" s="3"/>
      <c r="W310" s="2">
        <v>3.8</v>
      </c>
    </row>
    <row r="311" spans="1:23">
      <c r="A311" s="7"/>
      <c r="B311" s="5"/>
      <c r="C311" s="5"/>
      <c r="D311" s="5"/>
      <c r="E311" s="5" t="s">
        <v>88</v>
      </c>
      <c r="F311" s="4"/>
      <c r="G311" s="5"/>
      <c r="H311" s="5"/>
      <c r="I311" s="5" t="s">
        <v>89</v>
      </c>
      <c r="J311" s="4"/>
      <c r="K311" s="5"/>
      <c r="L311" s="5"/>
      <c r="M311" s="5"/>
      <c r="N311" s="4"/>
      <c r="O311" s="4"/>
      <c r="P311" s="4"/>
      <c r="Q311" s="4" t="s">
        <v>87</v>
      </c>
      <c r="R311" s="4"/>
      <c r="S311" s="4"/>
      <c r="T311" s="5"/>
      <c r="U311" s="4"/>
      <c r="V311" s="4"/>
      <c r="W311" s="5">
        <v>4.0999999999999996</v>
      </c>
    </row>
    <row r="312" spans="1:23">
      <c r="A312" s="7"/>
      <c r="B312" s="2"/>
      <c r="C312" s="2"/>
      <c r="D312" s="2"/>
      <c r="E312" s="2" t="s">
        <v>88</v>
      </c>
      <c r="F312" s="3"/>
      <c r="G312" s="2"/>
      <c r="H312" s="2"/>
      <c r="I312" s="2" t="s">
        <v>89</v>
      </c>
      <c r="J312" s="3"/>
      <c r="K312" s="2"/>
      <c r="L312" s="2"/>
      <c r="M312" s="2"/>
      <c r="N312" s="3"/>
      <c r="O312" s="3"/>
      <c r="P312" s="3"/>
      <c r="Q312" s="3" t="s">
        <v>87</v>
      </c>
      <c r="R312" s="3"/>
      <c r="S312" s="3"/>
      <c r="T312" s="2"/>
      <c r="U312" s="3"/>
      <c r="V312" s="3"/>
      <c r="W312" s="2">
        <v>5.2</v>
      </c>
    </row>
    <row r="313" spans="1:23">
      <c r="A313" s="7"/>
      <c r="B313" s="2"/>
      <c r="C313" s="2"/>
      <c r="D313" s="2"/>
      <c r="E313" s="2" t="s">
        <v>88</v>
      </c>
      <c r="F313" s="3"/>
      <c r="G313" s="2"/>
      <c r="H313" s="2"/>
      <c r="I313" s="2" t="s">
        <v>89</v>
      </c>
      <c r="J313" s="3"/>
      <c r="K313" s="2"/>
      <c r="L313" s="2"/>
      <c r="M313" s="2"/>
      <c r="N313" s="3"/>
      <c r="O313" s="3"/>
      <c r="P313" s="3"/>
      <c r="Q313" s="3" t="s">
        <v>87</v>
      </c>
      <c r="R313" s="3"/>
      <c r="S313" s="3"/>
      <c r="T313" s="2"/>
      <c r="U313" s="3"/>
      <c r="V313" s="3"/>
      <c r="W313" s="2">
        <v>5.5</v>
      </c>
    </row>
    <row r="314" spans="1:23">
      <c r="A314" s="7"/>
      <c r="B314" s="2"/>
      <c r="C314" s="2"/>
      <c r="D314" s="2"/>
      <c r="E314" s="2" t="s">
        <v>88</v>
      </c>
      <c r="F314" s="3"/>
      <c r="G314" s="2"/>
      <c r="H314" s="2"/>
      <c r="I314" s="2" t="s">
        <v>89</v>
      </c>
      <c r="J314" s="3"/>
      <c r="K314" s="2"/>
      <c r="L314" s="2"/>
      <c r="M314" s="2"/>
      <c r="N314" s="3"/>
      <c r="O314" s="3"/>
      <c r="P314" s="3"/>
      <c r="Q314" s="3" t="s">
        <v>87</v>
      </c>
      <c r="R314" s="3"/>
      <c r="S314" s="3"/>
      <c r="T314" s="2"/>
      <c r="U314" s="3"/>
      <c r="V314" s="3"/>
      <c r="W314" s="2">
        <v>5.7</v>
      </c>
    </row>
    <row r="315" spans="1:23">
      <c r="A315" s="7"/>
      <c r="B315" s="2"/>
      <c r="C315" s="2"/>
      <c r="D315" s="2"/>
      <c r="E315" s="2" t="s">
        <v>88</v>
      </c>
      <c r="F315" s="3"/>
      <c r="G315" s="2"/>
      <c r="H315" s="2"/>
      <c r="I315" s="2" t="s">
        <v>89</v>
      </c>
      <c r="J315" s="3"/>
      <c r="K315" s="2"/>
      <c r="L315" s="2"/>
      <c r="M315" s="2"/>
      <c r="N315" s="3"/>
      <c r="O315" s="3"/>
      <c r="P315" s="3"/>
      <c r="Q315" s="3" t="s">
        <v>87</v>
      </c>
      <c r="R315" s="3"/>
      <c r="S315" s="3"/>
      <c r="T315" s="2"/>
      <c r="U315" s="3"/>
      <c r="V315" s="3"/>
      <c r="W315" s="2">
        <v>5.8</v>
      </c>
    </row>
    <row r="316" spans="1:23">
      <c r="A316" s="7"/>
      <c r="B316" s="2"/>
      <c r="C316" s="2"/>
      <c r="D316" s="2"/>
      <c r="E316" s="2" t="s">
        <v>88</v>
      </c>
      <c r="F316" s="3"/>
      <c r="G316" s="2"/>
      <c r="H316" s="2"/>
      <c r="I316" s="2" t="s">
        <v>89</v>
      </c>
      <c r="J316" s="3"/>
      <c r="K316" s="2"/>
      <c r="L316" s="2"/>
      <c r="M316" s="3"/>
      <c r="N316" s="2"/>
      <c r="O316" s="3"/>
      <c r="P316" s="3"/>
      <c r="Q316" s="3" t="s">
        <v>87</v>
      </c>
      <c r="R316" s="3"/>
      <c r="S316" s="3"/>
      <c r="T316" s="2"/>
      <c r="U316" s="3"/>
      <c r="V316" s="3"/>
      <c r="W316" s="2">
        <v>5.9</v>
      </c>
    </row>
    <row r="317" spans="1:23">
      <c r="A317" s="7"/>
      <c r="B317" s="2"/>
      <c r="C317" s="2"/>
      <c r="D317" s="2"/>
      <c r="E317" s="2" t="s">
        <v>88</v>
      </c>
      <c r="F317" s="3"/>
      <c r="G317" s="2"/>
      <c r="H317" s="2"/>
      <c r="I317" s="2" t="s">
        <v>89</v>
      </c>
      <c r="J317" s="3"/>
      <c r="K317" s="2"/>
      <c r="L317" s="2"/>
      <c r="M317" s="3"/>
      <c r="N317" s="2"/>
      <c r="O317" s="3"/>
      <c r="P317" s="3"/>
      <c r="Q317" s="3" t="s">
        <v>87</v>
      </c>
      <c r="R317" s="3"/>
      <c r="S317" s="3"/>
      <c r="T317" s="2"/>
      <c r="U317" s="3"/>
      <c r="V317" s="3"/>
      <c r="W317" s="2">
        <v>6.1</v>
      </c>
    </row>
    <row r="318" spans="1:23">
      <c r="A318" s="7"/>
      <c r="B318" s="2"/>
      <c r="C318" s="2"/>
      <c r="D318" s="2"/>
      <c r="E318" s="2" t="s">
        <v>88</v>
      </c>
      <c r="F318" s="3"/>
      <c r="G318" s="2"/>
      <c r="H318" s="2"/>
      <c r="I318" s="2" t="s">
        <v>89</v>
      </c>
      <c r="J318" s="3"/>
      <c r="K318" s="2"/>
      <c r="L318" s="2"/>
      <c r="M318" s="3"/>
      <c r="N318" s="2"/>
      <c r="O318" s="3"/>
      <c r="P318" s="3"/>
      <c r="Q318" s="3" t="s">
        <v>87</v>
      </c>
      <c r="R318" s="3"/>
      <c r="S318" s="3"/>
      <c r="T318" s="2"/>
      <c r="U318" s="3"/>
      <c r="V318" s="3"/>
      <c r="W318" s="2">
        <v>6.2</v>
      </c>
    </row>
    <row r="319" spans="1:23">
      <c r="A319" s="7"/>
      <c r="B319" s="5"/>
      <c r="C319" s="5"/>
      <c r="D319" s="5"/>
      <c r="E319" s="5" t="s">
        <v>88</v>
      </c>
      <c r="F319" s="4"/>
      <c r="G319" s="5"/>
      <c r="H319" s="5"/>
      <c r="I319" s="5" t="s">
        <v>89</v>
      </c>
      <c r="J319" s="4"/>
      <c r="K319" s="5"/>
      <c r="L319" s="5"/>
      <c r="M319" s="4"/>
      <c r="N319" s="5"/>
      <c r="O319" s="4"/>
      <c r="P319" s="4"/>
      <c r="Q319" s="4" t="s">
        <v>87</v>
      </c>
      <c r="R319" s="4"/>
      <c r="S319" s="4"/>
      <c r="T319" s="5"/>
      <c r="U319" s="4"/>
      <c r="V319" s="4"/>
      <c r="W319" s="5">
        <v>6.6</v>
      </c>
    </row>
    <row r="320" spans="1:23">
      <c r="A320" s="7"/>
      <c r="B320" s="2"/>
      <c r="C320" s="2"/>
      <c r="D320" s="2"/>
      <c r="E320" s="2" t="s">
        <v>88</v>
      </c>
      <c r="F320" s="3"/>
      <c r="G320" s="2"/>
      <c r="H320" s="2"/>
      <c r="I320" s="2" t="s">
        <v>89</v>
      </c>
      <c r="J320" s="3" t="s">
        <v>70</v>
      </c>
      <c r="K320" s="2"/>
      <c r="L320" s="2"/>
      <c r="M320" s="3" t="s">
        <v>94</v>
      </c>
      <c r="N320" s="2"/>
      <c r="O320" s="3"/>
      <c r="P320" s="3" t="s">
        <v>90</v>
      </c>
      <c r="Q320" s="3"/>
      <c r="R320" s="3"/>
      <c r="S320" s="3"/>
      <c r="T320" s="2"/>
      <c r="U320" s="3"/>
      <c r="V320" s="3"/>
      <c r="W320" s="2">
        <v>4.9000000000000004</v>
      </c>
    </row>
    <row r="321" spans="1:23">
      <c r="A321" s="7"/>
      <c r="B321" s="5"/>
      <c r="C321" s="5"/>
      <c r="D321" s="5"/>
      <c r="E321" s="5" t="s">
        <v>88</v>
      </c>
      <c r="F321" s="4"/>
      <c r="G321" s="5"/>
      <c r="H321" s="5"/>
      <c r="I321" s="5" t="s">
        <v>89</v>
      </c>
      <c r="J321" s="4"/>
      <c r="K321" s="5"/>
      <c r="L321" s="5"/>
      <c r="M321" s="4"/>
      <c r="N321" s="5" t="s">
        <v>128</v>
      </c>
      <c r="O321" s="4" t="s">
        <v>91</v>
      </c>
      <c r="P321" s="4"/>
      <c r="Q321" s="4"/>
      <c r="R321" s="4"/>
      <c r="S321" s="4"/>
      <c r="T321" s="5"/>
      <c r="U321" s="4"/>
      <c r="V321" s="4"/>
      <c r="W321" s="5">
        <v>4</v>
      </c>
    </row>
    <row r="322" spans="1:23">
      <c r="A322" s="7"/>
      <c r="B322" s="2"/>
      <c r="C322" s="2"/>
      <c r="D322" s="2"/>
      <c r="E322" s="2" t="s">
        <v>88</v>
      </c>
      <c r="F322" s="3"/>
      <c r="G322" s="2"/>
      <c r="H322" s="2"/>
      <c r="I322" s="2" t="s">
        <v>89</v>
      </c>
      <c r="J322" s="3" t="s">
        <v>70</v>
      </c>
      <c r="K322" s="2"/>
      <c r="L322" s="2"/>
      <c r="M322" s="3"/>
      <c r="N322" s="2"/>
      <c r="O322" s="3" t="s">
        <v>91</v>
      </c>
      <c r="P322" s="3"/>
      <c r="Q322" s="3"/>
      <c r="R322" s="3"/>
      <c r="S322" s="3"/>
      <c r="T322" s="2"/>
      <c r="U322" s="3"/>
      <c r="V322" s="3"/>
      <c r="W322" s="2">
        <v>7.8</v>
      </c>
    </row>
    <row r="323" spans="1:23">
      <c r="A323" s="7"/>
      <c r="B323" s="2"/>
      <c r="C323" s="2"/>
      <c r="D323" s="2"/>
      <c r="E323" s="2" t="s">
        <v>88</v>
      </c>
      <c r="F323" s="3"/>
      <c r="G323" s="2"/>
      <c r="H323" s="2"/>
      <c r="I323" s="2" t="s">
        <v>89</v>
      </c>
      <c r="J323" s="3"/>
      <c r="K323" s="2"/>
      <c r="L323" s="2"/>
      <c r="M323" s="3"/>
      <c r="N323" s="2" t="s">
        <v>128</v>
      </c>
      <c r="O323" s="3"/>
      <c r="P323" s="3"/>
      <c r="Q323" s="3"/>
      <c r="R323" s="3"/>
      <c r="S323" s="3"/>
      <c r="T323" s="2"/>
      <c r="U323" s="3"/>
      <c r="V323" s="3"/>
      <c r="W323" s="2">
        <v>3.3</v>
      </c>
    </row>
    <row r="324" spans="1:23">
      <c r="A324" s="7"/>
      <c r="B324" s="5"/>
      <c r="C324" s="5"/>
      <c r="D324" s="5"/>
      <c r="E324" s="5" t="s">
        <v>88</v>
      </c>
      <c r="F324" s="4"/>
      <c r="G324" s="5"/>
      <c r="H324" s="5"/>
      <c r="I324" s="5" t="s">
        <v>89</v>
      </c>
      <c r="J324" s="4" t="s">
        <v>70</v>
      </c>
      <c r="K324" s="5"/>
      <c r="L324" s="5"/>
      <c r="M324" s="4"/>
      <c r="N324" s="5"/>
      <c r="O324" s="4"/>
      <c r="P324" s="4"/>
      <c r="Q324" s="4"/>
      <c r="R324" s="4"/>
      <c r="S324" s="4"/>
      <c r="T324" s="5"/>
      <c r="U324" s="4"/>
      <c r="V324" s="4"/>
      <c r="W324" s="5">
        <v>2.2000000000000002</v>
      </c>
    </row>
    <row r="325" spans="1:23">
      <c r="A325" s="7"/>
      <c r="B325" s="5"/>
      <c r="C325" s="5"/>
      <c r="D325" s="5"/>
      <c r="E325" s="5" t="s">
        <v>88</v>
      </c>
      <c r="F325" s="4"/>
      <c r="G325" s="5"/>
      <c r="H325" s="5"/>
      <c r="I325" s="5" t="s">
        <v>89</v>
      </c>
      <c r="J325" s="4" t="s">
        <v>70</v>
      </c>
      <c r="K325" s="5"/>
      <c r="L325" s="5"/>
      <c r="M325" s="4"/>
      <c r="N325" s="5"/>
      <c r="O325" s="4"/>
      <c r="P325" s="4"/>
      <c r="Q325" s="4"/>
      <c r="R325" s="4"/>
      <c r="S325" s="4"/>
      <c r="T325" s="5"/>
      <c r="U325" s="4"/>
      <c r="V325" s="4"/>
      <c r="W325" s="5">
        <v>4.4000000000000004</v>
      </c>
    </row>
    <row r="326" spans="1:23">
      <c r="A326" s="7"/>
      <c r="B326" s="2"/>
      <c r="C326" s="2"/>
      <c r="D326" s="2"/>
      <c r="E326" s="2" t="s">
        <v>88</v>
      </c>
      <c r="F326" s="3"/>
      <c r="G326" s="2"/>
      <c r="H326" s="2"/>
      <c r="I326" s="2" t="s">
        <v>89</v>
      </c>
      <c r="J326" s="3" t="s">
        <v>70</v>
      </c>
      <c r="K326" s="2"/>
      <c r="L326" s="2"/>
      <c r="M326" s="3"/>
      <c r="N326" s="2"/>
      <c r="O326" s="3"/>
      <c r="P326" s="3"/>
      <c r="Q326" s="3"/>
      <c r="R326" s="3"/>
      <c r="S326" s="3"/>
      <c r="T326" s="2"/>
      <c r="U326" s="3"/>
      <c r="V326" s="3"/>
      <c r="W326" s="2">
        <v>4.5999999999999996</v>
      </c>
    </row>
    <row r="327" spans="1:23">
      <c r="A327" s="7"/>
      <c r="B327" s="2"/>
      <c r="C327" s="2"/>
      <c r="D327" s="2"/>
      <c r="E327" s="2" t="s">
        <v>88</v>
      </c>
      <c r="F327" s="3"/>
      <c r="G327" s="2"/>
      <c r="H327" s="2"/>
      <c r="I327" s="2" t="s">
        <v>89</v>
      </c>
      <c r="J327" s="3" t="s">
        <v>70</v>
      </c>
      <c r="K327" s="2"/>
      <c r="L327" s="2"/>
      <c r="M327" s="3"/>
      <c r="N327" s="2"/>
      <c r="O327" s="3"/>
      <c r="P327" s="3"/>
      <c r="Q327" s="3"/>
      <c r="R327" s="3"/>
      <c r="S327" s="3"/>
      <c r="T327" s="2"/>
      <c r="U327" s="3"/>
      <c r="V327" s="3"/>
      <c r="W327" s="2">
        <v>4.8</v>
      </c>
    </row>
    <row r="328" spans="1:23">
      <c r="A328" s="7"/>
      <c r="B328" s="5"/>
      <c r="C328" s="5"/>
      <c r="D328" s="5"/>
      <c r="E328" s="5" t="s">
        <v>88</v>
      </c>
      <c r="F328" s="4"/>
      <c r="G328" s="5"/>
      <c r="H328" s="5"/>
      <c r="I328" s="5" t="s">
        <v>89</v>
      </c>
      <c r="J328" s="4" t="s">
        <v>70</v>
      </c>
      <c r="K328" s="5"/>
      <c r="L328" s="5"/>
      <c r="M328" s="4"/>
      <c r="N328" s="5"/>
      <c r="O328" s="4"/>
      <c r="P328" s="4"/>
      <c r="Q328" s="4"/>
      <c r="R328" s="4"/>
      <c r="S328" s="4"/>
      <c r="T328" s="5"/>
      <c r="U328" s="4"/>
      <c r="V328" s="4"/>
      <c r="W328" s="5">
        <v>4.9000000000000004</v>
      </c>
    </row>
    <row r="329" spans="1:23">
      <c r="A329" s="7"/>
      <c r="B329" s="2"/>
      <c r="C329" s="2"/>
      <c r="D329" s="2"/>
      <c r="E329" s="2" t="s">
        <v>88</v>
      </c>
      <c r="F329" s="3"/>
      <c r="G329" s="2"/>
      <c r="H329" s="2"/>
      <c r="I329" s="2" t="s">
        <v>89</v>
      </c>
      <c r="J329" s="3" t="s">
        <v>70</v>
      </c>
      <c r="K329" s="2"/>
      <c r="L329" s="2"/>
      <c r="M329" s="3"/>
      <c r="N329" s="2"/>
      <c r="O329" s="3"/>
      <c r="P329" s="3"/>
      <c r="Q329" s="3"/>
      <c r="R329" s="3"/>
      <c r="S329" s="3"/>
      <c r="T329" s="2"/>
      <c r="U329" s="3"/>
      <c r="V329" s="3"/>
      <c r="W329" s="2">
        <v>5.3</v>
      </c>
    </row>
    <row r="330" spans="1:23">
      <c r="A330" s="7"/>
      <c r="B330" s="5"/>
      <c r="C330" s="5"/>
      <c r="D330" s="5"/>
      <c r="E330" s="5" t="s">
        <v>88</v>
      </c>
      <c r="F330" s="4"/>
      <c r="G330" s="5"/>
      <c r="H330" s="5"/>
      <c r="I330" s="5" t="s">
        <v>89</v>
      </c>
      <c r="J330" s="4" t="s">
        <v>70</v>
      </c>
      <c r="K330" s="5"/>
      <c r="L330" s="5"/>
      <c r="M330" s="4"/>
      <c r="N330" s="5"/>
      <c r="O330" s="4"/>
      <c r="P330" s="4"/>
      <c r="Q330" s="4"/>
      <c r="R330" s="4"/>
      <c r="S330" s="4"/>
      <c r="T330" s="5"/>
      <c r="U330" s="4"/>
      <c r="V330" s="4"/>
      <c r="W330" s="5">
        <v>5.3</v>
      </c>
    </row>
    <row r="331" spans="1:23">
      <c r="A331" s="7"/>
      <c r="B331" s="5"/>
      <c r="C331" s="5"/>
      <c r="D331" s="5"/>
      <c r="E331" s="5" t="s">
        <v>88</v>
      </c>
      <c r="F331" s="4"/>
      <c r="G331" s="5"/>
      <c r="H331" s="5"/>
      <c r="I331" s="5" t="s">
        <v>89</v>
      </c>
      <c r="J331" s="4" t="s">
        <v>70</v>
      </c>
      <c r="K331" s="5"/>
      <c r="L331" s="5"/>
      <c r="M331" s="4"/>
      <c r="N331" s="5"/>
      <c r="O331" s="4"/>
      <c r="P331" s="4"/>
      <c r="Q331" s="4"/>
      <c r="R331" s="4"/>
      <c r="S331" s="4"/>
      <c r="T331" s="5"/>
      <c r="U331" s="4"/>
      <c r="V331" s="4"/>
      <c r="W331" s="5">
        <v>5.4</v>
      </c>
    </row>
    <row r="332" spans="1:23">
      <c r="A332" s="7"/>
      <c r="B332" s="2"/>
      <c r="C332" s="2"/>
      <c r="D332" s="2"/>
      <c r="E332" s="2" t="s">
        <v>88</v>
      </c>
      <c r="F332" s="3"/>
      <c r="G332" s="2"/>
      <c r="H332" s="2"/>
      <c r="I332" s="2" t="s">
        <v>89</v>
      </c>
      <c r="J332" s="3" t="s">
        <v>70</v>
      </c>
      <c r="K332" s="2"/>
      <c r="L332" s="2"/>
      <c r="M332" s="3"/>
      <c r="N332" s="2"/>
      <c r="O332" s="3"/>
      <c r="P332" s="3"/>
      <c r="Q332" s="3"/>
      <c r="R332" s="3"/>
      <c r="S332" s="3"/>
      <c r="T332" s="2"/>
      <c r="U332" s="3"/>
      <c r="V332" s="3"/>
      <c r="W332" s="2">
        <v>5.4</v>
      </c>
    </row>
    <row r="333" spans="1:23">
      <c r="A333" s="7"/>
      <c r="B333" s="2"/>
      <c r="C333" s="2"/>
      <c r="D333" s="2"/>
      <c r="E333" s="2" t="s">
        <v>88</v>
      </c>
      <c r="F333" s="3"/>
      <c r="G333" s="2"/>
      <c r="H333" s="2"/>
      <c r="I333" s="2" t="s">
        <v>89</v>
      </c>
      <c r="J333" s="3" t="s">
        <v>70</v>
      </c>
      <c r="K333" s="2"/>
      <c r="L333" s="2"/>
      <c r="M333" s="3"/>
      <c r="N333" s="2"/>
      <c r="O333" s="3"/>
      <c r="P333" s="3"/>
      <c r="Q333" s="3"/>
      <c r="R333" s="3"/>
      <c r="S333" s="3"/>
      <c r="T333" s="2"/>
      <c r="U333" s="3"/>
      <c r="V333" s="3"/>
      <c r="W333" s="2">
        <v>5.5</v>
      </c>
    </row>
    <row r="334" spans="1:23">
      <c r="A334" s="7"/>
      <c r="B334" s="5"/>
      <c r="C334" s="5"/>
      <c r="D334" s="5"/>
      <c r="E334" s="5" t="s">
        <v>88</v>
      </c>
      <c r="F334" s="4"/>
      <c r="G334" s="5"/>
      <c r="H334" s="5"/>
      <c r="I334" s="5" t="s">
        <v>89</v>
      </c>
      <c r="J334" s="4" t="s">
        <v>70</v>
      </c>
      <c r="K334" s="5"/>
      <c r="L334" s="5"/>
      <c r="M334" s="4"/>
      <c r="N334" s="5"/>
      <c r="O334" s="4"/>
      <c r="P334" s="4"/>
      <c r="Q334" s="4"/>
      <c r="R334" s="4"/>
      <c r="S334" s="4"/>
      <c r="T334" s="5"/>
      <c r="U334" s="4"/>
      <c r="V334" s="4"/>
      <c r="W334" s="5">
        <v>6</v>
      </c>
    </row>
    <row r="335" spans="1:23">
      <c r="A335" s="7"/>
      <c r="B335" s="2"/>
      <c r="C335" s="2"/>
      <c r="D335" s="2"/>
      <c r="E335" s="2" t="s">
        <v>88</v>
      </c>
      <c r="F335" s="3"/>
      <c r="G335" s="2"/>
      <c r="H335" s="2"/>
      <c r="I335" s="2" t="s">
        <v>89</v>
      </c>
      <c r="J335" s="2" t="s">
        <v>70</v>
      </c>
      <c r="K335" s="2"/>
      <c r="L335" s="2"/>
      <c r="M335" s="3"/>
      <c r="N335" s="2"/>
      <c r="O335" s="3"/>
      <c r="P335" s="3"/>
      <c r="Q335" s="3"/>
      <c r="R335" s="3"/>
      <c r="S335" s="3"/>
      <c r="T335" s="3"/>
      <c r="U335" s="2"/>
      <c r="V335" s="3"/>
      <c r="W335" s="2">
        <v>6</v>
      </c>
    </row>
    <row r="336" spans="1:23">
      <c r="A336" s="7"/>
      <c r="B336" s="2"/>
      <c r="C336" s="2"/>
      <c r="D336" s="2"/>
      <c r="E336" s="2" t="s">
        <v>88</v>
      </c>
      <c r="F336" s="3"/>
      <c r="G336" s="2"/>
      <c r="H336" s="2"/>
      <c r="I336" s="2" t="s">
        <v>89</v>
      </c>
      <c r="J336" s="2" t="s">
        <v>70</v>
      </c>
      <c r="K336" s="2"/>
      <c r="L336" s="2"/>
      <c r="M336" s="3"/>
      <c r="N336" s="3"/>
      <c r="O336" s="2"/>
      <c r="P336" s="3"/>
      <c r="Q336" s="3"/>
      <c r="R336" s="3"/>
      <c r="S336" s="3"/>
      <c r="T336" s="3"/>
      <c r="U336" s="2"/>
      <c r="V336" s="3"/>
      <c r="W336" s="2">
        <v>6</v>
      </c>
    </row>
    <row r="337" spans="1:23">
      <c r="A337" s="7"/>
      <c r="B337" s="5"/>
      <c r="C337" s="5"/>
      <c r="D337" s="5"/>
      <c r="E337" s="5" t="s">
        <v>88</v>
      </c>
      <c r="F337" s="4"/>
      <c r="G337" s="5"/>
      <c r="H337" s="5"/>
      <c r="I337" s="5" t="s">
        <v>89</v>
      </c>
      <c r="J337" s="5" t="s">
        <v>70</v>
      </c>
      <c r="K337" s="5"/>
      <c r="L337" s="5"/>
      <c r="M337" s="4"/>
      <c r="N337" s="4"/>
      <c r="O337" s="5"/>
      <c r="P337" s="4"/>
      <c r="Q337" s="4"/>
      <c r="R337" s="4"/>
      <c r="S337" s="4"/>
      <c r="T337" s="4"/>
      <c r="U337" s="5"/>
      <c r="V337" s="4"/>
      <c r="W337" s="5">
        <v>6.1</v>
      </c>
    </row>
    <row r="338" spans="1:23">
      <c r="A338" s="7"/>
      <c r="B338" s="5"/>
      <c r="C338" s="5"/>
      <c r="D338" s="5"/>
      <c r="E338" s="5" t="s">
        <v>88</v>
      </c>
      <c r="F338" s="4"/>
      <c r="G338" s="5"/>
      <c r="H338" s="5"/>
      <c r="I338" s="5" t="s">
        <v>89</v>
      </c>
      <c r="J338" s="5" t="s">
        <v>70</v>
      </c>
      <c r="K338" s="5"/>
      <c r="L338" s="5"/>
      <c r="M338" s="4"/>
      <c r="N338" s="4"/>
      <c r="O338" s="5"/>
      <c r="P338" s="4"/>
      <c r="Q338" s="4"/>
      <c r="R338" s="4"/>
      <c r="S338" s="4"/>
      <c r="T338" s="4"/>
      <c r="U338" s="5"/>
      <c r="V338" s="4"/>
      <c r="W338" s="5">
        <v>6.1</v>
      </c>
    </row>
    <row r="339" spans="1:23">
      <c r="A339" s="7"/>
      <c r="B339" s="2"/>
      <c r="C339" s="2"/>
      <c r="D339" s="2"/>
      <c r="E339" s="2" t="s">
        <v>88</v>
      </c>
      <c r="F339" s="3"/>
      <c r="G339" s="2"/>
      <c r="H339" s="2"/>
      <c r="I339" s="2" t="s">
        <v>89</v>
      </c>
      <c r="J339" s="2" t="s">
        <v>70</v>
      </c>
      <c r="K339" s="2"/>
      <c r="L339" s="2"/>
      <c r="M339" s="3"/>
      <c r="N339" s="3"/>
      <c r="O339" s="2"/>
      <c r="P339" s="3"/>
      <c r="Q339" s="3"/>
      <c r="R339" s="3"/>
      <c r="S339" s="3"/>
      <c r="T339" s="3"/>
      <c r="U339" s="2"/>
      <c r="V339" s="3"/>
      <c r="W339" s="2">
        <v>6.6</v>
      </c>
    </row>
    <row r="340" spans="1:23">
      <c r="A340" s="7"/>
      <c r="B340" s="2"/>
      <c r="C340" s="2"/>
      <c r="D340" s="2"/>
      <c r="E340" s="2" t="s">
        <v>88</v>
      </c>
      <c r="F340" s="3"/>
      <c r="G340" s="2"/>
      <c r="H340" s="2"/>
      <c r="I340" s="2" t="s">
        <v>89</v>
      </c>
      <c r="J340" s="2" t="s">
        <v>70</v>
      </c>
      <c r="K340" s="2"/>
      <c r="L340" s="2"/>
      <c r="M340" s="3"/>
      <c r="N340" s="3"/>
      <c r="O340" s="2"/>
      <c r="P340" s="3"/>
      <c r="Q340" s="3"/>
      <c r="R340" s="3"/>
      <c r="S340" s="3"/>
      <c r="T340" s="3"/>
      <c r="U340" s="2"/>
      <c r="V340" s="3"/>
      <c r="W340" s="2">
        <v>6.7</v>
      </c>
    </row>
    <row r="341" spans="1:23">
      <c r="A341" s="7"/>
      <c r="B341" s="5"/>
      <c r="C341" s="5"/>
      <c r="D341" s="5"/>
      <c r="E341" s="5" t="s">
        <v>88</v>
      </c>
      <c r="F341" s="4"/>
      <c r="G341" s="5"/>
      <c r="H341" s="5"/>
      <c r="I341" s="5" t="s">
        <v>89</v>
      </c>
      <c r="J341" s="5"/>
      <c r="K341" s="5"/>
      <c r="L341" s="5"/>
      <c r="M341" s="4"/>
      <c r="N341" s="4"/>
      <c r="O341" s="5"/>
      <c r="P341" s="4"/>
      <c r="Q341" s="4"/>
      <c r="R341" s="4"/>
      <c r="S341" s="4"/>
      <c r="T341" s="4"/>
      <c r="U341" s="5"/>
      <c r="V341" s="4"/>
      <c r="W341" s="5">
        <v>2.9</v>
      </c>
    </row>
    <row r="342" spans="1:23">
      <c r="A342" s="7"/>
      <c r="B342" s="5"/>
      <c r="C342" s="5"/>
      <c r="D342" s="5"/>
      <c r="E342" s="5" t="s">
        <v>88</v>
      </c>
      <c r="F342" s="4"/>
      <c r="G342" s="5"/>
      <c r="H342" s="5"/>
      <c r="I342" s="5" t="s">
        <v>89</v>
      </c>
      <c r="J342" s="5"/>
      <c r="K342" s="5"/>
      <c r="L342" s="5"/>
      <c r="M342" s="4"/>
      <c r="N342" s="4"/>
      <c r="O342" s="5"/>
      <c r="P342" s="4"/>
      <c r="Q342" s="4"/>
      <c r="R342" s="4"/>
      <c r="S342" s="4"/>
      <c r="T342" s="4"/>
      <c r="U342" s="5"/>
      <c r="V342" s="4"/>
      <c r="W342" s="5">
        <v>3.3</v>
      </c>
    </row>
    <row r="343" spans="1:23">
      <c r="A343" s="7"/>
      <c r="B343" s="5"/>
      <c r="C343" s="5"/>
      <c r="D343" s="5"/>
      <c r="E343" s="5" t="s">
        <v>88</v>
      </c>
      <c r="F343" s="4"/>
      <c r="G343" s="5"/>
      <c r="H343" s="5"/>
      <c r="I343" s="5" t="s">
        <v>89</v>
      </c>
      <c r="J343" s="5"/>
      <c r="K343" s="5"/>
      <c r="L343" s="5"/>
      <c r="M343" s="4"/>
      <c r="N343" s="4"/>
      <c r="O343" s="5"/>
      <c r="P343" s="4"/>
      <c r="Q343" s="4"/>
      <c r="R343" s="4"/>
      <c r="S343" s="4"/>
      <c r="T343" s="4"/>
      <c r="U343" s="5"/>
      <c r="V343" s="4"/>
      <c r="W343" s="5">
        <v>3.8</v>
      </c>
    </row>
    <row r="344" spans="1:23">
      <c r="A344" s="7"/>
      <c r="B344" s="5"/>
      <c r="C344" s="5"/>
      <c r="D344" s="5"/>
      <c r="E344" s="5" t="s">
        <v>88</v>
      </c>
      <c r="F344" s="4"/>
      <c r="G344" s="5"/>
      <c r="H344" s="5"/>
      <c r="I344" s="5" t="s">
        <v>89</v>
      </c>
      <c r="J344" s="5"/>
      <c r="K344" s="5"/>
      <c r="L344" s="5"/>
      <c r="M344" s="4"/>
      <c r="N344" s="4"/>
      <c r="O344" s="5"/>
      <c r="P344" s="4"/>
      <c r="Q344" s="4"/>
      <c r="R344" s="4"/>
      <c r="S344" s="4"/>
      <c r="T344" s="4"/>
      <c r="U344" s="5"/>
      <c r="V344" s="4"/>
      <c r="W344" s="5">
        <v>4.2</v>
      </c>
    </row>
    <row r="345" spans="1:23">
      <c r="A345" s="7"/>
      <c r="B345" s="2"/>
      <c r="C345" s="2"/>
      <c r="D345" s="2"/>
      <c r="E345" s="2" t="s">
        <v>88</v>
      </c>
      <c r="F345" s="3"/>
      <c r="G345" s="2"/>
      <c r="H345" s="2"/>
      <c r="I345" s="2" t="s">
        <v>89</v>
      </c>
      <c r="J345" s="2"/>
      <c r="K345" s="2"/>
      <c r="L345" s="2"/>
      <c r="M345" s="3"/>
      <c r="N345" s="3"/>
      <c r="O345" s="2"/>
      <c r="P345" s="3"/>
      <c r="Q345" s="3"/>
      <c r="R345" s="3"/>
      <c r="S345" s="3"/>
      <c r="T345" s="3"/>
      <c r="U345" s="2"/>
      <c r="V345" s="3"/>
      <c r="W345" s="2">
        <v>5.2</v>
      </c>
    </row>
    <row r="346" spans="1:23">
      <c r="A346" s="7"/>
      <c r="B346" s="5"/>
      <c r="C346" s="5"/>
      <c r="D346" s="5"/>
      <c r="E346" s="5" t="s">
        <v>88</v>
      </c>
      <c r="F346" s="4"/>
      <c r="G346" s="5"/>
      <c r="H346" s="5"/>
      <c r="I346" s="5" t="s">
        <v>89</v>
      </c>
      <c r="J346" s="5"/>
      <c r="K346" s="5"/>
      <c r="L346" s="5"/>
      <c r="M346" s="4"/>
      <c r="N346" s="4"/>
      <c r="O346" s="5"/>
      <c r="P346" s="4"/>
      <c r="Q346" s="4"/>
      <c r="R346" s="4"/>
      <c r="S346" s="4"/>
      <c r="T346" s="4"/>
      <c r="U346" s="5"/>
      <c r="V346" s="4"/>
      <c r="W346" s="5">
        <v>5.2</v>
      </c>
    </row>
    <row r="347" spans="1:23">
      <c r="A347" s="7"/>
      <c r="B347" s="5"/>
      <c r="C347" s="5"/>
      <c r="D347" s="5"/>
      <c r="E347" s="5" t="s">
        <v>88</v>
      </c>
      <c r="F347" s="4"/>
      <c r="G347" s="5"/>
      <c r="H347" s="5"/>
      <c r="I347" s="5" t="s">
        <v>89</v>
      </c>
      <c r="J347" s="5"/>
      <c r="K347" s="5"/>
      <c r="L347" s="5"/>
      <c r="M347" s="4"/>
      <c r="N347" s="4"/>
      <c r="O347" s="5"/>
      <c r="P347" s="4"/>
      <c r="Q347" s="4"/>
      <c r="R347" s="4"/>
      <c r="S347" s="4"/>
      <c r="T347" s="4"/>
      <c r="U347" s="5"/>
      <c r="V347" s="4"/>
      <c r="W347" s="5">
        <v>5.4</v>
      </c>
    </row>
    <row r="348" spans="1:23">
      <c r="A348" s="7"/>
      <c r="B348" s="2"/>
      <c r="C348" s="2"/>
      <c r="D348" s="2"/>
      <c r="E348" s="2" t="s">
        <v>88</v>
      </c>
      <c r="F348" s="3"/>
      <c r="G348" s="2"/>
      <c r="H348" s="2"/>
      <c r="I348" s="2" t="s">
        <v>89</v>
      </c>
      <c r="J348" s="2"/>
      <c r="K348" s="2"/>
      <c r="L348" s="2"/>
      <c r="M348" s="3"/>
      <c r="N348" s="3"/>
      <c r="O348" s="2"/>
      <c r="P348" s="3"/>
      <c r="Q348" s="3"/>
      <c r="R348" s="3"/>
      <c r="S348" s="3"/>
      <c r="T348" s="3"/>
      <c r="U348" s="2"/>
      <c r="V348" s="3"/>
      <c r="W348" s="2">
        <v>5.4</v>
      </c>
    </row>
    <row r="349" spans="1:23">
      <c r="A349" s="7"/>
      <c r="B349" s="2"/>
      <c r="C349" s="2"/>
      <c r="D349" s="2"/>
      <c r="E349" s="2" t="s">
        <v>88</v>
      </c>
      <c r="F349" s="3"/>
      <c r="G349" s="2"/>
      <c r="H349" s="2"/>
      <c r="I349" s="2" t="s">
        <v>89</v>
      </c>
      <c r="J349" s="2"/>
      <c r="K349" s="2"/>
      <c r="L349" s="2"/>
      <c r="M349" s="3"/>
      <c r="N349" s="3"/>
      <c r="O349" s="2"/>
      <c r="P349" s="3"/>
      <c r="Q349" s="3"/>
      <c r="R349" s="3"/>
      <c r="S349" s="3"/>
      <c r="T349" s="3"/>
      <c r="U349" s="2"/>
      <c r="V349" s="3"/>
      <c r="W349" s="2">
        <v>5.4</v>
      </c>
    </row>
    <row r="350" spans="1:23">
      <c r="A350" s="7"/>
      <c r="B350" s="2"/>
      <c r="C350" s="2"/>
      <c r="D350" s="2"/>
      <c r="E350" s="2" t="s">
        <v>88</v>
      </c>
      <c r="F350" s="3"/>
      <c r="G350" s="2"/>
      <c r="H350" s="2"/>
      <c r="I350" s="2" t="s">
        <v>89</v>
      </c>
      <c r="J350" s="2"/>
      <c r="K350" s="2"/>
      <c r="L350" s="2"/>
      <c r="M350" s="3"/>
      <c r="N350" s="3"/>
      <c r="O350" s="2"/>
      <c r="P350" s="3"/>
      <c r="Q350" s="3"/>
      <c r="R350" s="3"/>
      <c r="S350" s="3"/>
      <c r="T350" s="3"/>
      <c r="U350" s="2"/>
      <c r="V350" s="3"/>
      <c r="W350" s="2">
        <v>5.5</v>
      </c>
    </row>
    <row r="351" spans="1:23">
      <c r="A351" s="7"/>
      <c r="B351" s="5"/>
      <c r="C351" s="5"/>
      <c r="D351" s="5"/>
      <c r="E351" s="5" t="s">
        <v>88</v>
      </c>
      <c r="F351" s="4"/>
      <c r="G351" s="5"/>
      <c r="H351" s="5"/>
      <c r="I351" s="5" t="s">
        <v>89</v>
      </c>
      <c r="J351" s="5"/>
      <c r="K351" s="5"/>
      <c r="L351" s="5"/>
      <c r="M351" s="4"/>
      <c r="N351" s="4"/>
      <c r="O351" s="5"/>
      <c r="P351" s="4"/>
      <c r="Q351" s="4"/>
      <c r="R351" s="4"/>
      <c r="S351" s="4"/>
      <c r="T351" s="4"/>
      <c r="U351" s="5"/>
      <c r="V351" s="4"/>
      <c r="W351" s="5">
        <v>5.8</v>
      </c>
    </row>
    <row r="352" spans="1:23">
      <c r="A352" s="7"/>
      <c r="B352" s="5"/>
      <c r="C352" s="5"/>
      <c r="D352" s="5"/>
      <c r="E352" s="5" t="s">
        <v>88</v>
      </c>
      <c r="F352" s="4"/>
      <c r="G352" s="5"/>
      <c r="H352" s="5"/>
      <c r="I352" s="5" t="s">
        <v>89</v>
      </c>
      <c r="J352" s="5"/>
      <c r="K352" s="5"/>
      <c r="L352" s="5"/>
      <c r="M352" s="4"/>
      <c r="N352" s="4"/>
      <c r="O352" s="5"/>
      <c r="P352" s="4"/>
      <c r="Q352" s="4"/>
      <c r="R352" s="4"/>
      <c r="S352" s="4"/>
      <c r="T352" s="4"/>
      <c r="U352" s="5"/>
      <c r="V352" s="4"/>
      <c r="W352" s="5">
        <v>6.1</v>
      </c>
    </row>
    <row r="353" spans="1:23">
      <c r="A353" s="7"/>
      <c r="B353" s="5"/>
      <c r="C353" s="5"/>
      <c r="D353" s="5"/>
      <c r="E353" s="5" t="s">
        <v>88</v>
      </c>
      <c r="F353" s="4"/>
      <c r="G353" s="5"/>
      <c r="H353" s="5"/>
      <c r="I353" s="5" t="s">
        <v>89</v>
      </c>
      <c r="J353" s="5"/>
      <c r="K353" s="5"/>
      <c r="L353" s="5"/>
      <c r="M353" s="4"/>
      <c r="N353" s="4"/>
      <c r="O353" s="5"/>
      <c r="P353" s="4"/>
      <c r="Q353" s="4"/>
      <c r="R353" s="4"/>
      <c r="S353" s="4"/>
      <c r="T353" s="4"/>
      <c r="U353" s="5"/>
      <c r="V353" s="4"/>
      <c r="W353" s="5">
        <v>6.1</v>
      </c>
    </row>
    <row r="354" spans="1:23">
      <c r="A354" s="7"/>
      <c r="B354" s="5"/>
      <c r="C354" s="5"/>
      <c r="D354" s="5"/>
      <c r="E354" s="5" t="s">
        <v>88</v>
      </c>
      <c r="F354" s="4"/>
      <c r="G354" s="5"/>
      <c r="H354" s="5"/>
      <c r="I354" s="5" t="s">
        <v>89</v>
      </c>
      <c r="J354" s="5"/>
      <c r="K354" s="5"/>
      <c r="L354" s="5"/>
      <c r="M354" s="4"/>
      <c r="N354" s="4"/>
      <c r="O354" s="5"/>
      <c r="P354" s="4"/>
      <c r="Q354" s="4"/>
      <c r="R354" s="4"/>
      <c r="S354" s="4"/>
      <c r="T354" s="4"/>
      <c r="U354" s="5"/>
      <c r="V354" s="4"/>
      <c r="W354" s="5">
        <v>6.2</v>
      </c>
    </row>
    <row r="355" spans="1:23">
      <c r="A355" s="7"/>
      <c r="B355" s="5"/>
      <c r="C355" s="5"/>
      <c r="D355" s="5"/>
      <c r="E355" s="5" t="s">
        <v>88</v>
      </c>
      <c r="F355" s="4"/>
      <c r="G355" s="5"/>
      <c r="H355" s="5"/>
      <c r="I355" s="5" t="s">
        <v>89</v>
      </c>
      <c r="J355" s="5"/>
      <c r="K355" s="5"/>
      <c r="L355" s="5"/>
      <c r="M355" s="4"/>
      <c r="N355" s="4"/>
      <c r="O355" s="5"/>
      <c r="P355" s="4"/>
      <c r="Q355" s="4"/>
      <c r="R355" s="4"/>
      <c r="S355" s="4"/>
      <c r="T355" s="4"/>
      <c r="U355" s="5"/>
      <c r="V355" s="4"/>
      <c r="W355" s="5">
        <v>6.2</v>
      </c>
    </row>
    <row r="356" spans="1:23">
      <c r="A356" s="7"/>
      <c r="B356" s="2"/>
      <c r="C356" s="2"/>
      <c r="D356" s="2"/>
      <c r="E356" s="2" t="s">
        <v>88</v>
      </c>
      <c r="F356" s="3"/>
      <c r="G356" s="2"/>
      <c r="H356" s="2"/>
      <c r="I356" s="2" t="s">
        <v>89</v>
      </c>
      <c r="J356" s="2"/>
      <c r="K356" s="2"/>
      <c r="L356" s="2"/>
      <c r="M356" s="3"/>
      <c r="N356" s="3"/>
      <c r="O356" s="2"/>
      <c r="P356" s="3"/>
      <c r="Q356" s="3"/>
      <c r="R356" s="3"/>
      <c r="S356" s="3"/>
      <c r="T356" s="3"/>
      <c r="U356" s="2"/>
      <c r="V356" s="3"/>
      <c r="W356" s="2">
        <v>6.3</v>
      </c>
    </row>
    <row r="357" spans="1:23">
      <c r="A357" s="7"/>
      <c r="B357" s="5"/>
      <c r="C357" s="5"/>
      <c r="D357" s="5"/>
      <c r="E357" s="5" t="s">
        <v>88</v>
      </c>
      <c r="F357" s="4"/>
      <c r="G357" s="5"/>
      <c r="H357" s="5"/>
      <c r="I357" s="5" t="s">
        <v>89</v>
      </c>
      <c r="J357" s="5"/>
      <c r="K357" s="5"/>
      <c r="L357" s="5"/>
      <c r="M357" s="4"/>
      <c r="N357" s="4"/>
      <c r="O357" s="5"/>
      <c r="P357" s="4"/>
      <c r="Q357" s="4"/>
      <c r="R357" s="4"/>
      <c r="S357" s="4"/>
      <c r="T357" s="4"/>
      <c r="U357" s="5"/>
      <c r="V357" s="4"/>
      <c r="W357" s="5">
        <v>6.4</v>
      </c>
    </row>
    <row r="358" spans="1:23">
      <c r="A358" s="7"/>
      <c r="B358" s="2"/>
      <c r="C358" s="2"/>
      <c r="D358" s="2"/>
      <c r="E358" s="2" t="s">
        <v>88</v>
      </c>
      <c r="F358" s="3"/>
      <c r="G358" s="2"/>
      <c r="H358" s="2"/>
      <c r="I358" s="2" t="s">
        <v>89</v>
      </c>
      <c r="J358" s="2"/>
      <c r="K358" s="2"/>
      <c r="L358" s="2"/>
      <c r="M358" s="3"/>
      <c r="N358" s="3"/>
      <c r="O358" s="2"/>
      <c r="P358" s="3"/>
      <c r="Q358" s="3"/>
      <c r="R358" s="3"/>
      <c r="S358" s="3"/>
      <c r="T358" s="3"/>
      <c r="U358" s="2"/>
      <c r="V358" s="3"/>
      <c r="W358" s="2">
        <v>6.6</v>
      </c>
    </row>
    <row r="359" spans="1:23">
      <c r="A359" s="7"/>
      <c r="B359" s="5"/>
      <c r="C359" s="5"/>
      <c r="D359" s="5"/>
      <c r="E359" s="5" t="s">
        <v>88</v>
      </c>
      <c r="F359" s="4"/>
      <c r="G359" s="5"/>
      <c r="H359" s="5"/>
      <c r="I359" s="5" t="s">
        <v>89</v>
      </c>
      <c r="J359" s="5"/>
      <c r="K359" s="5"/>
      <c r="L359" s="5"/>
      <c r="M359" s="4"/>
      <c r="N359" s="4"/>
      <c r="O359" s="4"/>
      <c r="P359" s="5"/>
      <c r="Q359" s="4"/>
      <c r="R359" s="4"/>
      <c r="S359" s="4"/>
      <c r="T359" s="4"/>
      <c r="U359" s="5"/>
      <c r="V359" s="4"/>
      <c r="W359" s="5">
        <v>7.5</v>
      </c>
    </row>
    <row r="360" spans="1:23">
      <c r="A360" s="5" t="s">
        <v>56</v>
      </c>
      <c r="B360" s="5" t="s">
        <v>69</v>
      </c>
      <c r="C360" s="5" t="s">
        <v>95</v>
      </c>
      <c r="D360" s="5"/>
      <c r="E360" s="5"/>
      <c r="F360" s="4"/>
      <c r="G360" s="5"/>
      <c r="H360" s="5"/>
      <c r="I360" s="5" t="s">
        <v>89</v>
      </c>
      <c r="J360" s="5"/>
      <c r="K360" s="5"/>
      <c r="L360" s="5"/>
      <c r="M360" s="4"/>
      <c r="N360" s="4"/>
      <c r="O360" s="4"/>
      <c r="P360" s="5"/>
      <c r="Q360" s="4"/>
      <c r="R360" s="4" t="s">
        <v>86</v>
      </c>
      <c r="S360" s="4"/>
      <c r="T360" s="4" t="s">
        <v>57</v>
      </c>
      <c r="U360" s="5"/>
      <c r="V360" s="4"/>
      <c r="W360" s="5">
        <v>6.9</v>
      </c>
    </row>
    <row r="361" spans="1:23">
      <c r="A361" s="2" t="s">
        <v>56</v>
      </c>
      <c r="B361" s="2" t="s">
        <v>69</v>
      </c>
      <c r="C361" s="2" t="s">
        <v>95</v>
      </c>
      <c r="D361" s="2"/>
      <c r="E361" s="2"/>
      <c r="F361" s="3"/>
      <c r="G361" s="2"/>
      <c r="H361" s="2"/>
      <c r="I361" s="2" t="s">
        <v>89</v>
      </c>
      <c r="J361" s="2" t="s">
        <v>70</v>
      </c>
      <c r="K361" s="2"/>
      <c r="L361" s="2"/>
      <c r="M361" s="3"/>
      <c r="N361" s="3"/>
      <c r="O361" s="3"/>
      <c r="P361" s="2"/>
      <c r="Q361" s="3"/>
      <c r="R361" s="3" t="s">
        <v>86</v>
      </c>
      <c r="S361" s="3"/>
      <c r="T361" s="3"/>
      <c r="U361" s="2"/>
      <c r="V361" s="3"/>
      <c r="W361" s="2">
        <v>6.8</v>
      </c>
    </row>
    <row r="362" spans="1:23">
      <c r="A362" s="2" t="s">
        <v>56</v>
      </c>
      <c r="B362" s="2" t="s">
        <v>69</v>
      </c>
      <c r="C362" s="2" t="s">
        <v>95</v>
      </c>
      <c r="D362" s="2"/>
      <c r="E362" s="2"/>
      <c r="F362" s="3"/>
      <c r="G362" s="2"/>
      <c r="H362" s="2"/>
      <c r="I362" s="2" t="s">
        <v>89</v>
      </c>
      <c r="J362" s="2"/>
      <c r="K362" s="2"/>
      <c r="L362" s="2"/>
      <c r="M362" s="3"/>
      <c r="N362" s="3"/>
      <c r="O362" s="3"/>
      <c r="P362" s="2"/>
      <c r="Q362" s="3"/>
      <c r="R362" s="3" t="s">
        <v>86</v>
      </c>
      <c r="S362" s="3"/>
      <c r="T362" s="3"/>
      <c r="U362" s="2"/>
      <c r="V362" s="3"/>
      <c r="W362" s="2">
        <v>5.9</v>
      </c>
    </row>
    <row r="363" spans="1:23">
      <c r="A363" s="2" t="s">
        <v>56</v>
      </c>
      <c r="B363" s="2" t="s">
        <v>69</v>
      </c>
      <c r="C363" s="2" t="s">
        <v>95</v>
      </c>
      <c r="D363" s="2"/>
      <c r="E363" s="2"/>
      <c r="F363" s="3"/>
      <c r="G363" s="2"/>
      <c r="H363" s="2"/>
      <c r="I363" s="2" t="s">
        <v>89</v>
      </c>
      <c r="J363" s="2"/>
      <c r="K363" s="2"/>
      <c r="L363" s="2"/>
      <c r="M363" s="3"/>
      <c r="N363" s="3"/>
      <c r="O363" s="3"/>
      <c r="P363" s="2"/>
      <c r="Q363" s="3"/>
      <c r="R363" s="3" t="s">
        <v>86</v>
      </c>
      <c r="S363" s="3"/>
      <c r="T363" s="3"/>
      <c r="U363" s="3"/>
      <c r="V363" s="2"/>
      <c r="W363" s="2">
        <v>6.6</v>
      </c>
    </row>
    <row r="364" spans="1:23">
      <c r="A364" s="2" t="s">
        <v>56</v>
      </c>
      <c r="B364" s="2" t="s">
        <v>69</v>
      </c>
      <c r="C364" s="2" t="s">
        <v>95</v>
      </c>
      <c r="D364" s="2"/>
      <c r="E364" s="2"/>
      <c r="F364" s="3"/>
      <c r="G364" s="2"/>
      <c r="H364" s="2"/>
      <c r="I364" s="2" t="s">
        <v>89</v>
      </c>
      <c r="J364" s="5" t="s">
        <v>70</v>
      </c>
      <c r="K364" s="2"/>
      <c r="L364" s="2"/>
      <c r="M364" s="3"/>
      <c r="N364" s="3"/>
      <c r="O364" s="3"/>
      <c r="P364" s="2"/>
      <c r="Q364" s="3"/>
      <c r="R364" s="3"/>
      <c r="S364" s="3"/>
      <c r="T364" s="3"/>
      <c r="U364" s="3"/>
      <c r="V364" s="2"/>
      <c r="W364" s="2">
        <v>7</v>
      </c>
    </row>
    <row r="365" spans="1:23">
      <c r="A365" s="2" t="s">
        <v>56</v>
      </c>
      <c r="B365" s="2" t="s">
        <v>69</v>
      </c>
      <c r="C365" s="2" t="s">
        <v>95</v>
      </c>
      <c r="D365" s="2"/>
      <c r="E365" s="2"/>
      <c r="F365" s="3"/>
      <c r="G365" s="2"/>
      <c r="H365" s="2"/>
      <c r="I365" s="2" t="s">
        <v>89</v>
      </c>
      <c r="J365" s="2"/>
      <c r="K365" s="2"/>
      <c r="L365" s="2"/>
      <c r="M365" s="3"/>
      <c r="N365" s="3"/>
      <c r="O365" s="3"/>
      <c r="P365" s="2"/>
      <c r="Q365" s="3"/>
      <c r="R365" s="3"/>
      <c r="S365" s="3"/>
      <c r="T365" s="3"/>
      <c r="U365" s="3"/>
      <c r="V365" s="2"/>
      <c r="W365" s="2">
        <v>8</v>
      </c>
    </row>
    <row r="366" spans="1:23">
      <c r="A366" s="7"/>
      <c r="B366" s="2" t="s">
        <v>69</v>
      </c>
      <c r="C366" s="2" t="s">
        <v>95</v>
      </c>
      <c r="D366" s="2"/>
      <c r="E366" s="2"/>
      <c r="F366" s="3"/>
      <c r="G366" s="2"/>
      <c r="H366" s="2"/>
      <c r="I366" s="2" t="s">
        <v>89</v>
      </c>
      <c r="J366" s="2"/>
      <c r="K366" s="2"/>
      <c r="L366" s="2"/>
      <c r="M366" s="3"/>
      <c r="N366" s="3"/>
      <c r="O366" s="3"/>
      <c r="P366" s="2"/>
      <c r="Q366" s="3"/>
      <c r="R366" s="3"/>
      <c r="S366" s="3"/>
      <c r="T366" s="3"/>
      <c r="U366" s="3"/>
      <c r="V366" s="2" t="s">
        <v>92</v>
      </c>
      <c r="W366" s="2">
        <v>7</v>
      </c>
    </row>
    <row r="367" spans="1:23">
      <c r="A367" s="7"/>
      <c r="B367" s="5" t="s">
        <v>69</v>
      </c>
      <c r="C367" s="5" t="s">
        <v>95</v>
      </c>
      <c r="D367" s="5"/>
      <c r="E367" s="5"/>
      <c r="F367" s="4"/>
      <c r="G367" s="5"/>
      <c r="H367" s="5"/>
      <c r="I367" s="5" t="s">
        <v>89</v>
      </c>
      <c r="J367" s="5" t="s">
        <v>70</v>
      </c>
      <c r="K367" s="5"/>
      <c r="L367" s="5"/>
      <c r="M367" s="4"/>
      <c r="N367" s="4"/>
      <c r="O367" s="4" t="s">
        <v>91</v>
      </c>
      <c r="P367" s="5"/>
      <c r="Q367" s="4"/>
      <c r="R367" s="4"/>
      <c r="S367" s="4"/>
      <c r="T367" s="4"/>
      <c r="U367" s="4" t="s">
        <v>207</v>
      </c>
      <c r="V367" s="5"/>
      <c r="W367" s="5">
        <v>7.5</v>
      </c>
    </row>
    <row r="368" spans="1:23">
      <c r="A368" s="7"/>
      <c r="B368" s="5" t="s">
        <v>69</v>
      </c>
      <c r="C368" s="5" t="s">
        <v>95</v>
      </c>
      <c r="D368" s="5"/>
      <c r="E368" s="5"/>
      <c r="F368" s="4"/>
      <c r="G368" s="5"/>
      <c r="H368" s="5"/>
      <c r="I368" s="5" t="s">
        <v>89</v>
      </c>
      <c r="J368" s="5"/>
      <c r="K368" s="5"/>
      <c r="L368" s="5"/>
      <c r="M368" s="4"/>
      <c r="N368" s="4"/>
      <c r="O368" s="4"/>
      <c r="P368" s="5"/>
      <c r="Q368" s="4"/>
      <c r="R368" s="4"/>
      <c r="S368" s="4"/>
      <c r="T368" s="4" t="s">
        <v>57</v>
      </c>
      <c r="U368" s="4"/>
      <c r="V368" s="5"/>
      <c r="W368" s="5">
        <v>6.5</v>
      </c>
    </row>
    <row r="369" spans="1:23">
      <c r="A369" s="7"/>
      <c r="B369" s="2" t="s">
        <v>69</v>
      </c>
      <c r="C369" s="2" t="s">
        <v>95</v>
      </c>
      <c r="D369" s="2"/>
      <c r="E369" s="2"/>
      <c r="F369" s="3"/>
      <c r="G369" s="2"/>
      <c r="H369" s="2"/>
      <c r="I369" s="2" t="s">
        <v>89</v>
      </c>
      <c r="J369" s="2"/>
      <c r="K369" s="2"/>
      <c r="L369" s="2"/>
      <c r="M369" s="3"/>
      <c r="N369" s="3"/>
      <c r="O369" s="3"/>
      <c r="P369" s="2"/>
      <c r="Q369" s="3"/>
      <c r="R369" s="3" t="s">
        <v>86</v>
      </c>
      <c r="S369" s="3"/>
      <c r="T369" s="3"/>
      <c r="U369" s="3"/>
      <c r="V369" s="2"/>
      <c r="W369" s="2">
        <v>7.1</v>
      </c>
    </row>
    <row r="370" spans="1:23">
      <c r="A370" s="7"/>
      <c r="B370" s="5" t="s">
        <v>69</v>
      </c>
      <c r="C370" s="5" t="s">
        <v>95</v>
      </c>
      <c r="D370" s="5"/>
      <c r="E370" s="5"/>
      <c r="F370" s="4"/>
      <c r="G370" s="5"/>
      <c r="H370" s="5"/>
      <c r="I370" s="5" t="s">
        <v>89</v>
      </c>
      <c r="J370" s="5"/>
      <c r="K370" s="5"/>
      <c r="L370" s="5"/>
      <c r="M370" s="4"/>
      <c r="N370" s="4"/>
      <c r="O370" s="4"/>
      <c r="P370" s="5"/>
      <c r="Q370" s="4"/>
      <c r="R370" s="4" t="s">
        <v>86</v>
      </c>
      <c r="S370" s="4"/>
      <c r="T370" s="4"/>
      <c r="U370" s="4"/>
      <c r="V370" s="5"/>
      <c r="W370" s="5">
        <v>8.4</v>
      </c>
    </row>
    <row r="371" spans="1:23">
      <c r="A371" s="7"/>
      <c r="B371" s="2" t="s">
        <v>69</v>
      </c>
      <c r="C371" s="2" t="s">
        <v>95</v>
      </c>
      <c r="D371" s="2"/>
      <c r="E371" s="2"/>
      <c r="F371" s="3"/>
      <c r="G371" s="2"/>
      <c r="H371" s="2"/>
      <c r="I371" s="2" t="s">
        <v>89</v>
      </c>
      <c r="J371" s="2"/>
      <c r="K371" s="2"/>
      <c r="L371" s="2"/>
      <c r="M371" s="3"/>
      <c r="N371" s="3"/>
      <c r="O371" s="3" t="s">
        <v>91</v>
      </c>
      <c r="P371" s="2"/>
      <c r="Q371" s="3"/>
      <c r="R371" s="3"/>
      <c r="S371" s="3"/>
      <c r="T371" s="3"/>
      <c r="U371" s="3"/>
      <c r="V371" s="2"/>
      <c r="W371" s="2">
        <v>5.4</v>
      </c>
    </row>
    <row r="372" spans="1:23">
      <c r="A372" s="7"/>
      <c r="B372" s="5" t="s">
        <v>69</v>
      </c>
      <c r="C372" s="5" t="s">
        <v>95</v>
      </c>
      <c r="D372" s="5"/>
      <c r="E372" s="5"/>
      <c r="F372" s="4"/>
      <c r="G372" s="5"/>
      <c r="H372" s="5"/>
      <c r="I372" s="5" t="s">
        <v>89</v>
      </c>
      <c r="J372" s="5" t="s">
        <v>70</v>
      </c>
      <c r="K372" s="5"/>
      <c r="L372" s="5"/>
      <c r="M372" s="4"/>
      <c r="N372" s="4"/>
      <c r="O372" s="4"/>
      <c r="P372" s="5"/>
      <c r="Q372" s="4"/>
      <c r="R372" s="4"/>
      <c r="S372" s="4"/>
      <c r="T372" s="4"/>
      <c r="U372" s="4"/>
      <c r="V372" s="5"/>
      <c r="W372" s="5">
        <v>5.8</v>
      </c>
    </row>
    <row r="373" spans="1:23">
      <c r="A373" s="7"/>
      <c r="B373" s="5" t="s">
        <v>69</v>
      </c>
      <c r="C373" s="5" t="s">
        <v>95</v>
      </c>
      <c r="D373" s="5"/>
      <c r="E373" s="5"/>
      <c r="F373" s="4"/>
      <c r="G373" s="5"/>
      <c r="H373" s="5"/>
      <c r="I373" s="5" t="s">
        <v>89</v>
      </c>
      <c r="J373" s="5" t="s">
        <v>70</v>
      </c>
      <c r="K373" s="5"/>
      <c r="L373" s="5"/>
      <c r="M373" s="4"/>
      <c r="N373" s="4"/>
      <c r="O373" s="4"/>
      <c r="P373" s="5"/>
      <c r="Q373" s="4"/>
      <c r="R373" s="4"/>
      <c r="S373" s="4"/>
      <c r="T373" s="4"/>
      <c r="U373" s="4"/>
      <c r="V373" s="5"/>
      <c r="W373" s="5">
        <v>6</v>
      </c>
    </row>
    <row r="374" spans="1:23">
      <c r="A374" s="7"/>
      <c r="B374" s="5" t="s">
        <v>69</v>
      </c>
      <c r="C374" s="5" t="s">
        <v>95</v>
      </c>
      <c r="D374" s="5"/>
      <c r="E374" s="5"/>
      <c r="F374" s="4"/>
      <c r="G374" s="5"/>
      <c r="H374" s="5"/>
      <c r="I374" s="5" t="s">
        <v>89</v>
      </c>
      <c r="J374" s="5" t="s">
        <v>70</v>
      </c>
      <c r="K374" s="5"/>
      <c r="L374" s="5"/>
      <c r="M374" s="4"/>
      <c r="N374" s="4"/>
      <c r="O374" s="4"/>
      <c r="P374" s="5"/>
      <c r="Q374" s="4"/>
      <c r="R374" s="4"/>
      <c r="S374" s="4"/>
      <c r="T374" s="4"/>
      <c r="U374" s="4"/>
      <c r="V374" s="5"/>
      <c r="W374" s="5">
        <v>6.6</v>
      </c>
    </row>
    <row r="375" spans="1:23">
      <c r="A375" s="7"/>
      <c r="B375" s="5" t="s">
        <v>69</v>
      </c>
      <c r="C375" s="5" t="s">
        <v>95</v>
      </c>
      <c r="D375" s="5"/>
      <c r="E375" s="5"/>
      <c r="F375" s="4"/>
      <c r="G375" s="5"/>
      <c r="H375" s="5"/>
      <c r="I375" s="5" t="s">
        <v>89</v>
      </c>
      <c r="J375" s="5" t="s">
        <v>70</v>
      </c>
      <c r="K375" s="5"/>
      <c r="L375" s="5"/>
      <c r="M375" s="4"/>
      <c r="N375" s="4"/>
      <c r="O375" s="4"/>
      <c r="P375" s="5"/>
      <c r="Q375" s="4"/>
      <c r="R375" s="4"/>
      <c r="S375" s="4"/>
      <c r="T375" s="4"/>
      <c r="U375" s="4"/>
      <c r="V375" s="5"/>
      <c r="W375" s="5">
        <v>6.7</v>
      </c>
    </row>
    <row r="376" spans="1:23">
      <c r="A376" s="7"/>
      <c r="B376" s="5" t="s">
        <v>69</v>
      </c>
      <c r="C376" s="5" t="s">
        <v>95</v>
      </c>
      <c r="D376" s="5"/>
      <c r="E376" s="5"/>
      <c r="F376" s="4"/>
      <c r="G376" s="5"/>
      <c r="H376" s="5"/>
      <c r="I376" s="5" t="s">
        <v>89</v>
      </c>
      <c r="J376" s="5" t="s">
        <v>70</v>
      </c>
      <c r="K376" s="5"/>
      <c r="L376" s="5"/>
      <c r="M376" s="4"/>
      <c r="N376" s="4"/>
      <c r="O376" s="4"/>
      <c r="P376" s="5"/>
      <c r="Q376" s="4"/>
      <c r="R376" s="4"/>
      <c r="S376" s="4"/>
      <c r="T376" s="4"/>
      <c r="U376" s="4"/>
      <c r="V376" s="5"/>
      <c r="W376" s="5">
        <v>7.3</v>
      </c>
    </row>
    <row r="377" spans="1:23">
      <c r="A377" s="7"/>
      <c r="B377" s="5" t="s">
        <v>69</v>
      </c>
      <c r="C377" s="5" t="s">
        <v>95</v>
      </c>
      <c r="D377" s="5"/>
      <c r="E377" s="5"/>
      <c r="F377" s="4"/>
      <c r="G377" s="5"/>
      <c r="H377" s="5"/>
      <c r="I377" s="5" t="s">
        <v>89</v>
      </c>
      <c r="J377" s="5" t="s">
        <v>70</v>
      </c>
      <c r="K377" s="5"/>
      <c r="L377" s="5"/>
      <c r="M377" s="4"/>
      <c r="N377" s="4"/>
      <c r="O377" s="4"/>
      <c r="P377" s="5"/>
      <c r="Q377" s="4"/>
      <c r="R377" s="4"/>
      <c r="S377" s="4"/>
      <c r="T377" s="4"/>
      <c r="U377" s="4"/>
      <c r="V377" s="4"/>
      <c r="W377" s="5">
        <v>7.7</v>
      </c>
    </row>
    <row r="378" spans="1:23">
      <c r="A378" s="7"/>
      <c r="B378" s="2" t="s">
        <v>69</v>
      </c>
      <c r="C378" s="2" t="s">
        <v>95</v>
      </c>
      <c r="D378" s="2"/>
      <c r="E378" s="2"/>
      <c r="F378" s="3"/>
      <c r="G378" s="2"/>
      <c r="H378" s="2"/>
      <c r="I378" s="2" t="s">
        <v>89</v>
      </c>
      <c r="J378" s="2" t="s">
        <v>70</v>
      </c>
      <c r="K378" s="2"/>
      <c r="L378" s="2"/>
      <c r="M378" s="3"/>
      <c r="N378" s="3"/>
      <c r="O378" s="3"/>
      <c r="P378" s="2"/>
      <c r="Q378" s="3"/>
      <c r="R378" s="3"/>
      <c r="S378" s="3"/>
      <c r="T378" s="3"/>
      <c r="U378" s="3"/>
      <c r="V378" s="3"/>
      <c r="W378" s="2">
        <v>7.7</v>
      </c>
    </row>
    <row r="379" spans="1:23">
      <c r="A379" s="7"/>
      <c r="B379" s="2" t="s">
        <v>69</v>
      </c>
      <c r="C379" s="2" t="s">
        <v>95</v>
      </c>
      <c r="D379" s="2"/>
      <c r="E379" s="2"/>
      <c r="F379" s="3"/>
      <c r="G379" s="2"/>
      <c r="H379" s="2"/>
      <c r="I379" s="2" t="s">
        <v>89</v>
      </c>
      <c r="J379" s="2" t="s">
        <v>70</v>
      </c>
      <c r="K379" s="2"/>
      <c r="L379" s="2"/>
      <c r="M379" s="3"/>
      <c r="N379" s="3"/>
      <c r="O379" s="3"/>
      <c r="P379" s="2"/>
      <c r="Q379" s="3"/>
      <c r="R379" s="3"/>
      <c r="S379" s="3"/>
      <c r="T379" s="3"/>
      <c r="U379" s="3"/>
      <c r="V379" s="3"/>
      <c r="W379" s="2">
        <v>8.1999999999999993</v>
      </c>
    </row>
    <row r="380" spans="1:23">
      <c r="A380" s="7"/>
      <c r="B380" s="5" t="s">
        <v>69</v>
      </c>
      <c r="C380" s="5" t="s">
        <v>95</v>
      </c>
      <c r="D380" s="5"/>
      <c r="E380" s="5"/>
      <c r="F380" s="4"/>
      <c r="G380" s="5"/>
      <c r="H380" s="5"/>
      <c r="I380" s="5" t="s">
        <v>89</v>
      </c>
      <c r="J380" s="5" t="s">
        <v>70</v>
      </c>
      <c r="K380" s="5"/>
      <c r="L380" s="5"/>
      <c r="M380" s="4"/>
      <c r="N380" s="4"/>
      <c r="O380" s="4"/>
      <c r="P380" s="5"/>
      <c r="Q380" s="4"/>
      <c r="R380" s="4"/>
      <c r="S380" s="4"/>
      <c r="T380" s="4"/>
      <c r="U380" s="4"/>
      <c r="V380" s="4"/>
      <c r="W380" s="5">
        <v>8.1999999999999993</v>
      </c>
    </row>
    <row r="381" spans="1:23">
      <c r="A381" s="7"/>
      <c r="B381" s="2" t="s">
        <v>69</v>
      </c>
      <c r="C381" s="2" t="s">
        <v>95</v>
      </c>
      <c r="D381" s="2"/>
      <c r="E381" s="2"/>
      <c r="F381" s="3"/>
      <c r="G381" s="2"/>
      <c r="H381" s="2"/>
      <c r="I381" s="2" t="s">
        <v>89</v>
      </c>
      <c r="J381" s="2" t="s">
        <v>70</v>
      </c>
      <c r="K381" s="2"/>
      <c r="L381" s="2"/>
      <c r="M381" s="3"/>
      <c r="N381" s="3"/>
      <c r="O381" s="3"/>
      <c r="P381" s="2"/>
      <c r="Q381" s="3"/>
      <c r="R381" s="3"/>
      <c r="S381" s="3"/>
      <c r="T381" s="3"/>
      <c r="U381" s="3"/>
      <c r="V381" s="3"/>
      <c r="W381" s="2">
        <v>8.6</v>
      </c>
    </row>
    <row r="382" spans="1:23">
      <c r="A382" s="7"/>
      <c r="B382" s="5" t="s">
        <v>69</v>
      </c>
      <c r="C382" s="5" t="s">
        <v>95</v>
      </c>
      <c r="D382" s="5"/>
      <c r="E382" s="5"/>
      <c r="F382" s="4"/>
      <c r="G382" s="5"/>
      <c r="H382" s="5"/>
      <c r="I382" s="5" t="s">
        <v>89</v>
      </c>
      <c r="J382" s="5"/>
      <c r="K382" s="5"/>
      <c r="L382" s="5"/>
      <c r="M382" s="4"/>
      <c r="N382" s="4"/>
      <c r="O382" s="4"/>
      <c r="P382" s="5"/>
      <c r="Q382" s="4"/>
      <c r="R382" s="4"/>
      <c r="S382" s="4"/>
      <c r="T382" s="4"/>
      <c r="U382" s="4"/>
      <c r="V382" s="4"/>
      <c r="W382" s="5">
        <v>5.2</v>
      </c>
    </row>
    <row r="383" spans="1:23">
      <c r="A383" s="7"/>
      <c r="B383" s="2" t="s">
        <v>69</v>
      </c>
      <c r="C383" s="2" t="s">
        <v>95</v>
      </c>
      <c r="D383" s="2"/>
      <c r="E383" s="2"/>
      <c r="F383" s="3"/>
      <c r="G383" s="2"/>
      <c r="H383" s="2"/>
      <c r="I383" s="2" t="s">
        <v>89</v>
      </c>
      <c r="J383" s="2"/>
      <c r="K383" s="2"/>
      <c r="L383" s="2"/>
      <c r="M383" s="3"/>
      <c r="N383" s="3"/>
      <c r="O383" s="3"/>
      <c r="P383" s="2"/>
      <c r="Q383" s="3"/>
      <c r="R383" s="3"/>
      <c r="S383" s="3"/>
      <c r="T383" s="3"/>
      <c r="U383" s="3"/>
      <c r="V383" s="3"/>
      <c r="W383" s="2">
        <v>7.3</v>
      </c>
    </row>
    <row r="384" spans="1:23">
      <c r="A384" s="7"/>
      <c r="B384" s="5"/>
      <c r="C384" s="5" t="s">
        <v>95</v>
      </c>
      <c r="D384" s="5"/>
      <c r="E384" s="5"/>
      <c r="F384" s="4"/>
      <c r="G384" s="5"/>
      <c r="H384" s="5"/>
      <c r="I384" s="5" t="s">
        <v>89</v>
      </c>
      <c r="J384" s="5" t="s">
        <v>70</v>
      </c>
      <c r="K384" s="5"/>
      <c r="L384" s="5"/>
      <c r="M384" s="4"/>
      <c r="N384" s="4"/>
      <c r="O384" s="4" t="s">
        <v>91</v>
      </c>
      <c r="P384" s="5"/>
      <c r="Q384" s="4" t="s">
        <v>87</v>
      </c>
      <c r="R384" s="4"/>
      <c r="S384" s="4"/>
      <c r="T384" s="4"/>
      <c r="U384" s="4"/>
      <c r="V384" s="4"/>
      <c r="W384" s="5">
        <v>7.1</v>
      </c>
    </row>
    <row r="385" spans="1:23">
      <c r="A385" s="7"/>
      <c r="B385" s="5"/>
      <c r="C385" s="5" t="s">
        <v>95</v>
      </c>
      <c r="D385" s="5"/>
      <c r="E385" s="5"/>
      <c r="F385" s="4"/>
      <c r="G385" s="5"/>
      <c r="H385" s="5"/>
      <c r="I385" s="5" t="s">
        <v>89</v>
      </c>
      <c r="J385" s="5" t="s">
        <v>70</v>
      </c>
      <c r="K385" s="5"/>
      <c r="L385" s="5"/>
      <c r="M385" s="4"/>
      <c r="N385" s="4"/>
      <c r="O385" s="4"/>
      <c r="P385" s="5" t="s">
        <v>90</v>
      </c>
      <c r="Q385" s="4"/>
      <c r="R385" s="4"/>
      <c r="S385" s="4"/>
      <c r="T385" s="4"/>
      <c r="U385" s="4"/>
      <c r="V385" s="4"/>
      <c r="W385" s="5">
        <v>6.4</v>
      </c>
    </row>
    <row r="386" spans="1:23">
      <c r="A386" s="7"/>
      <c r="B386" s="2"/>
      <c r="C386" s="2" t="s">
        <v>95</v>
      </c>
      <c r="D386" s="2"/>
      <c r="E386" s="2"/>
      <c r="F386" s="3"/>
      <c r="G386" s="2"/>
      <c r="H386" s="2"/>
      <c r="I386" s="2" t="s">
        <v>89</v>
      </c>
      <c r="J386" s="2" t="s">
        <v>70</v>
      </c>
      <c r="K386" s="2"/>
      <c r="L386" s="2"/>
      <c r="M386" s="3"/>
      <c r="N386" s="3"/>
      <c r="O386" s="3" t="s">
        <v>91</v>
      </c>
      <c r="P386" s="2"/>
      <c r="Q386" s="3"/>
      <c r="R386" s="3"/>
      <c r="S386" s="3"/>
      <c r="T386" s="3"/>
      <c r="U386" s="3"/>
      <c r="V386" s="3"/>
      <c r="W386" s="2">
        <v>7.5</v>
      </c>
    </row>
    <row r="387" spans="1:23">
      <c r="A387" s="7"/>
      <c r="B387" s="5"/>
      <c r="C387" s="5" t="s">
        <v>95</v>
      </c>
      <c r="D387" s="5"/>
      <c r="E387" s="5"/>
      <c r="F387" s="4"/>
      <c r="G387" s="5"/>
      <c r="H387" s="5"/>
      <c r="I387" s="5" t="s">
        <v>89</v>
      </c>
      <c r="J387" s="5" t="s">
        <v>70</v>
      </c>
      <c r="K387" s="5"/>
      <c r="L387" s="5"/>
      <c r="M387" s="4"/>
      <c r="N387" s="4"/>
      <c r="O387" s="4" t="s">
        <v>91</v>
      </c>
      <c r="P387" s="5"/>
      <c r="Q387" s="4"/>
      <c r="R387" s="4"/>
      <c r="S387" s="4"/>
      <c r="T387" s="4"/>
      <c r="U387" s="4"/>
      <c r="V387" s="4"/>
      <c r="W387" s="5">
        <v>7.7</v>
      </c>
    </row>
    <row r="388" spans="1:23">
      <c r="A388" s="7"/>
      <c r="B388" s="5"/>
      <c r="C388" s="5" t="s">
        <v>95</v>
      </c>
      <c r="D388" s="5"/>
      <c r="E388" s="5"/>
      <c r="F388" s="4"/>
      <c r="G388" s="5"/>
      <c r="H388" s="5"/>
      <c r="I388" s="5" t="s">
        <v>89</v>
      </c>
      <c r="J388" s="5" t="s">
        <v>70</v>
      </c>
      <c r="K388" s="5"/>
      <c r="L388" s="5"/>
      <c r="M388" s="4"/>
      <c r="N388" s="4" t="s">
        <v>128</v>
      </c>
      <c r="O388" s="4"/>
      <c r="P388" s="5"/>
      <c r="Q388" s="4"/>
      <c r="R388" s="4"/>
      <c r="S388" s="4"/>
      <c r="T388" s="4"/>
      <c r="U388" s="4"/>
      <c r="V388" s="4"/>
      <c r="W388" s="5">
        <v>7.3</v>
      </c>
    </row>
    <row r="389" spans="1:23">
      <c r="A389" s="7"/>
      <c r="B389" s="5"/>
      <c r="C389" s="5" t="s">
        <v>95</v>
      </c>
      <c r="D389" s="5"/>
      <c r="E389" s="5"/>
      <c r="F389" s="4"/>
      <c r="G389" s="5"/>
      <c r="H389" s="5"/>
      <c r="I389" s="5" t="s">
        <v>89</v>
      </c>
      <c r="J389" s="5" t="s">
        <v>70</v>
      </c>
      <c r="K389" s="5"/>
      <c r="L389" s="5"/>
      <c r="M389" s="4"/>
      <c r="N389" s="4"/>
      <c r="O389" s="4"/>
      <c r="P389" s="5"/>
      <c r="Q389" s="4"/>
      <c r="R389" s="4"/>
      <c r="S389" s="4"/>
      <c r="T389" s="4"/>
      <c r="U389" s="4"/>
      <c r="V389" s="4"/>
      <c r="W389" s="5">
        <v>7.7</v>
      </c>
    </row>
    <row r="390" spans="1:23">
      <c r="A390" s="5" t="s">
        <v>56</v>
      </c>
      <c r="B390" s="5" t="s">
        <v>69</v>
      </c>
      <c r="C390" s="5"/>
      <c r="D390" s="5"/>
      <c r="E390" s="5"/>
      <c r="F390" s="4"/>
      <c r="G390" s="5"/>
      <c r="H390" s="5"/>
      <c r="I390" s="5" t="s">
        <v>89</v>
      </c>
      <c r="J390" s="5" t="s">
        <v>70</v>
      </c>
      <c r="K390" s="5"/>
      <c r="L390" s="5"/>
      <c r="M390" s="4"/>
      <c r="N390" s="4"/>
      <c r="O390" s="4"/>
      <c r="P390" s="5"/>
      <c r="Q390" s="4"/>
      <c r="R390" s="4" t="s">
        <v>86</v>
      </c>
      <c r="S390" s="4"/>
      <c r="T390" s="4" t="s">
        <v>57</v>
      </c>
      <c r="U390" s="4"/>
      <c r="V390" s="4"/>
      <c r="W390" s="5">
        <v>5.7</v>
      </c>
    </row>
    <row r="391" spans="1:23">
      <c r="A391" s="2" t="s">
        <v>56</v>
      </c>
      <c r="B391" s="2" t="s">
        <v>69</v>
      </c>
      <c r="C391" s="2"/>
      <c r="D391" s="2"/>
      <c r="E391" s="2"/>
      <c r="F391" s="3"/>
      <c r="G391" s="2"/>
      <c r="H391" s="2"/>
      <c r="I391" s="2" t="s">
        <v>89</v>
      </c>
      <c r="J391" s="2"/>
      <c r="K391" s="2"/>
      <c r="L391" s="2"/>
      <c r="M391" s="3"/>
      <c r="N391" s="3"/>
      <c r="O391" s="3"/>
      <c r="P391" s="2"/>
      <c r="Q391" s="3"/>
      <c r="R391" s="3" t="s">
        <v>86</v>
      </c>
      <c r="S391" s="3"/>
      <c r="T391" s="3" t="s">
        <v>57</v>
      </c>
      <c r="U391" s="3"/>
      <c r="V391" s="3"/>
      <c r="W391" s="2">
        <v>5.0999999999999996</v>
      </c>
    </row>
    <row r="392" spans="1:23">
      <c r="A392" s="5" t="s">
        <v>56</v>
      </c>
      <c r="B392" s="5" t="s">
        <v>69</v>
      </c>
      <c r="C392" s="5"/>
      <c r="D392" s="5"/>
      <c r="E392" s="5"/>
      <c r="F392" s="4"/>
      <c r="G392" s="5"/>
      <c r="H392" s="5"/>
      <c r="I392" s="5" t="s">
        <v>89</v>
      </c>
      <c r="J392" s="5" t="s">
        <v>70</v>
      </c>
      <c r="K392" s="5"/>
      <c r="L392" s="5"/>
      <c r="M392" s="4"/>
      <c r="N392" s="4"/>
      <c r="O392" s="4"/>
      <c r="P392" s="5"/>
      <c r="Q392" s="4"/>
      <c r="R392" s="4"/>
      <c r="S392" s="4"/>
      <c r="T392" s="4" t="s">
        <v>57</v>
      </c>
      <c r="U392" s="4"/>
      <c r="V392" s="4"/>
      <c r="W392" s="5">
        <v>5.6</v>
      </c>
    </row>
    <row r="393" spans="1:23">
      <c r="A393" s="5" t="s">
        <v>56</v>
      </c>
      <c r="B393" s="5" t="s">
        <v>69</v>
      </c>
      <c r="C393" s="5"/>
      <c r="D393" s="5"/>
      <c r="E393" s="5"/>
      <c r="F393" s="4"/>
      <c r="G393" s="5"/>
      <c r="H393" s="5"/>
      <c r="I393" s="5" t="s">
        <v>89</v>
      </c>
      <c r="J393" s="5"/>
      <c r="K393" s="5"/>
      <c r="L393" s="5"/>
      <c r="M393" s="4"/>
      <c r="N393" s="4"/>
      <c r="O393" s="4"/>
      <c r="P393" s="5"/>
      <c r="Q393" s="4"/>
      <c r="R393" s="4"/>
      <c r="S393" s="4"/>
      <c r="T393" s="4" t="s">
        <v>57</v>
      </c>
      <c r="U393" s="4"/>
      <c r="V393" s="4"/>
      <c r="W393" s="5">
        <v>5.0999999999999996</v>
      </c>
    </row>
    <row r="394" spans="1:23">
      <c r="A394" s="2" t="s">
        <v>56</v>
      </c>
      <c r="B394" s="2" t="s">
        <v>69</v>
      </c>
      <c r="C394" s="2"/>
      <c r="D394" s="2"/>
      <c r="E394" s="2"/>
      <c r="F394" s="3"/>
      <c r="G394" s="2"/>
      <c r="H394" s="2"/>
      <c r="I394" s="2" t="s">
        <v>89</v>
      </c>
      <c r="J394" s="2"/>
      <c r="K394" s="2"/>
      <c r="L394" s="2"/>
      <c r="M394" s="3"/>
      <c r="N394" s="3"/>
      <c r="O394" s="3"/>
      <c r="P394" s="2" t="s">
        <v>90</v>
      </c>
      <c r="Q394" s="3"/>
      <c r="R394" s="3" t="s">
        <v>86</v>
      </c>
      <c r="S394" s="3"/>
      <c r="T394" s="3"/>
      <c r="U394" s="3"/>
      <c r="V394" s="3"/>
      <c r="W394" s="2">
        <v>6.5</v>
      </c>
    </row>
    <row r="395" spans="1:23">
      <c r="A395" s="2" t="s">
        <v>56</v>
      </c>
      <c r="B395" s="2" t="s">
        <v>69</v>
      </c>
      <c r="C395" s="2"/>
      <c r="D395" s="2"/>
      <c r="E395" s="2"/>
      <c r="F395" s="3"/>
      <c r="G395" s="2"/>
      <c r="H395" s="2"/>
      <c r="I395" s="2" t="s">
        <v>89</v>
      </c>
      <c r="J395" s="2" t="s">
        <v>70</v>
      </c>
      <c r="K395" s="2"/>
      <c r="L395" s="2"/>
      <c r="M395" s="3"/>
      <c r="N395" s="3"/>
      <c r="O395" s="3"/>
      <c r="P395" s="2"/>
      <c r="Q395" s="3"/>
      <c r="R395" s="3" t="s">
        <v>86</v>
      </c>
      <c r="S395" s="3"/>
      <c r="T395" s="3"/>
      <c r="U395" s="3"/>
      <c r="V395" s="3"/>
      <c r="W395" s="2">
        <v>5.8</v>
      </c>
    </row>
    <row r="396" spans="1:23">
      <c r="A396" s="5" t="s">
        <v>56</v>
      </c>
      <c r="B396" s="5" t="s">
        <v>69</v>
      </c>
      <c r="C396" s="5"/>
      <c r="D396" s="5"/>
      <c r="E396" s="5"/>
      <c r="F396" s="4"/>
      <c r="G396" s="5"/>
      <c r="H396" s="4"/>
      <c r="I396" s="4" t="s">
        <v>89</v>
      </c>
      <c r="J396" s="4"/>
      <c r="K396" s="4"/>
      <c r="L396" s="4"/>
      <c r="M396" s="4"/>
      <c r="N396" s="4"/>
      <c r="O396" s="4"/>
      <c r="P396" s="5"/>
      <c r="Q396" s="5"/>
      <c r="R396" s="4" t="s">
        <v>86</v>
      </c>
      <c r="S396" s="4"/>
      <c r="T396" s="4"/>
      <c r="U396" s="4"/>
      <c r="V396" s="4"/>
      <c r="W396" s="5">
        <v>3.6</v>
      </c>
    </row>
    <row r="397" spans="1:23">
      <c r="A397" s="5" t="s">
        <v>56</v>
      </c>
      <c r="B397" s="5" t="s">
        <v>69</v>
      </c>
      <c r="C397" s="5"/>
      <c r="D397" s="5"/>
      <c r="E397" s="5"/>
      <c r="F397" s="4"/>
      <c r="G397" s="5"/>
      <c r="H397" s="4"/>
      <c r="I397" s="4" t="s">
        <v>89</v>
      </c>
      <c r="J397" s="4"/>
      <c r="K397" s="4"/>
      <c r="L397" s="4"/>
      <c r="M397" s="4"/>
      <c r="N397" s="4"/>
      <c r="O397" s="4"/>
      <c r="P397" s="5"/>
      <c r="Q397" s="5"/>
      <c r="R397" s="4" t="s">
        <v>86</v>
      </c>
      <c r="S397" s="4"/>
      <c r="T397" s="4"/>
      <c r="U397" s="4"/>
      <c r="V397" s="4"/>
      <c r="W397" s="5">
        <v>4.2</v>
      </c>
    </row>
    <row r="398" spans="1:23">
      <c r="A398" s="5" t="s">
        <v>56</v>
      </c>
      <c r="B398" s="5" t="s">
        <v>69</v>
      </c>
      <c r="C398" s="5"/>
      <c r="D398" s="5"/>
      <c r="E398" s="5"/>
      <c r="F398" s="4"/>
      <c r="G398" s="5"/>
      <c r="H398" s="4"/>
      <c r="I398" s="4" t="s">
        <v>89</v>
      </c>
      <c r="J398" s="4" t="s">
        <v>70</v>
      </c>
      <c r="K398" s="4"/>
      <c r="L398" s="4"/>
      <c r="M398" s="4"/>
      <c r="N398" s="4"/>
      <c r="O398" s="4"/>
      <c r="P398" s="5"/>
      <c r="Q398" s="5" t="s">
        <v>87</v>
      </c>
      <c r="R398" s="4"/>
      <c r="S398" s="4"/>
      <c r="T398" s="4"/>
      <c r="U398" s="4"/>
      <c r="V398" s="4"/>
      <c r="W398" s="5">
        <v>7</v>
      </c>
    </row>
    <row r="399" spans="1:23">
      <c r="A399" s="5" t="s">
        <v>56</v>
      </c>
      <c r="B399" s="5" t="s">
        <v>69</v>
      </c>
      <c r="C399" s="5"/>
      <c r="D399" s="5"/>
      <c r="E399" s="5"/>
      <c r="F399" s="4"/>
      <c r="G399" s="5"/>
      <c r="H399" s="4"/>
      <c r="I399" s="4" t="s">
        <v>89</v>
      </c>
      <c r="J399" s="4"/>
      <c r="K399" s="4"/>
      <c r="L399" s="4"/>
      <c r="M399" s="4"/>
      <c r="N399" s="4"/>
      <c r="O399" s="4"/>
      <c r="P399" s="5" t="s">
        <v>90</v>
      </c>
      <c r="Q399" s="5"/>
      <c r="R399" s="4"/>
      <c r="S399" s="4"/>
      <c r="T399" s="4"/>
      <c r="U399" s="4"/>
      <c r="V399" s="4"/>
      <c r="W399" s="5">
        <v>7.4</v>
      </c>
    </row>
    <row r="400" spans="1:23">
      <c r="A400" s="5" t="s">
        <v>56</v>
      </c>
      <c r="B400" s="5" t="s">
        <v>69</v>
      </c>
      <c r="C400" s="5"/>
      <c r="D400" s="5"/>
      <c r="E400" s="5"/>
      <c r="F400" s="4"/>
      <c r="G400" s="5"/>
      <c r="H400" s="4"/>
      <c r="I400" s="4" t="s">
        <v>89</v>
      </c>
      <c r="J400" s="4" t="s">
        <v>70</v>
      </c>
      <c r="K400" s="4"/>
      <c r="L400" s="4"/>
      <c r="M400" s="4"/>
      <c r="N400" s="4"/>
      <c r="O400" s="4"/>
      <c r="P400" s="5"/>
      <c r="Q400" s="5"/>
      <c r="R400" s="4"/>
      <c r="S400" s="4"/>
      <c r="T400" s="4"/>
      <c r="U400" s="4"/>
      <c r="V400" s="4"/>
      <c r="W400" s="5">
        <v>3.5</v>
      </c>
    </row>
    <row r="401" spans="1:23">
      <c r="A401" s="2" t="s">
        <v>56</v>
      </c>
      <c r="B401" s="2" t="s">
        <v>69</v>
      </c>
      <c r="C401" s="2"/>
      <c r="D401" s="2"/>
      <c r="E401" s="2"/>
      <c r="F401" s="3"/>
      <c r="G401" s="2"/>
      <c r="H401" s="3"/>
      <c r="I401" s="3" t="s">
        <v>89</v>
      </c>
      <c r="J401" s="3" t="s">
        <v>70</v>
      </c>
      <c r="K401" s="3"/>
      <c r="L401" s="3"/>
      <c r="M401" s="3"/>
      <c r="N401" s="3"/>
      <c r="O401" s="3"/>
      <c r="P401" s="2"/>
      <c r="Q401" s="2"/>
      <c r="R401" s="3"/>
      <c r="S401" s="3"/>
      <c r="T401" s="3"/>
      <c r="U401" s="3"/>
      <c r="V401" s="3"/>
      <c r="W401" s="2">
        <v>4.2</v>
      </c>
    </row>
    <row r="402" spans="1:23">
      <c r="A402" s="5" t="s">
        <v>56</v>
      </c>
      <c r="B402" s="5" t="s">
        <v>69</v>
      </c>
      <c r="C402" s="5"/>
      <c r="D402" s="5"/>
      <c r="E402" s="5"/>
      <c r="F402" s="4"/>
      <c r="G402" s="5"/>
      <c r="H402" s="4"/>
      <c r="I402" s="4" t="s">
        <v>89</v>
      </c>
      <c r="J402" s="4" t="s">
        <v>70</v>
      </c>
      <c r="K402" s="4"/>
      <c r="L402" s="4"/>
      <c r="M402" s="4"/>
      <c r="N402" s="4"/>
      <c r="O402" s="4"/>
      <c r="P402" s="5"/>
      <c r="Q402" s="5"/>
      <c r="R402" s="4"/>
      <c r="S402" s="4"/>
      <c r="T402" s="4"/>
      <c r="U402" s="4"/>
      <c r="V402" s="4"/>
      <c r="W402" s="5">
        <v>5.0999999999999996</v>
      </c>
    </row>
    <row r="403" spans="1:23">
      <c r="A403" s="5" t="s">
        <v>56</v>
      </c>
      <c r="B403" s="5" t="s">
        <v>69</v>
      </c>
      <c r="C403" s="5"/>
      <c r="D403" s="5"/>
      <c r="E403" s="5"/>
      <c r="F403" s="4"/>
      <c r="G403" s="5"/>
      <c r="H403" s="4"/>
      <c r="I403" s="4" t="s">
        <v>89</v>
      </c>
      <c r="J403" s="4" t="s">
        <v>70</v>
      </c>
      <c r="K403" s="4"/>
      <c r="L403" s="4"/>
      <c r="M403" s="4"/>
      <c r="N403" s="4"/>
      <c r="O403" s="4"/>
      <c r="P403" s="5"/>
      <c r="Q403" s="5"/>
      <c r="R403" s="4"/>
      <c r="S403" s="4"/>
      <c r="T403" s="4"/>
      <c r="U403" s="4"/>
      <c r="V403" s="4"/>
      <c r="W403" s="5">
        <v>6.1</v>
      </c>
    </row>
    <row r="404" spans="1:23">
      <c r="A404" s="5" t="s">
        <v>56</v>
      </c>
      <c r="B404" s="5" t="s">
        <v>69</v>
      </c>
      <c r="C404" s="5"/>
      <c r="D404" s="5"/>
      <c r="E404" s="5"/>
      <c r="F404" s="4"/>
      <c r="G404" s="5"/>
      <c r="H404" s="4"/>
      <c r="I404" s="4" t="s">
        <v>89</v>
      </c>
      <c r="J404" s="4" t="s">
        <v>70</v>
      </c>
      <c r="K404" s="4"/>
      <c r="L404" s="4"/>
      <c r="M404" s="4"/>
      <c r="N404" s="4"/>
      <c r="O404" s="4"/>
      <c r="P404" s="5"/>
      <c r="Q404" s="5"/>
      <c r="R404" s="4"/>
      <c r="S404" s="4"/>
      <c r="T404" s="4"/>
      <c r="U404" s="4"/>
      <c r="V404" s="4"/>
      <c r="W404" s="5">
        <v>6.6</v>
      </c>
    </row>
    <row r="405" spans="1:23">
      <c r="A405" s="7"/>
      <c r="B405" s="5" t="s">
        <v>69</v>
      </c>
      <c r="C405" s="5"/>
      <c r="D405" s="5"/>
      <c r="E405" s="5"/>
      <c r="F405" s="4"/>
      <c r="G405" s="5"/>
      <c r="H405" s="4"/>
      <c r="I405" s="4" t="s">
        <v>89</v>
      </c>
      <c r="J405" s="4" t="s">
        <v>70</v>
      </c>
      <c r="K405" s="4"/>
      <c r="L405" s="4"/>
      <c r="M405" s="4"/>
      <c r="N405" s="4"/>
      <c r="O405" s="4"/>
      <c r="P405" s="5"/>
      <c r="Q405" s="5"/>
      <c r="R405" s="4" t="s">
        <v>86</v>
      </c>
      <c r="S405" s="4"/>
      <c r="T405" s="4"/>
      <c r="U405" s="4"/>
      <c r="V405" s="4"/>
      <c r="W405" s="5">
        <v>6.5</v>
      </c>
    </row>
    <row r="406" spans="1:23">
      <c r="A406" s="7"/>
      <c r="B406" s="5" t="s">
        <v>69</v>
      </c>
      <c r="C406" s="5"/>
      <c r="D406" s="5"/>
      <c r="E406" s="5"/>
      <c r="F406" s="4"/>
      <c r="G406" s="5"/>
      <c r="H406" s="4"/>
      <c r="I406" s="4" t="s">
        <v>89</v>
      </c>
      <c r="J406" s="4"/>
      <c r="K406" s="4"/>
      <c r="L406" s="4"/>
      <c r="M406" s="4"/>
      <c r="N406" s="4"/>
      <c r="O406" s="4"/>
      <c r="P406" s="5"/>
      <c r="Q406" s="5"/>
      <c r="R406" s="4" t="s">
        <v>86</v>
      </c>
      <c r="S406" s="4"/>
      <c r="T406" s="4"/>
      <c r="U406" s="4"/>
      <c r="V406" s="4"/>
      <c r="W406" s="5">
        <v>5.8</v>
      </c>
    </row>
    <row r="407" spans="1:23">
      <c r="A407" s="7"/>
      <c r="B407" s="2" t="s">
        <v>69</v>
      </c>
      <c r="C407" s="2"/>
      <c r="D407" s="2"/>
      <c r="E407" s="2"/>
      <c r="F407" s="3"/>
      <c r="G407" s="2"/>
      <c r="H407" s="3"/>
      <c r="I407" s="3" t="s">
        <v>89</v>
      </c>
      <c r="J407" s="3" t="s">
        <v>70</v>
      </c>
      <c r="K407" s="3"/>
      <c r="L407" s="3"/>
      <c r="M407" s="3"/>
      <c r="N407" s="3"/>
      <c r="O407" s="3"/>
      <c r="P407" s="2"/>
      <c r="Q407" s="2" t="s">
        <v>87</v>
      </c>
      <c r="R407" s="3"/>
      <c r="S407" s="3"/>
      <c r="T407" s="3"/>
      <c r="U407" s="3"/>
      <c r="V407" s="3"/>
      <c r="W407" s="2">
        <v>7.7</v>
      </c>
    </row>
    <row r="408" spans="1:23">
      <c r="A408" s="7"/>
      <c r="B408" s="2" t="s">
        <v>69</v>
      </c>
      <c r="C408" s="2"/>
      <c r="D408" s="2"/>
      <c r="E408" s="2"/>
      <c r="F408" s="3"/>
      <c r="G408" s="2"/>
      <c r="H408" s="3"/>
      <c r="I408" s="3" t="s">
        <v>89</v>
      </c>
      <c r="J408" s="3" t="s">
        <v>70</v>
      </c>
      <c r="K408" s="3"/>
      <c r="L408" s="3"/>
      <c r="M408" s="3"/>
      <c r="N408" s="3"/>
      <c r="O408" s="3"/>
      <c r="P408" s="2"/>
      <c r="Q408" s="2" t="s">
        <v>87</v>
      </c>
      <c r="R408" s="3"/>
      <c r="S408" s="3"/>
      <c r="T408" s="3"/>
      <c r="U408" s="3"/>
      <c r="V408" s="3"/>
      <c r="W408" s="2">
        <v>8.1</v>
      </c>
    </row>
    <row r="409" spans="1:23">
      <c r="A409" s="7"/>
      <c r="B409" s="2" t="s">
        <v>69</v>
      </c>
      <c r="C409" s="2"/>
      <c r="D409" s="2"/>
      <c r="E409" s="2"/>
      <c r="F409" s="3"/>
      <c r="G409" s="2"/>
      <c r="H409" s="3"/>
      <c r="I409" s="3" t="s">
        <v>89</v>
      </c>
      <c r="J409" s="3"/>
      <c r="K409" s="3"/>
      <c r="L409" s="3"/>
      <c r="M409" s="3"/>
      <c r="N409" s="3"/>
      <c r="O409" s="3"/>
      <c r="P409" s="2"/>
      <c r="Q409" s="2" t="s">
        <v>87</v>
      </c>
      <c r="R409" s="3"/>
      <c r="S409" s="3"/>
      <c r="T409" s="3"/>
      <c r="U409" s="3"/>
      <c r="V409" s="3"/>
      <c r="W409" s="2">
        <v>6.1</v>
      </c>
    </row>
    <row r="410" spans="1:23">
      <c r="A410" s="7"/>
      <c r="B410" s="2" t="s">
        <v>69</v>
      </c>
      <c r="C410" s="2"/>
      <c r="D410" s="2"/>
      <c r="E410" s="2"/>
      <c r="F410" s="3"/>
      <c r="G410" s="2"/>
      <c r="H410" s="3"/>
      <c r="I410" s="3" t="s">
        <v>89</v>
      </c>
      <c r="J410" s="3" t="s">
        <v>70</v>
      </c>
      <c r="K410" s="3"/>
      <c r="L410" s="3"/>
      <c r="M410" s="3"/>
      <c r="N410" s="3"/>
      <c r="O410" s="3"/>
      <c r="P410" s="2" t="s">
        <v>90</v>
      </c>
      <c r="Q410" s="2"/>
      <c r="R410" s="3"/>
      <c r="S410" s="3"/>
      <c r="T410" s="3"/>
      <c r="U410" s="3"/>
      <c r="V410" s="3"/>
      <c r="W410" s="2">
        <v>7.4</v>
      </c>
    </row>
    <row r="411" spans="1:23">
      <c r="A411" s="7"/>
      <c r="B411" s="5" t="s">
        <v>69</v>
      </c>
      <c r="C411" s="5"/>
      <c r="D411" s="5"/>
      <c r="E411" s="5"/>
      <c r="F411" s="4"/>
      <c r="G411" s="5"/>
      <c r="H411" s="4"/>
      <c r="I411" s="4" t="s">
        <v>89</v>
      </c>
      <c r="J411" s="4" t="s">
        <v>70</v>
      </c>
      <c r="K411" s="4"/>
      <c r="L411" s="4"/>
      <c r="M411" s="4"/>
      <c r="N411" s="4"/>
      <c r="O411" s="4"/>
      <c r="P411" s="5" t="s">
        <v>90</v>
      </c>
      <c r="Q411" s="5"/>
      <c r="R411" s="4"/>
      <c r="S411" s="4"/>
      <c r="T411" s="4"/>
      <c r="U411" s="4"/>
      <c r="V411" s="4"/>
      <c r="W411" s="5">
        <v>7.5</v>
      </c>
    </row>
    <row r="412" spans="1:23">
      <c r="A412" s="7"/>
      <c r="B412" s="5" t="s">
        <v>69</v>
      </c>
      <c r="C412" s="5"/>
      <c r="D412" s="5"/>
      <c r="E412" s="5"/>
      <c r="F412" s="4"/>
      <c r="G412" s="5"/>
      <c r="H412" s="4"/>
      <c r="I412" s="4" t="s">
        <v>89</v>
      </c>
      <c r="J412" s="4" t="s">
        <v>70</v>
      </c>
      <c r="K412" s="4"/>
      <c r="L412" s="4"/>
      <c r="M412" s="4"/>
      <c r="N412" s="4"/>
      <c r="O412" s="4"/>
      <c r="P412" s="5" t="s">
        <v>90</v>
      </c>
      <c r="Q412" s="5"/>
      <c r="R412" s="4"/>
      <c r="S412" s="4"/>
      <c r="T412" s="4"/>
      <c r="U412" s="4"/>
      <c r="V412" s="4"/>
      <c r="W412" s="5">
        <v>7.5</v>
      </c>
    </row>
    <row r="413" spans="1:23">
      <c r="A413" s="7"/>
      <c r="B413" s="5" t="s">
        <v>69</v>
      </c>
      <c r="C413" s="5"/>
      <c r="D413" s="5"/>
      <c r="E413" s="5"/>
      <c r="F413" s="4"/>
      <c r="G413" s="5"/>
      <c r="H413" s="4"/>
      <c r="I413" s="4" t="s">
        <v>89</v>
      </c>
      <c r="J413" s="4" t="s">
        <v>70</v>
      </c>
      <c r="K413" s="4"/>
      <c r="L413" s="4"/>
      <c r="M413" s="4"/>
      <c r="N413" s="4"/>
      <c r="O413" s="4"/>
      <c r="P413" s="5" t="s">
        <v>90</v>
      </c>
      <c r="Q413" s="5"/>
      <c r="R413" s="4"/>
      <c r="S413" s="4"/>
      <c r="T413" s="4"/>
      <c r="U413" s="4"/>
      <c r="V413" s="4"/>
      <c r="W413" s="5">
        <v>7.6</v>
      </c>
    </row>
    <row r="414" spans="1:23">
      <c r="A414" s="7"/>
      <c r="B414" s="5" t="s">
        <v>69</v>
      </c>
      <c r="C414" s="5"/>
      <c r="D414" s="5"/>
      <c r="E414" s="5"/>
      <c r="F414" s="4"/>
      <c r="G414" s="5"/>
      <c r="H414" s="4"/>
      <c r="I414" s="4" t="s">
        <v>89</v>
      </c>
      <c r="J414" s="4" t="s">
        <v>70</v>
      </c>
      <c r="K414" s="4"/>
      <c r="L414" s="4"/>
      <c r="M414" s="4"/>
      <c r="N414" s="4"/>
      <c r="O414" s="4"/>
      <c r="P414" s="4" t="s">
        <v>90</v>
      </c>
      <c r="Q414" s="5"/>
      <c r="R414" s="4"/>
      <c r="S414" s="4"/>
      <c r="T414" s="4"/>
      <c r="U414" s="4"/>
      <c r="V414" s="4"/>
      <c r="W414" s="5">
        <v>7.8</v>
      </c>
    </row>
    <row r="415" spans="1:23">
      <c r="A415" s="7"/>
      <c r="B415" s="2" t="s">
        <v>69</v>
      </c>
      <c r="C415" s="2"/>
      <c r="D415" s="2"/>
      <c r="E415" s="2"/>
      <c r="F415" s="3"/>
      <c r="G415" s="2"/>
      <c r="H415" s="3"/>
      <c r="I415" s="3" t="s">
        <v>89</v>
      </c>
      <c r="J415" s="3" t="s">
        <v>70</v>
      </c>
      <c r="K415" s="3"/>
      <c r="L415" s="3"/>
      <c r="M415" s="3"/>
      <c r="N415" s="3" t="s">
        <v>128</v>
      </c>
      <c r="O415" s="3" t="s">
        <v>91</v>
      </c>
      <c r="P415" s="3"/>
      <c r="Q415" s="2"/>
      <c r="R415" s="3"/>
      <c r="S415" s="3"/>
      <c r="T415" s="3"/>
      <c r="U415" s="3"/>
      <c r="V415" s="3"/>
      <c r="W415" s="2">
        <v>5.2</v>
      </c>
    </row>
    <row r="416" spans="1:23">
      <c r="A416" s="7"/>
      <c r="B416" s="2" t="s">
        <v>69</v>
      </c>
      <c r="C416" s="2"/>
      <c r="D416" s="2"/>
      <c r="E416" s="2"/>
      <c r="F416" s="3"/>
      <c r="G416" s="2"/>
      <c r="H416" s="3"/>
      <c r="I416" s="3" t="s">
        <v>89</v>
      </c>
      <c r="J416" s="3" t="s">
        <v>70</v>
      </c>
      <c r="K416" s="3"/>
      <c r="L416" s="3"/>
      <c r="M416" s="3"/>
      <c r="N416" s="3"/>
      <c r="O416" s="3" t="s">
        <v>91</v>
      </c>
      <c r="P416" s="3"/>
      <c r="Q416" s="2"/>
      <c r="R416" s="3"/>
      <c r="S416" s="3"/>
      <c r="T416" s="3"/>
      <c r="U416" s="3"/>
      <c r="V416" s="3"/>
      <c r="W416" s="2">
        <v>5.3</v>
      </c>
    </row>
    <row r="417" spans="1:23">
      <c r="A417" s="7"/>
      <c r="B417" s="2" t="s">
        <v>69</v>
      </c>
      <c r="C417" s="2"/>
      <c r="D417" s="2"/>
      <c r="E417" s="2"/>
      <c r="F417" s="3"/>
      <c r="G417" s="2"/>
      <c r="H417" s="3"/>
      <c r="I417" s="3" t="s">
        <v>89</v>
      </c>
      <c r="J417" s="3" t="s">
        <v>70</v>
      </c>
      <c r="K417" s="3"/>
      <c r="L417" s="3"/>
      <c r="M417" s="3"/>
      <c r="N417" s="3"/>
      <c r="O417" s="3" t="s">
        <v>91</v>
      </c>
      <c r="P417" s="3"/>
      <c r="Q417" s="2"/>
      <c r="R417" s="3"/>
      <c r="S417" s="3"/>
      <c r="T417" s="3"/>
      <c r="U417" s="3"/>
      <c r="V417" s="3"/>
      <c r="W417" s="2">
        <v>8.1</v>
      </c>
    </row>
    <row r="418" spans="1:23">
      <c r="A418" s="7"/>
      <c r="B418" s="5" t="s">
        <v>69</v>
      </c>
      <c r="C418" s="5"/>
      <c r="D418" s="5"/>
      <c r="E418" s="5"/>
      <c r="F418" s="4"/>
      <c r="G418" s="5"/>
      <c r="H418" s="4"/>
      <c r="I418" s="4" t="s">
        <v>89</v>
      </c>
      <c r="J418" s="4" t="s">
        <v>70</v>
      </c>
      <c r="K418" s="4"/>
      <c r="L418" s="4"/>
      <c r="M418" s="4"/>
      <c r="N418" s="4"/>
      <c r="O418" s="4"/>
      <c r="P418" s="4"/>
      <c r="Q418" s="5"/>
      <c r="R418" s="4"/>
      <c r="S418" s="4"/>
      <c r="T418" s="4"/>
      <c r="U418" s="4"/>
      <c r="V418" s="4"/>
      <c r="W418" s="5">
        <v>5.4</v>
      </c>
    </row>
    <row r="419" spans="1:23">
      <c r="A419" s="7"/>
      <c r="B419" s="2" t="s">
        <v>69</v>
      </c>
      <c r="C419" s="2"/>
      <c r="D419" s="2"/>
      <c r="E419" s="2"/>
      <c r="F419" s="3"/>
      <c r="G419" s="2"/>
      <c r="H419" s="3"/>
      <c r="I419" s="3" t="s">
        <v>89</v>
      </c>
      <c r="J419" s="3" t="s">
        <v>70</v>
      </c>
      <c r="K419" s="3"/>
      <c r="L419" s="3"/>
      <c r="M419" s="3"/>
      <c r="N419" s="3"/>
      <c r="O419" s="3"/>
      <c r="P419" s="3"/>
      <c r="Q419" s="2"/>
      <c r="R419" s="3"/>
      <c r="S419" s="3"/>
      <c r="T419" s="3"/>
      <c r="U419" s="3"/>
      <c r="V419" s="3"/>
      <c r="W419" s="2">
        <v>5.8</v>
      </c>
    </row>
    <row r="420" spans="1:23">
      <c r="A420" s="7"/>
      <c r="B420" s="5" t="s">
        <v>69</v>
      </c>
      <c r="C420" s="5"/>
      <c r="D420" s="5"/>
      <c r="E420" s="5"/>
      <c r="F420" s="4"/>
      <c r="G420" s="5"/>
      <c r="H420" s="4"/>
      <c r="I420" s="4" t="s">
        <v>89</v>
      </c>
      <c r="J420" s="4" t="s">
        <v>70</v>
      </c>
      <c r="K420" s="4"/>
      <c r="L420" s="4"/>
      <c r="M420" s="4"/>
      <c r="N420" s="4"/>
      <c r="O420" s="4"/>
      <c r="P420" s="4"/>
      <c r="Q420" s="5"/>
      <c r="R420" s="4"/>
      <c r="S420" s="4"/>
      <c r="T420" s="4"/>
      <c r="U420" s="4"/>
      <c r="V420" s="4"/>
      <c r="W420" s="5">
        <v>5.8</v>
      </c>
    </row>
    <row r="421" spans="1:23">
      <c r="A421" s="7"/>
      <c r="B421" s="2" t="s">
        <v>69</v>
      </c>
      <c r="C421" s="2"/>
      <c r="D421" s="2"/>
      <c r="E421" s="2"/>
      <c r="F421" s="3"/>
      <c r="G421" s="2"/>
      <c r="H421" s="3"/>
      <c r="I421" s="3" t="s">
        <v>89</v>
      </c>
      <c r="J421" s="3" t="s">
        <v>70</v>
      </c>
      <c r="K421" s="3"/>
      <c r="L421" s="3"/>
      <c r="M421" s="3"/>
      <c r="N421" s="3"/>
      <c r="O421" s="3"/>
      <c r="P421" s="3"/>
      <c r="Q421" s="2"/>
      <c r="R421" s="3"/>
      <c r="S421" s="3"/>
      <c r="T421" s="3"/>
      <c r="U421" s="3"/>
      <c r="V421" s="3"/>
      <c r="W421" s="2">
        <v>5.9</v>
      </c>
    </row>
    <row r="422" spans="1:23">
      <c r="A422" s="7"/>
      <c r="B422" s="5" t="s">
        <v>69</v>
      </c>
      <c r="C422" s="5"/>
      <c r="D422" s="5"/>
      <c r="E422" s="5"/>
      <c r="F422" s="4"/>
      <c r="G422" s="5"/>
      <c r="H422" s="4"/>
      <c r="I422" s="4" t="s">
        <v>89</v>
      </c>
      <c r="J422" s="4" t="s">
        <v>70</v>
      </c>
      <c r="K422" s="4"/>
      <c r="L422" s="4"/>
      <c r="M422" s="4"/>
      <c r="N422" s="4"/>
      <c r="O422" s="4"/>
      <c r="P422" s="4"/>
      <c r="Q422" s="5"/>
      <c r="R422" s="4"/>
      <c r="S422" s="4"/>
      <c r="T422" s="4"/>
      <c r="U422" s="4"/>
      <c r="V422" s="4"/>
      <c r="W422" s="5">
        <v>5.9</v>
      </c>
    </row>
    <row r="423" spans="1:23">
      <c r="A423" s="7"/>
      <c r="B423" s="2" t="s">
        <v>69</v>
      </c>
      <c r="C423" s="2"/>
      <c r="D423" s="2"/>
      <c r="E423" s="2"/>
      <c r="F423" s="3"/>
      <c r="G423" s="2"/>
      <c r="H423" s="3"/>
      <c r="I423" s="3" t="s">
        <v>89</v>
      </c>
      <c r="J423" s="3" t="s">
        <v>70</v>
      </c>
      <c r="K423" s="3"/>
      <c r="L423" s="3"/>
      <c r="M423" s="3"/>
      <c r="N423" s="3"/>
      <c r="O423" s="3"/>
      <c r="P423" s="3"/>
      <c r="Q423" s="2"/>
      <c r="R423" s="3"/>
      <c r="S423" s="3"/>
      <c r="T423" s="3"/>
      <c r="U423" s="3"/>
      <c r="V423" s="3"/>
      <c r="W423" s="2">
        <v>6.1</v>
      </c>
    </row>
    <row r="424" spans="1:23">
      <c r="A424" s="7"/>
      <c r="B424" s="2" t="s">
        <v>69</v>
      </c>
      <c r="C424" s="2"/>
      <c r="D424" s="2"/>
      <c r="E424" s="2"/>
      <c r="F424" s="3"/>
      <c r="G424" s="2"/>
      <c r="H424" s="3"/>
      <c r="I424" s="3" t="s">
        <v>89</v>
      </c>
      <c r="J424" s="3" t="s">
        <v>70</v>
      </c>
      <c r="K424" s="3"/>
      <c r="L424" s="3"/>
      <c r="M424" s="3"/>
      <c r="N424" s="3"/>
      <c r="O424" s="3"/>
      <c r="P424" s="3"/>
      <c r="Q424" s="2"/>
      <c r="R424" s="3"/>
      <c r="S424" s="3"/>
      <c r="T424" s="3"/>
      <c r="U424" s="3"/>
      <c r="V424" s="3"/>
      <c r="W424" s="2">
        <v>6.1</v>
      </c>
    </row>
    <row r="425" spans="1:23">
      <c r="A425" s="7"/>
      <c r="B425" s="5" t="s">
        <v>69</v>
      </c>
      <c r="C425" s="5"/>
      <c r="D425" s="5"/>
      <c r="E425" s="5"/>
      <c r="F425" s="4"/>
      <c r="G425" s="5"/>
      <c r="H425" s="4"/>
      <c r="I425" s="4" t="s">
        <v>89</v>
      </c>
      <c r="J425" s="4" t="s">
        <v>70</v>
      </c>
      <c r="K425" s="4"/>
      <c r="L425" s="4"/>
      <c r="M425" s="4"/>
      <c r="N425" s="4"/>
      <c r="O425" s="4"/>
      <c r="P425" s="4"/>
      <c r="Q425" s="5"/>
      <c r="R425" s="4"/>
      <c r="S425" s="4"/>
      <c r="T425" s="4"/>
      <c r="U425" s="4"/>
      <c r="V425" s="4"/>
      <c r="W425" s="5">
        <v>6.3</v>
      </c>
    </row>
    <row r="426" spans="1:23">
      <c r="A426" s="7"/>
      <c r="B426" s="5" t="s">
        <v>69</v>
      </c>
      <c r="C426" s="5"/>
      <c r="D426" s="5"/>
      <c r="E426" s="5"/>
      <c r="F426" s="4"/>
      <c r="G426" s="5"/>
      <c r="H426" s="4"/>
      <c r="I426" s="4" t="s">
        <v>89</v>
      </c>
      <c r="J426" s="4" t="s">
        <v>70</v>
      </c>
      <c r="K426" s="4"/>
      <c r="L426" s="4"/>
      <c r="M426" s="4"/>
      <c r="N426" s="4"/>
      <c r="O426" s="4"/>
      <c r="P426" s="4"/>
      <c r="Q426" s="5"/>
      <c r="R426" s="4"/>
      <c r="S426" s="4"/>
      <c r="T426" s="4"/>
      <c r="U426" s="4"/>
      <c r="V426" s="4"/>
      <c r="W426" s="5">
        <v>6.4</v>
      </c>
    </row>
    <row r="427" spans="1:23">
      <c r="A427" s="7"/>
      <c r="B427" s="2" t="s">
        <v>69</v>
      </c>
      <c r="C427" s="2"/>
      <c r="D427" s="2"/>
      <c r="E427" s="2"/>
      <c r="F427" s="3"/>
      <c r="G427" s="2"/>
      <c r="H427" s="3"/>
      <c r="I427" s="3" t="s">
        <v>89</v>
      </c>
      <c r="J427" s="3" t="s">
        <v>70</v>
      </c>
      <c r="K427" s="3"/>
      <c r="L427" s="3"/>
      <c r="M427" s="3"/>
      <c r="N427" s="3"/>
      <c r="O427" s="3"/>
      <c r="P427" s="3"/>
      <c r="Q427" s="2"/>
      <c r="R427" s="3"/>
      <c r="S427" s="3"/>
      <c r="T427" s="3"/>
      <c r="U427" s="3"/>
      <c r="V427" s="3"/>
      <c r="W427" s="2">
        <v>6.4</v>
      </c>
    </row>
    <row r="428" spans="1:23">
      <c r="A428" s="7"/>
      <c r="B428" s="5" t="s">
        <v>69</v>
      </c>
      <c r="C428" s="5"/>
      <c r="D428" s="5"/>
      <c r="E428" s="5"/>
      <c r="F428" s="4"/>
      <c r="G428" s="5"/>
      <c r="H428" s="4"/>
      <c r="I428" s="4" t="s">
        <v>89</v>
      </c>
      <c r="J428" s="4" t="s">
        <v>70</v>
      </c>
      <c r="K428" s="4"/>
      <c r="L428" s="4"/>
      <c r="M428" s="4"/>
      <c r="N428" s="4"/>
      <c r="O428" s="4"/>
      <c r="P428" s="4"/>
      <c r="Q428" s="5"/>
      <c r="R428" s="4"/>
      <c r="S428" s="4"/>
      <c r="T428" s="4"/>
      <c r="U428" s="4"/>
      <c r="V428" s="4"/>
      <c r="W428" s="5">
        <v>6.4</v>
      </c>
    </row>
    <row r="429" spans="1:23">
      <c r="A429" s="7"/>
      <c r="B429" s="2" t="s">
        <v>69</v>
      </c>
      <c r="C429" s="2"/>
      <c r="D429" s="2"/>
      <c r="E429" s="2"/>
      <c r="F429" s="3"/>
      <c r="G429" s="2"/>
      <c r="H429" s="3"/>
      <c r="I429" s="3" t="s">
        <v>89</v>
      </c>
      <c r="J429" s="3" t="s">
        <v>70</v>
      </c>
      <c r="K429" s="3"/>
      <c r="L429" s="3"/>
      <c r="M429" s="3"/>
      <c r="N429" s="3"/>
      <c r="O429" s="3"/>
      <c r="P429" s="3"/>
      <c r="Q429" s="2"/>
      <c r="R429" s="3"/>
      <c r="S429" s="3"/>
      <c r="T429" s="3"/>
      <c r="U429" s="3"/>
      <c r="V429" s="3"/>
      <c r="W429" s="2">
        <v>6.5</v>
      </c>
    </row>
    <row r="430" spans="1:23">
      <c r="A430" s="7"/>
      <c r="B430" s="5" t="s">
        <v>69</v>
      </c>
      <c r="C430" s="5"/>
      <c r="D430" s="5"/>
      <c r="E430" s="5"/>
      <c r="F430" s="4"/>
      <c r="G430" s="5"/>
      <c r="H430" s="4"/>
      <c r="I430" s="4" t="s">
        <v>89</v>
      </c>
      <c r="J430" s="4" t="s">
        <v>70</v>
      </c>
      <c r="K430" s="4"/>
      <c r="L430" s="4"/>
      <c r="M430" s="4"/>
      <c r="N430" s="4"/>
      <c r="O430" s="4"/>
      <c r="P430" s="4"/>
      <c r="Q430" s="5"/>
      <c r="R430" s="4"/>
      <c r="S430" s="4"/>
      <c r="T430" s="4"/>
      <c r="U430" s="4"/>
      <c r="V430" s="4"/>
      <c r="W430" s="5">
        <v>6.5</v>
      </c>
    </row>
    <row r="431" spans="1:23">
      <c r="A431" s="7"/>
      <c r="B431" s="2" t="s">
        <v>69</v>
      </c>
      <c r="C431" s="2"/>
      <c r="D431" s="2"/>
      <c r="E431" s="2"/>
      <c r="F431" s="3"/>
      <c r="G431" s="2"/>
      <c r="H431" s="3"/>
      <c r="I431" s="3" t="s">
        <v>89</v>
      </c>
      <c r="J431" s="3" t="s">
        <v>70</v>
      </c>
      <c r="K431" s="3"/>
      <c r="L431" s="3"/>
      <c r="M431" s="3"/>
      <c r="N431" s="3"/>
      <c r="O431" s="3"/>
      <c r="P431" s="3"/>
      <c r="Q431" s="2"/>
      <c r="R431" s="3"/>
      <c r="S431" s="3"/>
      <c r="T431" s="3"/>
      <c r="U431" s="3"/>
      <c r="V431" s="3"/>
      <c r="W431" s="2">
        <v>6.6</v>
      </c>
    </row>
    <row r="432" spans="1:23">
      <c r="A432" s="7"/>
      <c r="B432" s="5" t="s">
        <v>69</v>
      </c>
      <c r="C432" s="5"/>
      <c r="D432" s="5"/>
      <c r="E432" s="5"/>
      <c r="F432" s="4"/>
      <c r="G432" s="5"/>
      <c r="H432" s="4"/>
      <c r="I432" s="4" t="s">
        <v>89</v>
      </c>
      <c r="J432" s="4" t="s">
        <v>70</v>
      </c>
      <c r="K432" s="4"/>
      <c r="L432" s="4"/>
      <c r="M432" s="4"/>
      <c r="N432" s="4"/>
      <c r="O432" s="4"/>
      <c r="P432" s="4"/>
      <c r="Q432" s="5"/>
      <c r="R432" s="4"/>
      <c r="S432" s="4"/>
      <c r="T432" s="4"/>
      <c r="U432" s="4"/>
      <c r="V432" s="4"/>
      <c r="W432" s="5">
        <v>6.8</v>
      </c>
    </row>
    <row r="433" spans="1:23">
      <c r="A433" s="7"/>
      <c r="B433" s="5" t="s">
        <v>69</v>
      </c>
      <c r="C433" s="5"/>
      <c r="D433" s="5"/>
      <c r="E433" s="5"/>
      <c r="F433" s="4"/>
      <c r="G433" s="5"/>
      <c r="H433" s="4"/>
      <c r="I433" s="4" t="s">
        <v>89</v>
      </c>
      <c r="J433" s="4" t="s">
        <v>70</v>
      </c>
      <c r="K433" s="4"/>
      <c r="L433" s="4"/>
      <c r="M433" s="4"/>
      <c r="N433" s="4"/>
      <c r="O433" s="4"/>
      <c r="P433" s="4"/>
      <c r="Q433" s="5"/>
      <c r="R433" s="4"/>
      <c r="S433" s="4"/>
      <c r="T433" s="4"/>
      <c r="U433" s="4"/>
      <c r="V433" s="4"/>
      <c r="W433" s="5">
        <v>6.9</v>
      </c>
    </row>
    <row r="434" spans="1:23">
      <c r="A434" s="7"/>
      <c r="B434" s="2" t="s">
        <v>69</v>
      </c>
      <c r="C434" s="2"/>
      <c r="D434" s="2"/>
      <c r="E434" s="2"/>
      <c r="F434" s="3"/>
      <c r="G434" s="2"/>
      <c r="H434" s="3"/>
      <c r="I434" s="3" t="s">
        <v>89</v>
      </c>
      <c r="J434" s="3" t="s">
        <v>70</v>
      </c>
      <c r="K434" s="3"/>
      <c r="L434" s="3"/>
      <c r="M434" s="3"/>
      <c r="N434" s="3"/>
      <c r="O434" s="3"/>
      <c r="P434" s="3"/>
      <c r="Q434" s="2"/>
      <c r="R434" s="3"/>
      <c r="S434" s="3"/>
      <c r="T434" s="3"/>
      <c r="U434" s="3"/>
      <c r="V434" s="3"/>
      <c r="W434" s="2">
        <v>7.5</v>
      </c>
    </row>
    <row r="435" spans="1:23">
      <c r="A435" s="7"/>
      <c r="B435" s="2" t="s">
        <v>69</v>
      </c>
      <c r="C435" s="2"/>
      <c r="D435" s="2"/>
      <c r="E435" s="2"/>
      <c r="F435" s="3"/>
      <c r="G435" s="2"/>
      <c r="H435" s="3"/>
      <c r="I435" s="3" t="s">
        <v>89</v>
      </c>
      <c r="J435" s="3"/>
      <c r="K435" s="3"/>
      <c r="L435" s="3"/>
      <c r="M435" s="3"/>
      <c r="N435" s="3"/>
      <c r="O435" s="3"/>
      <c r="P435" s="3"/>
      <c r="Q435" s="2"/>
      <c r="R435" s="3"/>
      <c r="S435" s="3"/>
      <c r="T435" s="3"/>
      <c r="U435" s="3"/>
      <c r="V435" s="3"/>
      <c r="W435" s="2">
        <v>2.8</v>
      </c>
    </row>
    <row r="436" spans="1:23">
      <c r="A436" s="7"/>
      <c r="B436" s="5" t="s">
        <v>69</v>
      </c>
      <c r="C436" s="5"/>
      <c r="D436" s="5"/>
      <c r="E436" s="5"/>
      <c r="F436" s="4"/>
      <c r="G436" s="5"/>
      <c r="H436" s="4"/>
      <c r="I436" s="4" t="s">
        <v>89</v>
      </c>
      <c r="J436" s="4"/>
      <c r="K436" s="4"/>
      <c r="L436" s="4"/>
      <c r="M436" s="4"/>
      <c r="N436" s="4"/>
      <c r="O436" s="4"/>
      <c r="P436" s="4"/>
      <c r="Q436" s="5"/>
      <c r="R436" s="4"/>
      <c r="S436" s="4"/>
      <c r="T436" s="4"/>
      <c r="U436" s="4"/>
      <c r="V436" s="4"/>
      <c r="W436" s="5">
        <v>5.2</v>
      </c>
    </row>
    <row r="437" spans="1:23">
      <c r="A437" s="7"/>
      <c r="B437" s="5" t="s">
        <v>69</v>
      </c>
      <c r="C437" s="5"/>
      <c r="D437" s="5"/>
      <c r="E437" s="5"/>
      <c r="F437" s="4"/>
      <c r="G437" s="5"/>
      <c r="H437" s="4"/>
      <c r="I437" s="4" t="s">
        <v>89</v>
      </c>
      <c r="J437" s="4"/>
      <c r="K437" s="4"/>
      <c r="L437" s="4"/>
      <c r="M437" s="4"/>
      <c r="N437" s="4"/>
      <c r="O437" s="4"/>
      <c r="P437" s="4"/>
      <c r="Q437" s="5"/>
      <c r="R437" s="4"/>
      <c r="S437" s="4"/>
      <c r="T437" s="4"/>
      <c r="U437" s="4"/>
      <c r="V437" s="4"/>
      <c r="W437" s="5">
        <v>6.8</v>
      </c>
    </row>
    <row r="438" spans="1:23">
      <c r="A438" s="5" t="s">
        <v>56</v>
      </c>
      <c r="B438" s="5"/>
      <c r="C438" s="5"/>
      <c r="D438" s="5"/>
      <c r="E438" s="5"/>
      <c r="F438" s="4"/>
      <c r="G438" s="5"/>
      <c r="H438" s="4"/>
      <c r="I438" s="4" t="s">
        <v>89</v>
      </c>
      <c r="J438" s="4"/>
      <c r="K438" s="4"/>
      <c r="L438" s="4"/>
      <c r="M438" s="4"/>
      <c r="N438" s="4"/>
      <c r="O438" s="4"/>
      <c r="P438" s="4"/>
      <c r="Q438" s="5"/>
      <c r="R438" s="4"/>
      <c r="S438" s="4" t="s">
        <v>520</v>
      </c>
      <c r="T438" s="4"/>
      <c r="U438" s="4"/>
      <c r="V438" s="4"/>
      <c r="W438" s="5">
        <v>6.1</v>
      </c>
    </row>
    <row r="439" spans="1:23">
      <c r="A439" s="2" t="s">
        <v>56</v>
      </c>
      <c r="B439" s="2"/>
      <c r="C439" s="2"/>
      <c r="D439" s="2"/>
      <c r="E439" s="2"/>
      <c r="F439" s="3"/>
      <c r="G439" s="2"/>
      <c r="H439" s="3"/>
      <c r="I439" s="3" t="s">
        <v>89</v>
      </c>
      <c r="J439" s="3" t="s">
        <v>70</v>
      </c>
      <c r="K439" s="3"/>
      <c r="L439" s="3"/>
      <c r="M439" s="3"/>
      <c r="N439" s="3"/>
      <c r="O439" s="3" t="s">
        <v>91</v>
      </c>
      <c r="P439" s="3"/>
      <c r="Q439" s="2"/>
      <c r="R439" s="3"/>
      <c r="S439" s="3"/>
      <c r="T439" s="3"/>
      <c r="U439" s="3"/>
      <c r="V439" s="3"/>
      <c r="W439" s="2">
        <v>4.4000000000000004</v>
      </c>
    </row>
    <row r="440" spans="1:23">
      <c r="A440" s="7"/>
      <c r="B440" s="2"/>
      <c r="C440" s="2"/>
      <c r="D440" s="2"/>
      <c r="E440" s="2"/>
      <c r="F440" s="3"/>
      <c r="G440" s="2"/>
      <c r="H440" s="3"/>
      <c r="I440" s="3" t="s">
        <v>89</v>
      </c>
      <c r="J440" s="3"/>
      <c r="K440" s="3"/>
      <c r="L440" s="3"/>
      <c r="M440" s="3"/>
      <c r="N440" s="3"/>
      <c r="O440" s="3"/>
      <c r="P440" s="3"/>
      <c r="Q440" s="2"/>
      <c r="R440" s="3" t="s">
        <v>86</v>
      </c>
      <c r="S440" s="3"/>
      <c r="T440" s="3"/>
      <c r="U440" s="3"/>
      <c r="V440" s="3"/>
      <c r="W440" s="2">
        <v>7.9</v>
      </c>
    </row>
    <row r="441" spans="1:23">
      <c r="A441" s="7"/>
      <c r="B441" s="2"/>
      <c r="C441" s="2"/>
      <c r="D441" s="2"/>
      <c r="E441" s="2"/>
      <c r="F441" s="3"/>
      <c r="G441" s="2"/>
      <c r="H441" s="3"/>
      <c r="I441" s="3" t="s">
        <v>89</v>
      </c>
      <c r="J441" s="3"/>
      <c r="K441" s="3"/>
      <c r="L441" s="3"/>
      <c r="M441" s="3"/>
      <c r="N441" s="3" t="s">
        <v>128</v>
      </c>
      <c r="O441" s="3"/>
      <c r="P441" s="3"/>
      <c r="Q441" s="2" t="s">
        <v>87</v>
      </c>
      <c r="R441" s="3"/>
      <c r="S441" s="3"/>
      <c r="T441" s="3"/>
      <c r="U441" s="3"/>
      <c r="V441" s="3"/>
      <c r="W441" s="2">
        <v>5.9</v>
      </c>
    </row>
    <row r="442" spans="1:23">
      <c r="A442" s="7"/>
      <c r="B442" s="2"/>
      <c r="C442" s="2"/>
      <c r="D442" s="2"/>
      <c r="E442" s="2"/>
      <c r="F442" s="3"/>
      <c r="G442" s="2"/>
      <c r="H442" s="3"/>
      <c r="I442" s="3" t="s">
        <v>89</v>
      </c>
      <c r="J442" s="3" t="s">
        <v>70</v>
      </c>
      <c r="K442" s="3"/>
      <c r="L442" s="3"/>
      <c r="M442" s="3"/>
      <c r="N442" s="3" t="s">
        <v>128</v>
      </c>
      <c r="O442" s="3"/>
      <c r="P442" s="3"/>
      <c r="Q442" s="2"/>
      <c r="R442" s="3"/>
      <c r="S442" s="3"/>
      <c r="T442" s="3"/>
      <c r="U442" s="3"/>
      <c r="V442" s="3"/>
      <c r="W442" s="2">
        <v>5.7</v>
      </c>
    </row>
    <row r="443" spans="1:23">
      <c r="A443" s="7"/>
      <c r="B443" s="2"/>
      <c r="C443" s="2"/>
      <c r="D443" s="2"/>
      <c r="E443" s="2"/>
      <c r="F443" s="3" t="s">
        <v>37</v>
      </c>
      <c r="G443" s="2" t="s">
        <v>93</v>
      </c>
      <c r="H443" s="3" t="s">
        <v>38</v>
      </c>
      <c r="I443" s="3"/>
      <c r="J443" s="3"/>
      <c r="K443" s="3"/>
      <c r="L443" s="3"/>
      <c r="M443" s="3"/>
      <c r="N443" s="3"/>
      <c r="O443" s="3"/>
      <c r="P443" s="3"/>
      <c r="Q443" s="2"/>
      <c r="R443" s="3"/>
      <c r="S443" s="3"/>
      <c r="T443" s="3"/>
      <c r="U443" s="3"/>
      <c r="V443" s="3"/>
      <c r="W443" s="2">
        <v>8</v>
      </c>
    </row>
    <row r="444" spans="1:23">
      <c r="A444" s="7"/>
      <c r="B444" s="5"/>
      <c r="C444" s="5"/>
      <c r="D444" s="5"/>
      <c r="E444" s="5" t="s">
        <v>88</v>
      </c>
      <c r="F444" s="4"/>
      <c r="G444" s="5" t="s">
        <v>93</v>
      </c>
      <c r="H444" s="4" t="s">
        <v>38</v>
      </c>
      <c r="I444" s="4"/>
      <c r="J444" s="4"/>
      <c r="K444" s="4"/>
      <c r="L444" s="4"/>
      <c r="M444" s="4"/>
      <c r="N444" s="4"/>
      <c r="O444" s="4"/>
      <c r="P444" s="4"/>
      <c r="Q444" s="5"/>
      <c r="R444" s="4"/>
      <c r="S444" s="4"/>
      <c r="T444" s="4"/>
      <c r="U444" s="4"/>
      <c r="V444" s="4"/>
      <c r="W444" s="5">
        <v>7.3</v>
      </c>
    </row>
    <row r="445" spans="1:23">
      <c r="A445" s="7"/>
      <c r="B445" s="2"/>
      <c r="C445" s="2" t="s">
        <v>95</v>
      </c>
      <c r="D445" s="2" t="s">
        <v>79</v>
      </c>
      <c r="E445" s="2"/>
      <c r="F445" s="3"/>
      <c r="G445" s="2" t="s">
        <v>93</v>
      </c>
      <c r="H445" s="3" t="s">
        <v>38</v>
      </c>
      <c r="I445" s="3"/>
      <c r="J445" s="3"/>
      <c r="K445" s="3"/>
      <c r="L445" s="3" t="s">
        <v>80</v>
      </c>
      <c r="M445" s="3"/>
      <c r="N445" s="3"/>
      <c r="O445" s="3"/>
      <c r="P445" s="3"/>
      <c r="Q445" s="2"/>
      <c r="R445" s="3"/>
      <c r="S445" s="3"/>
      <c r="T445" s="3"/>
      <c r="U445" s="3" t="s">
        <v>207</v>
      </c>
      <c r="V445" s="3"/>
      <c r="W445" s="2">
        <v>8</v>
      </c>
    </row>
    <row r="446" spans="1:23">
      <c r="A446" s="7"/>
      <c r="B446" s="5" t="s">
        <v>69</v>
      </c>
      <c r="C446" s="5"/>
      <c r="D446" s="5" t="s">
        <v>79</v>
      </c>
      <c r="E446" s="5"/>
      <c r="F446" s="4"/>
      <c r="G446" s="5" t="s">
        <v>93</v>
      </c>
      <c r="H446" s="4" t="s">
        <v>38</v>
      </c>
      <c r="I446" s="4"/>
      <c r="J446" s="4"/>
      <c r="K446" s="4"/>
      <c r="L446" s="4"/>
      <c r="M446" s="4"/>
      <c r="N446" s="4"/>
      <c r="O446" s="4"/>
      <c r="P446" s="4"/>
      <c r="Q446" s="5"/>
      <c r="R446" s="4"/>
      <c r="S446" s="4"/>
      <c r="T446" s="4"/>
      <c r="U446" s="4"/>
      <c r="V446" s="4"/>
      <c r="W446" s="5">
        <v>7.6</v>
      </c>
    </row>
    <row r="447" spans="1:23">
      <c r="A447" s="7"/>
      <c r="B447" s="5"/>
      <c r="C447" s="5"/>
      <c r="D447" s="5"/>
      <c r="E447" s="5"/>
      <c r="F447" s="4"/>
      <c r="G447" s="5" t="s">
        <v>93</v>
      </c>
      <c r="H447" s="4" t="s">
        <v>38</v>
      </c>
      <c r="I447" s="4"/>
      <c r="J447" s="4"/>
      <c r="K447" s="4"/>
      <c r="L447" s="4"/>
      <c r="M447" s="4"/>
      <c r="N447" s="4"/>
      <c r="O447" s="4"/>
      <c r="P447" s="4"/>
      <c r="Q447" s="5"/>
      <c r="R447" s="4"/>
      <c r="S447" s="4"/>
      <c r="T447" s="4"/>
      <c r="U447" s="4" t="s">
        <v>207</v>
      </c>
      <c r="V447" s="4"/>
      <c r="W447" s="5">
        <v>7.5</v>
      </c>
    </row>
    <row r="448" spans="1:23">
      <c r="A448" s="7"/>
      <c r="B448" s="5"/>
      <c r="C448" s="5"/>
      <c r="D448" s="5"/>
      <c r="E448" s="5"/>
      <c r="F448" s="4"/>
      <c r="G448" s="5" t="s">
        <v>93</v>
      </c>
      <c r="H448" s="4" t="s">
        <v>38</v>
      </c>
      <c r="I448" s="4"/>
      <c r="J448" s="4"/>
      <c r="K448" s="4"/>
      <c r="L448" s="4"/>
      <c r="M448" s="4"/>
      <c r="N448" s="4"/>
      <c r="O448" s="4"/>
      <c r="P448" s="4"/>
      <c r="Q448" s="5"/>
      <c r="R448" s="4"/>
      <c r="S448" s="4" t="s">
        <v>520</v>
      </c>
      <c r="T448" s="4"/>
      <c r="U448" s="4"/>
      <c r="V448" s="4"/>
      <c r="W448" s="5">
        <v>8.3000000000000007</v>
      </c>
    </row>
    <row r="449" spans="1:23">
      <c r="A449" s="7"/>
      <c r="B449" s="5"/>
      <c r="C449" s="5"/>
      <c r="D449" s="5"/>
      <c r="E449" s="5"/>
      <c r="F449" s="4"/>
      <c r="G449" s="5" t="s">
        <v>93</v>
      </c>
      <c r="H449" s="4" t="s">
        <v>38</v>
      </c>
      <c r="I449" s="4"/>
      <c r="J449" s="4"/>
      <c r="K449" s="4"/>
      <c r="L449" s="4"/>
      <c r="M449" s="4"/>
      <c r="N449" s="4"/>
      <c r="O449" s="4"/>
      <c r="P449" s="4"/>
      <c r="Q449" s="5"/>
      <c r="R449" s="4"/>
      <c r="S449" s="4"/>
      <c r="T449" s="4"/>
      <c r="U449" s="4"/>
      <c r="V449" s="4"/>
      <c r="W449" s="5">
        <v>7.8</v>
      </c>
    </row>
    <row r="450" spans="1:23">
      <c r="A450" s="7"/>
      <c r="B450" s="2"/>
      <c r="C450" s="2"/>
      <c r="D450" s="2"/>
      <c r="E450" s="2"/>
      <c r="F450" s="3"/>
      <c r="G450" s="2" t="s">
        <v>93</v>
      </c>
      <c r="H450" s="3" t="s">
        <v>38</v>
      </c>
      <c r="I450" s="3"/>
      <c r="J450" s="3"/>
      <c r="K450" s="3"/>
      <c r="L450" s="3"/>
      <c r="M450" s="3"/>
      <c r="N450" s="3"/>
      <c r="O450" s="3"/>
      <c r="P450" s="3"/>
      <c r="Q450" s="2"/>
      <c r="R450" s="3"/>
      <c r="S450" s="3"/>
      <c r="T450" s="3"/>
      <c r="U450" s="3"/>
      <c r="V450" s="3"/>
      <c r="W450" s="2">
        <v>8</v>
      </c>
    </row>
    <row r="451" spans="1:23">
      <c r="A451" s="7"/>
      <c r="B451" s="5"/>
      <c r="C451" s="5"/>
      <c r="D451" s="5" t="s">
        <v>79</v>
      </c>
      <c r="E451" s="5" t="s">
        <v>88</v>
      </c>
      <c r="F451" s="4" t="s">
        <v>37</v>
      </c>
      <c r="G451" s="5"/>
      <c r="H451" s="4" t="s">
        <v>38</v>
      </c>
      <c r="I451" s="4"/>
      <c r="J451" s="4"/>
      <c r="K451" s="4"/>
      <c r="L451" s="4"/>
      <c r="M451" s="4"/>
      <c r="N451" s="4"/>
      <c r="O451" s="4"/>
      <c r="P451" s="4"/>
      <c r="Q451" s="5" t="s">
        <v>87</v>
      </c>
      <c r="R451" s="4"/>
      <c r="S451" s="4"/>
      <c r="T451" s="4"/>
      <c r="U451" s="4"/>
      <c r="V451" s="4"/>
      <c r="W451" s="5">
        <v>6.6</v>
      </c>
    </row>
    <row r="452" spans="1:23">
      <c r="A452" s="7"/>
      <c r="B452" s="2"/>
      <c r="C452" s="2"/>
      <c r="D452" s="2" t="s">
        <v>79</v>
      </c>
      <c r="E452" s="2" t="s">
        <v>88</v>
      </c>
      <c r="F452" s="3" t="s">
        <v>37</v>
      </c>
      <c r="G452" s="2"/>
      <c r="H452" s="3" t="s">
        <v>38</v>
      </c>
      <c r="I452" s="3"/>
      <c r="J452" s="3"/>
      <c r="K452" s="3"/>
      <c r="L452" s="3"/>
      <c r="M452" s="3"/>
      <c r="N452" s="3"/>
      <c r="O452" s="3"/>
      <c r="P452" s="3"/>
      <c r="Q452" s="2"/>
      <c r="R452" s="3"/>
      <c r="S452" s="3"/>
      <c r="T452" s="3"/>
      <c r="U452" s="3"/>
      <c r="V452" s="3"/>
      <c r="W452" s="2">
        <v>6.2</v>
      </c>
    </row>
    <row r="453" spans="1:23">
      <c r="A453" s="7"/>
      <c r="B453" s="5"/>
      <c r="C453" s="5"/>
      <c r="D453" s="5" t="s">
        <v>79</v>
      </c>
      <c r="E453" s="5" t="s">
        <v>88</v>
      </c>
      <c r="F453" s="4" t="s">
        <v>37</v>
      </c>
      <c r="G453" s="5"/>
      <c r="H453" s="4" t="s">
        <v>38</v>
      </c>
      <c r="I453" s="4"/>
      <c r="J453" s="4"/>
      <c r="K453" s="4"/>
      <c r="L453" s="4"/>
      <c r="M453" s="4"/>
      <c r="N453" s="4"/>
      <c r="O453" s="4"/>
      <c r="P453" s="4"/>
      <c r="Q453" s="5"/>
      <c r="R453" s="4"/>
      <c r="S453" s="4"/>
      <c r="T453" s="4"/>
      <c r="U453" s="4"/>
      <c r="V453" s="4"/>
      <c r="W453" s="5">
        <v>7.1</v>
      </c>
    </row>
    <row r="454" spans="1:23">
      <c r="A454" s="7"/>
      <c r="B454" s="5"/>
      <c r="C454" s="5"/>
      <c r="D454" s="5" t="s">
        <v>79</v>
      </c>
      <c r="E454" s="5" t="s">
        <v>88</v>
      </c>
      <c r="F454" s="4" t="s">
        <v>37</v>
      </c>
      <c r="G454" s="5"/>
      <c r="H454" s="4" t="s">
        <v>38</v>
      </c>
      <c r="I454" s="4"/>
      <c r="J454" s="4"/>
      <c r="K454" s="4"/>
      <c r="L454" s="4"/>
      <c r="M454" s="4"/>
      <c r="N454" s="4"/>
      <c r="O454" s="4"/>
      <c r="P454" s="4"/>
      <c r="Q454" s="5"/>
      <c r="R454" s="4"/>
      <c r="S454" s="4"/>
      <c r="T454" s="4"/>
      <c r="U454" s="4"/>
      <c r="V454" s="4"/>
      <c r="W454" s="5">
        <v>8.1999999999999993</v>
      </c>
    </row>
    <row r="455" spans="1:23">
      <c r="A455" s="7"/>
      <c r="B455" s="5" t="s">
        <v>69</v>
      </c>
      <c r="C455" s="5"/>
      <c r="D455" s="5"/>
      <c r="E455" s="5" t="s">
        <v>88</v>
      </c>
      <c r="F455" s="4" t="s">
        <v>37</v>
      </c>
      <c r="G455" s="5"/>
      <c r="H455" s="4" t="s">
        <v>38</v>
      </c>
      <c r="I455" s="4"/>
      <c r="J455" s="4"/>
      <c r="K455" s="4"/>
      <c r="L455" s="4"/>
      <c r="M455" s="4"/>
      <c r="N455" s="4"/>
      <c r="O455" s="4"/>
      <c r="P455" s="4"/>
      <c r="Q455" s="5"/>
      <c r="R455" s="4"/>
      <c r="S455" s="4"/>
      <c r="T455" s="4"/>
      <c r="U455" s="4"/>
      <c r="V455" s="4"/>
      <c r="W455" s="5">
        <v>8.1</v>
      </c>
    </row>
    <row r="456" spans="1:23">
      <c r="A456" s="2" t="s">
        <v>56</v>
      </c>
      <c r="B456" s="2"/>
      <c r="C456" s="2"/>
      <c r="D456" s="2"/>
      <c r="E456" s="2" t="s">
        <v>88</v>
      </c>
      <c r="F456" s="3" t="s">
        <v>37</v>
      </c>
      <c r="G456" s="2"/>
      <c r="H456" s="3" t="s">
        <v>38</v>
      </c>
      <c r="I456" s="3"/>
      <c r="J456" s="3"/>
      <c r="K456" s="3"/>
      <c r="L456" s="3"/>
      <c r="M456" s="3"/>
      <c r="N456" s="3"/>
      <c r="O456" s="3"/>
      <c r="P456" s="3"/>
      <c r="Q456" s="2"/>
      <c r="R456" s="3"/>
      <c r="S456" s="3"/>
      <c r="T456" s="3" t="s">
        <v>57</v>
      </c>
      <c r="U456" s="3"/>
      <c r="V456" s="3"/>
      <c r="W456" s="2">
        <v>4.0999999999999996</v>
      </c>
    </row>
    <row r="457" spans="1:23">
      <c r="A457" s="5" t="s">
        <v>56</v>
      </c>
      <c r="B457" s="5"/>
      <c r="C457" s="5"/>
      <c r="D457" s="5"/>
      <c r="E457" s="5" t="s">
        <v>88</v>
      </c>
      <c r="F457" s="4" t="s">
        <v>37</v>
      </c>
      <c r="G457" s="5"/>
      <c r="H457" s="4" t="s">
        <v>38</v>
      </c>
      <c r="I457" s="4"/>
      <c r="J457" s="4"/>
      <c r="K457" s="4"/>
      <c r="L457" s="4"/>
      <c r="M457" s="4"/>
      <c r="N457" s="4"/>
      <c r="O457" s="4"/>
      <c r="P457" s="4"/>
      <c r="Q457" s="5"/>
      <c r="R457" s="4"/>
      <c r="S457" s="4"/>
      <c r="T457" s="4" t="s">
        <v>57</v>
      </c>
      <c r="U457" s="4"/>
      <c r="V457" s="4"/>
      <c r="W457" s="5">
        <v>5.3</v>
      </c>
    </row>
    <row r="458" spans="1:23">
      <c r="A458" s="2" t="s">
        <v>56</v>
      </c>
      <c r="B458" s="2"/>
      <c r="C458" s="2"/>
      <c r="D458" s="2"/>
      <c r="E458" s="2" t="s">
        <v>88</v>
      </c>
      <c r="F458" s="3" t="s">
        <v>37</v>
      </c>
      <c r="G458" s="2"/>
      <c r="H458" s="3" t="s">
        <v>38</v>
      </c>
      <c r="I458" s="3"/>
      <c r="J458" s="3"/>
      <c r="K458" s="3"/>
      <c r="L458" s="3"/>
      <c r="M458" s="3"/>
      <c r="N458" s="3"/>
      <c r="O458" s="3"/>
      <c r="P458" s="3"/>
      <c r="Q458" s="2"/>
      <c r="R458" s="3"/>
      <c r="S458" s="3"/>
      <c r="T458" s="3" t="s">
        <v>57</v>
      </c>
      <c r="U458" s="3"/>
      <c r="V458" s="3"/>
      <c r="W458" s="2">
        <v>5.5</v>
      </c>
    </row>
    <row r="459" spans="1:23">
      <c r="A459" s="2" t="s">
        <v>56</v>
      </c>
      <c r="B459" s="2"/>
      <c r="C459" s="2"/>
      <c r="D459" s="2"/>
      <c r="E459" s="2" t="s">
        <v>88</v>
      </c>
      <c r="F459" s="3" t="s">
        <v>37</v>
      </c>
      <c r="G459" s="2"/>
      <c r="H459" s="3" t="s">
        <v>38</v>
      </c>
      <c r="I459" s="3"/>
      <c r="J459" s="3"/>
      <c r="K459" s="3"/>
      <c r="L459" s="3"/>
      <c r="M459" s="3"/>
      <c r="N459" s="3"/>
      <c r="O459" s="3"/>
      <c r="P459" s="3"/>
      <c r="Q459" s="2"/>
      <c r="R459" s="3"/>
      <c r="S459" s="3"/>
      <c r="T459" s="3" t="s">
        <v>57</v>
      </c>
      <c r="U459" s="3"/>
      <c r="V459" s="3"/>
      <c r="W459" s="2">
        <v>5.6</v>
      </c>
    </row>
    <row r="460" spans="1:23">
      <c r="A460" s="2" t="s">
        <v>56</v>
      </c>
      <c r="B460" s="2"/>
      <c r="C460" s="2"/>
      <c r="D460" s="2"/>
      <c r="E460" s="2" t="s">
        <v>88</v>
      </c>
      <c r="F460" s="3" t="s">
        <v>37</v>
      </c>
      <c r="G460" s="2"/>
      <c r="H460" s="3" t="s">
        <v>38</v>
      </c>
      <c r="I460" s="3"/>
      <c r="J460" s="3"/>
      <c r="K460" s="3"/>
      <c r="L460" s="3"/>
      <c r="M460" s="3"/>
      <c r="N460" s="3"/>
      <c r="O460" s="3"/>
      <c r="P460" s="3"/>
      <c r="Q460" s="2"/>
      <c r="R460" s="3"/>
      <c r="S460" s="3"/>
      <c r="T460" s="3" t="s">
        <v>57</v>
      </c>
      <c r="U460" s="3"/>
      <c r="V460" s="3"/>
      <c r="W460" s="2">
        <v>6.6</v>
      </c>
    </row>
    <row r="461" spans="1:23">
      <c r="A461" s="5" t="s">
        <v>56</v>
      </c>
      <c r="B461" s="5"/>
      <c r="C461" s="5"/>
      <c r="D461" s="5"/>
      <c r="E461" s="5" t="s">
        <v>88</v>
      </c>
      <c r="F461" s="4" t="s">
        <v>37</v>
      </c>
      <c r="G461" s="5"/>
      <c r="H461" s="4" t="s">
        <v>38</v>
      </c>
      <c r="I461" s="4"/>
      <c r="J461" s="4"/>
      <c r="K461" s="4"/>
      <c r="L461" s="4"/>
      <c r="M461" s="4"/>
      <c r="N461" s="4"/>
      <c r="O461" s="4"/>
      <c r="P461" s="4"/>
      <c r="Q461" s="5"/>
      <c r="R461" s="4"/>
      <c r="S461" s="4"/>
      <c r="T461" s="4" t="s">
        <v>57</v>
      </c>
      <c r="U461" s="4"/>
      <c r="V461" s="4"/>
      <c r="W461" s="5">
        <v>6.7</v>
      </c>
    </row>
    <row r="462" spans="1:23">
      <c r="A462" s="5" t="s">
        <v>56</v>
      </c>
      <c r="B462" s="5"/>
      <c r="C462" s="5"/>
      <c r="D462" s="5"/>
      <c r="E462" s="5" t="s">
        <v>88</v>
      </c>
      <c r="F462" s="4" t="s">
        <v>37</v>
      </c>
      <c r="G462" s="5"/>
      <c r="H462" s="4" t="s">
        <v>38</v>
      </c>
      <c r="I462" s="4"/>
      <c r="J462" s="4"/>
      <c r="K462" s="4"/>
      <c r="L462" s="4"/>
      <c r="M462" s="4"/>
      <c r="N462" s="4"/>
      <c r="O462" s="4"/>
      <c r="P462" s="4"/>
      <c r="Q462" s="5"/>
      <c r="R462" s="4"/>
      <c r="S462" s="4"/>
      <c r="T462" s="4" t="s">
        <v>57</v>
      </c>
      <c r="U462" s="4"/>
      <c r="V462" s="4"/>
      <c r="W462" s="5">
        <v>6.8</v>
      </c>
    </row>
    <row r="463" spans="1:23">
      <c r="A463" s="5" t="s">
        <v>56</v>
      </c>
      <c r="B463" s="5"/>
      <c r="C463" s="5"/>
      <c r="D463" s="5"/>
      <c r="E463" s="5" t="s">
        <v>88</v>
      </c>
      <c r="F463" s="4" t="s">
        <v>37</v>
      </c>
      <c r="G463" s="5"/>
      <c r="H463" s="4" t="s">
        <v>38</v>
      </c>
      <c r="I463" s="4"/>
      <c r="J463" s="4"/>
      <c r="K463" s="4"/>
      <c r="L463" s="4"/>
      <c r="M463" s="4"/>
      <c r="N463" s="4"/>
      <c r="O463" s="4"/>
      <c r="P463" s="4"/>
      <c r="Q463" s="5"/>
      <c r="R463" s="4"/>
      <c r="S463" s="4"/>
      <c r="T463" s="4"/>
      <c r="U463" s="4"/>
      <c r="V463" s="4"/>
      <c r="W463" s="5">
        <v>6.3</v>
      </c>
    </row>
    <row r="464" spans="1:23">
      <c r="A464" s="7"/>
      <c r="B464" s="5"/>
      <c r="C464" s="5"/>
      <c r="D464" s="5"/>
      <c r="E464" s="5" t="s">
        <v>88</v>
      </c>
      <c r="F464" s="4" t="s">
        <v>37</v>
      </c>
      <c r="G464" s="5"/>
      <c r="H464" s="4" t="s">
        <v>38</v>
      </c>
      <c r="I464" s="4"/>
      <c r="J464" s="4"/>
      <c r="K464" s="4"/>
      <c r="L464" s="4"/>
      <c r="M464" s="4"/>
      <c r="N464" s="4"/>
      <c r="O464" s="4"/>
      <c r="P464" s="4"/>
      <c r="Q464" s="5"/>
      <c r="R464" s="4"/>
      <c r="S464" s="4"/>
      <c r="T464" s="4" t="s">
        <v>57</v>
      </c>
      <c r="U464" s="4" t="s">
        <v>207</v>
      </c>
      <c r="V464" s="4"/>
      <c r="W464" s="5">
        <v>6.9</v>
      </c>
    </row>
    <row r="465" spans="1:23">
      <c r="A465" s="7"/>
      <c r="B465" s="2"/>
      <c r="C465" s="2"/>
      <c r="D465" s="2"/>
      <c r="E465" s="2" t="s">
        <v>88</v>
      </c>
      <c r="F465" s="3" t="s">
        <v>37</v>
      </c>
      <c r="G465" s="2"/>
      <c r="H465" s="3" t="s">
        <v>38</v>
      </c>
      <c r="I465" s="3"/>
      <c r="J465" s="3"/>
      <c r="K465" s="3"/>
      <c r="L465" s="3"/>
      <c r="M465" s="3"/>
      <c r="N465" s="3"/>
      <c r="O465" s="3"/>
      <c r="P465" s="3"/>
      <c r="Q465" s="2" t="s">
        <v>87</v>
      </c>
      <c r="R465" s="3"/>
      <c r="S465" s="3"/>
      <c r="T465" s="3" t="s">
        <v>57</v>
      </c>
      <c r="U465" s="3"/>
      <c r="V465" s="3"/>
      <c r="W465" s="2">
        <v>4.9000000000000004</v>
      </c>
    </row>
    <row r="466" spans="1:23">
      <c r="A466" s="7"/>
      <c r="B466" s="5"/>
      <c r="C466" s="5"/>
      <c r="D466" s="5"/>
      <c r="E466" s="5" t="s">
        <v>88</v>
      </c>
      <c r="F466" s="4" t="s">
        <v>37</v>
      </c>
      <c r="G466" s="5"/>
      <c r="H466" s="4" t="s">
        <v>38</v>
      </c>
      <c r="I466" s="4"/>
      <c r="J466" s="4"/>
      <c r="K466" s="4"/>
      <c r="L466" s="4"/>
      <c r="M466" s="4"/>
      <c r="N466" s="4"/>
      <c r="O466" s="4"/>
      <c r="P466" s="4"/>
      <c r="Q466" s="5" t="s">
        <v>87</v>
      </c>
      <c r="R466" s="4"/>
      <c r="S466" s="4"/>
      <c r="T466" s="4" t="s">
        <v>57</v>
      </c>
      <c r="U466" s="4"/>
      <c r="V466" s="4"/>
      <c r="W466" s="5">
        <v>5.6</v>
      </c>
    </row>
    <row r="467" spans="1:23">
      <c r="A467" s="7"/>
      <c r="B467" s="2"/>
      <c r="C467" s="2"/>
      <c r="D467" s="2"/>
      <c r="E467" s="2" t="s">
        <v>88</v>
      </c>
      <c r="F467" s="3" t="s">
        <v>37</v>
      </c>
      <c r="G467" s="2"/>
      <c r="H467" s="3" t="s">
        <v>38</v>
      </c>
      <c r="I467" s="3"/>
      <c r="J467" s="3"/>
      <c r="K467" s="3"/>
      <c r="L467" s="3"/>
      <c r="M467" s="3"/>
      <c r="N467" s="3"/>
      <c r="O467" s="3"/>
      <c r="P467" s="3" t="s">
        <v>90</v>
      </c>
      <c r="Q467" s="2"/>
      <c r="R467" s="3"/>
      <c r="S467" s="3"/>
      <c r="T467" s="3" t="s">
        <v>57</v>
      </c>
      <c r="U467" s="3"/>
      <c r="V467" s="3"/>
      <c r="W467" s="2">
        <v>7</v>
      </c>
    </row>
    <row r="468" spans="1:23">
      <c r="A468" s="7"/>
      <c r="B468" s="2"/>
      <c r="C468" s="2"/>
      <c r="D468" s="2"/>
      <c r="E468" s="2" t="s">
        <v>88</v>
      </c>
      <c r="F468" s="3" t="s">
        <v>37</v>
      </c>
      <c r="G468" s="2"/>
      <c r="H468" s="3" t="s">
        <v>38</v>
      </c>
      <c r="I468" s="3"/>
      <c r="J468" s="3"/>
      <c r="K468" s="3"/>
      <c r="L468" s="3"/>
      <c r="M468" s="3" t="s">
        <v>94</v>
      </c>
      <c r="N468" s="3"/>
      <c r="O468" s="3"/>
      <c r="P468" s="3"/>
      <c r="Q468" s="2"/>
      <c r="R468" s="3"/>
      <c r="S468" s="3"/>
      <c r="T468" s="3" t="s">
        <v>57</v>
      </c>
      <c r="U468" s="3"/>
      <c r="V468" s="3"/>
      <c r="W468" s="2">
        <v>6.8</v>
      </c>
    </row>
    <row r="469" spans="1:23">
      <c r="A469" s="7"/>
      <c r="B469" s="5"/>
      <c r="C469" s="5"/>
      <c r="D469" s="5"/>
      <c r="E469" s="5" t="s">
        <v>88</v>
      </c>
      <c r="F469" s="4" t="s">
        <v>37</v>
      </c>
      <c r="G469" s="5"/>
      <c r="H469" s="4" t="s">
        <v>38</v>
      </c>
      <c r="I469" s="4"/>
      <c r="J469" s="4"/>
      <c r="K469" s="4"/>
      <c r="L469" s="4"/>
      <c r="M469" s="4"/>
      <c r="N469" s="4"/>
      <c r="O469" s="4"/>
      <c r="P469" s="4"/>
      <c r="Q469" s="5"/>
      <c r="R469" s="4"/>
      <c r="S469" s="4"/>
      <c r="T469" s="4" t="s">
        <v>57</v>
      </c>
      <c r="U469" s="4"/>
      <c r="V469" s="4"/>
      <c r="W469" s="5">
        <v>4.3</v>
      </c>
    </row>
    <row r="470" spans="1:23">
      <c r="A470" s="7"/>
      <c r="B470" s="5"/>
      <c r="C470" s="5"/>
      <c r="D470" s="5"/>
      <c r="E470" s="5" t="s">
        <v>88</v>
      </c>
      <c r="F470" s="4" t="s">
        <v>37</v>
      </c>
      <c r="G470" s="5"/>
      <c r="H470" s="4" t="s">
        <v>38</v>
      </c>
      <c r="I470" s="4"/>
      <c r="J470" s="4"/>
      <c r="K470" s="4"/>
      <c r="L470" s="4"/>
      <c r="M470" s="4"/>
      <c r="N470" s="4"/>
      <c r="O470" s="4"/>
      <c r="P470" s="4"/>
      <c r="Q470" s="5"/>
      <c r="R470" s="4"/>
      <c r="S470" s="4"/>
      <c r="T470" s="4" t="s">
        <v>57</v>
      </c>
      <c r="U470" s="4"/>
      <c r="V470" s="4"/>
      <c r="W470" s="5">
        <v>5.8</v>
      </c>
    </row>
    <row r="471" spans="1:23">
      <c r="A471" s="7"/>
      <c r="B471" s="2"/>
      <c r="C471" s="2"/>
      <c r="D471" s="2"/>
      <c r="E471" s="2" t="s">
        <v>88</v>
      </c>
      <c r="F471" s="3" t="s">
        <v>37</v>
      </c>
      <c r="G471" s="2"/>
      <c r="H471" s="3" t="s">
        <v>38</v>
      </c>
      <c r="I471" s="3"/>
      <c r="J471" s="3"/>
      <c r="K471" s="3"/>
      <c r="L471" s="3"/>
      <c r="M471" s="3"/>
      <c r="N471" s="3"/>
      <c r="O471" s="3"/>
      <c r="P471" s="3"/>
      <c r="Q471" s="2"/>
      <c r="R471" s="3"/>
      <c r="S471" s="3"/>
      <c r="T471" s="3" t="s">
        <v>57</v>
      </c>
      <c r="U471" s="3"/>
      <c r="V471" s="3"/>
      <c r="W471" s="2">
        <v>6.2</v>
      </c>
    </row>
    <row r="472" spans="1:23">
      <c r="A472" s="7"/>
      <c r="B472" s="5"/>
      <c r="C472" s="5"/>
      <c r="D472" s="5"/>
      <c r="E472" s="5" t="s">
        <v>88</v>
      </c>
      <c r="F472" s="4" t="s">
        <v>37</v>
      </c>
      <c r="G472" s="5"/>
      <c r="H472" s="4" t="s">
        <v>38</v>
      </c>
      <c r="I472" s="4"/>
      <c r="J472" s="4"/>
      <c r="K472" s="4"/>
      <c r="L472" s="4"/>
      <c r="M472" s="4"/>
      <c r="N472" s="4"/>
      <c r="O472" s="4"/>
      <c r="P472" s="4"/>
      <c r="Q472" s="5"/>
      <c r="R472" s="4"/>
      <c r="S472" s="4"/>
      <c r="T472" s="4" t="s">
        <v>57</v>
      </c>
      <c r="U472" s="4"/>
      <c r="V472" s="4"/>
      <c r="W472" s="5">
        <v>6.4</v>
      </c>
    </row>
    <row r="473" spans="1:23">
      <c r="A473" s="7"/>
      <c r="B473" s="2"/>
      <c r="C473" s="2"/>
      <c r="D473" s="2"/>
      <c r="E473" s="2" t="s">
        <v>88</v>
      </c>
      <c r="F473" s="3" t="s">
        <v>37</v>
      </c>
      <c r="G473" s="2"/>
      <c r="H473" s="3" t="s">
        <v>38</v>
      </c>
      <c r="I473" s="3"/>
      <c r="J473" s="3"/>
      <c r="K473" s="3"/>
      <c r="L473" s="3"/>
      <c r="M473" s="3"/>
      <c r="N473" s="3"/>
      <c r="O473" s="3"/>
      <c r="P473" s="3"/>
      <c r="Q473" s="2"/>
      <c r="R473" s="3"/>
      <c r="S473" s="3"/>
      <c r="T473" s="3" t="s">
        <v>57</v>
      </c>
      <c r="U473" s="3"/>
      <c r="V473" s="3"/>
      <c r="W473" s="2">
        <v>6.4</v>
      </c>
    </row>
    <row r="474" spans="1:23">
      <c r="A474" s="7"/>
      <c r="B474" s="5"/>
      <c r="C474" s="5"/>
      <c r="D474" s="5"/>
      <c r="E474" s="5" t="s">
        <v>88</v>
      </c>
      <c r="F474" s="4" t="s">
        <v>37</v>
      </c>
      <c r="G474" s="5"/>
      <c r="H474" s="4" t="s">
        <v>38</v>
      </c>
      <c r="I474" s="4"/>
      <c r="J474" s="4"/>
      <c r="K474" s="4"/>
      <c r="L474" s="4"/>
      <c r="M474" s="4"/>
      <c r="N474" s="4"/>
      <c r="O474" s="4"/>
      <c r="P474" s="4"/>
      <c r="Q474" s="5"/>
      <c r="R474" s="4"/>
      <c r="S474" s="4"/>
      <c r="T474" s="4" t="s">
        <v>57</v>
      </c>
      <c r="U474" s="4"/>
      <c r="V474" s="4"/>
      <c r="W474" s="5">
        <v>6.5</v>
      </c>
    </row>
    <row r="475" spans="1:23">
      <c r="A475" s="7"/>
      <c r="B475" s="2"/>
      <c r="C475" s="2"/>
      <c r="D475" s="2"/>
      <c r="E475" s="2" t="s">
        <v>88</v>
      </c>
      <c r="F475" s="3" t="s">
        <v>37</v>
      </c>
      <c r="G475" s="2"/>
      <c r="H475" s="3" t="s">
        <v>38</v>
      </c>
      <c r="I475" s="3"/>
      <c r="J475" s="3"/>
      <c r="K475" s="3"/>
      <c r="L475" s="3"/>
      <c r="M475" s="3"/>
      <c r="N475" s="3"/>
      <c r="O475" s="3"/>
      <c r="P475" s="3"/>
      <c r="Q475" s="2"/>
      <c r="R475" s="3"/>
      <c r="S475" s="3"/>
      <c r="T475" s="3" t="s">
        <v>57</v>
      </c>
      <c r="U475" s="3"/>
      <c r="V475" s="3"/>
      <c r="W475" s="2">
        <v>6.8</v>
      </c>
    </row>
    <row r="476" spans="1:23">
      <c r="A476" s="7"/>
      <c r="B476" s="5"/>
      <c r="C476" s="5"/>
      <c r="D476" s="5"/>
      <c r="E476" s="5" t="s">
        <v>88</v>
      </c>
      <c r="F476" s="4" t="s">
        <v>37</v>
      </c>
      <c r="G476" s="5"/>
      <c r="H476" s="4" t="s">
        <v>38</v>
      </c>
      <c r="I476" s="4"/>
      <c r="J476" s="4"/>
      <c r="K476" s="4"/>
      <c r="L476" s="4"/>
      <c r="M476" s="4"/>
      <c r="N476" s="4"/>
      <c r="O476" s="4"/>
      <c r="P476" s="4"/>
      <c r="Q476" s="5"/>
      <c r="R476" s="4" t="s">
        <v>86</v>
      </c>
      <c r="S476" s="4"/>
      <c r="T476" s="4"/>
      <c r="U476" s="4"/>
      <c r="V476" s="4"/>
      <c r="W476" s="5">
        <v>7.1</v>
      </c>
    </row>
    <row r="477" spans="1:23">
      <c r="A477" s="7"/>
      <c r="B477" s="2"/>
      <c r="C477" s="2"/>
      <c r="D477" s="2"/>
      <c r="E477" s="2" t="s">
        <v>88</v>
      </c>
      <c r="F477" s="3" t="s">
        <v>37</v>
      </c>
      <c r="G477" s="2"/>
      <c r="H477" s="3" t="s">
        <v>38</v>
      </c>
      <c r="I477" s="3"/>
      <c r="J477" s="3"/>
      <c r="K477" s="3"/>
      <c r="L477" s="3"/>
      <c r="M477" s="3"/>
      <c r="N477" s="3"/>
      <c r="O477" s="3"/>
      <c r="P477" s="3" t="s">
        <v>90</v>
      </c>
      <c r="Q477" s="2" t="s">
        <v>87</v>
      </c>
      <c r="R477" s="3"/>
      <c r="S477" s="3"/>
      <c r="T477" s="3"/>
      <c r="U477" s="3"/>
      <c r="V477" s="3"/>
      <c r="W477" s="2">
        <v>6.7</v>
      </c>
    </row>
    <row r="478" spans="1:23">
      <c r="A478" s="7"/>
      <c r="B478" s="2"/>
      <c r="C478" s="2"/>
      <c r="D478" s="2"/>
      <c r="E478" s="2" t="s">
        <v>88</v>
      </c>
      <c r="F478" s="3" t="s">
        <v>37</v>
      </c>
      <c r="G478" s="2"/>
      <c r="H478" s="3" t="s">
        <v>38</v>
      </c>
      <c r="I478" s="3"/>
      <c r="J478" s="3"/>
      <c r="K478" s="3"/>
      <c r="L478" s="3"/>
      <c r="M478" s="3"/>
      <c r="N478" s="3"/>
      <c r="O478" s="3"/>
      <c r="P478" s="3" t="s">
        <v>90</v>
      </c>
      <c r="Q478" s="2" t="s">
        <v>87</v>
      </c>
      <c r="R478" s="3"/>
      <c r="S478" s="3"/>
      <c r="T478" s="3"/>
      <c r="U478" s="3"/>
      <c r="V478" s="3"/>
      <c r="W478" s="2">
        <v>7.7</v>
      </c>
    </row>
    <row r="479" spans="1:23">
      <c r="A479" s="7"/>
      <c r="B479" s="2"/>
      <c r="C479" s="2"/>
      <c r="D479" s="2"/>
      <c r="E479" s="2" t="s">
        <v>88</v>
      </c>
      <c r="F479" s="3" t="s">
        <v>37</v>
      </c>
      <c r="G479" s="2"/>
      <c r="H479" s="3" t="s">
        <v>38</v>
      </c>
      <c r="I479" s="3"/>
      <c r="J479" s="3"/>
      <c r="K479" s="3"/>
      <c r="L479" s="3"/>
      <c r="M479" s="3"/>
      <c r="N479" s="3"/>
      <c r="O479" s="3"/>
      <c r="P479" s="3"/>
      <c r="Q479" s="2" t="s">
        <v>87</v>
      </c>
      <c r="R479" s="3"/>
      <c r="S479" s="3"/>
      <c r="T479" s="3"/>
      <c r="U479" s="3"/>
      <c r="V479" s="3"/>
      <c r="W479" s="2">
        <v>6.6</v>
      </c>
    </row>
    <row r="480" spans="1:23">
      <c r="A480" s="7"/>
      <c r="B480" s="2"/>
      <c r="C480" s="2"/>
      <c r="D480" s="2"/>
      <c r="E480" s="2" t="s">
        <v>88</v>
      </c>
      <c r="F480" s="3" t="s">
        <v>37</v>
      </c>
      <c r="G480" s="2"/>
      <c r="H480" s="3" t="s">
        <v>38</v>
      </c>
      <c r="I480" s="3"/>
      <c r="J480" s="3"/>
      <c r="K480" s="3"/>
      <c r="L480" s="3"/>
      <c r="M480" s="3"/>
      <c r="N480" s="3"/>
      <c r="O480" s="3"/>
      <c r="P480" s="3"/>
      <c r="Q480" s="2" t="s">
        <v>87</v>
      </c>
      <c r="R480" s="3"/>
      <c r="S480" s="3"/>
      <c r="T480" s="3"/>
      <c r="U480" s="3"/>
      <c r="V480" s="3"/>
      <c r="W480" s="2">
        <v>6.6</v>
      </c>
    </row>
    <row r="481" spans="1:23">
      <c r="A481" s="7"/>
      <c r="B481" s="5"/>
      <c r="C481" s="5"/>
      <c r="D481" s="5"/>
      <c r="E481" s="5" t="s">
        <v>88</v>
      </c>
      <c r="F481" s="4" t="s">
        <v>37</v>
      </c>
      <c r="G481" s="5"/>
      <c r="H481" s="4" t="s">
        <v>38</v>
      </c>
      <c r="I481" s="4"/>
      <c r="J481" s="4"/>
      <c r="K481" s="4"/>
      <c r="L481" s="4"/>
      <c r="M481" s="4"/>
      <c r="N481" s="4"/>
      <c r="O481" s="4"/>
      <c r="P481" s="4"/>
      <c r="Q481" s="5" t="s">
        <v>87</v>
      </c>
      <c r="R481" s="4"/>
      <c r="S481" s="4"/>
      <c r="T481" s="4"/>
      <c r="U481" s="4"/>
      <c r="V481" s="4"/>
      <c r="W481" s="5">
        <v>6.6</v>
      </c>
    </row>
    <row r="482" spans="1:23">
      <c r="A482" s="7"/>
      <c r="B482" s="5"/>
      <c r="C482" s="5"/>
      <c r="D482" s="5"/>
      <c r="E482" s="5" t="s">
        <v>88</v>
      </c>
      <c r="F482" s="4" t="s">
        <v>37</v>
      </c>
      <c r="G482" s="5"/>
      <c r="H482" s="4" t="s">
        <v>38</v>
      </c>
      <c r="I482" s="4"/>
      <c r="J482" s="4"/>
      <c r="K482" s="4"/>
      <c r="L482" s="4"/>
      <c r="M482" s="4"/>
      <c r="N482" s="4"/>
      <c r="O482" s="4"/>
      <c r="P482" s="4"/>
      <c r="Q482" s="5" t="s">
        <v>87</v>
      </c>
      <c r="R482" s="4"/>
      <c r="S482" s="4"/>
      <c r="T482" s="4"/>
      <c r="U482" s="4"/>
      <c r="V482" s="4"/>
      <c r="W482" s="5">
        <v>7.5</v>
      </c>
    </row>
    <row r="483" spans="1:23">
      <c r="A483" s="7"/>
      <c r="B483" s="2"/>
      <c r="C483" s="2"/>
      <c r="D483" s="2"/>
      <c r="E483" s="2" t="s">
        <v>88</v>
      </c>
      <c r="F483" s="3" t="s">
        <v>37</v>
      </c>
      <c r="G483" s="2"/>
      <c r="H483" s="3" t="s">
        <v>38</v>
      </c>
      <c r="I483" s="3"/>
      <c r="J483" s="3"/>
      <c r="K483" s="3"/>
      <c r="L483" s="3"/>
      <c r="M483" s="3"/>
      <c r="N483" s="3"/>
      <c r="O483" s="3"/>
      <c r="P483" s="3"/>
      <c r="Q483" s="2"/>
      <c r="R483" s="3"/>
      <c r="S483" s="3"/>
      <c r="T483" s="3"/>
      <c r="U483" s="3"/>
      <c r="V483" s="3"/>
      <c r="W483" s="2">
        <v>4.8</v>
      </c>
    </row>
    <row r="484" spans="1:23">
      <c r="A484" s="7"/>
      <c r="B484" s="5"/>
      <c r="C484" s="5"/>
      <c r="D484" s="5"/>
      <c r="E484" s="5" t="s">
        <v>88</v>
      </c>
      <c r="F484" s="4" t="s">
        <v>37</v>
      </c>
      <c r="G484" s="5"/>
      <c r="H484" s="4" t="s">
        <v>38</v>
      </c>
      <c r="I484" s="4"/>
      <c r="J484" s="4"/>
      <c r="K484" s="4"/>
      <c r="L484" s="4"/>
      <c r="M484" s="4"/>
      <c r="N484" s="4"/>
      <c r="O484" s="4"/>
      <c r="P484" s="4"/>
      <c r="Q484" s="5"/>
      <c r="R484" s="4"/>
      <c r="S484" s="4"/>
      <c r="T484" s="4"/>
      <c r="U484" s="4"/>
      <c r="V484" s="4"/>
      <c r="W484" s="5">
        <v>5.8</v>
      </c>
    </row>
    <row r="485" spans="1:23">
      <c r="A485" s="7"/>
      <c r="B485" s="2"/>
      <c r="C485" s="2"/>
      <c r="D485" s="2"/>
      <c r="E485" s="2" t="s">
        <v>88</v>
      </c>
      <c r="F485" s="3" t="s">
        <v>37</v>
      </c>
      <c r="G485" s="2"/>
      <c r="H485" s="3" t="s">
        <v>38</v>
      </c>
      <c r="I485" s="3"/>
      <c r="J485" s="3"/>
      <c r="K485" s="3"/>
      <c r="L485" s="3"/>
      <c r="M485" s="3"/>
      <c r="N485" s="3"/>
      <c r="O485" s="3"/>
      <c r="P485" s="3"/>
      <c r="Q485" s="2"/>
      <c r="R485" s="3"/>
      <c r="S485" s="3"/>
      <c r="T485" s="3"/>
      <c r="U485" s="3"/>
      <c r="V485" s="3"/>
      <c r="W485" s="2">
        <v>5.9</v>
      </c>
    </row>
    <row r="486" spans="1:23">
      <c r="A486" s="7"/>
      <c r="B486" s="2"/>
      <c r="C486" s="2"/>
      <c r="D486" s="2"/>
      <c r="E486" s="2" t="s">
        <v>88</v>
      </c>
      <c r="F486" s="3" t="s">
        <v>37</v>
      </c>
      <c r="G486" s="2"/>
      <c r="H486" s="3" t="s">
        <v>38</v>
      </c>
      <c r="I486" s="3"/>
      <c r="J486" s="3"/>
      <c r="K486" s="3"/>
      <c r="L486" s="3"/>
      <c r="M486" s="3"/>
      <c r="N486" s="3"/>
      <c r="O486" s="3"/>
      <c r="P486" s="3"/>
      <c r="Q486" s="2"/>
      <c r="R486" s="3"/>
      <c r="S486" s="3"/>
      <c r="T486" s="3"/>
      <c r="U486" s="3"/>
      <c r="V486" s="3"/>
      <c r="W486" s="2">
        <v>6.3</v>
      </c>
    </row>
    <row r="487" spans="1:23">
      <c r="A487" s="7"/>
      <c r="B487" s="2"/>
      <c r="C487" s="2"/>
      <c r="D487" s="2"/>
      <c r="E487" s="2" t="s">
        <v>88</v>
      </c>
      <c r="F487" s="3" t="s">
        <v>37</v>
      </c>
      <c r="G487" s="2"/>
      <c r="H487" s="3" t="s">
        <v>38</v>
      </c>
      <c r="I487" s="3"/>
      <c r="J487" s="3"/>
      <c r="K487" s="3"/>
      <c r="L487" s="3"/>
      <c r="M487" s="3"/>
      <c r="N487" s="3"/>
      <c r="O487" s="3"/>
      <c r="P487" s="3"/>
      <c r="Q487" s="2"/>
      <c r="R487" s="3"/>
      <c r="S487" s="3"/>
      <c r="T487" s="3"/>
      <c r="U487" s="3"/>
      <c r="V487" s="3"/>
      <c r="W487" s="2">
        <v>6.3</v>
      </c>
    </row>
    <row r="488" spans="1:23">
      <c r="A488" s="7"/>
      <c r="B488" s="2"/>
      <c r="C488" s="2"/>
      <c r="D488" s="2"/>
      <c r="E488" s="2" t="s">
        <v>88</v>
      </c>
      <c r="F488" s="3" t="s">
        <v>37</v>
      </c>
      <c r="G488" s="2"/>
      <c r="H488" s="3" t="s">
        <v>38</v>
      </c>
      <c r="I488" s="3"/>
      <c r="J488" s="3"/>
      <c r="K488" s="3"/>
      <c r="L488" s="3"/>
      <c r="M488" s="3"/>
      <c r="N488" s="3"/>
      <c r="O488" s="3"/>
      <c r="P488" s="3"/>
      <c r="Q488" s="2"/>
      <c r="R488" s="3"/>
      <c r="S488" s="3"/>
      <c r="T488" s="3"/>
      <c r="U488" s="3"/>
      <c r="V488" s="3"/>
      <c r="W488" s="2">
        <v>6.4</v>
      </c>
    </row>
    <row r="489" spans="1:23">
      <c r="A489" s="7"/>
      <c r="B489" s="2"/>
      <c r="C489" s="2"/>
      <c r="D489" s="2"/>
      <c r="E489" s="2" t="s">
        <v>88</v>
      </c>
      <c r="F489" s="3" t="s">
        <v>37</v>
      </c>
      <c r="G489" s="2"/>
      <c r="H489" s="3" t="s">
        <v>38</v>
      </c>
      <c r="I489" s="3"/>
      <c r="J489" s="3"/>
      <c r="K489" s="3"/>
      <c r="L489" s="3"/>
      <c r="M489" s="3"/>
      <c r="N489" s="3"/>
      <c r="O489" s="3"/>
      <c r="P489" s="3"/>
      <c r="Q489" s="2"/>
      <c r="R489" s="3"/>
      <c r="S489" s="3"/>
      <c r="T489" s="3"/>
      <c r="U489" s="3"/>
      <c r="V489" s="3"/>
      <c r="W489" s="2">
        <v>6.5</v>
      </c>
    </row>
    <row r="490" spans="1:23">
      <c r="A490" s="7"/>
      <c r="B490" s="2"/>
      <c r="C490" s="2"/>
      <c r="D490" s="2"/>
      <c r="E490" s="2" t="s">
        <v>88</v>
      </c>
      <c r="F490" s="3" t="s">
        <v>37</v>
      </c>
      <c r="G490" s="2"/>
      <c r="H490" s="3" t="s">
        <v>38</v>
      </c>
      <c r="I490" s="3"/>
      <c r="J490" s="3"/>
      <c r="K490" s="3"/>
      <c r="L490" s="3"/>
      <c r="M490" s="3"/>
      <c r="N490" s="3"/>
      <c r="O490" s="3"/>
      <c r="P490" s="3"/>
      <c r="Q490" s="2"/>
      <c r="R490" s="3"/>
      <c r="S490" s="3"/>
      <c r="T490" s="3"/>
      <c r="U490" s="3"/>
      <c r="V490" s="3"/>
      <c r="W490" s="2">
        <v>6.8</v>
      </c>
    </row>
    <row r="491" spans="1:23">
      <c r="A491" s="7"/>
      <c r="B491" s="2"/>
      <c r="C491" s="2"/>
      <c r="D491" s="2"/>
      <c r="E491" s="2" t="s">
        <v>88</v>
      </c>
      <c r="F491" s="3" t="s">
        <v>37</v>
      </c>
      <c r="G491" s="2"/>
      <c r="H491" s="3" t="s">
        <v>38</v>
      </c>
      <c r="I491" s="3"/>
      <c r="J491" s="3"/>
      <c r="K491" s="3"/>
      <c r="L491" s="3"/>
      <c r="M491" s="3"/>
      <c r="N491" s="3"/>
      <c r="O491" s="3"/>
      <c r="P491" s="3"/>
      <c r="Q491" s="2"/>
      <c r="R491" s="3"/>
      <c r="S491" s="3"/>
      <c r="T491" s="3"/>
      <c r="U491" s="3"/>
      <c r="V491" s="3"/>
      <c r="W491" s="2">
        <v>6.8</v>
      </c>
    </row>
    <row r="492" spans="1:23">
      <c r="A492" s="7"/>
      <c r="B492" s="2"/>
      <c r="C492" s="2"/>
      <c r="D492" s="2"/>
      <c r="E492" s="2" t="s">
        <v>88</v>
      </c>
      <c r="F492" s="3" t="s">
        <v>37</v>
      </c>
      <c r="G492" s="2"/>
      <c r="H492" s="3" t="s">
        <v>38</v>
      </c>
      <c r="I492" s="3"/>
      <c r="J492" s="3"/>
      <c r="K492" s="3"/>
      <c r="L492" s="3"/>
      <c r="M492" s="3"/>
      <c r="N492" s="3"/>
      <c r="O492" s="3"/>
      <c r="P492" s="3"/>
      <c r="Q492" s="2"/>
      <c r="R492" s="3"/>
      <c r="S492" s="3"/>
      <c r="T492" s="3"/>
      <c r="U492" s="3"/>
      <c r="V492" s="3"/>
      <c r="W492" s="2">
        <v>6.8</v>
      </c>
    </row>
    <row r="493" spans="1:23">
      <c r="A493" s="7"/>
      <c r="B493" s="2"/>
      <c r="C493" s="2"/>
      <c r="D493" s="2"/>
      <c r="E493" s="2" t="s">
        <v>88</v>
      </c>
      <c r="F493" s="3" t="s">
        <v>37</v>
      </c>
      <c r="G493" s="2"/>
      <c r="H493" s="3" t="s">
        <v>38</v>
      </c>
      <c r="I493" s="3"/>
      <c r="J493" s="3"/>
      <c r="K493" s="3"/>
      <c r="L493" s="3"/>
      <c r="M493" s="3"/>
      <c r="N493" s="3"/>
      <c r="O493" s="3"/>
      <c r="P493" s="3"/>
      <c r="Q493" s="2"/>
      <c r="R493" s="3"/>
      <c r="S493" s="3"/>
      <c r="T493" s="3"/>
      <c r="U493" s="3"/>
      <c r="V493" s="3"/>
      <c r="W493" s="2">
        <v>6.8</v>
      </c>
    </row>
    <row r="494" spans="1:23">
      <c r="A494" s="7"/>
      <c r="B494" s="5"/>
      <c r="C494" s="5"/>
      <c r="D494" s="5"/>
      <c r="E494" s="5" t="s">
        <v>88</v>
      </c>
      <c r="F494" s="4" t="s">
        <v>37</v>
      </c>
      <c r="G494" s="5"/>
      <c r="H494" s="4" t="s">
        <v>38</v>
      </c>
      <c r="I494" s="4"/>
      <c r="J494" s="4"/>
      <c r="K494" s="4"/>
      <c r="L494" s="4"/>
      <c r="M494" s="4"/>
      <c r="N494" s="4"/>
      <c r="O494" s="4"/>
      <c r="P494" s="4"/>
      <c r="Q494" s="5"/>
      <c r="R494" s="4"/>
      <c r="S494" s="4"/>
      <c r="T494" s="4"/>
      <c r="U494" s="4"/>
      <c r="V494" s="4"/>
      <c r="W494" s="5">
        <v>6.8</v>
      </c>
    </row>
    <row r="495" spans="1:23">
      <c r="A495" s="7"/>
      <c r="B495" s="2"/>
      <c r="C495" s="2"/>
      <c r="D495" s="2"/>
      <c r="E495" s="2" t="s">
        <v>88</v>
      </c>
      <c r="F495" s="3" t="s">
        <v>37</v>
      </c>
      <c r="G495" s="2"/>
      <c r="H495" s="3" t="s">
        <v>38</v>
      </c>
      <c r="I495" s="3"/>
      <c r="J495" s="3"/>
      <c r="K495" s="3"/>
      <c r="L495" s="3"/>
      <c r="M495" s="3"/>
      <c r="N495" s="3"/>
      <c r="O495" s="3"/>
      <c r="P495" s="3"/>
      <c r="Q495" s="2"/>
      <c r="R495" s="3"/>
      <c r="S495" s="3"/>
      <c r="T495" s="3"/>
      <c r="U495" s="3"/>
      <c r="V495" s="3"/>
      <c r="W495" s="2">
        <v>7.1</v>
      </c>
    </row>
    <row r="496" spans="1:23">
      <c r="A496" s="7"/>
      <c r="B496" s="2"/>
      <c r="C496" s="2"/>
      <c r="D496" s="2"/>
      <c r="E496" s="2" t="s">
        <v>88</v>
      </c>
      <c r="F496" s="3" t="s">
        <v>37</v>
      </c>
      <c r="G496" s="2"/>
      <c r="H496" s="3" t="s">
        <v>38</v>
      </c>
      <c r="I496" s="3"/>
      <c r="J496" s="3"/>
      <c r="K496" s="3"/>
      <c r="L496" s="3"/>
      <c r="M496" s="3"/>
      <c r="N496" s="3"/>
      <c r="O496" s="3"/>
      <c r="P496" s="3"/>
      <c r="Q496" s="2"/>
      <c r="R496" s="3"/>
      <c r="S496" s="3"/>
      <c r="T496" s="3"/>
      <c r="U496" s="3"/>
      <c r="V496" s="3"/>
      <c r="W496" s="2">
        <v>7.1</v>
      </c>
    </row>
    <row r="497" spans="1:23">
      <c r="A497" s="7"/>
      <c r="B497" s="5"/>
      <c r="C497" s="5"/>
      <c r="D497" s="5"/>
      <c r="E497" s="5" t="s">
        <v>88</v>
      </c>
      <c r="F497" s="4" t="s">
        <v>37</v>
      </c>
      <c r="G497" s="5"/>
      <c r="H497" s="4" t="s">
        <v>38</v>
      </c>
      <c r="I497" s="4"/>
      <c r="J497" s="4"/>
      <c r="K497" s="4"/>
      <c r="L497" s="4"/>
      <c r="M497" s="4"/>
      <c r="N497" s="4"/>
      <c r="O497" s="4"/>
      <c r="P497" s="4"/>
      <c r="Q497" s="5"/>
      <c r="R497" s="4"/>
      <c r="S497" s="4"/>
      <c r="T497" s="4"/>
      <c r="U497" s="4"/>
      <c r="V497" s="4"/>
      <c r="W497" s="5">
        <v>7.3</v>
      </c>
    </row>
    <row r="498" spans="1:23">
      <c r="A498" s="7"/>
      <c r="B498" s="5"/>
      <c r="C498" s="5"/>
      <c r="D498" s="5"/>
      <c r="E498" s="5" t="s">
        <v>88</v>
      </c>
      <c r="F498" s="4" t="s">
        <v>37</v>
      </c>
      <c r="G498" s="5"/>
      <c r="H498" s="4" t="s">
        <v>38</v>
      </c>
      <c r="I498" s="4"/>
      <c r="J498" s="4"/>
      <c r="K498" s="4"/>
      <c r="L498" s="4"/>
      <c r="M498" s="4"/>
      <c r="N498" s="4"/>
      <c r="O498" s="4"/>
      <c r="P498" s="4"/>
      <c r="Q498" s="5"/>
      <c r="R498" s="4"/>
      <c r="S498" s="4"/>
      <c r="T498" s="4"/>
      <c r="U498" s="4"/>
      <c r="V498" s="4"/>
      <c r="W498" s="5">
        <v>8</v>
      </c>
    </row>
    <row r="499" spans="1:23">
      <c r="A499" s="7"/>
      <c r="B499" s="2"/>
      <c r="C499" s="2"/>
      <c r="D499" s="2"/>
      <c r="E499" s="2" t="s">
        <v>88</v>
      </c>
      <c r="F499" s="3" t="s">
        <v>37</v>
      </c>
      <c r="G499" s="2"/>
      <c r="H499" s="3" t="s">
        <v>38</v>
      </c>
      <c r="I499" s="3"/>
      <c r="J499" s="3"/>
      <c r="K499" s="3"/>
      <c r="L499" s="3"/>
      <c r="M499" s="3"/>
      <c r="N499" s="3"/>
      <c r="O499" s="3"/>
      <c r="P499" s="3"/>
      <c r="Q499" s="2"/>
      <c r="R499" s="3"/>
      <c r="S499" s="3"/>
      <c r="T499" s="3"/>
      <c r="U499" s="3"/>
      <c r="V499" s="3"/>
      <c r="W499" s="2">
        <v>8.3000000000000007</v>
      </c>
    </row>
    <row r="500" spans="1:23">
      <c r="A500" s="7"/>
      <c r="B500" s="5" t="s">
        <v>69</v>
      </c>
      <c r="C500" s="5"/>
      <c r="D500" s="5" t="s">
        <v>79</v>
      </c>
      <c r="E500" s="5"/>
      <c r="F500" s="4" t="s">
        <v>37</v>
      </c>
      <c r="G500" s="5"/>
      <c r="H500" s="4" t="s">
        <v>38</v>
      </c>
      <c r="I500" s="4"/>
      <c r="J500" s="4"/>
      <c r="K500" s="4"/>
      <c r="L500" s="4"/>
      <c r="M500" s="4"/>
      <c r="N500" s="4"/>
      <c r="O500" s="4"/>
      <c r="P500" s="4"/>
      <c r="Q500" s="5"/>
      <c r="R500" s="4"/>
      <c r="S500" s="4"/>
      <c r="T500" s="4"/>
      <c r="U500" s="4"/>
      <c r="V500" s="4" t="s">
        <v>92</v>
      </c>
      <c r="W500" s="5">
        <v>6.6</v>
      </c>
    </row>
    <row r="501" spans="1:23">
      <c r="A501" s="5" t="s">
        <v>56</v>
      </c>
      <c r="B501" s="5"/>
      <c r="C501" s="5"/>
      <c r="D501" s="5" t="s">
        <v>79</v>
      </c>
      <c r="E501" s="5"/>
      <c r="F501" s="4" t="s">
        <v>37</v>
      </c>
      <c r="G501" s="5"/>
      <c r="H501" s="4" t="s">
        <v>38</v>
      </c>
      <c r="I501" s="4"/>
      <c r="J501" s="4"/>
      <c r="K501" s="4"/>
      <c r="L501" s="4"/>
      <c r="M501" s="4"/>
      <c r="N501" s="4"/>
      <c r="O501" s="4"/>
      <c r="P501" s="4"/>
      <c r="Q501" s="5"/>
      <c r="R501" s="4"/>
      <c r="S501" s="4"/>
      <c r="T501" s="4" t="s">
        <v>57</v>
      </c>
      <c r="U501" s="4"/>
      <c r="V501" s="4"/>
      <c r="W501" s="5">
        <v>6</v>
      </c>
    </row>
    <row r="502" spans="1:23">
      <c r="A502" s="5" t="s">
        <v>56</v>
      </c>
      <c r="B502" s="5"/>
      <c r="C502" s="5"/>
      <c r="D502" s="5" t="s">
        <v>79</v>
      </c>
      <c r="E502" s="5"/>
      <c r="F502" s="4" t="s">
        <v>37</v>
      </c>
      <c r="G502" s="5"/>
      <c r="H502" s="4" t="s">
        <v>38</v>
      </c>
      <c r="I502" s="4"/>
      <c r="J502" s="4"/>
      <c r="K502" s="4"/>
      <c r="L502" s="4"/>
      <c r="M502" s="4"/>
      <c r="N502" s="4"/>
      <c r="O502" s="4"/>
      <c r="P502" s="4"/>
      <c r="Q502" s="5"/>
      <c r="R502" s="4"/>
      <c r="S502" s="4"/>
      <c r="T502" s="4"/>
      <c r="U502" s="4"/>
      <c r="V502" s="4"/>
      <c r="W502" s="5">
        <v>6.8</v>
      </c>
    </row>
    <row r="503" spans="1:23">
      <c r="A503" s="5" t="s">
        <v>56</v>
      </c>
      <c r="B503" s="5"/>
      <c r="C503" s="5"/>
      <c r="D503" s="5" t="s">
        <v>79</v>
      </c>
      <c r="E503" s="5"/>
      <c r="F503" s="4" t="s">
        <v>37</v>
      </c>
      <c r="G503" s="5"/>
      <c r="H503" s="4" t="s">
        <v>38</v>
      </c>
      <c r="I503" s="4"/>
      <c r="J503" s="4"/>
      <c r="K503" s="4"/>
      <c r="L503" s="4"/>
      <c r="M503" s="4"/>
      <c r="N503" s="4"/>
      <c r="O503" s="4"/>
      <c r="P503" s="4"/>
      <c r="Q503" s="5"/>
      <c r="R503" s="4"/>
      <c r="S503" s="4"/>
      <c r="T503" s="4"/>
      <c r="U503" s="4"/>
      <c r="V503" s="4"/>
      <c r="W503" s="5">
        <v>7.4</v>
      </c>
    </row>
    <row r="504" spans="1:23">
      <c r="A504" s="7"/>
      <c r="B504" s="2"/>
      <c r="C504" s="2"/>
      <c r="D504" s="2" t="s">
        <v>79</v>
      </c>
      <c r="E504" s="2"/>
      <c r="F504" s="3" t="s">
        <v>37</v>
      </c>
      <c r="G504" s="2"/>
      <c r="H504" s="3" t="s">
        <v>38</v>
      </c>
      <c r="I504" s="3"/>
      <c r="J504" s="3"/>
      <c r="K504" s="3"/>
      <c r="L504" s="3" t="s">
        <v>80</v>
      </c>
      <c r="M504" s="3"/>
      <c r="N504" s="3"/>
      <c r="O504" s="3"/>
      <c r="P504" s="3"/>
      <c r="Q504" s="2"/>
      <c r="R504" s="3"/>
      <c r="S504" s="3"/>
      <c r="T504" s="3"/>
      <c r="U504" s="3"/>
      <c r="V504" s="3" t="s">
        <v>92</v>
      </c>
      <c r="W504" s="2">
        <v>7.5</v>
      </c>
    </row>
    <row r="505" spans="1:23">
      <c r="A505" s="7"/>
      <c r="B505" s="5"/>
      <c r="C505" s="5"/>
      <c r="D505" s="5" t="s">
        <v>79</v>
      </c>
      <c r="E505" s="5"/>
      <c r="F505" s="4" t="s">
        <v>37</v>
      </c>
      <c r="G505" s="5"/>
      <c r="H505" s="4" t="s">
        <v>38</v>
      </c>
      <c r="I505" s="4"/>
      <c r="J505" s="4"/>
      <c r="K505" s="4"/>
      <c r="L505" s="4"/>
      <c r="M505" s="4"/>
      <c r="N505" s="4"/>
      <c r="O505" s="4"/>
      <c r="P505" s="4"/>
      <c r="Q505" s="5"/>
      <c r="R505" s="4"/>
      <c r="S505" s="4"/>
      <c r="T505" s="4"/>
      <c r="U505" s="4"/>
      <c r="V505" s="4" t="s">
        <v>92</v>
      </c>
      <c r="W505" s="5">
        <v>8.1</v>
      </c>
    </row>
    <row r="506" spans="1:23">
      <c r="A506" s="7"/>
      <c r="B506" s="2"/>
      <c r="C506" s="2"/>
      <c r="D506" s="2" t="s">
        <v>79</v>
      </c>
      <c r="E506" s="2"/>
      <c r="F506" s="3" t="s">
        <v>37</v>
      </c>
      <c r="G506" s="2"/>
      <c r="H506" s="3" t="s">
        <v>38</v>
      </c>
      <c r="I506" s="3"/>
      <c r="J506" s="3"/>
      <c r="K506" s="3"/>
      <c r="L506" s="3"/>
      <c r="M506" s="3"/>
      <c r="N506" s="3"/>
      <c r="O506" s="3"/>
      <c r="P506" s="3"/>
      <c r="Q506" s="2"/>
      <c r="R506" s="3"/>
      <c r="S506" s="3"/>
      <c r="T506" s="3"/>
      <c r="U506" s="3" t="s">
        <v>207</v>
      </c>
      <c r="V506" s="3"/>
      <c r="W506" s="2">
        <v>7.3</v>
      </c>
    </row>
    <row r="507" spans="1:23">
      <c r="A507" s="7"/>
      <c r="B507" s="2"/>
      <c r="C507" s="2"/>
      <c r="D507" s="2" t="s">
        <v>79</v>
      </c>
      <c r="E507" s="2"/>
      <c r="F507" s="3" t="s">
        <v>37</v>
      </c>
      <c r="G507" s="2"/>
      <c r="H507" s="3" t="s">
        <v>38</v>
      </c>
      <c r="I507" s="3"/>
      <c r="J507" s="3"/>
      <c r="K507" s="3"/>
      <c r="L507" s="3"/>
      <c r="M507" s="3"/>
      <c r="N507" s="3"/>
      <c r="O507" s="3"/>
      <c r="P507" s="3"/>
      <c r="Q507" s="2" t="s">
        <v>87</v>
      </c>
      <c r="R507" s="3"/>
      <c r="S507" s="3"/>
      <c r="T507" s="3" t="s">
        <v>57</v>
      </c>
      <c r="U507" s="3"/>
      <c r="V507" s="3"/>
      <c r="W507" s="2">
        <v>7.4</v>
      </c>
    </row>
    <row r="508" spans="1:23">
      <c r="A508" s="7"/>
      <c r="B508" s="5"/>
      <c r="C508" s="5"/>
      <c r="D508" s="5" t="s">
        <v>79</v>
      </c>
      <c r="E508" s="5"/>
      <c r="F508" s="4" t="s">
        <v>37</v>
      </c>
      <c r="G508" s="5"/>
      <c r="H508" s="4" t="s">
        <v>38</v>
      </c>
      <c r="I508" s="4"/>
      <c r="J508" s="4"/>
      <c r="K508" s="4"/>
      <c r="L508" s="4"/>
      <c r="M508" s="4"/>
      <c r="N508" s="4"/>
      <c r="O508" s="4"/>
      <c r="P508" s="4" t="s">
        <v>90</v>
      </c>
      <c r="Q508" s="5"/>
      <c r="R508" s="4"/>
      <c r="S508" s="4"/>
      <c r="T508" s="4" t="s">
        <v>57</v>
      </c>
      <c r="U508" s="4"/>
      <c r="V508" s="4"/>
      <c r="W508" s="5">
        <v>7</v>
      </c>
    </row>
    <row r="509" spans="1:23">
      <c r="A509" s="7"/>
      <c r="B509" s="5"/>
      <c r="C509" s="5"/>
      <c r="D509" s="5" t="s">
        <v>79</v>
      </c>
      <c r="E509" s="5"/>
      <c r="F509" s="4" t="s">
        <v>37</v>
      </c>
      <c r="G509" s="5"/>
      <c r="H509" s="4" t="s">
        <v>38</v>
      </c>
      <c r="I509" s="4"/>
      <c r="J509" s="4"/>
      <c r="K509" s="4"/>
      <c r="L509" s="4" t="s">
        <v>80</v>
      </c>
      <c r="M509" s="4"/>
      <c r="N509" s="4"/>
      <c r="O509" s="4"/>
      <c r="P509" s="4"/>
      <c r="Q509" s="5"/>
      <c r="R509" s="4"/>
      <c r="S509" s="4"/>
      <c r="T509" s="4" t="s">
        <v>57</v>
      </c>
      <c r="U509" s="4"/>
      <c r="V509" s="4"/>
      <c r="W509" s="5">
        <v>7</v>
      </c>
    </row>
    <row r="510" spans="1:23">
      <c r="A510" s="7"/>
      <c r="B510" s="5"/>
      <c r="C510" s="5"/>
      <c r="D510" s="5" t="s">
        <v>79</v>
      </c>
      <c r="E510" s="5"/>
      <c r="F510" s="4" t="s">
        <v>37</v>
      </c>
      <c r="G510" s="5"/>
      <c r="H510" s="4" t="s">
        <v>38</v>
      </c>
      <c r="I510" s="4"/>
      <c r="J510" s="4"/>
      <c r="K510" s="4"/>
      <c r="L510" s="4"/>
      <c r="M510" s="4"/>
      <c r="N510" s="4"/>
      <c r="O510" s="4"/>
      <c r="P510" s="4"/>
      <c r="Q510" s="5"/>
      <c r="R510" s="4"/>
      <c r="S510" s="4"/>
      <c r="T510" s="4" t="s">
        <v>57</v>
      </c>
      <c r="U510" s="4"/>
      <c r="V510" s="4"/>
      <c r="W510" s="5">
        <v>6.3</v>
      </c>
    </row>
    <row r="511" spans="1:23">
      <c r="A511" s="7"/>
      <c r="B511" s="2"/>
      <c r="C511" s="2"/>
      <c r="D511" s="2" t="s">
        <v>79</v>
      </c>
      <c r="E511" s="2"/>
      <c r="F511" s="3" t="s">
        <v>37</v>
      </c>
      <c r="G511" s="2"/>
      <c r="H511" s="3" t="s">
        <v>38</v>
      </c>
      <c r="I511" s="3"/>
      <c r="J511" s="3"/>
      <c r="K511" s="3"/>
      <c r="L511" s="3"/>
      <c r="M511" s="3"/>
      <c r="N511" s="3"/>
      <c r="O511" s="3"/>
      <c r="P511" s="3"/>
      <c r="Q511" s="2"/>
      <c r="R511" s="3"/>
      <c r="S511" s="3"/>
      <c r="T511" s="3" t="s">
        <v>57</v>
      </c>
      <c r="U511" s="3"/>
      <c r="V511" s="3"/>
      <c r="W511" s="2">
        <v>6.4</v>
      </c>
    </row>
    <row r="512" spans="1:23">
      <c r="A512" s="7"/>
      <c r="B512" s="2"/>
      <c r="C512" s="2"/>
      <c r="D512" s="2" t="s">
        <v>79</v>
      </c>
      <c r="E512" s="2"/>
      <c r="F512" s="3" t="s">
        <v>37</v>
      </c>
      <c r="G512" s="2"/>
      <c r="H512" s="3" t="s">
        <v>38</v>
      </c>
      <c r="I512" s="3"/>
      <c r="J512" s="3"/>
      <c r="K512" s="3"/>
      <c r="L512" s="3"/>
      <c r="M512" s="3"/>
      <c r="N512" s="3"/>
      <c r="O512" s="3"/>
      <c r="P512" s="3"/>
      <c r="Q512" s="2"/>
      <c r="R512" s="3"/>
      <c r="S512" s="3"/>
      <c r="T512" s="3" t="s">
        <v>57</v>
      </c>
      <c r="U512" s="3"/>
      <c r="V512" s="3"/>
      <c r="W512" s="2">
        <v>6.9</v>
      </c>
    </row>
    <row r="513" spans="1:23">
      <c r="A513" s="7"/>
      <c r="B513" s="2"/>
      <c r="C513" s="2"/>
      <c r="D513" s="2" t="s">
        <v>79</v>
      </c>
      <c r="E513" s="2"/>
      <c r="F513" s="3" t="s">
        <v>37</v>
      </c>
      <c r="G513" s="2"/>
      <c r="H513" s="3" t="s">
        <v>38</v>
      </c>
      <c r="I513" s="3"/>
      <c r="J513" s="3"/>
      <c r="K513" s="3"/>
      <c r="L513" s="3"/>
      <c r="M513" s="3"/>
      <c r="N513" s="3"/>
      <c r="O513" s="3"/>
      <c r="P513" s="3"/>
      <c r="Q513" s="2"/>
      <c r="R513" s="3"/>
      <c r="S513" s="3"/>
      <c r="T513" s="3" t="s">
        <v>57</v>
      </c>
      <c r="U513" s="3"/>
      <c r="V513" s="3"/>
      <c r="W513" s="2">
        <v>7.3</v>
      </c>
    </row>
    <row r="514" spans="1:23">
      <c r="A514" s="7"/>
      <c r="B514" s="5"/>
      <c r="C514" s="5"/>
      <c r="D514" s="5" t="s">
        <v>79</v>
      </c>
      <c r="E514" s="5"/>
      <c r="F514" s="4" t="s">
        <v>37</v>
      </c>
      <c r="G514" s="5"/>
      <c r="H514" s="4" t="s">
        <v>38</v>
      </c>
      <c r="I514" s="4"/>
      <c r="J514" s="4"/>
      <c r="K514" s="4"/>
      <c r="L514" s="4" t="s">
        <v>80</v>
      </c>
      <c r="M514" s="4"/>
      <c r="N514" s="4"/>
      <c r="O514" s="4"/>
      <c r="P514" s="4"/>
      <c r="Q514" s="5" t="s">
        <v>87</v>
      </c>
      <c r="R514" s="4"/>
      <c r="S514" s="4"/>
      <c r="T514" s="4"/>
      <c r="U514" s="4"/>
      <c r="V514" s="4"/>
      <c r="W514" s="5">
        <v>7</v>
      </c>
    </row>
    <row r="515" spans="1:23">
      <c r="A515" s="7"/>
      <c r="B515" s="2"/>
      <c r="C515" s="2"/>
      <c r="D515" s="2" t="s">
        <v>79</v>
      </c>
      <c r="E515" s="2"/>
      <c r="F515" s="3" t="s">
        <v>37</v>
      </c>
      <c r="G515" s="2"/>
      <c r="H515" s="3" t="s">
        <v>38</v>
      </c>
      <c r="I515" s="3"/>
      <c r="J515" s="3"/>
      <c r="K515" s="3"/>
      <c r="L515" s="3"/>
      <c r="M515" s="3"/>
      <c r="N515" s="3"/>
      <c r="O515" s="3"/>
      <c r="P515" s="3"/>
      <c r="Q515" s="2" t="s">
        <v>87</v>
      </c>
      <c r="R515" s="3"/>
      <c r="S515" s="3"/>
      <c r="T515" s="3"/>
      <c r="U515" s="3"/>
      <c r="V515" s="3"/>
      <c r="W515" s="2">
        <v>7</v>
      </c>
    </row>
    <row r="516" spans="1:23">
      <c r="A516" s="7"/>
      <c r="B516" s="5"/>
      <c r="C516" s="5"/>
      <c r="D516" s="5" t="s">
        <v>79</v>
      </c>
      <c r="E516" s="5"/>
      <c r="F516" s="4" t="s">
        <v>37</v>
      </c>
      <c r="G516" s="5"/>
      <c r="H516" s="4" t="s">
        <v>38</v>
      </c>
      <c r="I516" s="4"/>
      <c r="J516" s="4"/>
      <c r="K516" s="4"/>
      <c r="L516" s="4"/>
      <c r="M516" s="4"/>
      <c r="N516" s="4"/>
      <c r="O516" s="4"/>
      <c r="P516" s="4"/>
      <c r="Q516" s="5" t="s">
        <v>87</v>
      </c>
      <c r="R516" s="4"/>
      <c r="S516" s="4"/>
      <c r="T516" s="4"/>
      <c r="U516" s="4"/>
      <c r="V516" s="4"/>
      <c r="W516" s="5">
        <v>7.6</v>
      </c>
    </row>
    <row r="517" spans="1:23">
      <c r="A517" s="7"/>
      <c r="B517" s="2"/>
      <c r="C517" s="2"/>
      <c r="D517" s="2" t="s">
        <v>79</v>
      </c>
      <c r="E517" s="2"/>
      <c r="F517" s="3" t="s">
        <v>37</v>
      </c>
      <c r="G517" s="2"/>
      <c r="H517" s="3" t="s">
        <v>38</v>
      </c>
      <c r="I517" s="3"/>
      <c r="J517" s="3"/>
      <c r="K517" s="3"/>
      <c r="L517" s="3" t="s">
        <v>80</v>
      </c>
      <c r="M517" s="3"/>
      <c r="N517" s="3" t="s">
        <v>128</v>
      </c>
      <c r="O517" s="3"/>
      <c r="P517" s="3"/>
      <c r="Q517" s="2"/>
      <c r="R517" s="3"/>
      <c r="S517" s="3"/>
      <c r="T517" s="3"/>
      <c r="U517" s="3"/>
      <c r="V517" s="3"/>
      <c r="W517" s="2">
        <v>7.9</v>
      </c>
    </row>
    <row r="518" spans="1:23">
      <c r="A518" s="7"/>
      <c r="B518" s="5"/>
      <c r="C518" s="5"/>
      <c r="D518" s="5" t="s">
        <v>79</v>
      </c>
      <c r="E518" s="5"/>
      <c r="F518" s="4" t="s">
        <v>37</v>
      </c>
      <c r="G518" s="5"/>
      <c r="H518" s="4" t="s">
        <v>38</v>
      </c>
      <c r="I518" s="4"/>
      <c r="J518" s="4"/>
      <c r="K518" s="4"/>
      <c r="L518" s="4"/>
      <c r="M518" s="4"/>
      <c r="N518" s="4" t="s">
        <v>128</v>
      </c>
      <c r="O518" s="4"/>
      <c r="P518" s="4"/>
      <c r="Q518" s="5"/>
      <c r="R518" s="4"/>
      <c r="S518" s="4"/>
      <c r="T518" s="4"/>
      <c r="U518" s="4"/>
      <c r="V518" s="4"/>
      <c r="W518" s="5">
        <v>5</v>
      </c>
    </row>
    <row r="519" spans="1:23">
      <c r="A519" s="7"/>
      <c r="B519" s="5"/>
      <c r="C519" s="5"/>
      <c r="D519" s="5" t="s">
        <v>79</v>
      </c>
      <c r="E519" s="5"/>
      <c r="F519" s="4" t="s">
        <v>37</v>
      </c>
      <c r="G519" s="5"/>
      <c r="H519" s="4" t="s">
        <v>38</v>
      </c>
      <c r="I519" s="4"/>
      <c r="J519" s="4"/>
      <c r="K519" s="4"/>
      <c r="L519" s="4" t="s">
        <v>80</v>
      </c>
      <c r="M519" s="4"/>
      <c r="N519" s="4"/>
      <c r="O519" s="4"/>
      <c r="P519" s="4"/>
      <c r="Q519" s="5"/>
      <c r="R519" s="4"/>
      <c r="S519" s="4"/>
      <c r="T519" s="4"/>
      <c r="U519" s="4"/>
      <c r="V519" s="4"/>
      <c r="W519" s="5">
        <v>8.1</v>
      </c>
    </row>
    <row r="520" spans="1:23">
      <c r="A520" s="7"/>
      <c r="B520" s="2"/>
      <c r="C520" s="2"/>
      <c r="D520" s="2" t="s">
        <v>79</v>
      </c>
      <c r="E520" s="2"/>
      <c r="F520" s="3" t="s">
        <v>37</v>
      </c>
      <c r="G520" s="2"/>
      <c r="H520" s="3" t="s">
        <v>38</v>
      </c>
      <c r="I520" s="3"/>
      <c r="J520" s="3"/>
      <c r="K520" s="3"/>
      <c r="L520" s="3"/>
      <c r="M520" s="3"/>
      <c r="N520" s="3"/>
      <c r="O520" s="3"/>
      <c r="P520" s="3"/>
      <c r="Q520" s="2"/>
      <c r="R520" s="3"/>
      <c r="S520" s="3"/>
      <c r="T520" s="3"/>
      <c r="U520" s="3"/>
      <c r="V520" s="3"/>
      <c r="W520" s="2">
        <v>6.6</v>
      </c>
    </row>
    <row r="521" spans="1:23">
      <c r="A521" s="7"/>
      <c r="B521" s="5"/>
      <c r="C521" s="5"/>
      <c r="D521" s="5" t="s">
        <v>79</v>
      </c>
      <c r="E521" s="5"/>
      <c r="F521" s="4" t="s">
        <v>37</v>
      </c>
      <c r="G521" s="5"/>
      <c r="H521" s="4" t="s">
        <v>38</v>
      </c>
      <c r="I521" s="4"/>
      <c r="J521" s="4"/>
      <c r="K521" s="4"/>
      <c r="L521" s="4"/>
      <c r="M521" s="4"/>
      <c r="N521" s="4"/>
      <c r="O521" s="4"/>
      <c r="P521" s="4"/>
      <c r="Q521" s="5"/>
      <c r="R521" s="4"/>
      <c r="S521" s="4"/>
      <c r="T521" s="4"/>
      <c r="U521" s="4"/>
      <c r="V521" s="4"/>
      <c r="W521" s="5">
        <v>6.6</v>
      </c>
    </row>
    <row r="522" spans="1:23">
      <c r="A522" s="7"/>
      <c r="B522" s="2"/>
      <c r="C522" s="2"/>
      <c r="D522" s="2" t="s">
        <v>79</v>
      </c>
      <c r="E522" s="2"/>
      <c r="F522" s="3" t="s">
        <v>37</v>
      </c>
      <c r="G522" s="2"/>
      <c r="H522" s="3" t="s">
        <v>38</v>
      </c>
      <c r="I522" s="3"/>
      <c r="J522" s="3"/>
      <c r="K522" s="3"/>
      <c r="L522" s="3"/>
      <c r="M522" s="3"/>
      <c r="N522" s="3"/>
      <c r="O522" s="3"/>
      <c r="P522" s="3"/>
      <c r="Q522" s="2"/>
      <c r="R522" s="3"/>
      <c r="S522" s="3"/>
      <c r="T522" s="3"/>
      <c r="U522" s="3"/>
      <c r="V522" s="3"/>
      <c r="W522" s="2">
        <v>6.6</v>
      </c>
    </row>
    <row r="523" spans="1:23">
      <c r="A523" s="7"/>
      <c r="B523" s="5"/>
      <c r="C523" s="5"/>
      <c r="D523" s="5" t="s">
        <v>79</v>
      </c>
      <c r="E523" s="5"/>
      <c r="F523" s="4" t="s">
        <v>37</v>
      </c>
      <c r="G523" s="5"/>
      <c r="H523" s="4" t="s">
        <v>38</v>
      </c>
      <c r="I523" s="4"/>
      <c r="J523" s="4"/>
      <c r="K523" s="4"/>
      <c r="L523" s="4"/>
      <c r="M523" s="4"/>
      <c r="N523" s="4"/>
      <c r="O523" s="4"/>
      <c r="P523" s="4"/>
      <c r="Q523" s="5"/>
      <c r="R523" s="4"/>
      <c r="S523" s="4"/>
      <c r="T523" s="4"/>
      <c r="U523" s="4"/>
      <c r="V523" s="4"/>
      <c r="W523" s="5">
        <v>6.9</v>
      </c>
    </row>
    <row r="524" spans="1:23">
      <c r="A524" s="7"/>
      <c r="B524" s="5"/>
      <c r="C524" s="5"/>
      <c r="D524" s="5" t="s">
        <v>79</v>
      </c>
      <c r="E524" s="5"/>
      <c r="F524" s="4" t="s">
        <v>37</v>
      </c>
      <c r="G524" s="5"/>
      <c r="H524" s="4" t="s">
        <v>38</v>
      </c>
      <c r="I524" s="4"/>
      <c r="J524" s="4"/>
      <c r="K524" s="4"/>
      <c r="L524" s="4"/>
      <c r="M524" s="4"/>
      <c r="N524" s="4"/>
      <c r="O524" s="4"/>
      <c r="P524" s="4"/>
      <c r="Q524" s="5"/>
      <c r="R524" s="4"/>
      <c r="S524" s="4"/>
      <c r="T524" s="4"/>
      <c r="U524" s="4"/>
      <c r="V524" s="4"/>
      <c r="W524" s="5">
        <v>7</v>
      </c>
    </row>
    <row r="525" spans="1:23">
      <c r="A525" s="7"/>
      <c r="B525" s="2"/>
      <c r="C525" s="2"/>
      <c r="D525" s="2" t="s">
        <v>79</v>
      </c>
      <c r="E525" s="2"/>
      <c r="F525" s="3" t="s">
        <v>37</v>
      </c>
      <c r="G525" s="2"/>
      <c r="H525" s="3" t="s">
        <v>38</v>
      </c>
      <c r="I525" s="3"/>
      <c r="J525" s="3"/>
      <c r="K525" s="3"/>
      <c r="L525" s="3"/>
      <c r="M525" s="3"/>
      <c r="N525" s="3"/>
      <c r="O525" s="3"/>
      <c r="P525" s="3"/>
      <c r="Q525" s="2"/>
      <c r="R525" s="3"/>
      <c r="S525" s="3"/>
      <c r="T525" s="3"/>
      <c r="U525" s="3"/>
      <c r="V525" s="3"/>
      <c r="W525" s="2">
        <v>7.1</v>
      </c>
    </row>
    <row r="526" spans="1:23">
      <c r="A526" s="7"/>
      <c r="B526" s="5"/>
      <c r="C526" s="5"/>
      <c r="D526" s="5" t="s">
        <v>79</v>
      </c>
      <c r="E526" s="5"/>
      <c r="F526" s="4" t="s">
        <v>37</v>
      </c>
      <c r="G526" s="5"/>
      <c r="H526" s="4" t="s">
        <v>38</v>
      </c>
      <c r="I526" s="4"/>
      <c r="J526" s="4"/>
      <c r="K526" s="4"/>
      <c r="L526" s="4"/>
      <c r="M526" s="4"/>
      <c r="N526" s="4"/>
      <c r="O526" s="4"/>
      <c r="P526" s="4"/>
      <c r="Q526" s="5"/>
      <c r="R526" s="4"/>
      <c r="S526" s="4"/>
      <c r="T526" s="4"/>
      <c r="U526" s="4"/>
      <c r="V526" s="4"/>
      <c r="W526" s="5">
        <v>7.4</v>
      </c>
    </row>
    <row r="527" spans="1:23">
      <c r="A527" s="7"/>
      <c r="B527" s="5"/>
      <c r="C527" s="5"/>
      <c r="D527" s="5" t="s">
        <v>79</v>
      </c>
      <c r="E527" s="5"/>
      <c r="F527" s="4" t="s">
        <v>37</v>
      </c>
      <c r="G527" s="5"/>
      <c r="H527" s="4" t="s">
        <v>38</v>
      </c>
      <c r="I527" s="4"/>
      <c r="J527" s="4"/>
      <c r="K527" s="4"/>
      <c r="L527" s="4"/>
      <c r="M527" s="4"/>
      <c r="N527" s="4"/>
      <c r="O527" s="4"/>
      <c r="P527" s="4"/>
      <c r="Q527" s="5"/>
      <c r="R527" s="4"/>
      <c r="S527" s="4"/>
      <c r="T527" s="4"/>
      <c r="U527" s="4"/>
      <c r="V527" s="4"/>
      <c r="W527" s="5">
        <v>7.5</v>
      </c>
    </row>
    <row r="528" spans="1:23">
      <c r="A528" s="7"/>
      <c r="B528" s="2"/>
      <c r="C528" s="2"/>
      <c r="D528" s="2" t="s">
        <v>79</v>
      </c>
      <c r="E528" s="2"/>
      <c r="F528" s="3" t="s">
        <v>37</v>
      </c>
      <c r="G528" s="2"/>
      <c r="H528" s="3" t="s">
        <v>38</v>
      </c>
      <c r="I528" s="3"/>
      <c r="J528" s="3"/>
      <c r="K528" s="3"/>
      <c r="L528" s="3"/>
      <c r="M528" s="3"/>
      <c r="N528" s="3"/>
      <c r="O528" s="3"/>
      <c r="P528" s="3"/>
      <c r="Q528" s="2"/>
      <c r="R528" s="3"/>
      <c r="S528" s="3"/>
      <c r="T528" s="3"/>
      <c r="U528" s="3"/>
      <c r="V528" s="3"/>
      <c r="W528" s="2">
        <v>7.6</v>
      </c>
    </row>
    <row r="529" spans="1:23">
      <c r="A529" s="7"/>
      <c r="B529" s="2"/>
      <c r="C529" s="2"/>
      <c r="D529" s="2" t="s">
        <v>79</v>
      </c>
      <c r="E529" s="2"/>
      <c r="F529" s="3" t="s">
        <v>37</v>
      </c>
      <c r="G529" s="2"/>
      <c r="H529" s="3" t="s">
        <v>38</v>
      </c>
      <c r="I529" s="3"/>
      <c r="J529" s="3"/>
      <c r="K529" s="3"/>
      <c r="L529" s="3"/>
      <c r="M529" s="3"/>
      <c r="N529" s="3"/>
      <c r="O529" s="3"/>
      <c r="P529" s="3"/>
      <c r="Q529" s="2"/>
      <c r="R529" s="3"/>
      <c r="S529" s="3"/>
      <c r="T529" s="3"/>
      <c r="U529" s="3"/>
      <c r="V529" s="3"/>
      <c r="W529" s="2">
        <v>7.6</v>
      </c>
    </row>
    <row r="530" spans="1:23">
      <c r="A530" s="7"/>
      <c r="B530" s="5"/>
      <c r="C530" s="5"/>
      <c r="D530" s="5" t="s">
        <v>79</v>
      </c>
      <c r="E530" s="5"/>
      <c r="F530" s="4" t="s">
        <v>37</v>
      </c>
      <c r="G530" s="5"/>
      <c r="H530" s="4" t="s">
        <v>38</v>
      </c>
      <c r="I530" s="4"/>
      <c r="J530" s="4"/>
      <c r="K530" s="4"/>
      <c r="L530" s="4"/>
      <c r="M530" s="4"/>
      <c r="N530" s="4"/>
      <c r="O530" s="4"/>
      <c r="P530" s="4"/>
      <c r="Q530" s="5"/>
      <c r="R530" s="4"/>
      <c r="S530" s="4"/>
      <c r="T530" s="4"/>
      <c r="U530" s="4"/>
      <c r="V530" s="4"/>
      <c r="W530" s="5">
        <v>7.8</v>
      </c>
    </row>
    <row r="531" spans="1:23">
      <c r="A531" s="7"/>
      <c r="B531" s="5"/>
      <c r="C531" s="5"/>
      <c r="D531" s="5" t="s">
        <v>79</v>
      </c>
      <c r="E531" s="5"/>
      <c r="F531" s="4" t="s">
        <v>37</v>
      </c>
      <c r="G531" s="5"/>
      <c r="H531" s="4" t="s">
        <v>38</v>
      </c>
      <c r="I531" s="4"/>
      <c r="J531" s="4"/>
      <c r="K531" s="4"/>
      <c r="L531" s="4"/>
      <c r="M531" s="4"/>
      <c r="N531" s="4"/>
      <c r="O531" s="4"/>
      <c r="P531" s="4"/>
      <c r="Q531" s="5"/>
      <c r="R531" s="4"/>
      <c r="S531" s="4"/>
      <c r="T531" s="4"/>
      <c r="U531" s="4"/>
      <c r="V531" s="4"/>
      <c r="W531" s="5">
        <v>7.8</v>
      </c>
    </row>
    <row r="532" spans="1:23">
      <c r="A532" s="7"/>
      <c r="B532" s="5"/>
      <c r="C532" s="5"/>
      <c r="D532" s="5" t="s">
        <v>79</v>
      </c>
      <c r="E532" s="5"/>
      <c r="F532" s="5" t="s">
        <v>37</v>
      </c>
      <c r="G532" s="5"/>
      <c r="H532" s="4" t="s">
        <v>38</v>
      </c>
      <c r="I532" s="4"/>
      <c r="J532" s="4"/>
      <c r="K532" s="4"/>
      <c r="L532" s="4"/>
      <c r="M532" s="4"/>
      <c r="N532" s="4"/>
      <c r="O532" s="4"/>
      <c r="P532" s="4"/>
      <c r="Q532" s="5"/>
      <c r="R532" s="4"/>
      <c r="S532" s="4"/>
      <c r="T532" s="4"/>
      <c r="U532" s="4"/>
      <c r="V532" s="4"/>
      <c r="W532" s="5">
        <v>8</v>
      </c>
    </row>
    <row r="533" spans="1:23">
      <c r="A533" s="7"/>
      <c r="B533" s="2"/>
      <c r="C533" s="2"/>
      <c r="D533" s="2" t="s">
        <v>79</v>
      </c>
      <c r="E533" s="2"/>
      <c r="F533" s="2" t="s">
        <v>37</v>
      </c>
      <c r="G533" s="2"/>
      <c r="H533" s="3" t="s">
        <v>38</v>
      </c>
      <c r="I533" s="3"/>
      <c r="J533" s="3"/>
      <c r="K533" s="3"/>
      <c r="L533" s="3"/>
      <c r="M533" s="3"/>
      <c r="N533" s="3"/>
      <c r="O533" s="3"/>
      <c r="P533" s="3"/>
      <c r="Q533" s="2"/>
      <c r="R533" s="3"/>
      <c r="S533" s="3"/>
      <c r="T533" s="3"/>
      <c r="U533" s="3"/>
      <c r="V533" s="3"/>
      <c r="W533" s="2">
        <v>8.1999999999999993</v>
      </c>
    </row>
    <row r="534" spans="1:23">
      <c r="A534" s="7"/>
      <c r="B534" s="5"/>
      <c r="C534" s="5"/>
      <c r="D534" s="5" t="s">
        <v>79</v>
      </c>
      <c r="E534" s="5"/>
      <c r="F534" s="5" t="s">
        <v>37</v>
      </c>
      <c r="G534" s="5"/>
      <c r="H534" s="4" t="s">
        <v>38</v>
      </c>
      <c r="I534" s="4"/>
      <c r="J534" s="4"/>
      <c r="K534" s="4"/>
      <c r="L534" s="4"/>
      <c r="M534" s="4"/>
      <c r="N534" s="4"/>
      <c r="O534" s="4"/>
      <c r="P534" s="4"/>
      <c r="Q534" s="5"/>
      <c r="R534" s="4"/>
      <c r="S534" s="4"/>
      <c r="T534" s="4"/>
      <c r="U534" s="4"/>
      <c r="V534" s="4"/>
      <c r="W534" s="5">
        <v>8.6999999999999993</v>
      </c>
    </row>
    <row r="535" spans="1:23">
      <c r="A535" s="5" t="s">
        <v>56</v>
      </c>
      <c r="B535" s="5" t="s">
        <v>69</v>
      </c>
      <c r="C535" s="5"/>
      <c r="D535" s="5"/>
      <c r="E535" s="5"/>
      <c r="F535" s="5" t="s">
        <v>37</v>
      </c>
      <c r="G535" s="5"/>
      <c r="H535" s="4" t="s">
        <v>38</v>
      </c>
      <c r="I535" s="4"/>
      <c r="J535" s="4"/>
      <c r="K535" s="4"/>
      <c r="L535" s="4"/>
      <c r="M535" s="4"/>
      <c r="N535" s="4"/>
      <c r="O535" s="4"/>
      <c r="P535" s="4" t="s">
        <v>90</v>
      </c>
      <c r="Q535" s="5"/>
      <c r="R535" s="4"/>
      <c r="S535" s="4"/>
      <c r="T535" s="4" t="s">
        <v>57</v>
      </c>
      <c r="U535" s="4"/>
      <c r="V535" s="4"/>
      <c r="W535" s="5">
        <v>7.8</v>
      </c>
    </row>
    <row r="536" spans="1:23">
      <c r="A536" s="2" t="s">
        <v>56</v>
      </c>
      <c r="B536" s="2" t="s">
        <v>69</v>
      </c>
      <c r="C536" s="2"/>
      <c r="D536" s="2"/>
      <c r="E536" s="2"/>
      <c r="F536" s="2" t="s">
        <v>37</v>
      </c>
      <c r="G536" s="2"/>
      <c r="H536" s="3" t="s">
        <v>38</v>
      </c>
      <c r="I536" s="3"/>
      <c r="J536" s="3"/>
      <c r="K536" s="3"/>
      <c r="L536" s="3"/>
      <c r="M536" s="3"/>
      <c r="N536" s="3"/>
      <c r="O536" s="3"/>
      <c r="P536" s="3"/>
      <c r="Q536" s="2"/>
      <c r="R536" s="3"/>
      <c r="S536" s="3"/>
      <c r="T536" s="3" t="s">
        <v>57</v>
      </c>
      <c r="U536" s="3"/>
      <c r="V536" s="3"/>
      <c r="W536" s="2">
        <v>5.6</v>
      </c>
    </row>
    <row r="537" spans="1:23">
      <c r="A537" s="5" t="s">
        <v>56</v>
      </c>
      <c r="B537" s="5" t="s">
        <v>69</v>
      </c>
      <c r="C537" s="5"/>
      <c r="D537" s="5"/>
      <c r="E537" s="5"/>
      <c r="F537" s="5" t="s">
        <v>37</v>
      </c>
      <c r="G537" s="5"/>
      <c r="H537" s="4" t="s">
        <v>38</v>
      </c>
      <c r="I537" s="4"/>
      <c r="J537" s="4"/>
      <c r="K537" s="4"/>
      <c r="L537" s="4"/>
      <c r="M537" s="4"/>
      <c r="N537" s="4"/>
      <c r="O537" s="4"/>
      <c r="P537" s="4"/>
      <c r="Q537" s="5"/>
      <c r="R537" s="4"/>
      <c r="S537" s="4"/>
      <c r="T537" s="4" t="s">
        <v>57</v>
      </c>
      <c r="U537" s="4"/>
      <c r="V537" s="4"/>
      <c r="W537" s="5">
        <v>5.6</v>
      </c>
    </row>
    <row r="538" spans="1:23">
      <c r="A538" s="2" t="s">
        <v>56</v>
      </c>
      <c r="B538" s="2" t="s">
        <v>69</v>
      </c>
      <c r="C538" s="2"/>
      <c r="D538" s="2"/>
      <c r="E538" s="2"/>
      <c r="F538" s="2" t="s">
        <v>37</v>
      </c>
      <c r="G538" s="2"/>
      <c r="H538" s="3" t="s">
        <v>38</v>
      </c>
      <c r="I538" s="3"/>
      <c r="J538" s="3"/>
      <c r="K538" s="3"/>
      <c r="L538" s="3"/>
      <c r="M538" s="3"/>
      <c r="N538" s="3"/>
      <c r="O538" s="3"/>
      <c r="P538" s="3"/>
      <c r="Q538" s="2" t="s">
        <v>87</v>
      </c>
      <c r="R538" s="3"/>
      <c r="S538" s="3"/>
      <c r="T538" s="3"/>
      <c r="U538" s="3"/>
      <c r="V538" s="3"/>
      <c r="W538" s="2">
        <v>5.3</v>
      </c>
    </row>
    <row r="539" spans="1:23">
      <c r="A539" s="7"/>
      <c r="B539" s="5" t="s">
        <v>69</v>
      </c>
      <c r="C539" s="5"/>
      <c r="D539" s="5"/>
      <c r="E539" s="5"/>
      <c r="F539" s="5" t="s">
        <v>37</v>
      </c>
      <c r="G539" s="5"/>
      <c r="H539" s="4" t="s">
        <v>38</v>
      </c>
      <c r="I539" s="4"/>
      <c r="J539" s="4"/>
      <c r="K539" s="4"/>
      <c r="L539" s="4"/>
      <c r="M539" s="4"/>
      <c r="N539" s="4"/>
      <c r="O539" s="4"/>
      <c r="P539" s="4" t="s">
        <v>90</v>
      </c>
      <c r="Q539" s="5"/>
      <c r="R539" s="4"/>
      <c r="S539" s="4"/>
      <c r="T539" s="4"/>
      <c r="U539" s="4"/>
      <c r="V539" s="4" t="s">
        <v>92</v>
      </c>
      <c r="W539" s="5">
        <v>7.5</v>
      </c>
    </row>
    <row r="540" spans="1:23">
      <c r="A540" s="7"/>
      <c r="B540" s="2" t="s">
        <v>69</v>
      </c>
      <c r="C540" s="2"/>
      <c r="D540" s="2"/>
      <c r="E540" s="2"/>
      <c r="F540" s="2" t="s">
        <v>37</v>
      </c>
      <c r="G540" s="2"/>
      <c r="H540" s="3" t="s">
        <v>38</v>
      </c>
      <c r="I540" s="3"/>
      <c r="J540" s="3"/>
      <c r="K540" s="3"/>
      <c r="L540" s="3"/>
      <c r="M540" s="3"/>
      <c r="N540" s="3"/>
      <c r="O540" s="3"/>
      <c r="P540" s="3"/>
      <c r="Q540" s="2"/>
      <c r="R540" s="3"/>
      <c r="S540" s="3"/>
      <c r="T540" s="3"/>
      <c r="U540" s="3"/>
      <c r="V540" s="3" t="s">
        <v>92</v>
      </c>
      <c r="W540" s="2">
        <v>7.8</v>
      </c>
    </row>
    <row r="541" spans="1:23">
      <c r="A541" s="7"/>
      <c r="B541" s="2" t="s">
        <v>69</v>
      </c>
      <c r="C541" s="2"/>
      <c r="D541" s="2"/>
      <c r="E541" s="2"/>
      <c r="F541" s="2" t="s">
        <v>37</v>
      </c>
      <c r="G541" s="2"/>
      <c r="H541" s="3" t="s">
        <v>38</v>
      </c>
      <c r="I541" s="3"/>
      <c r="J541" s="3"/>
      <c r="K541" s="3"/>
      <c r="L541" s="3"/>
      <c r="M541" s="3"/>
      <c r="N541" s="3"/>
      <c r="O541" s="3"/>
      <c r="P541" s="3"/>
      <c r="Q541" s="2" t="s">
        <v>87</v>
      </c>
      <c r="R541" s="3"/>
      <c r="S541" s="3"/>
      <c r="T541" s="3"/>
      <c r="U541" s="3"/>
      <c r="V541" s="3"/>
      <c r="W541" s="2">
        <v>3</v>
      </c>
    </row>
    <row r="542" spans="1:23">
      <c r="A542" s="5" t="s">
        <v>56</v>
      </c>
      <c r="B542" s="5"/>
      <c r="C542" s="5"/>
      <c r="D542" s="5"/>
      <c r="E542" s="5"/>
      <c r="F542" s="5" t="s">
        <v>37</v>
      </c>
      <c r="G542" s="5"/>
      <c r="H542" s="4" t="s">
        <v>38</v>
      </c>
      <c r="I542" s="4"/>
      <c r="J542" s="4"/>
      <c r="K542" s="4"/>
      <c r="L542" s="4"/>
      <c r="M542" s="4"/>
      <c r="N542" s="4"/>
      <c r="O542" s="4"/>
      <c r="P542" s="4"/>
      <c r="Q542" s="5"/>
      <c r="R542" s="4"/>
      <c r="S542" s="4"/>
      <c r="T542" s="4" t="s">
        <v>57</v>
      </c>
      <c r="U542" s="4"/>
      <c r="V542" s="4" t="s">
        <v>92</v>
      </c>
      <c r="W542" s="5">
        <v>6</v>
      </c>
    </row>
    <row r="543" spans="1:23">
      <c r="A543" s="2" t="s">
        <v>56</v>
      </c>
      <c r="B543" s="2"/>
      <c r="C543" s="2"/>
      <c r="D543" s="2"/>
      <c r="E543" s="2"/>
      <c r="F543" s="2" t="s">
        <v>37</v>
      </c>
      <c r="G543" s="2"/>
      <c r="H543" s="3" t="s">
        <v>38</v>
      </c>
      <c r="I543" s="3"/>
      <c r="J543" s="3"/>
      <c r="K543" s="3"/>
      <c r="L543" s="3"/>
      <c r="M543" s="3"/>
      <c r="N543" s="3"/>
      <c r="O543" s="3"/>
      <c r="P543" s="3"/>
      <c r="Q543" s="2"/>
      <c r="R543" s="3"/>
      <c r="S543" s="3"/>
      <c r="T543" s="3" t="s">
        <v>57</v>
      </c>
      <c r="U543" s="3"/>
      <c r="V543" s="3" t="s">
        <v>92</v>
      </c>
      <c r="W543" s="2">
        <v>6.3</v>
      </c>
    </row>
    <row r="544" spans="1:23">
      <c r="A544" s="5" t="s">
        <v>56</v>
      </c>
      <c r="B544" s="5"/>
      <c r="C544" s="5"/>
      <c r="D544" s="5"/>
      <c r="E544" s="5"/>
      <c r="F544" s="5" t="s">
        <v>37</v>
      </c>
      <c r="G544" s="5"/>
      <c r="H544" s="4" t="s">
        <v>38</v>
      </c>
      <c r="I544" s="4"/>
      <c r="J544" s="4"/>
      <c r="K544" s="4"/>
      <c r="L544" s="4"/>
      <c r="M544" s="4"/>
      <c r="N544" s="4"/>
      <c r="O544" s="4"/>
      <c r="P544" s="4"/>
      <c r="Q544" s="5"/>
      <c r="R544" s="4"/>
      <c r="S544" s="4"/>
      <c r="T544" s="4" t="s">
        <v>57</v>
      </c>
      <c r="U544" s="4"/>
      <c r="V544" s="4" t="s">
        <v>92</v>
      </c>
      <c r="W544" s="5">
        <v>6.8</v>
      </c>
    </row>
    <row r="545" spans="1:23">
      <c r="A545" s="5" t="s">
        <v>56</v>
      </c>
      <c r="B545" s="5"/>
      <c r="C545" s="5"/>
      <c r="D545" s="5"/>
      <c r="E545" s="5"/>
      <c r="F545" s="5" t="s">
        <v>37</v>
      </c>
      <c r="G545" s="5"/>
      <c r="H545" s="4" t="s">
        <v>38</v>
      </c>
      <c r="I545" s="4"/>
      <c r="J545" s="4"/>
      <c r="K545" s="4"/>
      <c r="L545" s="4" t="s">
        <v>80</v>
      </c>
      <c r="M545" s="4"/>
      <c r="N545" s="4"/>
      <c r="O545" s="4"/>
      <c r="P545" s="4"/>
      <c r="Q545" s="5"/>
      <c r="R545" s="4"/>
      <c r="S545" s="4"/>
      <c r="T545" s="4"/>
      <c r="U545" s="4"/>
      <c r="V545" s="4" t="s">
        <v>92</v>
      </c>
      <c r="W545" s="5">
        <v>6</v>
      </c>
    </row>
    <row r="546" spans="1:23">
      <c r="A546" s="2" t="s">
        <v>56</v>
      </c>
      <c r="B546" s="2"/>
      <c r="C546" s="2"/>
      <c r="D546" s="2"/>
      <c r="E546" s="2"/>
      <c r="F546" s="2" t="s">
        <v>37</v>
      </c>
      <c r="G546" s="2"/>
      <c r="H546" s="3" t="s">
        <v>38</v>
      </c>
      <c r="I546" s="3"/>
      <c r="J546" s="3"/>
      <c r="K546" s="3"/>
      <c r="L546" s="3"/>
      <c r="M546" s="3"/>
      <c r="N546" s="3"/>
      <c r="O546" s="3"/>
      <c r="P546" s="3"/>
      <c r="Q546" s="2"/>
      <c r="R546" s="3"/>
      <c r="S546" s="3"/>
      <c r="T546" s="3"/>
      <c r="U546" s="3"/>
      <c r="V546" s="3" t="s">
        <v>92</v>
      </c>
      <c r="W546" s="2">
        <v>7.2</v>
      </c>
    </row>
    <row r="547" spans="1:23">
      <c r="A547" s="5" t="s">
        <v>56</v>
      </c>
      <c r="B547" s="5"/>
      <c r="C547" s="5"/>
      <c r="D547" s="5"/>
      <c r="E547" s="5"/>
      <c r="F547" s="5" t="s">
        <v>37</v>
      </c>
      <c r="G547" s="5"/>
      <c r="H547" s="4" t="s">
        <v>38</v>
      </c>
      <c r="I547" s="4"/>
      <c r="J547" s="4"/>
      <c r="K547" s="4"/>
      <c r="L547" s="4"/>
      <c r="M547" s="4"/>
      <c r="N547" s="4"/>
      <c r="O547" s="4"/>
      <c r="P547" s="4"/>
      <c r="Q547" s="5"/>
      <c r="R547" s="4"/>
      <c r="S547" s="4"/>
      <c r="T547" s="4" t="s">
        <v>57</v>
      </c>
      <c r="U547" s="4" t="s">
        <v>207</v>
      </c>
      <c r="V547" s="4"/>
      <c r="W547" s="5">
        <v>6</v>
      </c>
    </row>
    <row r="548" spans="1:23">
      <c r="A548" s="2" t="s">
        <v>56</v>
      </c>
      <c r="B548" s="2"/>
      <c r="C548" s="2"/>
      <c r="D548" s="2"/>
      <c r="E548" s="2"/>
      <c r="F548" s="2" t="s">
        <v>37</v>
      </c>
      <c r="G548" s="2"/>
      <c r="H548" s="3" t="s">
        <v>38</v>
      </c>
      <c r="I548" s="3"/>
      <c r="J548" s="3"/>
      <c r="K548" s="3"/>
      <c r="L548" s="3"/>
      <c r="M548" s="3"/>
      <c r="N548" s="3"/>
      <c r="O548" s="3"/>
      <c r="P548" s="3" t="s">
        <v>90</v>
      </c>
      <c r="Q548" s="2"/>
      <c r="R548" s="3" t="s">
        <v>86</v>
      </c>
      <c r="S548" s="3"/>
      <c r="T548" s="3" t="s">
        <v>57</v>
      </c>
      <c r="U548" s="3"/>
      <c r="V548" s="3"/>
      <c r="W548" s="2">
        <v>6.3</v>
      </c>
    </row>
    <row r="549" spans="1:23">
      <c r="A549" s="5" t="s">
        <v>56</v>
      </c>
      <c r="B549" s="5"/>
      <c r="C549" s="5"/>
      <c r="D549" s="5"/>
      <c r="E549" s="5"/>
      <c r="F549" s="5" t="s">
        <v>37</v>
      </c>
      <c r="G549" s="5"/>
      <c r="H549" s="4" t="s">
        <v>38</v>
      </c>
      <c r="I549" s="4"/>
      <c r="J549" s="4"/>
      <c r="K549" s="4"/>
      <c r="L549" s="4"/>
      <c r="M549" s="4"/>
      <c r="N549" s="4"/>
      <c r="O549" s="4"/>
      <c r="P549" s="4"/>
      <c r="Q549" s="5"/>
      <c r="R549" s="4" t="s">
        <v>86</v>
      </c>
      <c r="S549" s="4"/>
      <c r="T549" s="4" t="s">
        <v>57</v>
      </c>
      <c r="U549" s="4"/>
      <c r="V549" s="4"/>
      <c r="W549" s="5">
        <v>6.9</v>
      </c>
    </row>
    <row r="550" spans="1:23">
      <c r="A550" s="2" t="s">
        <v>56</v>
      </c>
      <c r="B550" s="2"/>
      <c r="C550" s="2"/>
      <c r="D550" s="2"/>
      <c r="E550" s="2"/>
      <c r="F550" s="2" t="s">
        <v>37</v>
      </c>
      <c r="G550" s="2"/>
      <c r="H550" s="3" t="s">
        <v>38</v>
      </c>
      <c r="I550" s="3"/>
      <c r="J550" s="3"/>
      <c r="K550" s="3"/>
      <c r="L550" s="3"/>
      <c r="M550" s="3"/>
      <c r="N550" s="3"/>
      <c r="O550" s="3"/>
      <c r="P550" s="3"/>
      <c r="Q550" s="2"/>
      <c r="R550" s="3" t="s">
        <v>86</v>
      </c>
      <c r="S550" s="3"/>
      <c r="T550" s="3" t="s">
        <v>57</v>
      </c>
      <c r="U550" s="3"/>
      <c r="V550" s="3"/>
      <c r="W550" s="2">
        <v>7.4</v>
      </c>
    </row>
    <row r="551" spans="1:23">
      <c r="A551" s="2" t="s">
        <v>56</v>
      </c>
      <c r="B551" s="2"/>
      <c r="C551" s="2"/>
      <c r="D551" s="2"/>
      <c r="E551" s="2"/>
      <c r="F551" s="2" t="s">
        <v>37</v>
      </c>
      <c r="G551" s="2"/>
      <c r="H551" s="3" t="s">
        <v>38</v>
      </c>
      <c r="I551" s="3"/>
      <c r="J551" s="3"/>
      <c r="K551" s="3"/>
      <c r="L551" s="3"/>
      <c r="M551" s="3"/>
      <c r="N551" s="3"/>
      <c r="O551" s="3"/>
      <c r="P551" s="3"/>
      <c r="Q551" s="2" t="s">
        <v>87</v>
      </c>
      <c r="R551" s="3"/>
      <c r="S551" s="3"/>
      <c r="T551" s="3" t="s">
        <v>57</v>
      </c>
      <c r="U551" s="3"/>
      <c r="V551" s="3"/>
      <c r="W551" s="2">
        <v>5.4</v>
      </c>
    </row>
    <row r="552" spans="1:23">
      <c r="A552" s="5" t="s">
        <v>56</v>
      </c>
      <c r="B552" s="5"/>
      <c r="C552" s="5"/>
      <c r="D552" s="5"/>
      <c r="E552" s="5"/>
      <c r="F552" s="5" t="s">
        <v>37</v>
      </c>
      <c r="G552" s="5"/>
      <c r="H552" s="4" t="s">
        <v>38</v>
      </c>
      <c r="I552" s="4"/>
      <c r="J552" s="4"/>
      <c r="K552" s="4"/>
      <c r="L552" s="4"/>
      <c r="M552" s="4"/>
      <c r="N552" s="4"/>
      <c r="O552" s="4"/>
      <c r="P552" s="4"/>
      <c r="Q552" s="5" t="s">
        <v>87</v>
      </c>
      <c r="R552" s="4"/>
      <c r="S552" s="4"/>
      <c r="T552" s="4" t="s">
        <v>57</v>
      </c>
      <c r="U552" s="4"/>
      <c r="V552" s="4"/>
      <c r="W552" s="5">
        <v>5.5</v>
      </c>
    </row>
    <row r="553" spans="1:23">
      <c r="A553" s="5" t="s">
        <v>56</v>
      </c>
      <c r="B553" s="5"/>
      <c r="C553" s="5"/>
      <c r="D553" s="5"/>
      <c r="E553" s="5"/>
      <c r="F553" s="5" t="s">
        <v>37</v>
      </c>
      <c r="G553" s="5"/>
      <c r="H553" s="4" t="s">
        <v>38</v>
      </c>
      <c r="I553" s="4"/>
      <c r="J553" s="4"/>
      <c r="K553" s="4"/>
      <c r="L553" s="4"/>
      <c r="M553" s="4"/>
      <c r="N553" s="4"/>
      <c r="O553" s="4"/>
      <c r="P553" s="4"/>
      <c r="Q553" s="5" t="s">
        <v>87</v>
      </c>
      <c r="R553" s="4"/>
      <c r="S553" s="4"/>
      <c r="T553" s="4" t="s">
        <v>57</v>
      </c>
      <c r="U553" s="4"/>
      <c r="V553" s="4"/>
      <c r="W553" s="5">
        <v>6.6</v>
      </c>
    </row>
    <row r="554" spans="1:23">
      <c r="A554" s="2" t="s">
        <v>56</v>
      </c>
      <c r="B554" s="2"/>
      <c r="C554" s="2"/>
      <c r="D554" s="2"/>
      <c r="E554" s="2"/>
      <c r="F554" s="2" t="s">
        <v>37</v>
      </c>
      <c r="G554" s="2"/>
      <c r="H554" s="3" t="s">
        <v>38</v>
      </c>
      <c r="I554" s="3"/>
      <c r="J554" s="3"/>
      <c r="K554" s="3"/>
      <c r="L554" s="3"/>
      <c r="M554" s="3"/>
      <c r="N554" s="3"/>
      <c r="O554" s="3"/>
      <c r="P554" s="3"/>
      <c r="Q554" s="2" t="s">
        <v>87</v>
      </c>
      <c r="R554" s="3"/>
      <c r="S554" s="3"/>
      <c r="T554" s="3" t="s">
        <v>57</v>
      </c>
      <c r="U554" s="3"/>
      <c r="V554" s="3"/>
      <c r="W554" s="2">
        <v>6.8</v>
      </c>
    </row>
    <row r="555" spans="1:23">
      <c r="A555" s="2" t="s">
        <v>56</v>
      </c>
      <c r="B555" s="2"/>
      <c r="C555" s="2"/>
      <c r="D555" s="2"/>
      <c r="E555" s="2"/>
      <c r="F555" s="2" t="s">
        <v>37</v>
      </c>
      <c r="G555" s="2"/>
      <c r="H555" s="3" t="s">
        <v>38</v>
      </c>
      <c r="I555" s="3"/>
      <c r="J555" s="3"/>
      <c r="K555" s="3"/>
      <c r="L555" s="3"/>
      <c r="M555" s="3"/>
      <c r="N555" s="3"/>
      <c r="O555" s="3"/>
      <c r="P555" s="3"/>
      <c r="Q555" s="2" t="s">
        <v>87</v>
      </c>
      <c r="R555" s="3"/>
      <c r="S555" s="3"/>
      <c r="T555" s="3" t="s">
        <v>57</v>
      </c>
      <c r="U555" s="3"/>
      <c r="V555" s="3"/>
      <c r="W555" s="2">
        <v>6.9</v>
      </c>
    </row>
    <row r="556" spans="1:23">
      <c r="A556" s="2" t="s">
        <v>56</v>
      </c>
      <c r="B556" s="2"/>
      <c r="C556" s="2"/>
      <c r="D556" s="2"/>
      <c r="E556" s="2"/>
      <c r="F556" s="2" t="s">
        <v>37</v>
      </c>
      <c r="G556" s="2"/>
      <c r="H556" s="3" t="s">
        <v>38</v>
      </c>
      <c r="I556" s="3"/>
      <c r="J556" s="3"/>
      <c r="K556" s="3"/>
      <c r="L556" s="3"/>
      <c r="M556" s="3"/>
      <c r="N556" s="3"/>
      <c r="O556" s="3"/>
      <c r="P556" s="3"/>
      <c r="Q556" s="2" t="s">
        <v>87</v>
      </c>
      <c r="R556" s="3"/>
      <c r="S556" s="3"/>
      <c r="T556" s="3" t="s">
        <v>57</v>
      </c>
      <c r="U556" s="3"/>
      <c r="V556" s="3"/>
      <c r="W556" s="2">
        <v>8</v>
      </c>
    </row>
    <row r="557" spans="1:23">
      <c r="A557" s="5" t="s">
        <v>56</v>
      </c>
      <c r="B557" s="5"/>
      <c r="C557" s="5"/>
      <c r="D557" s="5"/>
      <c r="E557" s="5"/>
      <c r="F557" s="5" t="s">
        <v>37</v>
      </c>
      <c r="G557" s="5"/>
      <c r="H557" s="4" t="s">
        <v>38</v>
      </c>
      <c r="I557" s="4"/>
      <c r="J557" s="4"/>
      <c r="K557" s="4"/>
      <c r="L557" s="4"/>
      <c r="M557" s="4"/>
      <c r="N557" s="4"/>
      <c r="O557" s="4"/>
      <c r="P557" s="4" t="s">
        <v>90</v>
      </c>
      <c r="Q557" s="5"/>
      <c r="R557" s="4"/>
      <c r="S557" s="4"/>
      <c r="T557" s="4" t="s">
        <v>57</v>
      </c>
      <c r="U557" s="4"/>
      <c r="V557" s="4"/>
      <c r="W557" s="5">
        <v>3.7</v>
      </c>
    </row>
    <row r="558" spans="1:23">
      <c r="A558" s="2" t="s">
        <v>56</v>
      </c>
      <c r="B558" s="2"/>
      <c r="C558" s="2"/>
      <c r="D558" s="2"/>
      <c r="E558" s="2"/>
      <c r="F558" s="2" t="s">
        <v>37</v>
      </c>
      <c r="G558" s="2"/>
      <c r="H558" s="3" t="s">
        <v>38</v>
      </c>
      <c r="I558" s="3"/>
      <c r="J558" s="3"/>
      <c r="K558" s="3"/>
      <c r="L558" s="3"/>
      <c r="M558" s="3"/>
      <c r="N558" s="3"/>
      <c r="O558" s="3"/>
      <c r="P558" s="3" t="s">
        <v>90</v>
      </c>
      <c r="Q558" s="2"/>
      <c r="R558" s="2"/>
      <c r="S558" s="3"/>
      <c r="T558" s="3" t="s">
        <v>57</v>
      </c>
      <c r="U558" s="3"/>
      <c r="V558" s="3"/>
      <c r="W558" s="2">
        <v>5.4</v>
      </c>
    </row>
    <row r="559" spans="1:23">
      <c r="A559" s="5" t="s">
        <v>56</v>
      </c>
      <c r="B559" s="5"/>
      <c r="C559" s="5"/>
      <c r="D559" s="5"/>
      <c r="E559" s="5"/>
      <c r="F559" s="5" t="s">
        <v>37</v>
      </c>
      <c r="G559" s="5"/>
      <c r="H559" s="4" t="s">
        <v>38</v>
      </c>
      <c r="I559" s="4"/>
      <c r="J559" s="4"/>
      <c r="K559" s="4"/>
      <c r="L559" s="4"/>
      <c r="M559" s="4"/>
      <c r="N559" s="4"/>
      <c r="O559" s="4"/>
      <c r="P559" s="4" t="s">
        <v>90</v>
      </c>
      <c r="Q559" s="5"/>
      <c r="R559" s="5"/>
      <c r="S559" s="4"/>
      <c r="T559" s="4" t="s">
        <v>57</v>
      </c>
      <c r="U559" s="4"/>
      <c r="V559" s="4"/>
      <c r="W559" s="5">
        <v>5.4</v>
      </c>
    </row>
    <row r="560" spans="1:23">
      <c r="A560" s="5" t="s">
        <v>56</v>
      </c>
      <c r="B560" s="5"/>
      <c r="C560" s="5"/>
      <c r="D560" s="5"/>
      <c r="E560" s="5"/>
      <c r="F560" s="5" t="s">
        <v>37</v>
      </c>
      <c r="G560" s="5"/>
      <c r="H560" s="4" t="s">
        <v>38</v>
      </c>
      <c r="I560" s="4"/>
      <c r="J560" s="4"/>
      <c r="K560" s="4"/>
      <c r="L560" s="4"/>
      <c r="M560" s="4"/>
      <c r="N560" s="4"/>
      <c r="O560" s="4"/>
      <c r="P560" s="4" t="s">
        <v>90</v>
      </c>
      <c r="Q560" s="5"/>
      <c r="R560" s="5"/>
      <c r="S560" s="4"/>
      <c r="T560" s="4" t="s">
        <v>57</v>
      </c>
      <c r="U560" s="4"/>
      <c r="V560" s="4"/>
      <c r="W560" s="5">
        <v>5.8</v>
      </c>
    </row>
    <row r="561" spans="1:23">
      <c r="A561" s="2" t="s">
        <v>56</v>
      </c>
      <c r="B561" s="2"/>
      <c r="C561" s="2"/>
      <c r="D561" s="2"/>
      <c r="E561" s="2"/>
      <c r="F561" s="2" t="s">
        <v>37</v>
      </c>
      <c r="G561" s="2"/>
      <c r="H561" s="3" t="s">
        <v>38</v>
      </c>
      <c r="I561" s="3"/>
      <c r="J561" s="3"/>
      <c r="K561" s="3"/>
      <c r="L561" s="3"/>
      <c r="M561" s="3"/>
      <c r="N561" s="3"/>
      <c r="O561" s="3"/>
      <c r="P561" s="3" t="s">
        <v>90</v>
      </c>
      <c r="Q561" s="2"/>
      <c r="R561" s="2"/>
      <c r="S561" s="3"/>
      <c r="T561" s="3" t="s">
        <v>57</v>
      </c>
      <c r="U561" s="3"/>
      <c r="V561" s="3"/>
      <c r="W561" s="2">
        <v>5.8</v>
      </c>
    </row>
    <row r="562" spans="1:23">
      <c r="A562" s="5" t="s">
        <v>56</v>
      </c>
      <c r="B562" s="5"/>
      <c r="C562" s="5"/>
      <c r="D562" s="5"/>
      <c r="E562" s="5"/>
      <c r="F562" s="5" t="s">
        <v>37</v>
      </c>
      <c r="G562" s="5"/>
      <c r="H562" s="4" t="s">
        <v>38</v>
      </c>
      <c r="I562" s="4"/>
      <c r="J562" s="4"/>
      <c r="K562" s="4"/>
      <c r="L562" s="4"/>
      <c r="M562" s="4"/>
      <c r="N562" s="4"/>
      <c r="O562" s="4"/>
      <c r="P562" s="4" t="s">
        <v>90</v>
      </c>
      <c r="Q562" s="5"/>
      <c r="R562" s="5"/>
      <c r="S562" s="4"/>
      <c r="T562" s="4" t="s">
        <v>57</v>
      </c>
      <c r="U562" s="4"/>
      <c r="V562" s="4"/>
      <c r="W562" s="5">
        <v>6</v>
      </c>
    </row>
    <row r="563" spans="1:23">
      <c r="A563" s="2" t="s">
        <v>56</v>
      </c>
      <c r="B563" s="2"/>
      <c r="C563" s="2"/>
      <c r="D563" s="2"/>
      <c r="E563" s="2"/>
      <c r="F563" s="2" t="s">
        <v>37</v>
      </c>
      <c r="G563" s="2"/>
      <c r="H563" s="3" t="s">
        <v>38</v>
      </c>
      <c r="I563" s="3"/>
      <c r="J563" s="3"/>
      <c r="K563" s="3"/>
      <c r="L563" s="3"/>
      <c r="M563" s="3"/>
      <c r="N563" s="3"/>
      <c r="O563" s="3"/>
      <c r="P563" s="3" t="s">
        <v>90</v>
      </c>
      <c r="Q563" s="2"/>
      <c r="R563" s="2"/>
      <c r="S563" s="3"/>
      <c r="T563" s="3" t="s">
        <v>57</v>
      </c>
      <c r="U563" s="3"/>
      <c r="V563" s="3"/>
      <c r="W563" s="2">
        <v>6</v>
      </c>
    </row>
    <row r="564" spans="1:23">
      <c r="A564" s="5" t="s">
        <v>56</v>
      </c>
      <c r="B564" s="5"/>
      <c r="C564" s="5"/>
      <c r="D564" s="5"/>
      <c r="E564" s="5"/>
      <c r="F564" s="5" t="s">
        <v>37</v>
      </c>
      <c r="G564" s="5"/>
      <c r="H564" s="4" t="s">
        <v>38</v>
      </c>
      <c r="I564" s="4"/>
      <c r="J564" s="4"/>
      <c r="K564" s="4"/>
      <c r="L564" s="4"/>
      <c r="M564" s="4"/>
      <c r="N564" s="4"/>
      <c r="O564" s="4"/>
      <c r="P564" s="4" t="s">
        <v>90</v>
      </c>
      <c r="Q564" s="5"/>
      <c r="R564" s="5"/>
      <c r="S564" s="4"/>
      <c r="T564" s="4" t="s">
        <v>57</v>
      </c>
      <c r="U564" s="4"/>
      <c r="V564" s="4"/>
      <c r="W564" s="5">
        <v>6.4</v>
      </c>
    </row>
    <row r="565" spans="1:23">
      <c r="A565" s="5" t="s">
        <v>56</v>
      </c>
      <c r="B565" s="5"/>
      <c r="C565" s="5"/>
      <c r="D565" s="5"/>
      <c r="E565" s="5"/>
      <c r="F565" s="5" t="s">
        <v>37</v>
      </c>
      <c r="G565" s="5"/>
      <c r="H565" s="4" t="s">
        <v>38</v>
      </c>
      <c r="I565" s="4"/>
      <c r="J565" s="4"/>
      <c r="K565" s="4"/>
      <c r="L565" s="4"/>
      <c r="M565" s="4"/>
      <c r="N565" s="4"/>
      <c r="O565" s="4"/>
      <c r="P565" s="4" t="s">
        <v>90</v>
      </c>
      <c r="Q565" s="5"/>
      <c r="R565" s="5"/>
      <c r="S565" s="4"/>
      <c r="T565" s="4" t="s">
        <v>57</v>
      </c>
      <c r="U565" s="4"/>
      <c r="V565" s="4"/>
      <c r="W565" s="5">
        <v>6.4</v>
      </c>
    </row>
    <row r="566" spans="1:23">
      <c r="A566" s="2" t="s">
        <v>56</v>
      </c>
      <c r="B566" s="2"/>
      <c r="C566" s="2"/>
      <c r="D566" s="2"/>
      <c r="E566" s="2"/>
      <c r="F566" s="2" t="s">
        <v>37</v>
      </c>
      <c r="G566" s="2"/>
      <c r="H566" s="3" t="s">
        <v>38</v>
      </c>
      <c r="I566" s="3"/>
      <c r="J566" s="3"/>
      <c r="K566" s="3"/>
      <c r="L566" s="3"/>
      <c r="M566" s="3"/>
      <c r="N566" s="3"/>
      <c r="O566" s="3"/>
      <c r="P566" s="3" t="s">
        <v>90</v>
      </c>
      <c r="Q566" s="2"/>
      <c r="R566" s="2"/>
      <c r="S566" s="3"/>
      <c r="T566" s="3" t="s">
        <v>57</v>
      </c>
      <c r="U566" s="3"/>
      <c r="V566" s="3"/>
      <c r="W566" s="2">
        <v>6.5</v>
      </c>
    </row>
    <row r="567" spans="1:23">
      <c r="A567" s="5" t="s">
        <v>56</v>
      </c>
      <c r="B567" s="5"/>
      <c r="C567" s="5"/>
      <c r="D567" s="5"/>
      <c r="E567" s="5"/>
      <c r="F567" s="5" t="s">
        <v>37</v>
      </c>
      <c r="G567" s="5"/>
      <c r="H567" s="4" t="s">
        <v>38</v>
      </c>
      <c r="I567" s="4"/>
      <c r="J567" s="4"/>
      <c r="K567" s="4"/>
      <c r="L567" s="4"/>
      <c r="M567" s="4"/>
      <c r="N567" s="4"/>
      <c r="O567" s="4"/>
      <c r="P567" s="4" t="s">
        <v>90</v>
      </c>
      <c r="Q567" s="5"/>
      <c r="R567" s="5"/>
      <c r="S567" s="4"/>
      <c r="T567" s="4" t="s">
        <v>57</v>
      </c>
      <c r="U567" s="4"/>
      <c r="V567" s="4"/>
      <c r="W567" s="5">
        <v>6.5</v>
      </c>
    </row>
    <row r="568" spans="1:23">
      <c r="A568" s="5" t="s">
        <v>56</v>
      </c>
      <c r="B568" s="5"/>
      <c r="C568" s="5"/>
      <c r="D568" s="5"/>
      <c r="E568" s="5"/>
      <c r="F568" s="5" t="s">
        <v>37</v>
      </c>
      <c r="G568" s="5"/>
      <c r="H568" s="4" t="s">
        <v>38</v>
      </c>
      <c r="I568" s="4"/>
      <c r="J568" s="4"/>
      <c r="K568" s="4"/>
      <c r="L568" s="4"/>
      <c r="M568" s="4"/>
      <c r="N568" s="4"/>
      <c r="O568" s="4"/>
      <c r="P568" s="4" t="s">
        <v>90</v>
      </c>
      <c r="Q568" s="5"/>
      <c r="R568" s="5"/>
      <c r="S568" s="4"/>
      <c r="T568" s="4" t="s">
        <v>57</v>
      </c>
      <c r="U568" s="4"/>
      <c r="V568" s="4"/>
      <c r="W568" s="5">
        <v>6.6</v>
      </c>
    </row>
    <row r="569" spans="1:23">
      <c r="A569" s="2" t="s">
        <v>56</v>
      </c>
      <c r="B569" s="2"/>
      <c r="C569" s="2"/>
      <c r="D569" s="2"/>
      <c r="E569" s="2"/>
      <c r="F569" s="2" t="s">
        <v>37</v>
      </c>
      <c r="G569" s="2"/>
      <c r="H569" s="3" t="s">
        <v>38</v>
      </c>
      <c r="I569" s="3"/>
      <c r="J569" s="3"/>
      <c r="K569" s="3"/>
      <c r="L569" s="3"/>
      <c r="M569" s="3"/>
      <c r="N569" s="3"/>
      <c r="O569" s="3"/>
      <c r="P569" s="3" t="s">
        <v>90</v>
      </c>
      <c r="Q569" s="2"/>
      <c r="R569" s="2"/>
      <c r="S569" s="3"/>
      <c r="T569" s="3" t="s">
        <v>57</v>
      </c>
      <c r="U569" s="3"/>
      <c r="V569" s="3"/>
      <c r="W569" s="2">
        <v>6.7</v>
      </c>
    </row>
    <row r="570" spans="1:23">
      <c r="A570" s="5" t="s">
        <v>56</v>
      </c>
      <c r="B570" s="5"/>
      <c r="C570" s="5"/>
      <c r="D570" s="5"/>
      <c r="E570" s="5"/>
      <c r="F570" s="5" t="s">
        <v>37</v>
      </c>
      <c r="G570" s="5"/>
      <c r="H570" s="4" t="s">
        <v>38</v>
      </c>
      <c r="I570" s="4"/>
      <c r="J570" s="4"/>
      <c r="K570" s="4"/>
      <c r="L570" s="4"/>
      <c r="M570" s="4"/>
      <c r="N570" s="4"/>
      <c r="O570" s="4"/>
      <c r="P570" s="4" t="s">
        <v>90</v>
      </c>
      <c r="Q570" s="5"/>
      <c r="R570" s="5"/>
      <c r="S570" s="4"/>
      <c r="T570" s="4" t="s">
        <v>57</v>
      </c>
      <c r="U570" s="4"/>
      <c r="V570" s="4"/>
      <c r="W570" s="5">
        <v>6.9</v>
      </c>
    </row>
    <row r="571" spans="1:23">
      <c r="A571" s="5" t="s">
        <v>56</v>
      </c>
      <c r="B571" s="5"/>
      <c r="C571" s="5"/>
      <c r="D571" s="5"/>
      <c r="E571" s="5"/>
      <c r="F571" s="5" t="s">
        <v>37</v>
      </c>
      <c r="G571" s="5"/>
      <c r="H571" s="4" t="s">
        <v>38</v>
      </c>
      <c r="I571" s="4"/>
      <c r="J571" s="4"/>
      <c r="K571" s="4"/>
      <c r="L571" s="4"/>
      <c r="M571" s="4"/>
      <c r="N571" s="4"/>
      <c r="O571" s="4"/>
      <c r="P571" s="4" t="s">
        <v>90</v>
      </c>
      <c r="Q571" s="5"/>
      <c r="R571" s="5"/>
      <c r="S571" s="4"/>
      <c r="T571" s="4" t="s">
        <v>57</v>
      </c>
      <c r="U571" s="4"/>
      <c r="V571" s="4"/>
      <c r="W571" s="5">
        <v>6.9</v>
      </c>
    </row>
    <row r="572" spans="1:23">
      <c r="A572" s="2" t="s">
        <v>56</v>
      </c>
      <c r="B572" s="2"/>
      <c r="C572" s="2"/>
      <c r="D572" s="2"/>
      <c r="E572" s="2"/>
      <c r="F572" s="2" t="s">
        <v>37</v>
      </c>
      <c r="G572" s="2"/>
      <c r="H572" s="2" t="s">
        <v>38</v>
      </c>
      <c r="I572" s="2"/>
      <c r="J572" s="2"/>
      <c r="K572" s="2"/>
      <c r="L572" s="2"/>
      <c r="M572" s="3"/>
      <c r="N572" s="3"/>
      <c r="O572" s="3"/>
      <c r="P572" s="3" t="s">
        <v>90</v>
      </c>
      <c r="Q572" s="2"/>
      <c r="R572" s="2"/>
      <c r="S572" s="3"/>
      <c r="T572" s="3" t="s">
        <v>57</v>
      </c>
      <c r="U572" s="3"/>
      <c r="V572" s="3"/>
      <c r="W572" s="2">
        <v>7.2</v>
      </c>
    </row>
    <row r="573" spans="1:23">
      <c r="A573" s="5" t="s">
        <v>56</v>
      </c>
      <c r="B573" s="5"/>
      <c r="C573" s="5"/>
      <c r="D573" s="5"/>
      <c r="E573" s="5"/>
      <c r="F573" s="5" t="s">
        <v>37</v>
      </c>
      <c r="G573" s="5"/>
      <c r="H573" s="5" t="s">
        <v>38</v>
      </c>
      <c r="I573" s="5"/>
      <c r="J573" s="5"/>
      <c r="K573" s="5"/>
      <c r="L573" s="5"/>
      <c r="M573" s="4"/>
      <c r="N573" s="4"/>
      <c r="O573" s="4"/>
      <c r="P573" s="4" t="s">
        <v>90</v>
      </c>
      <c r="Q573" s="5"/>
      <c r="R573" s="5"/>
      <c r="S573" s="4"/>
      <c r="T573" s="4" t="s">
        <v>57</v>
      </c>
      <c r="U573" s="4"/>
      <c r="V573" s="4"/>
      <c r="W573" s="5">
        <v>7.3</v>
      </c>
    </row>
    <row r="574" spans="1:23">
      <c r="A574" s="5" t="s">
        <v>56</v>
      </c>
      <c r="B574" s="5"/>
      <c r="C574" s="5"/>
      <c r="D574" s="5"/>
      <c r="E574" s="5"/>
      <c r="F574" s="5" t="s">
        <v>37</v>
      </c>
      <c r="G574" s="5"/>
      <c r="H574" s="5" t="s">
        <v>38</v>
      </c>
      <c r="I574" s="5"/>
      <c r="J574" s="5"/>
      <c r="K574" s="5"/>
      <c r="L574" s="5"/>
      <c r="M574" s="4"/>
      <c r="N574" s="4"/>
      <c r="O574" s="4"/>
      <c r="P574" s="4" t="s">
        <v>90</v>
      </c>
      <c r="Q574" s="5"/>
      <c r="R574" s="5"/>
      <c r="S574" s="4"/>
      <c r="T574" s="4" t="s">
        <v>57</v>
      </c>
      <c r="U574" s="4"/>
      <c r="V574" s="4"/>
      <c r="W574" s="5">
        <v>7.3</v>
      </c>
    </row>
    <row r="575" spans="1:23">
      <c r="A575" s="5" t="s">
        <v>56</v>
      </c>
      <c r="B575" s="5"/>
      <c r="C575" s="5"/>
      <c r="D575" s="5"/>
      <c r="E575" s="5"/>
      <c r="F575" s="5" t="s">
        <v>37</v>
      </c>
      <c r="G575" s="5"/>
      <c r="H575" s="5" t="s">
        <v>38</v>
      </c>
      <c r="I575" s="5"/>
      <c r="J575" s="5"/>
      <c r="K575" s="5"/>
      <c r="L575" s="5"/>
      <c r="M575" s="4"/>
      <c r="N575" s="4"/>
      <c r="O575" s="4"/>
      <c r="P575" s="4" t="s">
        <v>90</v>
      </c>
      <c r="Q575" s="5"/>
      <c r="R575" s="5"/>
      <c r="S575" s="4"/>
      <c r="T575" s="4" t="s">
        <v>57</v>
      </c>
      <c r="U575" s="4"/>
      <c r="V575" s="4"/>
      <c r="W575" s="5">
        <v>7.6</v>
      </c>
    </row>
    <row r="576" spans="1:23">
      <c r="A576" s="2" t="s">
        <v>56</v>
      </c>
      <c r="B576" s="2"/>
      <c r="C576" s="2"/>
      <c r="D576" s="2"/>
      <c r="E576" s="2"/>
      <c r="F576" s="2" t="s">
        <v>37</v>
      </c>
      <c r="G576" s="2"/>
      <c r="H576" s="2" t="s">
        <v>38</v>
      </c>
      <c r="I576" s="2"/>
      <c r="J576" s="2"/>
      <c r="K576" s="2"/>
      <c r="L576" s="2"/>
      <c r="M576" s="3"/>
      <c r="N576" s="3"/>
      <c r="O576" s="3"/>
      <c r="P576" s="3"/>
      <c r="Q576" s="2"/>
      <c r="R576" s="2"/>
      <c r="S576" s="3"/>
      <c r="T576" s="3" t="s">
        <v>57</v>
      </c>
      <c r="U576" s="3"/>
      <c r="V576" s="3"/>
      <c r="W576" s="2">
        <v>5.0999999999999996</v>
      </c>
    </row>
    <row r="577" spans="1:23">
      <c r="A577" s="5" t="s">
        <v>56</v>
      </c>
      <c r="B577" s="5"/>
      <c r="C577" s="5"/>
      <c r="D577" s="5"/>
      <c r="E577" s="5"/>
      <c r="F577" s="5" t="s">
        <v>37</v>
      </c>
      <c r="G577" s="5"/>
      <c r="H577" s="5" t="s">
        <v>38</v>
      </c>
      <c r="I577" s="5"/>
      <c r="J577" s="5"/>
      <c r="K577" s="5"/>
      <c r="L577" s="5"/>
      <c r="M577" s="4"/>
      <c r="N577" s="4"/>
      <c r="O577" s="4"/>
      <c r="P577" s="4"/>
      <c r="Q577" s="5"/>
      <c r="R577" s="5"/>
      <c r="S577" s="4"/>
      <c r="T577" s="4" t="s">
        <v>57</v>
      </c>
      <c r="U577" s="4"/>
      <c r="V577" s="4"/>
      <c r="W577" s="5">
        <v>5.5</v>
      </c>
    </row>
    <row r="578" spans="1:23">
      <c r="A578" s="5" t="s">
        <v>56</v>
      </c>
      <c r="B578" s="5"/>
      <c r="C578" s="5"/>
      <c r="D578" s="5"/>
      <c r="E578" s="5"/>
      <c r="F578" s="5" t="s">
        <v>37</v>
      </c>
      <c r="G578" s="5"/>
      <c r="H578" s="5" t="s">
        <v>38</v>
      </c>
      <c r="I578" s="5"/>
      <c r="J578" s="5"/>
      <c r="K578" s="5"/>
      <c r="L578" s="5"/>
      <c r="M578" s="4"/>
      <c r="N578" s="4"/>
      <c r="O578" s="4"/>
      <c r="P578" s="4"/>
      <c r="Q578" s="5"/>
      <c r="R578" s="5"/>
      <c r="S578" s="4"/>
      <c r="T578" s="4" t="s">
        <v>57</v>
      </c>
      <c r="U578" s="4"/>
      <c r="V578" s="4"/>
      <c r="W578" s="5">
        <v>5.6</v>
      </c>
    </row>
    <row r="579" spans="1:23">
      <c r="A579" s="2" t="s">
        <v>56</v>
      </c>
      <c r="B579" s="2"/>
      <c r="C579" s="2"/>
      <c r="D579" s="2"/>
      <c r="E579" s="2"/>
      <c r="F579" s="2" t="s">
        <v>37</v>
      </c>
      <c r="G579" s="2"/>
      <c r="H579" s="2" t="s">
        <v>38</v>
      </c>
      <c r="I579" s="2"/>
      <c r="J579" s="2"/>
      <c r="K579" s="2"/>
      <c r="L579" s="2"/>
      <c r="M579" s="3"/>
      <c r="N579" s="3"/>
      <c r="O579" s="3"/>
      <c r="P579" s="3"/>
      <c r="Q579" s="2"/>
      <c r="R579" s="2"/>
      <c r="S579" s="3"/>
      <c r="T579" s="3" t="s">
        <v>57</v>
      </c>
      <c r="U579" s="3"/>
      <c r="V579" s="3"/>
      <c r="W579" s="2">
        <v>5.7</v>
      </c>
    </row>
    <row r="580" spans="1:23">
      <c r="A580" s="5" t="s">
        <v>56</v>
      </c>
      <c r="B580" s="5"/>
      <c r="C580" s="5"/>
      <c r="D580" s="5"/>
      <c r="E580" s="5"/>
      <c r="F580" s="5" t="s">
        <v>37</v>
      </c>
      <c r="G580" s="5"/>
      <c r="H580" s="5" t="s">
        <v>38</v>
      </c>
      <c r="I580" s="5"/>
      <c r="J580" s="5"/>
      <c r="K580" s="5"/>
      <c r="L580" s="5"/>
      <c r="M580" s="4"/>
      <c r="N580" s="4"/>
      <c r="O580" s="4"/>
      <c r="P580" s="4"/>
      <c r="Q580" s="5"/>
      <c r="R580" s="5"/>
      <c r="S580" s="4"/>
      <c r="T580" s="4" t="s">
        <v>57</v>
      </c>
      <c r="U580" s="4"/>
      <c r="V580" s="4"/>
      <c r="W580" s="5">
        <v>5.7</v>
      </c>
    </row>
    <row r="581" spans="1:23">
      <c r="A581" s="2" t="s">
        <v>56</v>
      </c>
      <c r="B581" s="2"/>
      <c r="C581" s="2"/>
      <c r="D581" s="2"/>
      <c r="E581" s="2"/>
      <c r="F581" s="2" t="s">
        <v>37</v>
      </c>
      <c r="G581" s="2"/>
      <c r="H581" s="2" t="s">
        <v>38</v>
      </c>
      <c r="I581" s="2"/>
      <c r="J581" s="2"/>
      <c r="K581" s="2"/>
      <c r="L581" s="2"/>
      <c r="M581" s="3"/>
      <c r="N581" s="3"/>
      <c r="O581" s="3"/>
      <c r="P581" s="3"/>
      <c r="Q581" s="2"/>
      <c r="R581" s="2"/>
      <c r="S581" s="3"/>
      <c r="T581" s="3" t="s">
        <v>57</v>
      </c>
      <c r="U581" s="3"/>
      <c r="V581" s="3"/>
      <c r="W581" s="2">
        <v>5.7</v>
      </c>
    </row>
    <row r="582" spans="1:23">
      <c r="A582" s="2" t="s">
        <v>56</v>
      </c>
      <c r="B582" s="2"/>
      <c r="C582" s="2"/>
      <c r="D582" s="2"/>
      <c r="E582" s="2"/>
      <c r="F582" s="2" t="s">
        <v>37</v>
      </c>
      <c r="G582" s="2"/>
      <c r="H582" s="2" t="s">
        <v>38</v>
      </c>
      <c r="I582" s="2"/>
      <c r="J582" s="2"/>
      <c r="K582" s="2"/>
      <c r="L582" s="2"/>
      <c r="M582" s="3"/>
      <c r="N582" s="3"/>
      <c r="O582" s="3"/>
      <c r="P582" s="3"/>
      <c r="Q582" s="2"/>
      <c r="R582" s="2"/>
      <c r="S582" s="3"/>
      <c r="T582" s="3" t="s">
        <v>57</v>
      </c>
      <c r="U582" s="3"/>
      <c r="V582" s="3"/>
      <c r="W582" s="2">
        <v>5.8</v>
      </c>
    </row>
    <row r="583" spans="1:23">
      <c r="A583" s="2" t="s">
        <v>56</v>
      </c>
      <c r="B583" s="2"/>
      <c r="C583" s="2"/>
      <c r="D583" s="2"/>
      <c r="E583" s="2"/>
      <c r="F583" s="2" t="s">
        <v>37</v>
      </c>
      <c r="G583" s="2"/>
      <c r="H583" s="2" t="s">
        <v>38</v>
      </c>
      <c r="I583" s="2"/>
      <c r="J583" s="2"/>
      <c r="K583" s="2"/>
      <c r="L583" s="2"/>
      <c r="M583" s="3"/>
      <c r="N583" s="3"/>
      <c r="O583" s="3"/>
      <c r="P583" s="3"/>
      <c r="Q583" s="2"/>
      <c r="R583" s="2"/>
      <c r="S583" s="3"/>
      <c r="T583" s="3" t="s">
        <v>57</v>
      </c>
      <c r="U583" s="3"/>
      <c r="V583" s="3"/>
      <c r="W583" s="2">
        <v>5.8</v>
      </c>
    </row>
    <row r="584" spans="1:23">
      <c r="A584" s="2" t="s">
        <v>56</v>
      </c>
      <c r="B584" s="2"/>
      <c r="C584" s="2"/>
      <c r="D584" s="2"/>
      <c r="E584" s="2"/>
      <c r="F584" s="2" t="s">
        <v>37</v>
      </c>
      <c r="G584" s="2"/>
      <c r="H584" s="2" t="s">
        <v>38</v>
      </c>
      <c r="I584" s="2"/>
      <c r="J584" s="2"/>
      <c r="K584" s="2"/>
      <c r="L584" s="2"/>
      <c r="M584" s="3"/>
      <c r="N584" s="3"/>
      <c r="O584" s="3"/>
      <c r="P584" s="3"/>
      <c r="Q584" s="2"/>
      <c r="R584" s="2"/>
      <c r="S584" s="3"/>
      <c r="T584" s="3" t="s">
        <v>57</v>
      </c>
      <c r="U584" s="3"/>
      <c r="V584" s="3"/>
      <c r="W584" s="2">
        <v>5.8</v>
      </c>
    </row>
    <row r="585" spans="1:23">
      <c r="A585" s="5" t="s">
        <v>56</v>
      </c>
      <c r="B585" s="5"/>
      <c r="C585" s="5"/>
      <c r="D585" s="5"/>
      <c r="E585" s="5"/>
      <c r="F585" s="5" t="s">
        <v>37</v>
      </c>
      <c r="G585" s="5"/>
      <c r="H585" s="5" t="s">
        <v>38</v>
      </c>
      <c r="I585" s="5"/>
      <c r="J585" s="5"/>
      <c r="K585" s="5"/>
      <c r="L585" s="5"/>
      <c r="M585" s="4"/>
      <c r="N585" s="4"/>
      <c r="O585" s="4"/>
      <c r="P585" s="4"/>
      <c r="Q585" s="5"/>
      <c r="R585" s="5"/>
      <c r="S585" s="4"/>
      <c r="T585" s="4" t="s">
        <v>57</v>
      </c>
      <c r="U585" s="4"/>
      <c r="V585" s="4"/>
      <c r="W585" s="5">
        <v>5.9</v>
      </c>
    </row>
    <row r="586" spans="1:23">
      <c r="A586" s="2" t="s">
        <v>56</v>
      </c>
      <c r="B586" s="2"/>
      <c r="C586" s="2"/>
      <c r="D586" s="2"/>
      <c r="E586" s="2"/>
      <c r="F586" s="2" t="s">
        <v>37</v>
      </c>
      <c r="G586" s="2"/>
      <c r="H586" s="2" t="s">
        <v>38</v>
      </c>
      <c r="I586" s="2"/>
      <c r="J586" s="2"/>
      <c r="K586" s="2"/>
      <c r="L586" s="2"/>
      <c r="M586" s="3"/>
      <c r="N586" s="3"/>
      <c r="O586" s="3"/>
      <c r="P586" s="3"/>
      <c r="Q586" s="2"/>
      <c r="R586" s="2"/>
      <c r="S586" s="3"/>
      <c r="T586" s="3" t="s">
        <v>57</v>
      </c>
      <c r="U586" s="3"/>
      <c r="V586" s="3"/>
      <c r="W586" s="2">
        <v>5.9</v>
      </c>
    </row>
    <row r="587" spans="1:23">
      <c r="A587" s="5" t="s">
        <v>56</v>
      </c>
      <c r="B587" s="5"/>
      <c r="C587" s="5"/>
      <c r="D587" s="5"/>
      <c r="E587" s="5"/>
      <c r="F587" s="5" t="s">
        <v>37</v>
      </c>
      <c r="G587" s="5"/>
      <c r="H587" s="5" t="s">
        <v>38</v>
      </c>
      <c r="I587" s="5"/>
      <c r="J587" s="5"/>
      <c r="K587" s="5"/>
      <c r="L587" s="5"/>
      <c r="M587" s="4"/>
      <c r="N587" s="4"/>
      <c r="O587" s="4"/>
      <c r="P587" s="4"/>
      <c r="Q587" s="5"/>
      <c r="R587" s="5"/>
      <c r="S587" s="4"/>
      <c r="T587" s="4" t="s">
        <v>57</v>
      </c>
      <c r="U587" s="4"/>
      <c r="V587" s="4"/>
      <c r="W587" s="5">
        <v>6</v>
      </c>
    </row>
    <row r="588" spans="1:23">
      <c r="A588" s="5" t="s">
        <v>56</v>
      </c>
      <c r="B588" s="5"/>
      <c r="C588" s="5"/>
      <c r="D588" s="5"/>
      <c r="E588" s="5"/>
      <c r="F588" s="5" t="s">
        <v>37</v>
      </c>
      <c r="G588" s="5"/>
      <c r="H588" s="5" t="s">
        <v>38</v>
      </c>
      <c r="I588" s="5"/>
      <c r="J588" s="5"/>
      <c r="K588" s="5"/>
      <c r="L588" s="5"/>
      <c r="M588" s="4"/>
      <c r="N588" s="4"/>
      <c r="O588" s="4"/>
      <c r="P588" s="4"/>
      <c r="Q588" s="5"/>
      <c r="R588" s="5"/>
      <c r="S588" s="4"/>
      <c r="T588" s="4" t="s">
        <v>57</v>
      </c>
      <c r="U588" s="4"/>
      <c r="V588" s="4"/>
      <c r="W588" s="5">
        <v>6</v>
      </c>
    </row>
    <row r="589" spans="1:23">
      <c r="A589" s="2" t="s">
        <v>56</v>
      </c>
      <c r="B589" s="2"/>
      <c r="C589" s="2"/>
      <c r="D589" s="2"/>
      <c r="E589" s="2"/>
      <c r="F589" s="2" t="s">
        <v>37</v>
      </c>
      <c r="G589" s="2"/>
      <c r="H589" s="2" t="s">
        <v>38</v>
      </c>
      <c r="I589" s="2"/>
      <c r="J589" s="2"/>
      <c r="K589" s="2"/>
      <c r="L589" s="2"/>
      <c r="M589" s="3"/>
      <c r="N589" s="3"/>
      <c r="O589" s="3"/>
      <c r="P589" s="3"/>
      <c r="Q589" s="2"/>
      <c r="R589" s="2"/>
      <c r="S589" s="3"/>
      <c r="T589" s="3" t="s">
        <v>57</v>
      </c>
      <c r="U589" s="3"/>
      <c r="V589" s="3"/>
      <c r="W589" s="2">
        <v>6.1</v>
      </c>
    </row>
    <row r="590" spans="1:23">
      <c r="A590" s="5" t="s">
        <v>56</v>
      </c>
      <c r="B590" s="5"/>
      <c r="C590" s="5"/>
      <c r="D590" s="5"/>
      <c r="E590" s="5"/>
      <c r="F590" s="5" t="s">
        <v>37</v>
      </c>
      <c r="G590" s="5"/>
      <c r="H590" s="5" t="s">
        <v>38</v>
      </c>
      <c r="I590" s="5"/>
      <c r="J590" s="5"/>
      <c r="K590" s="5"/>
      <c r="L590" s="5"/>
      <c r="M590" s="4"/>
      <c r="N590" s="4"/>
      <c r="O590" s="4"/>
      <c r="P590" s="4"/>
      <c r="Q590" s="5"/>
      <c r="R590" s="5"/>
      <c r="S590" s="4"/>
      <c r="T590" s="4" t="s">
        <v>57</v>
      </c>
      <c r="U590" s="4"/>
      <c r="V590" s="4"/>
      <c r="W590" s="5">
        <v>6.1</v>
      </c>
    </row>
    <row r="591" spans="1:23">
      <c r="A591" s="5" t="s">
        <v>56</v>
      </c>
      <c r="B591" s="5"/>
      <c r="C591" s="5"/>
      <c r="D591" s="5"/>
      <c r="E591" s="5"/>
      <c r="F591" s="5" t="s">
        <v>37</v>
      </c>
      <c r="G591" s="5"/>
      <c r="H591" s="5" t="s">
        <v>38</v>
      </c>
      <c r="I591" s="5"/>
      <c r="J591" s="5"/>
      <c r="K591" s="5"/>
      <c r="L591" s="5"/>
      <c r="M591" s="4"/>
      <c r="N591" s="4"/>
      <c r="O591" s="4"/>
      <c r="P591" s="4"/>
      <c r="Q591" s="5"/>
      <c r="R591" s="5"/>
      <c r="S591" s="4"/>
      <c r="T591" s="4" t="s">
        <v>57</v>
      </c>
      <c r="U591" s="4"/>
      <c r="V591" s="4"/>
      <c r="W591" s="5">
        <v>6.1</v>
      </c>
    </row>
    <row r="592" spans="1:23">
      <c r="A592" s="2" t="s">
        <v>56</v>
      </c>
      <c r="B592" s="2"/>
      <c r="C592" s="2"/>
      <c r="D592" s="2"/>
      <c r="E592" s="2"/>
      <c r="F592" s="2" t="s">
        <v>37</v>
      </c>
      <c r="G592" s="2"/>
      <c r="H592" s="2" t="s">
        <v>38</v>
      </c>
      <c r="I592" s="2"/>
      <c r="J592" s="2"/>
      <c r="K592" s="2"/>
      <c r="L592" s="2"/>
      <c r="M592" s="3"/>
      <c r="N592" s="3"/>
      <c r="O592" s="3"/>
      <c r="P592" s="3"/>
      <c r="Q592" s="2"/>
      <c r="R592" s="2"/>
      <c r="S592" s="3"/>
      <c r="T592" s="3" t="s">
        <v>57</v>
      </c>
      <c r="U592" s="3"/>
      <c r="V592" s="3"/>
      <c r="W592" s="2">
        <v>6.1</v>
      </c>
    </row>
    <row r="593" spans="1:23">
      <c r="A593" s="5" t="s">
        <v>56</v>
      </c>
      <c r="B593" s="5"/>
      <c r="C593" s="5"/>
      <c r="D593" s="5"/>
      <c r="E593" s="5"/>
      <c r="F593" s="5" t="s">
        <v>37</v>
      </c>
      <c r="G593" s="5"/>
      <c r="H593" s="5" t="s">
        <v>38</v>
      </c>
      <c r="I593" s="5"/>
      <c r="J593" s="5"/>
      <c r="K593" s="5"/>
      <c r="L593" s="5"/>
      <c r="M593" s="4"/>
      <c r="N593" s="4"/>
      <c r="O593" s="4"/>
      <c r="P593" s="4"/>
      <c r="Q593" s="5"/>
      <c r="R593" s="5"/>
      <c r="S593" s="4"/>
      <c r="T593" s="4" t="s">
        <v>57</v>
      </c>
      <c r="U593" s="4"/>
      <c r="V593" s="4"/>
      <c r="W593" s="5">
        <v>6.1</v>
      </c>
    </row>
    <row r="594" spans="1:23">
      <c r="A594" s="5" t="s">
        <v>56</v>
      </c>
      <c r="B594" s="5"/>
      <c r="C594" s="5"/>
      <c r="D594" s="5"/>
      <c r="E594" s="5"/>
      <c r="F594" s="5" t="s">
        <v>37</v>
      </c>
      <c r="G594" s="5"/>
      <c r="H594" s="5" t="s">
        <v>38</v>
      </c>
      <c r="I594" s="5"/>
      <c r="J594" s="5"/>
      <c r="K594" s="5"/>
      <c r="L594" s="5"/>
      <c r="M594" s="4"/>
      <c r="N594" s="4"/>
      <c r="O594" s="4"/>
      <c r="P594" s="4"/>
      <c r="Q594" s="5"/>
      <c r="R594" s="5"/>
      <c r="S594" s="4"/>
      <c r="T594" s="4" t="s">
        <v>57</v>
      </c>
      <c r="U594" s="4"/>
      <c r="V594" s="4"/>
      <c r="W594" s="5">
        <v>6.1</v>
      </c>
    </row>
    <row r="595" spans="1:23">
      <c r="A595" s="2" t="s">
        <v>56</v>
      </c>
      <c r="B595" s="2"/>
      <c r="C595" s="2"/>
      <c r="D595" s="2"/>
      <c r="E595" s="2"/>
      <c r="F595" s="2" t="s">
        <v>37</v>
      </c>
      <c r="G595" s="2"/>
      <c r="H595" s="2" t="s">
        <v>38</v>
      </c>
      <c r="I595" s="2"/>
      <c r="J595" s="2"/>
      <c r="K595" s="2"/>
      <c r="L595" s="2"/>
      <c r="M595" s="3"/>
      <c r="N595" s="3"/>
      <c r="O595" s="3"/>
      <c r="P595" s="3"/>
      <c r="Q595" s="2"/>
      <c r="R595" s="2"/>
      <c r="S595" s="3"/>
      <c r="T595" s="3" t="s">
        <v>57</v>
      </c>
      <c r="U595" s="3"/>
      <c r="V595" s="3"/>
      <c r="W595" s="2">
        <v>6.3</v>
      </c>
    </row>
    <row r="596" spans="1:23">
      <c r="A596" s="2" t="s">
        <v>56</v>
      </c>
      <c r="B596" s="2"/>
      <c r="C596" s="2"/>
      <c r="D596" s="2"/>
      <c r="E596" s="2"/>
      <c r="F596" s="2" t="s">
        <v>37</v>
      </c>
      <c r="G596" s="2"/>
      <c r="H596" s="2" t="s">
        <v>38</v>
      </c>
      <c r="I596" s="2"/>
      <c r="J596" s="2"/>
      <c r="K596" s="2"/>
      <c r="L596" s="2"/>
      <c r="M596" s="3"/>
      <c r="N596" s="3"/>
      <c r="O596" s="3"/>
      <c r="P596" s="3"/>
      <c r="Q596" s="2"/>
      <c r="R596" s="2"/>
      <c r="S596" s="3"/>
      <c r="T596" s="3" t="s">
        <v>57</v>
      </c>
      <c r="U596" s="3"/>
      <c r="V596" s="3"/>
      <c r="W596" s="2">
        <v>6.3</v>
      </c>
    </row>
    <row r="597" spans="1:23">
      <c r="A597" s="2" t="s">
        <v>56</v>
      </c>
      <c r="B597" s="2"/>
      <c r="C597" s="2"/>
      <c r="D597" s="2"/>
      <c r="E597" s="2"/>
      <c r="F597" s="2" t="s">
        <v>37</v>
      </c>
      <c r="G597" s="2"/>
      <c r="H597" s="2" t="s">
        <v>38</v>
      </c>
      <c r="I597" s="2"/>
      <c r="J597" s="2"/>
      <c r="K597" s="2"/>
      <c r="L597" s="2"/>
      <c r="M597" s="3"/>
      <c r="N597" s="3"/>
      <c r="O597" s="3"/>
      <c r="P597" s="3"/>
      <c r="Q597" s="3"/>
      <c r="R597" s="2"/>
      <c r="S597" s="3"/>
      <c r="T597" s="3" t="s">
        <v>57</v>
      </c>
      <c r="U597" s="3"/>
      <c r="V597" s="3"/>
      <c r="W597" s="2">
        <v>6.3</v>
      </c>
    </row>
    <row r="598" spans="1:23">
      <c r="A598" s="2" t="s">
        <v>56</v>
      </c>
      <c r="B598" s="2"/>
      <c r="C598" s="2"/>
      <c r="D598" s="2"/>
      <c r="E598" s="2"/>
      <c r="F598" s="2" t="s">
        <v>37</v>
      </c>
      <c r="G598" s="2"/>
      <c r="H598" s="2" t="s">
        <v>38</v>
      </c>
      <c r="I598" s="2"/>
      <c r="J598" s="2"/>
      <c r="K598" s="2"/>
      <c r="L598" s="2"/>
      <c r="M598" s="3"/>
      <c r="N598" s="3"/>
      <c r="O598" s="3"/>
      <c r="P598" s="3"/>
      <c r="Q598" s="3"/>
      <c r="R598" s="2"/>
      <c r="S598" s="3"/>
      <c r="T598" s="3" t="s">
        <v>57</v>
      </c>
      <c r="U598" s="3"/>
      <c r="V598" s="3"/>
      <c r="W598" s="2">
        <v>6.4</v>
      </c>
    </row>
    <row r="599" spans="1:23">
      <c r="A599" s="2" t="s">
        <v>56</v>
      </c>
      <c r="B599" s="2"/>
      <c r="C599" s="2"/>
      <c r="D599" s="2"/>
      <c r="E599" s="2"/>
      <c r="F599" s="2" t="s">
        <v>37</v>
      </c>
      <c r="G599" s="2"/>
      <c r="H599" s="2" t="s">
        <v>38</v>
      </c>
      <c r="I599" s="2"/>
      <c r="J599" s="2"/>
      <c r="K599" s="2"/>
      <c r="L599" s="2"/>
      <c r="M599" s="3"/>
      <c r="N599" s="3"/>
      <c r="O599" s="3"/>
      <c r="P599" s="3"/>
      <c r="Q599" s="3"/>
      <c r="R599" s="2"/>
      <c r="S599" s="3"/>
      <c r="T599" s="3" t="s">
        <v>57</v>
      </c>
      <c r="U599" s="3"/>
      <c r="V599" s="3"/>
      <c r="W599" s="2">
        <v>6.5</v>
      </c>
    </row>
    <row r="600" spans="1:23">
      <c r="A600" s="5" t="s">
        <v>56</v>
      </c>
      <c r="B600" s="5"/>
      <c r="C600" s="5"/>
      <c r="D600" s="5"/>
      <c r="E600" s="5"/>
      <c r="F600" s="5" t="s">
        <v>37</v>
      </c>
      <c r="G600" s="5"/>
      <c r="H600" s="5" t="s">
        <v>38</v>
      </c>
      <c r="I600" s="5"/>
      <c r="J600" s="5"/>
      <c r="K600" s="5"/>
      <c r="L600" s="5"/>
      <c r="M600" s="4"/>
      <c r="N600" s="4"/>
      <c r="O600" s="4"/>
      <c r="P600" s="4"/>
      <c r="Q600" s="4"/>
      <c r="R600" s="5"/>
      <c r="S600" s="4"/>
      <c r="T600" s="4" t="s">
        <v>57</v>
      </c>
      <c r="U600" s="4"/>
      <c r="V600" s="4"/>
      <c r="W600" s="5">
        <v>6.5</v>
      </c>
    </row>
    <row r="601" spans="1:23">
      <c r="A601" s="5" t="s">
        <v>56</v>
      </c>
      <c r="B601" s="5"/>
      <c r="C601" s="5"/>
      <c r="D601" s="5"/>
      <c r="E601" s="5"/>
      <c r="F601" s="5" t="s">
        <v>37</v>
      </c>
      <c r="G601" s="5"/>
      <c r="H601" s="5" t="s">
        <v>38</v>
      </c>
      <c r="I601" s="5"/>
      <c r="J601" s="5"/>
      <c r="K601" s="5"/>
      <c r="L601" s="5"/>
      <c r="M601" s="4"/>
      <c r="N601" s="4"/>
      <c r="O601" s="4"/>
      <c r="P601" s="4"/>
      <c r="Q601" s="4"/>
      <c r="R601" s="5"/>
      <c r="S601" s="4"/>
      <c r="T601" s="4" t="s">
        <v>57</v>
      </c>
      <c r="U601" s="4"/>
      <c r="V601" s="4"/>
      <c r="W601" s="5">
        <v>6.5</v>
      </c>
    </row>
    <row r="602" spans="1:23">
      <c r="A602" s="2" t="s">
        <v>56</v>
      </c>
      <c r="B602" s="2"/>
      <c r="C602" s="2"/>
      <c r="D602" s="2"/>
      <c r="E602" s="2"/>
      <c r="F602" s="2" t="s">
        <v>37</v>
      </c>
      <c r="G602" s="2"/>
      <c r="H602" s="2" t="s">
        <v>38</v>
      </c>
      <c r="I602" s="2"/>
      <c r="J602" s="2"/>
      <c r="K602" s="2"/>
      <c r="L602" s="2"/>
      <c r="M602" s="3"/>
      <c r="N602" s="3"/>
      <c r="O602" s="3"/>
      <c r="P602" s="3"/>
      <c r="Q602" s="3"/>
      <c r="R602" s="2"/>
      <c r="S602" s="3"/>
      <c r="T602" s="3" t="s">
        <v>57</v>
      </c>
      <c r="U602" s="3"/>
      <c r="V602" s="3"/>
      <c r="W602" s="2">
        <v>6.5</v>
      </c>
    </row>
    <row r="603" spans="1:23">
      <c r="A603" s="2" t="s">
        <v>56</v>
      </c>
      <c r="B603" s="2"/>
      <c r="C603" s="2"/>
      <c r="D603" s="2"/>
      <c r="E603" s="2"/>
      <c r="F603" s="2" t="s">
        <v>37</v>
      </c>
      <c r="G603" s="2"/>
      <c r="H603" s="2" t="s">
        <v>38</v>
      </c>
      <c r="I603" s="2"/>
      <c r="J603" s="2"/>
      <c r="K603" s="2"/>
      <c r="L603" s="2"/>
      <c r="M603" s="3"/>
      <c r="N603" s="3"/>
      <c r="O603" s="3"/>
      <c r="P603" s="3"/>
      <c r="Q603" s="3"/>
      <c r="R603" s="2"/>
      <c r="S603" s="3"/>
      <c r="T603" s="3" t="s">
        <v>57</v>
      </c>
      <c r="U603" s="3"/>
      <c r="V603" s="3"/>
      <c r="W603" s="2">
        <v>6.5</v>
      </c>
    </row>
    <row r="604" spans="1:23">
      <c r="A604" s="2" t="s">
        <v>56</v>
      </c>
      <c r="B604" s="2"/>
      <c r="C604" s="2"/>
      <c r="D604" s="2"/>
      <c r="E604" s="2"/>
      <c r="F604" s="2" t="s">
        <v>37</v>
      </c>
      <c r="G604" s="2"/>
      <c r="H604" s="2" t="s">
        <v>38</v>
      </c>
      <c r="I604" s="2"/>
      <c r="J604" s="2"/>
      <c r="K604" s="2"/>
      <c r="L604" s="2"/>
      <c r="M604" s="3"/>
      <c r="N604" s="3"/>
      <c r="O604" s="3"/>
      <c r="P604" s="3"/>
      <c r="Q604" s="3"/>
      <c r="R604" s="2"/>
      <c r="S604" s="3"/>
      <c r="T604" s="3" t="s">
        <v>57</v>
      </c>
      <c r="U604" s="3"/>
      <c r="V604" s="3"/>
      <c r="W604" s="2">
        <v>6.5</v>
      </c>
    </row>
    <row r="605" spans="1:23">
      <c r="A605" s="5" t="s">
        <v>56</v>
      </c>
      <c r="B605" s="5"/>
      <c r="C605" s="5"/>
      <c r="D605" s="5"/>
      <c r="E605" s="5"/>
      <c r="F605" s="5" t="s">
        <v>37</v>
      </c>
      <c r="G605" s="5"/>
      <c r="H605" s="5" t="s">
        <v>38</v>
      </c>
      <c r="I605" s="5"/>
      <c r="J605" s="5"/>
      <c r="K605" s="5"/>
      <c r="L605" s="5"/>
      <c r="M605" s="4"/>
      <c r="N605" s="4"/>
      <c r="O605" s="4"/>
      <c r="P605" s="4"/>
      <c r="Q605" s="4"/>
      <c r="R605" s="5"/>
      <c r="S605" s="4"/>
      <c r="T605" s="4" t="s">
        <v>57</v>
      </c>
      <c r="U605" s="4"/>
      <c r="V605" s="4"/>
      <c r="W605" s="5">
        <v>6.6</v>
      </c>
    </row>
    <row r="606" spans="1:23">
      <c r="A606" s="2" t="s">
        <v>56</v>
      </c>
      <c r="B606" s="2"/>
      <c r="C606" s="2"/>
      <c r="D606" s="2"/>
      <c r="E606" s="2"/>
      <c r="F606" s="2" t="s">
        <v>37</v>
      </c>
      <c r="G606" s="2"/>
      <c r="H606" s="2" t="s">
        <v>38</v>
      </c>
      <c r="I606" s="2"/>
      <c r="J606" s="2"/>
      <c r="K606" s="2"/>
      <c r="L606" s="2"/>
      <c r="M606" s="3"/>
      <c r="N606" s="3"/>
      <c r="O606" s="3"/>
      <c r="P606" s="3"/>
      <c r="Q606" s="3"/>
      <c r="R606" s="2"/>
      <c r="S606" s="3"/>
      <c r="T606" s="3" t="s">
        <v>57</v>
      </c>
      <c r="U606" s="3"/>
      <c r="V606" s="3"/>
      <c r="W606" s="2">
        <v>6.6</v>
      </c>
    </row>
    <row r="607" spans="1:23">
      <c r="A607" s="2" t="s">
        <v>56</v>
      </c>
      <c r="B607" s="2"/>
      <c r="C607" s="2"/>
      <c r="D607" s="2"/>
      <c r="E607" s="2"/>
      <c r="F607" s="2" t="s">
        <v>37</v>
      </c>
      <c r="G607" s="2"/>
      <c r="H607" s="2" t="s">
        <v>38</v>
      </c>
      <c r="I607" s="2"/>
      <c r="J607" s="2"/>
      <c r="K607" s="2"/>
      <c r="L607" s="2"/>
      <c r="M607" s="3"/>
      <c r="N607" s="3"/>
      <c r="O607" s="3"/>
      <c r="P607" s="3"/>
      <c r="Q607" s="3"/>
      <c r="R607" s="2"/>
      <c r="S607" s="3"/>
      <c r="T607" s="3" t="s">
        <v>57</v>
      </c>
      <c r="U607" s="3"/>
      <c r="V607" s="3"/>
      <c r="W607" s="2">
        <v>6.6</v>
      </c>
    </row>
    <row r="608" spans="1:23">
      <c r="A608" s="2" t="s">
        <v>56</v>
      </c>
      <c r="B608" s="2"/>
      <c r="C608" s="2"/>
      <c r="D608" s="2"/>
      <c r="E608" s="2"/>
      <c r="F608" s="2" t="s">
        <v>37</v>
      </c>
      <c r="G608" s="2"/>
      <c r="H608" s="2" t="s">
        <v>38</v>
      </c>
      <c r="I608" s="2"/>
      <c r="J608" s="2"/>
      <c r="K608" s="2"/>
      <c r="L608" s="2"/>
      <c r="M608" s="3"/>
      <c r="N608" s="3"/>
      <c r="O608" s="3"/>
      <c r="P608" s="3"/>
      <c r="Q608" s="3"/>
      <c r="R608" s="2"/>
      <c r="S608" s="3"/>
      <c r="T608" s="3" t="s">
        <v>57</v>
      </c>
      <c r="U608" s="3"/>
      <c r="V608" s="3"/>
      <c r="W608" s="2">
        <v>6.6</v>
      </c>
    </row>
    <row r="609" spans="1:23">
      <c r="A609" s="5" t="s">
        <v>56</v>
      </c>
      <c r="B609" s="5"/>
      <c r="C609" s="5"/>
      <c r="D609" s="5"/>
      <c r="E609" s="5"/>
      <c r="F609" s="5" t="s">
        <v>37</v>
      </c>
      <c r="G609" s="5"/>
      <c r="H609" s="5" t="s">
        <v>38</v>
      </c>
      <c r="I609" s="5"/>
      <c r="J609" s="5"/>
      <c r="K609" s="5"/>
      <c r="L609" s="5"/>
      <c r="M609" s="4"/>
      <c r="N609" s="4"/>
      <c r="O609" s="4"/>
      <c r="P609" s="4"/>
      <c r="Q609" s="4"/>
      <c r="R609" s="5"/>
      <c r="S609" s="4"/>
      <c r="T609" s="4" t="s">
        <v>57</v>
      </c>
      <c r="U609" s="4"/>
      <c r="V609" s="4"/>
      <c r="W609" s="5">
        <v>6.7</v>
      </c>
    </row>
    <row r="610" spans="1:23">
      <c r="A610" s="2" t="s">
        <v>56</v>
      </c>
      <c r="B610" s="2"/>
      <c r="C610" s="2"/>
      <c r="D610" s="2"/>
      <c r="E610" s="2"/>
      <c r="F610" s="2" t="s">
        <v>37</v>
      </c>
      <c r="G610" s="2"/>
      <c r="H610" s="2" t="s">
        <v>38</v>
      </c>
      <c r="I610" s="2"/>
      <c r="J610" s="2"/>
      <c r="K610" s="2"/>
      <c r="L610" s="2"/>
      <c r="M610" s="3"/>
      <c r="N610" s="3"/>
      <c r="O610" s="3"/>
      <c r="P610" s="3"/>
      <c r="Q610" s="3"/>
      <c r="R610" s="2"/>
      <c r="S610" s="3"/>
      <c r="T610" s="3" t="s">
        <v>57</v>
      </c>
      <c r="U610" s="3"/>
      <c r="V610" s="3"/>
      <c r="W610" s="2">
        <v>6.7</v>
      </c>
    </row>
    <row r="611" spans="1:23">
      <c r="A611" s="5" t="s">
        <v>56</v>
      </c>
      <c r="B611" s="5"/>
      <c r="C611" s="5"/>
      <c r="D611" s="5"/>
      <c r="E611" s="5"/>
      <c r="F611" s="5" t="s">
        <v>37</v>
      </c>
      <c r="G611" s="5"/>
      <c r="H611" s="5" t="s">
        <v>38</v>
      </c>
      <c r="I611" s="5"/>
      <c r="J611" s="5"/>
      <c r="K611" s="5"/>
      <c r="L611" s="5"/>
      <c r="M611" s="4"/>
      <c r="N611" s="4"/>
      <c r="O611" s="4"/>
      <c r="P611" s="4"/>
      <c r="Q611" s="4"/>
      <c r="R611" s="5"/>
      <c r="S611" s="4"/>
      <c r="T611" s="4" t="s">
        <v>57</v>
      </c>
      <c r="U611" s="4"/>
      <c r="V611" s="4"/>
      <c r="W611" s="5">
        <v>6.7</v>
      </c>
    </row>
    <row r="612" spans="1:23">
      <c r="A612" s="2" t="s">
        <v>56</v>
      </c>
      <c r="B612" s="2"/>
      <c r="C612" s="2"/>
      <c r="D612" s="2"/>
      <c r="E612" s="2"/>
      <c r="F612" s="2" t="s">
        <v>37</v>
      </c>
      <c r="G612" s="2"/>
      <c r="H612" s="2" t="s">
        <v>38</v>
      </c>
      <c r="I612" s="2"/>
      <c r="J612" s="2"/>
      <c r="K612" s="2"/>
      <c r="L612" s="2"/>
      <c r="M612" s="3"/>
      <c r="N612" s="3"/>
      <c r="O612" s="3"/>
      <c r="P612" s="3"/>
      <c r="Q612" s="3"/>
      <c r="R612" s="2"/>
      <c r="S612" s="3"/>
      <c r="T612" s="3" t="s">
        <v>57</v>
      </c>
      <c r="U612" s="3"/>
      <c r="V612" s="3"/>
      <c r="W612" s="2">
        <v>6.7</v>
      </c>
    </row>
    <row r="613" spans="1:23">
      <c r="A613" s="2" t="s">
        <v>56</v>
      </c>
      <c r="B613" s="2"/>
      <c r="C613" s="2"/>
      <c r="D613" s="2"/>
      <c r="E613" s="2"/>
      <c r="F613" s="2" t="s">
        <v>37</v>
      </c>
      <c r="G613" s="2"/>
      <c r="H613" s="2" t="s">
        <v>38</v>
      </c>
      <c r="I613" s="2"/>
      <c r="J613" s="2"/>
      <c r="K613" s="2"/>
      <c r="L613" s="2"/>
      <c r="M613" s="3"/>
      <c r="N613" s="3"/>
      <c r="O613" s="3"/>
      <c r="P613" s="3"/>
      <c r="Q613" s="3"/>
      <c r="R613" s="2"/>
      <c r="S613" s="3"/>
      <c r="T613" s="3" t="s">
        <v>57</v>
      </c>
      <c r="U613" s="3"/>
      <c r="V613" s="3"/>
      <c r="W613" s="2">
        <v>6.8</v>
      </c>
    </row>
    <row r="614" spans="1:23">
      <c r="A614" s="5" t="s">
        <v>56</v>
      </c>
      <c r="B614" s="5"/>
      <c r="C614" s="5"/>
      <c r="D614" s="5"/>
      <c r="E614" s="5"/>
      <c r="F614" s="5" t="s">
        <v>37</v>
      </c>
      <c r="G614" s="5"/>
      <c r="H614" s="5" t="s">
        <v>38</v>
      </c>
      <c r="I614" s="5"/>
      <c r="J614" s="5"/>
      <c r="K614" s="5"/>
      <c r="L614" s="5"/>
      <c r="M614" s="4"/>
      <c r="N614" s="4"/>
      <c r="O614" s="4"/>
      <c r="P614" s="4"/>
      <c r="Q614" s="4"/>
      <c r="R614" s="5"/>
      <c r="S614" s="4"/>
      <c r="T614" s="4" t="s">
        <v>57</v>
      </c>
      <c r="U614" s="4"/>
      <c r="V614" s="4"/>
      <c r="W614" s="5">
        <v>6.9</v>
      </c>
    </row>
    <row r="615" spans="1:23">
      <c r="A615" s="5" t="s">
        <v>56</v>
      </c>
      <c r="B615" s="5"/>
      <c r="C615" s="5"/>
      <c r="D615" s="5"/>
      <c r="E615" s="5"/>
      <c r="F615" s="5" t="s">
        <v>37</v>
      </c>
      <c r="G615" s="5"/>
      <c r="H615" s="5" t="s">
        <v>38</v>
      </c>
      <c r="I615" s="5"/>
      <c r="J615" s="5"/>
      <c r="K615" s="5"/>
      <c r="L615" s="5"/>
      <c r="M615" s="4"/>
      <c r="N615" s="4"/>
      <c r="O615" s="4"/>
      <c r="P615" s="4"/>
      <c r="Q615" s="4"/>
      <c r="R615" s="5"/>
      <c r="S615" s="4"/>
      <c r="T615" s="4" t="s">
        <v>57</v>
      </c>
      <c r="U615" s="4"/>
      <c r="V615" s="4"/>
      <c r="W615" s="5">
        <v>7</v>
      </c>
    </row>
    <row r="616" spans="1:23">
      <c r="A616" s="2" t="s">
        <v>56</v>
      </c>
      <c r="B616" s="2"/>
      <c r="C616" s="2"/>
      <c r="D616" s="2"/>
      <c r="E616" s="2"/>
      <c r="F616" s="2" t="s">
        <v>37</v>
      </c>
      <c r="G616" s="2"/>
      <c r="H616" s="2" t="s">
        <v>38</v>
      </c>
      <c r="I616" s="2"/>
      <c r="J616" s="2"/>
      <c r="K616" s="2"/>
      <c r="L616" s="2"/>
      <c r="M616" s="3"/>
      <c r="N616" s="3"/>
      <c r="O616" s="3"/>
      <c r="P616" s="3"/>
      <c r="Q616" s="3"/>
      <c r="R616" s="2"/>
      <c r="S616" s="3"/>
      <c r="T616" s="3" t="s">
        <v>57</v>
      </c>
      <c r="U616" s="3"/>
      <c r="V616" s="3"/>
      <c r="W616" s="2">
        <v>7</v>
      </c>
    </row>
    <row r="617" spans="1:23">
      <c r="A617" s="2" t="s">
        <v>56</v>
      </c>
      <c r="B617" s="2"/>
      <c r="C617" s="2"/>
      <c r="D617" s="2"/>
      <c r="E617" s="2"/>
      <c r="F617" s="2" t="s">
        <v>37</v>
      </c>
      <c r="G617" s="2"/>
      <c r="H617" s="2" t="s">
        <v>38</v>
      </c>
      <c r="I617" s="2"/>
      <c r="J617" s="2"/>
      <c r="K617" s="2"/>
      <c r="L617" s="2"/>
      <c r="M617" s="3"/>
      <c r="N617" s="3"/>
      <c r="O617" s="3"/>
      <c r="P617" s="3"/>
      <c r="Q617" s="3"/>
      <c r="R617" s="2"/>
      <c r="S617" s="3"/>
      <c r="T617" s="3" t="s">
        <v>57</v>
      </c>
      <c r="U617" s="3"/>
      <c r="V617" s="3"/>
      <c r="W617" s="2">
        <v>7</v>
      </c>
    </row>
    <row r="618" spans="1:23">
      <c r="A618" s="5" t="s">
        <v>56</v>
      </c>
      <c r="B618" s="5"/>
      <c r="C618" s="5"/>
      <c r="D618" s="5"/>
      <c r="E618" s="5"/>
      <c r="F618" s="5" t="s">
        <v>37</v>
      </c>
      <c r="G618" s="5"/>
      <c r="H618" s="5" t="s">
        <v>38</v>
      </c>
      <c r="I618" s="5"/>
      <c r="J618" s="5"/>
      <c r="K618" s="5"/>
      <c r="L618" s="5"/>
      <c r="M618" s="4"/>
      <c r="N618" s="4"/>
      <c r="O618" s="4"/>
      <c r="P618" s="4"/>
      <c r="Q618" s="4"/>
      <c r="R618" s="5"/>
      <c r="S618" s="4"/>
      <c r="T618" s="4" t="s">
        <v>57</v>
      </c>
      <c r="U618" s="4"/>
      <c r="V618" s="4"/>
      <c r="W618" s="5">
        <v>7.1</v>
      </c>
    </row>
    <row r="619" spans="1:23">
      <c r="A619" s="2" t="s">
        <v>56</v>
      </c>
      <c r="B619" s="2"/>
      <c r="C619" s="2"/>
      <c r="D619" s="2"/>
      <c r="E619" s="2"/>
      <c r="F619" s="2" t="s">
        <v>37</v>
      </c>
      <c r="G619" s="2"/>
      <c r="H619" s="2" t="s">
        <v>38</v>
      </c>
      <c r="I619" s="2"/>
      <c r="J619" s="2"/>
      <c r="K619" s="2"/>
      <c r="L619" s="2"/>
      <c r="M619" s="3"/>
      <c r="N619" s="3"/>
      <c r="O619" s="3"/>
      <c r="P619" s="3"/>
      <c r="Q619" s="3"/>
      <c r="R619" s="2"/>
      <c r="S619" s="3"/>
      <c r="T619" s="3" t="s">
        <v>57</v>
      </c>
      <c r="U619" s="3"/>
      <c r="V619" s="3"/>
      <c r="W619" s="2">
        <v>7.1</v>
      </c>
    </row>
    <row r="620" spans="1:23">
      <c r="A620" s="2" t="s">
        <v>56</v>
      </c>
      <c r="B620" s="2"/>
      <c r="C620" s="2"/>
      <c r="D620" s="2"/>
      <c r="E620" s="2"/>
      <c r="F620" s="2" t="s">
        <v>37</v>
      </c>
      <c r="G620" s="2"/>
      <c r="H620" s="2" t="s">
        <v>38</v>
      </c>
      <c r="I620" s="2"/>
      <c r="J620" s="2"/>
      <c r="K620" s="2"/>
      <c r="L620" s="2"/>
      <c r="M620" s="3"/>
      <c r="N620" s="3"/>
      <c r="O620" s="3"/>
      <c r="P620" s="3"/>
      <c r="Q620" s="3"/>
      <c r="R620" s="2"/>
      <c r="S620" s="3"/>
      <c r="T620" s="3" t="s">
        <v>57</v>
      </c>
      <c r="U620" s="3"/>
      <c r="V620" s="3"/>
      <c r="W620" s="2">
        <v>7.2</v>
      </c>
    </row>
    <row r="621" spans="1:23">
      <c r="A621" s="5" t="s">
        <v>56</v>
      </c>
      <c r="B621" s="5"/>
      <c r="C621" s="5"/>
      <c r="D621" s="5"/>
      <c r="E621" s="5"/>
      <c r="F621" s="5" t="s">
        <v>37</v>
      </c>
      <c r="G621" s="5"/>
      <c r="H621" s="5" t="s">
        <v>38</v>
      </c>
      <c r="I621" s="5"/>
      <c r="J621" s="5"/>
      <c r="K621" s="5"/>
      <c r="L621" s="5"/>
      <c r="M621" s="4"/>
      <c r="N621" s="4"/>
      <c r="O621" s="4"/>
      <c r="P621" s="4"/>
      <c r="Q621" s="4"/>
      <c r="R621" s="5"/>
      <c r="S621" s="4"/>
      <c r="T621" s="4" t="s">
        <v>57</v>
      </c>
      <c r="U621" s="4"/>
      <c r="V621" s="4"/>
      <c r="W621" s="5">
        <v>7.4</v>
      </c>
    </row>
    <row r="622" spans="1:23">
      <c r="A622" s="2" t="s">
        <v>56</v>
      </c>
      <c r="B622" s="2"/>
      <c r="C622" s="2"/>
      <c r="D622" s="2"/>
      <c r="E622" s="2"/>
      <c r="F622" s="2" t="s">
        <v>37</v>
      </c>
      <c r="G622" s="2"/>
      <c r="H622" s="2" t="s">
        <v>38</v>
      </c>
      <c r="I622" s="2"/>
      <c r="J622" s="2"/>
      <c r="K622" s="2"/>
      <c r="L622" s="2"/>
      <c r="M622" s="3"/>
      <c r="N622" s="3"/>
      <c r="O622" s="3"/>
      <c r="P622" s="3"/>
      <c r="Q622" s="3"/>
      <c r="R622" s="2"/>
      <c r="S622" s="3"/>
      <c r="T622" s="3" t="s">
        <v>57</v>
      </c>
      <c r="U622" s="3"/>
      <c r="V622" s="3"/>
      <c r="W622" s="2">
        <v>7.7</v>
      </c>
    </row>
    <row r="623" spans="1:23">
      <c r="A623" s="2" t="s">
        <v>56</v>
      </c>
      <c r="B623" s="2"/>
      <c r="C623" s="2"/>
      <c r="D623" s="2"/>
      <c r="E623" s="2"/>
      <c r="F623" s="2" t="s">
        <v>37</v>
      </c>
      <c r="G623" s="2"/>
      <c r="H623" s="2" t="s">
        <v>38</v>
      </c>
      <c r="I623" s="2"/>
      <c r="J623" s="2"/>
      <c r="K623" s="2"/>
      <c r="L623" s="2"/>
      <c r="M623" s="3"/>
      <c r="N623" s="3"/>
      <c r="O623" s="3"/>
      <c r="P623" s="3"/>
      <c r="Q623" s="3"/>
      <c r="R623" s="2"/>
      <c r="S623" s="3"/>
      <c r="T623" s="3" t="s">
        <v>57</v>
      </c>
      <c r="U623" s="3"/>
      <c r="V623" s="3"/>
      <c r="W623" s="2">
        <v>8</v>
      </c>
    </row>
    <row r="624" spans="1:23">
      <c r="A624" s="2" t="s">
        <v>56</v>
      </c>
      <c r="B624" s="2"/>
      <c r="C624" s="2"/>
      <c r="D624" s="2"/>
      <c r="E624" s="2"/>
      <c r="F624" s="2" t="s">
        <v>37</v>
      </c>
      <c r="G624" s="2"/>
      <c r="H624" s="2" t="s">
        <v>38</v>
      </c>
      <c r="I624" s="2"/>
      <c r="J624" s="2"/>
      <c r="K624" s="2"/>
      <c r="L624" s="2"/>
      <c r="M624" s="3"/>
      <c r="N624" s="3"/>
      <c r="O624" s="3"/>
      <c r="P624" s="3"/>
      <c r="Q624" s="3"/>
      <c r="R624" s="2"/>
      <c r="S624" s="3"/>
      <c r="T624" s="3" t="s">
        <v>57</v>
      </c>
      <c r="U624" s="3"/>
      <c r="V624" s="3"/>
      <c r="W624" s="2">
        <v>8.1</v>
      </c>
    </row>
    <row r="625" spans="1:23">
      <c r="A625" s="2" t="s">
        <v>56</v>
      </c>
      <c r="B625" s="2"/>
      <c r="C625" s="2"/>
      <c r="D625" s="2"/>
      <c r="E625" s="2"/>
      <c r="F625" s="2" t="s">
        <v>37</v>
      </c>
      <c r="G625" s="2"/>
      <c r="H625" s="2" t="s">
        <v>38</v>
      </c>
      <c r="I625" s="2"/>
      <c r="J625" s="2"/>
      <c r="K625" s="2"/>
      <c r="L625" s="2"/>
      <c r="M625" s="3"/>
      <c r="N625" s="3"/>
      <c r="O625" s="3"/>
      <c r="P625" s="3"/>
      <c r="Q625" s="3"/>
      <c r="R625" s="2"/>
      <c r="S625" s="3"/>
      <c r="T625" s="3" t="s">
        <v>57</v>
      </c>
      <c r="U625" s="3"/>
      <c r="V625" s="3"/>
      <c r="W625" s="2">
        <v>9</v>
      </c>
    </row>
    <row r="626" spans="1:23">
      <c r="A626" s="2" t="s">
        <v>56</v>
      </c>
      <c r="B626" s="2"/>
      <c r="C626" s="2"/>
      <c r="D626" s="2"/>
      <c r="E626" s="2"/>
      <c r="F626" s="2" t="s">
        <v>37</v>
      </c>
      <c r="G626" s="2"/>
      <c r="H626" s="2" t="s">
        <v>38</v>
      </c>
      <c r="I626" s="2"/>
      <c r="J626" s="2"/>
      <c r="K626" s="2"/>
      <c r="L626" s="2"/>
      <c r="M626" s="3"/>
      <c r="N626" s="3"/>
      <c r="O626" s="3"/>
      <c r="P626" s="3"/>
      <c r="Q626" s="3"/>
      <c r="R626" s="2"/>
      <c r="S626" s="3" t="s">
        <v>520</v>
      </c>
      <c r="T626" s="3"/>
      <c r="U626" s="3"/>
      <c r="V626" s="3"/>
      <c r="W626" s="2">
        <v>6.1</v>
      </c>
    </row>
    <row r="627" spans="1:23">
      <c r="A627" s="2" t="s">
        <v>56</v>
      </c>
      <c r="B627" s="2"/>
      <c r="C627" s="2"/>
      <c r="D627" s="2"/>
      <c r="E627" s="2"/>
      <c r="F627" s="2" t="s">
        <v>37</v>
      </c>
      <c r="G627" s="2"/>
      <c r="H627" s="2" t="s">
        <v>38</v>
      </c>
      <c r="I627" s="2"/>
      <c r="J627" s="2"/>
      <c r="K627" s="2"/>
      <c r="L627" s="2"/>
      <c r="M627" s="3"/>
      <c r="N627" s="3"/>
      <c r="O627" s="3"/>
      <c r="P627" s="3"/>
      <c r="Q627" s="3"/>
      <c r="R627" s="2"/>
      <c r="S627" s="3"/>
      <c r="T627" s="3"/>
      <c r="U627" s="3"/>
      <c r="V627" s="3"/>
      <c r="W627" s="2">
        <v>5.6</v>
      </c>
    </row>
    <row r="628" spans="1:23">
      <c r="A628" s="2" t="s">
        <v>56</v>
      </c>
      <c r="B628" s="2"/>
      <c r="C628" s="2"/>
      <c r="D628" s="2"/>
      <c r="E628" s="2"/>
      <c r="F628" s="2" t="s">
        <v>37</v>
      </c>
      <c r="G628" s="2"/>
      <c r="H628" s="2" t="s">
        <v>38</v>
      </c>
      <c r="I628" s="2"/>
      <c r="J628" s="2"/>
      <c r="K628" s="2"/>
      <c r="L628" s="2"/>
      <c r="M628" s="3"/>
      <c r="N628" s="3"/>
      <c r="O628" s="3"/>
      <c r="P628" s="3"/>
      <c r="Q628" s="3"/>
      <c r="R628" s="2"/>
      <c r="S628" s="3"/>
      <c r="T628" s="3"/>
      <c r="U628" s="3"/>
      <c r="V628" s="3"/>
      <c r="W628" s="2">
        <v>5.6</v>
      </c>
    </row>
    <row r="629" spans="1:23">
      <c r="A629" s="2" t="s">
        <v>56</v>
      </c>
      <c r="B629" s="2"/>
      <c r="C629" s="2"/>
      <c r="D629" s="2"/>
      <c r="E629" s="2"/>
      <c r="F629" s="2" t="s">
        <v>37</v>
      </c>
      <c r="G629" s="2"/>
      <c r="H629" s="2" t="s">
        <v>38</v>
      </c>
      <c r="I629" s="2"/>
      <c r="J629" s="2"/>
      <c r="K629" s="2"/>
      <c r="L629" s="2"/>
      <c r="M629" s="3"/>
      <c r="N629" s="3"/>
      <c r="O629" s="3"/>
      <c r="P629" s="3"/>
      <c r="Q629" s="3"/>
      <c r="R629" s="2"/>
      <c r="S629" s="3"/>
      <c r="T629" s="3"/>
      <c r="U629" s="3"/>
      <c r="V629" s="3"/>
      <c r="W629" s="2">
        <v>6.1</v>
      </c>
    </row>
    <row r="630" spans="1:23">
      <c r="A630" s="5" t="s">
        <v>56</v>
      </c>
      <c r="B630" s="5"/>
      <c r="C630" s="5"/>
      <c r="D630" s="5"/>
      <c r="E630" s="5"/>
      <c r="F630" s="5" t="s">
        <v>37</v>
      </c>
      <c r="G630" s="5"/>
      <c r="H630" s="5" t="s">
        <v>38</v>
      </c>
      <c r="I630" s="5"/>
      <c r="J630" s="5"/>
      <c r="K630" s="5"/>
      <c r="L630" s="5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5">
        <v>7.8</v>
      </c>
    </row>
    <row r="631" spans="1:23">
      <c r="A631" s="7"/>
      <c r="B631" s="5"/>
      <c r="C631" s="5"/>
      <c r="D631" s="5"/>
      <c r="E631" s="5"/>
      <c r="F631" s="5" t="s">
        <v>37</v>
      </c>
      <c r="G631" s="5"/>
      <c r="H631" s="5" t="s">
        <v>38</v>
      </c>
      <c r="I631" s="5"/>
      <c r="J631" s="5"/>
      <c r="K631" s="5"/>
      <c r="L631" s="5"/>
      <c r="M631" s="4"/>
      <c r="N631" s="4"/>
      <c r="O631" s="4"/>
      <c r="P631" s="4" t="s">
        <v>90</v>
      </c>
      <c r="Q631" s="4"/>
      <c r="R631" s="5"/>
      <c r="S631" s="4"/>
      <c r="T631" s="4" t="s">
        <v>57</v>
      </c>
      <c r="U631" s="4"/>
      <c r="V631" s="4" t="s">
        <v>92</v>
      </c>
      <c r="W631" s="5">
        <v>7.9</v>
      </c>
    </row>
    <row r="632" spans="1:23">
      <c r="A632" s="7"/>
      <c r="B632" s="2"/>
      <c r="C632" s="2"/>
      <c r="D632" s="2"/>
      <c r="E632" s="2"/>
      <c r="F632" s="2" t="s">
        <v>37</v>
      </c>
      <c r="G632" s="2"/>
      <c r="H632" s="2" t="s">
        <v>38</v>
      </c>
      <c r="I632" s="2"/>
      <c r="J632" s="2"/>
      <c r="K632" s="2"/>
      <c r="L632" s="2"/>
      <c r="M632" s="3"/>
      <c r="N632" s="3"/>
      <c r="O632" s="3"/>
      <c r="P632" s="3"/>
      <c r="Q632" s="3"/>
      <c r="R632" s="2"/>
      <c r="S632" s="3"/>
      <c r="T632" s="3"/>
      <c r="U632" s="3"/>
      <c r="V632" s="3" t="s">
        <v>92</v>
      </c>
      <c r="W632" s="2">
        <v>7.4</v>
      </c>
    </row>
    <row r="633" spans="1:23">
      <c r="A633" s="7"/>
      <c r="B633" s="2"/>
      <c r="C633" s="2"/>
      <c r="D633" s="2"/>
      <c r="E633" s="2"/>
      <c r="F633" s="2" t="s">
        <v>37</v>
      </c>
      <c r="G633" s="2"/>
      <c r="H633" s="2" t="s">
        <v>38</v>
      </c>
      <c r="I633" s="2"/>
      <c r="J633" s="2"/>
      <c r="K633" s="2"/>
      <c r="L633" s="2"/>
      <c r="M633" s="3"/>
      <c r="N633" s="3"/>
      <c r="O633" s="3"/>
      <c r="P633" s="3" t="s">
        <v>90</v>
      </c>
      <c r="Q633" s="3"/>
      <c r="R633" s="2" t="s">
        <v>86</v>
      </c>
      <c r="S633" s="3"/>
      <c r="T633" s="3" t="s">
        <v>57</v>
      </c>
      <c r="U633" s="3"/>
      <c r="V633" s="3"/>
      <c r="W633" s="2">
        <v>7.3</v>
      </c>
    </row>
    <row r="634" spans="1:23">
      <c r="A634" s="7"/>
      <c r="B634" s="5"/>
      <c r="C634" s="5"/>
      <c r="D634" s="5"/>
      <c r="E634" s="5"/>
      <c r="F634" s="5" t="s">
        <v>37</v>
      </c>
      <c r="G634" s="5"/>
      <c r="H634" s="5" t="s">
        <v>38</v>
      </c>
      <c r="I634" s="5"/>
      <c r="J634" s="5"/>
      <c r="K634" s="5"/>
      <c r="L634" s="5"/>
      <c r="M634" s="4"/>
      <c r="N634" s="4"/>
      <c r="O634" s="4" t="s">
        <v>91</v>
      </c>
      <c r="P634" s="4"/>
      <c r="Q634" s="4" t="s">
        <v>87</v>
      </c>
      <c r="R634" s="5"/>
      <c r="S634" s="4"/>
      <c r="T634" s="4" t="s">
        <v>57</v>
      </c>
      <c r="U634" s="4"/>
      <c r="V634" s="4"/>
      <c r="W634" s="5">
        <v>7.6</v>
      </c>
    </row>
    <row r="635" spans="1:23">
      <c r="A635" s="7"/>
      <c r="B635" s="2"/>
      <c r="C635" s="2"/>
      <c r="D635" s="2"/>
      <c r="E635" s="2"/>
      <c r="F635" s="2" t="s">
        <v>37</v>
      </c>
      <c r="G635" s="2"/>
      <c r="H635" s="2" t="s">
        <v>38</v>
      </c>
      <c r="I635" s="2"/>
      <c r="J635" s="2"/>
      <c r="K635" s="2"/>
      <c r="L635" s="2"/>
      <c r="M635" s="3"/>
      <c r="N635" s="3"/>
      <c r="O635" s="3"/>
      <c r="P635" s="3"/>
      <c r="Q635" s="3" t="s">
        <v>87</v>
      </c>
      <c r="R635" s="2"/>
      <c r="S635" s="3"/>
      <c r="T635" s="3" t="s">
        <v>57</v>
      </c>
      <c r="U635" s="3"/>
      <c r="V635" s="3"/>
      <c r="W635" s="2">
        <v>6.4</v>
      </c>
    </row>
    <row r="636" spans="1:23">
      <c r="A636" s="7"/>
      <c r="B636" s="5"/>
      <c r="C636" s="5"/>
      <c r="D636" s="5"/>
      <c r="E636" s="5"/>
      <c r="F636" s="5" t="s">
        <v>37</v>
      </c>
      <c r="G636" s="5"/>
      <c r="H636" s="5" t="s">
        <v>38</v>
      </c>
      <c r="I636" s="5"/>
      <c r="J636" s="5"/>
      <c r="K636" s="5"/>
      <c r="L636" s="5"/>
      <c r="M636" s="4"/>
      <c r="N636" s="4"/>
      <c r="O636" s="4"/>
      <c r="P636" s="4"/>
      <c r="Q636" s="4" t="s">
        <v>87</v>
      </c>
      <c r="R636" s="5"/>
      <c r="S636" s="4"/>
      <c r="T636" s="4" t="s">
        <v>57</v>
      </c>
      <c r="U636" s="4"/>
      <c r="V636" s="4"/>
      <c r="W636" s="5">
        <v>6.4</v>
      </c>
    </row>
    <row r="637" spans="1:23">
      <c r="A637" s="7"/>
      <c r="B637" s="5"/>
      <c r="C637" s="5"/>
      <c r="D637" s="5"/>
      <c r="E637" s="5"/>
      <c r="F637" s="5" t="s">
        <v>37</v>
      </c>
      <c r="G637" s="5"/>
      <c r="H637" s="5" t="s">
        <v>38</v>
      </c>
      <c r="I637" s="5"/>
      <c r="J637" s="5"/>
      <c r="K637" s="5"/>
      <c r="L637" s="5"/>
      <c r="M637" s="4"/>
      <c r="N637" s="4"/>
      <c r="O637" s="4"/>
      <c r="P637" s="4"/>
      <c r="Q637" s="4" t="s">
        <v>87</v>
      </c>
      <c r="R637" s="5"/>
      <c r="S637" s="4"/>
      <c r="T637" s="4" t="s">
        <v>57</v>
      </c>
      <c r="U637" s="4"/>
      <c r="V637" s="4"/>
      <c r="W637" s="5">
        <v>6.5</v>
      </c>
    </row>
    <row r="638" spans="1:23">
      <c r="A638" s="7"/>
      <c r="B638" s="5"/>
      <c r="C638" s="5"/>
      <c r="D638" s="5"/>
      <c r="E638" s="5"/>
      <c r="F638" s="5" t="s">
        <v>37</v>
      </c>
      <c r="G638" s="5"/>
      <c r="H638" s="5" t="s">
        <v>38</v>
      </c>
      <c r="I638" s="5"/>
      <c r="J638" s="5"/>
      <c r="K638" s="5"/>
      <c r="L638" s="5"/>
      <c r="M638" s="4"/>
      <c r="N638" s="4"/>
      <c r="O638" s="4"/>
      <c r="P638" s="4"/>
      <c r="Q638" s="4" t="s">
        <v>87</v>
      </c>
      <c r="R638" s="5"/>
      <c r="S638" s="4"/>
      <c r="T638" s="4" t="s">
        <v>57</v>
      </c>
      <c r="U638" s="4"/>
      <c r="V638" s="4"/>
      <c r="W638" s="5">
        <v>6.6</v>
      </c>
    </row>
    <row r="639" spans="1:23">
      <c r="A639" s="7"/>
      <c r="B639" s="2"/>
      <c r="C639" s="2"/>
      <c r="D639" s="2"/>
      <c r="E639" s="2"/>
      <c r="F639" s="2" t="s">
        <v>37</v>
      </c>
      <c r="G639" s="2"/>
      <c r="H639" s="2" t="s">
        <v>38</v>
      </c>
      <c r="I639" s="2"/>
      <c r="J639" s="2"/>
      <c r="K639" s="2"/>
      <c r="L639" s="2"/>
      <c r="M639" s="3"/>
      <c r="N639" s="3"/>
      <c r="O639" s="3"/>
      <c r="P639" s="3"/>
      <c r="Q639" s="3" t="s">
        <v>87</v>
      </c>
      <c r="R639" s="2"/>
      <c r="S639" s="3"/>
      <c r="T639" s="3" t="s">
        <v>57</v>
      </c>
      <c r="U639" s="3"/>
      <c r="V639" s="3"/>
      <c r="W639" s="2">
        <v>6.6</v>
      </c>
    </row>
    <row r="640" spans="1:23">
      <c r="A640" s="7"/>
      <c r="B640" s="5"/>
      <c r="C640" s="5"/>
      <c r="D640" s="5"/>
      <c r="E640" s="5"/>
      <c r="F640" s="5" t="s">
        <v>37</v>
      </c>
      <c r="G640" s="5"/>
      <c r="H640" s="5" t="s">
        <v>38</v>
      </c>
      <c r="I640" s="5"/>
      <c r="J640" s="5"/>
      <c r="K640" s="5"/>
      <c r="L640" s="5"/>
      <c r="M640" s="4"/>
      <c r="N640" s="4"/>
      <c r="O640" s="4"/>
      <c r="P640" s="4"/>
      <c r="Q640" s="4" t="s">
        <v>87</v>
      </c>
      <c r="R640" s="5"/>
      <c r="S640" s="4"/>
      <c r="T640" s="4" t="s">
        <v>57</v>
      </c>
      <c r="U640" s="4"/>
      <c r="V640" s="4"/>
      <c r="W640" s="5">
        <v>6.7</v>
      </c>
    </row>
    <row r="641" spans="1:23">
      <c r="A641" s="7"/>
      <c r="B641" s="5"/>
      <c r="C641" s="5"/>
      <c r="D641" s="5"/>
      <c r="E641" s="5"/>
      <c r="F641" s="5" t="s">
        <v>37</v>
      </c>
      <c r="G641" s="5"/>
      <c r="H641" s="5" t="s">
        <v>38</v>
      </c>
      <c r="I641" s="5"/>
      <c r="J641" s="5"/>
      <c r="K641" s="5"/>
      <c r="L641" s="5"/>
      <c r="M641" s="4"/>
      <c r="N641" s="4"/>
      <c r="O641" s="4"/>
      <c r="P641" s="4"/>
      <c r="Q641" s="4" t="s">
        <v>87</v>
      </c>
      <c r="R641" s="5"/>
      <c r="S641" s="4"/>
      <c r="T641" s="4" t="s">
        <v>57</v>
      </c>
      <c r="U641" s="4"/>
      <c r="V641" s="4"/>
      <c r="W641" s="5">
        <v>7</v>
      </c>
    </row>
    <row r="642" spans="1:23">
      <c r="A642" s="7"/>
      <c r="B642" s="2"/>
      <c r="C642" s="2"/>
      <c r="D642" s="2"/>
      <c r="E642" s="2"/>
      <c r="F642" s="2" t="s">
        <v>37</v>
      </c>
      <c r="G642" s="2"/>
      <c r="H642" s="2" t="s">
        <v>38</v>
      </c>
      <c r="I642" s="2"/>
      <c r="J642" s="2"/>
      <c r="K642" s="2"/>
      <c r="L642" s="2"/>
      <c r="M642" s="3"/>
      <c r="N642" s="3"/>
      <c r="O642" s="3"/>
      <c r="P642" s="3"/>
      <c r="Q642" s="3" t="s">
        <v>87</v>
      </c>
      <c r="R642" s="2"/>
      <c r="S642" s="3"/>
      <c r="T642" s="3" t="s">
        <v>57</v>
      </c>
      <c r="U642" s="3"/>
      <c r="V642" s="3"/>
      <c r="W642" s="2">
        <v>7.3</v>
      </c>
    </row>
    <row r="643" spans="1:23">
      <c r="A643" s="7"/>
      <c r="B643" s="2"/>
      <c r="C643" s="2"/>
      <c r="D643" s="2"/>
      <c r="E643" s="2"/>
      <c r="F643" s="2" t="s">
        <v>37</v>
      </c>
      <c r="G643" s="2"/>
      <c r="H643" s="2" t="s">
        <v>38</v>
      </c>
      <c r="I643" s="2"/>
      <c r="J643" s="2"/>
      <c r="K643" s="2"/>
      <c r="L643" s="2"/>
      <c r="M643" s="3"/>
      <c r="N643" s="3"/>
      <c r="O643" s="3"/>
      <c r="P643" s="3"/>
      <c r="Q643" s="3" t="s">
        <v>87</v>
      </c>
      <c r="R643" s="2"/>
      <c r="S643" s="3"/>
      <c r="T643" s="3" t="s">
        <v>57</v>
      </c>
      <c r="U643" s="3"/>
      <c r="V643" s="3"/>
      <c r="W643" s="2">
        <v>7.3</v>
      </c>
    </row>
    <row r="644" spans="1:23">
      <c r="A644" s="7"/>
      <c r="B644" s="5"/>
      <c r="C644" s="5"/>
      <c r="D644" s="5"/>
      <c r="E644" s="5"/>
      <c r="F644" s="5" t="s">
        <v>37</v>
      </c>
      <c r="G644" s="5"/>
      <c r="H644" s="5" t="s">
        <v>38</v>
      </c>
      <c r="I644" s="5"/>
      <c r="J644" s="5"/>
      <c r="K644" s="5"/>
      <c r="L644" s="5"/>
      <c r="M644" s="4"/>
      <c r="N644" s="4"/>
      <c r="O644" s="4"/>
      <c r="P644" s="4"/>
      <c r="Q644" s="4" t="s">
        <v>87</v>
      </c>
      <c r="R644" s="5"/>
      <c r="S644" s="4"/>
      <c r="T644" s="4" t="s">
        <v>57</v>
      </c>
      <c r="U644" s="4"/>
      <c r="V644" s="4"/>
      <c r="W644" s="5">
        <v>7.4</v>
      </c>
    </row>
    <row r="645" spans="1:23">
      <c r="A645" s="7"/>
      <c r="B645" s="2"/>
      <c r="C645" s="2"/>
      <c r="D645" s="2"/>
      <c r="E645" s="2"/>
      <c r="F645" s="2" t="s">
        <v>37</v>
      </c>
      <c r="G645" s="2"/>
      <c r="H645" s="2" t="s">
        <v>38</v>
      </c>
      <c r="I645" s="2"/>
      <c r="J645" s="2"/>
      <c r="K645" s="2"/>
      <c r="L645" s="2"/>
      <c r="M645" s="3"/>
      <c r="N645" s="3"/>
      <c r="O645" s="3"/>
      <c r="P645" s="3"/>
      <c r="Q645" s="3" t="s">
        <v>87</v>
      </c>
      <c r="R645" s="2"/>
      <c r="S645" s="3"/>
      <c r="T645" s="3" t="s">
        <v>57</v>
      </c>
      <c r="U645" s="3"/>
      <c r="V645" s="3"/>
      <c r="W645" s="2">
        <v>7.4</v>
      </c>
    </row>
    <row r="646" spans="1:23">
      <c r="A646" s="7"/>
      <c r="B646" s="2"/>
      <c r="C646" s="2"/>
      <c r="D646" s="2"/>
      <c r="E646" s="2"/>
      <c r="F646" s="2" t="s">
        <v>37</v>
      </c>
      <c r="G646" s="2"/>
      <c r="H646" s="2" t="s">
        <v>38</v>
      </c>
      <c r="I646" s="2"/>
      <c r="J646" s="2"/>
      <c r="K646" s="2"/>
      <c r="L646" s="2"/>
      <c r="M646" s="3"/>
      <c r="N646" s="3"/>
      <c r="O646" s="3"/>
      <c r="P646" s="3"/>
      <c r="Q646" s="3" t="s">
        <v>87</v>
      </c>
      <c r="R646" s="2"/>
      <c r="S646" s="3"/>
      <c r="T646" s="3" t="s">
        <v>57</v>
      </c>
      <c r="U646" s="3"/>
      <c r="V646" s="3"/>
      <c r="W646" s="2">
        <v>7.4</v>
      </c>
    </row>
    <row r="647" spans="1:23">
      <c r="A647" s="7"/>
      <c r="B647" s="2"/>
      <c r="C647" s="2"/>
      <c r="D647" s="2"/>
      <c r="E647" s="2"/>
      <c r="F647" s="2" t="s">
        <v>37</v>
      </c>
      <c r="G647" s="2"/>
      <c r="H647" s="2" t="s">
        <v>38</v>
      </c>
      <c r="I647" s="2"/>
      <c r="J647" s="2"/>
      <c r="K647" s="2"/>
      <c r="L647" s="2"/>
      <c r="M647" s="3"/>
      <c r="N647" s="3"/>
      <c r="O647" s="3"/>
      <c r="P647" s="3"/>
      <c r="Q647" s="3" t="s">
        <v>87</v>
      </c>
      <c r="R647" s="2"/>
      <c r="S647" s="3"/>
      <c r="T647" s="3" t="s">
        <v>57</v>
      </c>
      <c r="U647" s="3"/>
      <c r="V647" s="3"/>
      <c r="W647" s="2">
        <v>7.4</v>
      </c>
    </row>
    <row r="648" spans="1:23">
      <c r="A648" s="7"/>
      <c r="B648" s="5"/>
      <c r="C648" s="5"/>
      <c r="D648" s="5"/>
      <c r="E648" s="5"/>
      <c r="F648" s="5" t="s">
        <v>37</v>
      </c>
      <c r="G648" s="5"/>
      <c r="H648" s="5" t="s">
        <v>38</v>
      </c>
      <c r="I648" s="5"/>
      <c r="J648" s="5"/>
      <c r="K648" s="5"/>
      <c r="L648" s="5"/>
      <c r="M648" s="4"/>
      <c r="N648" s="4"/>
      <c r="O648" s="4"/>
      <c r="P648" s="4"/>
      <c r="Q648" s="4" t="s">
        <v>87</v>
      </c>
      <c r="R648" s="5"/>
      <c r="S648" s="4"/>
      <c r="T648" s="4" t="s">
        <v>57</v>
      </c>
      <c r="U648" s="4"/>
      <c r="V648" s="4"/>
      <c r="W648" s="5">
        <v>7.4</v>
      </c>
    </row>
    <row r="649" spans="1:23">
      <c r="A649" s="7"/>
      <c r="B649" s="2"/>
      <c r="C649" s="2"/>
      <c r="D649" s="2"/>
      <c r="E649" s="2"/>
      <c r="F649" s="2" t="s">
        <v>37</v>
      </c>
      <c r="G649" s="2"/>
      <c r="H649" s="2" t="s">
        <v>38</v>
      </c>
      <c r="I649" s="2"/>
      <c r="J649" s="2"/>
      <c r="K649" s="2"/>
      <c r="L649" s="2" t="s">
        <v>80</v>
      </c>
      <c r="M649" s="3"/>
      <c r="N649" s="3"/>
      <c r="O649" s="3"/>
      <c r="P649" s="3" t="s">
        <v>90</v>
      </c>
      <c r="Q649" s="3"/>
      <c r="R649" s="2"/>
      <c r="S649" s="3"/>
      <c r="T649" s="3" t="s">
        <v>57</v>
      </c>
      <c r="U649" s="3"/>
      <c r="V649" s="3"/>
      <c r="W649" s="2">
        <v>7.7</v>
      </c>
    </row>
    <row r="650" spans="1:23">
      <c r="A650" s="7"/>
      <c r="B650" s="5"/>
      <c r="C650" s="5"/>
      <c r="D650" s="5"/>
      <c r="E650" s="5"/>
      <c r="F650" s="5" t="s">
        <v>37</v>
      </c>
      <c r="G650" s="5"/>
      <c r="H650" s="5" t="s">
        <v>38</v>
      </c>
      <c r="I650" s="5"/>
      <c r="J650" s="5"/>
      <c r="K650" s="5"/>
      <c r="L650" s="5"/>
      <c r="M650" s="4"/>
      <c r="N650" s="4"/>
      <c r="O650" s="4"/>
      <c r="P650" s="4" t="s">
        <v>90</v>
      </c>
      <c r="Q650" s="4"/>
      <c r="R650" s="5"/>
      <c r="S650" s="4"/>
      <c r="T650" s="4" t="s">
        <v>57</v>
      </c>
      <c r="U650" s="4"/>
      <c r="V650" s="4"/>
      <c r="W650" s="5">
        <v>5.6</v>
      </c>
    </row>
    <row r="651" spans="1:23">
      <c r="A651" s="7"/>
      <c r="B651" s="5"/>
      <c r="C651" s="5"/>
      <c r="D651" s="5"/>
      <c r="E651" s="5"/>
      <c r="F651" s="5" t="s">
        <v>37</v>
      </c>
      <c r="G651" s="5"/>
      <c r="H651" s="5" t="s">
        <v>38</v>
      </c>
      <c r="I651" s="5"/>
      <c r="J651" s="5"/>
      <c r="K651" s="5"/>
      <c r="L651" s="5"/>
      <c r="M651" s="4"/>
      <c r="N651" s="4"/>
      <c r="O651" s="4"/>
      <c r="P651" s="4" t="s">
        <v>90</v>
      </c>
      <c r="Q651" s="4"/>
      <c r="R651" s="5"/>
      <c r="S651" s="4"/>
      <c r="T651" s="4" t="s">
        <v>57</v>
      </c>
      <c r="U651" s="4"/>
      <c r="V651" s="4"/>
      <c r="W651" s="5">
        <v>5.8</v>
      </c>
    </row>
    <row r="652" spans="1:23">
      <c r="A652" s="7"/>
      <c r="B652" s="2"/>
      <c r="C652" s="2"/>
      <c r="D652" s="2"/>
      <c r="E652" s="2"/>
      <c r="F652" s="2" t="s">
        <v>37</v>
      </c>
      <c r="G652" s="2"/>
      <c r="H652" s="2" t="s">
        <v>38</v>
      </c>
      <c r="I652" s="2"/>
      <c r="J652" s="2"/>
      <c r="K652" s="2"/>
      <c r="L652" s="2"/>
      <c r="M652" s="3"/>
      <c r="N652" s="3"/>
      <c r="O652" s="3"/>
      <c r="P652" s="3" t="s">
        <v>90</v>
      </c>
      <c r="Q652" s="3"/>
      <c r="R652" s="2"/>
      <c r="S652" s="3"/>
      <c r="T652" s="3" t="s">
        <v>57</v>
      </c>
      <c r="U652" s="3"/>
      <c r="V652" s="3"/>
      <c r="W652" s="2">
        <v>5.9</v>
      </c>
    </row>
    <row r="653" spans="1:23">
      <c r="A653" s="7"/>
      <c r="B653" s="2"/>
      <c r="C653" s="2"/>
      <c r="D653" s="2"/>
      <c r="E653" s="2"/>
      <c r="F653" s="2" t="s">
        <v>37</v>
      </c>
      <c r="G653" s="2"/>
      <c r="H653" s="2" t="s">
        <v>38</v>
      </c>
      <c r="I653" s="2"/>
      <c r="J653" s="2"/>
      <c r="K653" s="2"/>
      <c r="L653" s="2"/>
      <c r="M653" s="3"/>
      <c r="N653" s="3"/>
      <c r="O653" s="3"/>
      <c r="P653" s="3" t="s">
        <v>90</v>
      </c>
      <c r="Q653" s="3"/>
      <c r="R653" s="2"/>
      <c r="S653" s="3"/>
      <c r="T653" s="3" t="s">
        <v>57</v>
      </c>
      <c r="U653" s="3"/>
      <c r="V653" s="3"/>
      <c r="W653" s="2">
        <v>5.9</v>
      </c>
    </row>
    <row r="654" spans="1:23">
      <c r="A654" s="7"/>
      <c r="B654" s="2"/>
      <c r="C654" s="2"/>
      <c r="D654" s="2"/>
      <c r="E654" s="2"/>
      <c r="F654" s="2" t="s">
        <v>37</v>
      </c>
      <c r="G654" s="2"/>
      <c r="H654" s="2" t="s">
        <v>38</v>
      </c>
      <c r="I654" s="2"/>
      <c r="J654" s="2"/>
      <c r="K654" s="2"/>
      <c r="L654" s="2"/>
      <c r="M654" s="3"/>
      <c r="N654" s="3"/>
      <c r="O654" s="3"/>
      <c r="P654" s="3" t="s">
        <v>90</v>
      </c>
      <c r="Q654" s="3"/>
      <c r="R654" s="2"/>
      <c r="S654" s="3"/>
      <c r="T654" s="3" t="s">
        <v>57</v>
      </c>
      <c r="U654" s="3"/>
      <c r="V654" s="3"/>
      <c r="W654" s="2">
        <v>6.1</v>
      </c>
    </row>
    <row r="655" spans="1:23">
      <c r="A655" s="7"/>
      <c r="B655" s="2"/>
      <c r="C655" s="2"/>
      <c r="D655" s="2"/>
      <c r="E655" s="2"/>
      <c r="F655" s="2" t="s">
        <v>37</v>
      </c>
      <c r="G655" s="2"/>
      <c r="H655" s="2" t="s">
        <v>38</v>
      </c>
      <c r="I655" s="2"/>
      <c r="J655" s="2"/>
      <c r="K655" s="2"/>
      <c r="L655" s="2"/>
      <c r="M655" s="3"/>
      <c r="N655" s="3"/>
      <c r="O655" s="3"/>
      <c r="P655" s="3" t="s">
        <v>90</v>
      </c>
      <c r="Q655" s="3"/>
      <c r="R655" s="2"/>
      <c r="S655" s="3"/>
      <c r="T655" s="3" t="s">
        <v>57</v>
      </c>
      <c r="U655" s="3"/>
      <c r="V655" s="3"/>
      <c r="W655" s="2">
        <v>6.2</v>
      </c>
    </row>
    <row r="656" spans="1:23">
      <c r="A656" s="7"/>
      <c r="B656" s="5"/>
      <c r="C656" s="5"/>
      <c r="D656" s="5"/>
      <c r="E656" s="5"/>
      <c r="F656" s="5" t="s">
        <v>37</v>
      </c>
      <c r="G656" s="5"/>
      <c r="H656" s="5" t="s">
        <v>38</v>
      </c>
      <c r="I656" s="5"/>
      <c r="J656" s="5"/>
      <c r="K656" s="5"/>
      <c r="L656" s="5"/>
      <c r="M656" s="4"/>
      <c r="N656" s="4"/>
      <c r="O656" s="4"/>
      <c r="P656" s="4" t="s">
        <v>90</v>
      </c>
      <c r="Q656" s="4"/>
      <c r="R656" s="5"/>
      <c r="S656" s="5"/>
      <c r="T656" s="4" t="s">
        <v>57</v>
      </c>
      <c r="U656" s="4"/>
      <c r="V656" s="4"/>
      <c r="W656" s="5">
        <v>6.3</v>
      </c>
    </row>
    <row r="657" spans="1:23">
      <c r="A657" s="7"/>
      <c r="B657" s="5"/>
      <c r="C657" s="5"/>
      <c r="D657" s="5"/>
      <c r="E657" s="5"/>
      <c r="F657" s="5" t="s">
        <v>37</v>
      </c>
      <c r="G657" s="5"/>
      <c r="H657" s="5" t="s">
        <v>38</v>
      </c>
      <c r="I657" s="5"/>
      <c r="J657" s="5"/>
      <c r="K657" s="5"/>
      <c r="L657" s="5"/>
      <c r="M657" s="4"/>
      <c r="N657" s="4"/>
      <c r="O657" s="4"/>
      <c r="P657" s="4" t="s">
        <v>90</v>
      </c>
      <c r="Q657" s="4"/>
      <c r="R657" s="5"/>
      <c r="S657" s="5"/>
      <c r="T657" s="4" t="s">
        <v>57</v>
      </c>
      <c r="U657" s="4"/>
      <c r="V657" s="4"/>
      <c r="W657" s="5">
        <v>6.3</v>
      </c>
    </row>
    <row r="658" spans="1:23">
      <c r="A658" s="7"/>
      <c r="B658" s="2"/>
      <c r="C658" s="2"/>
      <c r="D658" s="2"/>
      <c r="E658" s="2"/>
      <c r="F658" s="2" t="s">
        <v>37</v>
      </c>
      <c r="G658" s="2"/>
      <c r="H658" s="2" t="s">
        <v>38</v>
      </c>
      <c r="I658" s="2"/>
      <c r="J658" s="2"/>
      <c r="K658" s="2"/>
      <c r="L658" s="2"/>
      <c r="M658" s="3"/>
      <c r="N658" s="3"/>
      <c r="O658" s="3"/>
      <c r="P658" s="3" t="s">
        <v>90</v>
      </c>
      <c r="Q658" s="3"/>
      <c r="R658" s="2"/>
      <c r="S658" s="2"/>
      <c r="T658" s="3" t="s">
        <v>57</v>
      </c>
      <c r="U658" s="3"/>
      <c r="V658" s="3"/>
      <c r="W658" s="2">
        <v>6.3</v>
      </c>
    </row>
    <row r="659" spans="1:23">
      <c r="A659" s="7"/>
      <c r="B659" s="5"/>
      <c r="C659" s="5"/>
      <c r="D659" s="5"/>
      <c r="E659" s="5"/>
      <c r="F659" s="5" t="s">
        <v>37</v>
      </c>
      <c r="G659" s="5"/>
      <c r="H659" s="5" t="s">
        <v>38</v>
      </c>
      <c r="I659" s="5"/>
      <c r="J659" s="5"/>
      <c r="K659" s="5"/>
      <c r="L659" s="5"/>
      <c r="M659" s="4"/>
      <c r="N659" s="4"/>
      <c r="O659" s="4"/>
      <c r="P659" s="4" t="s">
        <v>90</v>
      </c>
      <c r="Q659" s="4"/>
      <c r="R659" s="5"/>
      <c r="S659" s="5"/>
      <c r="T659" s="4" t="s">
        <v>57</v>
      </c>
      <c r="U659" s="4"/>
      <c r="V659" s="4"/>
      <c r="W659" s="5">
        <v>6.4</v>
      </c>
    </row>
    <row r="660" spans="1:23">
      <c r="A660" s="7"/>
      <c r="B660" s="5"/>
      <c r="C660" s="5"/>
      <c r="D660" s="5"/>
      <c r="E660" s="5"/>
      <c r="F660" s="5" t="s">
        <v>37</v>
      </c>
      <c r="G660" s="5"/>
      <c r="H660" s="5" t="s">
        <v>38</v>
      </c>
      <c r="I660" s="5"/>
      <c r="J660" s="5"/>
      <c r="K660" s="5"/>
      <c r="L660" s="5"/>
      <c r="M660" s="4"/>
      <c r="N660" s="4"/>
      <c r="O660" s="4"/>
      <c r="P660" s="4" t="s">
        <v>90</v>
      </c>
      <c r="Q660" s="4"/>
      <c r="R660" s="5"/>
      <c r="S660" s="5"/>
      <c r="T660" s="4" t="s">
        <v>57</v>
      </c>
      <c r="U660" s="4"/>
      <c r="V660" s="4"/>
      <c r="W660" s="5">
        <v>6.5</v>
      </c>
    </row>
    <row r="661" spans="1:23">
      <c r="A661" s="7"/>
      <c r="B661" s="2"/>
      <c r="C661" s="2"/>
      <c r="D661" s="2"/>
      <c r="E661" s="2"/>
      <c r="F661" s="2" t="s">
        <v>37</v>
      </c>
      <c r="G661" s="2"/>
      <c r="H661" s="2" t="s">
        <v>38</v>
      </c>
      <c r="I661" s="2"/>
      <c r="J661" s="2"/>
      <c r="K661" s="2"/>
      <c r="L661" s="2"/>
      <c r="M661" s="3"/>
      <c r="N661" s="3"/>
      <c r="O661" s="3"/>
      <c r="P661" s="3" t="s">
        <v>90</v>
      </c>
      <c r="Q661" s="3"/>
      <c r="R661" s="2"/>
      <c r="S661" s="2"/>
      <c r="T661" s="3" t="s">
        <v>57</v>
      </c>
      <c r="U661" s="3"/>
      <c r="V661" s="3"/>
      <c r="W661" s="2">
        <v>6.5</v>
      </c>
    </row>
    <row r="662" spans="1:23">
      <c r="A662" s="7"/>
      <c r="B662" s="2"/>
      <c r="C662" s="2"/>
      <c r="D662" s="2"/>
      <c r="E662" s="2"/>
      <c r="F662" s="2" t="s">
        <v>37</v>
      </c>
      <c r="G662" s="2"/>
      <c r="H662" s="2" t="s">
        <v>38</v>
      </c>
      <c r="I662" s="2"/>
      <c r="J662" s="2"/>
      <c r="K662" s="2"/>
      <c r="L662" s="2"/>
      <c r="M662" s="3"/>
      <c r="N662" s="3"/>
      <c r="O662" s="3"/>
      <c r="P662" s="3" t="s">
        <v>90</v>
      </c>
      <c r="Q662" s="3"/>
      <c r="R662" s="2"/>
      <c r="S662" s="2"/>
      <c r="T662" s="3" t="s">
        <v>57</v>
      </c>
      <c r="U662" s="3"/>
      <c r="V662" s="3"/>
      <c r="W662" s="2">
        <v>6.5</v>
      </c>
    </row>
    <row r="663" spans="1:23">
      <c r="A663" s="7"/>
      <c r="B663" s="2"/>
      <c r="C663" s="2"/>
      <c r="D663" s="2"/>
      <c r="E663" s="2"/>
      <c r="F663" s="2" t="s">
        <v>37</v>
      </c>
      <c r="G663" s="2"/>
      <c r="H663" s="2" t="s">
        <v>38</v>
      </c>
      <c r="I663" s="2"/>
      <c r="J663" s="2"/>
      <c r="K663" s="2"/>
      <c r="L663" s="2"/>
      <c r="M663" s="3"/>
      <c r="N663" s="3"/>
      <c r="O663" s="3"/>
      <c r="P663" s="3" t="s">
        <v>90</v>
      </c>
      <c r="Q663" s="3"/>
      <c r="R663" s="2"/>
      <c r="S663" s="2"/>
      <c r="T663" s="3" t="s">
        <v>57</v>
      </c>
      <c r="U663" s="3"/>
      <c r="V663" s="3"/>
      <c r="W663" s="2">
        <v>6.5</v>
      </c>
    </row>
    <row r="664" spans="1:23">
      <c r="A664" s="7"/>
      <c r="B664" s="2"/>
      <c r="C664" s="2"/>
      <c r="D664" s="2"/>
      <c r="E664" s="2"/>
      <c r="F664" s="2" t="s">
        <v>37</v>
      </c>
      <c r="G664" s="2"/>
      <c r="H664" s="2" t="s">
        <v>38</v>
      </c>
      <c r="I664" s="2"/>
      <c r="J664" s="2"/>
      <c r="K664" s="2"/>
      <c r="L664" s="2"/>
      <c r="M664" s="3"/>
      <c r="N664" s="3"/>
      <c r="O664" s="3"/>
      <c r="P664" s="3" t="s">
        <v>90</v>
      </c>
      <c r="Q664" s="3"/>
      <c r="R664" s="2"/>
      <c r="S664" s="2"/>
      <c r="T664" s="3" t="s">
        <v>57</v>
      </c>
      <c r="U664" s="3"/>
      <c r="V664" s="3"/>
      <c r="W664" s="2">
        <v>6.6</v>
      </c>
    </row>
    <row r="665" spans="1:23">
      <c r="A665" s="7"/>
      <c r="B665" s="2"/>
      <c r="C665" s="2"/>
      <c r="D665" s="2"/>
      <c r="E665" s="2"/>
      <c r="F665" s="2" t="s">
        <v>37</v>
      </c>
      <c r="G665" s="2"/>
      <c r="H665" s="2" t="s">
        <v>38</v>
      </c>
      <c r="I665" s="2"/>
      <c r="J665" s="2"/>
      <c r="K665" s="2"/>
      <c r="L665" s="2"/>
      <c r="M665" s="3"/>
      <c r="N665" s="3"/>
      <c r="O665" s="3"/>
      <c r="P665" s="3" t="s">
        <v>90</v>
      </c>
      <c r="Q665" s="3"/>
      <c r="R665" s="2"/>
      <c r="S665" s="2"/>
      <c r="T665" s="3" t="s">
        <v>57</v>
      </c>
      <c r="U665" s="3"/>
      <c r="V665" s="3"/>
      <c r="W665" s="2">
        <v>6.6</v>
      </c>
    </row>
    <row r="666" spans="1:23">
      <c r="A666" s="7"/>
      <c r="B666" s="2"/>
      <c r="C666" s="2"/>
      <c r="D666" s="2"/>
      <c r="E666" s="2"/>
      <c r="F666" s="2" t="s">
        <v>37</v>
      </c>
      <c r="G666" s="2"/>
      <c r="H666" s="2" t="s">
        <v>38</v>
      </c>
      <c r="I666" s="2"/>
      <c r="J666" s="2"/>
      <c r="K666" s="2"/>
      <c r="L666" s="2"/>
      <c r="M666" s="3"/>
      <c r="N666" s="3"/>
      <c r="O666" s="3"/>
      <c r="P666" s="3" t="s">
        <v>90</v>
      </c>
      <c r="Q666" s="3"/>
      <c r="R666" s="2"/>
      <c r="S666" s="2"/>
      <c r="T666" s="3" t="s">
        <v>57</v>
      </c>
      <c r="U666" s="3"/>
      <c r="V666" s="3"/>
      <c r="W666" s="2">
        <v>6.6</v>
      </c>
    </row>
    <row r="667" spans="1:23">
      <c r="A667" s="7"/>
      <c r="B667" s="2"/>
      <c r="C667" s="2"/>
      <c r="D667" s="2"/>
      <c r="E667" s="2"/>
      <c r="F667" s="2" t="s">
        <v>37</v>
      </c>
      <c r="G667" s="2"/>
      <c r="H667" s="2" t="s">
        <v>38</v>
      </c>
      <c r="I667" s="2"/>
      <c r="J667" s="2"/>
      <c r="K667" s="2"/>
      <c r="L667" s="2"/>
      <c r="M667" s="3"/>
      <c r="N667" s="3"/>
      <c r="O667" s="3"/>
      <c r="P667" s="3" t="s">
        <v>90</v>
      </c>
      <c r="Q667" s="3"/>
      <c r="R667" s="2"/>
      <c r="S667" s="2"/>
      <c r="T667" s="3" t="s">
        <v>57</v>
      </c>
      <c r="U667" s="3"/>
      <c r="V667" s="3"/>
      <c r="W667" s="2">
        <v>6.6</v>
      </c>
    </row>
    <row r="668" spans="1:23">
      <c r="A668" s="7"/>
      <c r="B668" s="5"/>
      <c r="C668" s="5"/>
      <c r="D668" s="5"/>
      <c r="E668" s="5"/>
      <c r="F668" s="5" t="s">
        <v>37</v>
      </c>
      <c r="G668" s="5"/>
      <c r="H668" s="5" t="s">
        <v>38</v>
      </c>
      <c r="I668" s="5"/>
      <c r="J668" s="5"/>
      <c r="K668" s="5"/>
      <c r="L668" s="5"/>
      <c r="M668" s="4"/>
      <c r="N668" s="4"/>
      <c r="O668" s="4"/>
      <c r="P668" s="4" t="s">
        <v>90</v>
      </c>
      <c r="Q668" s="4"/>
      <c r="R668" s="5"/>
      <c r="S668" s="5"/>
      <c r="T668" s="4" t="s">
        <v>57</v>
      </c>
      <c r="U668" s="4"/>
      <c r="V668" s="4"/>
      <c r="W668" s="5">
        <v>6.6</v>
      </c>
    </row>
    <row r="669" spans="1:23">
      <c r="A669" s="7"/>
      <c r="B669" s="2"/>
      <c r="C669" s="2"/>
      <c r="D669" s="2"/>
      <c r="E669" s="2"/>
      <c r="F669" s="2" t="s">
        <v>37</v>
      </c>
      <c r="G669" s="2"/>
      <c r="H669" s="2" t="s">
        <v>38</v>
      </c>
      <c r="I669" s="2"/>
      <c r="J669" s="2"/>
      <c r="K669" s="2"/>
      <c r="L669" s="2"/>
      <c r="M669" s="3"/>
      <c r="N669" s="3"/>
      <c r="O669" s="3"/>
      <c r="P669" s="3" t="s">
        <v>90</v>
      </c>
      <c r="Q669" s="3"/>
      <c r="R669" s="2"/>
      <c r="S669" s="2"/>
      <c r="T669" s="3" t="s">
        <v>57</v>
      </c>
      <c r="U669" s="3"/>
      <c r="V669" s="3"/>
      <c r="W669" s="2">
        <v>6.6</v>
      </c>
    </row>
    <row r="670" spans="1:23">
      <c r="A670" s="7"/>
      <c r="B670" s="5"/>
      <c r="C670" s="5"/>
      <c r="D670" s="5"/>
      <c r="E670" s="5"/>
      <c r="F670" s="5" t="s">
        <v>37</v>
      </c>
      <c r="G670" s="5"/>
      <c r="H670" s="5" t="s">
        <v>38</v>
      </c>
      <c r="I670" s="5"/>
      <c r="J670" s="5"/>
      <c r="K670" s="5"/>
      <c r="L670" s="5"/>
      <c r="M670" s="4"/>
      <c r="N670" s="4"/>
      <c r="O670" s="4"/>
      <c r="P670" s="4" t="s">
        <v>90</v>
      </c>
      <c r="Q670" s="4"/>
      <c r="R670" s="5"/>
      <c r="S670" s="5"/>
      <c r="T670" s="4" t="s">
        <v>57</v>
      </c>
      <c r="U670" s="4"/>
      <c r="V670" s="4"/>
      <c r="W670" s="5">
        <v>6.7</v>
      </c>
    </row>
    <row r="671" spans="1:23">
      <c r="A671" s="7"/>
      <c r="B671" s="2"/>
      <c r="C671" s="2"/>
      <c r="D671" s="2"/>
      <c r="E671" s="2"/>
      <c r="F671" s="2" t="s">
        <v>37</v>
      </c>
      <c r="G671" s="2"/>
      <c r="H671" s="2" t="s">
        <v>38</v>
      </c>
      <c r="I671" s="2"/>
      <c r="J671" s="2"/>
      <c r="K671" s="2"/>
      <c r="L671" s="2"/>
      <c r="M671" s="3"/>
      <c r="N671" s="3"/>
      <c r="O671" s="3"/>
      <c r="P671" s="3" t="s">
        <v>90</v>
      </c>
      <c r="Q671" s="3"/>
      <c r="R671" s="2"/>
      <c r="S671" s="2"/>
      <c r="T671" s="3" t="s">
        <v>57</v>
      </c>
      <c r="U671" s="3"/>
      <c r="V671" s="3"/>
      <c r="W671" s="2">
        <v>6.7</v>
      </c>
    </row>
    <row r="672" spans="1:23">
      <c r="A672" s="7"/>
      <c r="B672" s="5"/>
      <c r="C672" s="5"/>
      <c r="D672" s="5"/>
      <c r="E672" s="5"/>
      <c r="F672" s="5" t="s">
        <v>37</v>
      </c>
      <c r="G672" s="5"/>
      <c r="H672" s="5" t="s">
        <v>38</v>
      </c>
      <c r="I672" s="5"/>
      <c r="J672" s="5"/>
      <c r="K672" s="5"/>
      <c r="L672" s="5"/>
      <c r="M672" s="4"/>
      <c r="N672" s="4"/>
      <c r="O672" s="4"/>
      <c r="P672" s="4" t="s">
        <v>90</v>
      </c>
      <c r="Q672" s="4"/>
      <c r="R672" s="5"/>
      <c r="S672" s="5"/>
      <c r="T672" s="4" t="s">
        <v>57</v>
      </c>
      <c r="U672" s="4"/>
      <c r="V672" s="4"/>
      <c r="W672" s="5">
        <v>6.7</v>
      </c>
    </row>
    <row r="673" spans="1:23">
      <c r="A673" s="7"/>
      <c r="B673" s="5"/>
      <c r="C673" s="5"/>
      <c r="D673" s="5"/>
      <c r="E673" s="5"/>
      <c r="F673" s="5" t="s">
        <v>37</v>
      </c>
      <c r="G673" s="5"/>
      <c r="H673" s="5" t="s">
        <v>38</v>
      </c>
      <c r="I673" s="5"/>
      <c r="J673" s="5"/>
      <c r="K673" s="5"/>
      <c r="L673" s="5"/>
      <c r="M673" s="4"/>
      <c r="N673" s="4"/>
      <c r="O673" s="4"/>
      <c r="P673" s="4" t="s">
        <v>90</v>
      </c>
      <c r="Q673" s="4"/>
      <c r="R673" s="5"/>
      <c r="S673" s="5"/>
      <c r="T673" s="4" t="s">
        <v>57</v>
      </c>
      <c r="U673" s="4"/>
      <c r="V673" s="4"/>
      <c r="W673" s="5">
        <v>6.8</v>
      </c>
    </row>
    <row r="674" spans="1:23">
      <c r="A674" s="7"/>
      <c r="B674" s="5"/>
      <c r="C674" s="5"/>
      <c r="D674" s="5"/>
      <c r="E674" s="5"/>
      <c r="F674" s="5" t="s">
        <v>37</v>
      </c>
      <c r="G674" s="5"/>
      <c r="H674" s="5" t="s">
        <v>38</v>
      </c>
      <c r="I674" s="5"/>
      <c r="J674" s="5"/>
      <c r="K674" s="5"/>
      <c r="L674" s="5"/>
      <c r="M674" s="4"/>
      <c r="N674" s="4"/>
      <c r="O674" s="4"/>
      <c r="P674" s="4" t="s">
        <v>90</v>
      </c>
      <c r="Q674" s="4"/>
      <c r="R674" s="5"/>
      <c r="S674" s="5"/>
      <c r="T674" s="4" t="s">
        <v>57</v>
      </c>
      <c r="U674" s="4"/>
      <c r="V674" s="4"/>
      <c r="W674" s="5">
        <v>6.8</v>
      </c>
    </row>
    <row r="675" spans="1:23">
      <c r="A675" s="7"/>
      <c r="B675" s="5"/>
      <c r="C675" s="5"/>
      <c r="D675" s="5"/>
      <c r="E675" s="5"/>
      <c r="F675" s="5" t="s">
        <v>37</v>
      </c>
      <c r="G675" s="5"/>
      <c r="H675" s="5" t="s">
        <v>38</v>
      </c>
      <c r="I675" s="5"/>
      <c r="J675" s="5"/>
      <c r="K675" s="5"/>
      <c r="L675" s="5"/>
      <c r="M675" s="4"/>
      <c r="N675" s="4"/>
      <c r="O675" s="4"/>
      <c r="P675" s="4" t="s">
        <v>90</v>
      </c>
      <c r="Q675" s="4"/>
      <c r="R675" s="5"/>
      <c r="S675" s="5"/>
      <c r="T675" s="4" t="s">
        <v>57</v>
      </c>
      <c r="U675" s="4"/>
      <c r="V675" s="4"/>
      <c r="W675" s="5">
        <v>7</v>
      </c>
    </row>
    <row r="676" spans="1:23">
      <c r="A676" s="7"/>
      <c r="B676" s="5"/>
      <c r="C676" s="5"/>
      <c r="D676" s="5"/>
      <c r="E676" s="5"/>
      <c r="F676" s="5" t="s">
        <v>37</v>
      </c>
      <c r="G676" s="5"/>
      <c r="H676" s="5" t="s">
        <v>38</v>
      </c>
      <c r="I676" s="5"/>
      <c r="J676" s="5"/>
      <c r="K676" s="5"/>
      <c r="L676" s="5"/>
      <c r="M676" s="4"/>
      <c r="N676" s="4"/>
      <c r="O676" s="4"/>
      <c r="P676" s="4" t="s">
        <v>90</v>
      </c>
      <c r="Q676" s="4"/>
      <c r="R676" s="5"/>
      <c r="S676" s="5"/>
      <c r="T676" s="4" t="s">
        <v>57</v>
      </c>
      <c r="U676" s="4"/>
      <c r="V676" s="4"/>
      <c r="W676" s="5">
        <v>7.1</v>
      </c>
    </row>
    <row r="677" spans="1:23">
      <c r="A677" s="7"/>
      <c r="B677" s="2"/>
      <c r="C677" s="2"/>
      <c r="D677" s="2"/>
      <c r="E677" s="2"/>
      <c r="F677" s="2" t="s">
        <v>37</v>
      </c>
      <c r="G677" s="2"/>
      <c r="H677" s="2" t="s">
        <v>38</v>
      </c>
      <c r="I677" s="2"/>
      <c r="J677" s="2"/>
      <c r="K677" s="2"/>
      <c r="L677" s="2"/>
      <c r="M677" s="3"/>
      <c r="N677" s="3"/>
      <c r="O677" s="3"/>
      <c r="P677" s="3" t="s">
        <v>90</v>
      </c>
      <c r="Q677" s="3"/>
      <c r="R677" s="2"/>
      <c r="S677" s="2"/>
      <c r="T677" s="3" t="s">
        <v>57</v>
      </c>
      <c r="U677" s="3"/>
      <c r="V677" s="3"/>
      <c r="W677" s="2">
        <v>7.2</v>
      </c>
    </row>
    <row r="678" spans="1:23">
      <c r="A678" s="7"/>
      <c r="B678" s="5"/>
      <c r="C678" s="5"/>
      <c r="D678" s="5"/>
      <c r="E678" s="5"/>
      <c r="F678" s="5" t="s">
        <v>37</v>
      </c>
      <c r="G678" s="5"/>
      <c r="H678" s="5" t="s">
        <v>38</v>
      </c>
      <c r="I678" s="5"/>
      <c r="J678" s="5"/>
      <c r="K678" s="5"/>
      <c r="L678" s="5"/>
      <c r="M678" s="4"/>
      <c r="N678" s="4"/>
      <c r="O678" s="4"/>
      <c r="P678" s="4" t="s">
        <v>90</v>
      </c>
      <c r="Q678" s="4"/>
      <c r="R678" s="5"/>
      <c r="S678" s="5"/>
      <c r="T678" s="4" t="s">
        <v>57</v>
      </c>
      <c r="U678" s="4"/>
      <c r="V678" s="4"/>
      <c r="W678" s="5">
        <v>7.2</v>
      </c>
    </row>
    <row r="679" spans="1:23">
      <c r="A679" s="7"/>
      <c r="B679" s="2"/>
      <c r="C679" s="2"/>
      <c r="D679" s="2"/>
      <c r="E679" s="2"/>
      <c r="F679" s="2" t="s">
        <v>37</v>
      </c>
      <c r="G679" s="2"/>
      <c r="H679" s="2" t="s">
        <v>38</v>
      </c>
      <c r="I679" s="2"/>
      <c r="J679" s="2"/>
      <c r="K679" s="2"/>
      <c r="L679" s="2"/>
      <c r="M679" s="3"/>
      <c r="N679" s="3"/>
      <c r="O679" s="3"/>
      <c r="P679" s="3" t="s">
        <v>90</v>
      </c>
      <c r="Q679" s="3"/>
      <c r="R679" s="2"/>
      <c r="S679" s="2"/>
      <c r="T679" s="3" t="s">
        <v>57</v>
      </c>
      <c r="U679" s="3"/>
      <c r="V679" s="3"/>
      <c r="W679" s="2">
        <v>7.3</v>
      </c>
    </row>
    <row r="680" spans="1:23">
      <c r="A680" s="7"/>
      <c r="B680" s="5"/>
      <c r="C680" s="5"/>
      <c r="D680" s="5"/>
      <c r="E680" s="5"/>
      <c r="F680" s="5" t="s">
        <v>37</v>
      </c>
      <c r="G680" s="5"/>
      <c r="H680" s="5" t="s">
        <v>38</v>
      </c>
      <c r="I680" s="5"/>
      <c r="J680" s="5"/>
      <c r="K680" s="5"/>
      <c r="L680" s="5"/>
      <c r="M680" s="4"/>
      <c r="N680" s="4"/>
      <c r="O680" s="4"/>
      <c r="P680" s="4" t="s">
        <v>90</v>
      </c>
      <c r="Q680" s="4"/>
      <c r="R680" s="5"/>
      <c r="S680" s="5"/>
      <c r="T680" s="4" t="s">
        <v>57</v>
      </c>
      <c r="U680" s="4"/>
      <c r="V680" s="4"/>
      <c r="W680" s="5">
        <v>7.6</v>
      </c>
    </row>
    <row r="681" spans="1:23">
      <c r="A681" s="7"/>
      <c r="B681" s="2"/>
      <c r="C681" s="2"/>
      <c r="D681" s="2"/>
      <c r="E681" s="2"/>
      <c r="F681" s="2" t="s">
        <v>37</v>
      </c>
      <c r="G681" s="2"/>
      <c r="H681" s="2" t="s">
        <v>38</v>
      </c>
      <c r="I681" s="2"/>
      <c r="J681" s="2"/>
      <c r="K681" s="2"/>
      <c r="L681" s="2"/>
      <c r="M681" s="3"/>
      <c r="N681" s="3"/>
      <c r="O681" s="3"/>
      <c r="P681" s="3" t="s">
        <v>90</v>
      </c>
      <c r="Q681" s="3"/>
      <c r="R681" s="2"/>
      <c r="S681" s="2"/>
      <c r="T681" s="3" t="s">
        <v>57</v>
      </c>
      <c r="U681" s="3"/>
      <c r="V681" s="3"/>
      <c r="W681" s="2">
        <v>7.8</v>
      </c>
    </row>
    <row r="682" spans="1:23">
      <c r="A682" s="7"/>
      <c r="B682" s="2"/>
      <c r="C682" s="2"/>
      <c r="D682" s="2"/>
      <c r="E682" s="2"/>
      <c r="F682" s="2" t="s">
        <v>37</v>
      </c>
      <c r="G682" s="2"/>
      <c r="H682" s="2" t="s">
        <v>38</v>
      </c>
      <c r="I682" s="2"/>
      <c r="J682" s="2"/>
      <c r="K682" s="2"/>
      <c r="L682" s="2"/>
      <c r="M682" s="3"/>
      <c r="N682" s="3"/>
      <c r="O682" s="3"/>
      <c r="P682" s="3" t="s">
        <v>90</v>
      </c>
      <c r="Q682" s="3"/>
      <c r="R682" s="2"/>
      <c r="S682" s="2"/>
      <c r="T682" s="3" t="s">
        <v>57</v>
      </c>
      <c r="U682" s="3"/>
      <c r="V682" s="3"/>
      <c r="W682" s="2">
        <v>7.8</v>
      </c>
    </row>
    <row r="683" spans="1:23">
      <c r="A683" s="7"/>
      <c r="B683" s="5"/>
      <c r="C683" s="5"/>
      <c r="D683" s="5"/>
      <c r="E683" s="5"/>
      <c r="F683" s="5" t="s">
        <v>37</v>
      </c>
      <c r="G683" s="5"/>
      <c r="H683" s="5" t="s">
        <v>38</v>
      </c>
      <c r="I683" s="5"/>
      <c r="J683" s="5"/>
      <c r="K683" s="5"/>
      <c r="L683" s="5"/>
      <c r="M683" s="4"/>
      <c r="N683" s="4"/>
      <c r="O683" s="4"/>
      <c r="P683" s="4" t="s">
        <v>90</v>
      </c>
      <c r="Q683" s="4"/>
      <c r="R683" s="5"/>
      <c r="S683" s="5"/>
      <c r="T683" s="4" t="s">
        <v>57</v>
      </c>
      <c r="U683" s="4"/>
      <c r="V683" s="4"/>
      <c r="W683" s="5">
        <v>7.8</v>
      </c>
    </row>
    <row r="684" spans="1:23">
      <c r="A684" s="7"/>
      <c r="B684" s="5"/>
      <c r="C684" s="5"/>
      <c r="D684" s="5"/>
      <c r="E684" s="5"/>
      <c r="F684" s="5" t="s">
        <v>37</v>
      </c>
      <c r="G684" s="5"/>
      <c r="H684" s="5" t="s">
        <v>38</v>
      </c>
      <c r="I684" s="5"/>
      <c r="J684" s="5"/>
      <c r="K684" s="5"/>
      <c r="L684" s="5"/>
      <c r="M684" s="4"/>
      <c r="N684" s="4"/>
      <c r="O684" s="4"/>
      <c r="P684" s="4" t="s">
        <v>90</v>
      </c>
      <c r="Q684" s="4"/>
      <c r="R684" s="5"/>
      <c r="S684" s="5"/>
      <c r="T684" s="4" t="s">
        <v>57</v>
      </c>
      <c r="U684" s="4"/>
      <c r="V684" s="4"/>
      <c r="W684" s="5">
        <v>7.8</v>
      </c>
    </row>
    <row r="685" spans="1:23">
      <c r="A685" s="7"/>
      <c r="B685" s="2"/>
      <c r="C685" s="2"/>
      <c r="D685" s="2"/>
      <c r="E685" s="2"/>
      <c r="F685" s="2" t="s">
        <v>37</v>
      </c>
      <c r="G685" s="2"/>
      <c r="H685" s="2" t="s">
        <v>38</v>
      </c>
      <c r="I685" s="2"/>
      <c r="J685" s="2"/>
      <c r="K685" s="2"/>
      <c r="L685" s="2"/>
      <c r="M685" s="3"/>
      <c r="N685" s="3"/>
      <c r="O685" s="3"/>
      <c r="P685" s="3" t="s">
        <v>90</v>
      </c>
      <c r="Q685" s="3"/>
      <c r="R685" s="2"/>
      <c r="S685" s="2"/>
      <c r="T685" s="3" t="s">
        <v>57</v>
      </c>
      <c r="U685" s="3"/>
      <c r="V685" s="3"/>
      <c r="W685" s="2">
        <v>8</v>
      </c>
    </row>
    <row r="686" spans="1:23">
      <c r="A686" s="7"/>
      <c r="B686" s="5"/>
      <c r="C686" s="5"/>
      <c r="D686" s="5"/>
      <c r="E686" s="5"/>
      <c r="F686" s="5" t="s">
        <v>37</v>
      </c>
      <c r="G686" s="5"/>
      <c r="H686" s="5" t="s">
        <v>38</v>
      </c>
      <c r="I686" s="5"/>
      <c r="J686" s="5"/>
      <c r="K686" s="5"/>
      <c r="L686" s="5"/>
      <c r="M686" s="4"/>
      <c r="N686" s="4"/>
      <c r="O686" s="4"/>
      <c r="P686" s="4" t="s">
        <v>90</v>
      </c>
      <c r="Q686" s="4"/>
      <c r="R686" s="5"/>
      <c r="S686" s="5"/>
      <c r="T686" s="4" t="s">
        <v>57</v>
      </c>
      <c r="U686" s="4"/>
      <c r="V686" s="4"/>
      <c r="W686" s="5">
        <v>8.1</v>
      </c>
    </row>
    <row r="687" spans="1:23">
      <c r="A687" s="7"/>
      <c r="B687" s="5"/>
      <c r="C687" s="5"/>
      <c r="D687" s="5"/>
      <c r="E687" s="5"/>
      <c r="F687" s="5" t="s">
        <v>37</v>
      </c>
      <c r="G687" s="5"/>
      <c r="H687" s="5" t="s">
        <v>38</v>
      </c>
      <c r="I687" s="5"/>
      <c r="J687" s="5"/>
      <c r="K687" s="5"/>
      <c r="L687" s="5"/>
      <c r="M687" s="4"/>
      <c r="N687" s="4"/>
      <c r="O687" s="4"/>
      <c r="P687" s="4" t="s">
        <v>90</v>
      </c>
      <c r="Q687" s="4"/>
      <c r="R687" s="5"/>
      <c r="S687" s="5"/>
      <c r="T687" s="4" t="s">
        <v>57</v>
      </c>
      <c r="U687" s="4"/>
      <c r="V687" s="4"/>
      <c r="W687" s="5">
        <v>8.1</v>
      </c>
    </row>
    <row r="688" spans="1:23">
      <c r="A688" s="7"/>
      <c r="B688" s="5"/>
      <c r="C688" s="5"/>
      <c r="D688" s="5"/>
      <c r="E688" s="5"/>
      <c r="F688" s="5" t="s">
        <v>37</v>
      </c>
      <c r="G688" s="5"/>
      <c r="H688" s="5" t="s">
        <v>38</v>
      </c>
      <c r="I688" s="5"/>
      <c r="J688" s="5"/>
      <c r="K688" s="5"/>
      <c r="L688" s="5"/>
      <c r="M688" s="4"/>
      <c r="N688" s="4"/>
      <c r="O688" s="4"/>
      <c r="P688" s="4" t="s">
        <v>90</v>
      </c>
      <c r="Q688" s="4"/>
      <c r="R688" s="5"/>
      <c r="S688" s="5"/>
      <c r="T688" s="4" t="s">
        <v>57</v>
      </c>
      <c r="U688" s="4"/>
      <c r="V688" s="4"/>
      <c r="W688" s="5">
        <v>8.3000000000000007</v>
      </c>
    </row>
    <row r="689" spans="1:23">
      <c r="A689" s="7"/>
      <c r="B689" s="2"/>
      <c r="C689" s="2"/>
      <c r="D689" s="2"/>
      <c r="E689" s="2"/>
      <c r="F689" s="2" t="s">
        <v>37</v>
      </c>
      <c r="G689" s="2"/>
      <c r="H689" s="2" t="s">
        <v>38</v>
      </c>
      <c r="I689" s="2"/>
      <c r="J689" s="2"/>
      <c r="K689" s="2"/>
      <c r="L689" s="2"/>
      <c r="M689" s="3"/>
      <c r="N689" s="3"/>
      <c r="O689" s="3"/>
      <c r="P689" s="3" t="s">
        <v>90</v>
      </c>
      <c r="Q689" s="3"/>
      <c r="R689" s="2"/>
      <c r="S689" s="2"/>
      <c r="T689" s="3" t="s">
        <v>57</v>
      </c>
      <c r="U689" s="3"/>
      <c r="V689" s="3"/>
      <c r="W689" s="2">
        <v>8.6</v>
      </c>
    </row>
    <row r="690" spans="1:23">
      <c r="A690" s="7"/>
      <c r="B690" s="2"/>
      <c r="C690" s="2"/>
      <c r="D690" s="2"/>
      <c r="E690" s="2"/>
      <c r="F690" s="2" t="s">
        <v>37</v>
      </c>
      <c r="G690" s="2"/>
      <c r="H690" s="2" t="s">
        <v>38</v>
      </c>
      <c r="I690" s="2"/>
      <c r="J690" s="2"/>
      <c r="K690" s="2"/>
      <c r="L690" s="2"/>
      <c r="M690" s="3"/>
      <c r="N690" s="3"/>
      <c r="O690" s="3"/>
      <c r="P690" s="3" t="s">
        <v>90</v>
      </c>
      <c r="Q690" s="3"/>
      <c r="R690" s="2"/>
      <c r="S690" s="3"/>
      <c r="T690" s="2" t="s">
        <v>57</v>
      </c>
      <c r="U690" s="3"/>
      <c r="V690" s="3"/>
      <c r="W690" s="2">
        <v>8.6</v>
      </c>
    </row>
    <row r="691" spans="1:23">
      <c r="A691" s="7"/>
      <c r="B691" s="5"/>
      <c r="C691" s="5"/>
      <c r="D691" s="5"/>
      <c r="E691" s="5"/>
      <c r="F691" s="5" t="s">
        <v>37</v>
      </c>
      <c r="G691" s="5"/>
      <c r="H691" s="5" t="s">
        <v>38</v>
      </c>
      <c r="I691" s="5"/>
      <c r="J691" s="5"/>
      <c r="K691" s="5"/>
      <c r="L691" s="5"/>
      <c r="M691" s="4"/>
      <c r="N691" s="4" t="s">
        <v>128</v>
      </c>
      <c r="O691" s="4"/>
      <c r="P691" s="4"/>
      <c r="Q691" s="4"/>
      <c r="R691" s="5"/>
      <c r="S691" s="4"/>
      <c r="T691" s="5" t="s">
        <v>57</v>
      </c>
      <c r="U691" s="4"/>
      <c r="V691" s="4"/>
      <c r="W691" s="5">
        <v>6.3</v>
      </c>
    </row>
    <row r="692" spans="1:23">
      <c r="A692" s="7"/>
      <c r="B692" s="5"/>
      <c r="C692" s="5"/>
      <c r="D692" s="5"/>
      <c r="E692" s="5"/>
      <c r="F692" s="5" t="s">
        <v>37</v>
      </c>
      <c r="G692" s="5"/>
      <c r="H692" s="5" t="s">
        <v>38</v>
      </c>
      <c r="I692" s="5"/>
      <c r="J692" s="5"/>
      <c r="K692" s="5"/>
      <c r="L692" s="5"/>
      <c r="M692" s="4" t="s">
        <v>94</v>
      </c>
      <c r="N692" s="4"/>
      <c r="O692" s="4"/>
      <c r="P692" s="4"/>
      <c r="Q692" s="4"/>
      <c r="R692" s="5"/>
      <c r="S692" s="4"/>
      <c r="T692" s="5" t="s">
        <v>57</v>
      </c>
      <c r="U692" s="4"/>
      <c r="V692" s="4"/>
      <c r="W692" s="5">
        <v>5.0999999999999996</v>
      </c>
    </row>
    <row r="693" spans="1:23">
      <c r="A693" s="7"/>
      <c r="B693" s="5"/>
      <c r="C693" s="5"/>
      <c r="D693" s="5"/>
      <c r="E693" s="5"/>
      <c r="F693" s="5" t="s">
        <v>37</v>
      </c>
      <c r="G693" s="5"/>
      <c r="H693" s="5" t="s">
        <v>38</v>
      </c>
      <c r="I693" s="5"/>
      <c r="J693" s="5"/>
      <c r="K693" s="5"/>
      <c r="L693" s="5"/>
      <c r="M693" s="4" t="s">
        <v>94</v>
      </c>
      <c r="N693" s="4"/>
      <c r="O693" s="4"/>
      <c r="P693" s="4"/>
      <c r="Q693" s="4"/>
      <c r="R693" s="5"/>
      <c r="S693" s="4"/>
      <c r="T693" s="5" t="s">
        <v>57</v>
      </c>
      <c r="U693" s="4"/>
      <c r="V693" s="4"/>
      <c r="W693" s="5">
        <v>5.2</v>
      </c>
    </row>
    <row r="694" spans="1:23">
      <c r="A694" s="7"/>
      <c r="B694" s="5"/>
      <c r="C694" s="5"/>
      <c r="D694" s="5"/>
      <c r="E694" s="5"/>
      <c r="F694" s="5" t="s">
        <v>37</v>
      </c>
      <c r="G694" s="5"/>
      <c r="H694" s="5" t="s">
        <v>38</v>
      </c>
      <c r="I694" s="5"/>
      <c r="J694" s="5"/>
      <c r="K694" s="5"/>
      <c r="L694" s="5"/>
      <c r="M694" s="4" t="s">
        <v>94</v>
      </c>
      <c r="N694" s="4"/>
      <c r="O694" s="4"/>
      <c r="P694" s="4"/>
      <c r="Q694" s="4"/>
      <c r="R694" s="5"/>
      <c r="S694" s="4"/>
      <c r="T694" s="5" t="s">
        <v>57</v>
      </c>
      <c r="U694" s="4"/>
      <c r="V694" s="4"/>
      <c r="W694" s="5">
        <v>5.9</v>
      </c>
    </row>
    <row r="695" spans="1:23">
      <c r="A695" s="7"/>
      <c r="B695" s="2"/>
      <c r="C695" s="2"/>
      <c r="D695" s="2"/>
      <c r="E695" s="2"/>
      <c r="F695" s="2" t="s">
        <v>37</v>
      </c>
      <c r="G695" s="2"/>
      <c r="H695" s="2" t="s">
        <v>38</v>
      </c>
      <c r="I695" s="2"/>
      <c r="J695" s="2"/>
      <c r="K695" s="2"/>
      <c r="L695" s="2"/>
      <c r="M695" s="3" t="s">
        <v>94</v>
      </c>
      <c r="N695" s="3"/>
      <c r="O695" s="3"/>
      <c r="P695" s="3"/>
      <c r="Q695" s="3"/>
      <c r="R695" s="2"/>
      <c r="S695" s="3"/>
      <c r="T695" s="2" t="s">
        <v>57</v>
      </c>
      <c r="U695" s="3"/>
      <c r="V695" s="3"/>
      <c r="W695" s="2">
        <v>6.5</v>
      </c>
    </row>
    <row r="696" spans="1:23">
      <c r="A696" s="7"/>
      <c r="B696" s="5"/>
      <c r="C696" s="5"/>
      <c r="D696" s="5"/>
      <c r="E696" s="5"/>
      <c r="F696" s="5" t="s">
        <v>37</v>
      </c>
      <c r="G696" s="5"/>
      <c r="H696" s="5" t="s">
        <v>38</v>
      </c>
      <c r="I696" s="5"/>
      <c r="J696" s="5"/>
      <c r="K696" s="5"/>
      <c r="L696" s="5"/>
      <c r="M696" s="4" t="s">
        <v>94</v>
      </c>
      <c r="N696" s="4"/>
      <c r="O696" s="4"/>
      <c r="P696" s="4"/>
      <c r="Q696" s="4"/>
      <c r="R696" s="5"/>
      <c r="S696" s="4"/>
      <c r="T696" s="5" t="s">
        <v>57</v>
      </c>
      <c r="U696" s="4"/>
      <c r="V696" s="4"/>
      <c r="W696" s="5">
        <v>8.6</v>
      </c>
    </row>
    <row r="697" spans="1:23">
      <c r="A697" s="7"/>
      <c r="B697" s="5"/>
      <c r="C697" s="5"/>
      <c r="D697" s="5"/>
      <c r="E697" s="5"/>
      <c r="F697" s="5" t="s">
        <v>37</v>
      </c>
      <c r="G697" s="5"/>
      <c r="H697" s="5" t="s">
        <v>38</v>
      </c>
      <c r="I697" s="5"/>
      <c r="J697" s="5"/>
      <c r="K697" s="5"/>
      <c r="L697" s="5"/>
      <c r="M697" s="4"/>
      <c r="N697" s="4"/>
      <c r="O697" s="4"/>
      <c r="P697" s="4"/>
      <c r="Q697" s="4"/>
      <c r="R697" s="5"/>
      <c r="S697" s="4"/>
      <c r="T697" s="5" t="s">
        <v>57</v>
      </c>
      <c r="U697" s="4"/>
      <c r="V697" s="4"/>
      <c r="W697" s="5">
        <v>5.0999999999999996</v>
      </c>
    </row>
    <row r="698" spans="1:23">
      <c r="A698" s="7"/>
      <c r="B698" s="2"/>
      <c r="C698" s="2"/>
      <c r="D698" s="2"/>
      <c r="E698" s="2"/>
      <c r="F698" s="2" t="s">
        <v>37</v>
      </c>
      <c r="G698" s="2"/>
      <c r="H698" s="2" t="s">
        <v>38</v>
      </c>
      <c r="I698" s="2"/>
      <c r="J698" s="2"/>
      <c r="K698" s="2"/>
      <c r="L698" s="2"/>
      <c r="M698" s="3"/>
      <c r="N698" s="3"/>
      <c r="O698" s="3"/>
      <c r="P698" s="3"/>
      <c r="Q698" s="3"/>
      <c r="R698" s="2"/>
      <c r="S698" s="3"/>
      <c r="T698" s="2" t="s">
        <v>57</v>
      </c>
      <c r="U698" s="3"/>
      <c r="V698" s="3"/>
      <c r="W698" s="2">
        <v>5.0999999999999996</v>
      </c>
    </row>
    <row r="699" spans="1:23">
      <c r="A699" s="7"/>
      <c r="B699" s="5"/>
      <c r="C699" s="5"/>
      <c r="D699" s="5"/>
      <c r="E699" s="5"/>
      <c r="F699" s="5" t="s">
        <v>37</v>
      </c>
      <c r="G699" s="5"/>
      <c r="H699" s="5" t="s">
        <v>38</v>
      </c>
      <c r="I699" s="5"/>
      <c r="J699" s="5"/>
      <c r="K699" s="5"/>
      <c r="L699" s="5"/>
      <c r="M699" s="4"/>
      <c r="N699" s="4"/>
      <c r="O699" s="4"/>
      <c r="P699" s="4"/>
      <c r="Q699" s="4"/>
      <c r="R699" s="5"/>
      <c r="S699" s="4"/>
      <c r="T699" s="5" t="s">
        <v>57</v>
      </c>
      <c r="U699" s="4"/>
      <c r="V699" s="4"/>
      <c r="W699" s="5">
        <v>5.3</v>
      </c>
    </row>
    <row r="700" spans="1:23">
      <c r="A700" s="7"/>
      <c r="B700" s="2"/>
      <c r="C700" s="2"/>
      <c r="D700" s="2"/>
      <c r="E700" s="2"/>
      <c r="F700" s="2" t="s">
        <v>37</v>
      </c>
      <c r="G700" s="2"/>
      <c r="H700" s="2" t="s">
        <v>38</v>
      </c>
      <c r="I700" s="2"/>
      <c r="J700" s="2"/>
      <c r="K700" s="2"/>
      <c r="L700" s="2"/>
      <c r="M700" s="3"/>
      <c r="N700" s="3"/>
      <c r="O700" s="3"/>
      <c r="P700" s="3"/>
      <c r="Q700" s="3"/>
      <c r="R700" s="2"/>
      <c r="S700" s="3"/>
      <c r="T700" s="2" t="s">
        <v>57</v>
      </c>
      <c r="U700" s="3"/>
      <c r="V700" s="3"/>
      <c r="W700" s="2">
        <v>5.3</v>
      </c>
    </row>
    <row r="701" spans="1:23">
      <c r="A701" s="7"/>
      <c r="B701" s="2"/>
      <c r="C701" s="2"/>
      <c r="D701" s="2"/>
      <c r="E701" s="2"/>
      <c r="F701" s="2" t="s">
        <v>37</v>
      </c>
      <c r="G701" s="2"/>
      <c r="H701" s="2" t="s">
        <v>38</v>
      </c>
      <c r="I701" s="2"/>
      <c r="J701" s="2"/>
      <c r="K701" s="2"/>
      <c r="L701" s="2"/>
      <c r="M701" s="3"/>
      <c r="N701" s="3"/>
      <c r="O701" s="3"/>
      <c r="P701" s="3"/>
      <c r="Q701" s="3"/>
      <c r="R701" s="2"/>
      <c r="S701" s="3"/>
      <c r="T701" s="2" t="s">
        <v>57</v>
      </c>
      <c r="U701" s="3"/>
      <c r="V701" s="3"/>
      <c r="W701" s="2">
        <v>5.3</v>
      </c>
    </row>
    <row r="702" spans="1:23">
      <c r="A702" s="7"/>
      <c r="B702" s="5"/>
      <c r="C702" s="5"/>
      <c r="D702" s="5"/>
      <c r="E702" s="5"/>
      <c r="F702" s="5" t="s">
        <v>37</v>
      </c>
      <c r="G702" s="5"/>
      <c r="H702" s="5" t="s">
        <v>38</v>
      </c>
      <c r="I702" s="5"/>
      <c r="J702" s="5"/>
      <c r="K702" s="5"/>
      <c r="L702" s="5"/>
      <c r="M702" s="4"/>
      <c r="N702" s="4"/>
      <c r="O702" s="4"/>
      <c r="P702" s="4"/>
      <c r="Q702" s="4"/>
      <c r="R702" s="5"/>
      <c r="S702" s="4"/>
      <c r="T702" s="5" t="s">
        <v>57</v>
      </c>
      <c r="U702" s="4"/>
      <c r="V702" s="4"/>
      <c r="W702" s="5">
        <v>5.5</v>
      </c>
    </row>
    <row r="703" spans="1:23">
      <c r="A703" s="7"/>
      <c r="B703" s="2"/>
      <c r="C703" s="2"/>
      <c r="D703" s="2"/>
      <c r="E703" s="2"/>
      <c r="F703" s="2" t="s">
        <v>37</v>
      </c>
      <c r="G703" s="2"/>
      <c r="H703" s="2" t="s">
        <v>38</v>
      </c>
      <c r="I703" s="2"/>
      <c r="J703" s="2"/>
      <c r="K703" s="2"/>
      <c r="L703" s="2"/>
      <c r="M703" s="3"/>
      <c r="N703" s="3"/>
      <c r="O703" s="3"/>
      <c r="P703" s="3"/>
      <c r="Q703" s="3"/>
      <c r="R703" s="2"/>
      <c r="S703" s="3"/>
      <c r="T703" s="2" t="s">
        <v>57</v>
      </c>
      <c r="U703" s="3"/>
      <c r="V703" s="3"/>
      <c r="W703" s="2">
        <v>5.6</v>
      </c>
    </row>
    <row r="704" spans="1:23">
      <c r="A704" s="7"/>
      <c r="B704" s="2"/>
      <c r="C704" s="2"/>
      <c r="D704" s="2"/>
      <c r="E704" s="2"/>
      <c r="F704" s="2" t="s">
        <v>37</v>
      </c>
      <c r="G704" s="2"/>
      <c r="H704" s="2" t="s">
        <v>38</v>
      </c>
      <c r="I704" s="2"/>
      <c r="J704" s="2"/>
      <c r="K704" s="2"/>
      <c r="L704" s="2"/>
      <c r="M704" s="3"/>
      <c r="N704" s="3"/>
      <c r="O704" s="3"/>
      <c r="P704" s="3"/>
      <c r="Q704" s="3"/>
      <c r="R704" s="2"/>
      <c r="S704" s="3"/>
      <c r="T704" s="2" t="s">
        <v>57</v>
      </c>
      <c r="U704" s="3"/>
      <c r="V704" s="3"/>
      <c r="W704" s="2">
        <v>6</v>
      </c>
    </row>
    <row r="705" spans="1:23">
      <c r="A705" s="7"/>
      <c r="B705" s="2"/>
      <c r="C705" s="2"/>
      <c r="D705" s="2"/>
      <c r="E705" s="2"/>
      <c r="F705" s="2" t="s">
        <v>37</v>
      </c>
      <c r="G705" s="2"/>
      <c r="H705" s="2" t="s">
        <v>38</v>
      </c>
      <c r="I705" s="2"/>
      <c r="J705" s="2"/>
      <c r="K705" s="2"/>
      <c r="L705" s="2"/>
      <c r="M705" s="3"/>
      <c r="N705" s="3"/>
      <c r="O705" s="3"/>
      <c r="P705" s="3"/>
      <c r="Q705" s="3"/>
      <c r="R705" s="2"/>
      <c r="S705" s="3"/>
      <c r="T705" s="2" t="s">
        <v>57</v>
      </c>
      <c r="U705" s="3"/>
      <c r="V705" s="3"/>
      <c r="W705" s="2">
        <v>6</v>
      </c>
    </row>
    <row r="706" spans="1:23">
      <c r="A706" s="7"/>
      <c r="B706" s="5"/>
      <c r="C706" s="5"/>
      <c r="D706" s="5"/>
      <c r="E706" s="5"/>
      <c r="F706" s="5" t="s">
        <v>37</v>
      </c>
      <c r="G706" s="5"/>
      <c r="H706" s="5" t="s">
        <v>38</v>
      </c>
      <c r="I706" s="5"/>
      <c r="J706" s="5"/>
      <c r="K706" s="5"/>
      <c r="L706" s="5"/>
      <c r="M706" s="4"/>
      <c r="N706" s="4"/>
      <c r="O706" s="4"/>
      <c r="P706" s="4"/>
      <c r="Q706" s="4"/>
      <c r="R706" s="5"/>
      <c r="S706" s="4"/>
      <c r="T706" s="5" t="s">
        <v>57</v>
      </c>
      <c r="U706" s="4"/>
      <c r="V706" s="4"/>
      <c r="W706" s="5">
        <v>6</v>
      </c>
    </row>
    <row r="707" spans="1:23">
      <c r="A707" s="7"/>
      <c r="B707" s="5"/>
      <c r="C707" s="5"/>
      <c r="D707" s="5"/>
      <c r="E707" s="5"/>
      <c r="F707" s="5" t="s">
        <v>37</v>
      </c>
      <c r="G707" s="5"/>
      <c r="H707" s="5" t="s">
        <v>38</v>
      </c>
      <c r="I707" s="5"/>
      <c r="J707" s="5"/>
      <c r="K707" s="5"/>
      <c r="L707" s="5"/>
      <c r="M707" s="4"/>
      <c r="N707" s="4"/>
      <c r="O707" s="4"/>
      <c r="P707" s="4"/>
      <c r="Q707" s="4"/>
      <c r="R707" s="5"/>
      <c r="S707" s="4"/>
      <c r="T707" s="5" t="s">
        <v>57</v>
      </c>
      <c r="U707" s="4"/>
      <c r="V707" s="4"/>
      <c r="W707" s="5">
        <v>6</v>
      </c>
    </row>
    <row r="708" spans="1:23">
      <c r="A708" s="7"/>
      <c r="B708" s="5"/>
      <c r="C708" s="5"/>
      <c r="D708" s="5"/>
      <c r="E708" s="5"/>
      <c r="F708" s="5" t="s">
        <v>37</v>
      </c>
      <c r="G708" s="5"/>
      <c r="H708" s="5" t="s">
        <v>38</v>
      </c>
      <c r="I708" s="5"/>
      <c r="J708" s="5"/>
      <c r="K708" s="5"/>
      <c r="L708" s="5"/>
      <c r="M708" s="4"/>
      <c r="N708" s="4"/>
      <c r="O708" s="4"/>
      <c r="P708" s="4"/>
      <c r="Q708" s="4"/>
      <c r="R708" s="5"/>
      <c r="S708" s="4"/>
      <c r="T708" s="5" t="s">
        <v>57</v>
      </c>
      <c r="U708" s="4"/>
      <c r="V708" s="4"/>
      <c r="W708" s="5">
        <v>6.1</v>
      </c>
    </row>
    <row r="709" spans="1:23">
      <c r="A709" s="7"/>
      <c r="B709" s="2"/>
      <c r="C709" s="2"/>
      <c r="D709" s="2"/>
      <c r="E709" s="2"/>
      <c r="F709" s="2" t="s">
        <v>37</v>
      </c>
      <c r="G709" s="2"/>
      <c r="H709" s="2" t="s">
        <v>38</v>
      </c>
      <c r="I709" s="2"/>
      <c r="J709" s="2"/>
      <c r="K709" s="2"/>
      <c r="L709" s="2"/>
      <c r="M709" s="3"/>
      <c r="N709" s="3"/>
      <c r="O709" s="3"/>
      <c r="P709" s="3"/>
      <c r="Q709" s="3"/>
      <c r="R709" s="2"/>
      <c r="S709" s="3"/>
      <c r="T709" s="2" t="s">
        <v>57</v>
      </c>
      <c r="U709" s="3"/>
      <c r="V709" s="3"/>
      <c r="W709" s="2">
        <v>6.1</v>
      </c>
    </row>
    <row r="710" spans="1:23">
      <c r="A710" s="7"/>
      <c r="B710" s="5"/>
      <c r="C710" s="5"/>
      <c r="D710" s="5"/>
      <c r="E710" s="5"/>
      <c r="F710" s="5" t="s">
        <v>37</v>
      </c>
      <c r="G710" s="5"/>
      <c r="H710" s="5" t="s">
        <v>38</v>
      </c>
      <c r="I710" s="5"/>
      <c r="J710" s="5"/>
      <c r="K710" s="5"/>
      <c r="L710" s="5"/>
      <c r="M710" s="4"/>
      <c r="N710" s="4"/>
      <c r="O710" s="4"/>
      <c r="P710" s="4"/>
      <c r="Q710" s="4"/>
      <c r="R710" s="5"/>
      <c r="S710" s="4"/>
      <c r="T710" s="5" t="s">
        <v>57</v>
      </c>
      <c r="U710" s="4"/>
      <c r="V710" s="4"/>
      <c r="W710" s="5">
        <v>6.1</v>
      </c>
    </row>
    <row r="711" spans="1:23">
      <c r="A711" s="7"/>
      <c r="B711" s="5"/>
      <c r="C711" s="5"/>
      <c r="D711" s="5"/>
      <c r="E711" s="5"/>
      <c r="F711" s="5" t="s">
        <v>37</v>
      </c>
      <c r="G711" s="5"/>
      <c r="H711" s="5" t="s">
        <v>38</v>
      </c>
      <c r="I711" s="5"/>
      <c r="J711" s="5"/>
      <c r="K711" s="5"/>
      <c r="L711" s="5"/>
      <c r="M711" s="4"/>
      <c r="N711" s="4"/>
      <c r="O711" s="4"/>
      <c r="P711" s="4"/>
      <c r="Q711" s="4"/>
      <c r="R711" s="5"/>
      <c r="S711" s="4"/>
      <c r="T711" s="5" t="s">
        <v>57</v>
      </c>
      <c r="U711" s="4"/>
      <c r="V711" s="4"/>
      <c r="W711" s="5">
        <v>6.1</v>
      </c>
    </row>
    <row r="712" spans="1:23">
      <c r="A712" s="7"/>
      <c r="B712" s="5"/>
      <c r="C712" s="5"/>
      <c r="D712" s="5"/>
      <c r="E712" s="5"/>
      <c r="F712" s="5" t="s">
        <v>37</v>
      </c>
      <c r="G712" s="5"/>
      <c r="H712" s="5" t="s">
        <v>38</v>
      </c>
      <c r="I712" s="5"/>
      <c r="J712" s="5"/>
      <c r="K712" s="5"/>
      <c r="L712" s="5"/>
      <c r="M712" s="4"/>
      <c r="N712" s="4"/>
      <c r="O712" s="4"/>
      <c r="P712" s="4"/>
      <c r="Q712" s="4"/>
      <c r="R712" s="5"/>
      <c r="S712" s="4"/>
      <c r="T712" s="5" t="s">
        <v>57</v>
      </c>
      <c r="U712" s="4"/>
      <c r="V712" s="4"/>
      <c r="W712" s="5">
        <v>6.1</v>
      </c>
    </row>
    <row r="713" spans="1:23">
      <c r="A713" s="7"/>
      <c r="B713" s="5"/>
      <c r="C713" s="5"/>
      <c r="D713" s="5"/>
      <c r="E713" s="5"/>
      <c r="F713" s="5" t="s">
        <v>37</v>
      </c>
      <c r="G713" s="5"/>
      <c r="H713" s="5" t="s">
        <v>38</v>
      </c>
      <c r="I713" s="5"/>
      <c r="J713" s="5"/>
      <c r="K713" s="5"/>
      <c r="L713" s="5"/>
      <c r="M713" s="4"/>
      <c r="N713" s="4"/>
      <c r="O713" s="4"/>
      <c r="P713" s="4"/>
      <c r="Q713" s="4"/>
      <c r="R713" s="5"/>
      <c r="S713" s="4"/>
      <c r="T713" s="5" t="s">
        <v>57</v>
      </c>
      <c r="U713" s="4"/>
      <c r="V713" s="4"/>
      <c r="W713" s="5">
        <v>6.1</v>
      </c>
    </row>
    <row r="714" spans="1:23">
      <c r="A714" s="7"/>
      <c r="B714" s="5"/>
      <c r="C714" s="5"/>
      <c r="D714" s="5"/>
      <c r="E714" s="5"/>
      <c r="F714" s="5" t="s">
        <v>37</v>
      </c>
      <c r="G714" s="5"/>
      <c r="H714" s="5" t="s">
        <v>38</v>
      </c>
      <c r="I714" s="5"/>
      <c r="J714" s="5"/>
      <c r="K714" s="5"/>
      <c r="L714" s="5"/>
      <c r="M714" s="4"/>
      <c r="N714" s="4"/>
      <c r="O714" s="4"/>
      <c r="P714" s="4"/>
      <c r="Q714" s="4"/>
      <c r="R714" s="5"/>
      <c r="S714" s="4"/>
      <c r="T714" s="5" t="s">
        <v>57</v>
      </c>
      <c r="U714" s="4"/>
      <c r="V714" s="4"/>
      <c r="W714" s="5">
        <v>6.1</v>
      </c>
    </row>
    <row r="715" spans="1:23">
      <c r="A715" s="7"/>
      <c r="B715" s="2"/>
      <c r="C715" s="2"/>
      <c r="D715" s="2"/>
      <c r="E715" s="2"/>
      <c r="F715" s="2" t="s">
        <v>37</v>
      </c>
      <c r="G715" s="2"/>
      <c r="H715" s="2" t="s">
        <v>38</v>
      </c>
      <c r="I715" s="2"/>
      <c r="J715" s="2"/>
      <c r="K715" s="2"/>
      <c r="L715" s="2"/>
      <c r="M715" s="3"/>
      <c r="N715" s="3"/>
      <c r="O715" s="3"/>
      <c r="P715" s="3"/>
      <c r="Q715" s="3"/>
      <c r="R715" s="2"/>
      <c r="S715" s="3"/>
      <c r="T715" s="2" t="s">
        <v>57</v>
      </c>
      <c r="U715" s="3"/>
      <c r="V715" s="3"/>
      <c r="W715" s="2">
        <v>6.2</v>
      </c>
    </row>
    <row r="716" spans="1:23">
      <c r="A716" s="7"/>
      <c r="B716" s="5"/>
      <c r="C716" s="5"/>
      <c r="D716" s="5"/>
      <c r="E716" s="5"/>
      <c r="F716" s="5" t="s">
        <v>37</v>
      </c>
      <c r="G716" s="5"/>
      <c r="H716" s="5" t="s">
        <v>38</v>
      </c>
      <c r="I716" s="5"/>
      <c r="J716" s="5"/>
      <c r="K716" s="5"/>
      <c r="L716" s="5"/>
      <c r="M716" s="4"/>
      <c r="N716" s="4"/>
      <c r="O716" s="4"/>
      <c r="P716" s="4"/>
      <c r="Q716" s="4"/>
      <c r="R716" s="5"/>
      <c r="S716" s="4"/>
      <c r="T716" s="5" t="s">
        <v>57</v>
      </c>
      <c r="U716" s="4"/>
      <c r="V716" s="4"/>
      <c r="W716" s="5">
        <v>6.2</v>
      </c>
    </row>
    <row r="717" spans="1:23">
      <c r="A717" s="7"/>
      <c r="B717" s="5"/>
      <c r="C717" s="5"/>
      <c r="D717" s="5"/>
      <c r="E717" s="5"/>
      <c r="F717" s="5" t="s">
        <v>37</v>
      </c>
      <c r="G717" s="5"/>
      <c r="H717" s="5" t="s">
        <v>38</v>
      </c>
      <c r="I717" s="5"/>
      <c r="J717" s="5"/>
      <c r="K717" s="5"/>
      <c r="L717" s="5"/>
      <c r="M717" s="4"/>
      <c r="N717" s="4"/>
      <c r="O717" s="4"/>
      <c r="P717" s="4"/>
      <c r="Q717" s="4"/>
      <c r="R717" s="5"/>
      <c r="S717" s="4"/>
      <c r="T717" s="5" t="s">
        <v>57</v>
      </c>
      <c r="U717" s="4"/>
      <c r="V717" s="4"/>
      <c r="W717" s="5">
        <v>6.2</v>
      </c>
    </row>
    <row r="718" spans="1:23">
      <c r="A718" s="7"/>
      <c r="B718" s="5"/>
      <c r="C718" s="5"/>
      <c r="D718" s="5"/>
      <c r="E718" s="5"/>
      <c r="F718" s="5" t="s">
        <v>37</v>
      </c>
      <c r="G718" s="5"/>
      <c r="H718" s="5" t="s">
        <v>38</v>
      </c>
      <c r="I718" s="5"/>
      <c r="J718" s="5"/>
      <c r="K718" s="5"/>
      <c r="L718" s="5"/>
      <c r="M718" s="4"/>
      <c r="N718" s="4"/>
      <c r="O718" s="4"/>
      <c r="P718" s="4"/>
      <c r="Q718" s="4"/>
      <c r="R718" s="5"/>
      <c r="S718" s="4"/>
      <c r="T718" s="5" t="s">
        <v>57</v>
      </c>
      <c r="U718" s="4"/>
      <c r="V718" s="4"/>
      <c r="W718" s="5">
        <v>6.2</v>
      </c>
    </row>
    <row r="719" spans="1:23">
      <c r="A719" s="7"/>
      <c r="B719" s="5"/>
      <c r="C719" s="5"/>
      <c r="D719" s="5"/>
      <c r="E719" s="5"/>
      <c r="F719" s="5" t="s">
        <v>37</v>
      </c>
      <c r="G719" s="5"/>
      <c r="H719" s="5" t="s">
        <v>38</v>
      </c>
      <c r="I719" s="5"/>
      <c r="J719" s="5"/>
      <c r="K719" s="5"/>
      <c r="L719" s="5"/>
      <c r="M719" s="4"/>
      <c r="N719" s="4"/>
      <c r="O719" s="4"/>
      <c r="P719" s="4"/>
      <c r="Q719" s="4"/>
      <c r="R719" s="5"/>
      <c r="S719" s="4"/>
      <c r="T719" s="5" t="s">
        <v>57</v>
      </c>
      <c r="U719" s="4"/>
      <c r="V719" s="4"/>
      <c r="W719" s="5">
        <v>6.3</v>
      </c>
    </row>
    <row r="720" spans="1:23">
      <c r="A720" s="7"/>
      <c r="B720" s="5"/>
      <c r="C720" s="5"/>
      <c r="D720" s="5"/>
      <c r="E720" s="5"/>
      <c r="F720" s="5" t="s">
        <v>37</v>
      </c>
      <c r="G720" s="5"/>
      <c r="H720" s="5" t="s">
        <v>38</v>
      </c>
      <c r="I720" s="5"/>
      <c r="J720" s="5"/>
      <c r="K720" s="5"/>
      <c r="L720" s="5"/>
      <c r="M720" s="4"/>
      <c r="N720" s="4"/>
      <c r="O720" s="4"/>
      <c r="P720" s="4"/>
      <c r="Q720" s="4"/>
      <c r="R720" s="5"/>
      <c r="S720" s="4"/>
      <c r="T720" s="5" t="s">
        <v>57</v>
      </c>
      <c r="U720" s="4"/>
      <c r="V720" s="4"/>
      <c r="W720" s="5">
        <v>6.3</v>
      </c>
    </row>
    <row r="721" spans="1:23">
      <c r="A721" s="7"/>
      <c r="B721" s="5"/>
      <c r="C721" s="5"/>
      <c r="D721" s="5"/>
      <c r="E721" s="5"/>
      <c r="F721" s="5" t="s">
        <v>37</v>
      </c>
      <c r="G721" s="5"/>
      <c r="H721" s="5" t="s">
        <v>38</v>
      </c>
      <c r="I721" s="5"/>
      <c r="J721" s="5"/>
      <c r="K721" s="5"/>
      <c r="L721" s="5"/>
      <c r="M721" s="4"/>
      <c r="N721" s="4"/>
      <c r="O721" s="4"/>
      <c r="P721" s="4"/>
      <c r="Q721" s="4"/>
      <c r="R721" s="5"/>
      <c r="S721" s="4"/>
      <c r="T721" s="5" t="s">
        <v>57</v>
      </c>
      <c r="U721" s="4"/>
      <c r="V721" s="4"/>
      <c r="W721" s="5">
        <v>6.3</v>
      </c>
    </row>
    <row r="722" spans="1:23">
      <c r="A722" s="7"/>
      <c r="B722" s="2"/>
      <c r="C722" s="2"/>
      <c r="D722" s="2"/>
      <c r="E722" s="2"/>
      <c r="F722" s="2" t="s">
        <v>37</v>
      </c>
      <c r="G722" s="2"/>
      <c r="H722" s="2" t="s">
        <v>38</v>
      </c>
      <c r="I722" s="2"/>
      <c r="J722" s="2"/>
      <c r="K722" s="2"/>
      <c r="L722" s="2"/>
      <c r="M722" s="3"/>
      <c r="N722" s="3"/>
      <c r="O722" s="3"/>
      <c r="P722" s="3"/>
      <c r="Q722" s="3"/>
      <c r="R722" s="2"/>
      <c r="S722" s="3"/>
      <c r="T722" s="2" t="s">
        <v>57</v>
      </c>
      <c r="U722" s="3"/>
      <c r="V722" s="3"/>
      <c r="W722" s="2">
        <v>6.4</v>
      </c>
    </row>
    <row r="723" spans="1:23">
      <c r="A723" s="7"/>
      <c r="B723" s="2"/>
      <c r="C723" s="2"/>
      <c r="D723" s="2"/>
      <c r="E723" s="2"/>
      <c r="F723" s="2" t="s">
        <v>37</v>
      </c>
      <c r="G723" s="2"/>
      <c r="H723" s="2" t="s">
        <v>38</v>
      </c>
      <c r="I723" s="2"/>
      <c r="J723" s="2"/>
      <c r="K723" s="2"/>
      <c r="L723" s="2"/>
      <c r="M723" s="3"/>
      <c r="N723" s="3"/>
      <c r="O723" s="3"/>
      <c r="P723" s="3"/>
      <c r="Q723" s="3"/>
      <c r="R723" s="2"/>
      <c r="S723" s="3"/>
      <c r="T723" s="2" t="s">
        <v>57</v>
      </c>
      <c r="U723" s="3"/>
      <c r="V723" s="3"/>
      <c r="W723" s="2">
        <v>6.4</v>
      </c>
    </row>
    <row r="724" spans="1:23">
      <c r="A724" s="7"/>
      <c r="B724" s="2"/>
      <c r="C724" s="2"/>
      <c r="D724" s="2"/>
      <c r="E724" s="2"/>
      <c r="F724" s="2" t="s">
        <v>37</v>
      </c>
      <c r="G724" s="2"/>
      <c r="H724" s="2" t="s">
        <v>38</v>
      </c>
      <c r="I724" s="2"/>
      <c r="J724" s="2"/>
      <c r="K724" s="2"/>
      <c r="L724" s="2"/>
      <c r="M724" s="3"/>
      <c r="N724" s="3"/>
      <c r="O724" s="3"/>
      <c r="P724" s="3"/>
      <c r="Q724" s="3"/>
      <c r="R724" s="2"/>
      <c r="S724" s="3"/>
      <c r="T724" s="2" t="s">
        <v>57</v>
      </c>
      <c r="U724" s="3"/>
      <c r="V724" s="3"/>
      <c r="W724" s="2">
        <v>6.5</v>
      </c>
    </row>
    <row r="725" spans="1:23">
      <c r="A725" s="7"/>
      <c r="B725" s="2"/>
      <c r="C725" s="2"/>
      <c r="D725" s="2"/>
      <c r="E725" s="2"/>
      <c r="F725" s="2" t="s">
        <v>37</v>
      </c>
      <c r="G725" s="2"/>
      <c r="H725" s="2" t="s">
        <v>38</v>
      </c>
      <c r="I725" s="2"/>
      <c r="J725" s="2"/>
      <c r="K725" s="2"/>
      <c r="L725" s="2"/>
      <c r="M725" s="3"/>
      <c r="N725" s="3"/>
      <c r="O725" s="3"/>
      <c r="P725" s="3"/>
      <c r="Q725" s="3"/>
      <c r="R725" s="2"/>
      <c r="S725" s="3"/>
      <c r="T725" s="2" t="s">
        <v>57</v>
      </c>
      <c r="U725" s="3"/>
      <c r="V725" s="3"/>
      <c r="W725" s="2">
        <v>6.5</v>
      </c>
    </row>
    <row r="726" spans="1:23">
      <c r="A726" s="7"/>
      <c r="B726" s="2"/>
      <c r="C726" s="2"/>
      <c r="D726" s="2"/>
      <c r="E726" s="2"/>
      <c r="F726" s="2" t="s">
        <v>37</v>
      </c>
      <c r="G726" s="2"/>
      <c r="H726" s="2" t="s">
        <v>38</v>
      </c>
      <c r="I726" s="2"/>
      <c r="J726" s="2"/>
      <c r="K726" s="2"/>
      <c r="L726" s="2"/>
      <c r="M726" s="3"/>
      <c r="N726" s="3"/>
      <c r="O726" s="3"/>
      <c r="P726" s="3"/>
      <c r="Q726" s="3"/>
      <c r="R726" s="2"/>
      <c r="S726" s="3"/>
      <c r="T726" s="2" t="s">
        <v>57</v>
      </c>
      <c r="U726" s="3"/>
      <c r="V726" s="3"/>
      <c r="W726" s="2">
        <v>6.5</v>
      </c>
    </row>
    <row r="727" spans="1:23">
      <c r="A727" s="7"/>
      <c r="B727" s="2"/>
      <c r="C727" s="2"/>
      <c r="D727" s="2"/>
      <c r="E727" s="2"/>
      <c r="F727" s="2" t="s">
        <v>37</v>
      </c>
      <c r="G727" s="2"/>
      <c r="H727" s="2" t="s">
        <v>38</v>
      </c>
      <c r="I727" s="2"/>
      <c r="J727" s="2"/>
      <c r="K727" s="2"/>
      <c r="L727" s="2"/>
      <c r="M727" s="3"/>
      <c r="N727" s="3"/>
      <c r="O727" s="3"/>
      <c r="P727" s="3"/>
      <c r="Q727" s="3"/>
      <c r="R727" s="2"/>
      <c r="S727" s="3"/>
      <c r="T727" s="2" t="s">
        <v>57</v>
      </c>
      <c r="U727" s="3"/>
      <c r="V727" s="3"/>
      <c r="W727" s="2">
        <v>6.7</v>
      </c>
    </row>
    <row r="728" spans="1:23">
      <c r="A728" s="7"/>
      <c r="B728" s="2"/>
      <c r="C728" s="2"/>
      <c r="D728" s="2"/>
      <c r="E728" s="2"/>
      <c r="F728" s="2" t="s">
        <v>37</v>
      </c>
      <c r="G728" s="2"/>
      <c r="H728" s="2" t="s">
        <v>38</v>
      </c>
      <c r="I728" s="2"/>
      <c r="J728" s="2"/>
      <c r="K728" s="2"/>
      <c r="L728" s="2"/>
      <c r="M728" s="3"/>
      <c r="N728" s="3"/>
      <c r="O728" s="3"/>
      <c r="P728" s="3"/>
      <c r="Q728" s="3"/>
      <c r="R728" s="2"/>
      <c r="S728" s="3"/>
      <c r="T728" s="2" t="s">
        <v>57</v>
      </c>
      <c r="U728" s="3"/>
      <c r="V728" s="3"/>
      <c r="W728" s="2">
        <v>6.7</v>
      </c>
    </row>
    <row r="729" spans="1:23">
      <c r="A729" s="7"/>
      <c r="B729" s="2"/>
      <c r="C729" s="2"/>
      <c r="D729" s="2"/>
      <c r="E729" s="2"/>
      <c r="F729" s="2" t="s">
        <v>37</v>
      </c>
      <c r="G729" s="2"/>
      <c r="H729" s="2" t="s">
        <v>38</v>
      </c>
      <c r="I729" s="2"/>
      <c r="J729" s="2"/>
      <c r="K729" s="2"/>
      <c r="L729" s="2"/>
      <c r="M729" s="3"/>
      <c r="N729" s="3"/>
      <c r="O729" s="3"/>
      <c r="P729" s="3"/>
      <c r="Q729" s="3"/>
      <c r="R729" s="2"/>
      <c r="S729" s="3"/>
      <c r="T729" s="2" t="s">
        <v>57</v>
      </c>
      <c r="U729" s="3"/>
      <c r="V729" s="3"/>
      <c r="W729" s="2">
        <v>6.7</v>
      </c>
    </row>
    <row r="730" spans="1:23">
      <c r="A730" s="7"/>
      <c r="B730" s="5"/>
      <c r="C730" s="5"/>
      <c r="D730" s="5"/>
      <c r="E730" s="5"/>
      <c r="F730" s="5" t="s">
        <v>37</v>
      </c>
      <c r="G730" s="5"/>
      <c r="H730" s="5" t="s">
        <v>38</v>
      </c>
      <c r="I730" s="5"/>
      <c r="J730" s="5"/>
      <c r="K730" s="5"/>
      <c r="L730" s="5"/>
      <c r="M730" s="4"/>
      <c r="N730" s="4"/>
      <c r="O730" s="4"/>
      <c r="P730" s="4"/>
      <c r="Q730" s="4"/>
      <c r="R730" s="5"/>
      <c r="S730" s="4"/>
      <c r="T730" s="5" t="s">
        <v>57</v>
      </c>
      <c r="U730" s="4"/>
      <c r="V730" s="4"/>
      <c r="W730" s="5">
        <v>6.8</v>
      </c>
    </row>
    <row r="731" spans="1:23">
      <c r="A731" s="7"/>
      <c r="B731" s="2"/>
      <c r="C731" s="2"/>
      <c r="D731" s="2"/>
      <c r="E731" s="2"/>
      <c r="F731" s="2" t="s">
        <v>37</v>
      </c>
      <c r="G731" s="2"/>
      <c r="H731" s="2" t="s">
        <v>38</v>
      </c>
      <c r="I731" s="2"/>
      <c r="J731" s="2"/>
      <c r="K731" s="2"/>
      <c r="L731" s="2"/>
      <c r="M731" s="3"/>
      <c r="N731" s="3"/>
      <c r="O731" s="3"/>
      <c r="P731" s="3"/>
      <c r="Q731" s="3"/>
      <c r="R731" s="2"/>
      <c r="S731" s="3"/>
      <c r="T731" s="2" t="s">
        <v>57</v>
      </c>
      <c r="U731" s="3"/>
      <c r="V731" s="3"/>
      <c r="W731" s="2">
        <v>6.8</v>
      </c>
    </row>
    <row r="732" spans="1:23">
      <c r="A732" s="7"/>
      <c r="B732" s="5"/>
      <c r="C732" s="5"/>
      <c r="D732" s="5"/>
      <c r="E732" s="5"/>
      <c r="F732" s="5" t="s">
        <v>37</v>
      </c>
      <c r="G732" s="5"/>
      <c r="H732" s="5" t="s">
        <v>38</v>
      </c>
      <c r="I732" s="5"/>
      <c r="J732" s="5"/>
      <c r="K732" s="5"/>
      <c r="L732" s="5"/>
      <c r="M732" s="4"/>
      <c r="N732" s="4"/>
      <c r="O732" s="4"/>
      <c r="P732" s="4"/>
      <c r="Q732" s="4"/>
      <c r="R732" s="5"/>
      <c r="S732" s="4"/>
      <c r="T732" s="5" t="s">
        <v>57</v>
      </c>
      <c r="U732" s="4"/>
      <c r="V732" s="4"/>
      <c r="W732" s="5">
        <v>6.8</v>
      </c>
    </row>
    <row r="733" spans="1:23">
      <c r="A733" s="7"/>
      <c r="B733" s="2"/>
      <c r="C733" s="2"/>
      <c r="D733" s="2"/>
      <c r="E733" s="2"/>
      <c r="F733" s="2" t="s">
        <v>37</v>
      </c>
      <c r="G733" s="2"/>
      <c r="H733" s="2" t="s">
        <v>38</v>
      </c>
      <c r="I733" s="2"/>
      <c r="J733" s="2"/>
      <c r="K733" s="2"/>
      <c r="L733" s="2"/>
      <c r="M733" s="3"/>
      <c r="N733" s="3"/>
      <c r="O733" s="3"/>
      <c r="P733" s="3"/>
      <c r="Q733" s="3"/>
      <c r="R733" s="2"/>
      <c r="S733" s="3"/>
      <c r="T733" s="2" t="s">
        <v>57</v>
      </c>
      <c r="U733" s="3"/>
      <c r="V733" s="3"/>
      <c r="W733" s="2">
        <v>6.8</v>
      </c>
    </row>
    <row r="734" spans="1:23">
      <c r="A734" s="7"/>
      <c r="B734" s="5"/>
      <c r="C734" s="5"/>
      <c r="D734" s="5"/>
      <c r="E734" s="5"/>
      <c r="F734" s="5" t="s">
        <v>37</v>
      </c>
      <c r="G734" s="5"/>
      <c r="H734" s="5" t="s">
        <v>38</v>
      </c>
      <c r="I734" s="5"/>
      <c r="J734" s="5"/>
      <c r="K734" s="5"/>
      <c r="L734" s="5"/>
      <c r="M734" s="4"/>
      <c r="N734" s="4"/>
      <c r="O734" s="4"/>
      <c r="P734" s="4"/>
      <c r="Q734" s="4"/>
      <c r="R734" s="5"/>
      <c r="S734" s="4"/>
      <c r="T734" s="5" t="s">
        <v>57</v>
      </c>
      <c r="U734" s="4"/>
      <c r="V734" s="4"/>
      <c r="W734" s="5">
        <v>6.8</v>
      </c>
    </row>
    <row r="735" spans="1:23">
      <c r="A735" s="7"/>
      <c r="B735" s="5"/>
      <c r="C735" s="5"/>
      <c r="D735" s="5"/>
      <c r="E735" s="5"/>
      <c r="F735" s="5" t="s">
        <v>37</v>
      </c>
      <c r="G735" s="5"/>
      <c r="H735" s="5" t="s">
        <v>38</v>
      </c>
      <c r="I735" s="5"/>
      <c r="J735" s="5"/>
      <c r="K735" s="5"/>
      <c r="L735" s="5"/>
      <c r="M735" s="4"/>
      <c r="N735" s="4"/>
      <c r="O735" s="4"/>
      <c r="P735" s="4"/>
      <c r="Q735" s="4"/>
      <c r="R735" s="5"/>
      <c r="S735" s="4"/>
      <c r="T735" s="5" t="s">
        <v>57</v>
      </c>
      <c r="U735" s="4"/>
      <c r="V735" s="4"/>
      <c r="W735" s="5">
        <v>6.9</v>
      </c>
    </row>
    <row r="736" spans="1:23">
      <c r="A736" s="7"/>
      <c r="B736" s="2"/>
      <c r="C736" s="2"/>
      <c r="D736" s="2"/>
      <c r="E736" s="2"/>
      <c r="F736" s="2" t="s">
        <v>37</v>
      </c>
      <c r="G736" s="2"/>
      <c r="H736" s="2" t="s">
        <v>38</v>
      </c>
      <c r="I736" s="2"/>
      <c r="J736" s="2"/>
      <c r="K736" s="2"/>
      <c r="L736" s="2"/>
      <c r="M736" s="3"/>
      <c r="N736" s="3"/>
      <c r="O736" s="3"/>
      <c r="P736" s="3"/>
      <c r="Q736" s="3"/>
      <c r="R736" s="2"/>
      <c r="S736" s="3"/>
      <c r="T736" s="2" t="s">
        <v>57</v>
      </c>
      <c r="U736" s="3"/>
      <c r="V736" s="3"/>
      <c r="W736" s="2">
        <v>6.9</v>
      </c>
    </row>
    <row r="737" spans="1:23">
      <c r="A737" s="7"/>
      <c r="B737" s="2"/>
      <c r="C737" s="2"/>
      <c r="D737" s="2"/>
      <c r="E737" s="2"/>
      <c r="F737" s="2" t="s">
        <v>37</v>
      </c>
      <c r="G737" s="2"/>
      <c r="H737" s="2" t="s">
        <v>38</v>
      </c>
      <c r="I737" s="2"/>
      <c r="J737" s="2"/>
      <c r="K737" s="2"/>
      <c r="L737" s="2"/>
      <c r="M737" s="3"/>
      <c r="N737" s="3"/>
      <c r="O737" s="3"/>
      <c r="P737" s="3"/>
      <c r="Q737" s="3"/>
      <c r="R737" s="2"/>
      <c r="S737" s="3"/>
      <c r="T737" s="2" t="s">
        <v>57</v>
      </c>
      <c r="U737" s="3"/>
      <c r="V737" s="3"/>
      <c r="W737" s="2">
        <v>7</v>
      </c>
    </row>
    <row r="738" spans="1:23">
      <c r="A738" s="7"/>
      <c r="B738" s="2"/>
      <c r="C738" s="2"/>
      <c r="D738" s="2"/>
      <c r="E738" s="2"/>
      <c r="F738" s="2" t="s">
        <v>37</v>
      </c>
      <c r="G738" s="2"/>
      <c r="H738" s="2" t="s">
        <v>38</v>
      </c>
      <c r="I738" s="2"/>
      <c r="J738" s="2"/>
      <c r="K738" s="2"/>
      <c r="L738" s="2"/>
      <c r="M738" s="3"/>
      <c r="N738" s="3"/>
      <c r="O738" s="3"/>
      <c r="P738" s="3"/>
      <c r="Q738" s="3"/>
      <c r="R738" s="2"/>
      <c r="S738" s="3"/>
      <c r="T738" s="2" t="s">
        <v>57</v>
      </c>
      <c r="U738" s="3"/>
      <c r="V738" s="3"/>
      <c r="W738" s="2">
        <v>7</v>
      </c>
    </row>
    <row r="739" spans="1:23">
      <c r="A739" s="7"/>
      <c r="B739" s="5"/>
      <c r="C739" s="5"/>
      <c r="D739" s="5"/>
      <c r="E739" s="5"/>
      <c r="F739" s="5" t="s">
        <v>37</v>
      </c>
      <c r="G739" s="5"/>
      <c r="H739" s="5" t="s">
        <v>38</v>
      </c>
      <c r="I739" s="5"/>
      <c r="J739" s="5"/>
      <c r="K739" s="5"/>
      <c r="L739" s="5"/>
      <c r="M739" s="4"/>
      <c r="N739" s="4"/>
      <c r="O739" s="4"/>
      <c r="P739" s="4"/>
      <c r="Q739" s="4"/>
      <c r="R739" s="5"/>
      <c r="S739" s="4"/>
      <c r="T739" s="5" t="s">
        <v>57</v>
      </c>
      <c r="U739" s="4"/>
      <c r="V739" s="4"/>
      <c r="W739" s="5">
        <v>7</v>
      </c>
    </row>
    <row r="740" spans="1:23">
      <c r="A740" s="7"/>
      <c r="B740" s="2"/>
      <c r="C740" s="2"/>
      <c r="D740" s="2"/>
      <c r="E740" s="2"/>
      <c r="F740" s="2" t="s">
        <v>37</v>
      </c>
      <c r="G740" s="2"/>
      <c r="H740" s="2" t="s">
        <v>38</v>
      </c>
      <c r="I740" s="2"/>
      <c r="J740" s="2"/>
      <c r="K740" s="2"/>
      <c r="L740" s="2"/>
      <c r="M740" s="3"/>
      <c r="N740" s="3"/>
      <c r="O740" s="3"/>
      <c r="P740" s="3"/>
      <c r="Q740" s="3"/>
      <c r="R740" s="2"/>
      <c r="S740" s="3"/>
      <c r="T740" s="2" t="s">
        <v>57</v>
      </c>
      <c r="U740" s="3"/>
      <c r="V740" s="3"/>
      <c r="W740" s="2">
        <v>7.1</v>
      </c>
    </row>
    <row r="741" spans="1:23">
      <c r="A741" s="7"/>
      <c r="B741" s="5"/>
      <c r="C741" s="5"/>
      <c r="D741" s="5"/>
      <c r="E741" s="5"/>
      <c r="F741" s="5" t="s">
        <v>37</v>
      </c>
      <c r="G741" s="5"/>
      <c r="H741" s="5" t="s">
        <v>38</v>
      </c>
      <c r="I741" s="5"/>
      <c r="J741" s="5"/>
      <c r="K741" s="5"/>
      <c r="L741" s="5"/>
      <c r="M741" s="4"/>
      <c r="N741" s="4"/>
      <c r="O741" s="4"/>
      <c r="P741" s="4"/>
      <c r="Q741" s="4"/>
      <c r="R741" s="5"/>
      <c r="S741" s="4"/>
      <c r="T741" s="5" t="s">
        <v>57</v>
      </c>
      <c r="U741" s="4"/>
      <c r="V741" s="4"/>
      <c r="W741" s="5">
        <v>7.1</v>
      </c>
    </row>
    <row r="742" spans="1:23">
      <c r="A742" s="7"/>
      <c r="B742" s="5"/>
      <c r="C742" s="5"/>
      <c r="D742" s="5"/>
      <c r="E742" s="5"/>
      <c r="F742" s="5" t="s">
        <v>37</v>
      </c>
      <c r="G742" s="5"/>
      <c r="H742" s="5" t="s">
        <v>38</v>
      </c>
      <c r="I742" s="5"/>
      <c r="J742" s="5"/>
      <c r="K742" s="5"/>
      <c r="L742" s="5"/>
      <c r="M742" s="4"/>
      <c r="N742" s="4"/>
      <c r="O742" s="4"/>
      <c r="P742" s="4"/>
      <c r="Q742" s="4"/>
      <c r="R742" s="5"/>
      <c r="S742" s="4"/>
      <c r="T742" s="5" t="s">
        <v>57</v>
      </c>
      <c r="U742" s="4"/>
      <c r="V742" s="4"/>
      <c r="W742" s="5">
        <v>7.1</v>
      </c>
    </row>
    <row r="743" spans="1:23">
      <c r="A743" s="7"/>
      <c r="B743" s="2"/>
      <c r="C743" s="2"/>
      <c r="D743" s="2"/>
      <c r="E743" s="2"/>
      <c r="F743" s="2" t="s">
        <v>37</v>
      </c>
      <c r="G743" s="2"/>
      <c r="H743" s="2" t="s">
        <v>38</v>
      </c>
      <c r="I743" s="2"/>
      <c r="J743" s="2"/>
      <c r="K743" s="2"/>
      <c r="L743" s="2"/>
      <c r="M743" s="3"/>
      <c r="N743" s="3"/>
      <c r="O743" s="3"/>
      <c r="P743" s="3"/>
      <c r="Q743" s="3"/>
      <c r="R743" s="2"/>
      <c r="S743" s="3"/>
      <c r="T743" s="2" t="s">
        <v>57</v>
      </c>
      <c r="U743" s="3"/>
      <c r="V743" s="3"/>
      <c r="W743" s="2">
        <v>7.1</v>
      </c>
    </row>
    <row r="744" spans="1:23">
      <c r="A744" s="7"/>
      <c r="B744" s="2"/>
      <c r="C744" s="2"/>
      <c r="D744" s="2"/>
      <c r="E744" s="2"/>
      <c r="F744" s="2" t="s">
        <v>37</v>
      </c>
      <c r="G744" s="2"/>
      <c r="H744" s="2" t="s">
        <v>38</v>
      </c>
      <c r="I744" s="2"/>
      <c r="J744" s="2"/>
      <c r="K744" s="2"/>
      <c r="L744" s="2"/>
      <c r="M744" s="3"/>
      <c r="N744" s="3"/>
      <c r="O744" s="3"/>
      <c r="P744" s="3"/>
      <c r="Q744" s="3"/>
      <c r="R744" s="2"/>
      <c r="S744" s="3"/>
      <c r="T744" s="2" t="s">
        <v>57</v>
      </c>
      <c r="U744" s="3"/>
      <c r="V744" s="3"/>
      <c r="W744" s="2">
        <v>7.1</v>
      </c>
    </row>
    <row r="745" spans="1:23">
      <c r="A745" s="7"/>
      <c r="B745" s="2"/>
      <c r="C745" s="2"/>
      <c r="D745" s="2"/>
      <c r="E745" s="2"/>
      <c r="F745" s="2" t="s">
        <v>37</v>
      </c>
      <c r="G745" s="2"/>
      <c r="H745" s="2" t="s">
        <v>38</v>
      </c>
      <c r="I745" s="2"/>
      <c r="J745" s="2"/>
      <c r="K745" s="2"/>
      <c r="L745" s="2"/>
      <c r="M745" s="3"/>
      <c r="N745" s="3"/>
      <c r="O745" s="3"/>
      <c r="P745" s="3"/>
      <c r="Q745" s="3"/>
      <c r="R745" s="2"/>
      <c r="S745" s="3"/>
      <c r="T745" s="2" t="s">
        <v>57</v>
      </c>
      <c r="U745" s="3"/>
      <c r="V745" s="3"/>
      <c r="W745" s="2">
        <v>7.2</v>
      </c>
    </row>
    <row r="746" spans="1:23">
      <c r="A746" s="7"/>
      <c r="B746" s="5"/>
      <c r="C746" s="5"/>
      <c r="D746" s="5"/>
      <c r="E746" s="5"/>
      <c r="F746" s="5" t="s">
        <v>37</v>
      </c>
      <c r="G746" s="5"/>
      <c r="H746" s="5" t="s">
        <v>38</v>
      </c>
      <c r="I746" s="5"/>
      <c r="J746" s="5"/>
      <c r="K746" s="5"/>
      <c r="L746" s="5"/>
      <c r="M746" s="4"/>
      <c r="N746" s="4"/>
      <c r="O746" s="4"/>
      <c r="P746" s="4"/>
      <c r="Q746" s="4"/>
      <c r="R746" s="5"/>
      <c r="S746" s="4"/>
      <c r="T746" s="5" t="s">
        <v>57</v>
      </c>
      <c r="U746" s="4"/>
      <c r="V746" s="4"/>
      <c r="W746" s="5">
        <v>7.2</v>
      </c>
    </row>
    <row r="747" spans="1:23">
      <c r="A747" s="7"/>
      <c r="B747" s="5"/>
      <c r="C747" s="5"/>
      <c r="D747" s="5"/>
      <c r="E747" s="5"/>
      <c r="F747" s="5" t="s">
        <v>37</v>
      </c>
      <c r="G747" s="5"/>
      <c r="H747" s="5" t="s">
        <v>38</v>
      </c>
      <c r="I747" s="5"/>
      <c r="J747" s="5"/>
      <c r="K747" s="5"/>
      <c r="L747" s="5"/>
      <c r="M747" s="4"/>
      <c r="N747" s="4"/>
      <c r="O747" s="4"/>
      <c r="P747" s="4"/>
      <c r="Q747" s="4"/>
      <c r="R747" s="5"/>
      <c r="S747" s="4"/>
      <c r="T747" s="5" t="s">
        <v>57</v>
      </c>
      <c r="U747" s="4"/>
      <c r="V747" s="4"/>
      <c r="W747" s="5">
        <v>7.2</v>
      </c>
    </row>
    <row r="748" spans="1:23">
      <c r="A748" s="7"/>
      <c r="B748" s="5"/>
      <c r="C748" s="5"/>
      <c r="D748" s="5"/>
      <c r="E748" s="5"/>
      <c r="F748" s="5" t="s">
        <v>37</v>
      </c>
      <c r="G748" s="5"/>
      <c r="H748" s="5" t="s">
        <v>38</v>
      </c>
      <c r="I748" s="5"/>
      <c r="J748" s="5"/>
      <c r="K748" s="5"/>
      <c r="L748" s="5"/>
      <c r="M748" s="4"/>
      <c r="N748" s="4"/>
      <c r="O748" s="4"/>
      <c r="P748" s="4"/>
      <c r="Q748" s="4"/>
      <c r="R748" s="5"/>
      <c r="S748" s="4"/>
      <c r="T748" s="5" t="s">
        <v>57</v>
      </c>
      <c r="U748" s="4"/>
      <c r="V748" s="4"/>
      <c r="W748" s="5">
        <v>7.2</v>
      </c>
    </row>
    <row r="749" spans="1:23">
      <c r="A749" s="7"/>
      <c r="B749" s="5"/>
      <c r="C749" s="5"/>
      <c r="D749" s="5"/>
      <c r="E749" s="5"/>
      <c r="F749" s="5" t="s">
        <v>37</v>
      </c>
      <c r="G749" s="5"/>
      <c r="H749" s="5" t="s">
        <v>38</v>
      </c>
      <c r="I749" s="5"/>
      <c r="J749" s="5"/>
      <c r="K749" s="5"/>
      <c r="L749" s="5"/>
      <c r="M749" s="4"/>
      <c r="N749" s="4"/>
      <c r="O749" s="4"/>
      <c r="P749" s="4"/>
      <c r="Q749" s="4"/>
      <c r="R749" s="5"/>
      <c r="S749" s="4"/>
      <c r="T749" s="5" t="s">
        <v>57</v>
      </c>
      <c r="U749" s="4"/>
      <c r="V749" s="4"/>
      <c r="W749" s="5">
        <v>7.3</v>
      </c>
    </row>
    <row r="750" spans="1:23">
      <c r="A750" s="7"/>
      <c r="B750" s="5"/>
      <c r="C750" s="5"/>
      <c r="D750" s="5"/>
      <c r="E750" s="5"/>
      <c r="F750" s="5" t="s">
        <v>37</v>
      </c>
      <c r="G750" s="5"/>
      <c r="H750" s="5" t="s">
        <v>38</v>
      </c>
      <c r="I750" s="5"/>
      <c r="J750" s="5"/>
      <c r="K750" s="5"/>
      <c r="L750" s="5"/>
      <c r="M750" s="4"/>
      <c r="N750" s="4"/>
      <c r="O750" s="4"/>
      <c r="P750" s="4"/>
      <c r="Q750" s="4"/>
      <c r="R750" s="5"/>
      <c r="S750" s="4"/>
      <c r="T750" s="5" t="s">
        <v>57</v>
      </c>
      <c r="U750" s="4"/>
      <c r="V750" s="4"/>
      <c r="W750" s="5">
        <v>7.3</v>
      </c>
    </row>
    <row r="751" spans="1:23">
      <c r="A751" s="7"/>
      <c r="B751" s="5"/>
      <c r="C751" s="5"/>
      <c r="D751" s="5"/>
      <c r="E751" s="5"/>
      <c r="F751" s="5" t="s">
        <v>37</v>
      </c>
      <c r="G751" s="5"/>
      <c r="H751" s="5" t="s">
        <v>38</v>
      </c>
      <c r="I751" s="5"/>
      <c r="J751" s="5"/>
      <c r="K751" s="5"/>
      <c r="L751" s="5"/>
      <c r="M751" s="4"/>
      <c r="N751" s="4"/>
      <c r="O751" s="4"/>
      <c r="P751" s="4"/>
      <c r="Q751" s="4"/>
      <c r="R751" s="5"/>
      <c r="S751" s="4"/>
      <c r="T751" s="5" t="s">
        <v>57</v>
      </c>
      <c r="U751" s="4"/>
      <c r="V751" s="4"/>
      <c r="W751" s="5">
        <v>7.3</v>
      </c>
    </row>
    <row r="752" spans="1:23">
      <c r="A752" s="7"/>
      <c r="B752" s="5"/>
      <c r="C752" s="5"/>
      <c r="D752" s="5"/>
      <c r="E752" s="5"/>
      <c r="F752" s="5" t="s">
        <v>37</v>
      </c>
      <c r="G752" s="5"/>
      <c r="H752" s="5" t="s">
        <v>38</v>
      </c>
      <c r="I752" s="5"/>
      <c r="J752" s="5"/>
      <c r="K752" s="5"/>
      <c r="L752" s="5"/>
      <c r="M752" s="4"/>
      <c r="N752" s="4"/>
      <c r="O752" s="4"/>
      <c r="P752" s="4"/>
      <c r="Q752" s="4"/>
      <c r="R752" s="5"/>
      <c r="S752" s="4"/>
      <c r="T752" s="5" t="s">
        <v>57</v>
      </c>
      <c r="U752" s="4"/>
      <c r="V752" s="4"/>
      <c r="W752" s="5">
        <v>7.3</v>
      </c>
    </row>
    <row r="753" spans="1:23">
      <c r="A753" s="7"/>
      <c r="B753" s="2"/>
      <c r="C753" s="2"/>
      <c r="D753" s="2"/>
      <c r="E753" s="2"/>
      <c r="F753" s="2" t="s">
        <v>37</v>
      </c>
      <c r="G753" s="2"/>
      <c r="H753" s="2" t="s">
        <v>38</v>
      </c>
      <c r="I753" s="2"/>
      <c r="J753" s="2"/>
      <c r="K753" s="2"/>
      <c r="L753" s="2"/>
      <c r="M753" s="3"/>
      <c r="N753" s="3"/>
      <c r="O753" s="3"/>
      <c r="P753" s="3"/>
      <c r="Q753" s="3"/>
      <c r="R753" s="2"/>
      <c r="S753" s="3"/>
      <c r="T753" s="2" t="s">
        <v>57</v>
      </c>
      <c r="U753" s="3"/>
      <c r="V753" s="3"/>
      <c r="W753" s="2">
        <v>7.4</v>
      </c>
    </row>
    <row r="754" spans="1:23">
      <c r="A754" s="7"/>
      <c r="B754" s="5"/>
      <c r="C754" s="5"/>
      <c r="D754" s="5"/>
      <c r="E754" s="5"/>
      <c r="F754" s="5" t="s">
        <v>37</v>
      </c>
      <c r="G754" s="5"/>
      <c r="H754" s="5" t="s">
        <v>38</v>
      </c>
      <c r="I754" s="5"/>
      <c r="J754" s="5"/>
      <c r="K754" s="5"/>
      <c r="L754" s="5"/>
      <c r="M754" s="4"/>
      <c r="N754" s="4"/>
      <c r="O754" s="4"/>
      <c r="P754" s="4"/>
      <c r="Q754" s="4"/>
      <c r="R754" s="5"/>
      <c r="S754" s="4"/>
      <c r="T754" s="5" t="s">
        <v>57</v>
      </c>
      <c r="U754" s="4"/>
      <c r="V754" s="4"/>
      <c r="W754" s="5">
        <v>7.4</v>
      </c>
    </row>
    <row r="755" spans="1:23">
      <c r="A755" s="7"/>
      <c r="B755" s="5"/>
      <c r="C755" s="5"/>
      <c r="D755" s="5"/>
      <c r="E755" s="5"/>
      <c r="F755" s="5" t="s">
        <v>37</v>
      </c>
      <c r="G755" s="5"/>
      <c r="H755" s="5" t="s">
        <v>38</v>
      </c>
      <c r="I755" s="5"/>
      <c r="J755" s="5"/>
      <c r="K755" s="5"/>
      <c r="L755" s="5"/>
      <c r="M755" s="4"/>
      <c r="N755" s="4"/>
      <c r="O755" s="4"/>
      <c r="P755" s="4"/>
      <c r="Q755" s="4"/>
      <c r="R755" s="5"/>
      <c r="S755" s="4"/>
      <c r="T755" s="5" t="s">
        <v>57</v>
      </c>
      <c r="U755" s="4"/>
      <c r="V755" s="4"/>
      <c r="W755" s="5">
        <v>7.4</v>
      </c>
    </row>
    <row r="756" spans="1:23">
      <c r="A756" s="7"/>
      <c r="B756" s="2"/>
      <c r="C756" s="2"/>
      <c r="D756" s="2"/>
      <c r="E756" s="2"/>
      <c r="F756" s="2" t="s">
        <v>37</v>
      </c>
      <c r="G756" s="2"/>
      <c r="H756" s="2" t="s">
        <v>38</v>
      </c>
      <c r="I756" s="2"/>
      <c r="J756" s="2"/>
      <c r="K756" s="2"/>
      <c r="L756" s="2"/>
      <c r="M756" s="3"/>
      <c r="N756" s="3"/>
      <c r="O756" s="3"/>
      <c r="P756" s="3"/>
      <c r="Q756" s="3"/>
      <c r="R756" s="2"/>
      <c r="S756" s="3"/>
      <c r="T756" s="2" t="s">
        <v>57</v>
      </c>
      <c r="U756" s="3"/>
      <c r="V756" s="3"/>
      <c r="W756" s="2">
        <v>7.4</v>
      </c>
    </row>
    <row r="757" spans="1:23">
      <c r="A757" s="7"/>
      <c r="B757" s="2"/>
      <c r="C757" s="2"/>
      <c r="D757" s="2"/>
      <c r="E757" s="2"/>
      <c r="F757" s="2" t="s">
        <v>37</v>
      </c>
      <c r="G757" s="2"/>
      <c r="H757" s="2" t="s">
        <v>38</v>
      </c>
      <c r="I757" s="2"/>
      <c r="J757" s="2"/>
      <c r="K757" s="2"/>
      <c r="L757" s="2"/>
      <c r="M757" s="3"/>
      <c r="N757" s="3"/>
      <c r="O757" s="3"/>
      <c r="P757" s="3"/>
      <c r="Q757" s="3"/>
      <c r="R757" s="2"/>
      <c r="S757" s="3"/>
      <c r="T757" s="2" t="s">
        <v>57</v>
      </c>
      <c r="U757" s="3"/>
      <c r="V757" s="3"/>
      <c r="W757" s="2">
        <v>7.5</v>
      </c>
    </row>
    <row r="758" spans="1:23">
      <c r="A758" s="7"/>
      <c r="B758" s="5"/>
      <c r="C758" s="5"/>
      <c r="D758" s="5"/>
      <c r="E758" s="5"/>
      <c r="F758" s="5" t="s">
        <v>37</v>
      </c>
      <c r="G758" s="5"/>
      <c r="H758" s="5" t="s">
        <v>38</v>
      </c>
      <c r="I758" s="5"/>
      <c r="J758" s="5"/>
      <c r="K758" s="5"/>
      <c r="L758" s="5"/>
      <c r="M758" s="4"/>
      <c r="N758" s="4"/>
      <c r="O758" s="4"/>
      <c r="P758" s="4"/>
      <c r="Q758" s="4"/>
      <c r="R758" s="5"/>
      <c r="S758" s="4"/>
      <c r="T758" s="5" t="s">
        <v>57</v>
      </c>
      <c r="U758" s="4"/>
      <c r="V758" s="4"/>
      <c r="W758" s="5">
        <v>7.5</v>
      </c>
    </row>
    <row r="759" spans="1:23">
      <c r="A759" s="7"/>
      <c r="B759" s="2"/>
      <c r="C759" s="2"/>
      <c r="D759" s="2"/>
      <c r="E759" s="2"/>
      <c r="F759" s="2" t="s">
        <v>37</v>
      </c>
      <c r="G759" s="2"/>
      <c r="H759" s="2" t="s">
        <v>38</v>
      </c>
      <c r="I759" s="2"/>
      <c r="J759" s="2"/>
      <c r="K759" s="2"/>
      <c r="L759" s="2"/>
      <c r="M759" s="3"/>
      <c r="N759" s="3"/>
      <c r="O759" s="3"/>
      <c r="P759" s="3"/>
      <c r="Q759" s="3"/>
      <c r="R759" s="2"/>
      <c r="S759" s="3"/>
      <c r="T759" s="2" t="s">
        <v>57</v>
      </c>
      <c r="U759" s="3"/>
      <c r="V759" s="3"/>
      <c r="W759" s="2">
        <v>7.5</v>
      </c>
    </row>
    <row r="760" spans="1:23">
      <c r="A760" s="7"/>
      <c r="B760" s="2"/>
      <c r="C760" s="2"/>
      <c r="D760" s="2"/>
      <c r="E760" s="2"/>
      <c r="F760" s="2" t="s">
        <v>37</v>
      </c>
      <c r="G760" s="2"/>
      <c r="H760" s="2" t="s">
        <v>38</v>
      </c>
      <c r="I760" s="2"/>
      <c r="J760" s="2"/>
      <c r="K760" s="2"/>
      <c r="L760" s="2"/>
      <c r="M760" s="3"/>
      <c r="N760" s="3"/>
      <c r="O760" s="3"/>
      <c r="P760" s="3"/>
      <c r="Q760" s="3"/>
      <c r="R760" s="2"/>
      <c r="S760" s="3"/>
      <c r="T760" s="2" t="s">
        <v>57</v>
      </c>
      <c r="U760" s="3"/>
      <c r="V760" s="3"/>
      <c r="W760" s="2">
        <v>7.5</v>
      </c>
    </row>
    <row r="761" spans="1:23">
      <c r="A761" s="7"/>
      <c r="B761" s="5"/>
      <c r="C761" s="5"/>
      <c r="D761" s="5"/>
      <c r="E761" s="5"/>
      <c r="F761" s="5" t="s">
        <v>37</v>
      </c>
      <c r="G761" s="5"/>
      <c r="H761" s="5" t="s">
        <v>38</v>
      </c>
      <c r="I761" s="5"/>
      <c r="J761" s="5"/>
      <c r="K761" s="5"/>
      <c r="L761" s="5"/>
      <c r="M761" s="4"/>
      <c r="N761" s="4"/>
      <c r="O761" s="4"/>
      <c r="P761" s="4"/>
      <c r="Q761" s="4"/>
      <c r="R761" s="5"/>
      <c r="S761" s="4"/>
      <c r="T761" s="5" t="s">
        <v>57</v>
      </c>
      <c r="U761" s="4"/>
      <c r="V761" s="4"/>
      <c r="W761" s="5">
        <v>7.5</v>
      </c>
    </row>
    <row r="762" spans="1:23">
      <c r="A762" s="7"/>
      <c r="B762" s="5"/>
      <c r="C762" s="5"/>
      <c r="D762" s="5"/>
      <c r="E762" s="5"/>
      <c r="F762" s="5" t="s">
        <v>37</v>
      </c>
      <c r="G762" s="5"/>
      <c r="H762" s="5" t="s">
        <v>38</v>
      </c>
      <c r="I762" s="5"/>
      <c r="J762" s="5"/>
      <c r="K762" s="5"/>
      <c r="L762" s="5"/>
      <c r="M762" s="4"/>
      <c r="N762" s="4"/>
      <c r="O762" s="4"/>
      <c r="P762" s="4"/>
      <c r="Q762" s="4"/>
      <c r="R762" s="5"/>
      <c r="S762" s="4"/>
      <c r="T762" s="5" t="s">
        <v>57</v>
      </c>
      <c r="U762" s="4"/>
      <c r="V762" s="4"/>
      <c r="W762" s="5">
        <v>7.5</v>
      </c>
    </row>
    <row r="763" spans="1:23">
      <c r="A763" s="7"/>
      <c r="B763" s="5"/>
      <c r="C763" s="5"/>
      <c r="D763" s="5"/>
      <c r="E763" s="5"/>
      <c r="F763" s="5" t="s">
        <v>37</v>
      </c>
      <c r="G763" s="5"/>
      <c r="H763" s="5" t="s">
        <v>38</v>
      </c>
      <c r="I763" s="5"/>
      <c r="J763" s="5"/>
      <c r="K763" s="5"/>
      <c r="L763" s="5"/>
      <c r="M763" s="4"/>
      <c r="N763" s="4"/>
      <c r="O763" s="4"/>
      <c r="P763" s="4"/>
      <c r="Q763" s="4"/>
      <c r="R763" s="5"/>
      <c r="S763" s="4"/>
      <c r="T763" s="5" t="s">
        <v>57</v>
      </c>
      <c r="U763" s="4"/>
      <c r="V763" s="4"/>
      <c r="W763" s="5">
        <v>7.6</v>
      </c>
    </row>
    <row r="764" spans="1:23">
      <c r="A764" s="7"/>
      <c r="B764" s="5"/>
      <c r="C764" s="5"/>
      <c r="D764" s="5"/>
      <c r="E764" s="5"/>
      <c r="F764" s="5" t="s">
        <v>37</v>
      </c>
      <c r="G764" s="5"/>
      <c r="H764" s="5" t="s">
        <v>38</v>
      </c>
      <c r="I764" s="5"/>
      <c r="J764" s="5"/>
      <c r="K764" s="5"/>
      <c r="L764" s="5"/>
      <c r="M764" s="4"/>
      <c r="N764" s="4"/>
      <c r="O764" s="4"/>
      <c r="P764" s="4"/>
      <c r="Q764" s="4"/>
      <c r="R764" s="5"/>
      <c r="S764" s="4"/>
      <c r="T764" s="5" t="s">
        <v>57</v>
      </c>
      <c r="U764" s="4"/>
      <c r="V764" s="4"/>
      <c r="W764" s="5">
        <v>7.6</v>
      </c>
    </row>
    <row r="765" spans="1:23">
      <c r="A765" s="7"/>
      <c r="B765" s="5"/>
      <c r="C765" s="5"/>
      <c r="D765" s="5"/>
      <c r="E765" s="5"/>
      <c r="F765" s="5" t="s">
        <v>37</v>
      </c>
      <c r="G765" s="5"/>
      <c r="H765" s="5" t="s">
        <v>38</v>
      </c>
      <c r="I765" s="5"/>
      <c r="J765" s="5"/>
      <c r="K765" s="5"/>
      <c r="L765" s="5"/>
      <c r="M765" s="4"/>
      <c r="N765" s="4"/>
      <c r="O765" s="4"/>
      <c r="P765" s="4"/>
      <c r="Q765" s="4"/>
      <c r="R765" s="5"/>
      <c r="S765" s="4"/>
      <c r="T765" s="5" t="s">
        <v>57</v>
      </c>
      <c r="U765" s="4"/>
      <c r="V765" s="4"/>
      <c r="W765" s="5">
        <v>7.6</v>
      </c>
    </row>
    <row r="766" spans="1:23">
      <c r="A766" s="7"/>
      <c r="B766" s="5"/>
      <c r="C766" s="5"/>
      <c r="D766" s="5"/>
      <c r="E766" s="5"/>
      <c r="F766" s="5" t="s">
        <v>37</v>
      </c>
      <c r="G766" s="5"/>
      <c r="H766" s="5" t="s">
        <v>38</v>
      </c>
      <c r="I766" s="5"/>
      <c r="J766" s="5"/>
      <c r="K766" s="5"/>
      <c r="L766" s="5"/>
      <c r="M766" s="4"/>
      <c r="N766" s="4"/>
      <c r="O766" s="4"/>
      <c r="P766" s="4"/>
      <c r="Q766" s="4"/>
      <c r="R766" s="5"/>
      <c r="S766" s="4"/>
      <c r="T766" s="5" t="s">
        <v>57</v>
      </c>
      <c r="U766" s="4"/>
      <c r="V766" s="4"/>
      <c r="W766" s="5">
        <v>7.6</v>
      </c>
    </row>
    <row r="767" spans="1:23">
      <c r="A767" s="7"/>
      <c r="B767" s="2"/>
      <c r="C767" s="2"/>
      <c r="D767" s="2"/>
      <c r="E767" s="2"/>
      <c r="F767" s="2" t="s">
        <v>37</v>
      </c>
      <c r="G767" s="2"/>
      <c r="H767" s="2" t="s">
        <v>38</v>
      </c>
      <c r="I767" s="2"/>
      <c r="J767" s="2"/>
      <c r="K767" s="2"/>
      <c r="L767" s="2"/>
      <c r="M767" s="3"/>
      <c r="N767" s="3"/>
      <c r="O767" s="3"/>
      <c r="P767" s="3"/>
      <c r="Q767" s="3"/>
      <c r="R767" s="2"/>
      <c r="S767" s="3"/>
      <c r="T767" s="2" t="s">
        <v>57</v>
      </c>
      <c r="U767" s="3"/>
      <c r="V767" s="3"/>
      <c r="W767" s="2">
        <v>7.6</v>
      </c>
    </row>
    <row r="768" spans="1:23">
      <c r="A768" s="7"/>
      <c r="B768" s="5"/>
      <c r="C768" s="5"/>
      <c r="D768" s="5"/>
      <c r="E768" s="5"/>
      <c r="F768" s="5" t="s">
        <v>37</v>
      </c>
      <c r="G768" s="5"/>
      <c r="H768" s="5" t="s">
        <v>38</v>
      </c>
      <c r="I768" s="5"/>
      <c r="J768" s="5"/>
      <c r="K768" s="5"/>
      <c r="L768" s="5"/>
      <c r="M768" s="4"/>
      <c r="N768" s="4"/>
      <c r="O768" s="4"/>
      <c r="P768" s="4"/>
      <c r="Q768" s="4"/>
      <c r="R768" s="5"/>
      <c r="S768" s="4"/>
      <c r="T768" s="5" t="s">
        <v>57</v>
      </c>
      <c r="U768" s="4"/>
      <c r="V768" s="4"/>
      <c r="W768" s="5">
        <v>7.7</v>
      </c>
    </row>
    <row r="769" spans="1:23">
      <c r="A769" s="7"/>
      <c r="B769" s="5"/>
      <c r="C769" s="5"/>
      <c r="D769" s="5"/>
      <c r="E769" s="5"/>
      <c r="F769" s="5" t="s">
        <v>37</v>
      </c>
      <c r="G769" s="5"/>
      <c r="H769" s="5" t="s">
        <v>38</v>
      </c>
      <c r="I769" s="5"/>
      <c r="J769" s="5"/>
      <c r="K769" s="5"/>
      <c r="L769" s="5"/>
      <c r="M769" s="4"/>
      <c r="N769" s="4"/>
      <c r="O769" s="4"/>
      <c r="P769" s="4"/>
      <c r="Q769" s="4"/>
      <c r="R769" s="5"/>
      <c r="S769" s="4"/>
      <c r="T769" s="5" t="s">
        <v>57</v>
      </c>
      <c r="U769" s="4"/>
      <c r="V769" s="4"/>
      <c r="W769" s="5">
        <v>7.7</v>
      </c>
    </row>
    <row r="770" spans="1:23">
      <c r="A770" s="7"/>
      <c r="B770" s="5"/>
      <c r="C770" s="5"/>
      <c r="D770" s="5"/>
      <c r="E770" s="5"/>
      <c r="F770" s="5" t="s">
        <v>37</v>
      </c>
      <c r="G770" s="5"/>
      <c r="H770" s="5" t="s">
        <v>38</v>
      </c>
      <c r="I770" s="5"/>
      <c r="J770" s="5"/>
      <c r="K770" s="5"/>
      <c r="L770" s="5"/>
      <c r="M770" s="4"/>
      <c r="N770" s="4"/>
      <c r="O770" s="4"/>
      <c r="P770" s="4"/>
      <c r="Q770" s="4"/>
      <c r="R770" s="5"/>
      <c r="S770" s="4"/>
      <c r="T770" s="5" t="s">
        <v>57</v>
      </c>
      <c r="U770" s="4"/>
      <c r="V770" s="4"/>
      <c r="W770" s="5">
        <v>7.7</v>
      </c>
    </row>
    <row r="771" spans="1:23">
      <c r="A771" s="7"/>
      <c r="B771" s="2"/>
      <c r="C771" s="2"/>
      <c r="D771" s="2"/>
      <c r="E771" s="2"/>
      <c r="F771" s="2" t="s">
        <v>37</v>
      </c>
      <c r="G771" s="2"/>
      <c r="H771" s="2" t="s">
        <v>38</v>
      </c>
      <c r="I771" s="2"/>
      <c r="J771" s="2"/>
      <c r="K771" s="2"/>
      <c r="L771" s="2"/>
      <c r="M771" s="3"/>
      <c r="N771" s="3"/>
      <c r="O771" s="3"/>
      <c r="P771" s="3"/>
      <c r="Q771" s="3"/>
      <c r="R771" s="2"/>
      <c r="S771" s="3"/>
      <c r="T771" s="2" t="s">
        <v>57</v>
      </c>
      <c r="U771" s="3"/>
      <c r="V771" s="3"/>
      <c r="W771" s="2">
        <v>7.9</v>
      </c>
    </row>
    <row r="772" spans="1:23">
      <c r="A772" s="7"/>
      <c r="B772" s="5"/>
      <c r="C772" s="5"/>
      <c r="D772" s="5"/>
      <c r="E772" s="5"/>
      <c r="F772" s="5" t="s">
        <v>37</v>
      </c>
      <c r="G772" s="5"/>
      <c r="H772" s="5" t="s">
        <v>38</v>
      </c>
      <c r="I772" s="5"/>
      <c r="J772" s="5"/>
      <c r="K772" s="5"/>
      <c r="L772" s="5"/>
      <c r="M772" s="4"/>
      <c r="N772" s="4"/>
      <c r="O772" s="4"/>
      <c r="P772" s="4"/>
      <c r="Q772" s="4"/>
      <c r="R772" s="5"/>
      <c r="S772" s="4"/>
      <c r="T772" s="5" t="s">
        <v>57</v>
      </c>
      <c r="U772" s="4"/>
      <c r="V772" s="4"/>
      <c r="W772" s="5">
        <v>7.9</v>
      </c>
    </row>
    <row r="773" spans="1:23">
      <c r="A773" s="7"/>
      <c r="B773" s="5"/>
      <c r="C773" s="5"/>
      <c r="D773" s="5"/>
      <c r="E773" s="5"/>
      <c r="F773" s="5" t="s">
        <v>37</v>
      </c>
      <c r="G773" s="5"/>
      <c r="H773" s="5" t="s">
        <v>38</v>
      </c>
      <c r="I773" s="5"/>
      <c r="J773" s="5"/>
      <c r="K773" s="5"/>
      <c r="L773" s="5"/>
      <c r="M773" s="4"/>
      <c r="N773" s="4"/>
      <c r="O773" s="4"/>
      <c r="P773" s="4"/>
      <c r="Q773" s="4"/>
      <c r="R773" s="5"/>
      <c r="S773" s="4"/>
      <c r="T773" s="5" t="s">
        <v>57</v>
      </c>
      <c r="U773" s="4"/>
      <c r="V773" s="4"/>
      <c r="W773" s="5">
        <v>7.9</v>
      </c>
    </row>
    <row r="774" spans="1:23">
      <c r="A774" s="7"/>
      <c r="B774" s="2"/>
      <c r="C774" s="2"/>
      <c r="D774" s="2"/>
      <c r="E774" s="2"/>
      <c r="F774" s="2" t="s">
        <v>37</v>
      </c>
      <c r="G774" s="2"/>
      <c r="H774" s="2" t="s">
        <v>38</v>
      </c>
      <c r="I774" s="2"/>
      <c r="J774" s="2"/>
      <c r="K774" s="2"/>
      <c r="L774" s="2"/>
      <c r="M774" s="3"/>
      <c r="N774" s="3"/>
      <c r="O774" s="3"/>
      <c r="P774" s="3"/>
      <c r="Q774" s="3"/>
      <c r="R774" s="2"/>
      <c r="S774" s="3"/>
      <c r="T774" s="2" t="s">
        <v>57</v>
      </c>
      <c r="U774" s="3"/>
      <c r="V774" s="3"/>
      <c r="W774" s="2">
        <v>7.9</v>
      </c>
    </row>
    <row r="775" spans="1:23">
      <c r="A775" s="7"/>
      <c r="B775" s="2"/>
      <c r="C775" s="2"/>
      <c r="D775" s="2"/>
      <c r="E775" s="2"/>
      <c r="F775" s="2" t="s">
        <v>37</v>
      </c>
      <c r="G775" s="2"/>
      <c r="H775" s="2" t="s">
        <v>38</v>
      </c>
      <c r="I775" s="2"/>
      <c r="J775" s="2"/>
      <c r="K775" s="2"/>
      <c r="L775" s="2"/>
      <c r="M775" s="3"/>
      <c r="N775" s="3"/>
      <c r="O775" s="3"/>
      <c r="P775" s="3"/>
      <c r="Q775" s="3"/>
      <c r="R775" s="2"/>
      <c r="S775" s="3"/>
      <c r="T775" s="2" t="s">
        <v>57</v>
      </c>
      <c r="U775" s="3"/>
      <c r="V775" s="3"/>
      <c r="W775" s="2">
        <v>8.1</v>
      </c>
    </row>
    <row r="776" spans="1:23">
      <c r="A776" s="7"/>
      <c r="B776" s="5"/>
      <c r="C776" s="5"/>
      <c r="D776" s="5"/>
      <c r="E776" s="5"/>
      <c r="F776" s="5" t="s">
        <v>37</v>
      </c>
      <c r="G776" s="5"/>
      <c r="H776" s="5" t="s">
        <v>38</v>
      </c>
      <c r="I776" s="5"/>
      <c r="J776" s="5"/>
      <c r="K776" s="5"/>
      <c r="L776" s="5"/>
      <c r="M776" s="4"/>
      <c r="N776" s="4"/>
      <c r="O776" s="4"/>
      <c r="P776" s="4"/>
      <c r="Q776" s="4"/>
      <c r="R776" s="5"/>
      <c r="S776" s="4"/>
      <c r="T776" s="5" t="s">
        <v>57</v>
      </c>
      <c r="U776" s="4"/>
      <c r="V776" s="4"/>
      <c r="W776" s="5">
        <v>8.4</v>
      </c>
    </row>
    <row r="777" spans="1:23">
      <c r="A777" s="7"/>
      <c r="B777" s="2"/>
      <c r="C777" s="2"/>
      <c r="D777" s="2"/>
      <c r="E777" s="2"/>
      <c r="F777" s="2" t="s">
        <v>37</v>
      </c>
      <c r="G777" s="2"/>
      <c r="H777" s="2" t="s">
        <v>38</v>
      </c>
      <c r="I777" s="2"/>
      <c r="J777" s="2"/>
      <c r="K777" s="2"/>
      <c r="L777" s="2"/>
      <c r="M777" s="3"/>
      <c r="N777" s="3"/>
      <c r="O777" s="3"/>
      <c r="P777" s="3"/>
      <c r="Q777" s="3"/>
      <c r="R777" s="2"/>
      <c r="S777" s="3"/>
      <c r="T777" s="2" t="s">
        <v>57</v>
      </c>
      <c r="U777" s="3"/>
      <c r="V777" s="3"/>
      <c r="W777" s="2">
        <v>8.5</v>
      </c>
    </row>
    <row r="778" spans="1:23">
      <c r="A778" s="7"/>
      <c r="B778" s="5"/>
      <c r="C778" s="5"/>
      <c r="D778" s="5"/>
      <c r="E778" s="5"/>
      <c r="F778" s="5" t="s">
        <v>37</v>
      </c>
      <c r="G778" s="5"/>
      <c r="H778" s="5" t="s">
        <v>38</v>
      </c>
      <c r="I778" s="5"/>
      <c r="J778" s="5"/>
      <c r="K778" s="5"/>
      <c r="L778" s="5"/>
      <c r="M778" s="4"/>
      <c r="N778" s="4"/>
      <c r="O778" s="4"/>
      <c r="P778" s="4"/>
      <c r="Q778" s="4"/>
      <c r="R778" s="5"/>
      <c r="S778" s="4" t="s">
        <v>520</v>
      </c>
      <c r="T778" s="5"/>
      <c r="U778" s="4"/>
      <c r="V778" s="4"/>
      <c r="W778" s="5">
        <v>6.9</v>
      </c>
    </row>
    <row r="779" spans="1:23">
      <c r="A779" s="7"/>
      <c r="B779" s="2"/>
      <c r="C779" s="2"/>
      <c r="D779" s="2"/>
      <c r="E779" s="2"/>
      <c r="F779" s="2" t="s">
        <v>37</v>
      </c>
      <c r="G779" s="2"/>
      <c r="H779" s="2" t="s">
        <v>38</v>
      </c>
      <c r="I779" s="2"/>
      <c r="J779" s="2"/>
      <c r="K779" s="2"/>
      <c r="L779" s="2"/>
      <c r="M779" s="3"/>
      <c r="N779" s="3"/>
      <c r="O779" s="3"/>
      <c r="P779" s="3" t="s">
        <v>90</v>
      </c>
      <c r="Q779" s="3" t="s">
        <v>87</v>
      </c>
      <c r="R779" s="2"/>
      <c r="S779" s="3"/>
      <c r="T779" s="2"/>
      <c r="U779" s="3"/>
      <c r="V779" s="3"/>
      <c r="W779" s="2">
        <v>7.8</v>
      </c>
    </row>
    <row r="780" spans="1:23">
      <c r="A780" s="7"/>
      <c r="B780" s="5"/>
      <c r="C780" s="5"/>
      <c r="D780" s="5"/>
      <c r="E780" s="5"/>
      <c r="F780" s="5" t="s">
        <v>37</v>
      </c>
      <c r="G780" s="5"/>
      <c r="H780" s="5" t="s">
        <v>38</v>
      </c>
      <c r="I780" s="5"/>
      <c r="J780" s="5"/>
      <c r="K780" s="5"/>
      <c r="L780" s="5"/>
      <c r="M780" s="4"/>
      <c r="N780" s="4"/>
      <c r="O780" s="4" t="s">
        <v>91</v>
      </c>
      <c r="P780" s="4"/>
      <c r="Q780" s="4" t="s">
        <v>87</v>
      </c>
      <c r="R780" s="5"/>
      <c r="S780" s="4"/>
      <c r="T780" s="5"/>
      <c r="U780" s="4"/>
      <c r="V780" s="4"/>
      <c r="W780" s="5">
        <v>6.2</v>
      </c>
    </row>
    <row r="781" spans="1:23">
      <c r="A781" s="7"/>
      <c r="B781" s="5"/>
      <c r="C781" s="5"/>
      <c r="D781" s="5"/>
      <c r="E781" s="5"/>
      <c r="F781" s="5" t="s">
        <v>37</v>
      </c>
      <c r="G781" s="5"/>
      <c r="H781" s="5" t="s">
        <v>38</v>
      </c>
      <c r="I781" s="5"/>
      <c r="J781" s="5"/>
      <c r="K781" s="5"/>
      <c r="L781" s="5"/>
      <c r="M781" s="4"/>
      <c r="N781" s="4" t="s">
        <v>128</v>
      </c>
      <c r="O781" s="4"/>
      <c r="P781" s="4"/>
      <c r="Q781" s="4" t="s">
        <v>87</v>
      </c>
      <c r="R781" s="5"/>
      <c r="S781" s="4"/>
      <c r="T781" s="5"/>
      <c r="U781" s="4"/>
      <c r="V781" s="4"/>
      <c r="W781" s="5">
        <v>6.5</v>
      </c>
    </row>
    <row r="782" spans="1:23">
      <c r="A782" s="7"/>
      <c r="B782" s="2"/>
      <c r="C782" s="2"/>
      <c r="D782" s="2"/>
      <c r="E782" s="2"/>
      <c r="F782" s="2" t="s">
        <v>37</v>
      </c>
      <c r="G782" s="2"/>
      <c r="H782" s="2" t="s">
        <v>38</v>
      </c>
      <c r="I782" s="2"/>
      <c r="J782" s="2"/>
      <c r="K782" s="2"/>
      <c r="L782" s="2" t="s">
        <v>80</v>
      </c>
      <c r="M782" s="3"/>
      <c r="N782" s="3"/>
      <c r="O782" s="3"/>
      <c r="P782" s="3"/>
      <c r="Q782" s="3" t="s">
        <v>87</v>
      </c>
      <c r="R782" s="2"/>
      <c r="S782" s="3"/>
      <c r="T782" s="2"/>
      <c r="U782" s="3"/>
      <c r="V782" s="3"/>
      <c r="W782" s="2">
        <v>6</v>
      </c>
    </row>
    <row r="783" spans="1:23">
      <c r="A783" s="7"/>
      <c r="B783" s="5"/>
      <c r="C783" s="5"/>
      <c r="D783" s="5"/>
      <c r="E783" s="5"/>
      <c r="F783" s="5" t="s">
        <v>37</v>
      </c>
      <c r="G783" s="5"/>
      <c r="H783" s="5" t="s">
        <v>38</v>
      </c>
      <c r="I783" s="5"/>
      <c r="J783" s="5" t="s">
        <v>70</v>
      </c>
      <c r="K783" s="5"/>
      <c r="L783" s="5"/>
      <c r="M783" s="4"/>
      <c r="N783" s="4"/>
      <c r="O783" s="4"/>
      <c r="P783" s="4"/>
      <c r="Q783" s="4" t="s">
        <v>87</v>
      </c>
      <c r="R783" s="5"/>
      <c r="S783" s="4"/>
      <c r="T783" s="5"/>
      <c r="U783" s="4"/>
      <c r="V783" s="4"/>
      <c r="W783" s="5">
        <v>7</v>
      </c>
    </row>
    <row r="784" spans="1:23">
      <c r="A784" s="7"/>
      <c r="B784" s="5"/>
      <c r="C784" s="5"/>
      <c r="D784" s="5"/>
      <c r="E784" s="5"/>
      <c r="F784" s="5" t="s">
        <v>37</v>
      </c>
      <c r="G784" s="5"/>
      <c r="H784" s="5" t="s">
        <v>38</v>
      </c>
      <c r="I784" s="5"/>
      <c r="J784" s="5"/>
      <c r="K784" s="5"/>
      <c r="L784" s="5"/>
      <c r="M784" s="4"/>
      <c r="N784" s="4"/>
      <c r="O784" s="4"/>
      <c r="P784" s="4"/>
      <c r="Q784" s="4" t="s">
        <v>87</v>
      </c>
      <c r="R784" s="5"/>
      <c r="S784" s="4"/>
      <c r="T784" s="5"/>
      <c r="U784" s="4"/>
      <c r="V784" s="4"/>
      <c r="W784" s="5">
        <v>6.3</v>
      </c>
    </row>
    <row r="785" spans="1:23">
      <c r="A785" s="7"/>
      <c r="B785" s="2"/>
      <c r="C785" s="2"/>
      <c r="D785" s="2"/>
      <c r="E785" s="2"/>
      <c r="F785" s="2" t="s">
        <v>37</v>
      </c>
      <c r="G785" s="2"/>
      <c r="H785" s="2" t="s">
        <v>38</v>
      </c>
      <c r="I785" s="2"/>
      <c r="J785" s="2"/>
      <c r="K785" s="2"/>
      <c r="L785" s="2"/>
      <c r="M785" s="3"/>
      <c r="N785" s="3"/>
      <c r="O785" s="3"/>
      <c r="P785" s="3"/>
      <c r="Q785" s="3" t="s">
        <v>87</v>
      </c>
      <c r="R785" s="2"/>
      <c r="S785" s="3"/>
      <c r="T785" s="2"/>
      <c r="U785" s="3"/>
      <c r="V785" s="3"/>
      <c r="W785" s="2">
        <v>6.5</v>
      </c>
    </row>
    <row r="786" spans="1:23">
      <c r="A786" s="7"/>
      <c r="B786" s="5"/>
      <c r="C786" s="5"/>
      <c r="D786" s="5"/>
      <c r="E786" s="5"/>
      <c r="F786" s="5" t="s">
        <v>37</v>
      </c>
      <c r="G786" s="5"/>
      <c r="H786" s="5" t="s">
        <v>38</v>
      </c>
      <c r="I786" s="5"/>
      <c r="J786" s="5"/>
      <c r="K786" s="5"/>
      <c r="L786" s="5"/>
      <c r="M786" s="4"/>
      <c r="N786" s="4"/>
      <c r="O786" s="4"/>
      <c r="P786" s="4"/>
      <c r="Q786" s="4" t="s">
        <v>87</v>
      </c>
      <c r="R786" s="5"/>
      <c r="S786" s="4"/>
      <c r="T786" s="5"/>
      <c r="U786" s="4"/>
      <c r="V786" s="4"/>
      <c r="W786" s="5">
        <v>7.2</v>
      </c>
    </row>
    <row r="787" spans="1:23">
      <c r="A787" s="7"/>
      <c r="B787" s="5"/>
      <c r="C787" s="5"/>
      <c r="D787" s="5"/>
      <c r="E787" s="5"/>
      <c r="F787" s="5" t="s">
        <v>37</v>
      </c>
      <c r="G787" s="5"/>
      <c r="H787" s="5" t="s">
        <v>38</v>
      </c>
      <c r="I787" s="5"/>
      <c r="J787" s="5"/>
      <c r="K787" s="5"/>
      <c r="L787" s="5"/>
      <c r="M787" s="4"/>
      <c r="N787" s="4"/>
      <c r="O787" s="4"/>
      <c r="P787" s="4"/>
      <c r="Q787" s="4" t="s">
        <v>87</v>
      </c>
      <c r="R787" s="5"/>
      <c r="S787" s="4"/>
      <c r="T787" s="5"/>
      <c r="U787" s="4"/>
      <c r="V787" s="4"/>
      <c r="W787" s="5">
        <v>7.2</v>
      </c>
    </row>
    <row r="788" spans="1:23">
      <c r="A788" s="7"/>
      <c r="B788" s="2"/>
      <c r="C788" s="2"/>
      <c r="D788" s="2"/>
      <c r="E788" s="2"/>
      <c r="F788" s="2" t="s">
        <v>37</v>
      </c>
      <c r="G788" s="2"/>
      <c r="H788" s="2" t="s">
        <v>38</v>
      </c>
      <c r="I788" s="2"/>
      <c r="J788" s="2"/>
      <c r="K788" s="2"/>
      <c r="L788" s="2"/>
      <c r="M788" s="3"/>
      <c r="N788" s="3"/>
      <c r="O788" s="3"/>
      <c r="P788" s="3"/>
      <c r="Q788" s="3" t="s">
        <v>87</v>
      </c>
      <c r="R788" s="2"/>
      <c r="S788" s="3"/>
      <c r="T788" s="2"/>
      <c r="U788" s="3"/>
      <c r="V788" s="3"/>
      <c r="W788" s="2">
        <v>8.1999999999999993</v>
      </c>
    </row>
    <row r="789" spans="1:23">
      <c r="A789" s="7"/>
      <c r="B789" s="2"/>
      <c r="C789" s="2"/>
      <c r="D789" s="2"/>
      <c r="E789" s="2"/>
      <c r="F789" s="2" t="s">
        <v>37</v>
      </c>
      <c r="G789" s="2"/>
      <c r="H789" s="2" t="s">
        <v>38</v>
      </c>
      <c r="I789" s="2"/>
      <c r="J789" s="2" t="s">
        <v>70</v>
      </c>
      <c r="K789" s="2"/>
      <c r="L789" s="2"/>
      <c r="M789" s="3"/>
      <c r="N789" s="3"/>
      <c r="O789" s="3"/>
      <c r="P789" s="3" t="s">
        <v>90</v>
      </c>
      <c r="Q789" s="3"/>
      <c r="R789" s="2"/>
      <c r="S789" s="3"/>
      <c r="T789" s="2"/>
      <c r="U789" s="3"/>
      <c r="V789" s="3"/>
      <c r="W789" s="2">
        <v>8.5</v>
      </c>
    </row>
    <row r="790" spans="1:23">
      <c r="A790" s="7"/>
      <c r="B790" s="5"/>
      <c r="C790" s="5"/>
      <c r="D790" s="5"/>
      <c r="E790" s="5"/>
      <c r="F790" s="5" t="s">
        <v>37</v>
      </c>
      <c r="G790" s="5"/>
      <c r="H790" s="5" t="s">
        <v>38</v>
      </c>
      <c r="I790" s="5"/>
      <c r="J790" s="5"/>
      <c r="K790" s="5"/>
      <c r="L790" s="5"/>
      <c r="M790" s="4"/>
      <c r="N790" s="4"/>
      <c r="O790" s="4"/>
      <c r="P790" s="4" t="s">
        <v>90</v>
      </c>
      <c r="Q790" s="4"/>
      <c r="R790" s="5"/>
      <c r="S790" s="4"/>
      <c r="T790" s="5"/>
      <c r="U790" s="4"/>
      <c r="V790" s="4"/>
      <c r="W790" s="5">
        <v>5.5</v>
      </c>
    </row>
    <row r="791" spans="1:23">
      <c r="A791" s="7"/>
      <c r="B791" s="5"/>
      <c r="C791" s="5"/>
      <c r="D791" s="5"/>
      <c r="E791" s="5"/>
      <c r="F791" s="5" t="s">
        <v>37</v>
      </c>
      <c r="G791" s="5"/>
      <c r="H791" s="5" t="s">
        <v>38</v>
      </c>
      <c r="I791" s="5"/>
      <c r="J791" s="5"/>
      <c r="K791" s="5"/>
      <c r="L791" s="5"/>
      <c r="M791" s="4"/>
      <c r="N791" s="4"/>
      <c r="O791" s="4"/>
      <c r="P791" s="4" t="s">
        <v>90</v>
      </c>
      <c r="Q791" s="4"/>
      <c r="R791" s="5"/>
      <c r="S791" s="4"/>
      <c r="T791" s="5"/>
      <c r="U791" s="4"/>
      <c r="V791" s="4"/>
      <c r="W791" s="5">
        <v>7.2</v>
      </c>
    </row>
    <row r="792" spans="1:23">
      <c r="A792" s="7"/>
      <c r="B792" s="5"/>
      <c r="C792" s="5"/>
      <c r="D792" s="5"/>
      <c r="E792" s="5"/>
      <c r="F792" s="5" t="s">
        <v>37</v>
      </c>
      <c r="G792" s="5"/>
      <c r="H792" s="5" t="s">
        <v>38</v>
      </c>
      <c r="I792" s="5"/>
      <c r="J792" s="5"/>
      <c r="K792" s="5"/>
      <c r="L792" s="5"/>
      <c r="M792" s="4"/>
      <c r="N792" s="4"/>
      <c r="O792" s="4"/>
      <c r="P792" s="4" t="s">
        <v>90</v>
      </c>
      <c r="Q792" s="4"/>
      <c r="R792" s="5"/>
      <c r="S792" s="4"/>
      <c r="T792" s="5"/>
      <c r="U792" s="4"/>
      <c r="V792" s="4"/>
      <c r="W792" s="5">
        <v>7.8</v>
      </c>
    </row>
    <row r="793" spans="1:23">
      <c r="A793" s="7"/>
      <c r="B793" s="5"/>
      <c r="C793" s="5"/>
      <c r="D793" s="5"/>
      <c r="E793" s="5"/>
      <c r="F793" s="5" t="s">
        <v>37</v>
      </c>
      <c r="G793" s="5"/>
      <c r="H793" s="5" t="s">
        <v>38</v>
      </c>
      <c r="I793" s="5"/>
      <c r="J793" s="5"/>
      <c r="K793" s="5"/>
      <c r="L793" s="5"/>
      <c r="M793" s="4"/>
      <c r="N793" s="4"/>
      <c r="O793" s="4"/>
      <c r="P793" s="4" t="s">
        <v>90</v>
      </c>
      <c r="Q793" s="4"/>
      <c r="R793" s="5"/>
      <c r="S793" s="4"/>
      <c r="T793" s="5"/>
      <c r="U793" s="4"/>
      <c r="V793" s="4"/>
      <c r="W793" s="5">
        <v>7.8</v>
      </c>
    </row>
    <row r="794" spans="1:23">
      <c r="A794" s="7"/>
      <c r="B794" s="5"/>
      <c r="C794" s="5"/>
      <c r="D794" s="5"/>
      <c r="E794" s="5"/>
      <c r="F794" s="5" t="s">
        <v>37</v>
      </c>
      <c r="G794" s="5"/>
      <c r="H794" s="5" t="s">
        <v>38</v>
      </c>
      <c r="I794" s="5"/>
      <c r="J794" s="5"/>
      <c r="K794" s="5"/>
      <c r="L794" s="5"/>
      <c r="M794" s="4"/>
      <c r="N794" s="4"/>
      <c r="O794" s="4" t="s">
        <v>91</v>
      </c>
      <c r="P794" s="4"/>
      <c r="Q794" s="4"/>
      <c r="R794" s="5"/>
      <c r="S794" s="4"/>
      <c r="T794" s="5"/>
      <c r="U794" s="4"/>
      <c r="V794" s="4"/>
      <c r="W794" s="5">
        <v>8</v>
      </c>
    </row>
    <row r="795" spans="1:23">
      <c r="A795" s="7"/>
      <c r="B795" s="2"/>
      <c r="C795" s="2"/>
      <c r="D795" s="2"/>
      <c r="E795" s="2"/>
      <c r="F795" s="2" t="s">
        <v>37</v>
      </c>
      <c r="G795" s="2"/>
      <c r="H795" s="2" t="s">
        <v>38</v>
      </c>
      <c r="I795" s="2"/>
      <c r="J795" s="2"/>
      <c r="K795" s="2"/>
      <c r="L795" s="2"/>
      <c r="M795" s="3"/>
      <c r="N795" s="3" t="s">
        <v>128</v>
      </c>
      <c r="O795" s="3"/>
      <c r="P795" s="3"/>
      <c r="Q795" s="3"/>
      <c r="R795" s="2"/>
      <c r="S795" s="3"/>
      <c r="T795" s="2"/>
      <c r="U795" s="3"/>
      <c r="V795" s="3"/>
      <c r="W795" s="2">
        <v>6.5</v>
      </c>
    </row>
    <row r="796" spans="1:23">
      <c r="A796" s="7"/>
      <c r="B796" s="2"/>
      <c r="C796" s="2"/>
      <c r="D796" s="2"/>
      <c r="E796" s="2"/>
      <c r="F796" s="2" t="s">
        <v>37</v>
      </c>
      <c r="G796" s="2"/>
      <c r="H796" s="2" t="s">
        <v>38</v>
      </c>
      <c r="I796" s="2"/>
      <c r="J796" s="2"/>
      <c r="K796" s="2"/>
      <c r="L796" s="2"/>
      <c r="M796" s="3"/>
      <c r="N796" s="3" t="s">
        <v>128</v>
      </c>
      <c r="O796" s="3"/>
      <c r="P796" s="3"/>
      <c r="Q796" s="3"/>
      <c r="R796" s="2"/>
      <c r="S796" s="3"/>
      <c r="T796" s="2"/>
      <c r="U796" s="3"/>
      <c r="V796" s="3"/>
      <c r="W796" s="2">
        <v>7.4</v>
      </c>
    </row>
    <row r="797" spans="1:23">
      <c r="A797" s="7"/>
      <c r="B797" s="2"/>
      <c r="C797" s="2"/>
      <c r="D797" s="2"/>
      <c r="E797" s="2"/>
      <c r="F797" s="2" t="s">
        <v>37</v>
      </c>
      <c r="G797" s="2"/>
      <c r="H797" s="2" t="s">
        <v>38</v>
      </c>
      <c r="I797" s="2"/>
      <c r="J797" s="2"/>
      <c r="K797" s="2"/>
      <c r="L797" s="2" t="s">
        <v>80</v>
      </c>
      <c r="M797" s="3"/>
      <c r="N797" s="3"/>
      <c r="O797" s="3"/>
      <c r="P797" s="3"/>
      <c r="Q797" s="3"/>
      <c r="R797" s="2"/>
      <c r="S797" s="3"/>
      <c r="T797" s="2"/>
      <c r="U797" s="3"/>
      <c r="V797" s="3"/>
      <c r="W797" s="2">
        <v>7</v>
      </c>
    </row>
    <row r="798" spans="1:23">
      <c r="A798" s="7"/>
      <c r="B798" s="2"/>
      <c r="C798" s="2"/>
      <c r="D798" s="2"/>
      <c r="E798" s="2"/>
      <c r="F798" s="2" t="s">
        <v>37</v>
      </c>
      <c r="G798" s="2"/>
      <c r="H798" s="2" t="s">
        <v>38</v>
      </c>
      <c r="I798" s="2"/>
      <c r="J798" s="2" t="s">
        <v>70</v>
      </c>
      <c r="K798" s="2"/>
      <c r="L798" s="2"/>
      <c r="M798" s="3"/>
      <c r="N798" s="3"/>
      <c r="O798" s="3"/>
      <c r="P798" s="3"/>
      <c r="Q798" s="3"/>
      <c r="R798" s="2"/>
      <c r="S798" s="3"/>
      <c r="T798" s="2"/>
      <c r="U798" s="3"/>
      <c r="V798" s="3"/>
      <c r="W798" s="2">
        <v>7.5</v>
      </c>
    </row>
    <row r="799" spans="1:23">
      <c r="A799" s="7"/>
      <c r="B799" s="5"/>
      <c r="C799" s="5"/>
      <c r="D799" s="5"/>
      <c r="E799" s="5"/>
      <c r="F799" s="5" t="s">
        <v>37</v>
      </c>
      <c r="G799" s="5"/>
      <c r="H799" s="5" t="s">
        <v>38</v>
      </c>
      <c r="I799" s="5"/>
      <c r="J799" s="5"/>
      <c r="K799" s="5"/>
      <c r="L799" s="5"/>
      <c r="M799" s="4"/>
      <c r="N799" s="4"/>
      <c r="O799" s="4"/>
      <c r="P799" s="4"/>
      <c r="Q799" s="4"/>
      <c r="R799" s="5"/>
      <c r="S799" s="4"/>
      <c r="T799" s="5"/>
      <c r="U799" s="4"/>
      <c r="V799" s="4"/>
      <c r="W799" s="5">
        <v>5.3</v>
      </c>
    </row>
    <row r="800" spans="1:23">
      <c r="A800" s="7"/>
      <c r="B800" s="2"/>
      <c r="C800" s="2"/>
      <c r="D800" s="2"/>
      <c r="E800" s="2"/>
      <c r="F800" s="2" t="s">
        <v>37</v>
      </c>
      <c r="G800" s="2"/>
      <c r="H800" s="2" t="s">
        <v>38</v>
      </c>
      <c r="I800" s="2"/>
      <c r="J800" s="2"/>
      <c r="K800" s="2"/>
      <c r="L800" s="2"/>
      <c r="M800" s="3"/>
      <c r="N800" s="3"/>
      <c r="O800" s="3"/>
      <c r="P800" s="3"/>
      <c r="Q800" s="3"/>
      <c r="R800" s="2"/>
      <c r="S800" s="3"/>
      <c r="T800" s="2"/>
      <c r="U800" s="3"/>
      <c r="V800" s="3"/>
      <c r="W800" s="2">
        <v>5.7</v>
      </c>
    </row>
    <row r="801" spans="1:23">
      <c r="A801" s="7"/>
      <c r="B801" s="5"/>
      <c r="C801" s="5"/>
      <c r="D801" s="5"/>
      <c r="E801" s="5"/>
      <c r="F801" s="5" t="s">
        <v>37</v>
      </c>
      <c r="G801" s="5"/>
      <c r="H801" s="5" t="s">
        <v>38</v>
      </c>
      <c r="I801" s="5"/>
      <c r="J801" s="5"/>
      <c r="K801" s="5"/>
      <c r="L801" s="5"/>
      <c r="M801" s="4"/>
      <c r="N801" s="4"/>
      <c r="O801" s="4"/>
      <c r="P801" s="4"/>
      <c r="Q801" s="4"/>
      <c r="R801" s="5"/>
      <c r="S801" s="4"/>
      <c r="T801" s="5"/>
      <c r="U801" s="4"/>
      <c r="V801" s="4"/>
      <c r="W801" s="5">
        <v>5.9</v>
      </c>
    </row>
    <row r="802" spans="1:23">
      <c r="A802" s="7"/>
      <c r="B802" s="5"/>
      <c r="C802" s="5"/>
      <c r="D802" s="5"/>
      <c r="E802" s="5"/>
      <c r="F802" s="5" t="s">
        <v>37</v>
      </c>
      <c r="G802" s="5"/>
      <c r="H802" s="5" t="s">
        <v>38</v>
      </c>
      <c r="I802" s="5"/>
      <c r="J802" s="5"/>
      <c r="K802" s="5"/>
      <c r="L802" s="5"/>
      <c r="M802" s="4"/>
      <c r="N802" s="4"/>
      <c r="O802" s="4"/>
      <c r="P802" s="4"/>
      <c r="Q802" s="4"/>
      <c r="R802" s="5"/>
      <c r="S802" s="4"/>
      <c r="T802" s="5"/>
      <c r="U802" s="4"/>
      <c r="V802" s="4"/>
      <c r="W802" s="5">
        <v>6.4</v>
      </c>
    </row>
    <row r="803" spans="1:23">
      <c r="A803" s="7"/>
      <c r="B803" s="2"/>
      <c r="C803" s="2"/>
      <c r="D803" s="2"/>
      <c r="E803" s="2"/>
      <c r="F803" s="2" t="s">
        <v>37</v>
      </c>
      <c r="G803" s="2"/>
      <c r="H803" s="2" t="s">
        <v>38</v>
      </c>
      <c r="I803" s="2"/>
      <c r="J803" s="2"/>
      <c r="K803" s="2"/>
      <c r="L803" s="2"/>
      <c r="M803" s="3"/>
      <c r="N803" s="3"/>
      <c r="O803" s="3"/>
      <c r="P803" s="3"/>
      <c r="Q803" s="3"/>
      <c r="R803" s="2"/>
      <c r="S803" s="3"/>
      <c r="T803" s="2"/>
      <c r="U803" s="3"/>
      <c r="V803" s="3"/>
      <c r="W803" s="2">
        <v>6.6</v>
      </c>
    </row>
    <row r="804" spans="1:23">
      <c r="A804" s="7"/>
      <c r="B804" s="5"/>
      <c r="C804" s="5"/>
      <c r="D804" s="5"/>
      <c r="E804" s="5"/>
      <c r="F804" s="5" t="s">
        <v>37</v>
      </c>
      <c r="G804" s="5"/>
      <c r="H804" s="5" t="s">
        <v>38</v>
      </c>
      <c r="I804" s="5"/>
      <c r="J804" s="5"/>
      <c r="K804" s="5"/>
      <c r="L804" s="5"/>
      <c r="M804" s="4"/>
      <c r="N804" s="4"/>
      <c r="O804" s="4"/>
      <c r="P804" s="4"/>
      <c r="Q804" s="4"/>
      <c r="R804" s="5"/>
      <c r="S804" s="4"/>
      <c r="T804" s="5"/>
      <c r="U804" s="4"/>
      <c r="V804" s="4"/>
      <c r="W804" s="5">
        <v>6.7</v>
      </c>
    </row>
    <row r="805" spans="1:23">
      <c r="A805" s="7"/>
      <c r="B805" s="2"/>
      <c r="C805" s="2"/>
      <c r="D805" s="2"/>
      <c r="E805" s="2"/>
      <c r="F805" s="2" t="s">
        <v>37</v>
      </c>
      <c r="G805" s="2"/>
      <c r="H805" s="2" t="s">
        <v>38</v>
      </c>
      <c r="I805" s="2"/>
      <c r="J805" s="2"/>
      <c r="K805" s="2"/>
      <c r="L805" s="2"/>
      <c r="M805" s="3"/>
      <c r="N805" s="3"/>
      <c r="O805" s="3"/>
      <c r="P805" s="3"/>
      <c r="Q805" s="3"/>
      <c r="R805" s="2"/>
      <c r="S805" s="3"/>
      <c r="T805" s="2"/>
      <c r="U805" s="3"/>
      <c r="V805" s="3"/>
      <c r="W805" s="2">
        <v>6.8</v>
      </c>
    </row>
    <row r="806" spans="1:23">
      <c r="A806" s="7"/>
      <c r="B806" s="2"/>
      <c r="C806" s="2"/>
      <c r="D806" s="2"/>
      <c r="E806" s="2"/>
      <c r="F806" s="2" t="s">
        <v>37</v>
      </c>
      <c r="G806" s="2"/>
      <c r="H806" s="2" t="s">
        <v>38</v>
      </c>
      <c r="I806" s="2"/>
      <c r="J806" s="2"/>
      <c r="K806" s="2"/>
      <c r="L806" s="2"/>
      <c r="M806" s="3"/>
      <c r="N806" s="3"/>
      <c r="O806" s="3"/>
      <c r="P806" s="3"/>
      <c r="Q806" s="3"/>
      <c r="R806" s="2"/>
      <c r="S806" s="3"/>
      <c r="T806" s="2"/>
      <c r="U806" s="3"/>
      <c r="V806" s="3"/>
      <c r="W806" s="2">
        <v>6.8</v>
      </c>
    </row>
    <row r="807" spans="1:23">
      <c r="A807" s="7"/>
      <c r="B807" s="2"/>
      <c r="C807" s="2"/>
      <c r="D807" s="2"/>
      <c r="E807" s="2"/>
      <c r="F807" s="2" t="s">
        <v>37</v>
      </c>
      <c r="G807" s="2"/>
      <c r="H807" s="2" t="s">
        <v>38</v>
      </c>
      <c r="I807" s="2"/>
      <c r="J807" s="2"/>
      <c r="K807" s="2"/>
      <c r="L807" s="2"/>
      <c r="M807" s="3"/>
      <c r="N807" s="3"/>
      <c r="O807" s="3"/>
      <c r="P807" s="3"/>
      <c r="Q807" s="3"/>
      <c r="R807" s="2"/>
      <c r="S807" s="3"/>
      <c r="T807" s="2"/>
      <c r="U807" s="3"/>
      <c r="V807" s="3"/>
      <c r="W807" s="2">
        <v>6.9</v>
      </c>
    </row>
    <row r="808" spans="1:23">
      <c r="A808" s="7"/>
      <c r="B808" s="2"/>
      <c r="C808" s="2"/>
      <c r="D808" s="2"/>
      <c r="E808" s="2"/>
      <c r="F808" s="2" t="s">
        <v>37</v>
      </c>
      <c r="G808" s="2"/>
      <c r="H808" s="2" t="s">
        <v>38</v>
      </c>
      <c r="I808" s="2"/>
      <c r="J808" s="2"/>
      <c r="K808" s="2"/>
      <c r="L808" s="2"/>
      <c r="M808" s="3"/>
      <c r="N808" s="3"/>
      <c r="O808" s="3"/>
      <c r="P808" s="3"/>
      <c r="Q808" s="3"/>
      <c r="R808" s="2"/>
      <c r="S808" s="3"/>
      <c r="T808" s="2"/>
      <c r="U808" s="3"/>
      <c r="V808" s="3"/>
      <c r="W808" s="2">
        <v>7.1</v>
      </c>
    </row>
    <row r="809" spans="1:23">
      <c r="A809" s="7"/>
      <c r="B809" s="2"/>
      <c r="C809" s="2"/>
      <c r="D809" s="2"/>
      <c r="E809" s="2"/>
      <c r="F809" s="2" t="s">
        <v>37</v>
      </c>
      <c r="G809" s="2"/>
      <c r="H809" s="2" t="s">
        <v>38</v>
      </c>
      <c r="I809" s="2"/>
      <c r="J809" s="2"/>
      <c r="K809" s="2"/>
      <c r="L809" s="2"/>
      <c r="M809" s="3"/>
      <c r="N809" s="3"/>
      <c r="O809" s="3"/>
      <c r="P809" s="3"/>
      <c r="Q809" s="3"/>
      <c r="R809" s="2"/>
      <c r="S809" s="3"/>
      <c r="T809" s="2"/>
      <c r="U809" s="3"/>
      <c r="V809" s="3"/>
      <c r="W809" s="2">
        <v>7.2</v>
      </c>
    </row>
    <row r="810" spans="1:23">
      <c r="A810" s="7"/>
      <c r="B810" s="5"/>
      <c r="C810" s="5"/>
      <c r="D810" s="5"/>
      <c r="E810" s="5"/>
      <c r="F810" s="5" t="s">
        <v>37</v>
      </c>
      <c r="G810" s="5"/>
      <c r="H810" s="5" t="s">
        <v>38</v>
      </c>
      <c r="I810" s="5"/>
      <c r="J810" s="5"/>
      <c r="K810" s="5"/>
      <c r="L810" s="5"/>
      <c r="M810" s="4"/>
      <c r="N810" s="4"/>
      <c r="O810" s="4"/>
      <c r="P810" s="4"/>
      <c r="Q810" s="4"/>
      <c r="R810" s="5"/>
      <c r="S810" s="4"/>
      <c r="T810" s="5"/>
      <c r="U810" s="4"/>
      <c r="V810" s="4"/>
      <c r="W810" s="5">
        <v>7.2</v>
      </c>
    </row>
    <row r="811" spans="1:23">
      <c r="A811" s="7"/>
      <c r="B811" s="5"/>
      <c r="C811" s="5"/>
      <c r="D811" s="5"/>
      <c r="E811" s="5"/>
      <c r="F811" s="5" t="s">
        <v>37</v>
      </c>
      <c r="G811" s="5"/>
      <c r="H811" s="5" t="s">
        <v>38</v>
      </c>
      <c r="I811" s="5"/>
      <c r="J811" s="5"/>
      <c r="K811" s="5"/>
      <c r="L811" s="5"/>
      <c r="M811" s="4"/>
      <c r="N811" s="4"/>
      <c r="O811" s="4"/>
      <c r="P811" s="4"/>
      <c r="Q811" s="4"/>
      <c r="R811" s="5"/>
      <c r="S811" s="4"/>
      <c r="T811" s="5"/>
      <c r="U811" s="4"/>
      <c r="V811" s="4"/>
      <c r="W811" s="5">
        <v>7.2</v>
      </c>
    </row>
    <row r="812" spans="1:23">
      <c r="A812" s="7"/>
      <c r="B812" s="2"/>
      <c r="C812" s="2"/>
      <c r="D812" s="2"/>
      <c r="E812" s="2"/>
      <c r="F812" s="2" t="s">
        <v>37</v>
      </c>
      <c r="G812" s="2"/>
      <c r="H812" s="2" t="s">
        <v>38</v>
      </c>
      <c r="I812" s="2"/>
      <c r="J812" s="2"/>
      <c r="K812" s="2"/>
      <c r="L812" s="2"/>
      <c r="M812" s="3"/>
      <c r="N812" s="3"/>
      <c r="O812" s="3"/>
      <c r="P812" s="3"/>
      <c r="Q812" s="3"/>
      <c r="R812" s="2"/>
      <c r="S812" s="3"/>
      <c r="T812" s="2"/>
      <c r="U812" s="3"/>
      <c r="V812" s="3"/>
      <c r="W812" s="2">
        <v>7.3</v>
      </c>
    </row>
    <row r="813" spans="1:23">
      <c r="A813" s="7"/>
      <c r="B813" s="2"/>
      <c r="C813" s="2"/>
      <c r="D813" s="2"/>
      <c r="E813" s="2"/>
      <c r="F813" s="2" t="s">
        <v>37</v>
      </c>
      <c r="G813" s="2"/>
      <c r="H813" s="2" t="s">
        <v>38</v>
      </c>
      <c r="I813" s="2"/>
      <c r="J813" s="2"/>
      <c r="K813" s="2"/>
      <c r="L813" s="2"/>
      <c r="M813" s="3"/>
      <c r="N813" s="3"/>
      <c r="O813" s="3"/>
      <c r="P813" s="3"/>
      <c r="Q813" s="3"/>
      <c r="R813" s="2"/>
      <c r="S813" s="3"/>
      <c r="T813" s="2"/>
      <c r="U813" s="3"/>
      <c r="V813" s="3"/>
      <c r="W813" s="2">
        <v>7.3</v>
      </c>
    </row>
    <row r="814" spans="1:23">
      <c r="A814" s="7"/>
      <c r="B814" s="2"/>
      <c r="C814" s="2"/>
      <c r="D814" s="2"/>
      <c r="E814" s="2"/>
      <c r="F814" s="2" t="s">
        <v>37</v>
      </c>
      <c r="G814" s="2"/>
      <c r="H814" s="2" t="s">
        <v>38</v>
      </c>
      <c r="I814" s="2"/>
      <c r="J814" s="2"/>
      <c r="K814" s="2"/>
      <c r="L814" s="2"/>
      <c r="M814" s="3"/>
      <c r="N814" s="3"/>
      <c r="O814" s="3"/>
      <c r="P814" s="3"/>
      <c r="Q814" s="3"/>
      <c r="R814" s="2"/>
      <c r="S814" s="3"/>
      <c r="T814" s="2"/>
      <c r="U814" s="3"/>
      <c r="V814" s="3"/>
      <c r="W814" s="2">
        <v>7.3</v>
      </c>
    </row>
    <row r="815" spans="1:23">
      <c r="A815" s="7"/>
      <c r="B815" s="5"/>
      <c r="C815" s="5"/>
      <c r="D815" s="5"/>
      <c r="E815" s="5"/>
      <c r="F815" s="5" t="s">
        <v>37</v>
      </c>
      <c r="G815" s="5"/>
      <c r="H815" s="5" t="s">
        <v>38</v>
      </c>
      <c r="I815" s="5"/>
      <c r="J815" s="5"/>
      <c r="K815" s="5"/>
      <c r="L815" s="5"/>
      <c r="M815" s="4"/>
      <c r="N815" s="4"/>
      <c r="O815" s="4"/>
      <c r="P815" s="4"/>
      <c r="Q815" s="4"/>
      <c r="R815" s="5"/>
      <c r="S815" s="4"/>
      <c r="T815" s="5"/>
      <c r="U815" s="4"/>
      <c r="V815" s="4"/>
      <c r="W815" s="5">
        <v>7.4</v>
      </c>
    </row>
    <row r="816" spans="1:23">
      <c r="A816" s="7"/>
      <c r="B816" s="2"/>
      <c r="C816" s="2"/>
      <c r="D816" s="2"/>
      <c r="E816" s="2"/>
      <c r="F816" s="2" t="s">
        <v>37</v>
      </c>
      <c r="G816" s="2"/>
      <c r="H816" s="2" t="s">
        <v>38</v>
      </c>
      <c r="I816" s="2"/>
      <c r="J816" s="2"/>
      <c r="K816" s="2"/>
      <c r="L816" s="2"/>
      <c r="M816" s="3"/>
      <c r="N816" s="3"/>
      <c r="O816" s="3"/>
      <c r="P816" s="3"/>
      <c r="Q816" s="3"/>
      <c r="R816" s="2"/>
      <c r="S816" s="3"/>
      <c r="T816" s="2"/>
      <c r="U816" s="3"/>
      <c r="V816" s="3"/>
      <c r="W816" s="2">
        <v>7.4</v>
      </c>
    </row>
    <row r="817" spans="1:23">
      <c r="A817" s="7"/>
      <c r="B817" s="2"/>
      <c r="C817" s="2"/>
      <c r="D817" s="2"/>
      <c r="E817" s="2"/>
      <c r="F817" s="2" t="s">
        <v>37</v>
      </c>
      <c r="G817" s="2"/>
      <c r="H817" s="2" t="s">
        <v>38</v>
      </c>
      <c r="I817" s="2"/>
      <c r="J817" s="2"/>
      <c r="K817" s="2"/>
      <c r="L817" s="2"/>
      <c r="M817" s="3"/>
      <c r="N817" s="3"/>
      <c r="O817" s="3"/>
      <c r="P817" s="3"/>
      <c r="Q817" s="3"/>
      <c r="R817" s="2"/>
      <c r="S817" s="3"/>
      <c r="T817" s="2"/>
      <c r="U817" s="3"/>
      <c r="V817" s="3"/>
      <c r="W817" s="2">
        <v>7.4</v>
      </c>
    </row>
    <row r="818" spans="1:23">
      <c r="A818" s="7"/>
      <c r="B818" s="2"/>
      <c r="C818" s="2"/>
      <c r="D818" s="2"/>
      <c r="E818" s="2"/>
      <c r="F818" s="2" t="s">
        <v>37</v>
      </c>
      <c r="G818" s="2"/>
      <c r="H818" s="2" t="s">
        <v>38</v>
      </c>
      <c r="I818" s="2"/>
      <c r="J818" s="2"/>
      <c r="K818" s="2"/>
      <c r="L818" s="2"/>
      <c r="M818" s="3"/>
      <c r="N818" s="3"/>
      <c r="O818" s="3"/>
      <c r="P818" s="3"/>
      <c r="Q818" s="3"/>
      <c r="R818" s="2"/>
      <c r="S818" s="3"/>
      <c r="T818" s="2"/>
      <c r="U818" s="3"/>
      <c r="V818" s="3"/>
      <c r="W818" s="2">
        <v>7.5</v>
      </c>
    </row>
    <row r="819" spans="1:23">
      <c r="A819" s="7"/>
      <c r="B819" s="5"/>
      <c r="C819" s="5"/>
      <c r="D819" s="5"/>
      <c r="E819" s="5"/>
      <c r="F819" s="5" t="s">
        <v>37</v>
      </c>
      <c r="G819" s="5"/>
      <c r="H819" s="5" t="s">
        <v>38</v>
      </c>
      <c r="I819" s="5"/>
      <c r="J819" s="5"/>
      <c r="K819" s="5"/>
      <c r="L819" s="5"/>
      <c r="M819" s="4"/>
      <c r="N819" s="4"/>
      <c r="O819" s="4"/>
      <c r="P819" s="4"/>
      <c r="Q819" s="4"/>
      <c r="R819" s="5"/>
      <c r="S819" s="4"/>
      <c r="T819" s="5"/>
      <c r="U819" s="4"/>
      <c r="V819" s="4"/>
      <c r="W819" s="5">
        <v>7.5</v>
      </c>
    </row>
    <row r="820" spans="1:23">
      <c r="A820" s="7"/>
      <c r="B820" s="2"/>
      <c r="C820" s="2"/>
      <c r="D820" s="2"/>
      <c r="E820" s="2"/>
      <c r="F820" s="2" t="s">
        <v>37</v>
      </c>
      <c r="G820" s="2"/>
      <c r="H820" s="2" t="s">
        <v>38</v>
      </c>
      <c r="I820" s="2"/>
      <c r="J820" s="2"/>
      <c r="K820" s="2"/>
      <c r="L820" s="2"/>
      <c r="M820" s="3"/>
      <c r="N820" s="3"/>
      <c r="O820" s="3"/>
      <c r="P820" s="3"/>
      <c r="Q820" s="3"/>
      <c r="R820" s="2"/>
      <c r="S820" s="3"/>
      <c r="T820" s="2"/>
      <c r="U820" s="3"/>
      <c r="V820" s="3"/>
      <c r="W820" s="2">
        <v>7.5</v>
      </c>
    </row>
    <row r="821" spans="1:23">
      <c r="A821" s="7"/>
      <c r="B821" s="2"/>
      <c r="C821" s="2"/>
      <c r="D821" s="2"/>
      <c r="E821" s="2"/>
      <c r="F821" s="2" t="s">
        <v>37</v>
      </c>
      <c r="G821" s="2"/>
      <c r="H821" s="2" t="s">
        <v>38</v>
      </c>
      <c r="I821" s="2"/>
      <c r="J821" s="2"/>
      <c r="K821" s="2"/>
      <c r="L821" s="2"/>
      <c r="M821" s="3"/>
      <c r="N821" s="3"/>
      <c r="O821" s="3"/>
      <c r="P821" s="3"/>
      <c r="Q821" s="3"/>
      <c r="R821" s="2"/>
      <c r="S821" s="3"/>
      <c r="T821" s="2"/>
      <c r="U821" s="3"/>
      <c r="V821" s="3"/>
      <c r="W821" s="2">
        <v>7.6</v>
      </c>
    </row>
    <row r="822" spans="1:23">
      <c r="A822" s="7"/>
      <c r="B822" s="5"/>
      <c r="C822" s="5"/>
      <c r="D822" s="5"/>
      <c r="E822" s="5"/>
      <c r="F822" s="5" t="s">
        <v>37</v>
      </c>
      <c r="G822" s="5"/>
      <c r="H822" s="5" t="s">
        <v>38</v>
      </c>
      <c r="I822" s="5"/>
      <c r="J822" s="5"/>
      <c r="K822" s="5"/>
      <c r="L822" s="5"/>
      <c r="M822" s="4"/>
      <c r="N822" s="4"/>
      <c r="O822" s="4"/>
      <c r="P822" s="4"/>
      <c r="Q822" s="4"/>
      <c r="R822" s="5"/>
      <c r="S822" s="4"/>
      <c r="T822" s="5"/>
      <c r="U822" s="4"/>
      <c r="V822" s="4"/>
      <c r="W822" s="5">
        <v>7.6</v>
      </c>
    </row>
    <row r="823" spans="1:23">
      <c r="A823" s="7"/>
      <c r="B823" s="5"/>
      <c r="C823" s="5"/>
      <c r="D823" s="5"/>
      <c r="E823" s="5"/>
      <c r="F823" s="5" t="s">
        <v>37</v>
      </c>
      <c r="G823" s="5"/>
      <c r="H823" s="5" t="s">
        <v>38</v>
      </c>
      <c r="I823" s="5"/>
      <c r="J823" s="5"/>
      <c r="K823" s="5"/>
      <c r="L823" s="5"/>
      <c r="M823" s="4"/>
      <c r="N823" s="4"/>
      <c r="O823" s="4"/>
      <c r="P823" s="4"/>
      <c r="Q823" s="4"/>
      <c r="R823" s="5"/>
      <c r="S823" s="4"/>
      <c r="T823" s="5"/>
      <c r="U823" s="4"/>
      <c r="V823" s="4"/>
      <c r="W823" s="5">
        <v>7.6</v>
      </c>
    </row>
    <row r="824" spans="1:23">
      <c r="A824" s="7"/>
      <c r="B824" s="5"/>
      <c r="C824" s="5"/>
      <c r="D824" s="5"/>
      <c r="E824" s="5"/>
      <c r="F824" s="5" t="s">
        <v>37</v>
      </c>
      <c r="G824" s="5"/>
      <c r="H824" s="5" t="s">
        <v>38</v>
      </c>
      <c r="I824" s="5"/>
      <c r="J824" s="5"/>
      <c r="K824" s="5"/>
      <c r="L824" s="5"/>
      <c r="M824" s="4"/>
      <c r="N824" s="4"/>
      <c r="O824" s="4"/>
      <c r="P824" s="4"/>
      <c r="Q824" s="4"/>
      <c r="R824" s="5"/>
      <c r="S824" s="4"/>
      <c r="T824" s="5"/>
      <c r="U824" s="4"/>
      <c r="V824" s="4"/>
      <c r="W824" s="5">
        <v>7.7</v>
      </c>
    </row>
    <row r="825" spans="1:23">
      <c r="A825" s="7"/>
      <c r="B825" s="2"/>
      <c r="C825" s="2"/>
      <c r="D825" s="2"/>
      <c r="E825" s="2"/>
      <c r="F825" s="2" t="s">
        <v>37</v>
      </c>
      <c r="G825" s="2"/>
      <c r="H825" s="2" t="s">
        <v>38</v>
      </c>
      <c r="I825" s="2"/>
      <c r="J825" s="2"/>
      <c r="K825" s="2"/>
      <c r="L825" s="2"/>
      <c r="M825" s="3"/>
      <c r="N825" s="3"/>
      <c r="O825" s="3"/>
      <c r="P825" s="3"/>
      <c r="Q825" s="3"/>
      <c r="R825" s="3"/>
      <c r="S825" s="2"/>
      <c r="T825" s="2"/>
      <c r="U825" s="3"/>
      <c r="V825" s="3"/>
      <c r="W825" s="2">
        <v>7.7</v>
      </c>
    </row>
    <row r="826" spans="1:23">
      <c r="A826" s="7"/>
      <c r="B826" s="5"/>
      <c r="C826" s="5"/>
      <c r="D826" s="5"/>
      <c r="E826" s="5"/>
      <c r="F826" s="5" t="s">
        <v>37</v>
      </c>
      <c r="G826" s="5"/>
      <c r="H826" s="5" t="s">
        <v>38</v>
      </c>
      <c r="I826" s="5"/>
      <c r="J826" s="5"/>
      <c r="K826" s="5"/>
      <c r="L826" s="5"/>
      <c r="M826" s="4"/>
      <c r="N826" s="4"/>
      <c r="O826" s="4"/>
      <c r="P826" s="4"/>
      <c r="Q826" s="4"/>
      <c r="R826" s="4"/>
      <c r="S826" s="5"/>
      <c r="T826" s="5"/>
      <c r="U826" s="4"/>
      <c r="V826" s="4"/>
      <c r="W826" s="5">
        <v>7.7</v>
      </c>
    </row>
    <row r="827" spans="1:23">
      <c r="A827" s="7"/>
      <c r="B827" s="5"/>
      <c r="C827" s="5"/>
      <c r="D827" s="5"/>
      <c r="E827" s="5"/>
      <c r="F827" s="5" t="s">
        <v>37</v>
      </c>
      <c r="G827" s="5"/>
      <c r="H827" s="5" t="s">
        <v>38</v>
      </c>
      <c r="I827" s="5"/>
      <c r="J827" s="5"/>
      <c r="K827" s="5"/>
      <c r="L827" s="5"/>
      <c r="M827" s="4"/>
      <c r="N827" s="4"/>
      <c r="O827" s="4"/>
      <c r="P827" s="4"/>
      <c r="Q827" s="4"/>
      <c r="R827" s="4"/>
      <c r="S827" s="5"/>
      <c r="T827" s="5"/>
      <c r="U827" s="4"/>
      <c r="V827" s="4"/>
      <c r="W827" s="5">
        <v>7.8</v>
      </c>
    </row>
    <row r="828" spans="1:23">
      <c r="A828" s="7"/>
      <c r="B828" s="5"/>
      <c r="C828" s="5"/>
      <c r="D828" s="5"/>
      <c r="E828" s="5"/>
      <c r="F828" s="5" t="s">
        <v>37</v>
      </c>
      <c r="G828" s="5"/>
      <c r="H828" s="5" t="s">
        <v>38</v>
      </c>
      <c r="I828" s="5"/>
      <c r="J828" s="5"/>
      <c r="K828" s="5"/>
      <c r="L828" s="5"/>
      <c r="M828" s="4"/>
      <c r="N828" s="4"/>
      <c r="O828" s="4"/>
      <c r="P828" s="4"/>
      <c r="Q828" s="4"/>
      <c r="R828" s="4"/>
      <c r="S828" s="5"/>
      <c r="T828" s="5"/>
      <c r="U828" s="4"/>
      <c r="V828" s="4"/>
      <c r="W828" s="5">
        <v>7.8</v>
      </c>
    </row>
    <row r="829" spans="1:23">
      <c r="A829" s="7"/>
      <c r="B829" s="5"/>
      <c r="C829" s="5"/>
      <c r="D829" s="5"/>
      <c r="E829" s="5"/>
      <c r="F829" s="5" t="s">
        <v>37</v>
      </c>
      <c r="G829" s="5"/>
      <c r="H829" s="5" t="s">
        <v>38</v>
      </c>
      <c r="I829" s="5"/>
      <c r="J829" s="5"/>
      <c r="K829" s="5"/>
      <c r="L829" s="5"/>
      <c r="M829" s="4"/>
      <c r="N829" s="4"/>
      <c r="O829" s="4"/>
      <c r="P829" s="4"/>
      <c r="Q829" s="4"/>
      <c r="R829" s="4"/>
      <c r="S829" s="5"/>
      <c r="T829" s="5"/>
      <c r="U829" s="4"/>
      <c r="V829" s="4"/>
      <c r="W829" s="5">
        <v>7.8</v>
      </c>
    </row>
    <row r="830" spans="1:23">
      <c r="A830" s="7"/>
      <c r="B830" s="2"/>
      <c r="C830" s="2"/>
      <c r="D830" s="2"/>
      <c r="E830" s="2"/>
      <c r="F830" s="2" t="s">
        <v>37</v>
      </c>
      <c r="G830" s="2"/>
      <c r="H830" s="2" t="s">
        <v>38</v>
      </c>
      <c r="I830" s="2"/>
      <c r="J830" s="2"/>
      <c r="K830" s="2"/>
      <c r="L830" s="2"/>
      <c r="M830" s="3"/>
      <c r="N830" s="3"/>
      <c r="O830" s="3"/>
      <c r="P830" s="3"/>
      <c r="Q830" s="3"/>
      <c r="R830" s="3"/>
      <c r="S830" s="2"/>
      <c r="T830" s="2"/>
      <c r="U830" s="3"/>
      <c r="V830" s="3"/>
      <c r="W830" s="2">
        <v>8</v>
      </c>
    </row>
    <row r="831" spans="1:23">
      <c r="A831" s="7"/>
      <c r="B831" s="5"/>
      <c r="C831" s="5"/>
      <c r="D831" s="5"/>
      <c r="E831" s="5"/>
      <c r="F831" s="5" t="s">
        <v>37</v>
      </c>
      <c r="G831" s="5"/>
      <c r="H831" s="5" t="s">
        <v>38</v>
      </c>
      <c r="I831" s="5"/>
      <c r="J831" s="5"/>
      <c r="K831" s="5"/>
      <c r="L831" s="5"/>
      <c r="M831" s="4"/>
      <c r="N831" s="4"/>
      <c r="O831" s="4"/>
      <c r="P831" s="4"/>
      <c r="Q831" s="4"/>
      <c r="R831" s="4"/>
      <c r="S831" s="5"/>
      <c r="T831" s="5"/>
      <c r="U831" s="4"/>
      <c r="V831" s="4"/>
      <c r="W831" s="5">
        <v>8.3000000000000007</v>
      </c>
    </row>
    <row r="832" spans="1:23">
      <c r="A832" s="7"/>
      <c r="B832" s="5"/>
      <c r="C832" s="5"/>
      <c r="D832" s="5"/>
      <c r="E832" s="5"/>
      <c r="F832" s="5" t="s">
        <v>37</v>
      </c>
      <c r="G832" s="5"/>
      <c r="H832" s="5" t="s">
        <v>38</v>
      </c>
      <c r="I832" s="5"/>
      <c r="J832" s="5"/>
      <c r="K832" s="5"/>
      <c r="L832" s="5"/>
      <c r="M832" s="4"/>
      <c r="N832" s="4"/>
      <c r="O832" s="4"/>
      <c r="P832" s="4"/>
      <c r="Q832" s="4"/>
      <c r="R832" s="4"/>
      <c r="S832" s="5"/>
      <c r="T832" s="5"/>
      <c r="U832" s="4"/>
      <c r="V832" s="4"/>
      <c r="W832" s="5">
        <v>8.4</v>
      </c>
    </row>
    <row r="833" spans="1:23">
      <c r="A833" s="7"/>
      <c r="B833" s="5"/>
      <c r="C833" s="5"/>
      <c r="D833" s="5"/>
      <c r="E833" s="5"/>
      <c r="F833" s="5" t="s">
        <v>37</v>
      </c>
      <c r="G833" s="5"/>
      <c r="H833" s="5" t="s">
        <v>38</v>
      </c>
      <c r="I833" s="5"/>
      <c r="J833" s="5"/>
      <c r="K833" s="5"/>
      <c r="L833" s="5"/>
      <c r="M833" s="4"/>
      <c r="N833" s="4"/>
      <c r="O833" s="4"/>
      <c r="P833" s="4"/>
      <c r="Q833" s="4"/>
      <c r="R833" s="4"/>
      <c r="S833" s="5"/>
      <c r="T833" s="5"/>
      <c r="U833" s="4"/>
      <c r="V833" s="4"/>
      <c r="W833" s="5">
        <v>8.6</v>
      </c>
    </row>
    <row r="834" spans="1:23">
      <c r="A834" s="7"/>
      <c r="B834" s="2"/>
      <c r="C834" s="2"/>
      <c r="D834" s="2"/>
      <c r="E834" s="2"/>
      <c r="F834" s="2" t="s">
        <v>37</v>
      </c>
      <c r="G834" s="2"/>
      <c r="H834" s="2" t="s">
        <v>38</v>
      </c>
      <c r="I834" s="2"/>
      <c r="J834" s="2"/>
      <c r="K834" s="2"/>
      <c r="L834" s="2"/>
      <c r="M834" s="3"/>
      <c r="N834" s="3"/>
      <c r="O834" s="3"/>
      <c r="P834" s="3"/>
      <c r="Q834" s="3"/>
      <c r="R834" s="3"/>
      <c r="S834" s="2"/>
      <c r="T834" s="2"/>
      <c r="U834" s="3"/>
      <c r="V834" s="3"/>
      <c r="W834" s="2">
        <v>8.6999999999999993</v>
      </c>
    </row>
    <row r="835" spans="1:23">
      <c r="A835" s="7"/>
      <c r="B835" s="2"/>
      <c r="C835" s="2"/>
      <c r="D835" s="2"/>
      <c r="E835" s="2"/>
      <c r="F835" s="2" t="s">
        <v>37</v>
      </c>
      <c r="G835" s="2"/>
      <c r="H835" s="2" t="s">
        <v>38</v>
      </c>
      <c r="I835" s="2"/>
      <c r="J835" s="2"/>
      <c r="K835" s="2"/>
      <c r="L835" s="2"/>
      <c r="M835" s="3"/>
      <c r="N835" s="3"/>
      <c r="O835" s="3"/>
      <c r="P835" s="3"/>
      <c r="Q835" s="3"/>
      <c r="R835" s="3"/>
      <c r="S835" s="2"/>
      <c r="T835" s="2"/>
      <c r="U835" s="3"/>
      <c r="V835" s="3"/>
      <c r="W835" s="2">
        <v>8.9</v>
      </c>
    </row>
    <row r="836" spans="1:23">
      <c r="A836" s="7"/>
      <c r="B836" s="5"/>
      <c r="C836" s="5"/>
      <c r="D836" s="5"/>
      <c r="E836" s="5"/>
      <c r="F836" s="5" t="s">
        <v>37</v>
      </c>
      <c r="G836" s="5"/>
      <c r="H836" s="5" t="s">
        <v>38</v>
      </c>
      <c r="I836" s="5"/>
      <c r="J836" s="5"/>
      <c r="K836" s="5"/>
      <c r="L836" s="5"/>
      <c r="M836" s="4"/>
      <c r="N836" s="4"/>
      <c r="O836" s="4"/>
      <c r="P836" s="4"/>
      <c r="Q836" s="4"/>
      <c r="R836" s="4"/>
      <c r="S836" s="5"/>
      <c r="T836" s="5"/>
      <c r="U836" s="4"/>
      <c r="V836" s="4"/>
      <c r="W836" s="5">
        <v>9</v>
      </c>
    </row>
    <row r="837" spans="1:23">
      <c r="A837" s="7"/>
      <c r="B837" s="5"/>
      <c r="C837" s="5"/>
      <c r="D837" s="5"/>
      <c r="E837" s="5"/>
      <c r="F837" s="5" t="s">
        <v>37</v>
      </c>
      <c r="G837" s="5"/>
      <c r="H837" s="5" t="s">
        <v>38</v>
      </c>
      <c r="I837" s="5"/>
      <c r="J837" s="5"/>
      <c r="K837" s="5"/>
      <c r="L837" s="5"/>
      <c r="M837" s="4"/>
      <c r="N837" s="4"/>
      <c r="O837" s="4"/>
      <c r="P837" s="4"/>
      <c r="Q837" s="4"/>
      <c r="R837" s="4"/>
      <c r="S837" s="5"/>
      <c r="T837" s="5"/>
      <c r="U837" s="4"/>
      <c r="V837" s="4"/>
      <c r="W837" s="5">
        <v>9.1999999999999993</v>
      </c>
    </row>
    <row r="838" spans="1:23">
      <c r="A838" s="7"/>
      <c r="B838" s="2"/>
      <c r="C838" s="2"/>
      <c r="D838" s="2"/>
      <c r="E838" s="2"/>
      <c r="F838" s="2" t="s">
        <v>37</v>
      </c>
      <c r="G838" s="2"/>
      <c r="H838" s="2" t="s">
        <v>38</v>
      </c>
      <c r="I838" s="2"/>
      <c r="J838" s="2"/>
      <c r="K838" s="2"/>
      <c r="L838" s="2"/>
      <c r="M838" s="3"/>
      <c r="N838" s="3"/>
      <c r="O838" s="3"/>
      <c r="P838" s="3"/>
      <c r="Q838" s="3"/>
      <c r="R838" s="3"/>
      <c r="S838" s="2"/>
      <c r="T838" s="2"/>
      <c r="U838" s="3"/>
      <c r="V838" s="3"/>
      <c r="W838" s="2">
        <v>9.3000000000000007</v>
      </c>
    </row>
    <row r="839" spans="1:23">
      <c r="A839" s="7"/>
      <c r="B839" s="5"/>
      <c r="C839" s="5"/>
      <c r="D839" s="5" t="s">
        <v>79</v>
      </c>
      <c r="E839" s="5" t="s">
        <v>88</v>
      </c>
      <c r="F839" s="5"/>
      <c r="G839" s="5"/>
      <c r="H839" s="5" t="s">
        <v>38</v>
      </c>
      <c r="I839" s="5"/>
      <c r="J839" s="5"/>
      <c r="K839" s="5"/>
      <c r="L839" s="5"/>
      <c r="M839" s="4"/>
      <c r="N839" s="4"/>
      <c r="O839" s="4"/>
      <c r="P839" s="4"/>
      <c r="Q839" s="4"/>
      <c r="R839" s="4"/>
      <c r="S839" s="5"/>
      <c r="T839" s="5"/>
      <c r="U839" s="4" t="s">
        <v>207</v>
      </c>
      <c r="V839" s="4"/>
      <c r="W839" s="5">
        <v>7.3</v>
      </c>
    </row>
    <row r="840" spans="1:23">
      <c r="A840" s="7"/>
      <c r="B840" s="2"/>
      <c r="C840" s="2"/>
      <c r="D840" s="2" t="s">
        <v>79</v>
      </c>
      <c r="E840" s="2" t="s">
        <v>88</v>
      </c>
      <c r="F840" s="2"/>
      <c r="G840" s="2"/>
      <c r="H840" s="2" t="s">
        <v>38</v>
      </c>
      <c r="I840" s="2"/>
      <c r="J840" s="2"/>
      <c r="K840" s="2"/>
      <c r="L840" s="2"/>
      <c r="M840" s="3"/>
      <c r="N840" s="3"/>
      <c r="O840" s="3"/>
      <c r="P840" s="3"/>
      <c r="Q840" s="3"/>
      <c r="R840" s="3"/>
      <c r="S840" s="2" t="s">
        <v>520</v>
      </c>
      <c r="T840" s="2"/>
      <c r="U840" s="3"/>
      <c r="V840" s="3"/>
      <c r="W840" s="2">
        <v>7.5</v>
      </c>
    </row>
    <row r="841" spans="1:23">
      <c r="A841" s="7"/>
      <c r="B841" s="5"/>
      <c r="C841" s="5"/>
      <c r="D841" s="5" t="s">
        <v>79</v>
      </c>
      <c r="E841" s="5" t="s">
        <v>88</v>
      </c>
      <c r="F841" s="5"/>
      <c r="G841" s="5"/>
      <c r="H841" s="5" t="s">
        <v>38</v>
      </c>
      <c r="I841" s="5"/>
      <c r="J841" s="5"/>
      <c r="K841" s="5"/>
      <c r="L841" s="5"/>
      <c r="M841" s="4"/>
      <c r="N841" s="4"/>
      <c r="O841" s="4"/>
      <c r="P841" s="4"/>
      <c r="Q841" s="4"/>
      <c r="R841" s="4"/>
      <c r="S841" s="5" t="s">
        <v>520</v>
      </c>
      <c r="T841" s="5"/>
      <c r="U841" s="4"/>
      <c r="V841" s="4"/>
      <c r="W841" s="5">
        <v>7.5</v>
      </c>
    </row>
    <row r="842" spans="1:23">
      <c r="A842" s="7"/>
      <c r="B842" s="5"/>
      <c r="C842" s="5"/>
      <c r="D842" s="5" t="s">
        <v>79</v>
      </c>
      <c r="E842" s="5" t="s">
        <v>88</v>
      </c>
      <c r="F842" s="5"/>
      <c r="G842" s="5"/>
      <c r="H842" s="5" t="s">
        <v>38</v>
      </c>
      <c r="I842" s="5"/>
      <c r="J842" s="5"/>
      <c r="K842" s="5"/>
      <c r="L842" s="5"/>
      <c r="M842" s="4"/>
      <c r="N842" s="4"/>
      <c r="O842" s="4"/>
      <c r="P842" s="4"/>
      <c r="Q842" s="4" t="s">
        <v>87</v>
      </c>
      <c r="R842" s="4"/>
      <c r="S842" s="5"/>
      <c r="T842" s="5"/>
      <c r="U842" s="4"/>
      <c r="V842" s="4"/>
      <c r="W842" s="5">
        <v>6.7</v>
      </c>
    </row>
    <row r="843" spans="1:23">
      <c r="A843" s="7"/>
      <c r="B843" s="2"/>
      <c r="C843" s="2"/>
      <c r="D843" s="2" t="s">
        <v>79</v>
      </c>
      <c r="E843" s="2" t="s">
        <v>88</v>
      </c>
      <c r="F843" s="2"/>
      <c r="G843" s="2"/>
      <c r="H843" s="2" t="s">
        <v>38</v>
      </c>
      <c r="I843" s="2"/>
      <c r="J843" s="2"/>
      <c r="K843" s="2"/>
      <c r="L843" s="2"/>
      <c r="M843" s="3"/>
      <c r="N843" s="3"/>
      <c r="O843" s="3"/>
      <c r="P843" s="3"/>
      <c r="Q843" s="3" t="s">
        <v>87</v>
      </c>
      <c r="R843" s="3"/>
      <c r="S843" s="2"/>
      <c r="T843" s="2"/>
      <c r="U843" s="3"/>
      <c r="V843" s="3"/>
      <c r="W843" s="2">
        <v>7.2</v>
      </c>
    </row>
    <row r="844" spans="1:23">
      <c r="A844" s="7"/>
      <c r="B844" s="5"/>
      <c r="C844" s="5"/>
      <c r="D844" s="5" t="s">
        <v>79</v>
      </c>
      <c r="E844" s="5" t="s">
        <v>88</v>
      </c>
      <c r="F844" s="5"/>
      <c r="G844" s="5"/>
      <c r="H844" s="5" t="s">
        <v>38</v>
      </c>
      <c r="I844" s="5"/>
      <c r="J844" s="5"/>
      <c r="K844" s="5"/>
      <c r="L844" s="5" t="s">
        <v>80</v>
      </c>
      <c r="M844" s="4"/>
      <c r="N844" s="4" t="s">
        <v>128</v>
      </c>
      <c r="O844" s="4" t="s">
        <v>91</v>
      </c>
      <c r="P844" s="4"/>
      <c r="Q844" s="4"/>
      <c r="R844" s="4"/>
      <c r="S844" s="5"/>
      <c r="T844" s="5"/>
      <c r="U844" s="4"/>
      <c r="V844" s="4"/>
      <c r="W844" s="5">
        <v>7.4</v>
      </c>
    </row>
    <row r="845" spans="1:23">
      <c r="A845" s="7"/>
      <c r="B845" s="2"/>
      <c r="C845" s="2"/>
      <c r="D845" s="2" t="s">
        <v>79</v>
      </c>
      <c r="E845" s="2" t="s">
        <v>88</v>
      </c>
      <c r="F845" s="2"/>
      <c r="G845" s="2"/>
      <c r="H845" s="2" t="s">
        <v>38</v>
      </c>
      <c r="I845" s="2"/>
      <c r="J845" s="2"/>
      <c r="K845" s="2"/>
      <c r="L845" s="2" t="s">
        <v>80</v>
      </c>
      <c r="M845" s="3"/>
      <c r="N845" s="3" t="s">
        <v>128</v>
      </c>
      <c r="O845" s="3"/>
      <c r="P845" s="3"/>
      <c r="Q845" s="3"/>
      <c r="R845" s="3"/>
      <c r="S845" s="2"/>
      <c r="T845" s="2"/>
      <c r="U845" s="3"/>
      <c r="V845" s="3"/>
      <c r="W845" s="2">
        <v>7.5</v>
      </c>
    </row>
    <row r="846" spans="1:23">
      <c r="A846" s="7"/>
      <c r="B846" s="5"/>
      <c r="C846" s="5"/>
      <c r="D846" s="5" t="s">
        <v>79</v>
      </c>
      <c r="E846" s="5" t="s">
        <v>88</v>
      </c>
      <c r="F846" s="5"/>
      <c r="G846" s="5"/>
      <c r="H846" s="5" t="s">
        <v>38</v>
      </c>
      <c r="I846" s="5"/>
      <c r="J846" s="5"/>
      <c r="K846" s="5"/>
      <c r="L846" s="5" t="s">
        <v>80</v>
      </c>
      <c r="M846" s="4"/>
      <c r="N846" s="4"/>
      <c r="O846" s="4"/>
      <c r="P846" s="4"/>
      <c r="Q846" s="4"/>
      <c r="R846" s="4"/>
      <c r="S846" s="5"/>
      <c r="T846" s="5"/>
      <c r="U846" s="4"/>
      <c r="V846" s="4"/>
      <c r="W846" s="5">
        <v>7.1</v>
      </c>
    </row>
    <row r="847" spans="1:23">
      <c r="A847" s="7"/>
      <c r="B847" s="2"/>
      <c r="C847" s="2"/>
      <c r="D847" s="2" t="s">
        <v>79</v>
      </c>
      <c r="E847" s="2" t="s">
        <v>88</v>
      </c>
      <c r="F847" s="2"/>
      <c r="G847" s="2"/>
      <c r="H847" s="2" t="s">
        <v>38</v>
      </c>
      <c r="I847" s="2"/>
      <c r="J847" s="2"/>
      <c r="K847" s="2"/>
      <c r="L847" s="2" t="s">
        <v>80</v>
      </c>
      <c r="M847" s="3"/>
      <c r="N847" s="3"/>
      <c r="O847" s="3"/>
      <c r="P847" s="3"/>
      <c r="Q847" s="3"/>
      <c r="R847" s="3"/>
      <c r="S847" s="2"/>
      <c r="T847" s="2"/>
      <c r="U847" s="3"/>
      <c r="V847" s="3"/>
      <c r="W847" s="2">
        <v>7.2</v>
      </c>
    </row>
    <row r="848" spans="1:23">
      <c r="A848" s="7"/>
      <c r="B848" s="2"/>
      <c r="C848" s="2"/>
      <c r="D848" s="2" t="s">
        <v>79</v>
      </c>
      <c r="E848" s="2" t="s">
        <v>88</v>
      </c>
      <c r="F848" s="2"/>
      <c r="G848" s="2"/>
      <c r="H848" s="2" t="s">
        <v>38</v>
      </c>
      <c r="I848" s="2"/>
      <c r="J848" s="2"/>
      <c r="K848" s="2"/>
      <c r="L848" s="2" t="s">
        <v>80</v>
      </c>
      <c r="M848" s="3"/>
      <c r="N848" s="3"/>
      <c r="O848" s="3"/>
      <c r="P848" s="3"/>
      <c r="Q848" s="3"/>
      <c r="R848" s="3"/>
      <c r="S848" s="2"/>
      <c r="T848" s="2"/>
      <c r="U848" s="3"/>
      <c r="V848" s="3"/>
      <c r="W848" s="2">
        <v>7.8</v>
      </c>
    </row>
    <row r="849" spans="1:23">
      <c r="A849" s="7"/>
      <c r="B849" s="5"/>
      <c r="C849" s="5"/>
      <c r="D849" s="5" t="s">
        <v>79</v>
      </c>
      <c r="E849" s="5" t="s">
        <v>88</v>
      </c>
      <c r="F849" s="5"/>
      <c r="G849" s="5"/>
      <c r="H849" s="5" t="s">
        <v>38</v>
      </c>
      <c r="I849" s="5"/>
      <c r="J849" s="5"/>
      <c r="K849" s="5"/>
      <c r="L849" s="5"/>
      <c r="M849" s="4"/>
      <c r="N849" s="4"/>
      <c r="O849" s="4"/>
      <c r="P849" s="4"/>
      <c r="Q849" s="4"/>
      <c r="R849" s="4"/>
      <c r="S849" s="5"/>
      <c r="T849" s="5"/>
      <c r="U849" s="4"/>
      <c r="V849" s="4"/>
      <c r="W849" s="5">
        <v>6.4</v>
      </c>
    </row>
    <row r="850" spans="1:23">
      <c r="A850" s="7"/>
      <c r="B850" s="5"/>
      <c r="C850" s="5"/>
      <c r="D850" s="5" t="s">
        <v>79</v>
      </c>
      <c r="E850" s="5" t="s">
        <v>88</v>
      </c>
      <c r="F850" s="5"/>
      <c r="G850" s="5"/>
      <c r="H850" s="5" t="s">
        <v>38</v>
      </c>
      <c r="I850" s="5"/>
      <c r="J850" s="5"/>
      <c r="K850" s="5"/>
      <c r="L850" s="5"/>
      <c r="M850" s="4"/>
      <c r="N850" s="4"/>
      <c r="O850" s="4"/>
      <c r="P850" s="4"/>
      <c r="Q850" s="4"/>
      <c r="R850" s="4"/>
      <c r="S850" s="5"/>
      <c r="T850" s="5"/>
      <c r="U850" s="4"/>
      <c r="V850" s="4"/>
      <c r="W850" s="5">
        <v>6.6</v>
      </c>
    </row>
    <row r="851" spans="1:23">
      <c r="A851" s="7"/>
      <c r="B851" s="2"/>
      <c r="C851" s="2"/>
      <c r="D851" s="2" t="s">
        <v>79</v>
      </c>
      <c r="E851" s="2" t="s">
        <v>88</v>
      </c>
      <c r="F851" s="2"/>
      <c r="G851" s="2"/>
      <c r="H851" s="2" t="s">
        <v>38</v>
      </c>
      <c r="I851" s="2"/>
      <c r="J851" s="2"/>
      <c r="K851" s="2"/>
      <c r="L851" s="2"/>
      <c r="M851" s="3"/>
      <c r="N851" s="3"/>
      <c r="O851" s="3"/>
      <c r="P851" s="3"/>
      <c r="Q851" s="3"/>
      <c r="R851" s="3"/>
      <c r="S851" s="2"/>
      <c r="T851" s="2"/>
      <c r="U851" s="3"/>
      <c r="V851" s="3"/>
      <c r="W851" s="2">
        <v>7.4</v>
      </c>
    </row>
    <row r="852" spans="1:23">
      <c r="A852" s="7"/>
      <c r="B852" s="2"/>
      <c r="C852" s="2"/>
      <c r="D852" s="2" t="s">
        <v>79</v>
      </c>
      <c r="E852" s="2" t="s">
        <v>88</v>
      </c>
      <c r="F852" s="2"/>
      <c r="G852" s="2"/>
      <c r="H852" s="2" t="s">
        <v>38</v>
      </c>
      <c r="I852" s="2"/>
      <c r="J852" s="2"/>
      <c r="K852" s="2"/>
      <c r="L852" s="2"/>
      <c r="M852" s="3"/>
      <c r="N852" s="3"/>
      <c r="O852" s="3"/>
      <c r="P852" s="3"/>
      <c r="Q852" s="3"/>
      <c r="R852" s="3"/>
      <c r="S852" s="2"/>
      <c r="T852" s="2"/>
      <c r="U852" s="3"/>
      <c r="V852" s="3"/>
      <c r="W852" s="2">
        <v>7.9</v>
      </c>
    </row>
    <row r="853" spans="1:23">
      <c r="A853" s="7"/>
      <c r="B853" s="2"/>
      <c r="C853" s="2" t="s">
        <v>95</v>
      </c>
      <c r="D853" s="2"/>
      <c r="E853" s="2" t="s">
        <v>88</v>
      </c>
      <c r="F853" s="2"/>
      <c r="G853" s="2"/>
      <c r="H853" s="2" t="s">
        <v>38</v>
      </c>
      <c r="I853" s="2"/>
      <c r="J853" s="2" t="s">
        <v>70</v>
      </c>
      <c r="K853" s="2"/>
      <c r="L853" s="2"/>
      <c r="M853" s="3"/>
      <c r="N853" s="3"/>
      <c r="O853" s="3"/>
      <c r="P853" s="3"/>
      <c r="Q853" s="3"/>
      <c r="R853" s="3" t="s">
        <v>86</v>
      </c>
      <c r="S853" s="2"/>
      <c r="T853" s="2"/>
      <c r="U853" s="3"/>
      <c r="V853" s="3"/>
      <c r="W853" s="2">
        <v>7</v>
      </c>
    </row>
    <row r="854" spans="1:23">
      <c r="A854" s="7"/>
      <c r="B854" s="5"/>
      <c r="C854" s="5" t="s">
        <v>95</v>
      </c>
      <c r="D854" s="5"/>
      <c r="E854" s="5" t="s">
        <v>88</v>
      </c>
      <c r="F854" s="5"/>
      <c r="G854" s="5"/>
      <c r="H854" s="5" t="s">
        <v>38</v>
      </c>
      <c r="I854" s="5"/>
      <c r="J854" s="5"/>
      <c r="K854" s="5"/>
      <c r="L854" s="5"/>
      <c r="M854" s="4"/>
      <c r="N854" s="4"/>
      <c r="O854" s="4"/>
      <c r="P854" s="4"/>
      <c r="Q854" s="4" t="s">
        <v>87</v>
      </c>
      <c r="R854" s="4"/>
      <c r="S854" s="5"/>
      <c r="T854" s="5"/>
      <c r="U854" s="4"/>
      <c r="V854" s="4"/>
      <c r="W854" s="5">
        <v>7.3</v>
      </c>
    </row>
    <row r="855" spans="1:23">
      <c r="A855" s="7"/>
      <c r="B855" s="2"/>
      <c r="C855" s="2" t="s">
        <v>95</v>
      </c>
      <c r="D855" s="2"/>
      <c r="E855" s="2" t="s">
        <v>88</v>
      </c>
      <c r="F855" s="2"/>
      <c r="G855" s="2"/>
      <c r="H855" s="2" t="s">
        <v>38</v>
      </c>
      <c r="I855" s="2"/>
      <c r="J855" s="2"/>
      <c r="K855" s="2"/>
      <c r="L855" s="2"/>
      <c r="M855" s="3"/>
      <c r="N855" s="3"/>
      <c r="O855" s="3"/>
      <c r="P855" s="3"/>
      <c r="Q855" s="3"/>
      <c r="R855" s="3"/>
      <c r="S855" s="2"/>
      <c r="T855" s="2"/>
      <c r="U855" s="3"/>
      <c r="V855" s="3"/>
      <c r="W855" s="2">
        <v>7.8</v>
      </c>
    </row>
    <row r="856" spans="1:23">
      <c r="A856" s="2" t="s">
        <v>56</v>
      </c>
      <c r="B856" s="2" t="s">
        <v>69</v>
      </c>
      <c r="C856" s="2"/>
      <c r="D856" s="2"/>
      <c r="E856" s="2" t="s">
        <v>88</v>
      </c>
      <c r="F856" s="2"/>
      <c r="G856" s="2"/>
      <c r="H856" s="2" t="s">
        <v>38</v>
      </c>
      <c r="I856" s="2"/>
      <c r="J856" s="2"/>
      <c r="K856" s="2"/>
      <c r="L856" s="2"/>
      <c r="M856" s="3"/>
      <c r="N856" s="3"/>
      <c r="O856" s="3"/>
      <c r="P856" s="3"/>
      <c r="Q856" s="3"/>
      <c r="R856" s="3"/>
      <c r="S856" s="2"/>
      <c r="T856" s="2"/>
      <c r="U856" s="3" t="s">
        <v>207</v>
      </c>
      <c r="V856" s="3"/>
      <c r="W856" s="2">
        <v>7.1</v>
      </c>
    </row>
    <row r="857" spans="1:23">
      <c r="A857" s="2" t="s">
        <v>56</v>
      </c>
      <c r="B857" s="2" t="s">
        <v>69</v>
      </c>
      <c r="C857" s="2"/>
      <c r="D857" s="2"/>
      <c r="E857" s="2" t="s">
        <v>88</v>
      </c>
      <c r="F857" s="2"/>
      <c r="G857" s="2"/>
      <c r="H857" s="2" t="s">
        <v>38</v>
      </c>
      <c r="I857" s="2"/>
      <c r="J857" s="2"/>
      <c r="K857" s="2"/>
      <c r="L857" s="2"/>
      <c r="M857" s="3"/>
      <c r="N857" s="3"/>
      <c r="O857" s="3"/>
      <c r="P857" s="3"/>
      <c r="Q857" s="3"/>
      <c r="R857" s="3"/>
      <c r="S857" s="2"/>
      <c r="T857" s="2" t="s">
        <v>57</v>
      </c>
      <c r="U857" s="3"/>
      <c r="V857" s="3"/>
      <c r="W857" s="2">
        <v>5.2</v>
      </c>
    </row>
    <row r="858" spans="1:23">
      <c r="A858" s="5" t="s">
        <v>56</v>
      </c>
      <c r="B858" s="5" t="s">
        <v>69</v>
      </c>
      <c r="C858" s="5"/>
      <c r="D858" s="5"/>
      <c r="E858" s="5" t="s">
        <v>88</v>
      </c>
      <c r="F858" s="5"/>
      <c r="G858" s="5"/>
      <c r="H858" s="5" t="s">
        <v>38</v>
      </c>
      <c r="I858" s="5"/>
      <c r="J858" s="5"/>
      <c r="K858" s="5"/>
      <c r="L858" s="5"/>
      <c r="M858" s="4"/>
      <c r="N858" s="4" t="s">
        <v>128</v>
      </c>
      <c r="O858" s="4"/>
      <c r="P858" s="4"/>
      <c r="Q858" s="4"/>
      <c r="R858" s="4" t="s">
        <v>86</v>
      </c>
      <c r="S858" s="5"/>
      <c r="T858" s="5"/>
      <c r="U858" s="4"/>
      <c r="V858" s="4"/>
      <c r="W858" s="5">
        <v>6.7</v>
      </c>
    </row>
    <row r="859" spans="1:23">
      <c r="A859" s="7"/>
      <c r="B859" s="2" t="s">
        <v>69</v>
      </c>
      <c r="C859" s="2"/>
      <c r="D859" s="2"/>
      <c r="E859" s="2" t="s">
        <v>88</v>
      </c>
      <c r="F859" s="2"/>
      <c r="G859" s="2"/>
      <c r="H859" s="2" t="s">
        <v>38</v>
      </c>
      <c r="I859" s="2"/>
      <c r="J859" s="2"/>
      <c r="K859" s="2"/>
      <c r="L859" s="2"/>
      <c r="M859" s="3"/>
      <c r="N859" s="3"/>
      <c r="O859" s="3"/>
      <c r="P859" s="3"/>
      <c r="Q859" s="3" t="s">
        <v>87</v>
      </c>
      <c r="R859" s="3"/>
      <c r="S859" s="2"/>
      <c r="T859" s="2" t="s">
        <v>57</v>
      </c>
      <c r="U859" s="3" t="s">
        <v>207</v>
      </c>
      <c r="V859" s="3"/>
      <c r="W859" s="2">
        <v>6.9</v>
      </c>
    </row>
    <row r="860" spans="1:23">
      <c r="A860" s="7"/>
      <c r="B860" s="5" t="s">
        <v>69</v>
      </c>
      <c r="C860" s="5"/>
      <c r="D860" s="5"/>
      <c r="E860" s="5" t="s">
        <v>88</v>
      </c>
      <c r="F860" s="5"/>
      <c r="G860" s="5"/>
      <c r="H860" s="5" t="s">
        <v>38</v>
      </c>
      <c r="I860" s="5"/>
      <c r="J860" s="5"/>
      <c r="K860" s="5"/>
      <c r="L860" s="5"/>
      <c r="M860" s="4"/>
      <c r="N860" s="4"/>
      <c r="O860" s="4"/>
      <c r="P860" s="4"/>
      <c r="Q860" s="4" t="s">
        <v>87</v>
      </c>
      <c r="R860" s="4" t="s">
        <v>86</v>
      </c>
      <c r="S860" s="5"/>
      <c r="T860" s="5"/>
      <c r="U860" s="4"/>
      <c r="V860" s="4"/>
      <c r="W860" s="5">
        <v>6.7</v>
      </c>
    </row>
    <row r="861" spans="1:23">
      <c r="A861" s="7"/>
      <c r="B861" s="5" t="s">
        <v>69</v>
      </c>
      <c r="C861" s="5"/>
      <c r="D861" s="5"/>
      <c r="E861" s="5" t="s">
        <v>88</v>
      </c>
      <c r="F861" s="5"/>
      <c r="G861" s="5"/>
      <c r="H861" s="5" t="s">
        <v>38</v>
      </c>
      <c r="I861" s="5"/>
      <c r="J861" s="5" t="s">
        <v>70</v>
      </c>
      <c r="K861" s="5"/>
      <c r="L861" s="5"/>
      <c r="M861" s="4"/>
      <c r="N861" s="4"/>
      <c r="O861" s="4"/>
      <c r="P861" s="4"/>
      <c r="Q861" s="4" t="s">
        <v>87</v>
      </c>
      <c r="R861" s="4"/>
      <c r="S861" s="5"/>
      <c r="T861" s="5"/>
      <c r="U861" s="4"/>
      <c r="V861" s="4"/>
      <c r="W861" s="5">
        <v>7.3</v>
      </c>
    </row>
    <row r="862" spans="1:23">
      <c r="A862" s="7"/>
      <c r="B862" s="5" t="s">
        <v>69</v>
      </c>
      <c r="C862" s="5"/>
      <c r="D862" s="5"/>
      <c r="E862" s="5" t="s">
        <v>88</v>
      </c>
      <c r="F862" s="5"/>
      <c r="G862" s="5"/>
      <c r="H862" s="5" t="s">
        <v>38</v>
      </c>
      <c r="I862" s="5"/>
      <c r="J862" s="5"/>
      <c r="K862" s="5"/>
      <c r="L862" s="5"/>
      <c r="M862" s="4"/>
      <c r="N862" s="4"/>
      <c r="O862" s="4"/>
      <c r="P862" s="4"/>
      <c r="Q862" s="4" t="s">
        <v>87</v>
      </c>
      <c r="R862" s="4"/>
      <c r="S862" s="5"/>
      <c r="T862" s="5"/>
      <c r="U862" s="4"/>
      <c r="V862" s="4"/>
      <c r="W862" s="5">
        <v>6.9</v>
      </c>
    </row>
    <row r="863" spans="1:23">
      <c r="A863" s="7"/>
      <c r="B863" s="5" t="s">
        <v>69</v>
      </c>
      <c r="C863" s="5"/>
      <c r="D863" s="5"/>
      <c r="E863" s="5" t="s">
        <v>88</v>
      </c>
      <c r="F863" s="5"/>
      <c r="G863" s="5"/>
      <c r="H863" s="5" t="s">
        <v>38</v>
      </c>
      <c r="I863" s="5"/>
      <c r="J863" s="5"/>
      <c r="K863" s="5"/>
      <c r="L863" s="5"/>
      <c r="M863" s="4"/>
      <c r="N863" s="4"/>
      <c r="O863" s="4"/>
      <c r="P863" s="4"/>
      <c r="Q863" s="4" t="s">
        <v>87</v>
      </c>
      <c r="R863" s="4"/>
      <c r="S863" s="5"/>
      <c r="T863" s="5"/>
      <c r="U863" s="4"/>
      <c r="V863" s="4"/>
      <c r="W863" s="5">
        <v>7.5</v>
      </c>
    </row>
    <row r="864" spans="1:23">
      <c r="A864" s="7"/>
      <c r="B864" s="5" t="s">
        <v>69</v>
      </c>
      <c r="C864" s="5"/>
      <c r="D864" s="5"/>
      <c r="E864" s="5" t="s">
        <v>88</v>
      </c>
      <c r="F864" s="5"/>
      <c r="G864" s="5"/>
      <c r="H864" s="5" t="s">
        <v>38</v>
      </c>
      <c r="I864" s="5"/>
      <c r="J864" s="5"/>
      <c r="K864" s="5"/>
      <c r="L864" s="5"/>
      <c r="M864" s="4"/>
      <c r="N864" s="4"/>
      <c r="O864" s="4"/>
      <c r="P864" s="4"/>
      <c r="Q864" s="4" t="s">
        <v>87</v>
      </c>
      <c r="R864" s="4"/>
      <c r="S864" s="5"/>
      <c r="T864" s="5"/>
      <c r="U864" s="4"/>
      <c r="V864" s="4"/>
      <c r="W864" s="5">
        <v>7.7</v>
      </c>
    </row>
    <row r="865" spans="1:23">
      <c r="A865" s="7"/>
      <c r="B865" s="5" t="s">
        <v>69</v>
      </c>
      <c r="C865" s="5"/>
      <c r="D865" s="5"/>
      <c r="E865" s="5" t="s">
        <v>88</v>
      </c>
      <c r="F865" s="5"/>
      <c r="G865" s="5"/>
      <c r="H865" s="5" t="s">
        <v>38</v>
      </c>
      <c r="I865" s="5"/>
      <c r="J865" s="5"/>
      <c r="K865" s="5"/>
      <c r="L865" s="5"/>
      <c r="M865" s="4"/>
      <c r="N865" s="4"/>
      <c r="O865" s="4"/>
      <c r="P865" s="4"/>
      <c r="Q865" s="4" t="s">
        <v>87</v>
      </c>
      <c r="R865" s="4"/>
      <c r="S865" s="5"/>
      <c r="T865" s="5"/>
      <c r="U865" s="4"/>
      <c r="V865" s="4"/>
      <c r="W865" s="5">
        <v>7.8</v>
      </c>
    </row>
    <row r="866" spans="1:23">
      <c r="A866" s="7"/>
      <c r="B866" s="2" t="s">
        <v>69</v>
      </c>
      <c r="C866" s="2"/>
      <c r="D866" s="2"/>
      <c r="E866" s="2" t="s">
        <v>88</v>
      </c>
      <c r="F866" s="2"/>
      <c r="G866" s="2"/>
      <c r="H866" s="2" t="s">
        <v>38</v>
      </c>
      <c r="I866" s="2"/>
      <c r="J866" s="2" t="s">
        <v>70</v>
      </c>
      <c r="K866" s="2"/>
      <c r="L866" s="2"/>
      <c r="M866" s="3"/>
      <c r="N866" s="3"/>
      <c r="O866" s="3" t="s">
        <v>91</v>
      </c>
      <c r="P866" s="3"/>
      <c r="Q866" s="3"/>
      <c r="R866" s="3"/>
      <c r="S866" s="2"/>
      <c r="T866" s="2"/>
      <c r="U866" s="3"/>
      <c r="V866" s="3"/>
      <c r="W866" s="2">
        <v>6</v>
      </c>
    </row>
    <row r="867" spans="1:23">
      <c r="A867" s="7"/>
      <c r="B867" s="5" t="s">
        <v>69</v>
      </c>
      <c r="C867" s="5"/>
      <c r="D867" s="5"/>
      <c r="E867" s="5" t="s">
        <v>88</v>
      </c>
      <c r="F867" s="5"/>
      <c r="G867" s="5"/>
      <c r="H867" s="5" t="s">
        <v>38</v>
      </c>
      <c r="I867" s="5"/>
      <c r="J867" s="5"/>
      <c r="K867" s="5"/>
      <c r="L867" s="5"/>
      <c r="M867" s="4"/>
      <c r="N867" s="4" t="s">
        <v>128</v>
      </c>
      <c r="O867" s="4"/>
      <c r="P867" s="4"/>
      <c r="Q867" s="4"/>
      <c r="R867" s="4"/>
      <c r="S867" s="5"/>
      <c r="T867" s="5"/>
      <c r="U867" s="4"/>
      <c r="V867" s="4"/>
      <c r="W867" s="5">
        <v>7.9</v>
      </c>
    </row>
    <row r="868" spans="1:23">
      <c r="A868" s="7"/>
      <c r="B868" s="2" t="s">
        <v>69</v>
      </c>
      <c r="C868" s="2"/>
      <c r="D868" s="2"/>
      <c r="E868" s="2" t="s">
        <v>88</v>
      </c>
      <c r="F868" s="2"/>
      <c r="G868" s="2"/>
      <c r="H868" s="2" t="s">
        <v>38</v>
      </c>
      <c r="I868" s="2"/>
      <c r="J868" s="2" t="s">
        <v>70</v>
      </c>
      <c r="K868" s="2"/>
      <c r="L868" s="2"/>
      <c r="M868" s="3"/>
      <c r="N868" s="3"/>
      <c r="O868" s="3"/>
      <c r="P868" s="3"/>
      <c r="Q868" s="3"/>
      <c r="R868" s="3"/>
      <c r="S868" s="2"/>
      <c r="T868" s="2"/>
      <c r="U868" s="3"/>
      <c r="V868" s="3"/>
      <c r="W868" s="2">
        <v>7.4</v>
      </c>
    </row>
    <row r="869" spans="1:23">
      <c r="A869" s="7"/>
      <c r="B869" s="5" t="s">
        <v>69</v>
      </c>
      <c r="C869" s="5"/>
      <c r="D869" s="5"/>
      <c r="E869" s="5" t="s">
        <v>88</v>
      </c>
      <c r="F869" s="5"/>
      <c r="G869" s="5"/>
      <c r="H869" s="5" t="s">
        <v>38</v>
      </c>
      <c r="I869" s="5"/>
      <c r="J869" s="5"/>
      <c r="K869" s="5"/>
      <c r="L869" s="5"/>
      <c r="M869" s="4"/>
      <c r="N869" s="4"/>
      <c r="O869" s="4"/>
      <c r="P869" s="4"/>
      <c r="Q869" s="4"/>
      <c r="R869" s="4"/>
      <c r="S869" s="5"/>
      <c r="T869" s="5"/>
      <c r="U869" s="4"/>
      <c r="V869" s="4"/>
      <c r="W869" s="5">
        <v>5.9</v>
      </c>
    </row>
    <row r="870" spans="1:23">
      <c r="A870" s="7"/>
      <c r="B870" s="2" t="s">
        <v>69</v>
      </c>
      <c r="C870" s="2"/>
      <c r="D870" s="2"/>
      <c r="E870" s="2" t="s">
        <v>88</v>
      </c>
      <c r="F870" s="2"/>
      <c r="G870" s="2"/>
      <c r="H870" s="2" t="s">
        <v>38</v>
      </c>
      <c r="I870" s="2"/>
      <c r="J870" s="2"/>
      <c r="K870" s="2"/>
      <c r="L870" s="2"/>
      <c r="M870" s="3"/>
      <c r="N870" s="3"/>
      <c r="O870" s="3"/>
      <c r="P870" s="3"/>
      <c r="Q870" s="3"/>
      <c r="R870" s="3"/>
      <c r="S870" s="2"/>
      <c r="T870" s="2"/>
      <c r="U870" s="3"/>
      <c r="V870" s="3"/>
      <c r="W870" s="2">
        <v>6.4</v>
      </c>
    </row>
    <row r="871" spans="1:23">
      <c r="A871" s="7"/>
      <c r="B871" s="2" t="s">
        <v>69</v>
      </c>
      <c r="C871" s="2"/>
      <c r="D871" s="2"/>
      <c r="E871" s="2" t="s">
        <v>88</v>
      </c>
      <c r="F871" s="2"/>
      <c r="G871" s="2"/>
      <c r="H871" s="2" t="s">
        <v>38</v>
      </c>
      <c r="I871" s="2"/>
      <c r="J871" s="2"/>
      <c r="K871" s="2"/>
      <c r="L871" s="2"/>
      <c r="M871" s="3"/>
      <c r="N871" s="3"/>
      <c r="O871" s="3"/>
      <c r="P871" s="3"/>
      <c r="Q871" s="3"/>
      <c r="R871" s="3"/>
      <c r="S871" s="2"/>
      <c r="T871" s="2"/>
      <c r="U871" s="3"/>
      <c r="V871" s="3"/>
      <c r="W871" s="2">
        <v>7.3</v>
      </c>
    </row>
    <row r="872" spans="1:23">
      <c r="A872" s="7"/>
      <c r="B872" s="5" t="s">
        <v>69</v>
      </c>
      <c r="C872" s="5"/>
      <c r="D872" s="5"/>
      <c r="E872" s="5" t="s">
        <v>88</v>
      </c>
      <c r="F872" s="5"/>
      <c r="G872" s="5"/>
      <c r="H872" s="5" t="s">
        <v>38</v>
      </c>
      <c r="I872" s="5"/>
      <c r="J872" s="5"/>
      <c r="K872" s="5"/>
      <c r="L872" s="5"/>
      <c r="M872" s="4"/>
      <c r="N872" s="4"/>
      <c r="O872" s="4"/>
      <c r="P872" s="4"/>
      <c r="Q872" s="4"/>
      <c r="R872" s="4"/>
      <c r="S872" s="5"/>
      <c r="T872" s="5"/>
      <c r="U872" s="4"/>
      <c r="V872" s="4"/>
      <c r="W872" s="5">
        <v>7.4</v>
      </c>
    </row>
    <row r="873" spans="1:23">
      <c r="A873" s="7"/>
      <c r="B873" s="5" t="s">
        <v>69</v>
      </c>
      <c r="C873" s="5"/>
      <c r="D873" s="5"/>
      <c r="E873" s="5" t="s">
        <v>88</v>
      </c>
      <c r="F873" s="5"/>
      <c r="G873" s="5"/>
      <c r="H873" s="5" t="s">
        <v>38</v>
      </c>
      <c r="I873" s="5"/>
      <c r="J873" s="5"/>
      <c r="K873" s="5"/>
      <c r="L873" s="5"/>
      <c r="M873" s="4"/>
      <c r="N873" s="4"/>
      <c r="O873" s="4"/>
      <c r="P873" s="4"/>
      <c r="Q873" s="4"/>
      <c r="R873" s="4"/>
      <c r="S873" s="5"/>
      <c r="T873" s="5"/>
      <c r="U873" s="4"/>
      <c r="V873" s="4"/>
      <c r="W873" s="5">
        <v>7.4</v>
      </c>
    </row>
    <row r="874" spans="1:23">
      <c r="A874" s="7"/>
      <c r="B874" s="2" t="s">
        <v>69</v>
      </c>
      <c r="C874" s="2"/>
      <c r="D874" s="2"/>
      <c r="E874" s="2" t="s">
        <v>88</v>
      </c>
      <c r="F874" s="2"/>
      <c r="G874" s="2"/>
      <c r="H874" s="2" t="s">
        <v>38</v>
      </c>
      <c r="I874" s="2"/>
      <c r="J874" s="2"/>
      <c r="K874" s="2"/>
      <c r="L874" s="2"/>
      <c r="M874" s="3"/>
      <c r="N874" s="3"/>
      <c r="O874" s="3"/>
      <c r="P874" s="3"/>
      <c r="Q874" s="3"/>
      <c r="R874" s="3"/>
      <c r="S874" s="2"/>
      <c r="T874" s="2"/>
      <c r="U874" s="3"/>
      <c r="V874" s="3"/>
      <c r="W874" s="2">
        <v>7.7</v>
      </c>
    </row>
    <row r="875" spans="1:23">
      <c r="A875" s="7"/>
      <c r="B875" s="2" t="s">
        <v>69</v>
      </c>
      <c r="C875" s="2"/>
      <c r="D875" s="2"/>
      <c r="E875" s="2" t="s">
        <v>88</v>
      </c>
      <c r="F875" s="2"/>
      <c r="G875" s="2"/>
      <c r="H875" s="2" t="s">
        <v>38</v>
      </c>
      <c r="I875" s="2"/>
      <c r="J875" s="2"/>
      <c r="K875" s="2"/>
      <c r="L875" s="2"/>
      <c r="M875" s="3"/>
      <c r="N875" s="3"/>
      <c r="O875" s="3"/>
      <c r="P875" s="3"/>
      <c r="Q875" s="3"/>
      <c r="R875" s="3"/>
      <c r="S875" s="2"/>
      <c r="T875" s="2"/>
      <c r="U875" s="3"/>
      <c r="V875" s="3"/>
      <c r="W875" s="2">
        <v>7.8</v>
      </c>
    </row>
    <row r="876" spans="1:23">
      <c r="A876" s="5" t="s">
        <v>56</v>
      </c>
      <c r="B876" s="5"/>
      <c r="C876" s="5"/>
      <c r="D876" s="5"/>
      <c r="E876" s="5" t="s">
        <v>88</v>
      </c>
      <c r="F876" s="5"/>
      <c r="G876" s="5"/>
      <c r="H876" s="5" t="s">
        <v>38</v>
      </c>
      <c r="I876" s="5"/>
      <c r="J876" s="5"/>
      <c r="K876" s="5"/>
      <c r="L876" s="5"/>
      <c r="M876" s="4"/>
      <c r="N876" s="4"/>
      <c r="O876" s="4"/>
      <c r="P876" s="4"/>
      <c r="Q876" s="4"/>
      <c r="R876" s="4"/>
      <c r="S876" s="5"/>
      <c r="T876" s="5"/>
      <c r="U876" s="4" t="s">
        <v>207</v>
      </c>
      <c r="V876" s="4"/>
      <c r="W876" s="5">
        <v>4.5</v>
      </c>
    </row>
    <row r="877" spans="1:23">
      <c r="A877" s="2" t="s">
        <v>56</v>
      </c>
      <c r="B877" s="2"/>
      <c r="C877" s="2"/>
      <c r="D877" s="2"/>
      <c r="E877" s="2" t="s">
        <v>88</v>
      </c>
      <c r="F877" s="2"/>
      <c r="G877" s="2"/>
      <c r="H877" s="2" t="s">
        <v>38</v>
      </c>
      <c r="I877" s="2"/>
      <c r="J877" s="2"/>
      <c r="K877" s="2"/>
      <c r="L877" s="2"/>
      <c r="M877" s="3"/>
      <c r="N877" s="3"/>
      <c r="O877" s="3"/>
      <c r="P877" s="3"/>
      <c r="Q877" s="3"/>
      <c r="R877" s="3"/>
      <c r="S877" s="2"/>
      <c r="T877" s="2" t="s">
        <v>57</v>
      </c>
      <c r="U877" s="3"/>
      <c r="V877" s="3"/>
      <c r="W877" s="2">
        <v>5.3</v>
      </c>
    </row>
    <row r="878" spans="1:23">
      <c r="A878" s="2" t="s">
        <v>56</v>
      </c>
      <c r="B878" s="2"/>
      <c r="C878" s="2"/>
      <c r="D878" s="2"/>
      <c r="E878" s="2" t="s">
        <v>88</v>
      </c>
      <c r="F878" s="2"/>
      <c r="G878" s="2"/>
      <c r="H878" s="2" t="s">
        <v>38</v>
      </c>
      <c r="I878" s="2"/>
      <c r="J878" s="2"/>
      <c r="K878" s="2"/>
      <c r="L878" s="2"/>
      <c r="M878" s="3"/>
      <c r="N878" s="3" t="s">
        <v>128</v>
      </c>
      <c r="O878" s="3"/>
      <c r="P878" s="3"/>
      <c r="Q878" s="3"/>
      <c r="R878" s="3"/>
      <c r="S878" s="2"/>
      <c r="T878" s="2"/>
      <c r="U878" s="3"/>
      <c r="V878" s="3"/>
      <c r="W878" s="2">
        <v>6.9</v>
      </c>
    </row>
    <row r="879" spans="1:23">
      <c r="A879" s="5" t="s">
        <v>56</v>
      </c>
      <c r="B879" s="5"/>
      <c r="C879" s="5"/>
      <c r="D879" s="5"/>
      <c r="E879" s="5" t="s">
        <v>88</v>
      </c>
      <c r="F879" s="5"/>
      <c r="G879" s="5"/>
      <c r="H879" s="5" t="s">
        <v>38</v>
      </c>
      <c r="I879" s="5"/>
      <c r="J879" s="5"/>
      <c r="K879" s="5"/>
      <c r="L879" s="5"/>
      <c r="M879" s="4"/>
      <c r="N879" s="4"/>
      <c r="O879" s="4"/>
      <c r="P879" s="4"/>
      <c r="Q879" s="4"/>
      <c r="R879" s="4"/>
      <c r="S879" s="5"/>
      <c r="T879" s="5"/>
      <c r="U879" s="4"/>
      <c r="V879" s="4"/>
      <c r="W879" s="5">
        <v>6.2</v>
      </c>
    </row>
    <row r="880" spans="1:23">
      <c r="A880" s="7"/>
      <c r="B880" s="2"/>
      <c r="C880" s="2"/>
      <c r="D880" s="2"/>
      <c r="E880" s="2" t="s">
        <v>88</v>
      </c>
      <c r="F880" s="2"/>
      <c r="G880" s="2"/>
      <c r="H880" s="2" t="s">
        <v>38</v>
      </c>
      <c r="I880" s="2"/>
      <c r="J880" s="2"/>
      <c r="K880" s="2"/>
      <c r="L880" s="2"/>
      <c r="M880" s="3"/>
      <c r="N880" s="3"/>
      <c r="O880" s="3"/>
      <c r="P880" s="3" t="s">
        <v>90</v>
      </c>
      <c r="Q880" s="3" t="s">
        <v>87</v>
      </c>
      <c r="R880" s="3"/>
      <c r="S880" s="2"/>
      <c r="T880" s="2" t="s">
        <v>57</v>
      </c>
      <c r="U880" s="3" t="s">
        <v>207</v>
      </c>
      <c r="V880" s="3"/>
      <c r="W880" s="2">
        <v>6.9</v>
      </c>
    </row>
    <row r="881" spans="1:23">
      <c r="A881" s="7"/>
      <c r="B881" s="5"/>
      <c r="C881" s="5"/>
      <c r="D881" s="5"/>
      <c r="E881" s="5" t="s">
        <v>88</v>
      </c>
      <c r="F881" s="5"/>
      <c r="G881" s="5"/>
      <c r="H881" s="5" t="s">
        <v>38</v>
      </c>
      <c r="I881" s="5"/>
      <c r="J881" s="5"/>
      <c r="K881" s="5"/>
      <c r="L881" s="5"/>
      <c r="M881" s="4"/>
      <c r="N881" s="4"/>
      <c r="O881" s="4" t="s">
        <v>91</v>
      </c>
      <c r="P881" s="4"/>
      <c r="Q881" s="4" t="s">
        <v>87</v>
      </c>
      <c r="R881" s="4"/>
      <c r="S881" s="5"/>
      <c r="T881" s="5"/>
      <c r="U881" s="4" t="s">
        <v>207</v>
      </c>
      <c r="V881" s="4"/>
      <c r="W881" s="5">
        <v>6.2</v>
      </c>
    </row>
    <row r="882" spans="1:23">
      <c r="A882" s="7"/>
      <c r="B882" s="5"/>
      <c r="C882" s="5"/>
      <c r="D882" s="5"/>
      <c r="E882" s="5" t="s">
        <v>88</v>
      </c>
      <c r="F882" s="5"/>
      <c r="G882" s="5"/>
      <c r="H882" s="5" t="s">
        <v>38</v>
      </c>
      <c r="I882" s="5"/>
      <c r="J882" s="5"/>
      <c r="K882" s="5"/>
      <c r="L882" s="5"/>
      <c r="M882" s="4"/>
      <c r="N882" s="4"/>
      <c r="O882" s="4"/>
      <c r="P882" s="4"/>
      <c r="Q882" s="4" t="s">
        <v>87</v>
      </c>
      <c r="R882" s="4"/>
      <c r="S882" s="5"/>
      <c r="T882" s="5"/>
      <c r="U882" s="4" t="s">
        <v>207</v>
      </c>
      <c r="V882" s="4"/>
      <c r="W882" s="5">
        <v>7.4</v>
      </c>
    </row>
    <row r="883" spans="1:23">
      <c r="A883" s="7"/>
      <c r="B883" s="2"/>
      <c r="C883" s="2"/>
      <c r="D883" s="2"/>
      <c r="E883" s="2" t="s">
        <v>88</v>
      </c>
      <c r="F883" s="2"/>
      <c r="G883" s="2"/>
      <c r="H883" s="2" t="s">
        <v>38</v>
      </c>
      <c r="I883" s="2"/>
      <c r="J883" s="2"/>
      <c r="K883" s="2"/>
      <c r="L883" s="2"/>
      <c r="M883" s="3"/>
      <c r="N883" s="3" t="s">
        <v>128</v>
      </c>
      <c r="O883" s="3"/>
      <c r="P883" s="3"/>
      <c r="Q883" s="3"/>
      <c r="R883" s="3"/>
      <c r="S883" s="2"/>
      <c r="T883" s="2"/>
      <c r="U883" s="3" t="s">
        <v>207</v>
      </c>
      <c r="V883" s="3"/>
      <c r="W883" s="2">
        <v>7.1</v>
      </c>
    </row>
    <row r="884" spans="1:23">
      <c r="A884" s="7"/>
      <c r="B884" s="5"/>
      <c r="C884" s="5"/>
      <c r="D884" s="5"/>
      <c r="E884" s="5" t="s">
        <v>88</v>
      </c>
      <c r="F884" s="5"/>
      <c r="G884" s="5"/>
      <c r="H884" s="5" t="s">
        <v>38</v>
      </c>
      <c r="I884" s="5"/>
      <c r="J884" s="5"/>
      <c r="K884" s="5"/>
      <c r="L884" s="5"/>
      <c r="M884" s="4"/>
      <c r="N884" s="4"/>
      <c r="O884" s="4"/>
      <c r="P884" s="4"/>
      <c r="Q884" s="4"/>
      <c r="R884" s="4"/>
      <c r="S884" s="5"/>
      <c r="T884" s="5"/>
      <c r="U884" s="4" t="s">
        <v>207</v>
      </c>
      <c r="V884" s="4"/>
      <c r="W884" s="5">
        <v>6.9</v>
      </c>
    </row>
    <row r="885" spans="1:23">
      <c r="A885" s="7"/>
      <c r="B885" s="2"/>
      <c r="C885" s="2"/>
      <c r="D885" s="2"/>
      <c r="E885" s="2" t="s">
        <v>88</v>
      </c>
      <c r="F885" s="2"/>
      <c r="G885" s="2"/>
      <c r="H885" s="2" t="s">
        <v>38</v>
      </c>
      <c r="I885" s="2"/>
      <c r="J885" s="2"/>
      <c r="K885" s="2"/>
      <c r="L885" s="2"/>
      <c r="M885" s="3"/>
      <c r="N885" s="3"/>
      <c r="O885" s="3"/>
      <c r="P885" s="3"/>
      <c r="Q885" s="3"/>
      <c r="R885" s="3"/>
      <c r="S885" s="2"/>
      <c r="T885" s="2"/>
      <c r="U885" s="3" t="s">
        <v>207</v>
      </c>
      <c r="V885" s="3"/>
      <c r="W885" s="2">
        <v>7</v>
      </c>
    </row>
    <row r="886" spans="1:23">
      <c r="A886" s="7"/>
      <c r="B886" s="5"/>
      <c r="C886" s="5"/>
      <c r="D886" s="5"/>
      <c r="E886" s="5" t="s">
        <v>88</v>
      </c>
      <c r="F886" s="5"/>
      <c r="G886" s="5"/>
      <c r="H886" s="5" t="s">
        <v>38</v>
      </c>
      <c r="I886" s="5"/>
      <c r="J886" s="5"/>
      <c r="K886" s="5"/>
      <c r="L886" s="5"/>
      <c r="M886" s="4"/>
      <c r="N886" s="4"/>
      <c r="O886" s="4"/>
      <c r="P886" s="4"/>
      <c r="Q886" s="4" t="s">
        <v>87</v>
      </c>
      <c r="R886" s="4"/>
      <c r="S886" s="5"/>
      <c r="T886" s="5" t="s">
        <v>57</v>
      </c>
      <c r="U886" s="4"/>
      <c r="V886" s="4"/>
      <c r="W886" s="5">
        <v>6.2</v>
      </c>
    </row>
    <row r="887" spans="1:23">
      <c r="A887" s="7"/>
      <c r="B887" s="2"/>
      <c r="C887" s="2"/>
      <c r="D887" s="2"/>
      <c r="E887" s="2" t="s">
        <v>88</v>
      </c>
      <c r="F887" s="2"/>
      <c r="G887" s="2"/>
      <c r="H887" s="2" t="s">
        <v>38</v>
      </c>
      <c r="I887" s="2"/>
      <c r="J887" s="2"/>
      <c r="K887" s="2"/>
      <c r="L887" s="2"/>
      <c r="M887" s="3"/>
      <c r="N887" s="3"/>
      <c r="O887" s="3"/>
      <c r="P887" s="3"/>
      <c r="Q887" s="3" t="s">
        <v>87</v>
      </c>
      <c r="R887" s="3"/>
      <c r="S887" s="2"/>
      <c r="T887" s="2" t="s">
        <v>57</v>
      </c>
      <c r="U887" s="3"/>
      <c r="V887" s="3"/>
      <c r="W887" s="2">
        <v>7.3</v>
      </c>
    </row>
    <row r="888" spans="1:23">
      <c r="A888" s="7"/>
      <c r="B888" s="2"/>
      <c r="C888" s="2"/>
      <c r="D888" s="2"/>
      <c r="E888" s="2" t="s">
        <v>88</v>
      </c>
      <c r="F888" s="2"/>
      <c r="G888" s="2"/>
      <c r="H888" s="2" t="s">
        <v>38</v>
      </c>
      <c r="I888" s="2"/>
      <c r="J888" s="2"/>
      <c r="K888" s="2"/>
      <c r="L888" s="2"/>
      <c r="M888" s="3"/>
      <c r="N888" s="3"/>
      <c r="O888" s="3"/>
      <c r="P888" s="3"/>
      <c r="Q888" s="3"/>
      <c r="R888" s="3"/>
      <c r="S888" s="2"/>
      <c r="T888" s="2" t="s">
        <v>57</v>
      </c>
      <c r="U888" s="3"/>
      <c r="V888" s="3"/>
      <c r="W888" s="2">
        <v>6</v>
      </c>
    </row>
    <row r="889" spans="1:23">
      <c r="A889" s="7"/>
      <c r="B889" s="5"/>
      <c r="C889" s="5"/>
      <c r="D889" s="5"/>
      <c r="E889" s="5" t="s">
        <v>88</v>
      </c>
      <c r="F889" s="5"/>
      <c r="G889" s="5"/>
      <c r="H889" s="5" t="s">
        <v>38</v>
      </c>
      <c r="I889" s="5"/>
      <c r="J889" s="5"/>
      <c r="K889" s="5"/>
      <c r="L889" s="5"/>
      <c r="M889" s="4"/>
      <c r="N889" s="4"/>
      <c r="O889" s="4"/>
      <c r="P889" s="4"/>
      <c r="Q889" s="4" t="s">
        <v>87</v>
      </c>
      <c r="R889" s="4"/>
      <c r="S889" s="5" t="s">
        <v>520</v>
      </c>
      <c r="T889" s="5"/>
      <c r="U889" s="4"/>
      <c r="V889" s="4"/>
      <c r="W889" s="5">
        <v>4.5</v>
      </c>
    </row>
    <row r="890" spans="1:23">
      <c r="A890" s="7"/>
      <c r="B890" s="5"/>
      <c r="C890" s="5"/>
      <c r="D890" s="5"/>
      <c r="E890" s="5" t="s">
        <v>88</v>
      </c>
      <c r="F890" s="5"/>
      <c r="G890" s="5"/>
      <c r="H890" s="5" t="s">
        <v>38</v>
      </c>
      <c r="I890" s="5"/>
      <c r="J890" s="5"/>
      <c r="K890" s="5"/>
      <c r="L890" s="5"/>
      <c r="M890" s="4"/>
      <c r="N890" s="4"/>
      <c r="O890" s="4"/>
      <c r="P890" s="4"/>
      <c r="Q890" s="4" t="s">
        <v>87</v>
      </c>
      <c r="R890" s="4"/>
      <c r="S890" s="4" t="s">
        <v>520</v>
      </c>
      <c r="T890" s="5"/>
      <c r="U890" s="4"/>
      <c r="V890" s="4"/>
      <c r="W890" s="5">
        <v>4.9000000000000004</v>
      </c>
    </row>
    <row r="891" spans="1:23">
      <c r="A891" s="7"/>
      <c r="B891" s="2"/>
      <c r="C891" s="2"/>
      <c r="D891" s="2"/>
      <c r="E891" s="2" t="s">
        <v>88</v>
      </c>
      <c r="F891" s="2"/>
      <c r="G891" s="2"/>
      <c r="H891" s="2" t="s">
        <v>38</v>
      </c>
      <c r="I891" s="2"/>
      <c r="J891" s="2"/>
      <c r="K891" s="2"/>
      <c r="L891" s="2"/>
      <c r="M891" s="3"/>
      <c r="N891" s="3"/>
      <c r="O891" s="3"/>
      <c r="P891" s="3"/>
      <c r="Q891" s="3" t="s">
        <v>87</v>
      </c>
      <c r="R891" s="3"/>
      <c r="S891" s="3" t="s">
        <v>520</v>
      </c>
      <c r="T891" s="2"/>
      <c r="U891" s="3"/>
      <c r="V891" s="3"/>
      <c r="W891" s="2">
        <v>5.5</v>
      </c>
    </row>
    <row r="892" spans="1:23">
      <c r="A892" s="7"/>
      <c r="B892" s="5"/>
      <c r="C892" s="5"/>
      <c r="D892" s="5"/>
      <c r="E892" s="5" t="s">
        <v>88</v>
      </c>
      <c r="F892" s="5"/>
      <c r="G892" s="5"/>
      <c r="H892" s="5" t="s">
        <v>38</v>
      </c>
      <c r="I892" s="5"/>
      <c r="J892" s="5"/>
      <c r="K892" s="5"/>
      <c r="L892" s="5"/>
      <c r="M892" s="4"/>
      <c r="N892" s="4"/>
      <c r="O892" s="4"/>
      <c r="P892" s="4"/>
      <c r="Q892" s="4" t="s">
        <v>87</v>
      </c>
      <c r="R892" s="4"/>
      <c r="S892" s="4" t="s">
        <v>520</v>
      </c>
      <c r="T892" s="5"/>
      <c r="U892" s="4"/>
      <c r="V892" s="4"/>
      <c r="W892" s="5">
        <v>5.7</v>
      </c>
    </row>
    <row r="893" spans="1:23">
      <c r="A893" s="7"/>
      <c r="B893" s="5"/>
      <c r="C893" s="5"/>
      <c r="D893" s="5"/>
      <c r="E893" s="5" t="s">
        <v>88</v>
      </c>
      <c r="F893" s="5"/>
      <c r="G893" s="5"/>
      <c r="H893" s="5" t="s">
        <v>38</v>
      </c>
      <c r="I893" s="5"/>
      <c r="J893" s="5"/>
      <c r="K893" s="5"/>
      <c r="L893" s="5"/>
      <c r="M893" s="4"/>
      <c r="N893" s="4"/>
      <c r="O893" s="4"/>
      <c r="P893" s="4"/>
      <c r="Q893" s="4" t="s">
        <v>87</v>
      </c>
      <c r="R893" s="4"/>
      <c r="S893" s="4" t="s">
        <v>520</v>
      </c>
      <c r="T893" s="5"/>
      <c r="U893" s="4"/>
      <c r="V893" s="4"/>
      <c r="W893" s="5">
        <v>6</v>
      </c>
    </row>
    <row r="894" spans="1:23">
      <c r="A894" s="7"/>
      <c r="B894" s="5"/>
      <c r="C894" s="5"/>
      <c r="D894" s="5"/>
      <c r="E894" s="5" t="s">
        <v>88</v>
      </c>
      <c r="F894" s="5"/>
      <c r="G894" s="5"/>
      <c r="H894" s="5" t="s">
        <v>38</v>
      </c>
      <c r="I894" s="5"/>
      <c r="J894" s="5"/>
      <c r="K894" s="5"/>
      <c r="L894" s="5"/>
      <c r="M894" s="4"/>
      <c r="N894" s="4"/>
      <c r="O894" s="4"/>
      <c r="P894" s="4"/>
      <c r="Q894" s="4" t="s">
        <v>87</v>
      </c>
      <c r="R894" s="4"/>
      <c r="S894" s="4" t="s">
        <v>520</v>
      </c>
      <c r="T894" s="5"/>
      <c r="U894" s="4"/>
      <c r="V894" s="4"/>
      <c r="W894" s="5">
        <v>6</v>
      </c>
    </row>
    <row r="895" spans="1:23">
      <c r="A895" s="7"/>
      <c r="B895" s="2"/>
      <c r="C895" s="2"/>
      <c r="D895" s="2"/>
      <c r="E895" s="2" t="s">
        <v>88</v>
      </c>
      <c r="F895" s="2"/>
      <c r="G895" s="2"/>
      <c r="H895" s="2" t="s">
        <v>38</v>
      </c>
      <c r="I895" s="2"/>
      <c r="J895" s="2"/>
      <c r="K895" s="2"/>
      <c r="L895" s="2"/>
      <c r="M895" s="3"/>
      <c r="N895" s="3"/>
      <c r="O895" s="3"/>
      <c r="P895" s="3"/>
      <c r="Q895" s="3" t="s">
        <v>87</v>
      </c>
      <c r="R895" s="3"/>
      <c r="S895" s="3" t="s">
        <v>520</v>
      </c>
      <c r="T895" s="2"/>
      <c r="U895" s="3"/>
      <c r="V895" s="3"/>
      <c r="W895" s="2">
        <v>6.2</v>
      </c>
    </row>
    <row r="896" spans="1:23">
      <c r="A896" s="7"/>
      <c r="B896" s="5"/>
      <c r="C896" s="5"/>
      <c r="D896" s="5"/>
      <c r="E896" s="5" t="s">
        <v>88</v>
      </c>
      <c r="F896" s="5"/>
      <c r="G896" s="5"/>
      <c r="H896" s="5" t="s">
        <v>38</v>
      </c>
      <c r="I896" s="5"/>
      <c r="J896" s="5"/>
      <c r="K896" s="5"/>
      <c r="L896" s="5"/>
      <c r="M896" s="4"/>
      <c r="N896" s="4"/>
      <c r="O896" s="4"/>
      <c r="P896" s="4"/>
      <c r="Q896" s="4" t="s">
        <v>87</v>
      </c>
      <c r="R896" s="4"/>
      <c r="S896" s="4" t="s">
        <v>520</v>
      </c>
      <c r="T896" s="5"/>
      <c r="U896" s="4"/>
      <c r="V896" s="4"/>
      <c r="W896" s="5">
        <v>6.3</v>
      </c>
    </row>
    <row r="897" spans="1:23">
      <c r="A897" s="7"/>
      <c r="B897" s="2"/>
      <c r="C897" s="2"/>
      <c r="D897" s="2"/>
      <c r="E897" s="2" t="s">
        <v>88</v>
      </c>
      <c r="F897" s="2"/>
      <c r="G897" s="2"/>
      <c r="H897" s="2" t="s">
        <v>38</v>
      </c>
      <c r="I897" s="2"/>
      <c r="J897" s="2"/>
      <c r="K897" s="2"/>
      <c r="L897" s="2"/>
      <c r="M897" s="3"/>
      <c r="N897" s="3"/>
      <c r="O897" s="3"/>
      <c r="P897" s="3"/>
      <c r="Q897" s="3" t="s">
        <v>87</v>
      </c>
      <c r="R897" s="3"/>
      <c r="S897" s="3" t="s">
        <v>520</v>
      </c>
      <c r="T897" s="2"/>
      <c r="U897" s="3"/>
      <c r="V897" s="3"/>
      <c r="W897" s="2">
        <v>6.4</v>
      </c>
    </row>
    <row r="898" spans="1:23">
      <c r="A898" s="7"/>
      <c r="B898" s="2"/>
      <c r="C898" s="2"/>
      <c r="D898" s="2"/>
      <c r="E898" s="2" t="s">
        <v>88</v>
      </c>
      <c r="F898" s="2"/>
      <c r="G898" s="2"/>
      <c r="H898" s="2" t="s">
        <v>38</v>
      </c>
      <c r="I898" s="2"/>
      <c r="J898" s="2"/>
      <c r="K898" s="2"/>
      <c r="L898" s="2"/>
      <c r="M898" s="3"/>
      <c r="N898" s="3"/>
      <c r="O898" s="3"/>
      <c r="P898" s="3"/>
      <c r="Q898" s="3" t="s">
        <v>87</v>
      </c>
      <c r="R898" s="3"/>
      <c r="S898" s="3" t="s">
        <v>520</v>
      </c>
      <c r="T898" s="2"/>
      <c r="U898" s="3"/>
      <c r="V898" s="3"/>
      <c r="W898" s="2">
        <v>6.7</v>
      </c>
    </row>
    <row r="899" spans="1:23">
      <c r="A899" s="7"/>
      <c r="B899" s="5"/>
      <c r="C899" s="5"/>
      <c r="D899" s="5"/>
      <c r="E899" s="5" t="s">
        <v>88</v>
      </c>
      <c r="F899" s="5"/>
      <c r="G899" s="5"/>
      <c r="H899" s="5" t="s">
        <v>38</v>
      </c>
      <c r="I899" s="5"/>
      <c r="J899" s="5"/>
      <c r="K899" s="5"/>
      <c r="L899" s="5"/>
      <c r="M899" s="4"/>
      <c r="N899" s="4"/>
      <c r="O899" s="4"/>
      <c r="P899" s="4"/>
      <c r="Q899" s="4" t="s">
        <v>87</v>
      </c>
      <c r="R899" s="4"/>
      <c r="S899" s="4" t="s">
        <v>520</v>
      </c>
      <c r="T899" s="5"/>
      <c r="U899" s="4"/>
      <c r="V899" s="4"/>
      <c r="W899" s="5">
        <v>7</v>
      </c>
    </row>
    <row r="900" spans="1:23">
      <c r="A900" s="7"/>
      <c r="B900" s="2"/>
      <c r="C900" s="2"/>
      <c r="D900" s="2"/>
      <c r="E900" s="2" t="s">
        <v>88</v>
      </c>
      <c r="F900" s="2"/>
      <c r="G900" s="2"/>
      <c r="H900" s="2" t="s">
        <v>38</v>
      </c>
      <c r="I900" s="2"/>
      <c r="J900" s="2"/>
      <c r="K900" s="2"/>
      <c r="L900" s="2"/>
      <c r="M900" s="3"/>
      <c r="N900" s="3"/>
      <c r="O900" s="3"/>
      <c r="P900" s="3"/>
      <c r="Q900" s="3" t="s">
        <v>87</v>
      </c>
      <c r="R900" s="3"/>
      <c r="S900" s="3" t="s">
        <v>520</v>
      </c>
      <c r="T900" s="2"/>
      <c r="U900" s="3"/>
      <c r="V900" s="3"/>
      <c r="W900" s="2">
        <v>7.3</v>
      </c>
    </row>
    <row r="901" spans="1:23">
      <c r="A901" s="7"/>
      <c r="B901" s="5"/>
      <c r="C901" s="5"/>
      <c r="D901" s="5"/>
      <c r="E901" s="5" t="s">
        <v>88</v>
      </c>
      <c r="F901" s="5"/>
      <c r="G901" s="5"/>
      <c r="H901" s="5" t="s">
        <v>38</v>
      </c>
      <c r="I901" s="5"/>
      <c r="J901" s="5"/>
      <c r="K901" s="5"/>
      <c r="L901" s="5"/>
      <c r="M901" s="4"/>
      <c r="N901" s="4"/>
      <c r="O901" s="4"/>
      <c r="P901" s="4"/>
      <c r="Q901" s="4" t="s">
        <v>87</v>
      </c>
      <c r="R901" s="4"/>
      <c r="S901" s="4" t="s">
        <v>520</v>
      </c>
      <c r="T901" s="5"/>
      <c r="U901" s="4"/>
      <c r="V901" s="4"/>
      <c r="W901" s="5">
        <v>7.4</v>
      </c>
    </row>
    <row r="902" spans="1:23">
      <c r="A902" s="7"/>
      <c r="B902" s="2"/>
      <c r="C902" s="2"/>
      <c r="D902" s="2"/>
      <c r="E902" s="2" t="s">
        <v>88</v>
      </c>
      <c r="F902" s="2"/>
      <c r="G902" s="2"/>
      <c r="H902" s="2" t="s">
        <v>38</v>
      </c>
      <c r="I902" s="2"/>
      <c r="J902" s="2"/>
      <c r="K902" s="2"/>
      <c r="L902" s="2"/>
      <c r="M902" s="3"/>
      <c r="N902" s="3"/>
      <c r="O902" s="3"/>
      <c r="P902" s="3"/>
      <c r="Q902" s="3"/>
      <c r="R902" s="3"/>
      <c r="S902" s="3" t="s">
        <v>520</v>
      </c>
      <c r="T902" s="2"/>
      <c r="U902" s="3"/>
      <c r="V902" s="3"/>
      <c r="W902" s="2">
        <v>5.4</v>
      </c>
    </row>
    <row r="903" spans="1:23">
      <c r="A903" s="7"/>
      <c r="B903" s="2"/>
      <c r="C903" s="2"/>
      <c r="D903" s="2"/>
      <c r="E903" s="2" t="s">
        <v>88</v>
      </c>
      <c r="F903" s="2"/>
      <c r="G903" s="2"/>
      <c r="H903" s="2" t="s">
        <v>38</v>
      </c>
      <c r="I903" s="2"/>
      <c r="J903" s="2"/>
      <c r="K903" s="2"/>
      <c r="L903" s="2"/>
      <c r="M903" s="3"/>
      <c r="N903" s="3"/>
      <c r="O903" s="3"/>
      <c r="P903" s="3"/>
      <c r="Q903" s="3"/>
      <c r="R903" s="3"/>
      <c r="S903" s="3" t="s">
        <v>520</v>
      </c>
      <c r="T903" s="2"/>
      <c r="U903" s="3"/>
      <c r="V903" s="3"/>
      <c r="W903" s="2">
        <v>6.5</v>
      </c>
    </row>
    <row r="904" spans="1:23">
      <c r="A904" s="7"/>
      <c r="B904" s="5"/>
      <c r="C904" s="5"/>
      <c r="D904" s="5"/>
      <c r="E904" s="5" t="s">
        <v>88</v>
      </c>
      <c r="F904" s="5"/>
      <c r="G904" s="5"/>
      <c r="H904" s="5" t="s">
        <v>38</v>
      </c>
      <c r="I904" s="5"/>
      <c r="J904" s="5"/>
      <c r="K904" s="5"/>
      <c r="L904" s="5"/>
      <c r="M904" s="4"/>
      <c r="N904" s="4"/>
      <c r="O904" s="4"/>
      <c r="P904" s="4"/>
      <c r="Q904" s="4"/>
      <c r="R904" s="4"/>
      <c r="S904" s="4" t="s">
        <v>520</v>
      </c>
      <c r="T904" s="5"/>
      <c r="U904" s="4"/>
      <c r="V904" s="4"/>
      <c r="W904" s="5">
        <v>6.7</v>
      </c>
    </row>
    <row r="905" spans="1:23">
      <c r="A905" s="7"/>
      <c r="B905" s="2"/>
      <c r="C905" s="2"/>
      <c r="D905" s="2"/>
      <c r="E905" s="2" t="s">
        <v>88</v>
      </c>
      <c r="F905" s="2"/>
      <c r="G905" s="2"/>
      <c r="H905" s="2" t="s">
        <v>38</v>
      </c>
      <c r="I905" s="2"/>
      <c r="J905" s="2"/>
      <c r="K905" s="2"/>
      <c r="L905" s="2"/>
      <c r="M905" s="3"/>
      <c r="N905" s="3"/>
      <c r="O905" s="3"/>
      <c r="P905" s="3"/>
      <c r="Q905" s="3"/>
      <c r="R905" s="3"/>
      <c r="S905" s="3" t="s">
        <v>520</v>
      </c>
      <c r="T905" s="2"/>
      <c r="U905" s="3"/>
      <c r="V905" s="3"/>
      <c r="W905" s="2">
        <v>7.2</v>
      </c>
    </row>
    <row r="906" spans="1:23">
      <c r="A906" s="7"/>
      <c r="B906" s="5"/>
      <c r="C906" s="5"/>
      <c r="D906" s="5"/>
      <c r="E906" s="5" t="s">
        <v>88</v>
      </c>
      <c r="F906" s="5"/>
      <c r="G906" s="5"/>
      <c r="H906" s="5" t="s">
        <v>38</v>
      </c>
      <c r="I906" s="5"/>
      <c r="J906" s="5"/>
      <c r="K906" s="5"/>
      <c r="L906" s="5"/>
      <c r="M906" s="4"/>
      <c r="N906" s="4"/>
      <c r="O906" s="4"/>
      <c r="P906" s="4"/>
      <c r="Q906" s="4"/>
      <c r="R906" s="4"/>
      <c r="S906" s="4" t="s">
        <v>520</v>
      </c>
      <c r="T906" s="5"/>
      <c r="U906" s="4"/>
      <c r="V906" s="4"/>
      <c r="W906" s="5">
        <v>7.6</v>
      </c>
    </row>
    <row r="907" spans="1:23">
      <c r="A907" s="7"/>
      <c r="B907" s="5"/>
      <c r="C907" s="5"/>
      <c r="D907" s="5"/>
      <c r="E907" s="5" t="s">
        <v>88</v>
      </c>
      <c r="F907" s="5"/>
      <c r="G907" s="5"/>
      <c r="H907" s="5" t="s">
        <v>38</v>
      </c>
      <c r="I907" s="5"/>
      <c r="J907" s="5"/>
      <c r="K907" s="5"/>
      <c r="L907" s="5"/>
      <c r="M907" s="4"/>
      <c r="N907" s="4"/>
      <c r="O907" s="4"/>
      <c r="P907" s="4"/>
      <c r="Q907" s="4" t="s">
        <v>87</v>
      </c>
      <c r="R907" s="4" t="s">
        <v>86</v>
      </c>
      <c r="S907" s="4"/>
      <c r="T907" s="5"/>
      <c r="U907" s="4"/>
      <c r="V907" s="4"/>
      <c r="W907" s="5">
        <v>6.6</v>
      </c>
    </row>
    <row r="908" spans="1:23">
      <c r="A908" s="7"/>
      <c r="B908" s="5"/>
      <c r="C908" s="5"/>
      <c r="D908" s="5"/>
      <c r="E908" s="5" t="s">
        <v>88</v>
      </c>
      <c r="F908" s="5"/>
      <c r="G908" s="5"/>
      <c r="H908" s="5" t="s">
        <v>38</v>
      </c>
      <c r="I908" s="5"/>
      <c r="J908" s="5"/>
      <c r="K908" s="5"/>
      <c r="L908" s="5"/>
      <c r="M908" s="4" t="s">
        <v>94</v>
      </c>
      <c r="N908" s="4"/>
      <c r="O908" s="4"/>
      <c r="P908" s="4"/>
      <c r="Q908" s="4"/>
      <c r="R908" s="4" t="s">
        <v>86</v>
      </c>
      <c r="S908" s="4"/>
      <c r="T908" s="5"/>
      <c r="U908" s="4"/>
      <c r="V908" s="4"/>
      <c r="W908" s="5">
        <v>6.8</v>
      </c>
    </row>
    <row r="909" spans="1:23">
      <c r="A909" s="7"/>
      <c r="B909" s="2"/>
      <c r="C909" s="2"/>
      <c r="D909" s="2"/>
      <c r="E909" s="2" t="s">
        <v>88</v>
      </c>
      <c r="F909" s="2"/>
      <c r="G909" s="2"/>
      <c r="H909" s="2" t="s">
        <v>38</v>
      </c>
      <c r="I909" s="2"/>
      <c r="J909" s="2"/>
      <c r="K909" s="2"/>
      <c r="L909" s="2"/>
      <c r="M909" s="3" t="s">
        <v>94</v>
      </c>
      <c r="N909" s="3"/>
      <c r="O909" s="3"/>
      <c r="P909" s="3"/>
      <c r="Q909" s="3"/>
      <c r="R909" s="3" t="s">
        <v>86</v>
      </c>
      <c r="S909" s="3"/>
      <c r="T909" s="2"/>
      <c r="U909" s="3"/>
      <c r="V909" s="3"/>
      <c r="W909" s="2">
        <v>7</v>
      </c>
    </row>
    <row r="910" spans="1:23">
      <c r="A910" s="7"/>
      <c r="B910" s="5"/>
      <c r="C910" s="5"/>
      <c r="D910" s="5"/>
      <c r="E910" s="5" t="s">
        <v>88</v>
      </c>
      <c r="F910" s="5"/>
      <c r="G910" s="5"/>
      <c r="H910" s="5" t="s">
        <v>38</v>
      </c>
      <c r="I910" s="5"/>
      <c r="J910" s="5"/>
      <c r="K910" s="5"/>
      <c r="L910" s="5"/>
      <c r="M910" s="4"/>
      <c r="N910" s="4"/>
      <c r="O910" s="4"/>
      <c r="P910" s="4"/>
      <c r="Q910" s="4"/>
      <c r="R910" s="4" t="s">
        <v>86</v>
      </c>
      <c r="S910" s="4"/>
      <c r="T910" s="5"/>
      <c r="U910" s="4"/>
      <c r="V910" s="4"/>
      <c r="W910" s="5">
        <v>6.8</v>
      </c>
    </row>
    <row r="911" spans="1:23">
      <c r="A911" s="7"/>
      <c r="B911" s="5"/>
      <c r="C911" s="5"/>
      <c r="D911" s="5"/>
      <c r="E911" s="5" t="s">
        <v>88</v>
      </c>
      <c r="F911" s="5"/>
      <c r="G911" s="5"/>
      <c r="H911" s="5" t="s">
        <v>38</v>
      </c>
      <c r="I911" s="5"/>
      <c r="J911" s="5"/>
      <c r="K911" s="5"/>
      <c r="L911" s="5"/>
      <c r="M911" s="4"/>
      <c r="N911" s="4"/>
      <c r="O911" s="4"/>
      <c r="P911" s="4"/>
      <c r="Q911" s="4"/>
      <c r="R911" s="4" t="s">
        <v>86</v>
      </c>
      <c r="S911" s="4"/>
      <c r="T911" s="5"/>
      <c r="U911" s="4"/>
      <c r="V911" s="4"/>
      <c r="W911" s="5">
        <v>6.9</v>
      </c>
    </row>
    <row r="912" spans="1:23">
      <c r="A912" s="7"/>
      <c r="B912" s="2"/>
      <c r="C912" s="2"/>
      <c r="D912" s="2"/>
      <c r="E912" s="2" t="s">
        <v>88</v>
      </c>
      <c r="F912" s="2"/>
      <c r="G912" s="2"/>
      <c r="H912" s="2" t="s">
        <v>38</v>
      </c>
      <c r="I912" s="2"/>
      <c r="J912" s="2"/>
      <c r="K912" s="2"/>
      <c r="L912" s="2"/>
      <c r="M912" s="3"/>
      <c r="N912" s="3"/>
      <c r="O912" s="3"/>
      <c r="P912" s="3"/>
      <c r="Q912" s="3"/>
      <c r="R912" s="3" t="s">
        <v>86</v>
      </c>
      <c r="S912" s="3"/>
      <c r="T912" s="2"/>
      <c r="U912" s="3"/>
      <c r="V912" s="3"/>
      <c r="W912" s="2">
        <v>8.1</v>
      </c>
    </row>
    <row r="913" spans="1:23">
      <c r="A913" s="7"/>
      <c r="B913" s="2"/>
      <c r="C913" s="2"/>
      <c r="D913" s="2"/>
      <c r="E913" s="2" t="s">
        <v>88</v>
      </c>
      <c r="F913" s="2"/>
      <c r="G913" s="2"/>
      <c r="H913" s="2" t="s">
        <v>38</v>
      </c>
      <c r="I913" s="2"/>
      <c r="J913" s="2"/>
      <c r="K913" s="2"/>
      <c r="L913" s="2"/>
      <c r="M913" s="3"/>
      <c r="N913" s="3"/>
      <c r="O913" s="3" t="s">
        <v>91</v>
      </c>
      <c r="P913" s="3"/>
      <c r="Q913" s="3" t="s">
        <v>87</v>
      </c>
      <c r="R913" s="3"/>
      <c r="S913" s="3"/>
      <c r="T913" s="2"/>
      <c r="U913" s="3"/>
      <c r="V913" s="3"/>
      <c r="W913" s="2">
        <v>5</v>
      </c>
    </row>
    <row r="914" spans="1:23">
      <c r="A914" s="7"/>
      <c r="B914" s="5"/>
      <c r="C914" s="5"/>
      <c r="D914" s="5"/>
      <c r="E914" s="5" t="s">
        <v>88</v>
      </c>
      <c r="F914" s="5"/>
      <c r="G914" s="5"/>
      <c r="H914" s="5" t="s">
        <v>38</v>
      </c>
      <c r="I914" s="5"/>
      <c r="J914" s="5"/>
      <c r="K914" s="5"/>
      <c r="L914" s="5"/>
      <c r="M914" s="4"/>
      <c r="N914" s="4"/>
      <c r="O914" s="4" t="s">
        <v>91</v>
      </c>
      <c r="P914" s="4"/>
      <c r="Q914" s="4" t="s">
        <v>87</v>
      </c>
      <c r="R914" s="4"/>
      <c r="S914" s="4"/>
      <c r="T914" s="5"/>
      <c r="U914" s="4"/>
      <c r="V914" s="4"/>
      <c r="W914" s="5">
        <v>5.9</v>
      </c>
    </row>
    <row r="915" spans="1:23">
      <c r="A915" s="7"/>
      <c r="B915" s="2"/>
      <c r="C915" s="2"/>
      <c r="D915" s="2"/>
      <c r="E915" s="2" t="s">
        <v>88</v>
      </c>
      <c r="F915" s="2"/>
      <c r="G915" s="2"/>
      <c r="H915" s="2" t="s">
        <v>38</v>
      </c>
      <c r="I915" s="2"/>
      <c r="J915" s="2"/>
      <c r="K915" s="2"/>
      <c r="L915" s="2"/>
      <c r="M915" s="3"/>
      <c r="N915" s="3"/>
      <c r="O915" s="3" t="s">
        <v>91</v>
      </c>
      <c r="P915" s="3"/>
      <c r="Q915" s="3" t="s">
        <v>87</v>
      </c>
      <c r="R915" s="3"/>
      <c r="S915" s="3"/>
      <c r="T915" s="2"/>
      <c r="U915" s="3"/>
      <c r="V915" s="3"/>
      <c r="W915" s="2">
        <v>6.2</v>
      </c>
    </row>
    <row r="916" spans="1:23">
      <c r="A916" s="7"/>
      <c r="B916" s="5"/>
      <c r="C916" s="5"/>
      <c r="D916" s="5"/>
      <c r="E916" s="5" t="s">
        <v>88</v>
      </c>
      <c r="F916" s="5"/>
      <c r="G916" s="5"/>
      <c r="H916" s="5" t="s">
        <v>38</v>
      </c>
      <c r="I916" s="5"/>
      <c r="J916" s="5" t="s">
        <v>70</v>
      </c>
      <c r="K916" s="5"/>
      <c r="L916" s="5"/>
      <c r="M916" s="4"/>
      <c r="N916" s="4" t="s">
        <v>128</v>
      </c>
      <c r="O916" s="4"/>
      <c r="P916" s="4"/>
      <c r="Q916" s="4" t="s">
        <v>87</v>
      </c>
      <c r="R916" s="4"/>
      <c r="S916" s="4"/>
      <c r="T916" s="5"/>
      <c r="U916" s="4"/>
      <c r="V916" s="4"/>
      <c r="W916" s="5">
        <v>5.9</v>
      </c>
    </row>
    <row r="917" spans="1:23">
      <c r="A917" s="7"/>
      <c r="B917" s="5"/>
      <c r="C917" s="5"/>
      <c r="D917" s="5"/>
      <c r="E917" s="5" t="s">
        <v>88</v>
      </c>
      <c r="F917" s="5"/>
      <c r="G917" s="5"/>
      <c r="H917" s="5" t="s">
        <v>38</v>
      </c>
      <c r="I917" s="5"/>
      <c r="J917" s="5"/>
      <c r="K917" s="5"/>
      <c r="L917" s="5"/>
      <c r="M917" s="4"/>
      <c r="N917" s="4" t="s">
        <v>128</v>
      </c>
      <c r="O917" s="4"/>
      <c r="P917" s="4"/>
      <c r="Q917" s="4" t="s">
        <v>87</v>
      </c>
      <c r="R917" s="4"/>
      <c r="S917" s="4"/>
      <c r="T917" s="5"/>
      <c r="U917" s="4"/>
      <c r="V917" s="4"/>
      <c r="W917" s="5">
        <v>5.0999999999999996</v>
      </c>
    </row>
    <row r="918" spans="1:23">
      <c r="A918" s="7"/>
      <c r="B918" s="2"/>
      <c r="C918" s="2"/>
      <c r="D918" s="2"/>
      <c r="E918" s="2" t="s">
        <v>88</v>
      </c>
      <c r="F918" s="2"/>
      <c r="G918" s="2"/>
      <c r="H918" s="2" t="s">
        <v>38</v>
      </c>
      <c r="I918" s="2"/>
      <c r="J918" s="2"/>
      <c r="K918" s="2"/>
      <c r="L918" s="2"/>
      <c r="M918" s="3"/>
      <c r="N918" s="3" t="s">
        <v>128</v>
      </c>
      <c r="O918" s="3"/>
      <c r="P918" s="3"/>
      <c r="Q918" s="3" t="s">
        <v>87</v>
      </c>
      <c r="R918" s="3"/>
      <c r="S918" s="3"/>
      <c r="T918" s="2"/>
      <c r="U918" s="3"/>
      <c r="V918" s="3"/>
      <c r="W918" s="2">
        <v>5.6</v>
      </c>
    </row>
    <row r="919" spans="1:23">
      <c r="A919" s="7"/>
      <c r="B919" s="5"/>
      <c r="C919" s="5"/>
      <c r="D919" s="5"/>
      <c r="E919" s="5" t="s">
        <v>88</v>
      </c>
      <c r="F919" s="5"/>
      <c r="G919" s="5"/>
      <c r="H919" s="5" t="s">
        <v>38</v>
      </c>
      <c r="I919" s="5"/>
      <c r="J919" s="5"/>
      <c r="K919" s="5"/>
      <c r="L919" s="5"/>
      <c r="M919" s="4"/>
      <c r="N919" s="4" t="s">
        <v>128</v>
      </c>
      <c r="O919" s="4"/>
      <c r="P919" s="4"/>
      <c r="Q919" s="4" t="s">
        <v>87</v>
      </c>
      <c r="R919" s="4"/>
      <c r="S919" s="4"/>
      <c r="T919" s="5"/>
      <c r="U919" s="4"/>
      <c r="V919" s="4"/>
      <c r="W919" s="5">
        <v>5.7</v>
      </c>
    </row>
    <row r="920" spans="1:23">
      <c r="A920" s="7"/>
      <c r="B920" s="5"/>
      <c r="C920" s="5"/>
      <c r="D920" s="5"/>
      <c r="E920" s="5" t="s">
        <v>88</v>
      </c>
      <c r="F920" s="5"/>
      <c r="G920" s="5"/>
      <c r="H920" s="5" t="s">
        <v>38</v>
      </c>
      <c r="I920" s="5"/>
      <c r="J920" s="5"/>
      <c r="K920" s="5"/>
      <c r="L920" s="5"/>
      <c r="M920" s="4"/>
      <c r="N920" s="4" t="s">
        <v>128</v>
      </c>
      <c r="O920" s="4"/>
      <c r="P920" s="4"/>
      <c r="Q920" s="4" t="s">
        <v>87</v>
      </c>
      <c r="R920" s="4"/>
      <c r="S920" s="4"/>
      <c r="T920" s="5"/>
      <c r="U920" s="4"/>
      <c r="V920" s="4"/>
      <c r="W920" s="5">
        <v>6.5</v>
      </c>
    </row>
    <row r="921" spans="1:23">
      <c r="A921" s="7"/>
      <c r="B921" s="5"/>
      <c r="C921" s="5"/>
      <c r="D921" s="5"/>
      <c r="E921" s="5" t="s">
        <v>88</v>
      </c>
      <c r="F921" s="5"/>
      <c r="G921" s="5"/>
      <c r="H921" s="5" t="s">
        <v>38</v>
      </c>
      <c r="I921" s="5"/>
      <c r="J921" s="5"/>
      <c r="K921" s="5"/>
      <c r="L921" s="5"/>
      <c r="M921" s="4"/>
      <c r="N921" s="4" t="s">
        <v>128</v>
      </c>
      <c r="O921" s="4"/>
      <c r="P921" s="4"/>
      <c r="Q921" s="4" t="s">
        <v>87</v>
      </c>
      <c r="R921" s="4"/>
      <c r="S921" s="4"/>
      <c r="T921" s="5"/>
      <c r="U921" s="4"/>
      <c r="V921" s="4"/>
      <c r="W921" s="5">
        <v>6.7</v>
      </c>
    </row>
    <row r="922" spans="1:23">
      <c r="A922" s="7"/>
      <c r="B922" s="2"/>
      <c r="C922" s="2"/>
      <c r="D922" s="2"/>
      <c r="E922" s="2" t="s">
        <v>88</v>
      </c>
      <c r="F922" s="2"/>
      <c r="G922" s="2"/>
      <c r="H922" s="2" t="s">
        <v>38</v>
      </c>
      <c r="I922" s="2"/>
      <c r="J922" s="2"/>
      <c r="K922" s="2"/>
      <c r="L922" s="2"/>
      <c r="M922" s="3"/>
      <c r="N922" s="3" t="s">
        <v>128</v>
      </c>
      <c r="O922" s="3"/>
      <c r="P922" s="3"/>
      <c r="Q922" s="3" t="s">
        <v>87</v>
      </c>
      <c r="R922" s="3"/>
      <c r="S922" s="3"/>
      <c r="T922" s="2"/>
      <c r="U922" s="3"/>
      <c r="V922" s="3"/>
      <c r="W922" s="2">
        <v>7.6</v>
      </c>
    </row>
    <row r="923" spans="1:23">
      <c r="A923" s="7"/>
      <c r="B923" s="5"/>
      <c r="C923" s="5"/>
      <c r="D923" s="5"/>
      <c r="E923" s="5" t="s">
        <v>88</v>
      </c>
      <c r="F923" s="5"/>
      <c r="G923" s="5"/>
      <c r="H923" s="5" t="s">
        <v>38</v>
      </c>
      <c r="I923" s="5"/>
      <c r="J923" s="5" t="s">
        <v>70</v>
      </c>
      <c r="K923" s="5"/>
      <c r="L923" s="5"/>
      <c r="M923" s="4"/>
      <c r="N923" s="4"/>
      <c r="O923" s="4"/>
      <c r="P923" s="4"/>
      <c r="Q923" s="4" t="s">
        <v>87</v>
      </c>
      <c r="R923" s="4"/>
      <c r="S923" s="4"/>
      <c r="T923" s="5"/>
      <c r="U923" s="4"/>
      <c r="V923" s="4"/>
      <c r="W923" s="5">
        <v>5.3</v>
      </c>
    </row>
    <row r="924" spans="1:23">
      <c r="A924" s="7"/>
      <c r="B924" s="2"/>
      <c r="C924" s="2"/>
      <c r="D924" s="2"/>
      <c r="E924" s="2" t="s">
        <v>88</v>
      </c>
      <c r="F924" s="2"/>
      <c r="G924" s="2"/>
      <c r="H924" s="2" t="s">
        <v>38</v>
      </c>
      <c r="I924" s="2"/>
      <c r="J924" s="2" t="s">
        <v>70</v>
      </c>
      <c r="K924" s="2"/>
      <c r="L924" s="2"/>
      <c r="M924" s="3"/>
      <c r="N924" s="3"/>
      <c r="O924" s="3"/>
      <c r="P924" s="3"/>
      <c r="Q924" s="3" t="s">
        <v>87</v>
      </c>
      <c r="R924" s="3"/>
      <c r="S924" s="3"/>
      <c r="T924" s="2"/>
      <c r="U924" s="3"/>
      <c r="V924" s="3"/>
      <c r="W924" s="2">
        <v>5.4</v>
      </c>
    </row>
    <row r="925" spans="1:23">
      <c r="A925" s="7"/>
      <c r="B925" s="2"/>
      <c r="C925" s="2"/>
      <c r="D925" s="2"/>
      <c r="E925" s="2" t="s">
        <v>88</v>
      </c>
      <c r="F925" s="2"/>
      <c r="G925" s="2"/>
      <c r="H925" s="2" t="s">
        <v>38</v>
      </c>
      <c r="I925" s="2"/>
      <c r="J925" s="2" t="s">
        <v>70</v>
      </c>
      <c r="K925" s="2"/>
      <c r="L925" s="2"/>
      <c r="M925" s="3"/>
      <c r="N925" s="3"/>
      <c r="O925" s="3"/>
      <c r="P925" s="3"/>
      <c r="Q925" s="3" t="s">
        <v>87</v>
      </c>
      <c r="R925" s="3"/>
      <c r="S925" s="3"/>
      <c r="T925" s="2"/>
      <c r="U925" s="3"/>
      <c r="V925" s="3"/>
      <c r="W925" s="2">
        <v>5.9</v>
      </c>
    </row>
    <row r="926" spans="1:23">
      <c r="A926" s="7"/>
      <c r="B926" s="2"/>
      <c r="C926" s="2"/>
      <c r="D926" s="2"/>
      <c r="E926" s="2" t="s">
        <v>88</v>
      </c>
      <c r="F926" s="2"/>
      <c r="G926" s="2"/>
      <c r="H926" s="2" t="s">
        <v>38</v>
      </c>
      <c r="I926" s="2"/>
      <c r="J926" s="2" t="s">
        <v>70</v>
      </c>
      <c r="K926" s="2"/>
      <c r="L926" s="2"/>
      <c r="M926" s="3"/>
      <c r="N926" s="3"/>
      <c r="O926" s="3"/>
      <c r="P926" s="3"/>
      <c r="Q926" s="3" t="s">
        <v>87</v>
      </c>
      <c r="R926" s="3"/>
      <c r="S926" s="3"/>
      <c r="T926" s="2"/>
      <c r="U926" s="3"/>
      <c r="V926" s="3"/>
      <c r="W926" s="2">
        <v>6.1</v>
      </c>
    </row>
    <row r="927" spans="1:23">
      <c r="A927" s="7"/>
      <c r="B927" s="5"/>
      <c r="C927" s="5"/>
      <c r="D927" s="5"/>
      <c r="E927" s="5" t="s">
        <v>88</v>
      </c>
      <c r="F927" s="5"/>
      <c r="G927" s="5"/>
      <c r="H927" s="5" t="s">
        <v>38</v>
      </c>
      <c r="I927" s="5"/>
      <c r="J927" s="5" t="s">
        <v>70</v>
      </c>
      <c r="K927" s="5"/>
      <c r="L927" s="5"/>
      <c r="M927" s="4"/>
      <c r="N927" s="4"/>
      <c r="O927" s="4"/>
      <c r="P927" s="4"/>
      <c r="Q927" s="4" t="s">
        <v>87</v>
      </c>
      <c r="R927" s="4"/>
      <c r="S927" s="4"/>
      <c r="T927" s="5"/>
      <c r="U927" s="4"/>
      <c r="V927" s="4"/>
      <c r="W927" s="5">
        <v>6.3</v>
      </c>
    </row>
    <row r="928" spans="1:23">
      <c r="A928" s="7"/>
      <c r="B928" s="2"/>
      <c r="C928" s="2"/>
      <c r="D928" s="2"/>
      <c r="E928" s="2" t="s">
        <v>88</v>
      </c>
      <c r="F928" s="2"/>
      <c r="G928" s="2"/>
      <c r="H928" s="2" t="s">
        <v>38</v>
      </c>
      <c r="I928" s="2"/>
      <c r="J928" s="2" t="s">
        <v>70</v>
      </c>
      <c r="K928" s="2"/>
      <c r="L928" s="2"/>
      <c r="M928" s="3"/>
      <c r="N928" s="3"/>
      <c r="O928" s="3"/>
      <c r="P928" s="3"/>
      <c r="Q928" s="3" t="s">
        <v>87</v>
      </c>
      <c r="R928" s="3"/>
      <c r="S928" s="3"/>
      <c r="T928" s="2"/>
      <c r="U928" s="3"/>
      <c r="V928" s="3"/>
      <c r="W928" s="2">
        <v>6.4</v>
      </c>
    </row>
    <row r="929" spans="1:23">
      <c r="A929" s="7"/>
      <c r="B929" s="2"/>
      <c r="C929" s="2"/>
      <c r="D929" s="2"/>
      <c r="E929" s="2" t="s">
        <v>88</v>
      </c>
      <c r="F929" s="2"/>
      <c r="G929" s="2"/>
      <c r="H929" s="2" t="s">
        <v>38</v>
      </c>
      <c r="I929" s="2"/>
      <c r="J929" s="2" t="s">
        <v>70</v>
      </c>
      <c r="K929" s="2"/>
      <c r="L929" s="2"/>
      <c r="M929" s="3"/>
      <c r="N929" s="3"/>
      <c r="O929" s="3"/>
      <c r="P929" s="3"/>
      <c r="Q929" s="3" t="s">
        <v>87</v>
      </c>
      <c r="R929" s="3"/>
      <c r="S929" s="3"/>
      <c r="T929" s="2"/>
      <c r="U929" s="3"/>
      <c r="V929" s="3"/>
      <c r="W929" s="2">
        <v>6.7</v>
      </c>
    </row>
    <row r="930" spans="1:23">
      <c r="A930" s="7"/>
      <c r="B930" s="5"/>
      <c r="C930" s="5"/>
      <c r="D930" s="5"/>
      <c r="E930" s="5" t="s">
        <v>88</v>
      </c>
      <c r="F930" s="5"/>
      <c r="G930" s="5"/>
      <c r="H930" s="5" t="s">
        <v>38</v>
      </c>
      <c r="I930" s="5"/>
      <c r="J930" s="5" t="s">
        <v>70</v>
      </c>
      <c r="K930" s="5"/>
      <c r="L930" s="5"/>
      <c r="M930" s="4"/>
      <c r="N930" s="4"/>
      <c r="O930" s="4"/>
      <c r="P930" s="4"/>
      <c r="Q930" s="4" t="s">
        <v>87</v>
      </c>
      <c r="R930" s="4"/>
      <c r="S930" s="4"/>
      <c r="T930" s="5"/>
      <c r="U930" s="4"/>
      <c r="V930" s="4"/>
      <c r="W930" s="5">
        <v>6.7</v>
      </c>
    </row>
    <row r="931" spans="1:23">
      <c r="A931" s="7"/>
      <c r="B931" s="5"/>
      <c r="C931" s="5"/>
      <c r="D931" s="5"/>
      <c r="E931" s="5" t="s">
        <v>88</v>
      </c>
      <c r="F931" s="5"/>
      <c r="G931" s="5"/>
      <c r="H931" s="5" t="s">
        <v>38</v>
      </c>
      <c r="I931" s="5"/>
      <c r="J931" s="5" t="s">
        <v>70</v>
      </c>
      <c r="K931" s="5"/>
      <c r="L931" s="5"/>
      <c r="M931" s="4"/>
      <c r="N931" s="4"/>
      <c r="O931" s="4"/>
      <c r="P931" s="4"/>
      <c r="Q931" s="4" t="s">
        <v>87</v>
      </c>
      <c r="R931" s="4"/>
      <c r="S931" s="4"/>
      <c r="T931" s="5"/>
      <c r="U931" s="4"/>
      <c r="V931" s="4"/>
      <c r="W931" s="5">
        <v>6.8</v>
      </c>
    </row>
    <row r="932" spans="1:23">
      <c r="A932" s="7"/>
      <c r="B932" s="5"/>
      <c r="C932" s="5"/>
      <c r="D932" s="5"/>
      <c r="E932" s="5" t="s">
        <v>88</v>
      </c>
      <c r="F932" s="5"/>
      <c r="G932" s="5"/>
      <c r="H932" s="5" t="s">
        <v>38</v>
      </c>
      <c r="I932" s="5"/>
      <c r="J932" s="5" t="s">
        <v>70</v>
      </c>
      <c r="K932" s="5"/>
      <c r="L932" s="5"/>
      <c r="M932" s="4"/>
      <c r="N932" s="4"/>
      <c r="O932" s="4"/>
      <c r="P932" s="4"/>
      <c r="Q932" s="4" t="s">
        <v>87</v>
      </c>
      <c r="R932" s="4"/>
      <c r="S932" s="4"/>
      <c r="T932" s="5"/>
      <c r="U932" s="4"/>
      <c r="V932" s="4"/>
      <c r="W932" s="5">
        <v>7.4</v>
      </c>
    </row>
    <row r="933" spans="1:23">
      <c r="A933" s="7"/>
      <c r="B933" s="5"/>
      <c r="C933" s="5"/>
      <c r="D933" s="5"/>
      <c r="E933" s="5" t="s">
        <v>88</v>
      </c>
      <c r="F933" s="5"/>
      <c r="G933" s="5"/>
      <c r="H933" s="5" t="s">
        <v>38</v>
      </c>
      <c r="I933" s="5"/>
      <c r="J933" s="5" t="s">
        <v>70</v>
      </c>
      <c r="K933" s="5"/>
      <c r="L933" s="5"/>
      <c r="M933" s="4"/>
      <c r="N933" s="4"/>
      <c r="O933" s="4"/>
      <c r="P933" s="4"/>
      <c r="Q933" s="4" t="s">
        <v>87</v>
      </c>
      <c r="R933" s="4"/>
      <c r="S933" s="4"/>
      <c r="T933" s="5"/>
      <c r="U933" s="4"/>
      <c r="V933" s="4"/>
      <c r="W933" s="5">
        <v>7.6</v>
      </c>
    </row>
    <row r="934" spans="1:23">
      <c r="A934" s="7"/>
      <c r="B934" s="5"/>
      <c r="C934" s="5"/>
      <c r="D934" s="5"/>
      <c r="E934" s="5" t="s">
        <v>88</v>
      </c>
      <c r="F934" s="5"/>
      <c r="G934" s="5"/>
      <c r="H934" s="5" t="s">
        <v>38</v>
      </c>
      <c r="I934" s="5"/>
      <c r="J934" s="5"/>
      <c r="K934" s="5"/>
      <c r="L934" s="5"/>
      <c r="M934" s="4"/>
      <c r="N934" s="4"/>
      <c r="O934" s="4"/>
      <c r="P934" s="4"/>
      <c r="Q934" s="4" t="s">
        <v>87</v>
      </c>
      <c r="R934" s="4"/>
      <c r="S934" s="4"/>
      <c r="T934" s="5"/>
      <c r="U934" s="4"/>
      <c r="V934" s="4"/>
      <c r="W934" s="5">
        <v>4.3</v>
      </c>
    </row>
    <row r="935" spans="1:23">
      <c r="A935" s="7"/>
      <c r="B935" s="2"/>
      <c r="C935" s="2"/>
      <c r="D935" s="2"/>
      <c r="E935" s="2" t="s">
        <v>88</v>
      </c>
      <c r="F935" s="2"/>
      <c r="G935" s="2"/>
      <c r="H935" s="2" t="s">
        <v>38</v>
      </c>
      <c r="I935" s="2"/>
      <c r="J935" s="2"/>
      <c r="K935" s="2"/>
      <c r="L935" s="2"/>
      <c r="M935" s="3"/>
      <c r="N935" s="3"/>
      <c r="O935" s="3"/>
      <c r="P935" s="3"/>
      <c r="Q935" s="3" t="s">
        <v>87</v>
      </c>
      <c r="R935" s="3"/>
      <c r="S935" s="3"/>
      <c r="T935" s="2"/>
      <c r="U935" s="3"/>
      <c r="V935" s="3"/>
      <c r="W935" s="2">
        <v>4.4000000000000004</v>
      </c>
    </row>
    <row r="936" spans="1:23">
      <c r="A936" s="7"/>
      <c r="B936" s="2"/>
      <c r="C936" s="2"/>
      <c r="D936" s="2"/>
      <c r="E936" s="2" t="s">
        <v>88</v>
      </c>
      <c r="F936" s="2"/>
      <c r="G936" s="2"/>
      <c r="H936" s="2" t="s">
        <v>38</v>
      </c>
      <c r="I936" s="2"/>
      <c r="J936" s="2"/>
      <c r="K936" s="2"/>
      <c r="L936" s="2"/>
      <c r="M936" s="3"/>
      <c r="N936" s="3"/>
      <c r="O936" s="3"/>
      <c r="P936" s="3"/>
      <c r="Q936" s="3" t="s">
        <v>87</v>
      </c>
      <c r="R936" s="3"/>
      <c r="S936" s="3"/>
      <c r="T936" s="2"/>
      <c r="U936" s="3"/>
      <c r="V936" s="3"/>
      <c r="W936" s="2">
        <v>4.7</v>
      </c>
    </row>
    <row r="937" spans="1:23">
      <c r="A937" s="7"/>
      <c r="B937" s="5"/>
      <c r="C937" s="5"/>
      <c r="D937" s="5"/>
      <c r="E937" s="5" t="s">
        <v>88</v>
      </c>
      <c r="F937" s="5"/>
      <c r="G937" s="5"/>
      <c r="H937" s="5" t="s">
        <v>38</v>
      </c>
      <c r="I937" s="5"/>
      <c r="J937" s="5"/>
      <c r="K937" s="5"/>
      <c r="L937" s="5"/>
      <c r="M937" s="4"/>
      <c r="N937" s="4"/>
      <c r="O937" s="4"/>
      <c r="P937" s="4"/>
      <c r="Q937" s="4" t="s">
        <v>87</v>
      </c>
      <c r="R937" s="4"/>
      <c r="S937" s="4"/>
      <c r="T937" s="5"/>
      <c r="U937" s="4"/>
      <c r="V937" s="4"/>
      <c r="W937" s="5">
        <v>4.7</v>
      </c>
    </row>
    <row r="938" spans="1:23">
      <c r="A938" s="7"/>
      <c r="B938" s="2"/>
      <c r="C938" s="2"/>
      <c r="D938" s="2"/>
      <c r="E938" s="2" t="s">
        <v>88</v>
      </c>
      <c r="F938" s="2"/>
      <c r="G938" s="2"/>
      <c r="H938" s="2" t="s">
        <v>38</v>
      </c>
      <c r="I938" s="2"/>
      <c r="J938" s="2"/>
      <c r="K938" s="2"/>
      <c r="L938" s="2"/>
      <c r="M938" s="3"/>
      <c r="N938" s="3"/>
      <c r="O938" s="3"/>
      <c r="P938" s="3"/>
      <c r="Q938" s="3" t="s">
        <v>87</v>
      </c>
      <c r="R938" s="3"/>
      <c r="S938" s="3"/>
      <c r="T938" s="2"/>
      <c r="U938" s="3"/>
      <c r="V938" s="3"/>
      <c r="W938" s="2">
        <v>4.9000000000000004</v>
      </c>
    </row>
    <row r="939" spans="1:23">
      <c r="A939" s="7"/>
      <c r="B939" s="5"/>
      <c r="C939" s="5"/>
      <c r="D939" s="5"/>
      <c r="E939" s="5" t="s">
        <v>88</v>
      </c>
      <c r="F939" s="5"/>
      <c r="G939" s="5"/>
      <c r="H939" s="5" t="s">
        <v>38</v>
      </c>
      <c r="I939" s="5"/>
      <c r="J939" s="5"/>
      <c r="K939" s="5"/>
      <c r="L939" s="5"/>
      <c r="M939" s="4"/>
      <c r="N939" s="4"/>
      <c r="O939" s="4"/>
      <c r="P939" s="4"/>
      <c r="Q939" s="4" t="s">
        <v>87</v>
      </c>
      <c r="R939" s="4"/>
      <c r="S939" s="4"/>
      <c r="T939" s="5"/>
      <c r="U939" s="4"/>
      <c r="V939" s="4"/>
      <c r="W939" s="5">
        <v>5</v>
      </c>
    </row>
    <row r="940" spans="1:23">
      <c r="A940" s="7"/>
      <c r="B940" s="5"/>
      <c r="C940" s="5"/>
      <c r="D940" s="5"/>
      <c r="E940" s="5" t="s">
        <v>88</v>
      </c>
      <c r="F940" s="5"/>
      <c r="G940" s="5"/>
      <c r="H940" s="5" t="s">
        <v>38</v>
      </c>
      <c r="I940" s="5"/>
      <c r="J940" s="5"/>
      <c r="K940" s="5"/>
      <c r="L940" s="5"/>
      <c r="M940" s="4"/>
      <c r="N940" s="4"/>
      <c r="O940" s="4"/>
      <c r="P940" s="4"/>
      <c r="Q940" s="4" t="s">
        <v>87</v>
      </c>
      <c r="R940" s="4"/>
      <c r="S940" s="4"/>
      <c r="T940" s="5"/>
      <c r="U940" s="4"/>
      <c r="V940" s="4"/>
      <c r="W940" s="5">
        <v>5</v>
      </c>
    </row>
    <row r="941" spans="1:23">
      <c r="A941" s="7"/>
      <c r="B941" s="2"/>
      <c r="C941" s="2"/>
      <c r="D941" s="2"/>
      <c r="E941" s="2" t="s">
        <v>88</v>
      </c>
      <c r="F941" s="2"/>
      <c r="G941" s="2"/>
      <c r="H941" s="2" t="s">
        <v>38</v>
      </c>
      <c r="I941" s="2"/>
      <c r="J941" s="2"/>
      <c r="K941" s="2"/>
      <c r="L941" s="2"/>
      <c r="M941" s="3"/>
      <c r="N941" s="3"/>
      <c r="O941" s="3"/>
      <c r="P941" s="3"/>
      <c r="Q941" s="3" t="s">
        <v>87</v>
      </c>
      <c r="R941" s="3"/>
      <c r="S941" s="3"/>
      <c r="T941" s="2"/>
      <c r="U941" s="3"/>
      <c r="V941" s="3"/>
      <c r="W941" s="2">
        <v>5.0999999999999996</v>
      </c>
    </row>
    <row r="942" spans="1:23">
      <c r="A942" s="7"/>
      <c r="B942" s="5"/>
      <c r="C942" s="5"/>
      <c r="D942" s="5"/>
      <c r="E942" s="5" t="s">
        <v>88</v>
      </c>
      <c r="F942" s="5"/>
      <c r="G942" s="5"/>
      <c r="H942" s="5" t="s">
        <v>38</v>
      </c>
      <c r="I942" s="5"/>
      <c r="J942" s="5"/>
      <c r="K942" s="5"/>
      <c r="L942" s="5"/>
      <c r="M942" s="4"/>
      <c r="N942" s="4"/>
      <c r="O942" s="4"/>
      <c r="P942" s="4"/>
      <c r="Q942" s="4" t="s">
        <v>87</v>
      </c>
      <c r="R942" s="4"/>
      <c r="S942" s="4"/>
      <c r="T942" s="5"/>
      <c r="U942" s="4"/>
      <c r="V942" s="4"/>
      <c r="W942" s="5">
        <v>5.2</v>
      </c>
    </row>
    <row r="943" spans="1:23">
      <c r="A943" s="7"/>
      <c r="B943" s="5"/>
      <c r="C943" s="5"/>
      <c r="D943" s="5"/>
      <c r="E943" s="5" t="s">
        <v>88</v>
      </c>
      <c r="F943" s="5"/>
      <c r="G943" s="5"/>
      <c r="H943" s="5" t="s">
        <v>38</v>
      </c>
      <c r="I943" s="5"/>
      <c r="J943" s="5"/>
      <c r="K943" s="5"/>
      <c r="L943" s="5"/>
      <c r="M943" s="4"/>
      <c r="N943" s="4"/>
      <c r="O943" s="4"/>
      <c r="P943" s="4"/>
      <c r="Q943" s="4" t="s">
        <v>87</v>
      </c>
      <c r="R943" s="4"/>
      <c r="S943" s="4"/>
      <c r="T943" s="5"/>
      <c r="U943" s="4"/>
      <c r="V943" s="4"/>
      <c r="W943" s="5">
        <v>5.3</v>
      </c>
    </row>
    <row r="944" spans="1:23">
      <c r="A944" s="7"/>
      <c r="B944" s="2"/>
      <c r="C944" s="2"/>
      <c r="D944" s="2"/>
      <c r="E944" s="2" t="s">
        <v>88</v>
      </c>
      <c r="F944" s="2"/>
      <c r="G944" s="2"/>
      <c r="H944" s="2" t="s">
        <v>38</v>
      </c>
      <c r="I944" s="2"/>
      <c r="J944" s="2"/>
      <c r="K944" s="2"/>
      <c r="L944" s="2"/>
      <c r="M944" s="3"/>
      <c r="N944" s="3"/>
      <c r="O944" s="3"/>
      <c r="P944" s="3"/>
      <c r="Q944" s="3" t="s">
        <v>87</v>
      </c>
      <c r="R944" s="3"/>
      <c r="S944" s="3"/>
      <c r="T944" s="2"/>
      <c r="U944" s="3"/>
      <c r="V944" s="3"/>
      <c r="W944" s="2">
        <v>5.3</v>
      </c>
    </row>
    <row r="945" spans="1:23">
      <c r="A945" s="7"/>
      <c r="B945" s="2"/>
      <c r="C945" s="2"/>
      <c r="D945" s="2"/>
      <c r="E945" s="2" t="s">
        <v>88</v>
      </c>
      <c r="F945" s="2"/>
      <c r="G945" s="2"/>
      <c r="H945" s="2" t="s">
        <v>38</v>
      </c>
      <c r="I945" s="2"/>
      <c r="J945" s="2"/>
      <c r="K945" s="2"/>
      <c r="L945" s="2"/>
      <c r="M945" s="3"/>
      <c r="N945" s="3"/>
      <c r="O945" s="3"/>
      <c r="P945" s="3"/>
      <c r="Q945" s="3" t="s">
        <v>87</v>
      </c>
      <c r="R945" s="3"/>
      <c r="S945" s="3"/>
      <c r="T945" s="2"/>
      <c r="U945" s="3"/>
      <c r="V945" s="3"/>
      <c r="W945" s="2">
        <v>5.3</v>
      </c>
    </row>
    <row r="946" spans="1:23">
      <c r="A946" s="7"/>
      <c r="B946" s="5"/>
      <c r="C946" s="5"/>
      <c r="D946" s="5"/>
      <c r="E946" s="5" t="s">
        <v>88</v>
      </c>
      <c r="F946" s="5"/>
      <c r="G946" s="5"/>
      <c r="H946" s="5" t="s">
        <v>38</v>
      </c>
      <c r="I946" s="5"/>
      <c r="J946" s="5"/>
      <c r="K946" s="5"/>
      <c r="L946" s="5"/>
      <c r="M946" s="4"/>
      <c r="N946" s="4"/>
      <c r="O946" s="4"/>
      <c r="P946" s="4"/>
      <c r="Q946" s="4" t="s">
        <v>87</v>
      </c>
      <c r="R946" s="4"/>
      <c r="S946" s="4"/>
      <c r="T946" s="5"/>
      <c r="U946" s="4"/>
      <c r="V946" s="4"/>
      <c r="W946" s="5">
        <v>5.4</v>
      </c>
    </row>
    <row r="947" spans="1:23">
      <c r="A947" s="7"/>
      <c r="B947" s="5"/>
      <c r="C947" s="5"/>
      <c r="D947" s="5"/>
      <c r="E947" s="5" t="s">
        <v>88</v>
      </c>
      <c r="F947" s="5"/>
      <c r="G947" s="5"/>
      <c r="H947" s="5" t="s">
        <v>38</v>
      </c>
      <c r="I947" s="5"/>
      <c r="J947" s="5"/>
      <c r="K947" s="5"/>
      <c r="L947" s="5"/>
      <c r="M947" s="4"/>
      <c r="N947" s="4"/>
      <c r="O947" s="4"/>
      <c r="P947" s="4"/>
      <c r="Q947" s="4" t="s">
        <v>87</v>
      </c>
      <c r="R947" s="4"/>
      <c r="S947" s="4"/>
      <c r="T947" s="5"/>
      <c r="U947" s="4"/>
      <c r="V947" s="4"/>
      <c r="W947" s="5">
        <v>5.4</v>
      </c>
    </row>
    <row r="948" spans="1:23">
      <c r="A948" s="7"/>
      <c r="B948" s="5"/>
      <c r="C948" s="5"/>
      <c r="D948" s="5"/>
      <c r="E948" s="5" t="s">
        <v>88</v>
      </c>
      <c r="F948" s="5"/>
      <c r="G948" s="5"/>
      <c r="H948" s="5" t="s">
        <v>38</v>
      </c>
      <c r="I948" s="5"/>
      <c r="J948" s="5"/>
      <c r="K948" s="5"/>
      <c r="L948" s="5"/>
      <c r="M948" s="4"/>
      <c r="N948" s="4"/>
      <c r="O948" s="4"/>
      <c r="P948" s="4"/>
      <c r="Q948" s="4" t="s">
        <v>87</v>
      </c>
      <c r="R948" s="4"/>
      <c r="S948" s="4"/>
      <c r="T948" s="5"/>
      <c r="U948" s="4"/>
      <c r="V948" s="4"/>
      <c r="W948" s="5">
        <v>5.4</v>
      </c>
    </row>
    <row r="949" spans="1:23">
      <c r="A949" s="7"/>
      <c r="B949" s="2"/>
      <c r="C949" s="2"/>
      <c r="D949" s="2"/>
      <c r="E949" s="2" t="s">
        <v>88</v>
      </c>
      <c r="F949" s="2"/>
      <c r="G949" s="2"/>
      <c r="H949" s="2" t="s">
        <v>38</v>
      </c>
      <c r="I949" s="2"/>
      <c r="J949" s="2"/>
      <c r="K949" s="2"/>
      <c r="L949" s="2"/>
      <c r="M949" s="3"/>
      <c r="N949" s="3"/>
      <c r="O949" s="3"/>
      <c r="P949" s="3"/>
      <c r="Q949" s="3" t="s">
        <v>87</v>
      </c>
      <c r="R949" s="3"/>
      <c r="S949" s="3"/>
      <c r="T949" s="2"/>
      <c r="U949" s="3"/>
      <c r="V949" s="3"/>
      <c r="W949" s="2">
        <v>5.5</v>
      </c>
    </row>
    <row r="950" spans="1:23">
      <c r="A950" s="7"/>
      <c r="B950" s="5"/>
      <c r="C950" s="5"/>
      <c r="D950" s="5"/>
      <c r="E950" s="5" t="s">
        <v>88</v>
      </c>
      <c r="F950" s="5"/>
      <c r="G950" s="5"/>
      <c r="H950" s="5" t="s">
        <v>38</v>
      </c>
      <c r="I950" s="5"/>
      <c r="J950" s="5"/>
      <c r="K950" s="5"/>
      <c r="L950" s="5"/>
      <c r="M950" s="4"/>
      <c r="N950" s="4"/>
      <c r="O950" s="4"/>
      <c r="P950" s="4"/>
      <c r="Q950" s="4" t="s">
        <v>87</v>
      </c>
      <c r="R950" s="4"/>
      <c r="S950" s="4"/>
      <c r="T950" s="5"/>
      <c r="U950" s="4"/>
      <c r="V950" s="4"/>
      <c r="W950" s="5">
        <v>5.5</v>
      </c>
    </row>
    <row r="951" spans="1:23">
      <c r="A951" s="7"/>
      <c r="B951" s="2"/>
      <c r="C951" s="2"/>
      <c r="D951" s="2"/>
      <c r="E951" s="2" t="s">
        <v>88</v>
      </c>
      <c r="F951" s="2"/>
      <c r="G951" s="2"/>
      <c r="H951" s="2" t="s">
        <v>38</v>
      </c>
      <c r="I951" s="2"/>
      <c r="J951" s="2"/>
      <c r="K951" s="2"/>
      <c r="L951" s="2"/>
      <c r="M951" s="3"/>
      <c r="N951" s="3"/>
      <c r="O951" s="3"/>
      <c r="P951" s="3"/>
      <c r="Q951" s="3" t="s">
        <v>87</v>
      </c>
      <c r="R951" s="3"/>
      <c r="S951" s="3"/>
      <c r="T951" s="2"/>
      <c r="U951" s="3"/>
      <c r="V951" s="3"/>
      <c r="W951" s="2">
        <v>5.5</v>
      </c>
    </row>
    <row r="952" spans="1:23">
      <c r="A952" s="7"/>
      <c r="B952" s="5"/>
      <c r="C952" s="5"/>
      <c r="D952" s="5"/>
      <c r="E952" s="5" t="s">
        <v>88</v>
      </c>
      <c r="F952" s="5"/>
      <c r="G952" s="5"/>
      <c r="H952" s="5" t="s">
        <v>38</v>
      </c>
      <c r="I952" s="5"/>
      <c r="J952" s="5"/>
      <c r="K952" s="5"/>
      <c r="L952" s="5"/>
      <c r="M952" s="4"/>
      <c r="N952" s="4"/>
      <c r="O952" s="4"/>
      <c r="P952" s="4"/>
      <c r="Q952" s="4" t="s">
        <v>87</v>
      </c>
      <c r="R952" s="4"/>
      <c r="S952" s="4"/>
      <c r="T952" s="5"/>
      <c r="U952" s="4"/>
      <c r="V952" s="4"/>
      <c r="W952" s="5">
        <v>5.6</v>
      </c>
    </row>
    <row r="953" spans="1:23">
      <c r="A953" s="6"/>
      <c r="B953" s="5"/>
      <c r="C953" s="5"/>
      <c r="D953" s="5"/>
      <c r="E953" s="5" t="s">
        <v>88</v>
      </c>
      <c r="F953" s="4"/>
      <c r="G953" s="5"/>
      <c r="H953" s="5" t="s">
        <v>38</v>
      </c>
      <c r="I953" s="5"/>
      <c r="J953" s="5"/>
      <c r="K953" s="5"/>
      <c r="L953" s="5"/>
      <c r="M953" s="4"/>
      <c r="N953" s="4"/>
      <c r="O953" s="4"/>
      <c r="P953" s="4"/>
      <c r="Q953" s="4" t="s">
        <v>87</v>
      </c>
      <c r="R953" s="4"/>
      <c r="S953" s="4"/>
      <c r="T953" s="5"/>
      <c r="U953" s="4"/>
      <c r="V953" s="4"/>
      <c r="W953" s="5">
        <v>5.6</v>
      </c>
    </row>
    <row r="954" spans="1:23">
      <c r="A954" s="6"/>
      <c r="B954" s="2"/>
      <c r="C954" s="2"/>
      <c r="D954" s="2"/>
      <c r="E954" s="2" t="s">
        <v>88</v>
      </c>
      <c r="F954" s="3"/>
      <c r="G954" s="2"/>
      <c r="H954" s="2" t="s">
        <v>38</v>
      </c>
      <c r="I954" s="2"/>
      <c r="J954" s="2"/>
      <c r="K954" s="2"/>
      <c r="L954" s="2"/>
      <c r="M954" s="3"/>
      <c r="N954" s="3"/>
      <c r="O954" s="3"/>
      <c r="P954" s="3"/>
      <c r="Q954" s="3" t="s">
        <v>87</v>
      </c>
      <c r="R954" s="3"/>
      <c r="S954" s="3"/>
      <c r="T954" s="2"/>
      <c r="U954" s="3"/>
      <c r="V954" s="3"/>
      <c r="W954" s="2">
        <v>5.7</v>
      </c>
    </row>
    <row r="955" spans="1:23">
      <c r="A955" s="6"/>
      <c r="B955" s="2"/>
      <c r="C955" s="2"/>
      <c r="D955" s="2"/>
      <c r="E955" s="2" t="s">
        <v>88</v>
      </c>
      <c r="F955" s="3"/>
      <c r="G955" s="2"/>
      <c r="H955" s="2" t="s">
        <v>38</v>
      </c>
      <c r="I955" s="2"/>
      <c r="J955" s="2"/>
      <c r="K955" s="2"/>
      <c r="L955" s="2"/>
      <c r="M955" s="3"/>
      <c r="N955" s="3"/>
      <c r="O955" s="3"/>
      <c r="P955" s="3"/>
      <c r="Q955" s="3" t="s">
        <v>87</v>
      </c>
      <c r="R955" s="3"/>
      <c r="S955" s="3"/>
      <c r="T955" s="2"/>
      <c r="U955" s="3"/>
      <c r="V955" s="3"/>
      <c r="W955" s="2">
        <v>5.7</v>
      </c>
    </row>
    <row r="956" spans="1:23">
      <c r="A956" s="6"/>
      <c r="B956" s="5"/>
      <c r="C956" s="5"/>
      <c r="D956" s="5"/>
      <c r="E956" s="5" t="s">
        <v>88</v>
      </c>
      <c r="F956" s="4"/>
      <c r="G956" s="5"/>
      <c r="H956" s="5" t="s">
        <v>38</v>
      </c>
      <c r="I956" s="5"/>
      <c r="J956" s="5"/>
      <c r="K956" s="5"/>
      <c r="L956" s="5"/>
      <c r="M956" s="4"/>
      <c r="N956" s="4"/>
      <c r="O956" s="4"/>
      <c r="P956" s="4"/>
      <c r="Q956" s="4" t="s">
        <v>87</v>
      </c>
      <c r="R956" s="4"/>
      <c r="S956" s="4"/>
      <c r="T956" s="5"/>
      <c r="U956" s="4"/>
      <c r="V956" s="4"/>
      <c r="W956" s="5">
        <v>5.7</v>
      </c>
    </row>
    <row r="957" spans="1:23">
      <c r="A957" s="6"/>
      <c r="B957" s="2"/>
      <c r="C957" s="2"/>
      <c r="D957" s="2"/>
      <c r="E957" s="2" t="s">
        <v>88</v>
      </c>
      <c r="F957" s="3"/>
      <c r="G957" s="2"/>
      <c r="H957" s="2" t="s">
        <v>38</v>
      </c>
      <c r="I957" s="2"/>
      <c r="J957" s="2"/>
      <c r="K957" s="2"/>
      <c r="L957" s="2"/>
      <c r="M957" s="3"/>
      <c r="N957" s="3"/>
      <c r="O957" s="3"/>
      <c r="P957" s="3"/>
      <c r="Q957" s="3" t="s">
        <v>87</v>
      </c>
      <c r="R957" s="3"/>
      <c r="S957" s="3"/>
      <c r="T957" s="2"/>
      <c r="U957" s="3"/>
      <c r="V957" s="3"/>
      <c r="W957" s="2">
        <v>5.7</v>
      </c>
    </row>
    <row r="958" spans="1:23">
      <c r="A958" s="6"/>
      <c r="B958" s="5"/>
      <c r="C958" s="5"/>
      <c r="D958" s="5"/>
      <c r="E958" s="5" t="s">
        <v>88</v>
      </c>
      <c r="F958" s="4"/>
      <c r="G958" s="5"/>
      <c r="H958" s="5" t="s">
        <v>38</v>
      </c>
      <c r="I958" s="5"/>
      <c r="J958" s="5"/>
      <c r="K958" s="5"/>
      <c r="L958" s="5"/>
      <c r="M958" s="4"/>
      <c r="N958" s="4"/>
      <c r="O958" s="4"/>
      <c r="P958" s="4"/>
      <c r="Q958" s="4" t="s">
        <v>87</v>
      </c>
      <c r="R958" s="4"/>
      <c r="S958" s="4"/>
      <c r="T958" s="5"/>
      <c r="U958" s="4"/>
      <c r="V958" s="4"/>
      <c r="W958" s="5">
        <v>5.7</v>
      </c>
    </row>
    <row r="959" spans="1:23">
      <c r="A959" s="6"/>
      <c r="B959" s="5"/>
      <c r="C959" s="5"/>
      <c r="D959" s="5"/>
      <c r="E959" s="5" t="s">
        <v>88</v>
      </c>
      <c r="F959" s="4"/>
      <c r="G959" s="5"/>
      <c r="H959" s="5" t="s">
        <v>38</v>
      </c>
      <c r="I959" s="5"/>
      <c r="J959" s="5"/>
      <c r="K959" s="5"/>
      <c r="L959" s="5"/>
      <c r="M959" s="4"/>
      <c r="N959" s="4"/>
      <c r="O959" s="4"/>
      <c r="P959" s="4"/>
      <c r="Q959" s="4" t="s">
        <v>87</v>
      </c>
      <c r="R959" s="4"/>
      <c r="S959" s="4"/>
      <c r="T959" s="5"/>
      <c r="U959" s="4"/>
      <c r="V959" s="4"/>
      <c r="W959" s="5">
        <v>5.7</v>
      </c>
    </row>
    <row r="960" spans="1:23">
      <c r="A960" s="6"/>
      <c r="B960" s="2"/>
      <c r="C960" s="2"/>
      <c r="D960" s="2"/>
      <c r="E960" s="2" t="s">
        <v>88</v>
      </c>
      <c r="F960" s="3"/>
      <c r="G960" s="2"/>
      <c r="H960" s="2" t="s">
        <v>38</v>
      </c>
      <c r="I960" s="2"/>
      <c r="J960" s="2"/>
      <c r="K960" s="2"/>
      <c r="L960" s="2"/>
      <c r="M960" s="3"/>
      <c r="N960" s="3"/>
      <c r="O960" s="3"/>
      <c r="P960" s="3"/>
      <c r="Q960" s="3" t="s">
        <v>87</v>
      </c>
      <c r="R960" s="3"/>
      <c r="S960" s="3"/>
      <c r="T960" s="2"/>
      <c r="U960" s="3"/>
      <c r="V960" s="3"/>
      <c r="W960" s="2">
        <v>5.8</v>
      </c>
    </row>
    <row r="961" spans="1:23">
      <c r="A961" s="6"/>
      <c r="B961" s="5"/>
      <c r="C961" s="5"/>
      <c r="D961" s="5"/>
      <c r="E961" s="5" t="s">
        <v>88</v>
      </c>
      <c r="F961" s="4"/>
      <c r="G961" s="5"/>
      <c r="H961" s="5" t="s">
        <v>38</v>
      </c>
      <c r="I961" s="5"/>
      <c r="J961" s="5"/>
      <c r="K961" s="5"/>
      <c r="L961" s="5"/>
      <c r="M961" s="4"/>
      <c r="N961" s="4"/>
      <c r="O961" s="4"/>
      <c r="P961" s="4"/>
      <c r="Q961" s="4" t="s">
        <v>87</v>
      </c>
      <c r="R961" s="4"/>
      <c r="S961" s="4"/>
      <c r="T961" s="5"/>
      <c r="U961" s="4"/>
      <c r="V961" s="4"/>
      <c r="W961" s="5">
        <v>5.8</v>
      </c>
    </row>
    <row r="962" spans="1:23">
      <c r="A962" s="6"/>
      <c r="B962" s="5"/>
      <c r="C962" s="5"/>
      <c r="D962" s="5"/>
      <c r="E962" s="5" t="s">
        <v>88</v>
      </c>
      <c r="F962" s="4"/>
      <c r="G962" s="5"/>
      <c r="H962" s="5" t="s">
        <v>38</v>
      </c>
      <c r="I962" s="5"/>
      <c r="J962" s="5"/>
      <c r="K962" s="5"/>
      <c r="L962" s="5"/>
      <c r="M962" s="4"/>
      <c r="N962" s="4"/>
      <c r="O962" s="4"/>
      <c r="P962" s="4"/>
      <c r="Q962" s="4" t="s">
        <v>87</v>
      </c>
      <c r="R962" s="4"/>
      <c r="S962" s="4"/>
      <c r="T962" s="5"/>
      <c r="U962" s="4"/>
      <c r="V962" s="4"/>
      <c r="W962" s="5">
        <v>5.9</v>
      </c>
    </row>
    <row r="963" spans="1:23">
      <c r="A963" s="6"/>
      <c r="B963" s="2"/>
      <c r="C963" s="2"/>
      <c r="D963" s="2"/>
      <c r="E963" s="2" t="s">
        <v>88</v>
      </c>
      <c r="F963" s="3"/>
      <c r="G963" s="2"/>
      <c r="H963" s="2" t="s">
        <v>38</v>
      </c>
      <c r="I963" s="2"/>
      <c r="J963" s="2"/>
      <c r="K963" s="2"/>
      <c r="L963" s="2"/>
      <c r="M963" s="3"/>
      <c r="N963" s="3"/>
      <c r="O963" s="3"/>
      <c r="P963" s="3"/>
      <c r="Q963" s="3" t="s">
        <v>87</v>
      </c>
      <c r="R963" s="3"/>
      <c r="S963" s="3"/>
      <c r="T963" s="2"/>
      <c r="U963" s="3"/>
      <c r="V963" s="3"/>
      <c r="W963" s="2">
        <v>5.9</v>
      </c>
    </row>
    <row r="964" spans="1:23">
      <c r="A964" s="6"/>
      <c r="B964" s="2"/>
      <c r="C964" s="2"/>
      <c r="D964" s="2"/>
      <c r="E964" s="2" t="s">
        <v>88</v>
      </c>
      <c r="F964" s="3"/>
      <c r="G964" s="2"/>
      <c r="H964" s="2" t="s">
        <v>38</v>
      </c>
      <c r="I964" s="2"/>
      <c r="J964" s="2"/>
      <c r="K964" s="2"/>
      <c r="L964" s="2"/>
      <c r="M964" s="3"/>
      <c r="N964" s="3"/>
      <c r="O964" s="3"/>
      <c r="P964" s="3"/>
      <c r="Q964" s="3" t="s">
        <v>87</v>
      </c>
      <c r="R964" s="3"/>
      <c r="S964" s="3"/>
      <c r="T964" s="2"/>
      <c r="U964" s="3"/>
      <c r="V964" s="3"/>
      <c r="W964" s="2">
        <v>5.9</v>
      </c>
    </row>
    <row r="965" spans="1:23">
      <c r="A965" s="6"/>
      <c r="B965" s="5"/>
      <c r="C965" s="5"/>
      <c r="D965" s="5"/>
      <c r="E965" s="5" t="s">
        <v>88</v>
      </c>
      <c r="F965" s="4"/>
      <c r="G965" s="5"/>
      <c r="H965" s="5" t="s">
        <v>38</v>
      </c>
      <c r="I965" s="5"/>
      <c r="J965" s="5"/>
      <c r="K965" s="5"/>
      <c r="L965" s="5"/>
      <c r="M965" s="4"/>
      <c r="N965" s="4"/>
      <c r="O965" s="4"/>
      <c r="P965" s="4"/>
      <c r="Q965" s="4" t="s">
        <v>87</v>
      </c>
      <c r="R965" s="4"/>
      <c r="S965" s="4"/>
      <c r="T965" s="5"/>
      <c r="U965" s="4"/>
      <c r="V965" s="4"/>
      <c r="W965" s="5">
        <v>5.9</v>
      </c>
    </row>
    <row r="966" spans="1:23">
      <c r="A966" s="6"/>
      <c r="B966" s="2"/>
      <c r="C966" s="2"/>
      <c r="D966" s="2"/>
      <c r="E966" s="2" t="s">
        <v>88</v>
      </c>
      <c r="F966" s="3"/>
      <c r="G966" s="2"/>
      <c r="H966" s="2" t="s">
        <v>38</v>
      </c>
      <c r="I966" s="2"/>
      <c r="J966" s="2"/>
      <c r="K966" s="2"/>
      <c r="L966" s="2"/>
      <c r="M966" s="3"/>
      <c r="N966" s="3"/>
      <c r="O966" s="3"/>
      <c r="P966" s="3"/>
      <c r="Q966" s="3" t="s">
        <v>87</v>
      </c>
      <c r="R966" s="3"/>
      <c r="S966" s="3"/>
      <c r="T966" s="2"/>
      <c r="U966" s="3"/>
      <c r="V966" s="3"/>
      <c r="W966" s="2">
        <v>5.9</v>
      </c>
    </row>
    <row r="967" spans="1:23">
      <c r="A967" s="6"/>
      <c r="B967" s="5"/>
      <c r="C967" s="5"/>
      <c r="D967" s="5"/>
      <c r="E967" s="5" t="s">
        <v>88</v>
      </c>
      <c r="F967" s="4"/>
      <c r="G967" s="5"/>
      <c r="H967" s="5" t="s">
        <v>38</v>
      </c>
      <c r="I967" s="5"/>
      <c r="J967" s="5"/>
      <c r="K967" s="5"/>
      <c r="L967" s="5"/>
      <c r="M967" s="4"/>
      <c r="N967" s="4"/>
      <c r="O967" s="4"/>
      <c r="P967" s="4"/>
      <c r="Q967" s="4" t="s">
        <v>87</v>
      </c>
      <c r="R967" s="4"/>
      <c r="S967" s="4"/>
      <c r="T967" s="5"/>
      <c r="U967" s="4"/>
      <c r="V967" s="4"/>
      <c r="W967" s="5">
        <v>6</v>
      </c>
    </row>
    <row r="968" spans="1:23">
      <c r="A968" s="6"/>
      <c r="B968" s="2"/>
      <c r="C968" s="2"/>
      <c r="D968" s="2"/>
      <c r="E968" s="2" t="s">
        <v>88</v>
      </c>
      <c r="F968" s="3"/>
      <c r="G968" s="2"/>
      <c r="H968" s="2" t="s">
        <v>38</v>
      </c>
      <c r="I968" s="2"/>
      <c r="J968" s="2"/>
      <c r="K968" s="2"/>
      <c r="L968" s="2"/>
      <c r="M968" s="3"/>
      <c r="N968" s="3"/>
      <c r="O968" s="3"/>
      <c r="P968" s="3"/>
      <c r="Q968" s="3" t="s">
        <v>87</v>
      </c>
      <c r="R968" s="3"/>
      <c r="S968" s="3"/>
      <c r="T968" s="2"/>
      <c r="U968" s="3"/>
      <c r="V968" s="3"/>
      <c r="W968" s="2">
        <v>6</v>
      </c>
    </row>
    <row r="969" spans="1:23">
      <c r="A969" s="6"/>
      <c r="B969" s="5"/>
      <c r="C969" s="5"/>
      <c r="D969" s="5"/>
      <c r="E969" s="5" t="s">
        <v>88</v>
      </c>
      <c r="F969" s="4"/>
      <c r="G969" s="5"/>
      <c r="H969" s="5" t="s">
        <v>38</v>
      </c>
      <c r="I969" s="5"/>
      <c r="J969" s="5"/>
      <c r="K969" s="5"/>
      <c r="L969" s="5"/>
      <c r="M969" s="4"/>
      <c r="N969" s="4"/>
      <c r="O969" s="4"/>
      <c r="P969" s="4"/>
      <c r="Q969" s="4" t="s">
        <v>87</v>
      </c>
      <c r="R969" s="4"/>
      <c r="S969" s="4"/>
      <c r="T969" s="5"/>
      <c r="U969" s="4"/>
      <c r="V969" s="4"/>
      <c r="W969" s="5">
        <v>6</v>
      </c>
    </row>
    <row r="970" spans="1:23">
      <c r="A970" s="6"/>
      <c r="B970" s="2"/>
      <c r="C970" s="2"/>
      <c r="D970" s="2"/>
      <c r="E970" s="2" t="s">
        <v>88</v>
      </c>
      <c r="F970" s="3"/>
      <c r="G970" s="2"/>
      <c r="H970" s="2" t="s">
        <v>38</v>
      </c>
      <c r="I970" s="2"/>
      <c r="J970" s="2"/>
      <c r="K970" s="2"/>
      <c r="L970" s="2"/>
      <c r="M970" s="3"/>
      <c r="N970" s="3"/>
      <c r="O970" s="3"/>
      <c r="P970" s="3"/>
      <c r="Q970" s="3" t="s">
        <v>87</v>
      </c>
      <c r="R970" s="3"/>
      <c r="S970" s="3"/>
      <c r="T970" s="2"/>
      <c r="U970" s="3"/>
      <c r="V970" s="3"/>
      <c r="W970" s="2">
        <v>6</v>
      </c>
    </row>
    <row r="971" spans="1:23">
      <c r="A971" s="6"/>
      <c r="B971" s="5"/>
      <c r="C971" s="5"/>
      <c r="D971" s="5"/>
      <c r="E971" s="5" t="s">
        <v>88</v>
      </c>
      <c r="F971" s="4"/>
      <c r="G971" s="5"/>
      <c r="H971" s="5" t="s">
        <v>38</v>
      </c>
      <c r="I971" s="5"/>
      <c r="J971" s="5"/>
      <c r="K971" s="5"/>
      <c r="L971" s="5"/>
      <c r="M971" s="4"/>
      <c r="N971" s="4"/>
      <c r="O971" s="4"/>
      <c r="P971" s="4"/>
      <c r="Q971" s="4" t="s">
        <v>87</v>
      </c>
      <c r="R971" s="4"/>
      <c r="S971" s="4"/>
      <c r="T971" s="5"/>
      <c r="U971" s="4"/>
      <c r="V971" s="4"/>
      <c r="W971" s="5">
        <v>6.1</v>
      </c>
    </row>
    <row r="972" spans="1:23">
      <c r="A972" s="6"/>
      <c r="B972" s="2"/>
      <c r="C972" s="2"/>
      <c r="D972" s="2"/>
      <c r="E972" s="2" t="s">
        <v>88</v>
      </c>
      <c r="F972" s="3"/>
      <c r="G972" s="2"/>
      <c r="H972" s="2" t="s">
        <v>38</v>
      </c>
      <c r="I972" s="2"/>
      <c r="J972" s="2"/>
      <c r="K972" s="2"/>
      <c r="L972" s="2"/>
      <c r="M972" s="3"/>
      <c r="N972" s="3"/>
      <c r="O972" s="3"/>
      <c r="P972" s="3"/>
      <c r="Q972" s="3" t="s">
        <v>87</v>
      </c>
      <c r="R972" s="3"/>
      <c r="S972" s="3"/>
      <c r="T972" s="2"/>
      <c r="U972" s="3"/>
      <c r="V972" s="3"/>
      <c r="W972" s="2">
        <v>6.1</v>
      </c>
    </row>
    <row r="973" spans="1:23">
      <c r="A973" s="6"/>
      <c r="B973" s="5"/>
      <c r="C973" s="5"/>
      <c r="D973" s="5"/>
      <c r="E973" s="5" t="s">
        <v>88</v>
      </c>
      <c r="F973" s="4"/>
      <c r="G973" s="5"/>
      <c r="H973" s="5" t="s">
        <v>38</v>
      </c>
      <c r="I973" s="5"/>
      <c r="J973" s="5"/>
      <c r="K973" s="5"/>
      <c r="L973" s="5"/>
      <c r="M973" s="4"/>
      <c r="N973" s="4"/>
      <c r="O973" s="4"/>
      <c r="P973" s="4"/>
      <c r="Q973" s="4" t="s">
        <v>87</v>
      </c>
      <c r="R973" s="4"/>
      <c r="S973" s="4"/>
      <c r="T973" s="5"/>
      <c r="U973" s="4"/>
      <c r="V973" s="4"/>
      <c r="W973" s="5">
        <v>6.1</v>
      </c>
    </row>
    <row r="974" spans="1:23">
      <c r="A974" s="6"/>
      <c r="B974" s="2"/>
      <c r="C974" s="2"/>
      <c r="D974" s="2"/>
      <c r="E974" s="2" t="s">
        <v>88</v>
      </c>
      <c r="F974" s="3"/>
      <c r="G974" s="2"/>
      <c r="H974" s="2" t="s">
        <v>38</v>
      </c>
      <c r="I974" s="2"/>
      <c r="J974" s="2"/>
      <c r="K974" s="2"/>
      <c r="L974" s="2"/>
      <c r="M974" s="3"/>
      <c r="N974" s="3"/>
      <c r="O974" s="3"/>
      <c r="P974" s="3"/>
      <c r="Q974" s="3" t="s">
        <v>87</v>
      </c>
      <c r="R974" s="3"/>
      <c r="S974" s="3"/>
      <c r="T974" s="2"/>
      <c r="U974" s="3"/>
      <c r="V974" s="3"/>
      <c r="W974" s="2">
        <v>6.1</v>
      </c>
    </row>
    <row r="975" spans="1:23">
      <c r="A975" s="6"/>
      <c r="B975" s="5"/>
      <c r="C975" s="5"/>
      <c r="D975" s="5"/>
      <c r="E975" s="5" t="s">
        <v>88</v>
      </c>
      <c r="F975" s="4"/>
      <c r="G975" s="5"/>
      <c r="H975" s="5" t="s">
        <v>38</v>
      </c>
      <c r="I975" s="5"/>
      <c r="J975" s="5"/>
      <c r="K975" s="5"/>
      <c r="L975" s="5"/>
      <c r="M975" s="4"/>
      <c r="N975" s="4"/>
      <c r="O975" s="4"/>
      <c r="P975" s="4"/>
      <c r="Q975" s="4" t="s">
        <v>87</v>
      </c>
      <c r="R975" s="4"/>
      <c r="S975" s="4"/>
      <c r="T975" s="5"/>
      <c r="U975" s="4"/>
      <c r="V975" s="4"/>
      <c r="W975" s="5">
        <v>6.1</v>
      </c>
    </row>
    <row r="976" spans="1:23">
      <c r="A976" s="6"/>
      <c r="B976" s="5"/>
      <c r="C976" s="5"/>
      <c r="D976" s="5"/>
      <c r="E976" s="5" t="s">
        <v>88</v>
      </c>
      <c r="F976" s="4"/>
      <c r="G976" s="5"/>
      <c r="H976" s="5" t="s">
        <v>38</v>
      </c>
      <c r="I976" s="5"/>
      <c r="J976" s="5"/>
      <c r="K976" s="5"/>
      <c r="L976" s="5"/>
      <c r="M976" s="4"/>
      <c r="N976" s="4"/>
      <c r="O976" s="4"/>
      <c r="P976" s="4"/>
      <c r="Q976" s="4" t="s">
        <v>87</v>
      </c>
      <c r="R976" s="4"/>
      <c r="S976" s="4"/>
      <c r="T976" s="5"/>
      <c r="U976" s="4"/>
      <c r="V976" s="4"/>
      <c r="W976" s="5">
        <v>6.1</v>
      </c>
    </row>
    <row r="977" spans="1:23">
      <c r="A977" s="6"/>
      <c r="B977" s="2"/>
      <c r="C977" s="2"/>
      <c r="D977" s="2"/>
      <c r="E977" s="2" t="s">
        <v>88</v>
      </c>
      <c r="F977" s="3"/>
      <c r="G977" s="2"/>
      <c r="H977" s="2" t="s">
        <v>38</v>
      </c>
      <c r="I977" s="2"/>
      <c r="J977" s="2"/>
      <c r="K977" s="2"/>
      <c r="L977" s="2"/>
      <c r="M977" s="3"/>
      <c r="N977" s="3"/>
      <c r="O977" s="3"/>
      <c r="P977" s="3"/>
      <c r="Q977" s="3" t="s">
        <v>87</v>
      </c>
      <c r="R977" s="3"/>
      <c r="S977" s="3"/>
      <c r="T977" s="2"/>
      <c r="U977" s="3"/>
      <c r="V977" s="3"/>
      <c r="W977" s="2">
        <v>6.2</v>
      </c>
    </row>
    <row r="978" spans="1:23">
      <c r="A978" s="6"/>
      <c r="B978" s="2"/>
      <c r="C978" s="2"/>
      <c r="D978" s="2"/>
      <c r="E978" s="2" t="s">
        <v>88</v>
      </c>
      <c r="F978" s="3"/>
      <c r="G978" s="2"/>
      <c r="H978" s="2" t="s">
        <v>38</v>
      </c>
      <c r="I978" s="2"/>
      <c r="J978" s="2"/>
      <c r="K978" s="2"/>
      <c r="L978" s="2"/>
      <c r="M978" s="3"/>
      <c r="N978" s="3"/>
      <c r="O978" s="3"/>
      <c r="P978" s="3"/>
      <c r="Q978" s="3" t="s">
        <v>87</v>
      </c>
      <c r="R978" s="3"/>
      <c r="S978" s="3"/>
      <c r="T978" s="2"/>
      <c r="U978" s="3"/>
      <c r="V978" s="3"/>
      <c r="W978" s="2">
        <v>6.2</v>
      </c>
    </row>
    <row r="979" spans="1:23">
      <c r="A979" s="6"/>
      <c r="B979" s="5"/>
      <c r="C979" s="5"/>
      <c r="D979" s="5"/>
      <c r="E979" s="5" t="s">
        <v>88</v>
      </c>
      <c r="F979" s="4"/>
      <c r="G979" s="5"/>
      <c r="H979" s="5" t="s">
        <v>38</v>
      </c>
      <c r="I979" s="5"/>
      <c r="J979" s="5"/>
      <c r="K979" s="5"/>
      <c r="L979" s="5"/>
      <c r="M979" s="4"/>
      <c r="N979" s="4"/>
      <c r="O979" s="4"/>
      <c r="P979" s="4"/>
      <c r="Q979" s="4" t="s">
        <v>87</v>
      </c>
      <c r="R979" s="4"/>
      <c r="S979" s="4"/>
      <c r="T979" s="5"/>
      <c r="U979" s="4"/>
      <c r="V979" s="4"/>
      <c r="W979" s="5">
        <v>6.2</v>
      </c>
    </row>
    <row r="980" spans="1:23">
      <c r="A980" s="6"/>
      <c r="B980" s="2"/>
      <c r="C980" s="2"/>
      <c r="D980" s="2"/>
      <c r="E980" s="2" t="s">
        <v>88</v>
      </c>
      <c r="F980" s="3"/>
      <c r="G980" s="2"/>
      <c r="H980" s="2" t="s">
        <v>38</v>
      </c>
      <c r="I980" s="2"/>
      <c r="J980" s="2"/>
      <c r="K980" s="2"/>
      <c r="L980" s="2"/>
      <c r="M980" s="3"/>
      <c r="N980" s="3"/>
      <c r="O980" s="3"/>
      <c r="P980" s="3"/>
      <c r="Q980" s="3" t="s">
        <v>87</v>
      </c>
      <c r="R980" s="3"/>
      <c r="S980" s="3"/>
      <c r="T980" s="2"/>
      <c r="U980" s="3"/>
      <c r="V980" s="3"/>
      <c r="W980" s="2">
        <v>6.2</v>
      </c>
    </row>
    <row r="981" spans="1:23">
      <c r="A981" s="6"/>
      <c r="B981" s="5"/>
      <c r="C981" s="5"/>
      <c r="D981" s="5"/>
      <c r="E981" s="5" t="s">
        <v>88</v>
      </c>
      <c r="F981" s="4"/>
      <c r="G981" s="5"/>
      <c r="H981" s="5" t="s">
        <v>38</v>
      </c>
      <c r="I981" s="5"/>
      <c r="J981" s="5"/>
      <c r="K981" s="5"/>
      <c r="L981" s="5"/>
      <c r="M981" s="4"/>
      <c r="N981" s="4"/>
      <c r="O981" s="4"/>
      <c r="P981" s="4"/>
      <c r="Q981" s="4" t="s">
        <v>87</v>
      </c>
      <c r="R981" s="4"/>
      <c r="S981" s="4"/>
      <c r="T981" s="5"/>
      <c r="U981" s="4"/>
      <c r="V981" s="4"/>
      <c r="W981" s="5">
        <v>6.2</v>
      </c>
    </row>
    <row r="982" spans="1:23">
      <c r="A982" s="6"/>
      <c r="B982" s="5"/>
      <c r="C982" s="5"/>
      <c r="D982" s="5"/>
      <c r="E982" s="5" t="s">
        <v>88</v>
      </c>
      <c r="F982" s="4"/>
      <c r="G982" s="5"/>
      <c r="H982" s="5" t="s">
        <v>38</v>
      </c>
      <c r="I982" s="5"/>
      <c r="J982" s="5"/>
      <c r="K982" s="5"/>
      <c r="L982" s="5"/>
      <c r="M982" s="4"/>
      <c r="N982" s="4"/>
      <c r="O982" s="4"/>
      <c r="P982" s="4"/>
      <c r="Q982" s="4" t="s">
        <v>87</v>
      </c>
      <c r="R982" s="4"/>
      <c r="S982" s="4"/>
      <c r="T982" s="5"/>
      <c r="U982" s="4"/>
      <c r="V982" s="4"/>
      <c r="W982" s="5">
        <v>6.2</v>
      </c>
    </row>
    <row r="983" spans="1:23">
      <c r="A983" s="6"/>
      <c r="B983" s="5"/>
      <c r="C983" s="5"/>
      <c r="D983" s="5"/>
      <c r="E983" s="5" t="s">
        <v>88</v>
      </c>
      <c r="F983" s="4"/>
      <c r="G983" s="5"/>
      <c r="H983" s="5" t="s">
        <v>38</v>
      </c>
      <c r="I983" s="5"/>
      <c r="J983" s="5"/>
      <c r="K983" s="5"/>
      <c r="L983" s="5"/>
      <c r="M983" s="4"/>
      <c r="N983" s="4"/>
      <c r="O983" s="4"/>
      <c r="P983" s="4"/>
      <c r="Q983" s="4" t="s">
        <v>87</v>
      </c>
      <c r="R983" s="4"/>
      <c r="S983" s="4"/>
      <c r="T983" s="5"/>
      <c r="U983" s="4"/>
      <c r="V983" s="4"/>
      <c r="W983" s="5">
        <v>6.2</v>
      </c>
    </row>
    <row r="984" spans="1:23">
      <c r="A984" s="6"/>
      <c r="B984" s="2"/>
      <c r="C984" s="2"/>
      <c r="D984" s="2"/>
      <c r="E984" s="2" t="s">
        <v>88</v>
      </c>
      <c r="F984" s="3"/>
      <c r="G984" s="2"/>
      <c r="H984" s="2" t="s">
        <v>38</v>
      </c>
      <c r="I984" s="2"/>
      <c r="J984" s="2"/>
      <c r="K984" s="2"/>
      <c r="L984" s="2"/>
      <c r="M984" s="3"/>
      <c r="N984" s="3"/>
      <c r="O984" s="3"/>
      <c r="P984" s="3"/>
      <c r="Q984" s="3" t="s">
        <v>87</v>
      </c>
      <c r="R984" s="3"/>
      <c r="S984" s="3"/>
      <c r="T984" s="2"/>
      <c r="U984" s="3"/>
      <c r="V984" s="3"/>
      <c r="W984" s="2">
        <v>6.3</v>
      </c>
    </row>
    <row r="985" spans="1:23">
      <c r="A985" s="6"/>
      <c r="B985" s="2"/>
      <c r="C985" s="2"/>
      <c r="D985" s="2"/>
      <c r="E985" s="2" t="s">
        <v>88</v>
      </c>
      <c r="F985" s="3"/>
      <c r="G985" s="2"/>
      <c r="H985" s="2" t="s">
        <v>38</v>
      </c>
      <c r="I985" s="2"/>
      <c r="J985" s="2"/>
      <c r="K985" s="2"/>
      <c r="L985" s="2"/>
      <c r="M985" s="3"/>
      <c r="N985" s="3"/>
      <c r="O985" s="3"/>
      <c r="P985" s="3"/>
      <c r="Q985" s="3" t="s">
        <v>87</v>
      </c>
      <c r="R985" s="3"/>
      <c r="S985" s="3"/>
      <c r="T985" s="2"/>
      <c r="U985" s="3"/>
      <c r="V985" s="3"/>
      <c r="W985" s="2">
        <v>6.3</v>
      </c>
    </row>
    <row r="986" spans="1:23">
      <c r="A986" s="6"/>
      <c r="B986" s="2"/>
      <c r="C986" s="2"/>
      <c r="D986" s="2"/>
      <c r="E986" s="2" t="s">
        <v>88</v>
      </c>
      <c r="F986" s="3"/>
      <c r="G986" s="2"/>
      <c r="H986" s="2" t="s">
        <v>38</v>
      </c>
      <c r="I986" s="2"/>
      <c r="J986" s="2"/>
      <c r="K986" s="2"/>
      <c r="L986" s="2"/>
      <c r="M986" s="3"/>
      <c r="N986" s="3"/>
      <c r="O986" s="3"/>
      <c r="P986" s="3"/>
      <c r="Q986" s="3" t="s">
        <v>87</v>
      </c>
      <c r="R986" s="3"/>
      <c r="S986" s="3"/>
      <c r="T986" s="3"/>
      <c r="U986" s="3"/>
      <c r="V986" s="3"/>
      <c r="W986" s="2">
        <v>6.3</v>
      </c>
    </row>
    <row r="987" spans="1:23">
      <c r="A987" s="6"/>
      <c r="B987" s="2"/>
      <c r="C987" s="2"/>
      <c r="D987" s="2"/>
      <c r="E987" s="2" t="s">
        <v>88</v>
      </c>
      <c r="F987" s="3"/>
      <c r="G987" s="2"/>
      <c r="H987" s="2" t="s">
        <v>38</v>
      </c>
      <c r="I987" s="2"/>
      <c r="J987" s="2"/>
      <c r="K987" s="2"/>
      <c r="L987" s="2"/>
      <c r="M987" s="3"/>
      <c r="N987" s="3"/>
      <c r="O987" s="3"/>
      <c r="P987" s="3"/>
      <c r="Q987" s="3" t="s">
        <v>87</v>
      </c>
      <c r="R987" s="3"/>
      <c r="S987" s="3"/>
      <c r="T987" s="2"/>
      <c r="U987" s="3"/>
      <c r="V987" s="3"/>
      <c r="W987" s="2">
        <v>6.3</v>
      </c>
    </row>
    <row r="988" spans="1:23">
      <c r="A988" s="6"/>
      <c r="B988" s="5"/>
      <c r="C988" s="5"/>
      <c r="D988" s="5"/>
      <c r="E988" s="5" t="s">
        <v>88</v>
      </c>
      <c r="F988" s="4"/>
      <c r="G988" s="5"/>
      <c r="H988" s="5" t="s">
        <v>38</v>
      </c>
      <c r="I988" s="5"/>
      <c r="J988" s="5"/>
      <c r="K988" s="5"/>
      <c r="L988" s="5"/>
      <c r="M988" s="4"/>
      <c r="N988" s="4"/>
      <c r="O988" s="4"/>
      <c r="P988" s="4"/>
      <c r="Q988" s="4" t="s">
        <v>87</v>
      </c>
      <c r="R988" s="4"/>
      <c r="S988" s="4"/>
      <c r="T988" s="5"/>
      <c r="U988" s="4"/>
      <c r="V988" s="4"/>
      <c r="W988" s="5">
        <v>6.3</v>
      </c>
    </row>
    <row r="989" spans="1:23">
      <c r="A989" s="6"/>
      <c r="B989" s="5"/>
      <c r="C989" s="5"/>
      <c r="D989" s="5"/>
      <c r="E989" s="5" t="s">
        <v>88</v>
      </c>
      <c r="F989" s="4"/>
      <c r="G989" s="5"/>
      <c r="H989" s="5" t="s">
        <v>38</v>
      </c>
      <c r="I989" s="5"/>
      <c r="J989" s="5"/>
      <c r="K989" s="5"/>
      <c r="L989" s="5"/>
      <c r="M989" s="4"/>
      <c r="N989" s="4"/>
      <c r="O989" s="4"/>
      <c r="P989" s="4"/>
      <c r="Q989" s="4" t="s">
        <v>87</v>
      </c>
      <c r="R989" s="4"/>
      <c r="S989" s="4"/>
      <c r="T989" s="5"/>
      <c r="U989" s="4"/>
      <c r="V989" s="4"/>
      <c r="W989" s="5">
        <v>6.3</v>
      </c>
    </row>
    <row r="990" spans="1:23">
      <c r="A990" s="6"/>
      <c r="B990" s="2"/>
      <c r="C990" s="2"/>
      <c r="D990" s="2"/>
      <c r="E990" s="2" t="s">
        <v>88</v>
      </c>
      <c r="F990" s="3"/>
      <c r="G990" s="2"/>
      <c r="H990" s="2" t="s">
        <v>38</v>
      </c>
      <c r="I990" s="2"/>
      <c r="J990" s="2"/>
      <c r="K990" s="2"/>
      <c r="L990" s="2"/>
      <c r="M990" s="3"/>
      <c r="N990" s="3"/>
      <c r="O990" s="3"/>
      <c r="P990" s="3"/>
      <c r="Q990" s="3" t="s">
        <v>87</v>
      </c>
      <c r="R990" s="3"/>
      <c r="S990" s="3"/>
      <c r="T990" s="2"/>
      <c r="U990" s="3"/>
      <c r="V990" s="3"/>
      <c r="W990" s="2">
        <v>6.3</v>
      </c>
    </row>
    <row r="991" spans="1:23">
      <c r="A991" s="6"/>
      <c r="B991" s="5"/>
      <c r="C991" s="5"/>
      <c r="D991" s="5"/>
      <c r="E991" s="5" t="s">
        <v>88</v>
      </c>
      <c r="F991" s="4"/>
      <c r="G991" s="5"/>
      <c r="H991" s="5" t="s">
        <v>38</v>
      </c>
      <c r="I991" s="5"/>
      <c r="J991" s="5"/>
      <c r="K991" s="5"/>
      <c r="L991" s="5"/>
      <c r="M991" s="4"/>
      <c r="N991" s="4"/>
      <c r="O991" s="4"/>
      <c r="P991" s="4"/>
      <c r="Q991" s="4" t="s">
        <v>87</v>
      </c>
      <c r="R991" s="4"/>
      <c r="S991" s="4"/>
      <c r="T991" s="5"/>
      <c r="U991" s="4"/>
      <c r="V991" s="4"/>
      <c r="W991" s="5">
        <v>6.3</v>
      </c>
    </row>
    <row r="992" spans="1:23">
      <c r="A992" s="6"/>
      <c r="B992" s="5"/>
      <c r="C992" s="5"/>
      <c r="D992" s="5"/>
      <c r="E992" s="5" t="s">
        <v>88</v>
      </c>
      <c r="F992" s="4"/>
      <c r="G992" s="5"/>
      <c r="H992" s="5" t="s">
        <v>38</v>
      </c>
      <c r="I992" s="5"/>
      <c r="J992" s="5"/>
      <c r="K992" s="5"/>
      <c r="L992" s="5"/>
      <c r="M992" s="4"/>
      <c r="N992" s="4"/>
      <c r="O992" s="4"/>
      <c r="P992" s="4"/>
      <c r="Q992" s="4" t="s">
        <v>87</v>
      </c>
      <c r="R992" s="4"/>
      <c r="S992" s="4"/>
      <c r="T992" s="5"/>
      <c r="U992" s="4"/>
      <c r="V992" s="4"/>
      <c r="W992" s="5">
        <v>6.4</v>
      </c>
    </row>
    <row r="993" spans="1:23">
      <c r="A993" s="6"/>
      <c r="B993" s="2"/>
      <c r="C993" s="2"/>
      <c r="D993" s="2"/>
      <c r="E993" s="2" t="s">
        <v>88</v>
      </c>
      <c r="F993" s="3"/>
      <c r="G993" s="2"/>
      <c r="H993" s="2" t="s">
        <v>38</v>
      </c>
      <c r="I993" s="2"/>
      <c r="J993" s="2"/>
      <c r="K993" s="2"/>
      <c r="L993" s="2"/>
      <c r="M993" s="3"/>
      <c r="N993" s="3"/>
      <c r="O993" s="3"/>
      <c r="P993" s="3"/>
      <c r="Q993" s="3" t="s">
        <v>87</v>
      </c>
      <c r="R993" s="3"/>
      <c r="S993" s="3"/>
      <c r="T993" s="2"/>
      <c r="U993" s="3"/>
      <c r="V993" s="3"/>
      <c r="W993" s="2">
        <v>6.4</v>
      </c>
    </row>
    <row r="994" spans="1:23">
      <c r="A994" s="6"/>
      <c r="B994" s="2"/>
      <c r="C994" s="2"/>
      <c r="D994" s="2"/>
      <c r="E994" s="2" t="s">
        <v>88</v>
      </c>
      <c r="F994" s="3"/>
      <c r="G994" s="2"/>
      <c r="H994" s="2" t="s">
        <v>38</v>
      </c>
      <c r="I994" s="2"/>
      <c r="J994" s="2"/>
      <c r="K994" s="2"/>
      <c r="L994" s="2"/>
      <c r="M994" s="3"/>
      <c r="N994" s="3"/>
      <c r="O994" s="3"/>
      <c r="P994" s="3"/>
      <c r="Q994" s="3" t="s">
        <v>87</v>
      </c>
      <c r="R994" s="3"/>
      <c r="S994" s="3"/>
      <c r="T994" s="2"/>
      <c r="U994" s="3"/>
      <c r="V994" s="3"/>
      <c r="W994" s="2">
        <v>6.4</v>
      </c>
    </row>
    <row r="995" spans="1:23">
      <c r="A995" s="6"/>
      <c r="B995" s="2"/>
      <c r="C995" s="2"/>
      <c r="D995" s="2"/>
      <c r="E995" s="2" t="s">
        <v>88</v>
      </c>
      <c r="F995" s="3"/>
      <c r="G995" s="2"/>
      <c r="H995" s="2" t="s">
        <v>38</v>
      </c>
      <c r="I995" s="2"/>
      <c r="J995" s="2"/>
      <c r="K995" s="2"/>
      <c r="L995" s="2"/>
      <c r="M995" s="3"/>
      <c r="N995" s="3"/>
      <c r="O995" s="3"/>
      <c r="P995" s="3"/>
      <c r="Q995" s="3" t="s">
        <v>87</v>
      </c>
      <c r="R995" s="3"/>
      <c r="S995" s="3"/>
      <c r="T995" s="2"/>
      <c r="U995" s="3"/>
      <c r="V995" s="3"/>
      <c r="W995" s="2">
        <v>6.4</v>
      </c>
    </row>
    <row r="996" spans="1:23">
      <c r="A996" s="6"/>
      <c r="B996" s="2"/>
      <c r="C996" s="2"/>
      <c r="D996" s="2"/>
      <c r="E996" s="2" t="s">
        <v>88</v>
      </c>
      <c r="F996" s="3"/>
      <c r="G996" s="2"/>
      <c r="H996" s="2" t="s">
        <v>38</v>
      </c>
      <c r="I996" s="2"/>
      <c r="J996" s="2"/>
      <c r="K996" s="2"/>
      <c r="L996" s="2"/>
      <c r="M996" s="3"/>
      <c r="N996" s="3"/>
      <c r="O996" s="3"/>
      <c r="P996" s="3"/>
      <c r="Q996" s="3" t="s">
        <v>87</v>
      </c>
      <c r="R996" s="3"/>
      <c r="S996" s="3"/>
      <c r="T996" s="2"/>
      <c r="U996" s="3"/>
      <c r="V996" s="3"/>
      <c r="W996" s="2">
        <v>6.4</v>
      </c>
    </row>
    <row r="997" spans="1:23">
      <c r="A997" s="6"/>
      <c r="B997" s="5"/>
      <c r="C997" s="5"/>
      <c r="D997" s="5"/>
      <c r="E997" s="5" t="s">
        <v>88</v>
      </c>
      <c r="F997" s="4"/>
      <c r="G997" s="5"/>
      <c r="H997" s="5" t="s">
        <v>38</v>
      </c>
      <c r="I997" s="5"/>
      <c r="J997" s="5"/>
      <c r="K997" s="5"/>
      <c r="L997" s="5"/>
      <c r="M997" s="4"/>
      <c r="N997" s="4"/>
      <c r="O997" s="4"/>
      <c r="P997" s="4"/>
      <c r="Q997" s="4" t="s">
        <v>87</v>
      </c>
      <c r="R997" s="4"/>
      <c r="S997" s="4"/>
      <c r="T997" s="5"/>
      <c r="U997" s="4"/>
      <c r="V997" s="4"/>
      <c r="W997" s="5">
        <v>6.4</v>
      </c>
    </row>
    <row r="998" spans="1:23">
      <c r="A998" s="6"/>
      <c r="B998" s="2"/>
      <c r="C998" s="2"/>
      <c r="D998" s="2"/>
      <c r="E998" s="2" t="s">
        <v>88</v>
      </c>
      <c r="F998" s="3"/>
      <c r="G998" s="2"/>
      <c r="H998" s="2" t="s">
        <v>38</v>
      </c>
      <c r="I998" s="2"/>
      <c r="J998" s="2"/>
      <c r="K998" s="2"/>
      <c r="L998" s="2"/>
      <c r="M998" s="3"/>
      <c r="N998" s="3"/>
      <c r="O998" s="3"/>
      <c r="P998" s="3"/>
      <c r="Q998" s="3" t="s">
        <v>87</v>
      </c>
      <c r="R998" s="3"/>
      <c r="S998" s="3"/>
      <c r="T998" s="2"/>
      <c r="U998" s="3"/>
      <c r="V998" s="3"/>
      <c r="W998" s="2">
        <v>6.5</v>
      </c>
    </row>
    <row r="999" spans="1:23">
      <c r="A999" s="6"/>
      <c r="B999" s="5"/>
      <c r="C999" s="5"/>
      <c r="D999" s="5"/>
      <c r="E999" s="5" t="s">
        <v>88</v>
      </c>
      <c r="F999" s="4"/>
      <c r="G999" s="5"/>
      <c r="H999" s="5" t="s">
        <v>38</v>
      </c>
      <c r="I999" s="5"/>
      <c r="J999" s="5"/>
      <c r="K999" s="5"/>
      <c r="L999" s="5"/>
      <c r="M999" s="4"/>
      <c r="N999" s="4"/>
      <c r="O999" s="4"/>
      <c r="P999" s="4"/>
      <c r="Q999" s="4" t="s">
        <v>87</v>
      </c>
      <c r="R999" s="4"/>
      <c r="S999" s="4"/>
      <c r="T999" s="5"/>
      <c r="U999" s="4"/>
      <c r="V999" s="4"/>
      <c r="W999" s="5">
        <v>6.5</v>
      </c>
    </row>
    <row r="1000" spans="1:23">
      <c r="A1000" s="6"/>
      <c r="B1000" s="5"/>
      <c r="C1000" s="5"/>
      <c r="D1000" s="5"/>
      <c r="E1000" s="5" t="s">
        <v>88</v>
      </c>
      <c r="F1000" s="4"/>
      <c r="G1000" s="5"/>
      <c r="H1000" s="5" t="s">
        <v>38</v>
      </c>
      <c r="I1000" s="5"/>
      <c r="J1000" s="5"/>
      <c r="K1000" s="5"/>
      <c r="L1000" s="5"/>
      <c r="M1000" s="4"/>
      <c r="N1000" s="4"/>
      <c r="O1000" s="4"/>
      <c r="P1000" s="4"/>
      <c r="Q1000" s="4" t="s">
        <v>87</v>
      </c>
      <c r="R1000" s="4"/>
      <c r="S1000" s="4"/>
      <c r="T1000" s="5"/>
      <c r="U1000" s="4"/>
      <c r="V1000" s="4"/>
      <c r="W1000" s="5">
        <v>6.5</v>
      </c>
    </row>
    <row r="1001" spans="1:23">
      <c r="A1001" s="6"/>
      <c r="B1001" s="5"/>
      <c r="C1001" s="5"/>
      <c r="D1001" s="5"/>
      <c r="E1001" s="5" t="s">
        <v>88</v>
      </c>
      <c r="F1001" s="4"/>
      <c r="G1001" s="5"/>
      <c r="H1001" s="5" t="s">
        <v>38</v>
      </c>
      <c r="I1001" s="5"/>
      <c r="J1001" s="5"/>
      <c r="K1001" s="5"/>
      <c r="L1001" s="5"/>
      <c r="M1001" s="4"/>
      <c r="N1001" s="4"/>
      <c r="O1001" s="4"/>
      <c r="P1001" s="4"/>
      <c r="Q1001" s="4" t="s">
        <v>87</v>
      </c>
      <c r="R1001" s="4"/>
      <c r="S1001" s="4"/>
      <c r="T1001" s="5"/>
      <c r="U1001" s="4"/>
      <c r="V1001" s="4"/>
      <c r="W1001" s="5">
        <v>6.5</v>
      </c>
    </row>
    <row r="1002" spans="1:23">
      <c r="A1002" s="6"/>
      <c r="B1002" s="2"/>
      <c r="C1002" s="2"/>
      <c r="D1002" s="2"/>
      <c r="E1002" s="2" t="s">
        <v>88</v>
      </c>
      <c r="F1002" s="3"/>
      <c r="G1002" s="2"/>
      <c r="H1002" s="2" t="s">
        <v>38</v>
      </c>
      <c r="I1002" s="2"/>
      <c r="J1002" s="2"/>
      <c r="K1002" s="2"/>
      <c r="L1002" s="2"/>
      <c r="M1002" s="3"/>
      <c r="N1002" s="3"/>
      <c r="O1002" s="3"/>
      <c r="P1002" s="3"/>
      <c r="Q1002" s="3" t="s">
        <v>87</v>
      </c>
      <c r="R1002" s="3"/>
      <c r="S1002" s="3"/>
      <c r="T1002" s="2"/>
      <c r="U1002" s="3"/>
      <c r="V1002" s="3"/>
      <c r="W1002" s="2">
        <v>6.5</v>
      </c>
    </row>
    <row r="1003" spans="1:23">
      <c r="A1003" s="6"/>
      <c r="B1003" s="5"/>
      <c r="C1003" s="5"/>
      <c r="D1003" s="5"/>
      <c r="E1003" s="5" t="s">
        <v>88</v>
      </c>
      <c r="F1003" s="4"/>
      <c r="G1003" s="5"/>
      <c r="H1003" s="5" t="s">
        <v>38</v>
      </c>
      <c r="I1003" s="5"/>
      <c r="J1003" s="5"/>
      <c r="K1003" s="5"/>
      <c r="L1003" s="5"/>
      <c r="M1003" s="4"/>
      <c r="N1003" s="4"/>
      <c r="O1003" s="4"/>
      <c r="P1003" s="4"/>
      <c r="Q1003" s="4" t="s">
        <v>87</v>
      </c>
      <c r="R1003" s="4"/>
      <c r="S1003" s="4"/>
      <c r="T1003" s="5"/>
      <c r="U1003" s="4"/>
      <c r="V1003" s="4"/>
      <c r="W1003" s="5">
        <v>6.5</v>
      </c>
    </row>
    <row r="1004" spans="1:23">
      <c r="A1004" s="6"/>
      <c r="B1004" s="5"/>
      <c r="C1004" s="5"/>
      <c r="D1004" s="5"/>
      <c r="E1004" s="5" t="s">
        <v>88</v>
      </c>
      <c r="F1004" s="4"/>
      <c r="G1004" s="5"/>
      <c r="H1004" s="5" t="s">
        <v>38</v>
      </c>
      <c r="I1004" s="5"/>
      <c r="J1004" s="5"/>
      <c r="K1004" s="5"/>
      <c r="L1004" s="5"/>
      <c r="M1004" s="4"/>
      <c r="N1004" s="4"/>
      <c r="O1004" s="4"/>
      <c r="P1004" s="4"/>
      <c r="Q1004" s="4" t="s">
        <v>87</v>
      </c>
      <c r="R1004" s="4"/>
      <c r="S1004" s="4"/>
      <c r="T1004" s="5"/>
      <c r="U1004" s="4"/>
      <c r="V1004" s="4"/>
      <c r="W1004" s="5">
        <v>6.5</v>
      </c>
    </row>
    <row r="1005" spans="1:23">
      <c r="A1005" s="6"/>
      <c r="B1005" s="5"/>
      <c r="C1005" s="5"/>
      <c r="D1005" s="5"/>
      <c r="E1005" s="5" t="s">
        <v>88</v>
      </c>
      <c r="F1005" s="4"/>
      <c r="G1005" s="5"/>
      <c r="H1005" s="5" t="s">
        <v>38</v>
      </c>
      <c r="I1005" s="5"/>
      <c r="J1005" s="5"/>
      <c r="K1005" s="5"/>
      <c r="L1005" s="5"/>
      <c r="M1005" s="4"/>
      <c r="N1005" s="4"/>
      <c r="O1005" s="4"/>
      <c r="P1005" s="4"/>
      <c r="Q1005" s="4" t="s">
        <v>87</v>
      </c>
      <c r="R1005" s="4"/>
      <c r="S1005" s="4"/>
      <c r="T1005" s="5"/>
      <c r="U1005" s="4"/>
      <c r="V1005" s="4"/>
      <c r="W1005" s="5">
        <v>6.5</v>
      </c>
    </row>
    <row r="1006" spans="1:23">
      <c r="A1006" s="6"/>
      <c r="B1006" s="5"/>
      <c r="C1006" s="5"/>
      <c r="D1006" s="5"/>
      <c r="E1006" s="5" t="s">
        <v>88</v>
      </c>
      <c r="F1006" s="4"/>
      <c r="G1006" s="5"/>
      <c r="H1006" s="5" t="s">
        <v>38</v>
      </c>
      <c r="I1006" s="5"/>
      <c r="J1006" s="5"/>
      <c r="K1006" s="5"/>
      <c r="L1006" s="5"/>
      <c r="M1006" s="4"/>
      <c r="N1006" s="4"/>
      <c r="O1006" s="4"/>
      <c r="P1006" s="4"/>
      <c r="Q1006" s="4" t="s">
        <v>87</v>
      </c>
      <c r="R1006" s="4"/>
      <c r="S1006" s="4"/>
      <c r="T1006" s="5"/>
      <c r="U1006" s="4"/>
      <c r="V1006" s="4"/>
      <c r="W1006" s="5">
        <v>6.5</v>
      </c>
    </row>
    <row r="1007" spans="1:23">
      <c r="A1007" s="6"/>
      <c r="B1007" s="2"/>
      <c r="C1007" s="2"/>
      <c r="D1007" s="2"/>
      <c r="E1007" s="2" t="s">
        <v>88</v>
      </c>
      <c r="F1007" s="3"/>
      <c r="G1007" s="2"/>
      <c r="H1007" s="2" t="s">
        <v>38</v>
      </c>
      <c r="I1007" s="2"/>
      <c r="J1007" s="2"/>
      <c r="K1007" s="2"/>
      <c r="L1007" s="2"/>
      <c r="M1007" s="3"/>
      <c r="N1007" s="3"/>
      <c r="O1007" s="3"/>
      <c r="P1007" s="3"/>
      <c r="Q1007" s="3" t="s">
        <v>87</v>
      </c>
      <c r="R1007" s="3"/>
      <c r="S1007" s="3"/>
      <c r="T1007" s="2"/>
      <c r="U1007" s="3"/>
      <c r="V1007" s="3"/>
      <c r="W1007" s="2">
        <v>6.5</v>
      </c>
    </row>
    <row r="1008" spans="1:23">
      <c r="A1008" s="6"/>
      <c r="B1008" s="5"/>
      <c r="C1008" s="5"/>
      <c r="D1008" s="5"/>
      <c r="E1008" s="5" t="s">
        <v>88</v>
      </c>
      <c r="F1008" s="4"/>
      <c r="G1008" s="5"/>
      <c r="H1008" s="5" t="s">
        <v>38</v>
      </c>
      <c r="I1008" s="5"/>
      <c r="J1008" s="5"/>
      <c r="K1008" s="5"/>
      <c r="L1008" s="5"/>
      <c r="M1008" s="4"/>
      <c r="N1008" s="4"/>
      <c r="O1008" s="4"/>
      <c r="P1008" s="4"/>
      <c r="Q1008" s="4" t="s">
        <v>87</v>
      </c>
      <c r="R1008" s="4"/>
      <c r="S1008" s="4"/>
      <c r="T1008" s="5"/>
      <c r="U1008" s="4"/>
      <c r="V1008" s="4"/>
      <c r="W1008" s="5">
        <v>6.5</v>
      </c>
    </row>
    <row r="1009" spans="1:23">
      <c r="A1009" s="6"/>
      <c r="B1009" s="5"/>
      <c r="C1009" s="5"/>
      <c r="D1009" s="5"/>
      <c r="E1009" s="5" t="s">
        <v>88</v>
      </c>
      <c r="F1009" s="4"/>
      <c r="G1009" s="5"/>
      <c r="H1009" s="5" t="s">
        <v>38</v>
      </c>
      <c r="I1009" s="5"/>
      <c r="J1009" s="5"/>
      <c r="K1009" s="5"/>
      <c r="L1009" s="5"/>
      <c r="M1009" s="4"/>
      <c r="N1009" s="4"/>
      <c r="O1009" s="4"/>
      <c r="P1009" s="4"/>
      <c r="Q1009" s="4" t="s">
        <v>87</v>
      </c>
      <c r="R1009" s="4"/>
      <c r="S1009" s="4"/>
      <c r="T1009" s="5"/>
      <c r="U1009" s="4"/>
      <c r="V1009" s="4"/>
      <c r="W1009" s="5">
        <v>6.5</v>
      </c>
    </row>
    <row r="1010" spans="1:23">
      <c r="A1010" s="6"/>
      <c r="B1010" s="5"/>
      <c r="C1010" s="5"/>
      <c r="D1010" s="5"/>
      <c r="E1010" s="5" t="s">
        <v>88</v>
      </c>
      <c r="F1010" s="4"/>
      <c r="G1010" s="5"/>
      <c r="H1010" s="5" t="s">
        <v>38</v>
      </c>
      <c r="I1010" s="5"/>
      <c r="J1010" s="5"/>
      <c r="K1010" s="5"/>
      <c r="L1010" s="5"/>
      <c r="M1010" s="4"/>
      <c r="N1010" s="4"/>
      <c r="O1010" s="4"/>
      <c r="P1010" s="4"/>
      <c r="Q1010" s="4" t="s">
        <v>87</v>
      </c>
      <c r="R1010" s="4"/>
      <c r="S1010" s="4"/>
      <c r="T1010" s="5"/>
      <c r="U1010" s="4"/>
      <c r="V1010" s="4"/>
      <c r="W1010" s="5">
        <v>6.6</v>
      </c>
    </row>
    <row r="1011" spans="1:23">
      <c r="A1011" s="6"/>
      <c r="B1011" s="5"/>
      <c r="C1011" s="5"/>
      <c r="D1011" s="5"/>
      <c r="E1011" s="5" t="s">
        <v>88</v>
      </c>
      <c r="F1011" s="4"/>
      <c r="G1011" s="5"/>
      <c r="H1011" s="5" t="s">
        <v>38</v>
      </c>
      <c r="I1011" s="5"/>
      <c r="J1011" s="5"/>
      <c r="K1011" s="5"/>
      <c r="L1011" s="5"/>
      <c r="M1011" s="4"/>
      <c r="N1011" s="4"/>
      <c r="O1011" s="4"/>
      <c r="P1011" s="4"/>
      <c r="Q1011" s="4" t="s">
        <v>87</v>
      </c>
      <c r="R1011" s="4"/>
      <c r="S1011" s="4"/>
      <c r="T1011" s="5"/>
      <c r="U1011" s="4"/>
      <c r="V1011" s="4"/>
      <c r="W1011" s="5">
        <v>6.6</v>
      </c>
    </row>
    <row r="1012" spans="1:23">
      <c r="A1012" s="6"/>
      <c r="B1012" s="2"/>
      <c r="C1012" s="2"/>
      <c r="D1012" s="2"/>
      <c r="E1012" s="2" t="s">
        <v>88</v>
      </c>
      <c r="F1012" s="3"/>
      <c r="G1012" s="2"/>
      <c r="H1012" s="2" t="s">
        <v>38</v>
      </c>
      <c r="I1012" s="2"/>
      <c r="J1012" s="2"/>
      <c r="K1012" s="2"/>
      <c r="L1012" s="2"/>
      <c r="M1012" s="3"/>
      <c r="N1012" s="3"/>
      <c r="O1012" s="3"/>
      <c r="P1012" s="3"/>
      <c r="Q1012" s="3" t="s">
        <v>87</v>
      </c>
      <c r="R1012" s="3"/>
      <c r="S1012" s="3"/>
      <c r="T1012" s="2"/>
      <c r="U1012" s="3"/>
      <c r="V1012" s="3"/>
      <c r="W1012" s="2">
        <v>6.6</v>
      </c>
    </row>
    <row r="1013" spans="1:23">
      <c r="A1013" s="6"/>
      <c r="B1013" s="2"/>
      <c r="C1013" s="2"/>
      <c r="D1013" s="2"/>
      <c r="E1013" s="2" t="s">
        <v>88</v>
      </c>
      <c r="F1013" s="3"/>
      <c r="G1013" s="2"/>
      <c r="H1013" s="2" t="s">
        <v>38</v>
      </c>
      <c r="I1013" s="2"/>
      <c r="J1013" s="2"/>
      <c r="K1013" s="2"/>
      <c r="L1013" s="2"/>
      <c r="M1013" s="3"/>
      <c r="N1013" s="3"/>
      <c r="O1013" s="3"/>
      <c r="P1013" s="3"/>
      <c r="Q1013" s="3" t="s">
        <v>87</v>
      </c>
      <c r="R1013" s="3"/>
      <c r="S1013" s="3"/>
      <c r="T1013" s="2"/>
      <c r="U1013" s="3"/>
      <c r="V1013" s="3"/>
      <c r="W1013" s="2">
        <v>6.6</v>
      </c>
    </row>
    <row r="1014" spans="1:23">
      <c r="A1014" s="6"/>
      <c r="B1014" s="5"/>
      <c r="C1014" s="5"/>
      <c r="D1014" s="5"/>
      <c r="E1014" s="5" t="s">
        <v>88</v>
      </c>
      <c r="F1014" s="4"/>
      <c r="G1014" s="5"/>
      <c r="H1014" s="5" t="s">
        <v>38</v>
      </c>
      <c r="I1014" s="5"/>
      <c r="J1014" s="5"/>
      <c r="K1014" s="5"/>
      <c r="L1014" s="5"/>
      <c r="M1014" s="4"/>
      <c r="N1014" s="4"/>
      <c r="O1014" s="4"/>
      <c r="P1014" s="4"/>
      <c r="Q1014" s="4" t="s">
        <v>87</v>
      </c>
      <c r="R1014" s="4"/>
      <c r="S1014" s="4"/>
      <c r="T1014" s="5"/>
      <c r="U1014" s="4"/>
      <c r="V1014" s="4"/>
      <c r="W1014" s="5">
        <v>6.6</v>
      </c>
    </row>
    <row r="1015" spans="1:23">
      <c r="A1015" s="6"/>
      <c r="B1015" s="5"/>
      <c r="C1015" s="5"/>
      <c r="D1015" s="5"/>
      <c r="E1015" s="5" t="s">
        <v>88</v>
      </c>
      <c r="F1015" s="4"/>
      <c r="G1015" s="5"/>
      <c r="H1015" s="5" t="s">
        <v>38</v>
      </c>
      <c r="I1015" s="5"/>
      <c r="J1015" s="5"/>
      <c r="K1015" s="5"/>
      <c r="L1015" s="5"/>
      <c r="M1015" s="4"/>
      <c r="N1015" s="4"/>
      <c r="O1015" s="4"/>
      <c r="P1015" s="4"/>
      <c r="Q1015" s="4" t="s">
        <v>87</v>
      </c>
      <c r="R1015" s="4"/>
      <c r="S1015" s="4"/>
      <c r="T1015" s="5"/>
      <c r="U1015" s="4"/>
      <c r="V1015" s="4"/>
      <c r="W1015" s="5">
        <v>6.6</v>
      </c>
    </row>
    <row r="1016" spans="1:23">
      <c r="A1016" s="6"/>
      <c r="B1016" s="2"/>
      <c r="C1016" s="2"/>
      <c r="D1016" s="2"/>
      <c r="E1016" s="2" t="s">
        <v>88</v>
      </c>
      <c r="F1016" s="3"/>
      <c r="G1016" s="2"/>
      <c r="H1016" s="2" t="s">
        <v>38</v>
      </c>
      <c r="I1016" s="2"/>
      <c r="J1016" s="2"/>
      <c r="K1016" s="2"/>
      <c r="L1016" s="2"/>
      <c r="M1016" s="3"/>
      <c r="N1016" s="3"/>
      <c r="O1016" s="3"/>
      <c r="P1016" s="3"/>
      <c r="Q1016" s="3" t="s">
        <v>87</v>
      </c>
      <c r="R1016" s="3"/>
      <c r="S1016" s="3"/>
      <c r="T1016" s="2"/>
      <c r="U1016" s="3"/>
      <c r="V1016" s="3"/>
      <c r="W1016" s="2">
        <v>6.7</v>
      </c>
    </row>
    <row r="1017" spans="1:23">
      <c r="A1017" s="6"/>
      <c r="B1017" s="5"/>
      <c r="C1017" s="5"/>
      <c r="D1017" s="5"/>
      <c r="E1017" s="5" t="s">
        <v>88</v>
      </c>
      <c r="F1017" s="4"/>
      <c r="G1017" s="5"/>
      <c r="H1017" s="5" t="s">
        <v>38</v>
      </c>
      <c r="I1017" s="5"/>
      <c r="J1017" s="5"/>
      <c r="K1017" s="5"/>
      <c r="L1017" s="5"/>
      <c r="M1017" s="4"/>
      <c r="N1017" s="4"/>
      <c r="O1017" s="4"/>
      <c r="P1017" s="4"/>
      <c r="Q1017" s="4" t="s">
        <v>87</v>
      </c>
      <c r="R1017" s="4"/>
      <c r="S1017" s="4"/>
      <c r="T1017" s="5"/>
      <c r="U1017" s="4"/>
      <c r="V1017" s="4"/>
      <c r="W1017" s="5">
        <v>6.7</v>
      </c>
    </row>
    <row r="1018" spans="1:23">
      <c r="A1018" s="6"/>
      <c r="B1018" s="5"/>
      <c r="C1018" s="5"/>
      <c r="D1018" s="5"/>
      <c r="E1018" s="5" t="s">
        <v>88</v>
      </c>
      <c r="F1018" s="4"/>
      <c r="G1018" s="5"/>
      <c r="H1018" s="5" t="s">
        <v>38</v>
      </c>
      <c r="I1018" s="5"/>
      <c r="J1018" s="5"/>
      <c r="K1018" s="5"/>
      <c r="L1018" s="5"/>
      <c r="M1018" s="4"/>
      <c r="N1018" s="4"/>
      <c r="O1018" s="4"/>
      <c r="P1018" s="4"/>
      <c r="Q1018" s="4" t="s">
        <v>87</v>
      </c>
      <c r="R1018" s="4"/>
      <c r="S1018" s="4"/>
      <c r="T1018" s="5"/>
      <c r="U1018" s="4"/>
      <c r="V1018" s="4"/>
      <c r="W1018" s="5">
        <v>6.7</v>
      </c>
    </row>
    <row r="1019" spans="1:23">
      <c r="A1019" s="6"/>
      <c r="B1019" s="2"/>
      <c r="C1019" s="2"/>
      <c r="D1019" s="2"/>
      <c r="E1019" s="2" t="s">
        <v>88</v>
      </c>
      <c r="F1019" s="3"/>
      <c r="G1019" s="2"/>
      <c r="H1019" s="2" t="s">
        <v>38</v>
      </c>
      <c r="I1019" s="2"/>
      <c r="J1019" s="2"/>
      <c r="K1019" s="2"/>
      <c r="L1019" s="2"/>
      <c r="M1019" s="3"/>
      <c r="N1019" s="3"/>
      <c r="O1019" s="3"/>
      <c r="P1019" s="3"/>
      <c r="Q1019" s="3" t="s">
        <v>87</v>
      </c>
      <c r="R1019" s="3"/>
      <c r="S1019" s="3"/>
      <c r="T1019" s="2"/>
      <c r="U1019" s="3"/>
      <c r="V1019" s="3"/>
      <c r="W1019" s="2">
        <v>6.7</v>
      </c>
    </row>
    <row r="1020" spans="1:23">
      <c r="A1020" s="6"/>
      <c r="B1020" s="2"/>
      <c r="C1020" s="2"/>
      <c r="D1020" s="2"/>
      <c r="E1020" s="2" t="s">
        <v>88</v>
      </c>
      <c r="F1020" s="3"/>
      <c r="G1020" s="2"/>
      <c r="H1020" s="2" t="s">
        <v>38</v>
      </c>
      <c r="I1020" s="2"/>
      <c r="J1020" s="2"/>
      <c r="K1020" s="2"/>
      <c r="L1020" s="2"/>
      <c r="M1020" s="3"/>
      <c r="N1020" s="3"/>
      <c r="O1020" s="3"/>
      <c r="P1020" s="3"/>
      <c r="Q1020" s="3" t="s">
        <v>87</v>
      </c>
      <c r="R1020" s="3"/>
      <c r="S1020" s="3"/>
      <c r="T1020" s="2"/>
      <c r="U1020" s="3"/>
      <c r="V1020" s="3"/>
      <c r="W1020" s="2">
        <v>6.7</v>
      </c>
    </row>
    <row r="1021" spans="1:23">
      <c r="A1021" s="6"/>
      <c r="B1021" s="2"/>
      <c r="C1021" s="2"/>
      <c r="D1021" s="2"/>
      <c r="E1021" s="2" t="s">
        <v>88</v>
      </c>
      <c r="F1021" s="3"/>
      <c r="G1021" s="2"/>
      <c r="H1021" s="2" t="s">
        <v>38</v>
      </c>
      <c r="I1021" s="2"/>
      <c r="J1021" s="2"/>
      <c r="K1021" s="2"/>
      <c r="L1021" s="2"/>
      <c r="M1021" s="3"/>
      <c r="N1021" s="3"/>
      <c r="O1021" s="3"/>
      <c r="P1021" s="3"/>
      <c r="Q1021" s="3" t="s">
        <v>87</v>
      </c>
      <c r="R1021" s="3"/>
      <c r="S1021" s="3"/>
      <c r="T1021" s="2"/>
      <c r="U1021" s="3"/>
      <c r="V1021" s="3"/>
      <c r="W1021" s="2">
        <v>6.7</v>
      </c>
    </row>
    <row r="1022" spans="1:23">
      <c r="A1022" s="6"/>
      <c r="B1022" s="5"/>
      <c r="C1022" s="5"/>
      <c r="D1022" s="5"/>
      <c r="E1022" s="5" t="s">
        <v>88</v>
      </c>
      <c r="F1022" s="4"/>
      <c r="G1022" s="5"/>
      <c r="H1022" s="5" t="s">
        <v>38</v>
      </c>
      <c r="I1022" s="5"/>
      <c r="J1022" s="5"/>
      <c r="K1022" s="5"/>
      <c r="L1022" s="5"/>
      <c r="M1022" s="4"/>
      <c r="N1022" s="4"/>
      <c r="O1022" s="4"/>
      <c r="P1022" s="4"/>
      <c r="Q1022" s="4" t="s">
        <v>87</v>
      </c>
      <c r="R1022" s="4"/>
      <c r="S1022" s="4"/>
      <c r="T1022" s="5"/>
      <c r="U1022" s="4"/>
      <c r="V1022" s="4"/>
      <c r="W1022" s="5">
        <v>6.7</v>
      </c>
    </row>
    <row r="1023" spans="1:23">
      <c r="A1023" s="6"/>
      <c r="B1023" s="2"/>
      <c r="C1023" s="2"/>
      <c r="D1023" s="2"/>
      <c r="E1023" s="2" t="s">
        <v>88</v>
      </c>
      <c r="F1023" s="3"/>
      <c r="G1023" s="2"/>
      <c r="H1023" s="2" t="s">
        <v>38</v>
      </c>
      <c r="I1023" s="2"/>
      <c r="J1023" s="2"/>
      <c r="K1023" s="2"/>
      <c r="L1023" s="2"/>
      <c r="M1023" s="3"/>
      <c r="N1023" s="3"/>
      <c r="O1023" s="3"/>
      <c r="P1023" s="3"/>
      <c r="Q1023" s="3" t="s">
        <v>87</v>
      </c>
      <c r="R1023" s="3"/>
      <c r="S1023" s="3"/>
      <c r="T1023" s="2"/>
      <c r="U1023" s="3"/>
      <c r="V1023" s="3"/>
      <c r="W1023" s="2">
        <v>6.7</v>
      </c>
    </row>
    <row r="1024" spans="1:23">
      <c r="A1024" s="6"/>
      <c r="B1024" s="2"/>
      <c r="C1024" s="2"/>
      <c r="D1024" s="2"/>
      <c r="E1024" s="2" t="s">
        <v>88</v>
      </c>
      <c r="F1024" s="3"/>
      <c r="G1024" s="2"/>
      <c r="H1024" s="2" t="s">
        <v>38</v>
      </c>
      <c r="I1024" s="2"/>
      <c r="J1024" s="2"/>
      <c r="K1024" s="2"/>
      <c r="L1024" s="2"/>
      <c r="M1024" s="3"/>
      <c r="N1024" s="3"/>
      <c r="O1024" s="3"/>
      <c r="P1024" s="3"/>
      <c r="Q1024" s="3" t="s">
        <v>87</v>
      </c>
      <c r="R1024" s="3"/>
      <c r="S1024" s="3"/>
      <c r="T1024" s="2"/>
      <c r="U1024" s="3"/>
      <c r="V1024" s="3"/>
      <c r="W1024" s="2">
        <v>6.7</v>
      </c>
    </row>
    <row r="1025" spans="1:23">
      <c r="A1025" s="6"/>
      <c r="B1025" s="2"/>
      <c r="C1025" s="2"/>
      <c r="D1025" s="2"/>
      <c r="E1025" s="2" t="s">
        <v>88</v>
      </c>
      <c r="F1025" s="3"/>
      <c r="G1025" s="2"/>
      <c r="H1025" s="2" t="s">
        <v>38</v>
      </c>
      <c r="I1025" s="2"/>
      <c r="J1025" s="2"/>
      <c r="K1025" s="2"/>
      <c r="L1025" s="2"/>
      <c r="M1025" s="3"/>
      <c r="N1025" s="3"/>
      <c r="O1025" s="3"/>
      <c r="P1025" s="3"/>
      <c r="Q1025" s="3" t="s">
        <v>87</v>
      </c>
      <c r="R1025" s="3"/>
      <c r="S1025" s="3"/>
      <c r="T1025" s="2"/>
      <c r="U1025" s="3"/>
      <c r="V1025" s="3"/>
      <c r="W1025" s="2">
        <v>6.8</v>
      </c>
    </row>
    <row r="1026" spans="1:23">
      <c r="A1026" s="6"/>
      <c r="B1026" s="2"/>
      <c r="C1026" s="2"/>
      <c r="D1026" s="2"/>
      <c r="E1026" s="2" t="s">
        <v>88</v>
      </c>
      <c r="F1026" s="3"/>
      <c r="G1026" s="2"/>
      <c r="H1026" s="2" t="s">
        <v>38</v>
      </c>
      <c r="I1026" s="2"/>
      <c r="J1026" s="2"/>
      <c r="K1026" s="2"/>
      <c r="L1026" s="2"/>
      <c r="M1026" s="3"/>
      <c r="N1026" s="3"/>
      <c r="O1026" s="3"/>
      <c r="P1026" s="3"/>
      <c r="Q1026" s="3" t="s">
        <v>87</v>
      </c>
      <c r="R1026" s="3"/>
      <c r="S1026" s="3"/>
      <c r="T1026" s="2"/>
      <c r="U1026" s="3"/>
      <c r="V1026" s="3"/>
      <c r="W1026" s="2">
        <v>6.8</v>
      </c>
    </row>
    <row r="1027" spans="1:23">
      <c r="A1027" s="6"/>
      <c r="B1027" s="5"/>
      <c r="C1027" s="5"/>
      <c r="D1027" s="5"/>
      <c r="E1027" s="5" t="s">
        <v>88</v>
      </c>
      <c r="F1027" s="4"/>
      <c r="G1027" s="5"/>
      <c r="H1027" s="5" t="s">
        <v>38</v>
      </c>
      <c r="I1027" s="5"/>
      <c r="J1027" s="5"/>
      <c r="K1027" s="5"/>
      <c r="L1027" s="5"/>
      <c r="M1027" s="4"/>
      <c r="N1027" s="4"/>
      <c r="O1027" s="4"/>
      <c r="P1027" s="4"/>
      <c r="Q1027" s="4" t="s">
        <v>87</v>
      </c>
      <c r="R1027" s="4"/>
      <c r="S1027" s="4"/>
      <c r="T1027" s="5"/>
      <c r="U1027" s="4"/>
      <c r="V1027" s="4"/>
      <c r="W1027" s="5">
        <v>6.8</v>
      </c>
    </row>
    <row r="1028" spans="1:23">
      <c r="A1028" s="6"/>
      <c r="B1028" s="5"/>
      <c r="C1028" s="5"/>
      <c r="D1028" s="5"/>
      <c r="E1028" s="5" t="s">
        <v>88</v>
      </c>
      <c r="F1028" s="4"/>
      <c r="G1028" s="5"/>
      <c r="H1028" s="5" t="s">
        <v>38</v>
      </c>
      <c r="I1028" s="5"/>
      <c r="J1028" s="5"/>
      <c r="K1028" s="5"/>
      <c r="L1028" s="5"/>
      <c r="M1028" s="4"/>
      <c r="N1028" s="4"/>
      <c r="O1028" s="4"/>
      <c r="P1028" s="4"/>
      <c r="Q1028" s="4" t="s">
        <v>87</v>
      </c>
      <c r="R1028" s="4"/>
      <c r="S1028" s="4"/>
      <c r="T1028" s="5"/>
      <c r="U1028" s="4"/>
      <c r="V1028" s="4"/>
      <c r="W1028" s="5">
        <v>6.8</v>
      </c>
    </row>
    <row r="1029" spans="1:23">
      <c r="A1029" s="6"/>
      <c r="B1029" s="2"/>
      <c r="C1029" s="2"/>
      <c r="D1029" s="2"/>
      <c r="E1029" s="2" t="s">
        <v>88</v>
      </c>
      <c r="F1029" s="3"/>
      <c r="G1029" s="2"/>
      <c r="H1029" s="2" t="s">
        <v>38</v>
      </c>
      <c r="I1029" s="2"/>
      <c r="J1029" s="2"/>
      <c r="K1029" s="2"/>
      <c r="L1029" s="2"/>
      <c r="M1029" s="3"/>
      <c r="N1029" s="3"/>
      <c r="O1029" s="3"/>
      <c r="P1029" s="3"/>
      <c r="Q1029" s="3" t="s">
        <v>87</v>
      </c>
      <c r="R1029" s="3"/>
      <c r="S1029" s="3"/>
      <c r="T1029" s="2"/>
      <c r="U1029" s="3"/>
      <c r="V1029" s="3"/>
      <c r="W1029" s="2">
        <v>6.8</v>
      </c>
    </row>
    <row r="1030" spans="1:23">
      <c r="A1030" s="6"/>
      <c r="B1030" s="2"/>
      <c r="C1030" s="2"/>
      <c r="D1030" s="2"/>
      <c r="E1030" s="2" t="s">
        <v>88</v>
      </c>
      <c r="F1030" s="3"/>
      <c r="G1030" s="2"/>
      <c r="H1030" s="2" t="s">
        <v>38</v>
      </c>
      <c r="I1030" s="2"/>
      <c r="J1030" s="2"/>
      <c r="K1030" s="2"/>
      <c r="L1030" s="2"/>
      <c r="M1030" s="3"/>
      <c r="N1030" s="3"/>
      <c r="O1030" s="3"/>
      <c r="P1030" s="3"/>
      <c r="Q1030" s="3" t="s">
        <v>87</v>
      </c>
      <c r="R1030" s="3"/>
      <c r="S1030" s="3"/>
      <c r="T1030" s="2"/>
      <c r="U1030" s="3"/>
      <c r="V1030" s="3"/>
      <c r="W1030" s="2">
        <v>6.8</v>
      </c>
    </row>
    <row r="1031" spans="1:23">
      <c r="A1031" s="6"/>
      <c r="B1031" s="5"/>
      <c r="C1031" s="5"/>
      <c r="D1031" s="5"/>
      <c r="E1031" s="5" t="s">
        <v>88</v>
      </c>
      <c r="F1031" s="4"/>
      <c r="G1031" s="5"/>
      <c r="H1031" s="5" t="s">
        <v>38</v>
      </c>
      <c r="I1031" s="5"/>
      <c r="J1031" s="5"/>
      <c r="K1031" s="5"/>
      <c r="L1031" s="5"/>
      <c r="M1031" s="4"/>
      <c r="N1031" s="4"/>
      <c r="O1031" s="4"/>
      <c r="P1031" s="4"/>
      <c r="Q1031" s="4" t="s">
        <v>87</v>
      </c>
      <c r="R1031" s="4"/>
      <c r="S1031" s="4"/>
      <c r="T1031" s="5"/>
      <c r="U1031" s="4"/>
      <c r="V1031" s="4"/>
      <c r="W1031" s="5">
        <v>6.8</v>
      </c>
    </row>
    <row r="1032" spans="1:23">
      <c r="A1032" s="6"/>
      <c r="B1032" s="2"/>
      <c r="C1032" s="2"/>
      <c r="D1032" s="2"/>
      <c r="E1032" s="2" t="s">
        <v>88</v>
      </c>
      <c r="F1032" s="3"/>
      <c r="G1032" s="2"/>
      <c r="H1032" s="2" t="s">
        <v>38</v>
      </c>
      <c r="I1032" s="2"/>
      <c r="J1032" s="2"/>
      <c r="K1032" s="2"/>
      <c r="L1032" s="2"/>
      <c r="M1032" s="3"/>
      <c r="N1032" s="3"/>
      <c r="O1032" s="3"/>
      <c r="P1032" s="3"/>
      <c r="Q1032" s="3" t="s">
        <v>87</v>
      </c>
      <c r="R1032" s="3"/>
      <c r="S1032" s="3"/>
      <c r="T1032" s="2"/>
      <c r="U1032" s="3"/>
      <c r="V1032" s="3"/>
      <c r="W1032" s="2">
        <v>6.9</v>
      </c>
    </row>
    <row r="1033" spans="1:23">
      <c r="A1033" s="6"/>
      <c r="B1033" s="2"/>
      <c r="C1033" s="2"/>
      <c r="D1033" s="2"/>
      <c r="E1033" s="2" t="s">
        <v>88</v>
      </c>
      <c r="F1033" s="3"/>
      <c r="G1033" s="2"/>
      <c r="H1033" s="2" t="s">
        <v>38</v>
      </c>
      <c r="I1033" s="2"/>
      <c r="J1033" s="2"/>
      <c r="K1033" s="2"/>
      <c r="L1033" s="2"/>
      <c r="M1033" s="3"/>
      <c r="N1033" s="3"/>
      <c r="O1033" s="3"/>
      <c r="P1033" s="3"/>
      <c r="Q1033" s="3" t="s">
        <v>87</v>
      </c>
      <c r="R1033" s="3"/>
      <c r="S1033" s="3"/>
      <c r="T1033" s="2"/>
      <c r="U1033" s="3"/>
      <c r="V1033" s="3"/>
      <c r="W1033" s="2">
        <v>6.9</v>
      </c>
    </row>
    <row r="1034" spans="1:23">
      <c r="A1034" s="6"/>
      <c r="B1034" s="2"/>
      <c r="C1034" s="2"/>
      <c r="D1034" s="2"/>
      <c r="E1034" s="2" t="s">
        <v>88</v>
      </c>
      <c r="F1034" s="3"/>
      <c r="G1034" s="2"/>
      <c r="H1034" s="2" t="s">
        <v>38</v>
      </c>
      <c r="I1034" s="2"/>
      <c r="J1034" s="2"/>
      <c r="K1034" s="2"/>
      <c r="L1034" s="2"/>
      <c r="M1034" s="3"/>
      <c r="N1034" s="3"/>
      <c r="O1034" s="3"/>
      <c r="P1034" s="3"/>
      <c r="Q1034" s="3" t="s">
        <v>87</v>
      </c>
      <c r="R1034" s="3"/>
      <c r="S1034" s="3"/>
      <c r="T1034" s="2"/>
      <c r="U1034" s="3"/>
      <c r="V1034" s="3"/>
      <c r="W1034" s="2">
        <v>6.9</v>
      </c>
    </row>
    <row r="1035" spans="1:23">
      <c r="A1035" s="6"/>
      <c r="B1035" s="2"/>
      <c r="C1035" s="2"/>
      <c r="D1035" s="2"/>
      <c r="E1035" s="2" t="s">
        <v>88</v>
      </c>
      <c r="F1035" s="3"/>
      <c r="G1035" s="2"/>
      <c r="H1035" s="2" t="s">
        <v>38</v>
      </c>
      <c r="I1035" s="2"/>
      <c r="J1035" s="2"/>
      <c r="K1035" s="2"/>
      <c r="L1035" s="2"/>
      <c r="M1035" s="3"/>
      <c r="N1035" s="3"/>
      <c r="O1035" s="3"/>
      <c r="P1035" s="3"/>
      <c r="Q1035" s="3" t="s">
        <v>87</v>
      </c>
      <c r="R1035" s="3"/>
      <c r="S1035" s="3"/>
      <c r="T1035" s="2"/>
      <c r="U1035" s="3"/>
      <c r="V1035" s="3"/>
      <c r="W1035" s="2">
        <v>6.9</v>
      </c>
    </row>
    <row r="1036" spans="1:23">
      <c r="A1036" s="6"/>
      <c r="B1036" s="5"/>
      <c r="C1036" s="5"/>
      <c r="D1036" s="5"/>
      <c r="E1036" s="5" t="s">
        <v>88</v>
      </c>
      <c r="F1036" s="4"/>
      <c r="G1036" s="5"/>
      <c r="H1036" s="5" t="s">
        <v>38</v>
      </c>
      <c r="I1036" s="5"/>
      <c r="J1036" s="5"/>
      <c r="K1036" s="5"/>
      <c r="L1036" s="5"/>
      <c r="M1036" s="4"/>
      <c r="N1036" s="4"/>
      <c r="O1036" s="4"/>
      <c r="P1036" s="4"/>
      <c r="Q1036" s="4" t="s">
        <v>87</v>
      </c>
      <c r="R1036" s="4"/>
      <c r="S1036" s="4"/>
      <c r="T1036" s="5"/>
      <c r="U1036" s="4"/>
      <c r="V1036" s="4"/>
      <c r="W1036" s="5">
        <v>6.9</v>
      </c>
    </row>
    <row r="1037" spans="1:23">
      <c r="A1037" s="6"/>
      <c r="B1037" s="2"/>
      <c r="C1037" s="2"/>
      <c r="D1037" s="2"/>
      <c r="E1037" s="2" t="s">
        <v>88</v>
      </c>
      <c r="F1037" s="3"/>
      <c r="G1037" s="2"/>
      <c r="H1037" s="2" t="s">
        <v>38</v>
      </c>
      <c r="I1037" s="2"/>
      <c r="J1037" s="2"/>
      <c r="K1037" s="2"/>
      <c r="L1037" s="2"/>
      <c r="M1037" s="3"/>
      <c r="N1037" s="3"/>
      <c r="O1037" s="3"/>
      <c r="P1037" s="3"/>
      <c r="Q1037" s="3" t="s">
        <v>87</v>
      </c>
      <c r="R1037" s="3"/>
      <c r="S1037" s="3"/>
      <c r="T1037" s="2"/>
      <c r="U1037" s="3"/>
      <c r="V1037" s="3"/>
      <c r="W1037" s="2">
        <v>6.9</v>
      </c>
    </row>
    <row r="1038" spans="1:23">
      <c r="A1038" s="6"/>
      <c r="B1038" s="2"/>
      <c r="C1038" s="2"/>
      <c r="D1038" s="2"/>
      <c r="E1038" s="2" t="s">
        <v>88</v>
      </c>
      <c r="F1038" s="3"/>
      <c r="G1038" s="2"/>
      <c r="H1038" s="2" t="s">
        <v>38</v>
      </c>
      <c r="I1038" s="2"/>
      <c r="J1038" s="2"/>
      <c r="K1038" s="2"/>
      <c r="L1038" s="2"/>
      <c r="M1038" s="3"/>
      <c r="N1038" s="3"/>
      <c r="O1038" s="3"/>
      <c r="P1038" s="3"/>
      <c r="Q1038" s="3" t="s">
        <v>87</v>
      </c>
      <c r="R1038" s="3"/>
      <c r="S1038" s="3"/>
      <c r="T1038" s="2"/>
      <c r="U1038" s="3"/>
      <c r="V1038" s="3"/>
      <c r="W1038" s="2">
        <v>7</v>
      </c>
    </row>
    <row r="1039" spans="1:23">
      <c r="A1039" s="6"/>
      <c r="B1039" s="2"/>
      <c r="C1039" s="2"/>
      <c r="D1039" s="2"/>
      <c r="E1039" s="2" t="s">
        <v>88</v>
      </c>
      <c r="F1039" s="3"/>
      <c r="G1039" s="2"/>
      <c r="H1039" s="2" t="s">
        <v>38</v>
      </c>
      <c r="I1039" s="2"/>
      <c r="J1039" s="2"/>
      <c r="K1039" s="2"/>
      <c r="L1039" s="2"/>
      <c r="M1039" s="3"/>
      <c r="N1039" s="3"/>
      <c r="O1039" s="3"/>
      <c r="P1039" s="3"/>
      <c r="Q1039" s="3" t="s">
        <v>87</v>
      </c>
      <c r="R1039" s="3"/>
      <c r="S1039" s="3"/>
      <c r="T1039" s="2"/>
      <c r="U1039" s="3"/>
      <c r="V1039" s="3"/>
      <c r="W1039" s="2">
        <v>7</v>
      </c>
    </row>
    <row r="1040" spans="1:23">
      <c r="A1040" s="6"/>
      <c r="B1040" s="5"/>
      <c r="C1040" s="5"/>
      <c r="D1040" s="5"/>
      <c r="E1040" s="5" t="s">
        <v>88</v>
      </c>
      <c r="F1040" s="4"/>
      <c r="G1040" s="5"/>
      <c r="H1040" s="5" t="s">
        <v>38</v>
      </c>
      <c r="I1040" s="5"/>
      <c r="J1040" s="5"/>
      <c r="K1040" s="5"/>
      <c r="L1040" s="5"/>
      <c r="M1040" s="4"/>
      <c r="N1040" s="4"/>
      <c r="O1040" s="4"/>
      <c r="P1040" s="4"/>
      <c r="Q1040" s="4" t="s">
        <v>87</v>
      </c>
      <c r="R1040" s="4"/>
      <c r="S1040" s="4"/>
      <c r="T1040" s="5"/>
      <c r="U1040" s="4"/>
      <c r="V1040" s="4"/>
      <c r="W1040" s="5">
        <v>7</v>
      </c>
    </row>
    <row r="1041" spans="1:23">
      <c r="A1041" s="6"/>
      <c r="B1041" s="2"/>
      <c r="C1041" s="2"/>
      <c r="D1041" s="2"/>
      <c r="E1041" s="2" t="s">
        <v>88</v>
      </c>
      <c r="F1041" s="3"/>
      <c r="G1041" s="2"/>
      <c r="H1041" s="2" t="s">
        <v>38</v>
      </c>
      <c r="I1041" s="2"/>
      <c r="J1041" s="2"/>
      <c r="K1041" s="2"/>
      <c r="L1041" s="2"/>
      <c r="M1041" s="3"/>
      <c r="N1041" s="3"/>
      <c r="O1041" s="3"/>
      <c r="P1041" s="3"/>
      <c r="Q1041" s="3" t="s">
        <v>87</v>
      </c>
      <c r="R1041" s="3"/>
      <c r="S1041" s="3"/>
      <c r="T1041" s="2"/>
      <c r="U1041" s="3"/>
      <c r="V1041" s="3"/>
      <c r="W1041" s="2">
        <v>7</v>
      </c>
    </row>
    <row r="1042" spans="1:23">
      <c r="A1042" s="6"/>
      <c r="B1042" s="5"/>
      <c r="C1042" s="5"/>
      <c r="D1042" s="5"/>
      <c r="E1042" s="5" t="s">
        <v>88</v>
      </c>
      <c r="F1042" s="4"/>
      <c r="G1042" s="5"/>
      <c r="H1042" s="5" t="s">
        <v>38</v>
      </c>
      <c r="I1042" s="5"/>
      <c r="J1042" s="5"/>
      <c r="K1042" s="5"/>
      <c r="L1042" s="5"/>
      <c r="M1042" s="4"/>
      <c r="N1042" s="4"/>
      <c r="O1042" s="4"/>
      <c r="P1042" s="4"/>
      <c r="Q1042" s="4" t="s">
        <v>87</v>
      </c>
      <c r="R1042" s="4"/>
      <c r="S1042" s="4"/>
      <c r="T1042" s="5"/>
      <c r="U1042" s="4"/>
      <c r="V1042" s="4"/>
      <c r="W1042" s="5">
        <v>7</v>
      </c>
    </row>
    <row r="1043" spans="1:23">
      <c r="A1043" s="6"/>
      <c r="B1043" s="2"/>
      <c r="C1043" s="2"/>
      <c r="D1043" s="2"/>
      <c r="E1043" s="2" t="s">
        <v>88</v>
      </c>
      <c r="F1043" s="3"/>
      <c r="G1043" s="2"/>
      <c r="H1043" s="2" t="s">
        <v>38</v>
      </c>
      <c r="I1043" s="2"/>
      <c r="J1043" s="2"/>
      <c r="K1043" s="2"/>
      <c r="L1043" s="2"/>
      <c r="M1043" s="3"/>
      <c r="N1043" s="3"/>
      <c r="O1043" s="3"/>
      <c r="P1043" s="3"/>
      <c r="Q1043" s="3" t="s">
        <v>87</v>
      </c>
      <c r="R1043" s="3"/>
      <c r="S1043" s="3"/>
      <c r="T1043" s="2"/>
      <c r="U1043" s="3"/>
      <c r="V1043" s="3"/>
      <c r="W1043" s="2">
        <v>7.1</v>
      </c>
    </row>
    <row r="1044" spans="1:23">
      <c r="A1044" s="6"/>
      <c r="B1044" s="2"/>
      <c r="C1044" s="2"/>
      <c r="D1044" s="2"/>
      <c r="E1044" s="2" t="s">
        <v>88</v>
      </c>
      <c r="F1044" s="3"/>
      <c r="G1044" s="2"/>
      <c r="H1044" s="2" t="s">
        <v>38</v>
      </c>
      <c r="I1044" s="2"/>
      <c r="J1044" s="2"/>
      <c r="K1044" s="2"/>
      <c r="L1044" s="2"/>
      <c r="M1044" s="3"/>
      <c r="N1044" s="3"/>
      <c r="O1044" s="3"/>
      <c r="P1044" s="3"/>
      <c r="Q1044" s="3" t="s">
        <v>87</v>
      </c>
      <c r="R1044" s="3"/>
      <c r="S1044" s="3"/>
      <c r="T1044" s="2"/>
      <c r="U1044" s="3"/>
      <c r="V1044" s="3"/>
      <c r="W1044" s="2">
        <v>7.1</v>
      </c>
    </row>
    <row r="1045" spans="1:23">
      <c r="A1045" s="6"/>
      <c r="B1045" s="2"/>
      <c r="C1045" s="2"/>
      <c r="D1045" s="2"/>
      <c r="E1045" s="2" t="s">
        <v>88</v>
      </c>
      <c r="F1045" s="3"/>
      <c r="G1045" s="2"/>
      <c r="H1045" s="2" t="s">
        <v>38</v>
      </c>
      <c r="I1045" s="2"/>
      <c r="J1045" s="2"/>
      <c r="K1045" s="2"/>
      <c r="L1045" s="2"/>
      <c r="M1045" s="3"/>
      <c r="N1045" s="3"/>
      <c r="O1045" s="3"/>
      <c r="P1045" s="3"/>
      <c r="Q1045" s="3" t="s">
        <v>87</v>
      </c>
      <c r="R1045" s="3"/>
      <c r="S1045" s="3"/>
      <c r="T1045" s="2"/>
      <c r="U1045" s="3"/>
      <c r="V1045" s="3"/>
      <c r="W1045" s="2">
        <v>7.1</v>
      </c>
    </row>
    <row r="1046" spans="1:23">
      <c r="A1046" s="6"/>
      <c r="B1046" s="2"/>
      <c r="C1046" s="2"/>
      <c r="D1046" s="2"/>
      <c r="E1046" s="2" t="s">
        <v>88</v>
      </c>
      <c r="F1046" s="3"/>
      <c r="G1046" s="2"/>
      <c r="H1046" s="2" t="s">
        <v>38</v>
      </c>
      <c r="I1046" s="2"/>
      <c r="J1046" s="2"/>
      <c r="K1046" s="2"/>
      <c r="L1046" s="2"/>
      <c r="M1046" s="3"/>
      <c r="N1046" s="3"/>
      <c r="O1046" s="3"/>
      <c r="P1046" s="3"/>
      <c r="Q1046" s="3" t="s">
        <v>87</v>
      </c>
      <c r="R1046" s="3"/>
      <c r="S1046" s="3"/>
      <c r="T1046" s="2"/>
      <c r="U1046" s="3"/>
      <c r="V1046" s="3"/>
      <c r="W1046" s="2">
        <v>7.1</v>
      </c>
    </row>
    <row r="1047" spans="1:23">
      <c r="A1047" s="6"/>
      <c r="B1047" s="5"/>
      <c r="C1047" s="5"/>
      <c r="D1047" s="5"/>
      <c r="E1047" s="5" t="s">
        <v>88</v>
      </c>
      <c r="F1047" s="4"/>
      <c r="G1047" s="5"/>
      <c r="H1047" s="5" t="s">
        <v>38</v>
      </c>
      <c r="I1047" s="5"/>
      <c r="J1047" s="5"/>
      <c r="K1047" s="5"/>
      <c r="L1047" s="5"/>
      <c r="M1047" s="4"/>
      <c r="N1047" s="4"/>
      <c r="O1047" s="4"/>
      <c r="P1047" s="4"/>
      <c r="Q1047" s="4" t="s">
        <v>87</v>
      </c>
      <c r="R1047" s="4"/>
      <c r="S1047" s="4"/>
      <c r="T1047" s="5"/>
      <c r="U1047" s="4"/>
      <c r="V1047" s="4"/>
      <c r="W1047" s="5">
        <v>7.1</v>
      </c>
    </row>
    <row r="1048" spans="1:23">
      <c r="A1048" s="6"/>
      <c r="B1048" s="2"/>
      <c r="C1048" s="2"/>
      <c r="D1048" s="2"/>
      <c r="E1048" s="2" t="s">
        <v>88</v>
      </c>
      <c r="F1048" s="3"/>
      <c r="G1048" s="2"/>
      <c r="H1048" s="2" t="s">
        <v>38</v>
      </c>
      <c r="I1048" s="2"/>
      <c r="J1048" s="2"/>
      <c r="K1048" s="2"/>
      <c r="L1048" s="2"/>
      <c r="M1048" s="3"/>
      <c r="N1048" s="3"/>
      <c r="O1048" s="3"/>
      <c r="P1048" s="3"/>
      <c r="Q1048" s="3" t="s">
        <v>87</v>
      </c>
      <c r="R1048" s="3"/>
      <c r="S1048" s="3"/>
      <c r="T1048" s="2"/>
      <c r="U1048" s="3"/>
      <c r="V1048" s="3"/>
      <c r="W1048" s="2">
        <v>7.1</v>
      </c>
    </row>
    <row r="1049" spans="1:23">
      <c r="A1049" s="6"/>
      <c r="B1049" s="2"/>
      <c r="C1049" s="2"/>
      <c r="D1049" s="2"/>
      <c r="E1049" s="2" t="s">
        <v>88</v>
      </c>
      <c r="F1049" s="3"/>
      <c r="G1049" s="2"/>
      <c r="H1049" s="2" t="s">
        <v>38</v>
      </c>
      <c r="I1049" s="2"/>
      <c r="J1049" s="2"/>
      <c r="K1049" s="2"/>
      <c r="L1049" s="2"/>
      <c r="M1049" s="3"/>
      <c r="N1049" s="3"/>
      <c r="O1049" s="3"/>
      <c r="P1049" s="3"/>
      <c r="Q1049" s="3" t="s">
        <v>87</v>
      </c>
      <c r="R1049" s="3"/>
      <c r="S1049" s="3"/>
      <c r="T1049" s="2"/>
      <c r="U1049" s="3"/>
      <c r="V1049" s="3"/>
      <c r="W1049" s="2">
        <v>7.1</v>
      </c>
    </row>
    <row r="1050" spans="1:23">
      <c r="A1050" s="6"/>
      <c r="B1050" s="5"/>
      <c r="C1050" s="5"/>
      <c r="D1050" s="5"/>
      <c r="E1050" s="5" t="s">
        <v>88</v>
      </c>
      <c r="F1050" s="4"/>
      <c r="G1050" s="5"/>
      <c r="H1050" s="5" t="s">
        <v>38</v>
      </c>
      <c r="I1050" s="5"/>
      <c r="J1050" s="5"/>
      <c r="K1050" s="5"/>
      <c r="L1050" s="5"/>
      <c r="M1050" s="4"/>
      <c r="N1050" s="4"/>
      <c r="O1050" s="4"/>
      <c r="P1050" s="4"/>
      <c r="Q1050" s="4" t="s">
        <v>87</v>
      </c>
      <c r="R1050" s="4"/>
      <c r="S1050" s="4"/>
      <c r="T1050" s="5"/>
      <c r="U1050" s="4"/>
      <c r="V1050" s="4"/>
      <c r="W1050" s="5">
        <v>7.1</v>
      </c>
    </row>
    <row r="1051" spans="1:23">
      <c r="A1051" s="6"/>
      <c r="B1051" s="5"/>
      <c r="C1051" s="5"/>
      <c r="D1051" s="5"/>
      <c r="E1051" s="5" t="s">
        <v>88</v>
      </c>
      <c r="F1051" s="4"/>
      <c r="G1051" s="5"/>
      <c r="H1051" s="5" t="s">
        <v>38</v>
      </c>
      <c r="I1051" s="5"/>
      <c r="J1051" s="5"/>
      <c r="K1051" s="5"/>
      <c r="L1051" s="5"/>
      <c r="M1051" s="4"/>
      <c r="N1051" s="4"/>
      <c r="O1051" s="4"/>
      <c r="P1051" s="4"/>
      <c r="Q1051" s="4" t="s">
        <v>87</v>
      </c>
      <c r="R1051" s="4"/>
      <c r="S1051" s="4"/>
      <c r="T1051" s="5"/>
      <c r="U1051" s="4"/>
      <c r="V1051" s="4"/>
      <c r="W1051" s="5">
        <v>7.1</v>
      </c>
    </row>
    <row r="1052" spans="1:23">
      <c r="A1052" s="6"/>
      <c r="B1052" s="2"/>
      <c r="C1052" s="2"/>
      <c r="D1052" s="2"/>
      <c r="E1052" s="2" t="s">
        <v>88</v>
      </c>
      <c r="F1052" s="3"/>
      <c r="G1052" s="2"/>
      <c r="H1052" s="2" t="s">
        <v>38</v>
      </c>
      <c r="I1052" s="2"/>
      <c r="J1052" s="2"/>
      <c r="K1052" s="2"/>
      <c r="L1052" s="2"/>
      <c r="M1052" s="3"/>
      <c r="N1052" s="3"/>
      <c r="O1052" s="3"/>
      <c r="P1052" s="3"/>
      <c r="Q1052" s="3" t="s">
        <v>87</v>
      </c>
      <c r="R1052" s="3"/>
      <c r="S1052" s="3"/>
      <c r="T1052" s="2"/>
      <c r="U1052" s="3"/>
      <c r="V1052" s="3"/>
      <c r="W1052" s="2">
        <v>7.2</v>
      </c>
    </row>
    <row r="1053" spans="1:23">
      <c r="A1053" s="6"/>
      <c r="B1053" s="5"/>
      <c r="C1053" s="5"/>
      <c r="D1053" s="5"/>
      <c r="E1053" s="5" t="s">
        <v>88</v>
      </c>
      <c r="F1053" s="4"/>
      <c r="G1053" s="5"/>
      <c r="H1053" s="5" t="s">
        <v>38</v>
      </c>
      <c r="I1053" s="5"/>
      <c r="J1053" s="5"/>
      <c r="K1053" s="5"/>
      <c r="L1053" s="5"/>
      <c r="M1053" s="4"/>
      <c r="N1053" s="4"/>
      <c r="O1053" s="4"/>
      <c r="P1053" s="4"/>
      <c r="Q1053" s="4" t="s">
        <v>87</v>
      </c>
      <c r="R1053" s="4"/>
      <c r="S1053" s="4"/>
      <c r="T1053" s="5"/>
      <c r="U1053" s="4"/>
      <c r="V1053" s="4"/>
      <c r="W1053" s="5">
        <v>7.2</v>
      </c>
    </row>
    <row r="1054" spans="1:23">
      <c r="A1054" s="6"/>
      <c r="B1054" s="5"/>
      <c r="C1054" s="5"/>
      <c r="D1054" s="5"/>
      <c r="E1054" s="5" t="s">
        <v>88</v>
      </c>
      <c r="F1054" s="4"/>
      <c r="G1054" s="5"/>
      <c r="H1054" s="5" t="s">
        <v>38</v>
      </c>
      <c r="I1054" s="5"/>
      <c r="J1054" s="5"/>
      <c r="K1054" s="5"/>
      <c r="L1054" s="5"/>
      <c r="M1054" s="4"/>
      <c r="N1054" s="4"/>
      <c r="O1054" s="4"/>
      <c r="P1054" s="4"/>
      <c r="Q1054" s="4" t="s">
        <v>87</v>
      </c>
      <c r="R1054" s="4"/>
      <c r="S1054" s="4"/>
      <c r="T1054" s="5"/>
      <c r="U1054" s="4"/>
      <c r="V1054" s="4"/>
      <c r="W1054" s="5">
        <v>7.2</v>
      </c>
    </row>
    <row r="1055" spans="1:23">
      <c r="A1055" s="6"/>
      <c r="B1055" s="5"/>
      <c r="C1055" s="5"/>
      <c r="D1055" s="5"/>
      <c r="E1055" s="5" t="s">
        <v>88</v>
      </c>
      <c r="F1055" s="4"/>
      <c r="G1055" s="5"/>
      <c r="H1055" s="5" t="s">
        <v>38</v>
      </c>
      <c r="I1055" s="5"/>
      <c r="J1055" s="5"/>
      <c r="K1055" s="5"/>
      <c r="L1055" s="5"/>
      <c r="M1055" s="4"/>
      <c r="N1055" s="4"/>
      <c r="O1055" s="4"/>
      <c r="P1055" s="4"/>
      <c r="Q1055" s="4" t="s">
        <v>87</v>
      </c>
      <c r="R1055" s="4"/>
      <c r="S1055" s="4"/>
      <c r="T1055" s="5"/>
      <c r="U1055" s="4"/>
      <c r="V1055" s="4"/>
      <c r="W1055" s="5">
        <v>7.2</v>
      </c>
    </row>
    <row r="1056" spans="1:23">
      <c r="A1056" s="6"/>
      <c r="B1056" s="5"/>
      <c r="C1056" s="5"/>
      <c r="D1056" s="5"/>
      <c r="E1056" s="5" t="s">
        <v>88</v>
      </c>
      <c r="F1056" s="4"/>
      <c r="G1056" s="5"/>
      <c r="H1056" s="5" t="s">
        <v>38</v>
      </c>
      <c r="I1056" s="5"/>
      <c r="J1056" s="5"/>
      <c r="K1056" s="5"/>
      <c r="L1056" s="5"/>
      <c r="M1056" s="4"/>
      <c r="N1056" s="4"/>
      <c r="O1056" s="4"/>
      <c r="P1056" s="4"/>
      <c r="Q1056" s="4" t="s">
        <v>87</v>
      </c>
      <c r="R1056" s="4"/>
      <c r="S1056" s="4"/>
      <c r="T1056" s="5"/>
      <c r="U1056" s="4"/>
      <c r="V1056" s="4"/>
      <c r="W1056" s="5">
        <v>7.2</v>
      </c>
    </row>
    <row r="1057" spans="1:23">
      <c r="A1057" s="6"/>
      <c r="B1057" s="2"/>
      <c r="C1057" s="2"/>
      <c r="D1057" s="2"/>
      <c r="E1057" s="2" t="s">
        <v>88</v>
      </c>
      <c r="F1057" s="3"/>
      <c r="G1057" s="2"/>
      <c r="H1057" s="2" t="s">
        <v>38</v>
      </c>
      <c r="I1057" s="2"/>
      <c r="J1057" s="2"/>
      <c r="K1057" s="2"/>
      <c r="L1057" s="2"/>
      <c r="M1057" s="3"/>
      <c r="N1057" s="3"/>
      <c r="O1057" s="3"/>
      <c r="P1057" s="3"/>
      <c r="Q1057" s="3" t="s">
        <v>87</v>
      </c>
      <c r="R1057" s="3"/>
      <c r="S1057" s="3"/>
      <c r="T1057" s="2"/>
      <c r="U1057" s="3"/>
      <c r="V1057" s="3"/>
      <c r="W1057" s="2">
        <v>7.2</v>
      </c>
    </row>
    <row r="1058" spans="1:23">
      <c r="A1058" s="6"/>
      <c r="B1058" s="2"/>
      <c r="C1058" s="2"/>
      <c r="D1058" s="2"/>
      <c r="E1058" s="2" t="s">
        <v>88</v>
      </c>
      <c r="F1058" s="3"/>
      <c r="G1058" s="2"/>
      <c r="H1058" s="2" t="s">
        <v>38</v>
      </c>
      <c r="I1058" s="2"/>
      <c r="J1058" s="2"/>
      <c r="K1058" s="2"/>
      <c r="L1058" s="2"/>
      <c r="M1058" s="3"/>
      <c r="N1058" s="3"/>
      <c r="O1058" s="3"/>
      <c r="P1058" s="3"/>
      <c r="Q1058" s="3" t="s">
        <v>87</v>
      </c>
      <c r="R1058" s="3"/>
      <c r="S1058" s="3"/>
      <c r="T1058" s="2"/>
      <c r="U1058" s="3"/>
      <c r="V1058" s="3"/>
      <c r="W1058" s="2">
        <v>7.2</v>
      </c>
    </row>
    <row r="1059" spans="1:23">
      <c r="A1059" s="6"/>
      <c r="B1059" s="2"/>
      <c r="C1059" s="2"/>
      <c r="D1059" s="2"/>
      <c r="E1059" s="2" t="s">
        <v>88</v>
      </c>
      <c r="F1059" s="3"/>
      <c r="G1059" s="2"/>
      <c r="H1059" s="2" t="s">
        <v>38</v>
      </c>
      <c r="I1059" s="2"/>
      <c r="J1059" s="2"/>
      <c r="K1059" s="2"/>
      <c r="L1059" s="2"/>
      <c r="M1059" s="3"/>
      <c r="N1059" s="3"/>
      <c r="O1059" s="3"/>
      <c r="P1059" s="3"/>
      <c r="Q1059" s="3" t="s">
        <v>87</v>
      </c>
      <c r="R1059" s="3"/>
      <c r="S1059" s="3"/>
      <c r="T1059" s="2"/>
      <c r="U1059" s="3"/>
      <c r="V1059" s="3"/>
      <c r="W1059" s="2">
        <v>7.2</v>
      </c>
    </row>
    <row r="1060" spans="1:23">
      <c r="A1060" s="6"/>
      <c r="B1060" s="5"/>
      <c r="C1060" s="5"/>
      <c r="D1060" s="5"/>
      <c r="E1060" s="5" t="s">
        <v>88</v>
      </c>
      <c r="F1060" s="4"/>
      <c r="G1060" s="5"/>
      <c r="H1060" s="5" t="s">
        <v>38</v>
      </c>
      <c r="I1060" s="5"/>
      <c r="J1060" s="5"/>
      <c r="K1060" s="5"/>
      <c r="L1060" s="5"/>
      <c r="M1060" s="4"/>
      <c r="N1060" s="4"/>
      <c r="O1060" s="4"/>
      <c r="P1060" s="4"/>
      <c r="Q1060" s="4" t="s">
        <v>87</v>
      </c>
      <c r="R1060" s="4"/>
      <c r="S1060" s="4"/>
      <c r="T1060" s="5"/>
      <c r="U1060" s="4"/>
      <c r="V1060" s="4"/>
      <c r="W1060" s="5">
        <v>7.3</v>
      </c>
    </row>
    <row r="1061" spans="1:23">
      <c r="A1061" s="6"/>
      <c r="B1061" s="5"/>
      <c r="C1061" s="5"/>
      <c r="D1061" s="5"/>
      <c r="E1061" s="5" t="s">
        <v>88</v>
      </c>
      <c r="F1061" s="4"/>
      <c r="G1061" s="5"/>
      <c r="H1061" s="5" t="s">
        <v>38</v>
      </c>
      <c r="I1061" s="5"/>
      <c r="J1061" s="5"/>
      <c r="K1061" s="5"/>
      <c r="L1061" s="5"/>
      <c r="M1061" s="4"/>
      <c r="N1061" s="4"/>
      <c r="O1061" s="4"/>
      <c r="P1061" s="4"/>
      <c r="Q1061" s="4" t="s">
        <v>87</v>
      </c>
      <c r="R1061" s="4"/>
      <c r="S1061" s="4"/>
      <c r="T1061" s="5"/>
      <c r="U1061" s="4"/>
      <c r="V1061" s="4"/>
      <c r="W1061" s="5">
        <v>7.3</v>
      </c>
    </row>
    <row r="1062" spans="1:23">
      <c r="A1062" s="6"/>
      <c r="B1062" s="5"/>
      <c r="C1062" s="5"/>
      <c r="D1062" s="5"/>
      <c r="E1062" s="5" t="s">
        <v>88</v>
      </c>
      <c r="F1062" s="4"/>
      <c r="G1062" s="5"/>
      <c r="H1062" s="5" t="s">
        <v>38</v>
      </c>
      <c r="I1062" s="5"/>
      <c r="J1062" s="5"/>
      <c r="K1062" s="5"/>
      <c r="L1062" s="5"/>
      <c r="M1062" s="4"/>
      <c r="N1062" s="4"/>
      <c r="O1062" s="4"/>
      <c r="P1062" s="4"/>
      <c r="Q1062" s="4" t="s">
        <v>87</v>
      </c>
      <c r="R1062" s="4"/>
      <c r="S1062" s="4"/>
      <c r="T1062" s="5"/>
      <c r="U1062" s="4"/>
      <c r="V1062" s="4"/>
      <c r="W1062" s="5">
        <v>7.4</v>
      </c>
    </row>
    <row r="1063" spans="1:23">
      <c r="A1063" s="6"/>
      <c r="B1063" s="5"/>
      <c r="C1063" s="5"/>
      <c r="D1063" s="5"/>
      <c r="E1063" s="5" t="s">
        <v>88</v>
      </c>
      <c r="F1063" s="4"/>
      <c r="G1063" s="5"/>
      <c r="H1063" s="5" t="s">
        <v>38</v>
      </c>
      <c r="I1063" s="5"/>
      <c r="J1063" s="5"/>
      <c r="K1063" s="5"/>
      <c r="L1063" s="5"/>
      <c r="M1063" s="4"/>
      <c r="N1063" s="4"/>
      <c r="O1063" s="4"/>
      <c r="P1063" s="4"/>
      <c r="Q1063" s="4" t="s">
        <v>87</v>
      </c>
      <c r="R1063" s="4"/>
      <c r="S1063" s="4"/>
      <c r="T1063" s="5"/>
      <c r="U1063" s="4"/>
      <c r="V1063" s="4"/>
      <c r="W1063" s="5">
        <v>7.4</v>
      </c>
    </row>
    <row r="1064" spans="1:23">
      <c r="A1064" s="6"/>
      <c r="B1064" s="5"/>
      <c r="C1064" s="5"/>
      <c r="D1064" s="5"/>
      <c r="E1064" s="5" t="s">
        <v>88</v>
      </c>
      <c r="F1064" s="4"/>
      <c r="G1064" s="5"/>
      <c r="H1064" s="5" t="s">
        <v>38</v>
      </c>
      <c r="I1064" s="5"/>
      <c r="J1064" s="5"/>
      <c r="K1064" s="5"/>
      <c r="L1064" s="5"/>
      <c r="M1064" s="4"/>
      <c r="N1064" s="4"/>
      <c r="O1064" s="4"/>
      <c r="P1064" s="4"/>
      <c r="Q1064" s="4" t="s">
        <v>87</v>
      </c>
      <c r="R1064" s="4"/>
      <c r="S1064" s="4"/>
      <c r="T1064" s="5"/>
      <c r="U1064" s="4"/>
      <c r="V1064" s="4"/>
      <c r="W1064" s="5">
        <v>7.4</v>
      </c>
    </row>
    <row r="1065" spans="1:23">
      <c r="A1065" s="6"/>
      <c r="B1065" s="2"/>
      <c r="C1065" s="2"/>
      <c r="D1065" s="2"/>
      <c r="E1065" s="2" t="s">
        <v>88</v>
      </c>
      <c r="F1065" s="3"/>
      <c r="G1065" s="2"/>
      <c r="H1065" s="2" t="s">
        <v>38</v>
      </c>
      <c r="I1065" s="2"/>
      <c r="J1065" s="2"/>
      <c r="K1065" s="2"/>
      <c r="L1065" s="2"/>
      <c r="M1065" s="3"/>
      <c r="N1065" s="3"/>
      <c r="O1065" s="3"/>
      <c r="P1065" s="3"/>
      <c r="Q1065" s="3" t="s">
        <v>87</v>
      </c>
      <c r="R1065" s="3"/>
      <c r="S1065" s="3"/>
      <c r="T1065" s="2"/>
      <c r="U1065" s="3"/>
      <c r="V1065" s="3"/>
      <c r="W1065" s="2">
        <v>7.4</v>
      </c>
    </row>
    <row r="1066" spans="1:23">
      <c r="A1066" s="6"/>
      <c r="B1066" s="5"/>
      <c r="C1066" s="5"/>
      <c r="D1066" s="5"/>
      <c r="E1066" s="5" t="s">
        <v>88</v>
      </c>
      <c r="F1066" s="4"/>
      <c r="G1066" s="5"/>
      <c r="H1066" s="5" t="s">
        <v>38</v>
      </c>
      <c r="I1066" s="5"/>
      <c r="J1066" s="5"/>
      <c r="K1066" s="5"/>
      <c r="L1066" s="5"/>
      <c r="M1066" s="4"/>
      <c r="N1066" s="4"/>
      <c r="O1066" s="4"/>
      <c r="P1066" s="4"/>
      <c r="Q1066" s="4" t="s">
        <v>87</v>
      </c>
      <c r="R1066" s="4"/>
      <c r="S1066" s="4"/>
      <c r="T1066" s="5"/>
      <c r="U1066" s="4"/>
      <c r="V1066" s="4"/>
      <c r="W1066" s="5">
        <v>7.4</v>
      </c>
    </row>
    <row r="1067" spans="1:23">
      <c r="A1067" s="6"/>
      <c r="B1067" s="2"/>
      <c r="C1067" s="2"/>
      <c r="D1067" s="2"/>
      <c r="E1067" s="2" t="s">
        <v>88</v>
      </c>
      <c r="F1067" s="3"/>
      <c r="G1067" s="2"/>
      <c r="H1067" s="2" t="s">
        <v>38</v>
      </c>
      <c r="I1067" s="2"/>
      <c r="J1067" s="2"/>
      <c r="K1067" s="2"/>
      <c r="L1067" s="2"/>
      <c r="M1067" s="3"/>
      <c r="N1067" s="3"/>
      <c r="O1067" s="3"/>
      <c r="P1067" s="3"/>
      <c r="Q1067" s="3" t="s">
        <v>87</v>
      </c>
      <c r="R1067" s="3"/>
      <c r="S1067" s="3"/>
      <c r="T1067" s="2"/>
      <c r="U1067" s="3"/>
      <c r="V1067" s="3"/>
      <c r="W1067" s="2">
        <v>7.5</v>
      </c>
    </row>
    <row r="1068" spans="1:23">
      <c r="A1068" s="6"/>
      <c r="B1068" s="5"/>
      <c r="C1068" s="5"/>
      <c r="D1068" s="5"/>
      <c r="E1068" s="5" t="s">
        <v>88</v>
      </c>
      <c r="F1068" s="4"/>
      <c r="G1068" s="5"/>
      <c r="H1068" s="5" t="s">
        <v>38</v>
      </c>
      <c r="I1068" s="5"/>
      <c r="J1068" s="5"/>
      <c r="K1068" s="5"/>
      <c r="L1068" s="5"/>
      <c r="M1068" s="4"/>
      <c r="N1068" s="4"/>
      <c r="O1068" s="4"/>
      <c r="P1068" s="4"/>
      <c r="Q1068" s="4" t="s">
        <v>87</v>
      </c>
      <c r="R1068" s="4"/>
      <c r="S1068" s="4"/>
      <c r="T1068" s="5"/>
      <c r="U1068" s="4"/>
      <c r="V1068" s="4"/>
      <c r="W1068" s="5">
        <v>7.5</v>
      </c>
    </row>
    <row r="1069" spans="1:23">
      <c r="A1069" s="6"/>
      <c r="B1069" s="2"/>
      <c r="C1069" s="2"/>
      <c r="D1069" s="2"/>
      <c r="E1069" s="2" t="s">
        <v>88</v>
      </c>
      <c r="F1069" s="3"/>
      <c r="G1069" s="2"/>
      <c r="H1069" s="2" t="s">
        <v>38</v>
      </c>
      <c r="I1069" s="2"/>
      <c r="J1069" s="2"/>
      <c r="K1069" s="2"/>
      <c r="L1069" s="2"/>
      <c r="M1069" s="3"/>
      <c r="N1069" s="3"/>
      <c r="O1069" s="3"/>
      <c r="P1069" s="3"/>
      <c r="Q1069" s="3" t="s">
        <v>87</v>
      </c>
      <c r="R1069" s="3"/>
      <c r="S1069" s="3"/>
      <c r="T1069" s="2"/>
      <c r="U1069" s="3"/>
      <c r="V1069" s="3"/>
      <c r="W1069" s="2">
        <v>7.5</v>
      </c>
    </row>
    <row r="1070" spans="1:23">
      <c r="A1070" s="6"/>
      <c r="B1070" s="2"/>
      <c r="C1070" s="2"/>
      <c r="D1070" s="2"/>
      <c r="E1070" s="2" t="s">
        <v>88</v>
      </c>
      <c r="F1070" s="3"/>
      <c r="G1070" s="2"/>
      <c r="H1070" s="2" t="s">
        <v>38</v>
      </c>
      <c r="I1070" s="2"/>
      <c r="J1070" s="2"/>
      <c r="K1070" s="2"/>
      <c r="L1070" s="2"/>
      <c r="M1070" s="3"/>
      <c r="N1070" s="3"/>
      <c r="O1070" s="3"/>
      <c r="P1070" s="3"/>
      <c r="Q1070" s="3" t="s">
        <v>87</v>
      </c>
      <c r="R1070" s="3"/>
      <c r="S1070" s="3"/>
      <c r="T1070" s="2"/>
      <c r="U1070" s="3"/>
      <c r="V1070" s="3"/>
      <c r="W1070" s="2">
        <v>7.5</v>
      </c>
    </row>
    <row r="1071" spans="1:23">
      <c r="A1071" s="6"/>
      <c r="B1071" s="5"/>
      <c r="C1071" s="5"/>
      <c r="D1071" s="5"/>
      <c r="E1071" s="5" t="s">
        <v>88</v>
      </c>
      <c r="F1071" s="4"/>
      <c r="G1071" s="5"/>
      <c r="H1071" s="5" t="s">
        <v>38</v>
      </c>
      <c r="I1071" s="5"/>
      <c r="J1071" s="5"/>
      <c r="K1071" s="5"/>
      <c r="L1071" s="5"/>
      <c r="M1071" s="4"/>
      <c r="N1071" s="4"/>
      <c r="O1071" s="4"/>
      <c r="P1071" s="4"/>
      <c r="Q1071" s="4" t="s">
        <v>87</v>
      </c>
      <c r="R1071" s="4"/>
      <c r="S1071" s="4"/>
      <c r="T1071" s="5"/>
      <c r="U1071" s="4"/>
      <c r="V1071" s="4"/>
      <c r="W1071" s="5">
        <v>7.6</v>
      </c>
    </row>
    <row r="1072" spans="1:23">
      <c r="A1072" s="6"/>
      <c r="B1072" s="5"/>
      <c r="C1072" s="5"/>
      <c r="D1072" s="5"/>
      <c r="E1072" s="5" t="s">
        <v>88</v>
      </c>
      <c r="F1072" s="4"/>
      <c r="G1072" s="5"/>
      <c r="H1072" s="5" t="s">
        <v>38</v>
      </c>
      <c r="I1072" s="5"/>
      <c r="J1072" s="5"/>
      <c r="K1072" s="5"/>
      <c r="L1072" s="5"/>
      <c r="M1072" s="4"/>
      <c r="N1072" s="4"/>
      <c r="O1072" s="4"/>
      <c r="P1072" s="4"/>
      <c r="Q1072" s="4" t="s">
        <v>87</v>
      </c>
      <c r="R1072" s="4"/>
      <c r="S1072" s="4"/>
      <c r="T1072" s="5"/>
      <c r="U1072" s="5"/>
      <c r="V1072" s="4"/>
      <c r="W1072" s="5">
        <v>7.6</v>
      </c>
    </row>
    <row r="1073" spans="1:23">
      <c r="A1073" s="6"/>
      <c r="B1073" s="5"/>
      <c r="C1073" s="5"/>
      <c r="D1073" s="5"/>
      <c r="E1073" s="5" t="s">
        <v>88</v>
      </c>
      <c r="F1073" s="4"/>
      <c r="G1073" s="5"/>
      <c r="H1073" s="5" t="s">
        <v>38</v>
      </c>
      <c r="I1073" s="5"/>
      <c r="J1073" s="5"/>
      <c r="K1073" s="5"/>
      <c r="L1073" s="5"/>
      <c r="M1073" s="4"/>
      <c r="N1073" s="4"/>
      <c r="O1073" s="4"/>
      <c r="P1073" s="4"/>
      <c r="Q1073" s="4" t="s">
        <v>87</v>
      </c>
      <c r="R1073" s="4"/>
      <c r="S1073" s="4"/>
      <c r="T1073" s="5"/>
      <c r="U1073" s="5"/>
      <c r="V1073" s="4"/>
      <c r="W1073" s="5">
        <v>7.7</v>
      </c>
    </row>
    <row r="1074" spans="1:23">
      <c r="A1074" s="6"/>
      <c r="B1074" s="2"/>
      <c r="C1074" s="2"/>
      <c r="D1074" s="2"/>
      <c r="E1074" s="2" t="s">
        <v>88</v>
      </c>
      <c r="F1074" s="3"/>
      <c r="G1074" s="2"/>
      <c r="H1074" s="2" t="s">
        <v>38</v>
      </c>
      <c r="I1074" s="2"/>
      <c r="J1074" s="2"/>
      <c r="K1074" s="2"/>
      <c r="L1074" s="2"/>
      <c r="M1074" s="3"/>
      <c r="N1074" s="3"/>
      <c r="O1074" s="3"/>
      <c r="P1074" s="3"/>
      <c r="Q1074" s="3" t="s">
        <v>87</v>
      </c>
      <c r="R1074" s="3"/>
      <c r="S1074" s="3"/>
      <c r="T1074" s="2"/>
      <c r="U1074" s="2"/>
      <c r="V1074" s="3"/>
      <c r="W1074" s="2">
        <v>7.7</v>
      </c>
    </row>
    <row r="1075" spans="1:23">
      <c r="A1075" s="6"/>
      <c r="B1075" s="2"/>
      <c r="C1075" s="2"/>
      <c r="D1075" s="2"/>
      <c r="E1075" s="2" t="s">
        <v>88</v>
      </c>
      <c r="F1075" s="3"/>
      <c r="G1075" s="2"/>
      <c r="H1075" s="2" t="s">
        <v>38</v>
      </c>
      <c r="I1075" s="2"/>
      <c r="J1075" s="2"/>
      <c r="K1075" s="2"/>
      <c r="L1075" s="2"/>
      <c r="M1075" s="3"/>
      <c r="N1075" s="3"/>
      <c r="O1075" s="3"/>
      <c r="P1075" s="3"/>
      <c r="Q1075" s="3" t="s">
        <v>87</v>
      </c>
      <c r="R1075" s="3"/>
      <c r="S1075" s="3"/>
      <c r="T1075" s="2"/>
      <c r="U1075" s="2"/>
      <c r="V1075" s="3"/>
      <c r="W1075" s="2">
        <v>7.7</v>
      </c>
    </row>
    <row r="1076" spans="1:23">
      <c r="A1076" s="6"/>
      <c r="B1076" s="5"/>
      <c r="C1076" s="5"/>
      <c r="D1076" s="5"/>
      <c r="E1076" s="5" t="s">
        <v>88</v>
      </c>
      <c r="F1076" s="4"/>
      <c r="G1076" s="5"/>
      <c r="H1076" s="5" t="s">
        <v>38</v>
      </c>
      <c r="I1076" s="5"/>
      <c r="J1076" s="5"/>
      <c r="K1076" s="5"/>
      <c r="L1076" s="5"/>
      <c r="M1076" s="4"/>
      <c r="N1076" s="4"/>
      <c r="O1076" s="4"/>
      <c r="P1076" s="4"/>
      <c r="Q1076" s="4" t="s">
        <v>87</v>
      </c>
      <c r="R1076" s="4"/>
      <c r="S1076" s="4"/>
      <c r="T1076" s="5"/>
      <c r="U1076" s="5"/>
      <c r="V1076" s="4"/>
      <c r="W1076" s="5">
        <v>7.7</v>
      </c>
    </row>
    <row r="1077" spans="1:23">
      <c r="A1077" s="6"/>
      <c r="B1077" s="5"/>
      <c r="C1077" s="5"/>
      <c r="D1077" s="5"/>
      <c r="E1077" s="5" t="s">
        <v>88</v>
      </c>
      <c r="F1077" s="4"/>
      <c r="G1077" s="5"/>
      <c r="H1077" s="5" t="s">
        <v>38</v>
      </c>
      <c r="I1077" s="5"/>
      <c r="J1077" s="5"/>
      <c r="K1077" s="5"/>
      <c r="L1077" s="5"/>
      <c r="M1077" s="4"/>
      <c r="N1077" s="4"/>
      <c r="O1077" s="4"/>
      <c r="P1077" s="4"/>
      <c r="Q1077" s="4" t="s">
        <v>87</v>
      </c>
      <c r="R1077" s="4"/>
      <c r="S1077" s="4"/>
      <c r="T1077" s="5"/>
      <c r="U1077" s="5"/>
      <c r="V1077" s="4"/>
      <c r="W1077" s="5">
        <v>7.7</v>
      </c>
    </row>
    <row r="1078" spans="1:23">
      <c r="A1078" s="6"/>
      <c r="B1078" s="2"/>
      <c r="C1078" s="2"/>
      <c r="D1078" s="2"/>
      <c r="E1078" s="2" t="s">
        <v>88</v>
      </c>
      <c r="F1078" s="3"/>
      <c r="G1078" s="2"/>
      <c r="H1078" s="2" t="s">
        <v>38</v>
      </c>
      <c r="I1078" s="2"/>
      <c r="J1078" s="2"/>
      <c r="K1078" s="2"/>
      <c r="L1078" s="2"/>
      <c r="M1078" s="3"/>
      <c r="N1078" s="3"/>
      <c r="O1078" s="3"/>
      <c r="P1078" s="3"/>
      <c r="Q1078" s="3" t="s">
        <v>87</v>
      </c>
      <c r="R1078" s="3"/>
      <c r="S1078" s="3"/>
      <c r="T1078" s="2"/>
      <c r="U1078" s="2"/>
      <c r="V1078" s="3"/>
      <c r="W1078" s="2">
        <v>7.8</v>
      </c>
    </row>
    <row r="1079" spans="1:23">
      <c r="A1079" s="6"/>
      <c r="B1079" s="5"/>
      <c r="C1079" s="5"/>
      <c r="D1079" s="5"/>
      <c r="E1079" s="5" t="s">
        <v>88</v>
      </c>
      <c r="F1079" s="4"/>
      <c r="G1079" s="5"/>
      <c r="H1079" s="5" t="s">
        <v>38</v>
      </c>
      <c r="I1079" s="5"/>
      <c r="J1079" s="5"/>
      <c r="K1079" s="5"/>
      <c r="L1079" s="5"/>
      <c r="M1079" s="4"/>
      <c r="N1079" s="4"/>
      <c r="O1079" s="4"/>
      <c r="P1079" s="4"/>
      <c r="Q1079" s="4" t="s">
        <v>87</v>
      </c>
      <c r="R1079" s="4"/>
      <c r="S1079" s="4"/>
      <c r="T1079" s="5"/>
      <c r="U1079" s="5"/>
      <c r="V1079" s="4"/>
      <c r="W1079" s="5">
        <v>7.8</v>
      </c>
    </row>
    <row r="1080" spans="1:23">
      <c r="A1080" s="6"/>
      <c r="B1080" s="2"/>
      <c r="C1080" s="2"/>
      <c r="D1080" s="2"/>
      <c r="E1080" s="2" t="s">
        <v>88</v>
      </c>
      <c r="F1080" s="3"/>
      <c r="G1080" s="2"/>
      <c r="H1080" s="2" t="s">
        <v>38</v>
      </c>
      <c r="I1080" s="2"/>
      <c r="J1080" s="2"/>
      <c r="K1080" s="2"/>
      <c r="L1080" s="2"/>
      <c r="M1080" s="3"/>
      <c r="N1080" s="3"/>
      <c r="O1080" s="3"/>
      <c r="P1080" s="3"/>
      <c r="Q1080" s="3" t="s">
        <v>87</v>
      </c>
      <c r="R1080" s="3"/>
      <c r="S1080" s="3"/>
      <c r="T1080" s="2"/>
      <c r="U1080" s="2"/>
      <c r="V1080" s="3"/>
      <c r="W1080" s="2">
        <v>8</v>
      </c>
    </row>
    <row r="1081" spans="1:23">
      <c r="A1081" s="6"/>
      <c r="B1081" s="2"/>
      <c r="C1081" s="2"/>
      <c r="D1081" s="2"/>
      <c r="E1081" s="2" t="s">
        <v>88</v>
      </c>
      <c r="F1081" s="3"/>
      <c r="G1081" s="2"/>
      <c r="H1081" s="2" t="s">
        <v>38</v>
      </c>
      <c r="I1081" s="2"/>
      <c r="J1081" s="2"/>
      <c r="K1081" s="2"/>
      <c r="L1081" s="2"/>
      <c r="M1081" s="3"/>
      <c r="N1081" s="3" t="s">
        <v>128</v>
      </c>
      <c r="O1081" s="3" t="s">
        <v>91</v>
      </c>
      <c r="P1081" s="3"/>
      <c r="Q1081" s="3"/>
      <c r="R1081" s="3"/>
      <c r="S1081" s="3"/>
      <c r="T1081" s="2"/>
      <c r="U1081" s="2"/>
      <c r="V1081" s="3"/>
      <c r="W1081" s="2">
        <v>7.8</v>
      </c>
    </row>
    <row r="1082" spans="1:23">
      <c r="A1082" s="6"/>
      <c r="B1082" s="2"/>
      <c r="C1082" s="2"/>
      <c r="D1082" s="2"/>
      <c r="E1082" s="2" t="s">
        <v>88</v>
      </c>
      <c r="F1082" s="3"/>
      <c r="G1082" s="2"/>
      <c r="H1082" s="2" t="s">
        <v>38</v>
      </c>
      <c r="I1082" s="2"/>
      <c r="J1082" s="2"/>
      <c r="K1082" s="2"/>
      <c r="L1082" s="2"/>
      <c r="M1082" s="3"/>
      <c r="N1082" s="3"/>
      <c r="O1082" s="3" t="s">
        <v>91</v>
      </c>
      <c r="P1082" s="3"/>
      <c r="Q1082" s="3"/>
      <c r="R1082" s="3"/>
      <c r="S1082" s="3"/>
      <c r="T1082" s="2"/>
      <c r="U1082" s="2"/>
      <c r="V1082" s="3"/>
      <c r="W1082" s="2">
        <v>5.8</v>
      </c>
    </row>
    <row r="1083" spans="1:23">
      <c r="A1083" s="6"/>
      <c r="B1083" s="5"/>
      <c r="C1083" s="5"/>
      <c r="D1083" s="5"/>
      <c r="E1083" s="5" t="s">
        <v>88</v>
      </c>
      <c r="F1083" s="4"/>
      <c r="G1083" s="5"/>
      <c r="H1083" s="5" t="s">
        <v>38</v>
      </c>
      <c r="I1083" s="5"/>
      <c r="J1083" s="5"/>
      <c r="K1083" s="5"/>
      <c r="L1083" s="5"/>
      <c r="M1083" s="4"/>
      <c r="N1083" s="4"/>
      <c r="O1083" s="4" t="s">
        <v>91</v>
      </c>
      <c r="P1083" s="4"/>
      <c r="Q1083" s="4"/>
      <c r="R1083" s="4"/>
      <c r="S1083" s="4"/>
      <c r="T1083" s="5"/>
      <c r="U1083" s="5"/>
      <c r="V1083" s="4"/>
      <c r="W1083" s="5">
        <v>6.3</v>
      </c>
    </row>
    <row r="1084" spans="1:23">
      <c r="A1084" s="6"/>
      <c r="B1084" s="2"/>
      <c r="C1084" s="2"/>
      <c r="D1084" s="2"/>
      <c r="E1084" s="2" t="s">
        <v>88</v>
      </c>
      <c r="F1084" s="3"/>
      <c r="G1084" s="2"/>
      <c r="H1084" s="2" t="s">
        <v>38</v>
      </c>
      <c r="I1084" s="2"/>
      <c r="J1084" s="2"/>
      <c r="K1084" s="2"/>
      <c r="L1084" s="2"/>
      <c r="M1084" s="3"/>
      <c r="N1084" s="3" t="s">
        <v>128</v>
      </c>
      <c r="O1084" s="3"/>
      <c r="P1084" s="3"/>
      <c r="Q1084" s="3"/>
      <c r="R1084" s="3"/>
      <c r="S1084" s="3"/>
      <c r="T1084" s="2"/>
      <c r="U1084" s="2"/>
      <c r="V1084" s="3"/>
      <c r="W1084" s="2">
        <v>5.7</v>
      </c>
    </row>
    <row r="1085" spans="1:23">
      <c r="A1085" s="6"/>
      <c r="B1085" s="5"/>
      <c r="C1085" s="5"/>
      <c r="D1085" s="5"/>
      <c r="E1085" s="5" t="s">
        <v>88</v>
      </c>
      <c r="F1085" s="4"/>
      <c r="G1085" s="5"/>
      <c r="H1085" s="5" t="s">
        <v>38</v>
      </c>
      <c r="I1085" s="5"/>
      <c r="J1085" s="5"/>
      <c r="K1085" s="5"/>
      <c r="L1085" s="5"/>
      <c r="M1085" s="4"/>
      <c r="N1085" s="4" t="s">
        <v>128</v>
      </c>
      <c r="O1085" s="4"/>
      <c r="P1085" s="4"/>
      <c r="Q1085" s="4"/>
      <c r="R1085" s="4"/>
      <c r="S1085" s="4"/>
      <c r="T1085" s="5"/>
      <c r="U1085" s="5"/>
      <c r="V1085" s="4"/>
      <c r="W1085" s="5">
        <v>6</v>
      </c>
    </row>
    <row r="1086" spans="1:23">
      <c r="A1086" s="6"/>
      <c r="B1086" s="5"/>
      <c r="C1086" s="5"/>
      <c r="D1086" s="5"/>
      <c r="E1086" s="5" t="s">
        <v>88</v>
      </c>
      <c r="F1086" s="4"/>
      <c r="G1086" s="5"/>
      <c r="H1086" s="5" t="s">
        <v>38</v>
      </c>
      <c r="I1086" s="5"/>
      <c r="J1086" s="5"/>
      <c r="K1086" s="5"/>
      <c r="L1086" s="5"/>
      <c r="M1086" s="4"/>
      <c r="N1086" s="4" t="s">
        <v>128</v>
      </c>
      <c r="O1086" s="4"/>
      <c r="P1086" s="4"/>
      <c r="Q1086" s="4"/>
      <c r="R1086" s="4"/>
      <c r="S1086" s="4"/>
      <c r="T1086" s="5"/>
      <c r="U1086" s="5"/>
      <c r="V1086" s="4"/>
      <c r="W1086" s="5">
        <v>6.2</v>
      </c>
    </row>
    <row r="1087" spans="1:23">
      <c r="A1087" s="6"/>
      <c r="B1087" s="5"/>
      <c r="C1087" s="5"/>
      <c r="D1087" s="5"/>
      <c r="E1087" s="5" t="s">
        <v>88</v>
      </c>
      <c r="F1087" s="4"/>
      <c r="G1087" s="5"/>
      <c r="H1087" s="5" t="s">
        <v>38</v>
      </c>
      <c r="I1087" s="5"/>
      <c r="J1087" s="5"/>
      <c r="K1087" s="5"/>
      <c r="L1087" s="5"/>
      <c r="M1087" s="4"/>
      <c r="N1087" s="4" t="s">
        <v>128</v>
      </c>
      <c r="O1087" s="4"/>
      <c r="P1087" s="4"/>
      <c r="Q1087" s="4"/>
      <c r="R1087" s="4"/>
      <c r="S1087" s="4"/>
      <c r="T1087" s="5"/>
      <c r="U1087" s="5"/>
      <c r="V1087" s="4"/>
      <c r="W1087" s="5">
        <v>6.5</v>
      </c>
    </row>
    <row r="1088" spans="1:23">
      <c r="A1088" s="6"/>
      <c r="B1088" s="2"/>
      <c r="C1088" s="2"/>
      <c r="D1088" s="2"/>
      <c r="E1088" s="2" t="s">
        <v>88</v>
      </c>
      <c r="F1088" s="3"/>
      <c r="G1088" s="2"/>
      <c r="H1088" s="2" t="s">
        <v>38</v>
      </c>
      <c r="I1088" s="2"/>
      <c r="J1088" s="2"/>
      <c r="K1088" s="2"/>
      <c r="L1088" s="2"/>
      <c r="M1088" s="3"/>
      <c r="N1088" s="3" t="s">
        <v>128</v>
      </c>
      <c r="O1088" s="3"/>
      <c r="P1088" s="3"/>
      <c r="Q1088" s="3"/>
      <c r="R1088" s="3"/>
      <c r="S1088" s="3"/>
      <c r="T1088" s="2"/>
      <c r="U1088" s="2"/>
      <c r="V1088" s="3"/>
      <c r="W1088" s="2">
        <v>6.7</v>
      </c>
    </row>
    <row r="1089" spans="1:23">
      <c r="A1089" s="6"/>
      <c r="B1089" s="5"/>
      <c r="C1089" s="5"/>
      <c r="D1089" s="5"/>
      <c r="E1089" s="5" t="s">
        <v>88</v>
      </c>
      <c r="F1089" s="4"/>
      <c r="G1089" s="5"/>
      <c r="H1089" s="5" t="s">
        <v>38</v>
      </c>
      <c r="I1089" s="5"/>
      <c r="J1089" s="5"/>
      <c r="K1089" s="5"/>
      <c r="L1089" s="5"/>
      <c r="M1089" s="4"/>
      <c r="N1089" s="4" t="s">
        <v>128</v>
      </c>
      <c r="O1089" s="4"/>
      <c r="P1089" s="4"/>
      <c r="Q1089" s="4"/>
      <c r="R1089" s="4"/>
      <c r="S1089" s="4"/>
      <c r="T1089" s="5"/>
      <c r="U1089" s="5"/>
      <c r="V1089" s="4"/>
      <c r="W1089" s="5">
        <v>6.8</v>
      </c>
    </row>
    <row r="1090" spans="1:23">
      <c r="A1090" s="6"/>
      <c r="B1090" s="2"/>
      <c r="C1090" s="2"/>
      <c r="D1090" s="2"/>
      <c r="E1090" s="2" t="s">
        <v>88</v>
      </c>
      <c r="F1090" s="3"/>
      <c r="G1090" s="2"/>
      <c r="H1090" s="2" t="s">
        <v>38</v>
      </c>
      <c r="I1090" s="2"/>
      <c r="J1090" s="2"/>
      <c r="K1090" s="2"/>
      <c r="L1090" s="2"/>
      <c r="M1090" s="3"/>
      <c r="N1090" s="3" t="s">
        <v>128</v>
      </c>
      <c r="O1090" s="3"/>
      <c r="P1090" s="3"/>
      <c r="Q1090" s="3"/>
      <c r="R1090" s="3"/>
      <c r="S1090" s="3"/>
      <c r="T1090" s="2"/>
      <c r="U1090" s="2"/>
      <c r="V1090" s="3"/>
      <c r="W1090" s="2">
        <v>6.9</v>
      </c>
    </row>
    <row r="1091" spans="1:23">
      <c r="A1091" s="6"/>
      <c r="B1091" s="5"/>
      <c r="C1091" s="5"/>
      <c r="D1091" s="5"/>
      <c r="E1091" s="5" t="s">
        <v>88</v>
      </c>
      <c r="F1091" s="4"/>
      <c r="G1091" s="5"/>
      <c r="H1091" s="5" t="s">
        <v>38</v>
      </c>
      <c r="I1091" s="5"/>
      <c r="J1091" s="5"/>
      <c r="K1091" s="5"/>
      <c r="L1091" s="5"/>
      <c r="M1091" s="4"/>
      <c r="N1091" s="4" t="s">
        <v>128</v>
      </c>
      <c r="O1091" s="4"/>
      <c r="P1091" s="4"/>
      <c r="Q1091" s="4"/>
      <c r="R1091" s="4"/>
      <c r="S1091" s="4"/>
      <c r="T1091" s="5"/>
      <c r="U1091" s="5"/>
      <c r="V1091" s="4"/>
      <c r="W1091" s="5">
        <v>7.2</v>
      </c>
    </row>
    <row r="1092" spans="1:23">
      <c r="A1092" s="6"/>
      <c r="B1092" s="5"/>
      <c r="C1092" s="5"/>
      <c r="D1092" s="5"/>
      <c r="E1092" s="5" t="s">
        <v>88</v>
      </c>
      <c r="F1092" s="4"/>
      <c r="G1092" s="5"/>
      <c r="H1092" s="5" t="s">
        <v>38</v>
      </c>
      <c r="I1092" s="5"/>
      <c r="J1092" s="5"/>
      <c r="K1092" s="5"/>
      <c r="L1092" s="5"/>
      <c r="M1092" s="4"/>
      <c r="N1092" s="4" t="s">
        <v>128</v>
      </c>
      <c r="O1092" s="4"/>
      <c r="P1092" s="4"/>
      <c r="Q1092" s="4"/>
      <c r="R1092" s="4"/>
      <c r="S1092" s="4"/>
      <c r="T1092" s="5"/>
      <c r="U1092" s="5"/>
      <c r="V1092" s="4"/>
      <c r="W1092" s="5">
        <v>7.5</v>
      </c>
    </row>
    <row r="1093" spans="1:23">
      <c r="A1093" s="6"/>
      <c r="B1093" s="5"/>
      <c r="C1093" s="5"/>
      <c r="D1093" s="5"/>
      <c r="E1093" s="5" t="s">
        <v>88</v>
      </c>
      <c r="F1093" s="4"/>
      <c r="G1093" s="5"/>
      <c r="H1093" s="5" t="s">
        <v>38</v>
      </c>
      <c r="I1093" s="5"/>
      <c r="J1093" s="5" t="s">
        <v>70</v>
      </c>
      <c r="K1093" s="5"/>
      <c r="L1093" s="5"/>
      <c r="M1093" s="4" t="s">
        <v>94</v>
      </c>
      <c r="N1093" s="4"/>
      <c r="O1093" s="4"/>
      <c r="P1093" s="4"/>
      <c r="Q1093" s="4"/>
      <c r="R1093" s="4"/>
      <c r="S1093" s="4"/>
      <c r="T1093" s="5"/>
      <c r="U1093" s="5"/>
      <c r="V1093" s="4"/>
      <c r="W1093" s="5">
        <v>7</v>
      </c>
    </row>
    <row r="1094" spans="1:23">
      <c r="A1094" s="6"/>
      <c r="B1094" s="5"/>
      <c r="C1094" s="5"/>
      <c r="D1094" s="5"/>
      <c r="E1094" s="5" t="s">
        <v>88</v>
      </c>
      <c r="F1094" s="4"/>
      <c r="G1094" s="5"/>
      <c r="H1094" s="5" t="s">
        <v>38</v>
      </c>
      <c r="I1094" s="5"/>
      <c r="J1094" s="5"/>
      <c r="K1094" s="5"/>
      <c r="L1094" s="5"/>
      <c r="M1094" s="4" t="s">
        <v>94</v>
      </c>
      <c r="N1094" s="4"/>
      <c r="O1094" s="4"/>
      <c r="P1094" s="4"/>
      <c r="Q1094" s="4"/>
      <c r="R1094" s="4"/>
      <c r="S1094" s="4"/>
      <c r="T1094" s="5"/>
      <c r="U1094" s="5"/>
      <c r="V1094" s="4"/>
      <c r="W1094" s="5">
        <v>5.4</v>
      </c>
    </row>
    <row r="1095" spans="1:23">
      <c r="A1095" s="6"/>
      <c r="B1095" s="2"/>
      <c r="C1095" s="2"/>
      <c r="D1095" s="2"/>
      <c r="E1095" s="2" t="s">
        <v>88</v>
      </c>
      <c r="F1095" s="3"/>
      <c r="G1095" s="2"/>
      <c r="H1095" s="2" t="s">
        <v>38</v>
      </c>
      <c r="I1095" s="2"/>
      <c r="J1095" s="2" t="s">
        <v>70</v>
      </c>
      <c r="K1095" s="2"/>
      <c r="L1095" s="2"/>
      <c r="M1095" s="3"/>
      <c r="N1095" s="3"/>
      <c r="O1095" s="3"/>
      <c r="P1095" s="3"/>
      <c r="Q1095" s="3"/>
      <c r="R1095" s="3"/>
      <c r="S1095" s="3"/>
      <c r="T1095" s="2"/>
      <c r="U1095" s="2"/>
      <c r="V1095" s="3"/>
      <c r="W1095" s="2">
        <v>7</v>
      </c>
    </row>
    <row r="1096" spans="1:23">
      <c r="A1096" s="6"/>
      <c r="B1096" s="2"/>
      <c r="C1096" s="2"/>
      <c r="D1096" s="2"/>
      <c r="E1096" s="2" t="s">
        <v>88</v>
      </c>
      <c r="F1096" s="3"/>
      <c r="G1096" s="2"/>
      <c r="H1096" s="2" t="s">
        <v>38</v>
      </c>
      <c r="I1096" s="2"/>
      <c r="J1096" s="2" t="s">
        <v>70</v>
      </c>
      <c r="K1096" s="2"/>
      <c r="L1096" s="2"/>
      <c r="M1096" s="3"/>
      <c r="N1096" s="3"/>
      <c r="O1096" s="3"/>
      <c r="P1096" s="3"/>
      <c r="Q1096" s="3"/>
      <c r="R1096" s="3"/>
      <c r="S1096" s="3"/>
      <c r="T1096" s="2"/>
      <c r="U1096" s="2"/>
      <c r="V1096" s="3"/>
      <c r="W1096" s="2">
        <v>7.6</v>
      </c>
    </row>
    <row r="1097" spans="1:23">
      <c r="A1097" s="6"/>
      <c r="B1097" s="2"/>
      <c r="C1097" s="2"/>
      <c r="D1097" s="2"/>
      <c r="E1097" s="2" t="s">
        <v>88</v>
      </c>
      <c r="F1097" s="3"/>
      <c r="G1097" s="2"/>
      <c r="H1097" s="2" t="s">
        <v>38</v>
      </c>
      <c r="I1097" s="2"/>
      <c r="J1097" s="2" t="s">
        <v>70</v>
      </c>
      <c r="K1097" s="2"/>
      <c r="L1097" s="2"/>
      <c r="M1097" s="3"/>
      <c r="N1097" s="3"/>
      <c r="O1097" s="3"/>
      <c r="P1097" s="3"/>
      <c r="Q1097" s="3"/>
      <c r="R1097" s="3"/>
      <c r="S1097" s="3"/>
      <c r="T1097" s="2"/>
      <c r="U1097" s="2"/>
      <c r="V1097" s="3"/>
      <c r="W1097" s="2">
        <v>7.8</v>
      </c>
    </row>
    <row r="1098" spans="1:23">
      <c r="A1098" s="6"/>
      <c r="B1098" s="2"/>
      <c r="C1098" s="2"/>
      <c r="D1098" s="2"/>
      <c r="E1098" s="2" t="s">
        <v>88</v>
      </c>
      <c r="F1098" s="3"/>
      <c r="G1098" s="2"/>
      <c r="H1098" s="2" t="s">
        <v>38</v>
      </c>
      <c r="I1098" s="2"/>
      <c r="J1098" s="2"/>
      <c r="K1098" s="2"/>
      <c r="L1098" s="2"/>
      <c r="M1098" s="3"/>
      <c r="N1098" s="3"/>
      <c r="O1098" s="3"/>
      <c r="P1098" s="3"/>
      <c r="Q1098" s="3"/>
      <c r="R1098" s="3"/>
      <c r="S1098" s="3"/>
      <c r="T1098" s="2"/>
      <c r="U1098" s="2"/>
      <c r="V1098" s="3"/>
      <c r="W1098" s="2">
        <v>3.3</v>
      </c>
    </row>
    <row r="1099" spans="1:23">
      <c r="A1099" s="6"/>
      <c r="B1099" s="2"/>
      <c r="C1099" s="2"/>
      <c r="D1099" s="2"/>
      <c r="E1099" s="2" t="s">
        <v>88</v>
      </c>
      <c r="F1099" s="3"/>
      <c r="G1099" s="2"/>
      <c r="H1099" s="2" t="s">
        <v>38</v>
      </c>
      <c r="I1099" s="2"/>
      <c r="J1099" s="2"/>
      <c r="K1099" s="2"/>
      <c r="L1099" s="2"/>
      <c r="M1099" s="3"/>
      <c r="N1099" s="3"/>
      <c r="O1099" s="3"/>
      <c r="P1099" s="3"/>
      <c r="Q1099" s="3"/>
      <c r="R1099" s="3"/>
      <c r="S1099" s="3"/>
      <c r="T1099" s="2"/>
      <c r="U1099" s="2"/>
      <c r="V1099" s="3"/>
      <c r="W1099" s="2">
        <v>4.0999999999999996</v>
      </c>
    </row>
    <row r="1100" spans="1:23">
      <c r="A1100" s="6"/>
      <c r="B1100" s="5"/>
      <c r="C1100" s="5"/>
      <c r="D1100" s="5"/>
      <c r="E1100" s="5" t="s">
        <v>88</v>
      </c>
      <c r="F1100" s="4"/>
      <c r="G1100" s="5"/>
      <c r="H1100" s="5" t="s">
        <v>38</v>
      </c>
      <c r="I1100" s="5"/>
      <c r="J1100" s="5"/>
      <c r="K1100" s="5"/>
      <c r="L1100" s="5"/>
      <c r="M1100" s="4"/>
      <c r="N1100" s="4"/>
      <c r="O1100" s="4"/>
      <c r="P1100" s="4"/>
      <c r="Q1100" s="4"/>
      <c r="R1100" s="4"/>
      <c r="S1100" s="4"/>
      <c r="T1100" s="5"/>
      <c r="U1100" s="5"/>
      <c r="V1100" s="4"/>
      <c r="W1100" s="5">
        <v>4.7</v>
      </c>
    </row>
    <row r="1101" spans="1:23">
      <c r="A1101" s="6"/>
      <c r="B1101" s="2"/>
      <c r="C1101" s="2"/>
      <c r="D1101" s="2"/>
      <c r="E1101" s="2" t="s">
        <v>88</v>
      </c>
      <c r="F1101" s="3"/>
      <c r="G1101" s="2"/>
      <c r="H1101" s="2" t="s">
        <v>38</v>
      </c>
      <c r="I1101" s="2"/>
      <c r="J1101" s="2"/>
      <c r="K1101" s="2"/>
      <c r="L1101" s="2"/>
      <c r="M1101" s="3"/>
      <c r="N1101" s="3"/>
      <c r="O1101" s="3"/>
      <c r="P1101" s="3"/>
      <c r="Q1101" s="3"/>
      <c r="R1101" s="3"/>
      <c r="S1101" s="3"/>
      <c r="T1101" s="2"/>
      <c r="U1101" s="2"/>
      <c r="V1101" s="3"/>
      <c r="W1101" s="2">
        <v>4.7</v>
      </c>
    </row>
    <row r="1102" spans="1:23">
      <c r="A1102" s="6"/>
      <c r="B1102" s="5"/>
      <c r="C1102" s="5"/>
      <c r="D1102" s="5"/>
      <c r="E1102" s="5" t="s">
        <v>88</v>
      </c>
      <c r="F1102" s="4"/>
      <c r="G1102" s="5"/>
      <c r="H1102" s="5" t="s">
        <v>38</v>
      </c>
      <c r="I1102" s="5"/>
      <c r="J1102" s="5"/>
      <c r="K1102" s="5"/>
      <c r="L1102" s="5"/>
      <c r="M1102" s="4"/>
      <c r="N1102" s="4"/>
      <c r="O1102" s="4"/>
      <c r="P1102" s="4"/>
      <c r="Q1102" s="4"/>
      <c r="R1102" s="4"/>
      <c r="S1102" s="4"/>
      <c r="T1102" s="5"/>
      <c r="U1102" s="5"/>
      <c r="V1102" s="4"/>
      <c r="W1102" s="5">
        <v>4.7</v>
      </c>
    </row>
    <row r="1103" spans="1:23">
      <c r="A1103" s="6"/>
      <c r="B1103" s="5"/>
      <c r="C1103" s="5"/>
      <c r="D1103" s="5"/>
      <c r="E1103" s="5" t="s">
        <v>88</v>
      </c>
      <c r="F1103" s="4"/>
      <c r="G1103" s="5"/>
      <c r="H1103" s="5" t="s">
        <v>38</v>
      </c>
      <c r="I1103" s="5"/>
      <c r="J1103" s="5"/>
      <c r="K1103" s="5"/>
      <c r="L1103" s="5"/>
      <c r="M1103" s="4"/>
      <c r="N1103" s="4"/>
      <c r="O1103" s="4"/>
      <c r="P1103" s="4"/>
      <c r="Q1103" s="4"/>
      <c r="R1103" s="4"/>
      <c r="S1103" s="4"/>
      <c r="T1103" s="5"/>
      <c r="U1103" s="5"/>
      <c r="V1103" s="4"/>
      <c r="W1103" s="5">
        <v>4.9000000000000004</v>
      </c>
    </row>
    <row r="1104" spans="1:23">
      <c r="A1104" s="6"/>
      <c r="B1104" s="2"/>
      <c r="C1104" s="2"/>
      <c r="D1104" s="2"/>
      <c r="E1104" s="2" t="s">
        <v>88</v>
      </c>
      <c r="F1104" s="3"/>
      <c r="G1104" s="2"/>
      <c r="H1104" s="2" t="s">
        <v>38</v>
      </c>
      <c r="I1104" s="2"/>
      <c r="J1104" s="2"/>
      <c r="K1104" s="2"/>
      <c r="L1104" s="2"/>
      <c r="M1104" s="3"/>
      <c r="N1104" s="3"/>
      <c r="O1104" s="3"/>
      <c r="P1104" s="3"/>
      <c r="Q1104" s="3"/>
      <c r="R1104" s="3"/>
      <c r="S1104" s="3"/>
      <c r="T1104" s="2"/>
      <c r="U1104" s="2"/>
      <c r="V1104" s="3"/>
      <c r="W1104" s="2">
        <v>4.9000000000000004</v>
      </c>
    </row>
    <row r="1105" spans="1:23">
      <c r="A1105" s="6"/>
      <c r="B1105" s="2"/>
      <c r="C1105" s="2"/>
      <c r="D1105" s="2"/>
      <c r="E1105" s="2" t="s">
        <v>88</v>
      </c>
      <c r="F1105" s="3"/>
      <c r="G1105" s="2"/>
      <c r="H1105" s="2" t="s">
        <v>38</v>
      </c>
      <c r="I1105" s="2"/>
      <c r="J1105" s="2"/>
      <c r="K1105" s="2"/>
      <c r="L1105" s="2"/>
      <c r="M1105" s="3"/>
      <c r="N1105" s="3"/>
      <c r="O1105" s="3"/>
      <c r="P1105" s="3"/>
      <c r="Q1105" s="3"/>
      <c r="R1105" s="3"/>
      <c r="S1105" s="3"/>
      <c r="T1105" s="2"/>
      <c r="U1105" s="2"/>
      <c r="V1105" s="3"/>
      <c r="W1105" s="2">
        <v>5</v>
      </c>
    </row>
    <row r="1106" spans="1:23">
      <c r="A1106" s="6"/>
      <c r="B1106" s="5"/>
      <c r="C1106" s="5"/>
      <c r="D1106" s="5"/>
      <c r="E1106" s="5" t="s">
        <v>88</v>
      </c>
      <c r="F1106" s="4"/>
      <c r="G1106" s="5"/>
      <c r="H1106" s="5" t="s">
        <v>38</v>
      </c>
      <c r="I1106" s="5"/>
      <c r="J1106" s="5"/>
      <c r="K1106" s="5"/>
      <c r="L1106" s="5"/>
      <c r="M1106" s="4"/>
      <c r="N1106" s="4"/>
      <c r="O1106" s="4"/>
      <c r="P1106" s="4"/>
      <c r="Q1106" s="4"/>
      <c r="R1106" s="4"/>
      <c r="S1106" s="4"/>
      <c r="T1106" s="5"/>
      <c r="U1106" s="5"/>
      <c r="V1106" s="4"/>
      <c r="W1106" s="5">
        <v>5.3</v>
      </c>
    </row>
    <row r="1107" spans="1:23">
      <c r="A1107" s="6"/>
      <c r="B1107" s="2"/>
      <c r="C1107" s="2"/>
      <c r="D1107" s="2"/>
      <c r="E1107" s="2" t="s">
        <v>88</v>
      </c>
      <c r="F1107" s="3"/>
      <c r="G1107" s="2"/>
      <c r="H1107" s="2" t="s">
        <v>38</v>
      </c>
      <c r="I1107" s="2"/>
      <c r="J1107" s="2"/>
      <c r="K1107" s="2"/>
      <c r="L1107" s="2"/>
      <c r="M1107" s="3"/>
      <c r="N1107" s="3"/>
      <c r="O1107" s="3"/>
      <c r="P1107" s="3"/>
      <c r="Q1107" s="3"/>
      <c r="R1107" s="3"/>
      <c r="S1107" s="3"/>
      <c r="T1107" s="2"/>
      <c r="U1107" s="2"/>
      <c r="V1107" s="3"/>
      <c r="W1107" s="2">
        <v>5.4</v>
      </c>
    </row>
    <row r="1108" spans="1:23">
      <c r="A1108" s="6"/>
      <c r="B1108" s="2"/>
      <c r="C1108" s="2"/>
      <c r="D1108" s="2"/>
      <c r="E1108" s="2" t="s">
        <v>88</v>
      </c>
      <c r="F1108" s="3"/>
      <c r="G1108" s="2"/>
      <c r="H1108" s="2" t="s">
        <v>38</v>
      </c>
      <c r="I1108" s="2"/>
      <c r="J1108" s="2"/>
      <c r="K1108" s="2"/>
      <c r="L1108" s="2"/>
      <c r="M1108" s="3"/>
      <c r="N1108" s="3"/>
      <c r="O1108" s="3"/>
      <c r="P1108" s="3"/>
      <c r="Q1108" s="3"/>
      <c r="R1108" s="3"/>
      <c r="S1108" s="3"/>
      <c r="T1108" s="2"/>
      <c r="U1108" s="2"/>
      <c r="V1108" s="3"/>
      <c r="W1108" s="2">
        <v>5.4</v>
      </c>
    </row>
    <row r="1109" spans="1:23">
      <c r="A1109" s="6"/>
      <c r="B1109" s="5"/>
      <c r="C1109" s="5"/>
      <c r="D1109" s="5"/>
      <c r="E1109" s="5" t="s">
        <v>88</v>
      </c>
      <c r="F1109" s="4"/>
      <c r="G1109" s="5"/>
      <c r="H1109" s="5" t="s">
        <v>38</v>
      </c>
      <c r="I1109" s="5"/>
      <c r="J1109" s="5"/>
      <c r="K1109" s="5"/>
      <c r="L1109" s="5"/>
      <c r="M1109" s="4"/>
      <c r="N1109" s="4"/>
      <c r="O1109" s="4"/>
      <c r="P1109" s="4"/>
      <c r="Q1109" s="4"/>
      <c r="R1109" s="4"/>
      <c r="S1109" s="4"/>
      <c r="T1109" s="5"/>
      <c r="U1109" s="5"/>
      <c r="V1109" s="4"/>
      <c r="W1109" s="5">
        <v>5.5</v>
      </c>
    </row>
    <row r="1110" spans="1:23">
      <c r="A1110" s="6"/>
      <c r="B1110" s="5"/>
      <c r="C1110" s="5"/>
      <c r="D1110" s="5"/>
      <c r="E1110" s="5" t="s">
        <v>88</v>
      </c>
      <c r="F1110" s="4"/>
      <c r="G1110" s="5"/>
      <c r="H1110" s="5" t="s">
        <v>38</v>
      </c>
      <c r="I1110" s="5"/>
      <c r="J1110" s="5"/>
      <c r="K1110" s="5"/>
      <c r="L1110" s="5"/>
      <c r="M1110" s="4"/>
      <c r="N1110" s="4"/>
      <c r="O1110" s="4"/>
      <c r="P1110" s="4"/>
      <c r="Q1110" s="4"/>
      <c r="R1110" s="4"/>
      <c r="S1110" s="4"/>
      <c r="T1110" s="5"/>
      <c r="U1110" s="5"/>
      <c r="V1110" s="4"/>
      <c r="W1110" s="5">
        <v>5.5</v>
      </c>
    </row>
    <row r="1111" spans="1:23">
      <c r="A1111" s="6"/>
      <c r="B1111" s="2"/>
      <c r="C1111" s="2"/>
      <c r="D1111" s="2"/>
      <c r="E1111" s="2" t="s">
        <v>88</v>
      </c>
      <c r="F1111" s="3"/>
      <c r="G1111" s="2"/>
      <c r="H1111" s="2" t="s">
        <v>38</v>
      </c>
      <c r="I1111" s="2"/>
      <c r="J1111" s="2"/>
      <c r="K1111" s="2"/>
      <c r="L1111" s="2"/>
      <c r="M1111" s="3"/>
      <c r="N1111" s="3"/>
      <c r="O1111" s="3"/>
      <c r="P1111" s="3"/>
      <c r="Q1111" s="3"/>
      <c r="R1111" s="3"/>
      <c r="S1111" s="3"/>
      <c r="T1111" s="2"/>
      <c r="U1111" s="2"/>
      <c r="V1111" s="3"/>
      <c r="W1111" s="2">
        <v>5.6</v>
      </c>
    </row>
    <row r="1112" spans="1:23">
      <c r="A1112" s="6"/>
      <c r="B1112" s="5"/>
      <c r="C1112" s="5"/>
      <c r="D1112" s="5"/>
      <c r="E1112" s="5" t="s">
        <v>88</v>
      </c>
      <c r="F1112" s="4"/>
      <c r="G1112" s="5"/>
      <c r="H1112" s="5" t="s">
        <v>38</v>
      </c>
      <c r="I1112" s="5"/>
      <c r="J1112" s="5"/>
      <c r="K1112" s="5"/>
      <c r="L1112" s="5"/>
      <c r="M1112" s="4"/>
      <c r="N1112" s="4"/>
      <c r="O1112" s="4"/>
      <c r="P1112" s="4"/>
      <c r="Q1112" s="4"/>
      <c r="R1112" s="4"/>
      <c r="S1112" s="4"/>
      <c r="T1112" s="5"/>
      <c r="U1112" s="5"/>
      <c r="V1112" s="4"/>
      <c r="W1112" s="5">
        <v>5.6</v>
      </c>
    </row>
    <row r="1113" spans="1:23">
      <c r="A1113" s="6"/>
      <c r="B1113" s="2"/>
      <c r="C1113" s="2"/>
      <c r="D1113" s="2"/>
      <c r="E1113" s="2" t="s">
        <v>88</v>
      </c>
      <c r="F1113" s="3"/>
      <c r="G1113" s="2"/>
      <c r="H1113" s="2" t="s">
        <v>38</v>
      </c>
      <c r="I1113" s="2"/>
      <c r="J1113" s="2"/>
      <c r="K1113" s="2"/>
      <c r="L1113" s="2"/>
      <c r="M1113" s="3"/>
      <c r="N1113" s="3"/>
      <c r="O1113" s="3"/>
      <c r="P1113" s="3"/>
      <c r="Q1113" s="3"/>
      <c r="R1113" s="3"/>
      <c r="S1113" s="3"/>
      <c r="T1113" s="2"/>
      <c r="U1113" s="2"/>
      <c r="V1113" s="3"/>
      <c r="W1113" s="2">
        <v>5.6</v>
      </c>
    </row>
    <row r="1114" spans="1:23">
      <c r="A1114" s="6"/>
      <c r="B1114" s="5"/>
      <c r="C1114" s="5"/>
      <c r="D1114" s="5"/>
      <c r="E1114" s="5" t="s">
        <v>88</v>
      </c>
      <c r="F1114" s="4"/>
      <c r="G1114" s="5"/>
      <c r="H1114" s="5" t="s">
        <v>38</v>
      </c>
      <c r="I1114" s="5"/>
      <c r="J1114" s="5"/>
      <c r="K1114" s="5"/>
      <c r="L1114" s="5"/>
      <c r="M1114" s="4"/>
      <c r="N1114" s="4"/>
      <c r="O1114" s="4"/>
      <c r="P1114" s="4"/>
      <c r="Q1114" s="4"/>
      <c r="R1114" s="4"/>
      <c r="S1114" s="4"/>
      <c r="T1114" s="5"/>
      <c r="U1114" s="5"/>
      <c r="V1114" s="4"/>
      <c r="W1114" s="5">
        <v>5.6</v>
      </c>
    </row>
    <row r="1115" spans="1:23">
      <c r="A1115" s="6"/>
      <c r="B1115" s="2"/>
      <c r="C1115" s="2"/>
      <c r="D1115" s="2"/>
      <c r="E1115" s="2" t="s">
        <v>88</v>
      </c>
      <c r="F1115" s="3"/>
      <c r="G1115" s="2"/>
      <c r="H1115" s="2" t="s">
        <v>38</v>
      </c>
      <c r="I1115" s="2"/>
      <c r="J1115" s="2"/>
      <c r="K1115" s="2"/>
      <c r="L1115" s="2"/>
      <c r="M1115" s="3"/>
      <c r="N1115" s="3"/>
      <c r="O1115" s="3"/>
      <c r="P1115" s="3"/>
      <c r="Q1115" s="3"/>
      <c r="R1115" s="3"/>
      <c r="S1115" s="3"/>
      <c r="T1115" s="2"/>
      <c r="U1115" s="2"/>
      <c r="V1115" s="3"/>
      <c r="W1115" s="2">
        <v>5.6</v>
      </c>
    </row>
    <row r="1116" spans="1:23">
      <c r="A1116" s="6"/>
      <c r="B1116" s="2"/>
      <c r="C1116" s="2"/>
      <c r="D1116" s="2"/>
      <c r="E1116" s="2" t="s">
        <v>88</v>
      </c>
      <c r="F1116" s="3"/>
      <c r="G1116" s="2"/>
      <c r="H1116" s="2" t="s">
        <v>38</v>
      </c>
      <c r="I1116" s="2"/>
      <c r="J1116" s="2"/>
      <c r="K1116" s="2"/>
      <c r="L1116" s="2"/>
      <c r="M1116" s="3"/>
      <c r="N1116" s="3"/>
      <c r="O1116" s="3"/>
      <c r="P1116" s="3"/>
      <c r="Q1116" s="3"/>
      <c r="R1116" s="3"/>
      <c r="S1116" s="3"/>
      <c r="T1116" s="2"/>
      <c r="U1116" s="2"/>
      <c r="V1116" s="3"/>
      <c r="W1116" s="2">
        <v>5.7</v>
      </c>
    </row>
    <row r="1117" spans="1:23">
      <c r="A1117" s="6"/>
      <c r="B1117" s="5"/>
      <c r="C1117" s="5"/>
      <c r="D1117" s="5"/>
      <c r="E1117" s="5" t="s">
        <v>88</v>
      </c>
      <c r="F1117" s="4"/>
      <c r="G1117" s="5"/>
      <c r="H1117" s="5" t="s">
        <v>38</v>
      </c>
      <c r="I1117" s="5"/>
      <c r="J1117" s="5"/>
      <c r="K1117" s="5"/>
      <c r="L1117" s="5"/>
      <c r="M1117" s="4"/>
      <c r="N1117" s="4"/>
      <c r="O1117" s="4"/>
      <c r="P1117" s="4"/>
      <c r="Q1117" s="4"/>
      <c r="R1117" s="4"/>
      <c r="S1117" s="4"/>
      <c r="T1117" s="5"/>
      <c r="U1117" s="5"/>
      <c r="V1117" s="4"/>
      <c r="W1117" s="5">
        <v>5.7</v>
      </c>
    </row>
    <row r="1118" spans="1:23">
      <c r="A1118" s="6"/>
      <c r="B1118" s="2"/>
      <c r="C1118" s="2"/>
      <c r="D1118" s="2"/>
      <c r="E1118" s="2" t="s">
        <v>88</v>
      </c>
      <c r="F1118" s="3"/>
      <c r="G1118" s="2"/>
      <c r="H1118" s="2" t="s">
        <v>38</v>
      </c>
      <c r="I1118" s="2"/>
      <c r="J1118" s="2"/>
      <c r="K1118" s="2"/>
      <c r="L1118" s="2"/>
      <c r="M1118" s="3"/>
      <c r="N1118" s="3"/>
      <c r="O1118" s="3"/>
      <c r="P1118" s="3"/>
      <c r="Q1118" s="3"/>
      <c r="R1118" s="3"/>
      <c r="S1118" s="3"/>
      <c r="T1118" s="2"/>
      <c r="U1118" s="3"/>
      <c r="V1118" s="2"/>
      <c r="W1118" s="2">
        <v>5.7</v>
      </c>
    </row>
    <row r="1119" spans="1:23">
      <c r="A1119" s="6"/>
      <c r="B1119" s="2"/>
      <c r="C1119" s="2"/>
      <c r="D1119" s="2"/>
      <c r="E1119" s="2" t="s">
        <v>88</v>
      </c>
      <c r="F1119" s="3"/>
      <c r="G1119" s="2"/>
      <c r="H1119" s="2" t="s">
        <v>38</v>
      </c>
      <c r="I1119" s="2"/>
      <c r="J1119" s="2"/>
      <c r="K1119" s="2"/>
      <c r="L1119" s="2"/>
      <c r="M1119" s="3"/>
      <c r="N1119" s="3"/>
      <c r="O1119" s="3"/>
      <c r="P1119" s="3"/>
      <c r="Q1119" s="3"/>
      <c r="R1119" s="3"/>
      <c r="S1119" s="3"/>
      <c r="T1119" s="2"/>
      <c r="U1119" s="3"/>
      <c r="V1119" s="2"/>
      <c r="W1119" s="2">
        <v>5.7</v>
      </c>
    </row>
    <row r="1120" spans="1:23">
      <c r="A1120" s="6"/>
      <c r="B1120" s="2"/>
      <c r="C1120" s="2"/>
      <c r="D1120" s="2"/>
      <c r="E1120" s="2" t="s">
        <v>88</v>
      </c>
      <c r="F1120" s="3"/>
      <c r="G1120" s="2"/>
      <c r="H1120" s="2" t="s">
        <v>38</v>
      </c>
      <c r="I1120" s="2"/>
      <c r="J1120" s="2"/>
      <c r="K1120" s="2"/>
      <c r="L1120" s="2"/>
      <c r="M1120" s="3"/>
      <c r="N1120" s="3"/>
      <c r="O1120" s="3"/>
      <c r="P1120" s="3"/>
      <c r="Q1120" s="3"/>
      <c r="R1120" s="3"/>
      <c r="S1120" s="3"/>
      <c r="T1120" s="2"/>
      <c r="U1120" s="3"/>
      <c r="V1120" s="2"/>
      <c r="W1120" s="2">
        <v>5.8</v>
      </c>
    </row>
    <row r="1121" spans="1:23">
      <c r="A1121" s="6"/>
      <c r="B1121" s="5"/>
      <c r="C1121" s="5"/>
      <c r="D1121" s="5"/>
      <c r="E1121" s="5" t="s">
        <v>88</v>
      </c>
      <c r="F1121" s="4"/>
      <c r="G1121" s="5"/>
      <c r="H1121" s="5" t="s">
        <v>38</v>
      </c>
      <c r="I1121" s="5"/>
      <c r="J1121" s="5"/>
      <c r="K1121" s="5"/>
      <c r="L1121" s="5"/>
      <c r="M1121" s="4"/>
      <c r="N1121" s="4"/>
      <c r="O1121" s="4"/>
      <c r="P1121" s="4"/>
      <c r="Q1121" s="4"/>
      <c r="R1121" s="4"/>
      <c r="S1121" s="4"/>
      <c r="T1121" s="5"/>
      <c r="U1121" s="4"/>
      <c r="V1121" s="5"/>
      <c r="W1121" s="5">
        <v>5.8</v>
      </c>
    </row>
    <row r="1122" spans="1:23">
      <c r="A1122" s="6"/>
      <c r="B1122" s="5"/>
      <c r="C1122" s="5"/>
      <c r="D1122" s="5"/>
      <c r="E1122" s="5" t="s">
        <v>88</v>
      </c>
      <c r="F1122" s="4"/>
      <c r="G1122" s="5"/>
      <c r="H1122" s="5" t="s">
        <v>38</v>
      </c>
      <c r="I1122" s="5"/>
      <c r="J1122" s="5"/>
      <c r="K1122" s="5"/>
      <c r="L1122" s="5"/>
      <c r="M1122" s="4"/>
      <c r="N1122" s="4"/>
      <c r="O1122" s="4"/>
      <c r="P1122" s="4"/>
      <c r="Q1122" s="4"/>
      <c r="R1122" s="4"/>
      <c r="S1122" s="4"/>
      <c r="T1122" s="5"/>
      <c r="U1122" s="4"/>
      <c r="V1122" s="5"/>
      <c r="W1122" s="5">
        <v>5.8</v>
      </c>
    </row>
    <row r="1123" spans="1:23">
      <c r="A1123" s="6"/>
      <c r="B1123" s="2"/>
      <c r="C1123" s="2"/>
      <c r="D1123" s="2"/>
      <c r="E1123" s="2" t="s">
        <v>88</v>
      </c>
      <c r="F1123" s="3"/>
      <c r="G1123" s="2"/>
      <c r="H1123" s="2" t="s">
        <v>38</v>
      </c>
      <c r="I1123" s="2"/>
      <c r="J1123" s="2"/>
      <c r="K1123" s="2"/>
      <c r="L1123" s="2"/>
      <c r="M1123" s="3"/>
      <c r="N1123" s="3"/>
      <c r="O1123" s="3"/>
      <c r="P1123" s="3"/>
      <c r="Q1123" s="3"/>
      <c r="R1123" s="3"/>
      <c r="S1123" s="3"/>
      <c r="T1123" s="2"/>
      <c r="U1123" s="3"/>
      <c r="V1123" s="2"/>
      <c r="W1123" s="2">
        <v>5.9</v>
      </c>
    </row>
    <row r="1124" spans="1:23">
      <c r="A1124" s="6"/>
      <c r="B1124" s="2"/>
      <c r="C1124" s="2"/>
      <c r="D1124" s="2"/>
      <c r="E1124" s="2" t="s">
        <v>88</v>
      </c>
      <c r="F1124" s="3"/>
      <c r="G1124" s="2"/>
      <c r="H1124" s="2" t="s">
        <v>38</v>
      </c>
      <c r="I1124" s="2"/>
      <c r="J1124" s="2"/>
      <c r="K1124" s="2"/>
      <c r="L1124" s="2"/>
      <c r="M1124" s="3"/>
      <c r="N1124" s="3"/>
      <c r="O1124" s="3"/>
      <c r="P1124" s="3"/>
      <c r="Q1124" s="3"/>
      <c r="R1124" s="3"/>
      <c r="S1124" s="3"/>
      <c r="T1124" s="2"/>
      <c r="U1124" s="3"/>
      <c r="V1124" s="2"/>
      <c r="W1124" s="2">
        <v>5.9</v>
      </c>
    </row>
    <row r="1125" spans="1:23">
      <c r="A1125" s="6"/>
      <c r="B1125" s="5"/>
      <c r="C1125" s="5"/>
      <c r="D1125" s="5"/>
      <c r="E1125" s="5" t="s">
        <v>88</v>
      </c>
      <c r="F1125" s="4"/>
      <c r="G1125" s="5"/>
      <c r="H1125" s="5" t="s">
        <v>38</v>
      </c>
      <c r="I1125" s="5"/>
      <c r="J1125" s="5"/>
      <c r="K1125" s="5"/>
      <c r="L1125" s="5"/>
      <c r="M1125" s="4"/>
      <c r="N1125" s="4"/>
      <c r="O1125" s="4"/>
      <c r="P1125" s="4"/>
      <c r="Q1125" s="4"/>
      <c r="R1125" s="4"/>
      <c r="S1125" s="4"/>
      <c r="T1125" s="5"/>
      <c r="U1125" s="4"/>
      <c r="V1125" s="5"/>
      <c r="W1125" s="5">
        <v>6</v>
      </c>
    </row>
    <row r="1126" spans="1:23">
      <c r="A1126" s="6"/>
      <c r="B1126" s="2"/>
      <c r="C1126" s="2"/>
      <c r="D1126" s="2"/>
      <c r="E1126" s="2" t="s">
        <v>88</v>
      </c>
      <c r="F1126" s="3"/>
      <c r="G1126" s="2"/>
      <c r="H1126" s="2" t="s">
        <v>38</v>
      </c>
      <c r="I1126" s="2"/>
      <c r="J1126" s="2"/>
      <c r="K1126" s="2"/>
      <c r="L1126" s="2"/>
      <c r="M1126" s="3"/>
      <c r="N1126" s="3"/>
      <c r="O1126" s="3"/>
      <c r="P1126" s="3"/>
      <c r="Q1126" s="3"/>
      <c r="R1126" s="3"/>
      <c r="S1126" s="3"/>
      <c r="T1126" s="2"/>
      <c r="U1126" s="3"/>
      <c r="V1126" s="2"/>
      <c r="W1126" s="2">
        <v>6</v>
      </c>
    </row>
    <row r="1127" spans="1:23">
      <c r="A1127" s="6"/>
      <c r="B1127" s="5"/>
      <c r="C1127" s="5"/>
      <c r="D1127" s="5"/>
      <c r="E1127" s="5" t="s">
        <v>88</v>
      </c>
      <c r="F1127" s="4"/>
      <c r="G1127" s="5"/>
      <c r="H1127" s="5" t="s">
        <v>38</v>
      </c>
      <c r="I1127" s="5"/>
      <c r="J1127" s="5"/>
      <c r="K1127" s="5"/>
      <c r="L1127" s="5"/>
      <c r="M1127" s="4"/>
      <c r="N1127" s="4"/>
      <c r="O1127" s="4"/>
      <c r="P1127" s="4"/>
      <c r="Q1127" s="4"/>
      <c r="R1127" s="4"/>
      <c r="S1127" s="4"/>
      <c r="T1127" s="5"/>
      <c r="U1127" s="4"/>
      <c r="V1127" s="5"/>
      <c r="W1127" s="5">
        <v>6</v>
      </c>
    </row>
    <row r="1128" spans="1:23">
      <c r="A1128" s="6"/>
      <c r="B1128" s="5"/>
      <c r="C1128" s="5"/>
      <c r="D1128" s="5"/>
      <c r="E1128" s="5" t="s">
        <v>88</v>
      </c>
      <c r="F1128" s="4"/>
      <c r="G1128" s="5"/>
      <c r="H1128" s="5" t="s">
        <v>38</v>
      </c>
      <c r="I1128" s="5"/>
      <c r="J1128" s="5"/>
      <c r="K1128" s="5"/>
      <c r="L1128" s="5"/>
      <c r="M1128" s="4"/>
      <c r="N1128" s="4"/>
      <c r="O1128" s="4"/>
      <c r="P1128" s="4"/>
      <c r="Q1128" s="4"/>
      <c r="R1128" s="4"/>
      <c r="S1128" s="4"/>
      <c r="T1128" s="5"/>
      <c r="U1128" s="4"/>
      <c r="V1128" s="5"/>
      <c r="W1128" s="5">
        <v>6.1</v>
      </c>
    </row>
    <row r="1129" spans="1:23">
      <c r="A1129" s="6"/>
      <c r="B1129" s="2"/>
      <c r="C1129" s="2"/>
      <c r="D1129" s="2"/>
      <c r="E1129" s="2" t="s">
        <v>88</v>
      </c>
      <c r="F1129" s="3"/>
      <c r="G1129" s="2"/>
      <c r="H1129" s="2" t="s">
        <v>38</v>
      </c>
      <c r="I1129" s="2"/>
      <c r="J1129" s="2"/>
      <c r="K1129" s="2"/>
      <c r="L1129" s="2"/>
      <c r="M1129" s="3"/>
      <c r="N1129" s="3"/>
      <c r="O1129" s="3"/>
      <c r="P1129" s="3"/>
      <c r="Q1129" s="3"/>
      <c r="R1129" s="3"/>
      <c r="S1129" s="3"/>
      <c r="T1129" s="2"/>
      <c r="U1129" s="3"/>
      <c r="V1129" s="2"/>
      <c r="W1129" s="2">
        <v>6.1</v>
      </c>
    </row>
    <row r="1130" spans="1:23">
      <c r="A1130" s="6"/>
      <c r="B1130" s="5"/>
      <c r="C1130" s="5"/>
      <c r="D1130" s="5"/>
      <c r="E1130" s="5" t="s">
        <v>88</v>
      </c>
      <c r="F1130" s="4"/>
      <c r="G1130" s="5"/>
      <c r="H1130" s="5" t="s">
        <v>38</v>
      </c>
      <c r="I1130" s="5"/>
      <c r="J1130" s="5"/>
      <c r="K1130" s="5"/>
      <c r="L1130" s="5"/>
      <c r="M1130" s="4"/>
      <c r="N1130" s="4"/>
      <c r="O1130" s="4"/>
      <c r="P1130" s="4"/>
      <c r="Q1130" s="4"/>
      <c r="R1130" s="4"/>
      <c r="S1130" s="4"/>
      <c r="T1130" s="5"/>
      <c r="U1130" s="4"/>
      <c r="V1130" s="4"/>
      <c r="W1130" s="5">
        <v>6.1</v>
      </c>
    </row>
    <row r="1131" spans="1:23">
      <c r="A1131" s="6"/>
      <c r="B1131" s="2"/>
      <c r="C1131" s="2"/>
      <c r="D1131" s="2"/>
      <c r="E1131" s="2" t="s">
        <v>88</v>
      </c>
      <c r="F1131" s="3"/>
      <c r="G1131" s="2"/>
      <c r="H1131" s="2" t="s">
        <v>38</v>
      </c>
      <c r="I1131" s="2"/>
      <c r="J1131" s="2"/>
      <c r="K1131" s="2"/>
      <c r="L1131" s="2"/>
      <c r="M1131" s="3"/>
      <c r="N1131" s="3"/>
      <c r="O1131" s="3"/>
      <c r="P1131" s="3"/>
      <c r="Q1131" s="3"/>
      <c r="R1131" s="3"/>
      <c r="S1131" s="3"/>
      <c r="T1131" s="2"/>
      <c r="U1131" s="3"/>
      <c r="V1131" s="3"/>
      <c r="W1131" s="2">
        <v>6.1</v>
      </c>
    </row>
    <row r="1132" spans="1:23">
      <c r="A1132" s="6"/>
      <c r="B1132" s="5"/>
      <c r="C1132" s="5"/>
      <c r="D1132" s="5"/>
      <c r="E1132" s="5" t="s">
        <v>88</v>
      </c>
      <c r="F1132" s="4"/>
      <c r="G1132" s="5"/>
      <c r="H1132" s="5" t="s">
        <v>38</v>
      </c>
      <c r="I1132" s="5"/>
      <c r="J1132" s="5"/>
      <c r="K1132" s="5"/>
      <c r="L1132" s="5"/>
      <c r="M1132" s="4"/>
      <c r="N1132" s="4"/>
      <c r="O1132" s="4"/>
      <c r="P1132" s="4"/>
      <c r="Q1132" s="4"/>
      <c r="R1132" s="4"/>
      <c r="S1132" s="4"/>
      <c r="T1132" s="5"/>
      <c r="U1132" s="4"/>
      <c r="V1132" s="4"/>
      <c r="W1132" s="5">
        <v>6.1</v>
      </c>
    </row>
    <row r="1133" spans="1:23">
      <c r="A1133" s="6"/>
      <c r="B1133" s="2"/>
      <c r="C1133" s="2"/>
      <c r="D1133" s="2"/>
      <c r="E1133" s="2" t="s">
        <v>88</v>
      </c>
      <c r="F1133" s="3"/>
      <c r="G1133" s="2"/>
      <c r="H1133" s="2" t="s">
        <v>38</v>
      </c>
      <c r="I1133" s="2"/>
      <c r="J1133" s="2"/>
      <c r="K1133" s="2"/>
      <c r="L1133" s="2"/>
      <c r="M1133" s="3"/>
      <c r="N1133" s="3"/>
      <c r="O1133" s="3"/>
      <c r="P1133" s="3"/>
      <c r="Q1133" s="3"/>
      <c r="R1133" s="3"/>
      <c r="S1133" s="3"/>
      <c r="T1133" s="2"/>
      <c r="U1133" s="3"/>
      <c r="V1133" s="3"/>
      <c r="W1133" s="2">
        <v>6.1</v>
      </c>
    </row>
    <row r="1134" spans="1:23">
      <c r="A1134" s="6"/>
      <c r="B1134" s="2"/>
      <c r="C1134" s="2"/>
      <c r="D1134" s="2"/>
      <c r="E1134" s="2" t="s">
        <v>88</v>
      </c>
      <c r="F1134" s="3"/>
      <c r="G1134" s="2"/>
      <c r="H1134" s="2" t="s">
        <v>38</v>
      </c>
      <c r="I1134" s="2"/>
      <c r="J1134" s="2"/>
      <c r="K1134" s="2"/>
      <c r="L1134" s="2"/>
      <c r="M1134" s="3"/>
      <c r="N1134" s="3"/>
      <c r="O1134" s="3"/>
      <c r="P1134" s="3"/>
      <c r="Q1134" s="3"/>
      <c r="R1134" s="3"/>
      <c r="S1134" s="3"/>
      <c r="T1134" s="2"/>
      <c r="U1134" s="3"/>
      <c r="V1134" s="3"/>
      <c r="W1134" s="2">
        <v>6.1</v>
      </c>
    </row>
    <row r="1135" spans="1:23">
      <c r="A1135" s="6"/>
      <c r="B1135" s="2"/>
      <c r="C1135" s="2"/>
      <c r="D1135" s="2"/>
      <c r="E1135" s="2" t="s">
        <v>88</v>
      </c>
      <c r="F1135" s="3"/>
      <c r="G1135" s="2"/>
      <c r="H1135" s="2" t="s">
        <v>38</v>
      </c>
      <c r="I1135" s="2"/>
      <c r="J1135" s="2"/>
      <c r="K1135" s="2"/>
      <c r="L1135" s="2"/>
      <c r="M1135" s="3"/>
      <c r="N1135" s="3"/>
      <c r="O1135" s="3"/>
      <c r="P1135" s="3"/>
      <c r="Q1135" s="3"/>
      <c r="R1135" s="3"/>
      <c r="S1135" s="3"/>
      <c r="T1135" s="2"/>
      <c r="U1135" s="3"/>
      <c r="V1135" s="3"/>
      <c r="W1135" s="2">
        <v>6.2</v>
      </c>
    </row>
    <row r="1136" spans="1:23">
      <c r="A1136" s="6"/>
      <c r="B1136" s="5"/>
      <c r="C1136" s="5"/>
      <c r="D1136" s="5"/>
      <c r="E1136" s="5" t="s">
        <v>88</v>
      </c>
      <c r="F1136" s="4"/>
      <c r="G1136" s="5"/>
      <c r="H1136" s="5" t="s">
        <v>38</v>
      </c>
      <c r="I1136" s="5"/>
      <c r="J1136" s="5"/>
      <c r="K1136" s="5"/>
      <c r="L1136" s="5"/>
      <c r="M1136" s="4"/>
      <c r="N1136" s="4"/>
      <c r="O1136" s="4"/>
      <c r="P1136" s="4"/>
      <c r="Q1136" s="4"/>
      <c r="R1136" s="4"/>
      <c r="S1136" s="4"/>
      <c r="T1136" s="5"/>
      <c r="U1136" s="4"/>
      <c r="V1136" s="4"/>
      <c r="W1136" s="5">
        <v>6.3</v>
      </c>
    </row>
    <row r="1137" spans="1:23">
      <c r="A1137" s="6"/>
      <c r="B1137" s="2"/>
      <c r="C1137" s="2"/>
      <c r="D1137" s="2"/>
      <c r="E1137" s="2" t="s">
        <v>88</v>
      </c>
      <c r="F1137" s="3"/>
      <c r="G1137" s="2"/>
      <c r="H1137" s="2" t="s">
        <v>38</v>
      </c>
      <c r="I1137" s="2"/>
      <c r="J1137" s="2"/>
      <c r="K1137" s="2"/>
      <c r="L1137" s="2"/>
      <c r="M1137" s="3"/>
      <c r="N1137" s="3"/>
      <c r="O1137" s="3"/>
      <c r="P1137" s="3"/>
      <c r="Q1137" s="3"/>
      <c r="R1137" s="3"/>
      <c r="S1137" s="3"/>
      <c r="T1137" s="2"/>
      <c r="U1137" s="3"/>
      <c r="V1137" s="3"/>
      <c r="W1137" s="2">
        <v>6.3</v>
      </c>
    </row>
    <row r="1138" spans="1:23">
      <c r="A1138" s="6"/>
      <c r="B1138" s="2"/>
      <c r="C1138" s="2"/>
      <c r="D1138" s="2"/>
      <c r="E1138" s="2" t="s">
        <v>88</v>
      </c>
      <c r="F1138" s="3"/>
      <c r="G1138" s="2"/>
      <c r="H1138" s="2" t="s">
        <v>38</v>
      </c>
      <c r="I1138" s="2"/>
      <c r="J1138" s="2"/>
      <c r="K1138" s="2"/>
      <c r="L1138" s="2"/>
      <c r="M1138" s="3"/>
      <c r="N1138" s="3"/>
      <c r="O1138" s="3"/>
      <c r="P1138" s="3"/>
      <c r="Q1138" s="3"/>
      <c r="R1138" s="3"/>
      <c r="S1138" s="3"/>
      <c r="T1138" s="2"/>
      <c r="U1138" s="3"/>
      <c r="V1138" s="3"/>
      <c r="W1138" s="2">
        <v>6.3</v>
      </c>
    </row>
    <row r="1139" spans="1:23">
      <c r="A1139" s="6"/>
      <c r="B1139" s="5"/>
      <c r="C1139" s="5"/>
      <c r="D1139" s="5"/>
      <c r="E1139" s="5" t="s">
        <v>88</v>
      </c>
      <c r="F1139" s="4"/>
      <c r="G1139" s="5"/>
      <c r="H1139" s="5" t="s">
        <v>38</v>
      </c>
      <c r="I1139" s="5"/>
      <c r="J1139" s="5"/>
      <c r="K1139" s="5"/>
      <c r="L1139" s="5"/>
      <c r="M1139" s="4"/>
      <c r="N1139" s="4"/>
      <c r="O1139" s="4"/>
      <c r="P1139" s="4"/>
      <c r="Q1139" s="4"/>
      <c r="R1139" s="4"/>
      <c r="S1139" s="4"/>
      <c r="T1139" s="5"/>
      <c r="U1139" s="4"/>
      <c r="V1139" s="4"/>
      <c r="W1139" s="5">
        <v>6.3</v>
      </c>
    </row>
    <row r="1140" spans="1:23">
      <c r="A1140" s="6"/>
      <c r="B1140" s="2"/>
      <c r="C1140" s="2"/>
      <c r="D1140" s="2"/>
      <c r="E1140" s="2" t="s">
        <v>88</v>
      </c>
      <c r="F1140" s="3"/>
      <c r="G1140" s="2"/>
      <c r="H1140" s="2" t="s">
        <v>38</v>
      </c>
      <c r="I1140" s="2"/>
      <c r="J1140" s="2"/>
      <c r="K1140" s="2"/>
      <c r="L1140" s="2"/>
      <c r="M1140" s="3"/>
      <c r="N1140" s="3"/>
      <c r="O1140" s="3"/>
      <c r="P1140" s="3"/>
      <c r="Q1140" s="3"/>
      <c r="R1140" s="3"/>
      <c r="S1140" s="3"/>
      <c r="T1140" s="2"/>
      <c r="U1140" s="3"/>
      <c r="V1140" s="3"/>
      <c r="W1140" s="2">
        <v>6.3</v>
      </c>
    </row>
    <row r="1141" spans="1:23">
      <c r="A1141" s="6"/>
      <c r="B1141" s="2"/>
      <c r="C1141" s="2"/>
      <c r="D1141" s="2"/>
      <c r="E1141" s="2" t="s">
        <v>88</v>
      </c>
      <c r="F1141" s="3"/>
      <c r="G1141" s="2"/>
      <c r="H1141" s="2" t="s">
        <v>38</v>
      </c>
      <c r="I1141" s="2"/>
      <c r="J1141" s="2"/>
      <c r="K1141" s="2"/>
      <c r="L1141" s="2"/>
      <c r="M1141" s="3"/>
      <c r="N1141" s="3"/>
      <c r="O1141" s="3"/>
      <c r="P1141" s="3"/>
      <c r="Q1141" s="3"/>
      <c r="R1141" s="3"/>
      <c r="S1141" s="3"/>
      <c r="T1141" s="2"/>
      <c r="U1141" s="3"/>
      <c r="V1141" s="3"/>
      <c r="W1141" s="2">
        <v>6.3</v>
      </c>
    </row>
    <row r="1142" spans="1:23">
      <c r="A1142" s="6"/>
      <c r="B1142" s="2"/>
      <c r="C1142" s="2"/>
      <c r="D1142" s="2"/>
      <c r="E1142" s="2" t="s">
        <v>88</v>
      </c>
      <c r="F1142" s="3"/>
      <c r="G1142" s="2"/>
      <c r="H1142" s="2" t="s">
        <v>38</v>
      </c>
      <c r="I1142" s="2"/>
      <c r="J1142" s="2"/>
      <c r="K1142" s="2"/>
      <c r="L1142" s="2"/>
      <c r="M1142" s="3"/>
      <c r="N1142" s="3"/>
      <c r="O1142" s="3"/>
      <c r="P1142" s="3"/>
      <c r="Q1142" s="3"/>
      <c r="R1142" s="3"/>
      <c r="S1142" s="3"/>
      <c r="T1142" s="2"/>
      <c r="U1142" s="3"/>
      <c r="V1142" s="3"/>
      <c r="W1142" s="2">
        <v>6.4</v>
      </c>
    </row>
    <row r="1143" spans="1:23">
      <c r="A1143" s="6"/>
      <c r="B1143" s="5"/>
      <c r="C1143" s="5"/>
      <c r="D1143" s="5"/>
      <c r="E1143" s="5" t="s">
        <v>88</v>
      </c>
      <c r="F1143" s="4"/>
      <c r="G1143" s="5"/>
      <c r="H1143" s="5" t="s">
        <v>38</v>
      </c>
      <c r="I1143" s="5"/>
      <c r="J1143" s="5"/>
      <c r="K1143" s="5"/>
      <c r="L1143" s="5"/>
      <c r="M1143" s="4"/>
      <c r="N1143" s="4"/>
      <c r="O1143" s="4"/>
      <c r="P1143" s="4"/>
      <c r="Q1143" s="4"/>
      <c r="R1143" s="4"/>
      <c r="S1143" s="4"/>
      <c r="T1143" s="5"/>
      <c r="U1143" s="4"/>
      <c r="V1143" s="4"/>
      <c r="W1143" s="5">
        <v>6.4</v>
      </c>
    </row>
    <row r="1144" spans="1:23">
      <c r="A1144" s="6"/>
      <c r="B1144" s="2"/>
      <c r="C1144" s="2"/>
      <c r="D1144" s="2"/>
      <c r="E1144" s="2" t="s">
        <v>88</v>
      </c>
      <c r="F1144" s="3"/>
      <c r="G1144" s="2"/>
      <c r="H1144" s="2" t="s">
        <v>38</v>
      </c>
      <c r="I1144" s="2"/>
      <c r="J1144" s="2"/>
      <c r="K1144" s="2"/>
      <c r="L1144" s="2"/>
      <c r="M1144" s="3"/>
      <c r="N1144" s="3"/>
      <c r="O1144" s="3"/>
      <c r="P1144" s="3"/>
      <c r="Q1144" s="3"/>
      <c r="R1144" s="3"/>
      <c r="S1144" s="3"/>
      <c r="T1144" s="2"/>
      <c r="U1144" s="3"/>
      <c r="V1144" s="3"/>
      <c r="W1144" s="2">
        <v>6.4</v>
      </c>
    </row>
    <row r="1145" spans="1:23">
      <c r="A1145" s="6"/>
      <c r="B1145" s="5"/>
      <c r="C1145" s="5"/>
      <c r="D1145" s="5"/>
      <c r="E1145" s="5" t="s">
        <v>88</v>
      </c>
      <c r="F1145" s="4"/>
      <c r="G1145" s="5"/>
      <c r="H1145" s="5" t="s">
        <v>38</v>
      </c>
      <c r="I1145" s="5"/>
      <c r="J1145" s="5"/>
      <c r="K1145" s="5"/>
      <c r="L1145" s="5"/>
      <c r="M1145" s="4"/>
      <c r="N1145" s="4"/>
      <c r="O1145" s="4"/>
      <c r="P1145" s="4"/>
      <c r="Q1145" s="4"/>
      <c r="R1145" s="4"/>
      <c r="S1145" s="4"/>
      <c r="T1145" s="5"/>
      <c r="U1145" s="4"/>
      <c r="V1145" s="4"/>
      <c r="W1145" s="5">
        <v>6.4</v>
      </c>
    </row>
    <row r="1146" spans="1:23">
      <c r="A1146" s="6"/>
      <c r="B1146" s="5"/>
      <c r="C1146" s="5"/>
      <c r="D1146" s="5"/>
      <c r="E1146" s="5" t="s">
        <v>88</v>
      </c>
      <c r="F1146" s="4"/>
      <c r="G1146" s="5"/>
      <c r="H1146" s="5" t="s">
        <v>38</v>
      </c>
      <c r="I1146" s="5"/>
      <c r="J1146" s="5"/>
      <c r="K1146" s="5"/>
      <c r="L1146" s="5"/>
      <c r="M1146" s="4"/>
      <c r="N1146" s="4"/>
      <c r="O1146" s="4"/>
      <c r="P1146" s="4"/>
      <c r="Q1146" s="4"/>
      <c r="R1146" s="4"/>
      <c r="S1146" s="4"/>
      <c r="T1146" s="5"/>
      <c r="U1146" s="4"/>
      <c r="V1146" s="4"/>
      <c r="W1146" s="5">
        <v>6.4</v>
      </c>
    </row>
    <row r="1147" spans="1:23">
      <c r="A1147" s="6"/>
      <c r="B1147" s="2"/>
      <c r="C1147" s="2"/>
      <c r="D1147" s="2"/>
      <c r="E1147" s="2" t="s">
        <v>88</v>
      </c>
      <c r="F1147" s="3"/>
      <c r="G1147" s="2"/>
      <c r="H1147" s="2" t="s">
        <v>38</v>
      </c>
      <c r="I1147" s="2"/>
      <c r="J1147" s="2"/>
      <c r="K1147" s="2"/>
      <c r="L1147" s="2"/>
      <c r="M1147" s="3"/>
      <c r="N1147" s="3"/>
      <c r="O1147" s="3"/>
      <c r="P1147" s="3"/>
      <c r="Q1147" s="3"/>
      <c r="R1147" s="3"/>
      <c r="S1147" s="3"/>
      <c r="T1147" s="2"/>
      <c r="U1147" s="3"/>
      <c r="V1147" s="3"/>
      <c r="W1147" s="2">
        <v>6.4</v>
      </c>
    </row>
    <row r="1148" spans="1:23">
      <c r="A1148" s="6"/>
      <c r="B1148" s="2"/>
      <c r="C1148" s="2"/>
      <c r="D1148" s="2"/>
      <c r="E1148" s="2" t="s">
        <v>88</v>
      </c>
      <c r="F1148" s="3"/>
      <c r="G1148" s="2"/>
      <c r="H1148" s="2" t="s">
        <v>38</v>
      </c>
      <c r="I1148" s="2"/>
      <c r="J1148" s="2"/>
      <c r="K1148" s="2"/>
      <c r="L1148" s="2"/>
      <c r="M1148" s="3"/>
      <c r="N1148" s="3"/>
      <c r="O1148" s="3"/>
      <c r="P1148" s="3"/>
      <c r="Q1148" s="3"/>
      <c r="R1148" s="3"/>
      <c r="S1148" s="3"/>
      <c r="T1148" s="2"/>
      <c r="U1148" s="3"/>
      <c r="V1148" s="3"/>
      <c r="W1148" s="2">
        <v>6.5</v>
      </c>
    </row>
    <row r="1149" spans="1:23">
      <c r="A1149" s="6"/>
      <c r="B1149" s="2"/>
      <c r="C1149" s="2"/>
      <c r="D1149" s="2"/>
      <c r="E1149" s="2" t="s">
        <v>88</v>
      </c>
      <c r="F1149" s="3"/>
      <c r="G1149" s="2"/>
      <c r="H1149" s="2" t="s">
        <v>38</v>
      </c>
      <c r="I1149" s="2"/>
      <c r="J1149" s="2"/>
      <c r="K1149" s="2"/>
      <c r="L1149" s="2"/>
      <c r="M1149" s="3"/>
      <c r="N1149" s="3"/>
      <c r="O1149" s="3"/>
      <c r="P1149" s="3"/>
      <c r="Q1149" s="3"/>
      <c r="R1149" s="3"/>
      <c r="S1149" s="3"/>
      <c r="T1149" s="2"/>
      <c r="U1149" s="3"/>
      <c r="V1149" s="3"/>
      <c r="W1149" s="2">
        <v>6.5</v>
      </c>
    </row>
    <row r="1150" spans="1:23">
      <c r="A1150" s="6"/>
      <c r="B1150" s="5"/>
      <c r="C1150" s="5"/>
      <c r="D1150" s="5"/>
      <c r="E1150" s="5" t="s">
        <v>88</v>
      </c>
      <c r="F1150" s="4"/>
      <c r="G1150" s="5"/>
      <c r="H1150" s="5" t="s">
        <v>38</v>
      </c>
      <c r="I1150" s="5"/>
      <c r="J1150" s="5"/>
      <c r="K1150" s="5"/>
      <c r="L1150" s="5"/>
      <c r="M1150" s="4"/>
      <c r="N1150" s="4"/>
      <c r="O1150" s="4"/>
      <c r="P1150" s="4"/>
      <c r="Q1150" s="4"/>
      <c r="R1150" s="4"/>
      <c r="S1150" s="4"/>
      <c r="T1150" s="5"/>
      <c r="U1150" s="4"/>
      <c r="V1150" s="4"/>
      <c r="W1150" s="5">
        <v>6.5</v>
      </c>
    </row>
    <row r="1151" spans="1:23">
      <c r="A1151" s="6"/>
      <c r="B1151" s="5"/>
      <c r="C1151" s="5"/>
      <c r="D1151" s="5"/>
      <c r="E1151" s="5" t="s">
        <v>88</v>
      </c>
      <c r="F1151" s="4"/>
      <c r="G1151" s="5"/>
      <c r="H1151" s="5" t="s">
        <v>38</v>
      </c>
      <c r="I1151" s="5"/>
      <c r="J1151" s="5"/>
      <c r="K1151" s="5"/>
      <c r="L1151" s="5"/>
      <c r="M1151" s="4"/>
      <c r="N1151" s="4"/>
      <c r="O1151" s="4"/>
      <c r="P1151" s="4"/>
      <c r="Q1151" s="4"/>
      <c r="R1151" s="4"/>
      <c r="S1151" s="4"/>
      <c r="T1151" s="5"/>
      <c r="U1151" s="4"/>
      <c r="V1151" s="4"/>
      <c r="W1151" s="5">
        <v>6.6</v>
      </c>
    </row>
    <row r="1152" spans="1:23">
      <c r="A1152" s="6"/>
      <c r="B1152" s="2"/>
      <c r="C1152" s="2"/>
      <c r="D1152" s="2"/>
      <c r="E1152" s="2" t="s">
        <v>88</v>
      </c>
      <c r="F1152" s="3"/>
      <c r="G1152" s="2"/>
      <c r="H1152" s="2" t="s">
        <v>38</v>
      </c>
      <c r="I1152" s="2"/>
      <c r="J1152" s="2"/>
      <c r="K1152" s="2"/>
      <c r="L1152" s="2"/>
      <c r="M1152" s="3"/>
      <c r="N1152" s="3"/>
      <c r="O1152" s="3"/>
      <c r="P1152" s="3"/>
      <c r="Q1152" s="3"/>
      <c r="R1152" s="3"/>
      <c r="S1152" s="3"/>
      <c r="T1152" s="2"/>
      <c r="U1152" s="3"/>
      <c r="V1152" s="3"/>
      <c r="W1152" s="2">
        <v>6.6</v>
      </c>
    </row>
    <row r="1153" spans="1:23">
      <c r="A1153" s="6"/>
      <c r="B1153" s="5"/>
      <c r="C1153" s="5"/>
      <c r="D1153" s="5"/>
      <c r="E1153" s="5" t="s">
        <v>88</v>
      </c>
      <c r="F1153" s="4"/>
      <c r="G1153" s="5"/>
      <c r="H1153" s="5" t="s">
        <v>38</v>
      </c>
      <c r="I1153" s="5"/>
      <c r="J1153" s="5"/>
      <c r="K1153" s="5"/>
      <c r="L1153" s="5"/>
      <c r="M1153" s="4"/>
      <c r="N1153" s="4"/>
      <c r="O1153" s="4"/>
      <c r="P1153" s="4"/>
      <c r="Q1153" s="4"/>
      <c r="R1153" s="4"/>
      <c r="S1153" s="4"/>
      <c r="T1153" s="5"/>
      <c r="U1153" s="4"/>
      <c r="V1153" s="4"/>
      <c r="W1153" s="5">
        <v>6.6</v>
      </c>
    </row>
    <row r="1154" spans="1:23">
      <c r="A1154" s="6"/>
      <c r="B1154" s="2"/>
      <c r="C1154" s="2"/>
      <c r="D1154" s="2"/>
      <c r="E1154" s="2" t="s">
        <v>88</v>
      </c>
      <c r="F1154" s="3"/>
      <c r="G1154" s="2"/>
      <c r="H1154" s="2" t="s">
        <v>38</v>
      </c>
      <c r="I1154" s="2"/>
      <c r="J1154" s="2"/>
      <c r="K1154" s="2"/>
      <c r="L1154" s="2"/>
      <c r="M1154" s="3"/>
      <c r="N1154" s="3"/>
      <c r="O1154" s="3"/>
      <c r="P1154" s="3"/>
      <c r="Q1154" s="3"/>
      <c r="R1154" s="3"/>
      <c r="S1154" s="3"/>
      <c r="T1154" s="2"/>
      <c r="U1154" s="3"/>
      <c r="V1154" s="3"/>
      <c r="W1154" s="2">
        <v>6.6</v>
      </c>
    </row>
    <row r="1155" spans="1:23">
      <c r="A1155" s="6"/>
      <c r="B1155" s="2"/>
      <c r="C1155" s="2"/>
      <c r="D1155" s="2"/>
      <c r="E1155" s="2" t="s">
        <v>88</v>
      </c>
      <c r="F1155" s="3"/>
      <c r="G1155" s="2"/>
      <c r="H1155" s="2" t="s">
        <v>38</v>
      </c>
      <c r="I1155" s="2"/>
      <c r="J1155" s="2"/>
      <c r="K1155" s="2"/>
      <c r="L1155" s="2"/>
      <c r="M1155" s="3"/>
      <c r="N1155" s="3"/>
      <c r="O1155" s="3"/>
      <c r="P1155" s="3"/>
      <c r="Q1155" s="3"/>
      <c r="R1155" s="3"/>
      <c r="S1155" s="3"/>
      <c r="T1155" s="2"/>
      <c r="U1155" s="3"/>
      <c r="V1155" s="3"/>
      <c r="W1155" s="2">
        <v>6.6</v>
      </c>
    </row>
    <row r="1156" spans="1:23">
      <c r="A1156" s="6"/>
      <c r="B1156" s="2"/>
      <c r="C1156" s="2"/>
      <c r="D1156" s="2"/>
      <c r="E1156" s="2" t="s">
        <v>88</v>
      </c>
      <c r="F1156" s="3"/>
      <c r="G1156" s="2"/>
      <c r="H1156" s="2" t="s">
        <v>38</v>
      </c>
      <c r="I1156" s="2"/>
      <c r="J1156" s="2"/>
      <c r="K1156" s="2"/>
      <c r="L1156" s="2"/>
      <c r="M1156" s="3"/>
      <c r="N1156" s="3"/>
      <c r="O1156" s="3"/>
      <c r="P1156" s="3"/>
      <c r="Q1156" s="3"/>
      <c r="R1156" s="3"/>
      <c r="S1156" s="3"/>
      <c r="T1156" s="2"/>
      <c r="U1156" s="3"/>
      <c r="V1156" s="3"/>
      <c r="W1156" s="2">
        <v>6.6</v>
      </c>
    </row>
    <row r="1157" spans="1:23">
      <c r="A1157" s="6"/>
      <c r="B1157" s="5"/>
      <c r="C1157" s="5"/>
      <c r="D1157" s="5"/>
      <c r="E1157" s="5" t="s">
        <v>88</v>
      </c>
      <c r="F1157" s="4"/>
      <c r="G1157" s="5"/>
      <c r="H1157" s="5" t="s">
        <v>38</v>
      </c>
      <c r="I1157" s="5"/>
      <c r="J1157" s="5"/>
      <c r="K1157" s="5"/>
      <c r="L1157" s="5"/>
      <c r="M1157" s="4"/>
      <c r="N1157" s="4"/>
      <c r="O1157" s="4"/>
      <c r="P1157" s="4"/>
      <c r="Q1157" s="4"/>
      <c r="R1157" s="4"/>
      <c r="S1157" s="4"/>
      <c r="T1157" s="5"/>
      <c r="U1157" s="4"/>
      <c r="V1157" s="4"/>
      <c r="W1157" s="5">
        <v>6.6</v>
      </c>
    </row>
    <row r="1158" spans="1:23">
      <c r="A1158" s="6"/>
      <c r="B1158" s="2"/>
      <c r="C1158" s="2"/>
      <c r="D1158" s="2"/>
      <c r="E1158" s="2" t="s">
        <v>88</v>
      </c>
      <c r="F1158" s="3"/>
      <c r="G1158" s="2"/>
      <c r="H1158" s="2" t="s">
        <v>38</v>
      </c>
      <c r="I1158" s="2"/>
      <c r="J1158" s="2"/>
      <c r="K1158" s="2"/>
      <c r="L1158" s="2"/>
      <c r="M1158" s="3"/>
      <c r="N1158" s="3"/>
      <c r="O1158" s="3"/>
      <c r="P1158" s="3"/>
      <c r="Q1158" s="3"/>
      <c r="R1158" s="3"/>
      <c r="S1158" s="3"/>
      <c r="T1158" s="2"/>
      <c r="U1158" s="3"/>
      <c r="V1158" s="3"/>
      <c r="W1158" s="2">
        <v>6.6</v>
      </c>
    </row>
    <row r="1159" spans="1:23">
      <c r="A1159" s="6"/>
      <c r="B1159" s="2"/>
      <c r="C1159" s="2"/>
      <c r="D1159" s="2"/>
      <c r="E1159" s="2" t="s">
        <v>88</v>
      </c>
      <c r="F1159" s="3"/>
      <c r="G1159" s="2"/>
      <c r="H1159" s="2" t="s">
        <v>38</v>
      </c>
      <c r="I1159" s="2"/>
      <c r="J1159" s="2"/>
      <c r="K1159" s="2"/>
      <c r="L1159" s="2"/>
      <c r="M1159" s="3"/>
      <c r="N1159" s="3"/>
      <c r="O1159" s="3"/>
      <c r="P1159" s="3"/>
      <c r="Q1159" s="3"/>
      <c r="R1159" s="3"/>
      <c r="S1159" s="3"/>
      <c r="T1159" s="2"/>
      <c r="U1159" s="3"/>
      <c r="V1159" s="3"/>
      <c r="W1159" s="2">
        <v>6.6</v>
      </c>
    </row>
    <row r="1160" spans="1:23">
      <c r="A1160" s="6"/>
      <c r="B1160" s="5"/>
      <c r="C1160" s="5"/>
      <c r="D1160" s="5"/>
      <c r="E1160" s="5" t="s">
        <v>88</v>
      </c>
      <c r="F1160" s="4"/>
      <c r="G1160" s="5"/>
      <c r="H1160" s="5" t="s">
        <v>38</v>
      </c>
      <c r="I1160" s="5"/>
      <c r="J1160" s="5"/>
      <c r="K1160" s="5"/>
      <c r="L1160" s="5"/>
      <c r="M1160" s="4"/>
      <c r="N1160" s="4"/>
      <c r="O1160" s="4"/>
      <c r="P1160" s="4"/>
      <c r="Q1160" s="4"/>
      <c r="R1160" s="4"/>
      <c r="S1160" s="4"/>
      <c r="T1160" s="5"/>
      <c r="U1160" s="4"/>
      <c r="V1160" s="4"/>
      <c r="W1160" s="5">
        <v>6.6</v>
      </c>
    </row>
    <row r="1161" spans="1:23">
      <c r="A1161" s="6"/>
      <c r="B1161" s="2"/>
      <c r="C1161" s="2"/>
      <c r="D1161" s="2"/>
      <c r="E1161" s="2" t="s">
        <v>88</v>
      </c>
      <c r="F1161" s="3"/>
      <c r="G1161" s="2"/>
      <c r="H1161" s="2" t="s">
        <v>38</v>
      </c>
      <c r="I1161" s="2"/>
      <c r="J1161" s="2"/>
      <c r="K1161" s="2"/>
      <c r="L1161" s="2"/>
      <c r="M1161" s="3"/>
      <c r="N1161" s="3"/>
      <c r="O1161" s="3"/>
      <c r="P1161" s="3"/>
      <c r="Q1161" s="3"/>
      <c r="R1161" s="3"/>
      <c r="S1161" s="3"/>
      <c r="T1161" s="2"/>
      <c r="U1161" s="3"/>
      <c r="V1161" s="3"/>
      <c r="W1161" s="2">
        <v>6.7</v>
      </c>
    </row>
    <row r="1162" spans="1:23">
      <c r="A1162" s="6"/>
      <c r="B1162" s="5"/>
      <c r="C1162" s="5"/>
      <c r="D1162" s="5"/>
      <c r="E1162" s="5" t="s">
        <v>88</v>
      </c>
      <c r="F1162" s="4"/>
      <c r="G1162" s="5"/>
      <c r="H1162" s="5" t="s">
        <v>38</v>
      </c>
      <c r="I1162" s="5"/>
      <c r="J1162" s="5"/>
      <c r="K1162" s="5"/>
      <c r="L1162" s="5"/>
      <c r="M1162" s="4"/>
      <c r="N1162" s="4"/>
      <c r="O1162" s="4"/>
      <c r="P1162" s="4"/>
      <c r="Q1162" s="4"/>
      <c r="R1162" s="4"/>
      <c r="S1162" s="4"/>
      <c r="T1162" s="5"/>
      <c r="U1162" s="4"/>
      <c r="V1162" s="4"/>
      <c r="W1162" s="5">
        <v>6.7</v>
      </c>
    </row>
    <row r="1163" spans="1:23">
      <c r="A1163" s="6"/>
      <c r="B1163" s="2"/>
      <c r="C1163" s="2"/>
      <c r="D1163" s="2"/>
      <c r="E1163" s="2" t="s">
        <v>88</v>
      </c>
      <c r="F1163" s="3"/>
      <c r="G1163" s="2"/>
      <c r="H1163" s="2" t="s">
        <v>38</v>
      </c>
      <c r="I1163" s="2"/>
      <c r="J1163" s="2"/>
      <c r="K1163" s="2"/>
      <c r="L1163" s="2"/>
      <c r="M1163" s="3"/>
      <c r="N1163" s="3"/>
      <c r="O1163" s="3"/>
      <c r="P1163" s="3"/>
      <c r="Q1163" s="3"/>
      <c r="R1163" s="3"/>
      <c r="S1163" s="3"/>
      <c r="T1163" s="2"/>
      <c r="U1163" s="3"/>
      <c r="V1163" s="3"/>
      <c r="W1163" s="2">
        <v>6.7</v>
      </c>
    </row>
    <row r="1164" spans="1:23">
      <c r="A1164" s="6"/>
      <c r="B1164" s="2"/>
      <c r="C1164" s="2"/>
      <c r="D1164" s="2"/>
      <c r="E1164" s="2" t="s">
        <v>88</v>
      </c>
      <c r="F1164" s="3"/>
      <c r="G1164" s="2"/>
      <c r="H1164" s="2" t="s">
        <v>38</v>
      </c>
      <c r="I1164" s="2"/>
      <c r="J1164" s="2"/>
      <c r="K1164" s="2"/>
      <c r="L1164" s="2"/>
      <c r="M1164" s="3"/>
      <c r="N1164" s="3"/>
      <c r="O1164" s="3"/>
      <c r="P1164" s="3"/>
      <c r="Q1164" s="3"/>
      <c r="R1164" s="3"/>
      <c r="S1164" s="3"/>
      <c r="T1164" s="2"/>
      <c r="U1164" s="3"/>
      <c r="V1164" s="3"/>
      <c r="W1164" s="2">
        <v>6.7</v>
      </c>
    </row>
    <row r="1165" spans="1:23">
      <c r="A1165" s="6"/>
      <c r="B1165" s="2"/>
      <c r="C1165" s="2"/>
      <c r="D1165" s="2"/>
      <c r="E1165" s="2" t="s">
        <v>88</v>
      </c>
      <c r="F1165" s="3"/>
      <c r="G1165" s="2"/>
      <c r="H1165" s="2" t="s">
        <v>38</v>
      </c>
      <c r="I1165" s="2"/>
      <c r="J1165" s="2"/>
      <c r="K1165" s="2"/>
      <c r="L1165" s="2"/>
      <c r="M1165" s="3"/>
      <c r="N1165" s="3"/>
      <c r="O1165" s="3"/>
      <c r="P1165" s="3"/>
      <c r="Q1165" s="3"/>
      <c r="R1165" s="3"/>
      <c r="S1165" s="3"/>
      <c r="T1165" s="2"/>
      <c r="U1165" s="3"/>
      <c r="V1165" s="3"/>
      <c r="W1165" s="2">
        <v>6.7</v>
      </c>
    </row>
    <row r="1166" spans="1:23">
      <c r="A1166" s="6"/>
      <c r="B1166" s="2"/>
      <c r="C1166" s="2"/>
      <c r="D1166" s="2"/>
      <c r="E1166" s="2" t="s">
        <v>88</v>
      </c>
      <c r="F1166" s="3"/>
      <c r="G1166" s="2"/>
      <c r="H1166" s="2" t="s">
        <v>38</v>
      </c>
      <c r="I1166" s="2"/>
      <c r="J1166" s="2"/>
      <c r="K1166" s="2"/>
      <c r="L1166" s="2"/>
      <c r="M1166" s="3"/>
      <c r="N1166" s="3"/>
      <c r="O1166" s="3"/>
      <c r="P1166" s="3"/>
      <c r="Q1166" s="3"/>
      <c r="R1166" s="3"/>
      <c r="S1166" s="3"/>
      <c r="T1166" s="2"/>
      <c r="U1166" s="3"/>
      <c r="V1166" s="3"/>
      <c r="W1166" s="2">
        <v>6.7</v>
      </c>
    </row>
    <row r="1167" spans="1:23">
      <c r="A1167" s="6"/>
      <c r="B1167" s="5"/>
      <c r="C1167" s="5"/>
      <c r="D1167" s="5"/>
      <c r="E1167" s="5" t="s">
        <v>88</v>
      </c>
      <c r="F1167" s="4"/>
      <c r="G1167" s="5"/>
      <c r="H1167" s="5" t="s">
        <v>38</v>
      </c>
      <c r="I1167" s="5"/>
      <c r="J1167" s="5"/>
      <c r="K1167" s="5"/>
      <c r="L1167" s="5"/>
      <c r="M1167" s="4"/>
      <c r="N1167" s="4"/>
      <c r="O1167" s="4"/>
      <c r="P1167" s="4"/>
      <c r="Q1167" s="4"/>
      <c r="R1167" s="4"/>
      <c r="S1167" s="4"/>
      <c r="T1167" s="5"/>
      <c r="U1167" s="4"/>
      <c r="V1167" s="4"/>
      <c r="W1167" s="5">
        <v>6.7</v>
      </c>
    </row>
    <row r="1168" spans="1:23">
      <c r="A1168" s="6"/>
      <c r="B1168" s="5"/>
      <c r="C1168" s="5"/>
      <c r="D1168" s="5"/>
      <c r="E1168" s="5" t="s">
        <v>88</v>
      </c>
      <c r="F1168" s="4"/>
      <c r="G1168" s="5"/>
      <c r="H1168" s="5" t="s">
        <v>38</v>
      </c>
      <c r="I1168" s="5"/>
      <c r="J1168" s="5"/>
      <c r="K1168" s="5"/>
      <c r="L1168" s="5"/>
      <c r="M1168" s="4"/>
      <c r="N1168" s="4"/>
      <c r="O1168" s="4"/>
      <c r="P1168" s="4"/>
      <c r="Q1168" s="4"/>
      <c r="R1168" s="4"/>
      <c r="S1168" s="4"/>
      <c r="T1168" s="5"/>
      <c r="U1168" s="4"/>
      <c r="V1168" s="4"/>
      <c r="W1168" s="5">
        <v>6.7</v>
      </c>
    </row>
    <row r="1169" spans="1:23">
      <c r="A1169" s="6"/>
      <c r="B1169" s="5"/>
      <c r="C1169" s="5"/>
      <c r="D1169" s="5"/>
      <c r="E1169" s="5" t="s">
        <v>88</v>
      </c>
      <c r="F1169" s="4"/>
      <c r="G1169" s="5"/>
      <c r="H1169" s="5" t="s">
        <v>38</v>
      </c>
      <c r="I1169" s="5"/>
      <c r="J1169" s="5"/>
      <c r="K1169" s="5"/>
      <c r="L1169" s="5"/>
      <c r="M1169" s="4"/>
      <c r="N1169" s="4"/>
      <c r="O1169" s="4"/>
      <c r="P1169" s="4"/>
      <c r="Q1169" s="4"/>
      <c r="R1169" s="4"/>
      <c r="S1169" s="4"/>
      <c r="T1169" s="5"/>
      <c r="U1169" s="4"/>
      <c r="V1169" s="4"/>
      <c r="W1169" s="5">
        <v>6.7</v>
      </c>
    </row>
    <row r="1170" spans="1:23">
      <c r="A1170" s="6"/>
      <c r="B1170" s="5"/>
      <c r="C1170" s="5"/>
      <c r="D1170" s="5"/>
      <c r="E1170" s="5" t="s">
        <v>88</v>
      </c>
      <c r="F1170" s="4"/>
      <c r="G1170" s="5"/>
      <c r="H1170" s="5" t="s">
        <v>38</v>
      </c>
      <c r="I1170" s="5"/>
      <c r="J1170" s="5"/>
      <c r="K1170" s="5"/>
      <c r="L1170" s="5"/>
      <c r="M1170" s="4"/>
      <c r="N1170" s="4"/>
      <c r="O1170" s="4"/>
      <c r="P1170" s="4"/>
      <c r="Q1170" s="4"/>
      <c r="R1170" s="4"/>
      <c r="S1170" s="4"/>
      <c r="T1170" s="5"/>
      <c r="U1170" s="4"/>
      <c r="V1170" s="4"/>
      <c r="W1170" s="5">
        <v>6.7</v>
      </c>
    </row>
    <row r="1171" spans="1:23">
      <c r="A1171" s="6"/>
      <c r="B1171" s="2"/>
      <c r="C1171" s="2"/>
      <c r="D1171" s="2"/>
      <c r="E1171" s="2" t="s">
        <v>88</v>
      </c>
      <c r="F1171" s="3"/>
      <c r="G1171" s="2"/>
      <c r="H1171" s="2" t="s">
        <v>38</v>
      </c>
      <c r="I1171" s="2"/>
      <c r="J1171" s="2"/>
      <c r="K1171" s="2"/>
      <c r="L1171" s="2"/>
      <c r="M1171" s="3"/>
      <c r="N1171" s="3"/>
      <c r="O1171" s="3"/>
      <c r="P1171" s="3"/>
      <c r="Q1171" s="3"/>
      <c r="R1171" s="3"/>
      <c r="S1171" s="3"/>
      <c r="T1171" s="2"/>
      <c r="U1171" s="3"/>
      <c r="V1171" s="3"/>
      <c r="W1171" s="2">
        <v>6.7</v>
      </c>
    </row>
    <row r="1172" spans="1:23">
      <c r="A1172" s="6"/>
      <c r="B1172" s="2"/>
      <c r="C1172" s="2"/>
      <c r="D1172" s="2"/>
      <c r="E1172" s="2" t="s">
        <v>88</v>
      </c>
      <c r="F1172" s="3"/>
      <c r="G1172" s="2"/>
      <c r="H1172" s="2" t="s">
        <v>38</v>
      </c>
      <c r="I1172" s="2"/>
      <c r="J1172" s="2"/>
      <c r="K1172" s="2"/>
      <c r="L1172" s="2"/>
      <c r="M1172" s="3"/>
      <c r="N1172" s="3"/>
      <c r="O1172" s="3"/>
      <c r="P1172" s="3"/>
      <c r="Q1172" s="3"/>
      <c r="R1172" s="3"/>
      <c r="S1172" s="3"/>
      <c r="T1172" s="2"/>
      <c r="U1172" s="3"/>
      <c r="V1172" s="3"/>
      <c r="W1172" s="2">
        <v>6.7</v>
      </c>
    </row>
    <row r="1173" spans="1:23">
      <c r="A1173" s="6"/>
      <c r="B1173" s="5"/>
      <c r="C1173" s="5"/>
      <c r="D1173" s="5"/>
      <c r="E1173" s="5" t="s">
        <v>88</v>
      </c>
      <c r="F1173" s="4"/>
      <c r="G1173" s="5"/>
      <c r="H1173" s="5" t="s">
        <v>38</v>
      </c>
      <c r="I1173" s="5"/>
      <c r="J1173" s="5"/>
      <c r="K1173" s="5"/>
      <c r="L1173" s="5"/>
      <c r="M1173" s="4"/>
      <c r="N1173" s="4"/>
      <c r="O1173" s="4"/>
      <c r="P1173" s="4"/>
      <c r="Q1173" s="4"/>
      <c r="R1173" s="4"/>
      <c r="S1173" s="4"/>
      <c r="T1173" s="5"/>
      <c r="U1173" s="4"/>
      <c r="V1173" s="4"/>
      <c r="W1173" s="5">
        <v>6.8</v>
      </c>
    </row>
    <row r="1174" spans="1:23">
      <c r="A1174" s="6"/>
      <c r="B1174" s="5"/>
      <c r="C1174" s="5"/>
      <c r="D1174" s="5"/>
      <c r="E1174" s="5" t="s">
        <v>88</v>
      </c>
      <c r="F1174" s="4"/>
      <c r="G1174" s="5"/>
      <c r="H1174" s="5" t="s">
        <v>38</v>
      </c>
      <c r="I1174" s="5"/>
      <c r="J1174" s="5"/>
      <c r="K1174" s="5"/>
      <c r="L1174" s="5"/>
      <c r="M1174" s="4"/>
      <c r="N1174" s="4"/>
      <c r="O1174" s="4"/>
      <c r="P1174" s="4"/>
      <c r="Q1174" s="4"/>
      <c r="R1174" s="4"/>
      <c r="S1174" s="4"/>
      <c r="T1174" s="5"/>
      <c r="U1174" s="4"/>
      <c r="V1174" s="4"/>
      <c r="W1174" s="5">
        <v>6.8</v>
      </c>
    </row>
    <row r="1175" spans="1:23">
      <c r="A1175" s="6"/>
      <c r="B1175" s="5"/>
      <c r="C1175" s="5"/>
      <c r="D1175" s="5"/>
      <c r="E1175" s="5" t="s">
        <v>88</v>
      </c>
      <c r="F1175" s="4"/>
      <c r="G1175" s="5"/>
      <c r="H1175" s="5" t="s">
        <v>38</v>
      </c>
      <c r="I1175" s="5"/>
      <c r="J1175" s="5"/>
      <c r="K1175" s="5"/>
      <c r="L1175" s="5"/>
      <c r="M1175" s="4"/>
      <c r="N1175" s="4"/>
      <c r="O1175" s="4"/>
      <c r="P1175" s="4"/>
      <c r="Q1175" s="4"/>
      <c r="R1175" s="4"/>
      <c r="S1175" s="4"/>
      <c r="T1175" s="5"/>
      <c r="U1175" s="4"/>
      <c r="V1175" s="4"/>
      <c r="W1175" s="5">
        <v>6.8</v>
      </c>
    </row>
    <row r="1176" spans="1:23">
      <c r="A1176" s="6"/>
      <c r="B1176" s="5"/>
      <c r="C1176" s="5"/>
      <c r="D1176" s="5"/>
      <c r="E1176" s="5" t="s">
        <v>88</v>
      </c>
      <c r="F1176" s="4"/>
      <c r="G1176" s="5"/>
      <c r="H1176" s="5" t="s">
        <v>38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>
        <v>6.9</v>
      </c>
    </row>
    <row r="1177" spans="1:23">
      <c r="A1177" s="6"/>
      <c r="B1177" s="2"/>
      <c r="C1177" s="2"/>
      <c r="D1177" s="2"/>
      <c r="E1177" s="2" t="s">
        <v>88</v>
      </c>
      <c r="F1177" s="3"/>
      <c r="G1177" s="2"/>
      <c r="H1177" s="2" t="s">
        <v>38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>
        <v>6.9</v>
      </c>
    </row>
    <row r="1178" spans="1:23">
      <c r="A1178" s="6"/>
      <c r="B1178" s="5"/>
      <c r="C1178" s="5"/>
      <c r="D1178" s="5"/>
      <c r="E1178" s="5" t="s">
        <v>88</v>
      </c>
      <c r="F1178" s="4"/>
      <c r="G1178" s="5"/>
      <c r="H1178" s="5" t="s">
        <v>38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>
        <v>6.9</v>
      </c>
    </row>
    <row r="1179" spans="1:23">
      <c r="A1179" s="6"/>
      <c r="B1179" s="5"/>
      <c r="C1179" s="5"/>
      <c r="D1179" s="5"/>
      <c r="E1179" s="5" t="s">
        <v>88</v>
      </c>
      <c r="F1179" s="4"/>
      <c r="G1179" s="5"/>
      <c r="H1179" s="5" t="s">
        <v>38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>
        <v>6.9</v>
      </c>
    </row>
    <row r="1180" spans="1:23">
      <c r="A1180" s="6"/>
      <c r="B1180" s="5"/>
      <c r="C1180" s="5"/>
      <c r="D1180" s="5"/>
      <c r="E1180" s="5" t="s">
        <v>88</v>
      </c>
      <c r="F1180" s="4"/>
      <c r="G1180" s="5"/>
      <c r="H1180" s="5" t="s">
        <v>38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>
        <v>6.9</v>
      </c>
    </row>
    <row r="1181" spans="1:23">
      <c r="A1181" s="6"/>
      <c r="B1181" s="2"/>
      <c r="C1181" s="2"/>
      <c r="D1181" s="2"/>
      <c r="E1181" s="2" t="s">
        <v>88</v>
      </c>
      <c r="F1181" s="3"/>
      <c r="G1181" s="2"/>
      <c r="H1181" s="2" t="s">
        <v>38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>
        <v>6.9</v>
      </c>
    </row>
    <row r="1182" spans="1:23">
      <c r="A1182" s="6"/>
      <c r="B1182" s="2"/>
      <c r="C1182" s="2"/>
      <c r="D1182" s="2"/>
      <c r="E1182" s="2" t="s">
        <v>88</v>
      </c>
      <c r="F1182" s="3"/>
      <c r="G1182" s="2"/>
      <c r="H1182" s="2" t="s">
        <v>38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>
        <v>6.9</v>
      </c>
    </row>
    <row r="1183" spans="1:23">
      <c r="A1183" s="6"/>
      <c r="B1183" s="2"/>
      <c r="C1183" s="2"/>
      <c r="D1183" s="2"/>
      <c r="E1183" s="2" t="s">
        <v>88</v>
      </c>
      <c r="F1183" s="3"/>
      <c r="G1183" s="2"/>
      <c r="H1183" s="2" t="s">
        <v>38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>
        <v>6.9</v>
      </c>
    </row>
    <row r="1184" spans="1:23">
      <c r="A1184" s="6"/>
      <c r="B1184" s="5"/>
      <c r="C1184" s="5"/>
      <c r="D1184" s="5"/>
      <c r="E1184" s="5" t="s">
        <v>88</v>
      </c>
      <c r="F1184" s="4"/>
      <c r="G1184" s="5"/>
      <c r="H1184" s="5" t="s">
        <v>38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>
        <v>7</v>
      </c>
    </row>
    <row r="1185" spans="1:23">
      <c r="A1185" s="6"/>
      <c r="B1185" s="5"/>
      <c r="C1185" s="5"/>
      <c r="D1185" s="5"/>
      <c r="E1185" s="5" t="s">
        <v>88</v>
      </c>
      <c r="F1185" s="4"/>
      <c r="G1185" s="5"/>
      <c r="H1185" s="5" t="s">
        <v>38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>
        <v>7</v>
      </c>
    </row>
    <row r="1186" spans="1:23">
      <c r="A1186" s="6"/>
      <c r="B1186" s="2"/>
      <c r="C1186" s="2"/>
      <c r="D1186" s="2"/>
      <c r="E1186" s="2" t="s">
        <v>88</v>
      </c>
      <c r="F1186" s="3"/>
      <c r="G1186" s="2"/>
      <c r="H1186" s="2" t="s">
        <v>38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>
        <v>7</v>
      </c>
    </row>
    <row r="1187" spans="1:23">
      <c r="A1187" s="6"/>
      <c r="B1187" s="2"/>
      <c r="C1187" s="2"/>
      <c r="D1187" s="2"/>
      <c r="E1187" s="2" t="s">
        <v>88</v>
      </c>
      <c r="F1187" s="3"/>
      <c r="G1187" s="2"/>
      <c r="H1187" s="2" t="s">
        <v>38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>
        <v>7</v>
      </c>
    </row>
    <row r="1188" spans="1:23">
      <c r="A1188" s="6"/>
      <c r="B1188" s="5"/>
      <c r="C1188" s="5"/>
      <c r="D1188" s="5"/>
      <c r="E1188" s="5" t="s">
        <v>88</v>
      </c>
      <c r="F1188" s="4"/>
      <c r="G1188" s="5"/>
      <c r="H1188" s="5" t="s">
        <v>38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>
        <v>7</v>
      </c>
    </row>
    <row r="1189" spans="1:23">
      <c r="A1189" s="6"/>
      <c r="B1189" s="2"/>
      <c r="C1189" s="2"/>
      <c r="D1189" s="2"/>
      <c r="E1189" s="2" t="s">
        <v>88</v>
      </c>
      <c r="F1189" s="3"/>
      <c r="G1189" s="2"/>
      <c r="H1189" s="2" t="s">
        <v>38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>
        <v>7</v>
      </c>
    </row>
    <row r="1190" spans="1:23">
      <c r="A1190" s="6"/>
      <c r="B1190" s="5"/>
      <c r="C1190" s="5"/>
      <c r="D1190" s="5"/>
      <c r="E1190" s="5" t="s">
        <v>88</v>
      </c>
      <c r="F1190" s="4"/>
      <c r="G1190" s="5"/>
      <c r="H1190" s="5" t="s">
        <v>38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>
        <v>7</v>
      </c>
    </row>
    <row r="1191" spans="1:23">
      <c r="A1191" s="6"/>
      <c r="B1191" s="2"/>
      <c r="C1191" s="2"/>
      <c r="D1191" s="2"/>
      <c r="E1191" s="2" t="s">
        <v>88</v>
      </c>
      <c r="F1191" s="3"/>
      <c r="G1191" s="2"/>
      <c r="H1191" s="2" t="s">
        <v>38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>
        <v>7</v>
      </c>
    </row>
    <row r="1192" spans="1:23">
      <c r="A1192" s="6"/>
      <c r="B1192" s="2"/>
      <c r="C1192" s="2"/>
      <c r="D1192" s="2"/>
      <c r="E1192" s="2" t="s">
        <v>88</v>
      </c>
      <c r="F1192" s="3"/>
      <c r="G1192" s="2"/>
      <c r="H1192" s="2" t="s">
        <v>38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>
        <v>7.1</v>
      </c>
    </row>
    <row r="1193" spans="1:23">
      <c r="A1193" s="6"/>
      <c r="B1193" s="5"/>
      <c r="C1193" s="5"/>
      <c r="D1193" s="5"/>
      <c r="E1193" s="5" t="s">
        <v>88</v>
      </c>
      <c r="F1193" s="4"/>
      <c r="G1193" s="5"/>
      <c r="H1193" s="5" t="s">
        <v>38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>
        <v>7.1</v>
      </c>
    </row>
    <row r="1194" spans="1:23">
      <c r="A1194" s="6"/>
      <c r="B1194" s="5"/>
      <c r="C1194" s="5"/>
      <c r="D1194" s="5"/>
      <c r="E1194" s="5" t="s">
        <v>88</v>
      </c>
      <c r="F1194" s="4"/>
      <c r="G1194" s="5"/>
      <c r="H1194" s="5" t="s">
        <v>38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>
        <v>7.1</v>
      </c>
    </row>
    <row r="1195" spans="1:23">
      <c r="A1195" s="6"/>
      <c r="B1195" s="5"/>
      <c r="C1195" s="5"/>
      <c r="D1195" s="5"/>
      <c r="E1195" s="5" t="s">
        <v>88</v>
      </c>
      <c r="F1195" s="4"/>
      <c r="G1195" s="5"/>
      <c r="H1195" s="5" t="s">
        <v>38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>
        <v>7.1</v>
      </c>
    </row>
    <row r="1196" spans="1:23">
      <c r="A1196" s="6"/>
      <c r="B1196" s="2"/>
      <c r="C1196" s="2"/>
      <c r="D1196" s="2"/>
      <c r="E1196" s="2" t="s">
        <v>88</v>
      </c>
      <c r="F1196" s="3"/>
      <c r="G1196" s="2"/>
      <c r="H1196" s="2" t="s">
        <v>38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>
        <v>7.1</v>
      </c>
    </row>
    <row r="1197" spans="1:23">
      <c r="A1197" s="6"/>
      <c r="B1197" s="5"/>
      <c r="C1197" s="5"/>
      <c r="D1197" s="5"/>
      <c r="E1197" s="5" t="s">
        <v>88</v>
      </c>
      <c r="F1197" s="4"/>
      <c r="G1197" s="5"/>
      <c r="H1197" s="5" t="s">
        <v>38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>
        <v>7.1</v>
      </c>
    </row>
    <row r="1198" spans="1:23">
      <c r="A1198" s="6"/>
      <c r="B1198" s="5"/>
      <c r="C1198" s="5"/>
      <c r="D1198" s="5"/>
      <c r="E1198" s="5" t="s">
        <v>88</v>
      </c>
      <c r="F1198" s="4"/>
      <c r="G1198" s="5"/>
      <c r="H1198" s="5" t="s">
        <v>38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>
        <v>7.2</v>
      </c>
    </row>
    <row r="1199" spans="1:23">
      <c r="A1199" s="6"/>
      <c r="B1199" s="5"/>
      <c r="C1199" s="5"/>
      <c r="D1199" s="5"/>
      <c r="E1199" s="5" t="s">
        <v>88</v>
      </c>
      <c r="F1199" s="4"/>
      <c r="G1199" s="5"/>
      <c r="H1199" s="5" t="s">
        <v>38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>
        <v>7.2</v>
      </c>
    </row>
    <row r="1200" spans="1:23">
      <c r="A1200" s="6"/>
      <c r="B1200" s="5"/>
      <c r="C1200" s="5"/>
      <c r="D1200" s="5"/>
      <c r="E1200" s="5" t="s">
        <v>88</v>
      </c>
      <c r="F1200" s="4"/>
      <c r="G1200" s="5"/>
      <c r="H1200" s="5" t="s">
        <v>38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>
        <v>7.2</v>
      </c>
    </row>
    <row r="1201" spans="1:23">
      <c r="A1201" s="6"/>
      <c r="B1201" s="5"/>
      <c r="C1201" s="5"/>
      <c r="D1201" s="5"/>
      <c r="E1201" s="5" t="s">
        <v>88</v>
      </c>
      <c r="F1201" s="4"/>
      <c r="G1201" s="5"/>
      <c r="H1201" s="5" t="s">
        <v>38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>
        <v>7.2</v>
      </c>
    </row>
    <row r="1202" spans="1:23">
      <c r="A1202" s="6"/>
      <c r="B1202" s="5"/>
      <c r="C1202" s="5"/>
      <c r="D1202" s="5"/>
      <c r="E1202" s="5" t="s">
        <v>88</v>
      </c>
      <c r="F1202" s="4"/>
      <c r="G1202" s="5"/>
      <c r="H1202" s="5" t="s">
        <v>38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>
        <v>7.2</v>
      </c>
    </row>
    <row r="1203" spans="1:23">
      <c r="A1203" s="6"/>
      <c r="B1203" s="2"/>
      <c r="C1203" s="2"/>
      <c r="D1203" s="2"/>
      <c r="E1203" s="2" t="s">
        <v>88</v>
      </c>
      <c r="F1203" s="3"/>
      <c r="G1203" s="2"/>
      <c r="H1203" s="2" t="s">
        <v>38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>
        <v>7.2</v>
      </c>
    </row>
    <row r="1204" spans="1:23">
      <c r="A1204" s="6"/>
      <c r="B1204" s="2"/>
      <c r="C1204" s="2"/>
      <c r="D1204" s="2"/>
      <c r="E1204" s="2" t="s">
        <v>88</v>
      </c>
      <c r="F1204" s="3"/>
      <c r="G1204" s="2"/>
      <c r="H1204" s="2" t="s">
        <v>38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>
        <v>7.3</v>
      </c>
    </row>
    <row r="1205" spans="1:23">
      <c r="A1205" s="6"/>
      <c r="B1205" s="2"/>
      <c r="C1205" s="2"/>
      <c r="D1205" s="2"/>
      <c r="E1205" s="2" t="s">
        <v>88</v>
      </c>
      <c r="F1205" s="2"/>
      <c r="G1205" s="3"/>
      <c r="H1205" s="2" t="s">
        <v>38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>
        <v>7.3</v>
      </c>
    </row>
    <row r="1206" spans="1:23">
      <c r="A1206" s="6"/>
      <c r="B1206" s="5"/>
      <c r="C1206" s="5"/>
      <c r="D1206" s="5"/>
      <c r="E1206" s="5" t="s">
        <v>88</v>
      </c>
      <c r="F1206" s="5"/>
      <c r="G1206" s="4"/>
      <c r="H1206" s="5" t="s">
        <v>38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>
        <v>7.3</v>
      </c>
    </row>
    <row r="1207" spans="1:23">
      <c r="A1207" s="6"/>
      <c r="B1207" s="2"/>
      <c r="C1207" s="2"/>
      <c r="D1207" s="2"/>
      <c r="E1207" s="2" t="s">
        <v>88</v>
      </c>
      <c r="F1207" s="2"/>
      <c r="G1207" s="3"/>
      <c r="H1207" s="2" t="s">
        <v>38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>
        <v>7.3</v>
      </c>
    </row>
    <row r="1208" spans="1:23">
      <c r="A1208" s="6"/>
      <c r="B1208" s="2"/>
      <c r="C1208" s="2"/>
      <c r="D1208" s="2"/>
      <c r="E1208" s="2" t="s">
        <v>88</v>
      </c>
      <c r="F1208" s="2"/>
      <c r="G1208" s="3"/>
      <c r="H1208" s="2" t="s">
        <v>38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>
        <v>7.3</v>
      </c>
    </row>
    <row r="1209" spans="1:23">
      <c r="A1209" s="6"/>
      <c r="B1209" s="2"/>
      <c r="C1209" s="2"/>
      <c r="D1209" s="2"/>
      <c r="E1209" s="2" t="s">
        <v>88</v>
      </c>
      <c r="F1209" s="2"/>
      <c r="G1209" s="3"/>
      <c r="H1209" s="2" t="s">
        <v>38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>
        <v>7.3</v>
      </c>
    </row>
    <row r="1210" spans="1:23">
      <c r="A1210" s="6"/>
      <c r="B1210" s="2"/>
      <c r="C1210" s="2"/>
      <c r="D1210" s="2"/>
      <c r="E1210" s="2" t="s">
        <v>88</v>
      </c>
      <c r="F1210" s="2"/>
      <c r="G1210" s="3"/>
      <c r="H1210" s="2" t="s">
        <v>38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>
        <v>7.3</v>
      </c>
    </row>
    <row r="1211" spans="1:23">
      <c r="A1211" s="6"/>
      <c r="B1211" s="2"/>
      <c r="C1211" s="2"/>
      <c r="D1211" s="2"/>
      <c r="E1211" s="2" t="s">
        <v>88</v>
      </c>
      <c r="F1211" s="2"/>
      <c r="G1211" s="3"/>
      <c r="H1211" s="2" t="s">
        <v>38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>
        <v>7.3</v>
      </c>
    </row>
    <row r="1212" spans="1:23">
      <c r="A1212" s="6"/>
      <c r="B1212" s="2"/>
      <c r="C1212" s="2"/>
      <c r="D1212" s="2"/>
      <c r="E1212" s="2" t="s">
        <v>88</v>
      </c>
      <c r="F1212" s="2"/>
      <c r="G1212" s="3"/>
      <c r="H1212" s="2" t="s">
        <v>38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>
        <v>7.3</v>
      </c>
    </row>
    <row r="1213" spans="1:23">
      <c r="A1213" s="6"/>
      <c r="B1213" s="5"/>
      <c r="C1213" s="5"/>
      <c r="D1213" s="5"/>
      <c r="E1213" s="5" t="s">
        <v>88</v>
      </c>
      <c r="F1213" s="5"/>
      <c r="G1213" s="4"/>
      <c r="H1213" s="5" t="s">
        <v>38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>
        <v>7.3</v>
      </c>
    </row>
    <row r="1214" spans="1:23">
      <c r="A1214" s="6"/>
      <c r="B1214" s="2"/>
      <c r="C1214" s="2"/>
      <c r="D1214" s="2"/>
      <c r="E1214" s="2" t="s">
        <v>88</v>
      </c>
      <c r="F1214" s="2"/>
      <c r="G1214" s="3"/>
      <c r="H1214" s="2" t="s">
        <v>38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>
        <v>7.3</v>
      </c>
    </row>
    <row r="1215" spans="1:23">
      <c r="A1215" s="6"/>
      <c r="B1215" s="5"/>
      <c r="C1215" s="5"/>
      <c r="D1215" s="5"/>
      <c r="E1215" s="5" t="s">
        <v>88</v>
      </c>
      <c r="F1215" s="5"/>
      <c r="G1215" s="4"/>
      <c r="H1215" s="5" t="s">
        <v>38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>
        <v>7.4</v>
      </c>
    </row>
    <row r="1216" spans="1:23">
      <c r="A1216" s="6"/>
      <c r="B1216" s="2"/>
      <c r="C1216" s="2"/>
      <c r="D1216" s="2"/>
      <c r="E1216" s="2" t="s">
        <v>88</v>
      </c>
      <c r="F1216" s="2"/>
      <c r="G1216" s="3"/>
      <c r="H1216" s="2" t="s">
        <v>38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>
        <v>7.4</v>
      </c>
    </row>
    <row r="1217" spans="1:23">
      <c r="A1217" s="6"/>
      <c r="B1217" s="5"/>
      <c r="C1217" s="5"/>
      <c r="D1217" s="5"/>
      <c r="E1217" s="5" t="s">
        <v>88</v>
      </c>
      <c r="F1217" s="5"/>
      <c r="G1217" s="4"/>
      <c r="H1217" s="5" t="s">
        <v>38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>
        <v>7.4</v>
      </c>
    </row>
    <row r="1218" spans="1:23">
      <c r="A1218" s="6"/>
      <c r="B1218" s="5"/>
      <c r="C1218" s="5"/>
      <c r="D1218" s="5"/>
      <c r="E1218" s="5" t="s">
        <v>88</v>
      </c>
      <c r="F1218" s="5"/>
      <c r="G1218" s="4"/>
      <c r="H1218" s="5" t="s">
        <v>38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>
        <v>7.4</v>
      </c>
    </row>
    <row r="1219" spans="1:23">
      <c r="A1219" s="6"/>
      <c r="B1219" s="5"/>
      <c r="C1219" s="5"/>
      <c r="D1219" s="5"/>
      <c r="E1219" s="5" t="s">
        <v>88</v>
      </c>
      <c r="F1219" s="5"/>
      <c r="G1219" s="4"/>
      <c r="H1219" s="5" t="s">
        <v>38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>
        <v>7.4</v>
      </c>
    </row>
    <row r="1220" spans="1:23">
      <c r="A1220" s="6"/>
      <c r="B1220" s="5"/>
      <c r="C1220" s="5"/>
      <c r="D1220" s="5"/>
      <c r="E1220" s="5" t="s">
        <v>88</v>
      </c>
      <c r="F1220" s="5"/>
      <c r="G1220" s="5"/>
      <c r="H1220" s="4" t="s">
        <v>38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>
        <v>7.4</v>
      </c>
    </row>
    <row r="1221" spans="1:23">
      <c r="A1221" s="6"/>
      <c r="B1221" s="2"/>
      <c r="C1221" s="2"/>
      <c r="D1221" s="2"/>
      <c r="E1221" s="2" t="s">
        <v>88</v>
      </c>
      <c r="F1221" s="2"/>
      <c r="G1221" s="2"/>
      <c r="H1221" s="3" t="s">
        <v>38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>
        <v>7.4</v>
      </c>
    </row>
    <row r="1222" spans="1:23">
      <c r="A1222" s="6"/>
      <c r="B1222" s="2"/>
      <c r="C1222" s="2"/>
      <c r="D1222" s="2"/>
      <c r="E1222" s="2" t="s">
        <v>88</v>
      </c>
      <c r="F1222" s="2"/>
      <c r="G1222" s="2"/>
      <c r="H1222" s="3" t="s">
        <v>38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>
        <v>7.5</v>
      </c>
    </row>
    <row r="1223" spans="1:23">
      <c r="A1223" s="6"/>
      <c r="B1223" s="2"/>
      <c r="C1223" s="2"/>
      <c r="D1223" s="2"/>
      <c r="E1223" s="2" t="s">
        <v>88</v>
      </c>
      <c r="F1223" s="2"/>
      <c r="G1223" s="2"/>
      <c r="H1223" s="3" t="s">
        <v>38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>
        <v>7.6</v>
      </c>
    </row>
    <row r="1224" spans="1:23">
      <c r="A1224" s="6"/>
      <c r="B1224" s="2"/>
      <c r="C1224" s="2"/>
      <c r="D1224" s="2"/>
      <c r="E1224" s="2" t="s">
        <v>88</v>
      </c>
      <c r="F1224" s="2"/>
      <c r="G1224" s="2"/>
      <c r="H1224" s="3" t="s">
        <v>38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>
        <v>7.6</v>
      </c>
    </row>
    <row r="1225" spans="1:23">
      <c r="A1225" s="6"/>
      <c r="B1225" s="2"/>
      <c r="C1225" s="2"/>
      <c r="D1225" s="2"/>
      <c r="E1225" s="2" t="s">
        <v>88</v>
      </c>
      <c r="F1225" s="2"/>
      <c r="G1225" s="2"/>
      <c r="H1225" s="3" t="s">
        <v>38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>
        <v>7.6</v>
      </c>
    </row>
    <row r="1226" spans="1:23">
      <c r="A1226" s="6"/>
      <c r="B1226" s="2"/>
      <c r="C1226" s="2"/>
      <c r="D1226" s="2"/>
      <c r="E1226" s="2" t="s">
        <v>88</v>
      </c>
      <c r="F1226" s="2"/>
      <c r="G1226" s="2"/>
      <c r="H1226" s="3" t="s">
        <v>38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>
        <v>7.6</v>
      </c>
    </row>
    <row r="1227" spans="1:23">
      <c r="A1227" s="6"/>
      <c r="B1227" s="5"/>
      <c r="C1227" s="5"/>
      <c r="D1227" s="5"/>
      <c r="E1227" s="5" t="s">
        <v>88</v>
      </c>
      <c r="F1227" s="5"/>
      <c r="G1227" s="5"/>
      <c r="H1227" s="4" t="s">
        <v>38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>
        <v>7.7</v>
      </c>
    </row>
    <row r="1228" spans="1:23">
      <c r="A1228" s="6"/>
      <c r="B1228" s="2"/>
      <c r="C1228" s="2"/>
      <c r="D1228" s="2"/>
      <c r="E1228" s="2" t="s">
        <v>88</v>
      </c>
      <c r="F1228" s="2"/>
      <c r="G1228" s="2"/>
      <c r="H1228" s="3" t="s">
        <v>38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>
        <v>7.7</v>
      </c>
    </row>
    <row r="1229" spans="1:23">
      <c r="A1229" s="6"/>
      <c r="B1229" s="5"/>
      <c r="C1229" s="5"/>
      <c r="D1229" s="5"/>
      <c r="E1229" s="5" t="s">
        <v>88</v>
      </c>
      <c r="F1229" s="5"/>
      <c r="G1229" s="5"/>
      <c r="H1229" s="4" t="s">
        <v>38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>
        <v>7.7</v>
      </c>
    </row>
    <row r="1230" spans="1:23">
      <c r="A1230" s="6"/>
      <c r="B1230" s="5"/>
      <c r="C1230" s="5"/>
      <c r="D1230" s="5"/>
      <c r="E1230" s="5" t="s">
        <v>88</v>
      </c>
      <c r="F1230" s="5"/>
      <c r="G1230" s="5"/>
      <c r="H1230" s="4" t="s">
        <v>38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>
        <v>7.7</v>
      </c>
    </row>
    <row r="1231" spans="1:23">
      <c r="A1231" s="6"/>
      <c r="B1231" s="2"/>
      <c r="C1231" s="2"/>
      <c r="D1231" s="2"/>
      <c r="E1231" s="2" t="s">
        <v>88</v>
      </c>
      <c r="F1231" s="2"/>
      <c r="G1231" s="2"/>
      <c r="H1231" s="3" t="s">
        <v>38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>
        <v>7.9</v>
      </c>
    </row>
    <row r="1232" spans="1:23">
      <c r="A1232" s="6"/>
      <c r="B1232" s="5"/>
      <c r="C1232" s="5"/>
      <c r="D1232" s="5"/>
      <c r="E1232" s="5" t="s">
        <v>88</v>
      </c>
      <c r="F1232" s="5"/>
      <c r="G1232" s="5"/>
      <c r="H1232" s="4" t="s">
        <v>38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>
        <v>7.9</v>
      </c>
    </row>
    <row r="1233" spans="1:23">
      <c r="A1233" s="6"/>
      <c r="B1233" s="5"/>
      <c r="C1233" s="5"/>
      <c r="D1233" s="5"/>
      <c r="E1233" s="5" t="s">
        <v>88</v>
      </c>
      <c r="F1233" s="5"/>
      <c r="G1233" s="5"/>
      <c r="H1233" s="4" t="s">
        <v>38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>
        <v>8</v>
      </c>
    </row>
    <row r="1234" spans="1:23">
      <c r="A1234" s="6"/>
      <c r="B1234" s="5"/>
      <c r="C1234" s="5"/>
      <c r="D1234" s="5"/>
      <c r="E1234" s="5" t="s">
        <v>88</v>
      </c>
      <c r="F1234" s="5"/>
      <c r="G1234" s="5"/>
      <c r="H1234" s="4" t="s">
        <v>38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>
        <v>8.8000000000000007</v>
      </c>
    </row>
    <row r="1235" spans="1:23">
      <c r="A1235" s="6"/>
      <c r="B1235" s="5"/>
      <c r="C1235" s="5" t="s">
        <v>95</v>
      </c>
      <c r="D1235" s="5" t="s">
        <v>79</v>
      </c>
      <c r="E1235" s="5"/>
      <c r="F1235" s="5"/>
      <c r="G1235" s="5"/>
      <c r="H1235" s="4" t="s">
        <v>38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 t="s">
        <v>207</v>
      </c>
      <c r="V1235" s="5"/>
      <c r="W1235" s="5">
        <v>8</v>
      </c>
    </row>
    <row r="1236" spans="1:23">
      <c r="A1236" s="3" t="s">
        <v>56</v>
      </c>
      <c r="B1236" s="2" t="s">
        <v>69</v>
      </c>
      <c r="C1236" s="2"/>
      <c r="D1236" s="2" t="s">
        <v>79</v>
      </c>
      <c r="E1236" s="2"/>
      <c r="F1236" s="2"/>
      <c r="G1236" s="2"/>
      <c r="H1236" s="3" t="s">
        <v>38</v>
      </c>
      <c r="I1236" s="2"/>
      <c r="J1236" s="2"/>
      <c r="K1236" s="2"/>
      <c r="L1236" s="2" t="s">
        <v>80</v>
      </c>
      <c r="M1236" s="2"/>
      <c r="N1236" s="2"/>
      <c r="O1236" s="2"/>
      <c r="P1236" s="2"/>
      <c r="Q1236" s="2" t="s">
        <v>87</v>
      </c>
      <c r="R1236" s="2"/>
      <c r="S1236" s="2"/>
      <c r="T1236" s="2"/>
      <c r="U1236" s="2" t="s">
        <v>207</v>
      </c>
      <c r="V1236" s="2"/>
      <c r="W1236" s="2">
        <v>5.5</v>
      </c>
    </row>
    <row r="1237" spans="1:23">
      <c r="A1237" s="4" t="s">
        <v>56</v>
      </c>
      <c r="B1237" s="5" t="s">
        <v>69</v>
      </c>
      <c r="C1237" s="5"/>
      <c r="D1237" s="5" t="s">
        <v>79</v>
      </c>
      <c r="E1237" s="5"/>
      <c r="F1237" s="5"/>
      <c r="G1237" s="5"/>
      <c r="H1237" s="4" t="s">
        <v>38</v>
      </c>
      <c r="I1237" s="5"/>
      <c r="J1237" s="5"/>
      <c r="K1237" s="5"/>
      <c r="L1237" s="5" t="s">
        <v>80</v>
      </c>
      <c r="M1237" s="5"/>
      <c r="N1237" s="5"/>
      <c r="O1237" s="5"/>
      <c r="P1237" s="5"/>
      <c r="Q1237" s="5"/>
      <c r="R1237" s="5"/>
      <c r="S1237" s="5"/>
      <c r="T1237" s="5" t="s">
        <v>57</v>
      </c>
      <c r="U1237" s="5"/>
      <c r="V1237" s="5"/>
      <c r="W1237" s="5">
        <v>7</v>
      </c>
    </row>
    <row r="1238" spans="1:23">
      <c r="A1238" s="6"/>
      <c r="B1238" s="2" t="s">
        <v>69</v>
      </c>
      <c r="C1238" s="2"/>
      <c r="D1238" s="2" t="s">
        <v>79</v>
      </c>
      <c r="E1238" s="2"/>
      <c r="F1238" s="2"/>
      <c r="G1238" s="2"/>
      <c r="H1238" s="3" t="s">
        <v>38</v>
      </c>
      <c r="I1238" s="2"/>
      <c r="J1238" s="2"/>
      <c r="K1238" s="2"/>
      <c r="L1238" s="2" t="s">
        <v>80</v>
      </c>
      <c r="M1238" s="2"/>
      <c r="N1238" s="2"/>
      <c r="O1238" s="2"/>
      <c r="P1238" s="2"/>
      <c r="Q1238" s="2"/>
      <c r="R1238" s="2"/>
      <c r="S1238" s="2"/>
      <c r="T1238" s="2"/>
      <c r="U1238" s="2" t="s">
        <v>207</v>
      </c>
      <c r="V1238" s="2"/>
      <c r="W1238" s="2">
        <v>6.4</v>
      </c>
    </row>
    <row r="1239" spans="1:23">
      <c r="A1239" s="6"/>
      <c r="B1239" s="2" t="s">
        <v>69</v>
      </c>
      <c r="C1239" s="2"/>
      <c r="D1239" s="2" t="s">
        <v>79</v>
      </c>
      <c r="E1239" s="2"/>
      <c r="F1239" s="2"/>
      <c r="G1239" s="2"/>
      <c r="H1239" s="3" t="s">
        <v>38</v>
      </c>
      <c r="I1239" s="2"/>
      <c r="J1239" s="2"/>
      <c r="K1239" s="2"/>
      <c r="L1239" s="2" t="s">
        <v>80</v>
      </c>
      <c r="M1239" s="2"/>
      <c r="N1239" s="2"/>
      <c r="O1239" s="2"/>
      <c r="P1239" s="2"/>
      <c r="Q1239" s="2"/>
      <c r="R1239" s="2"/>
      <c r="S1239" s="2"/>
      <c r="T1239" s="2"/>
      <c r="U1239" s="2" t="s">
        <v>207</v>
      </c>
      <c r="V1239" s="2"/>
      <c r="W1239" s="2">
        <v>7</v>
      </c>
    </row>
    <row r="1240" spans="1:23">
      <c r="A1240" s="6"/>
      <c r="B1240" s="2" t="s">
        <v>69</v>
      </c>
      <c r="C1240" s="2"/>
      <c r="D1240" s="2" t="s">
        <v>79</v>
      </c>
      <c r="E1240" s="2"/>
      <c r="F1240" s="2"/>
      <c r="G1240" s="2"/>
      <c r="H1240" s="3" t="s">
        <v>38</v>
      </c>
      <c r="I1240" s="2"/>
      <c r="J1240" s="2"/>
      <c r="K1240" s="2"/>
      <c r="L1240" s="2" t="s">
        <v>80</v>
      </c>
      <c r="M1240" s="2"/>
      <c r="N1240" s="2"/>
      <c r="O1240" s="2"/>
      <c r="P1240" s="2"/>
      <c r="Q1240" s="2"/>
      <c r="R1240" s="2"/>
      <c r="S1240" s="2"/>
      <c r="T1240" s="2"/>
      <c r="U1240" s="2" t="s">
        <v>207</v>
      </c>
      <c r="V1240" s="2"/>
      <c r="W1240" s="2">
        <v>7.3</v>
      </c>
    </row>
    <row r="1241" spans="1:23">
      <c r="A1241" s="6"/>
      <c r="B1241" s="5" t="s">
        <v>69</v>
      </c>
      <c r="C1241" s="5"/>
      <c r="D1241" s="5" t="s">
        <v>79</v>
      </c>
      <c r="E1241" s="5"/>
      <c r="F1241" s="5"/>
      <c r="G1241" s="5"/>
      <c r="H1241" s="4" t="s">
        <v>38</v>
      </c>
      <c r="I1241" s="5"/>
      <c r="J1241" s="5"/>
      <c r="K1241" s="5"/>
      <c r="L1241" s="5" t="s">
        <v>80</v>
      </c>
      <c r="M1241" s="5"/>
      <c r="N1241" s="5"/>
      <c r="O1241" s="5"/>
      <c r="P1241" s="5"/>
      <c r="Q1241" s="5"/>
      <c r="R1241" s="5"/>
      <c r="S1241" s="5"/>
      <c r="T1241" s="5"/>
      <c r="U1241" s="5" t="s">
        <v>207</v>
      </c>
      <c r="V1241" s="5"/>
      <c r="W1241" s="5">
        <v>8.4</v>
      </c>
    </row>
    <row r="1242" spans="1:23">
      <c r="A1242" s="6"/>
      <c r="B1242" s="5" t="s">
        <v>69</v>
      </c>
      <c r="C1242" s="5"/>
      <c r="D1242" s="5" t="s">
        <v>79</v>
      </c>
      <c r="E1242" s="5"/>
      <c r="F1242" s="5"/>
      <c r="G1242" s="5"/>
      <c r="H1242" s="4" t="s">
        <v>38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 t="s">
        <v>207</v>
      </c>
      <c r="V1242" s="5"/>
      <c r="W1242" s="5">
        <v>7.3</v>
      </c>
    </row>
    <row r="1243" spans="1:23">
      <c r="A1243" s="6"/>
      <c r="B1243" s="5" t="s">
        <v>69</v>
      </c>
      <c r="C1243" s="5"/>
      <c r="D1243" s="5" t="s">
        <v>79</v>
      </c>
      <c r="E1243" s="5"/>
      <c r="F1243" s="5"/>
      <c r="G1243" s="5"/>
      <c r="H1243" s="4" t="s">
        <v>38</v>
      </c>
      <c r="I1243" s="5"/>
      <c r="J1243" s="5"/>
      <c r="K1243" s="5"/>
      <c r="L1243" s="5" t="s">
        <v>80</v>
      </c>
      <c r="M1243" s="5"/>
      <c r="N1243" s="5"/>
      <c r="O1243" s="5"/>
      <c r="P1243" s="5"/>
      <c r="Q1243" s="5"/>
      <c r="R1243" s="5"/>
      <c r="S1243" s="5" t="s">
        <v>520</v>
      </c>
      <c r="T1243" s="5" t="s">
        <v>57</v>
      </c>
      <c r="U1243" s="5"/>
      <c r="V1243" s="5"/>
      <c r="W1243" s="5">
        <v>7.1</v>
      </c>
    </row>
    <row r="1244" spans="1:23">
      <c r="A1244" s="6"/>
      <c r="B1244" s="2" t="s">
        <v>69</v>
      </c>
      <c r="C1244" s="2"/>
      <c r="D1244" s="2" t="s">
        <v>79</v>
      </c>
      <c r="E1244" s="2"/>
      <c r="F1244" s="2"/>
      <c r="G1244" s="2"/>
      <c r="H1244" s="3" t="s">
        <v>38</v>
      </c>
      <c r="I1244" s="2"/>
      <c r="J1244" s="2"/>
      <c r="K1244" s="2"/>
      <c r="L1244" s="2"/>
      <c r="M1244" s="2" t="s">
        <v>94</v>
      </c>
      <c r="N1244" s="2"/>
      <c r="O1244" s="2"/>
      <c r="P1244" s="2"/>
      <c r="Q1244" s="2"/>
      <c r="R1244" s="2"/>
      <c r="S1244" s="2"/>
      <c r="T1244" s="2" t="s">
        <v>57</v>
      </c>
      <c r="U1244" s="2"/>
      <c r="V1244" s="2"/>
      <c r="W1244" s="2">
        <v>5.7</v>
      </c>
    </row>
    <row r="1245" spans="1:23">
      <c r="A1245" s="6"/>
      <c r="B1245" s="5" t="s">
        <v>69</v>
      </c>
      <c r="C1245" s="5"/>
      <c r="D1245" s="5" t="s">
        <v>79</v>
      </c>
      <c r="E1245" s="5"/>
      <c r="F1245" s="5"/>
      <c r="G1245" s="5"/>
      <c r="H1245" s="4" t="s">
        <v>38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 t="s">
        <v>57</v>
      </c>
      <c r="U1245" s="5"/>
      <c r="V1245" s="5"/>
      <c r="W1245" s="5">
        <v>7.1</v>
      </c>
    </row>
    <row r="1246" spans="1:23">
      <c r="A1246" s="6"/>
      <c r="B1246" s="2" t="s">
        <v>69</v>
      </c>
      <c r="C1246" s="2"/>
      <c r="D1246" s="2" t="s">
        <v>79</v>
      </c>
      <c r="E1246" s="2"/>
      <c r="F1246" s="2"/>
      <c r="G1246" s="2"/>
      <c r="H1246" s="3" t="s">
        <v>38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 t="s">
        <v>57</v>
      </c>
      <c r="U1246" s="2"/>
      <c r="V1246" s="2"/>
      <c r="W1246" s="2">
        <v>7.4</v>
      </c>
    </row>
    <row r="1247" spans="1:23">
      <c r="A1247" s="6"/>
      <c r="B1247" s="2" t="s">
        <v>69</v>
      </c>
      <c r="C1247" s="2"/>
      <c r="D1247" s="2" t="s">
        <v>79</v>
      </c>
      <c r="E1247" s="2"/>
      <c r="F1247" s="2"/>
      <c r="G1247" s="2"/>
      <c r="H1247" s="3" t="s">
        <v>38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 t="s">
        <v>57</v>
      </c>
      <c r="U1247" s="2"/>
      <c r="V1247" s="2"/>
      <c r="W1247" s="2">
        <v>7.6</v>
      </c>
    </row>
    <row r="1248" spans="1:23">
      <c r="A1248" s="6"/>
      <c r="B1248" s="5" t="s">
        <v>69</v>
      </c>
      <c r="C1248" s="5"/>
      <c r="D1248" s="5" t="s">
        <v>79</v>
      </c>
      <c r="E1248" s="5"/>
      <c r="F1248" s="5"/>
      <c r="G1248" s="5"/>
      <c r="H1248" s="4" t="s">
        <v>38</v>
      </c>
      <c r="I1248" s="5"/>
      <c r="J1248" s="5"/>
      <c r="K1248" s="5"/>
      <c r="L1248" s="5" t="s">
        <v>80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>
        <v>7.5</v>
      </c>
    </row>
    <row r="1249" spans="1:23">
      <c r="A1249" s="6"/>
      <c r="B1249" s="5" t="s">
        <v>69</v>
      </c>
      <c r="C1249" s="5"/>
      <c r="D1249" s="5" t="s">
        <v>79</v>
      </c>
      <c r="E1249" s="5"/>
      <c r="F1249" s="5"/>
      <c r="G1249" s="5"/>
      <c r="H1249" s="4" t="s">
        <v>38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>
        <v>6.5</v>
      </c>
    </row>
    <row r="1250" spans="1:23">
      <c r="A1250" s="6"/>
      <c r="B1250" s="2" t="s">
        <v>69</v>
      </c>
      <c r="C1250" s="2"/>
      <c r="D1250" s="2" t="s">
        <v>79</v>
      </c>
      <c r="E1250" s="2"/>
      <c r="F1250" s="2"/>
      <c r="G1250" s="2"/>
      <c r="H1250" s="3" t="s">
        <v>38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>
        <v>7.1</v>
      </c>
    </row>
    <row r="1251" spans="1:23">
      <c r="A1251" s="6"/>
      <c r="B1251" s="2" t="s">
        <v>69</v>
      </c>
      <c r="C1251" s="2"/>
      <c r="D1251" s="2" t="s">
        <v>79</v>
      </c>
      <c r="E1251" s="2"/>
      <c r="F1251" s="2"/>
      <c r="G1251" s="2"/>
      <c r="H1251" s="3" t="s">
        <v>38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>
        <v>8.1999999999999993</v>
      </c>
    </row>
    <row r="1252" spans="1:23">
      <c r="A1252" s="4" t="s">
        <v>56</v>
      </c>
      <c r="B1252" s="5"/>
      <c r="C1252" s="5"/>
      <c r="D1252" s="5" t="s">
        <v>79</v>
      </c>
      <c r="E1252" s="5"/>
      <c r="F1252" s="5"/>
      <c r="G1252" s="5"/>
      <c r="H1252" s="4" t="s">
        <v>38</v>
      </c>
      <c r="I1252" s="5"/>
      <c r="J1252" s="5"/>
      <c r="K1252" s="5"/>
      <c r="L1252" s="5" t="s">
        <v>80</v>
      </c>
      <c r="M1252" s="5"/>
      <c r="N1252" s="5"/>
      <c r="O1252" s="5"/>
      <c r="P1252" s="5"/>
      <c r="Q1252" s="5" t="s">
        <v>87</v>
      </c>
      <c r="R1252" s="5"/>
      <c r="S1252" s="5"/>
      <c r="T1252" s="5"/>
      <c r="U1252" s="5"/>
      <c r="V1252" s="5" t="s">
        <v>92</v>
      </c>
      <c r="W1252" s="5">
        <v>7.8</v>
      </c>
    </row>
    <row r="1253" spans="1:23">
      <c r="A1253" s="3" t="s">
        <v>56</v>
      </c>
      <c r="B1253" s="2"/>
      <c r="C1253" s="2"/>
      <c r="D1253" s="2" t="s">
        <v>79</v>
      </c>
      <c r="E1253" s="2"/>
      <c r="F1253" s="2"/>
      <c r="G1253" s="2"/>
      <c r="H1253" s="3" t="s">
        <v>38</v>
      </c>
      <c r="I1253" s="2"/>
      <c r="J1253" s="2"/>
      <c r="K1253" s="2"/>
      <c r="L1253" s="2" t="s">
        <v>80</v>
      </c>
      <c r="M1253" s="2"/>
      <c r="N1253" s="2"/>
      <c r="O1253" s="2"/>
      <c r="P1253" s="2"/>
      <c r="Q1253" s="2"/>
      <c r="R1253" s="2"/>
      <c r="S1253" s="2"/>
      <c r="T1253" s="2" t="s">
        <v>57</v>
      </c>
      <c r="U1253" s="2" t="s">
        <v>207</v>
      </c>
      <c r="V1253" s="2"/>
      <c r="W1253" s="2">
        <v>7.3</v>
      </c>
    </row>
    <row r="1254" spans="1:23">
      <c r="A1254" s="3" t="s">
        <v>56</v>
      </c>
      <c r="B1254" s="2"/>
      <c r="C1254" s="2"/>
      <c r="D1254" s="2" t="s">
        <v>79</v>
      </c>
      <c r="E1254" s="2"/>
      <c r="F1254" s="2"/>
      <c r="G1254" s="2"/>
      <c r="H1254" s="3" t="s">
        <v>38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 t="s">
        <v>57</v>
      </c>
      <c r="U1254" s="2" t="s">
        <v>207</v>
      </c>
      <c r="V1254" s="2"/>
      <c r="W1254" s="2">
        <v>7.6</v>
      </c>
    </row>
    <row r="1255" spans="1:23">
      <c r="A1255" s="3" t="s">
        <v>56</v>
      </c>
      <c r="B1255" s="2"/>
      <c r="C1255" s="2"/>
      <c r="D1255" s="2" t="s">
        <v>79</v>
      </c>
      <c r="E1255" s="2"/>
      <c r="F1255" s="2"/>
      <c r="G1255" s="2"/>
      <c r="H1255" s="3" t="s">
        <v>38</v>
      </c>
      <c r="I1255" s="2"/>
      <c r="J1255" s="2"/>
      <c r="K1255" s="2"/>
      <c r="L1255" s="2" t="s">
        <v>80</v>
      </c>
      <c r="M1255" s="2"/>
      <c r="N1255" s="2"/>
      <c r="O1255" s="2"/>
      <c r="P1255" s="2"/>
      <c r="Q1255" s="2" t="s">
        <v>87</v>
      </c>
      <c r="R1255" s="2"/>
      <c r="S1255" s="2"/>
      <c r="T1255" s="2"/>
      <c r="U1255" s="2" t="s">
        <v>207</v>
      </c>
      <c r="V1255" s="2"/>
      <c r="W1255" s="2">
        <v>7.7</v>
      </c>
    </row>
    <row r="1256" spans="1:23">
      <c r="A1256" s="3" t="s">
        <v>56</v>
      </c>
      <c r="B1256" s="2"/>
      <c r="C1256" s="2"/>
      <c r="D1256" s="2" t="s">
        <v>79</v>
      </c>
      <c r="E1256" s="2"/>
      <c r="F1256" s="2"/>
      <c r="G1256" s="2"/>
      <c r="H1256" s="3" t="s">
        <v>38</v>
      </c>
      <c r="I1256" s="2"/>
      <c r="J1256" s="2"/>
      <c r="K1256" s="2"/>
      <c r="L1256" s="2" t="s">
        <v>80</v>
      </c>
      <c r="M1256" s="2"/>
      <c r="N1256" s="2"/>
      <c r="O1256" s="2"/>
      <c r="P1256" s="2"/>
      <c r="Q1256" s="2"/>
      <c r="R1256" s="2"/>
      <c r="S1256" s="2"/>
      <c r="T1256" s="2"/>
      <c r="U1256" s="2" t="s">
        <v>207</v>
      </c>
      <c r="V1256" s="2"/>
      <c r="W1256" s="2">
        <v>6.7</v>
      </c>
    </row>
    <row r="1257" spans="1:23">
      <c r="A1257" s="4" t="s">
        <v>56</v>
      </c>
      <c r="B1257" s="5"/>
      <c r="C1257" s="5"/>
      <c r="D1257" s="5" t="s">
        <v>79</v>
      </c>
      <c r="E1257" s="5"/>
      <c r="F1257" s="5"/>
      <c r="G1257" s="5"/>
      <c r="H1257" s="4" t="s">
        <v>38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 t="s">
        <v>520</v>
      </c>
      <c r="T1257" s="5"/>
      <c r="U1257" s="5"/>
      <c r="V1257" s="5"/>
      <c r="W1257" s="5">
        <v>6.8</v>
      </c>
    </row>
    <row r="1258" spans="1:23">
      <c r="A1258" s="3" t="s">
        <v>56</v>
      </c>
      <c r="B1258" s="2"/>
      <c r="C1258" s="2"/>
      <c r="D1258" s="2" t="s">
        <v>79</v>
      </c>
      <c r="E1258" s="2"/>
      <c r="F1258" s="2"/>
      <c r="G1258" s="2"/>
      <c r="H1258" s="3" t="s">
        <v>38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 t="s">
        <v>520</v>
      </c>
      <c r="T1258" s="2"/>
      <c r="U1258" s="2"/>
      <c r="V1258" s="2"/>
      <c r="W1258" s="2">
        <v>8.1</v>
      </c>
    </row>
    <row r="1259" spans="1:23">
      <c r="A1259" s="4" t="s">
        <v>56</v>
      </c>
      <c r="B1259" s="5"/>
      <c r="C1259" s="5"/>
      <c r="D1259" s="5" t="s">
        <v>79</v>
      </c>
      <c r="E1259" s="5"/>
      <c r="F1259" s="5"/>
      <c r="G1259" s="5"/>
      <c r="H1259" s="4" t="s">
        <v>38</v>
      </c>
      <c r="I1259" s="5"/>
      <c r="J1259" s="5"/>
      <c r="K1259" s="5"/>
      <c r="L1259" s="5" t="s">
        <v>80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>
        <v>7.2</v>
      </c>
    </row>
    <row r="1260" spans="1:23">
      <c r="A1260" s="3" t="s">
        <v>56</v>
      </c>
      <c r="B1260" s="2"/>
      <c r="C1260" s="2"/>
      <c r="D1260" s="2" t="s">
        <v>79</v>
      </c>
      <c r="E1260" s="2"/>
      <c r="F1260" s="2"/>
      <c r="G1260" s="2"/>
      <c r="H1260" s="3" t="s">
        <v>38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>
        <v>6.5</v>
      </c>
    </row>
    <row r="1261" spans="1:23">
      <c r="A1261" s="6"/>
      <c r="B1261" s="2"/>
      <c r="C1261" s="2"/>
      <c r="D1261" s="2" t="s">
        <v>79</v>
      </c>
      <c r="E1261" s="2"/>
      <c r="F1261" s="2"/>
      <c r="G1261" s="2"/>
      <c r="H1261" s="3" t="s">
        <v>38</v>
      </c>
      <c r="I1261" s="2"/>
      <c r="J1261" s="2"/>
      <c r="K1261" s="2"/>
      <c r="L1261" s="2" t="s">
        <v>80</v>
      </c>
      <c r="M1261" s="2"/>
      <c r="N1261" s="2"/>
      <c r="O1261" s="2"/>
      <c r="P1261" s="2"/>
      <c r="Q1261" s="2"/>
      <c r="R1261" s="2"/>
      <c r="S1261" s="2"/>
      <c r="T1261" s="2" t="s">
        <v>57</v>
      </c>
      <c r="U1261" s="2" t="s">
        <v>207</v>
      </c>
      <c r="V1261" s="2"/>
      <c r="W1261" s="2">
        <v>6.7</v>
      </c>
    </row>
    <row r="1262" spans="1:23">
      <c r="A1262" s="6"/>
      <c r="B1262" s="5"/>
      <c r="C1262" s="5"/>
      <c r="D1262" s="5" t="s">
        <v>79</v>
      </c>
      <c r="E1262" s="5"/>
      <c r="F1262" s="5"/>
      <c r="G1262" s="5"/>
      <c r="H1262" s="4" t="s">
        <v>38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 t="s">
        <v>57</v>
      </c>
      <c r="U1262" s="5" t="s">
        <v>207</v>
      </c>
      <c r="V1262" s="5"/>
      <c r="W1262" s="5">
        <v>7.1</v>
      </c>
    </row>
    <row r="1263" spans="1:23">
      <c r="A1263" s="6"/>
      <c r="B1263" s="5"/>
      <c r="C1263" s="5"/>
      <c r="D1263" s="5" t="s">
        <v>79</v>
      </c>
      <c r="E1263" s="5"/>
      <c r="F1263" s="5"/>
      <c r="G1263" s="5"/>
      <c r="H1263" s="4" t="s">
        <v>38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 t="s">
        <v>57</v>
      </c>
      <c r="U1263" s="5" t="s">
        <v>207</v>
      </c>
      <c r="V1263" s="5"/>
      <c r="W1263" s="5">
        <v>8.1</v>
      </c>
    </row>
    <row r="1264" spans="1:23">
      <c r="A1264" s="6"/>
      <c r="B1264" s="2"/>
      <c r="C1264" s="2"/>
      <c r="D1264" s="2" t="s">
        <v>79</v>
      </c>
      <c r="E1264" s="2"/>
      <c r="F1264" s="2"/>
      <c r="G1264" s="2"/>
      <c r="H1264" s="3" t="s">
        <v>38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 t="s">
        <v>520</v>
      </c>
      <c r="T1264" s="2"/>
      <c r="U1264" s="2" t="s">
        <v>207</v>
      </c>
      <c r="V1264" s="2"/>
      <c r="W1264" s="2">
        <v>7.2</v>
      </c>
    </row>
    <row r="1265" spans="1:23">
      <c r="A1265" s="6"/>
      <c r="B1265" s="5"/>
      <c r="C1265" s="5"/>
      <c r="D1265" s="5" t="s">
        <v>79</v>
      </c>
      <c r="E1265" s="5"/>
      <c r="F1265" s="5"/>
      <c r="G1265" s="5"/>
      <c r="H1265" s="4" t="s">
        <v>38</v>
      </c>
      <c r="I1265" s="5"/>
      <c r="J1265" s="5"/>
      <c r="K1265" s="5"/>
      <c r="L1265" s="5"/>
      <c r="M1265" s="5"/>
      <c r="N1265" s="5"/>
      <c r="O1265" s="5"/>
      <c r="P1265" s="5"/>
      <c r="Q1265" s="5" t="s">
        <v>87</v>
      </c>
      <c r="R1265" s="5"/>
      <c r="S1265" s="5"/>
      <c r="T1265" s="5"/>
      <c r="U1265" s="5" t="s">
        <v>207</v>
      </c>
      <c r="V1265" s="5"/>
      <c r="W1265" s="5">
        <v>7.1</v>
      </c>
    </row>
    <row r="1266" spans="1:23">
      <c r="A1266" s="6"/>
      <c r="B1266" s="5"/>
      <c r="C1266" s="5"/>
      <c r="D1266" s="5" t="s">
        <v>79</v>
      </c>
      <c r="E1266" s="5"/>
      <c r="F1266" s="5"/>
      <c r="G1266" s="5"/>
      <c r="H1266" s="4" t="s">
        <v>38</v>
      </c>
      <c r="I1266" s="5"/>
      <c r="J1266" s="5"/>
      <c r="K1266" s="5"/>
      <c r="L1266" s="5" t="s">
        <v>80</v>
      </c>
      <c r="M1266" s="5"/>
      <c r="N1266" s="5"/>
      <c r="O1266" s="5"/>
      <c r="P1266" s="5"/>
      <c r="Q1266" s="5"/>
      <c r="R1266" s="5"/>
      <c r="S1266" s="5"/>
      <c r="T1266" s="5"/>
      <c r="U1266" s="5" t="s">
        <v>207</v>
      </c>
      <c r="V1266" s="5"/>
      <c r="W1266" s="5">
        <v>6.9</v>
      </c>
    </row>
    <row r="1267" spans="1:23">
      <c r="A1267" s="6"/>
      <c r="B1267" s="5"/>
      <c r="C1267" s="5"/>
      <c r="D1267" s="5" t="s">
        <v>79</v>
      </c>
      <c r="E1267" s="5"/>
      <c r="F1267" s="5"/>
      <c r="G1267" s="5"/>
      <c r="H1267" s="4" t="s">
        <v>38</v>
      </c>
      <c r="I1267" s="5"/>
      <c r="J1267" s="5"/>
      <c r="K1267" s="5"/>
      <c r="L1267" s="5" t="s">
        <v>80</v>
      </c>
      <c r="M1267" s="5"/>
      <c r="N1267" s="5"/>
      <c r="O1267" s="5"/>
      <c r="P1267" s="5"/>
      <c r="Q1267" s="5"/>
      <c r="R1267" s="5"/>
      <c r="S1267" s="5"/>
      <c r="T1267" s="5"/>
      <c r="U1267" s="5" t="s">
        <v>207</v>
      </c>
      <c r="V1267" s="5"/>
      <c r="W1267" s="5">
        <v>7</v>
      </c>
    </row>
    <row r="1268" spans="1:23">
      <c r="A1268" s="6"/>
      <c r="B1268" s="5"/>
      <c r="C1268" s="5"/>
      <c r="D1268" s="5" t="s">
        <v>79</v>
      </c>
      <c r="E1268" s="5"/>
      <c r="F1268" s="5"/>
      <c r="G1268" s="5"/>
      <c r="H1268" s="4" t="s">
        <v>38</v>
      </c>
      <c r="I1268" s="5"/>
      <c r="J1268" s="5"/>
      <c r="K1268" s="5"/>
      <c r="L1268" s="5" t="s">
        <v>80</v>
      </c>
      <c r="M1268" s="5"/>
      <c r="N1268" s="5"/>
      <c r="O1268" s="5"/>
      <c r="P1268" s="5"/>
      <c r="Q1268" s="5"/>
      <c r="R1268" s="5"/>
      <c r="S1268" s="5"/>
      <c r="T1268" s="5"/>
      <c r="U1268" s="5" t="s">
        <v>207</v>
      </c>
      <c r="V1268" s="5"/>
      <c r="W1268" s="5">
        <v>7.4</v>
      </c>
    </row>
    <row r="1269" spans="1:23">
      <c r="A1269" s="6"/>
      <c r="B1269" s="5"/>
      <c r="C1269" s="5"/>
      <c r="D1269" s="5" t="s">
        <v>79</v>
      </c>
      <c r="E1269" s="5"/>
      <c r="F1269" s="5"/>
      <c r="G1269" s="5"/>
      <c r="H1269" s="4" t="s">
        <v>38</v>
      </c>
      <c r="I1269" s="5"/>
      <c r="J1269" s="5"/>
      <c r="K1269" s="5"/>
      <c r="L1269" s="5" t="s">
        <v>80</v>
      </c>
      <c r="M1269" s="5"/>
      <c r="N1269" s="5"/>
      <c r="O1269" s="5"/>
      <c r="P1269" s="5"/>
      <c r="Q1269" s="5"/>
      <c r="R1269" s="5"/>
      <c r="S1269" s="5"/>
      <c r="T1269" s="5"/>
      <c r="U1269" s="5" t="s">
        <v>207</v>
      </c>
      <c r="V1269" s="5"/>
      <c r="W1269" s="5">
        <v>8.3000000000000007</v>
      </c>
    </row>
    <row r="1270" spans="1:23">
      <c r="A1270" s="6"/>
      <c r="B1270" s="2"/>
      <c r="C1270" s="2"/>
      <c r="D1270" s="2" t="s">
        <v>79</v>
      </c>
      <c r="E1270" s="2"/>
      <c r="F1270" s="2"/>
      <c r="G1270" s="2"/>
      <c r="H1270" s="3" t="s">
        <v>38</v>
      </c>
      <c r="I1270" s="2"/>
      <c r="J1270" s="2"/>
      <c r="K1270" s="2"/>
      <c r="L1270" s="2" t="s">
        <v>80</v>
      </c>
      <c r="M1270" s="2"/>
      <c r="N1270" s="2"/>
      <c r="O1270" s="2"/>
      <c r="P1270" s="2"/>
      <c r="Q1270" s="2"/>
      <c r="R1270" s="2"/>
      <c r="S1270" s="2"/>
      <c r="T1270" s="2"/>
      <c r="U1270" s="2" t="s">
        <v>207</v>
      </c>
      <c r="V1270" s="2"/>
      <c r="W1270" s="2">
        <v>8.4</v>
      </c>
    </row>
    <row r="1271" spans="1:23">
      <c r="A1271" s="6"/>
      <c r="B1271" s="5"/>
      <c r="C1271" s="5"/>
      <c r="D1271" s="5" t="s">
        <v>79</v>
      </c>
      <c r="E1271" s="5"/>
      <c r="F1271" s="5"/>
      <c r="G1271" s="5"/>
      <c r="H1271" s="4" t="s">
        <v>38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 t="s">
        <v>207</v>
      </c>
      <c r="V1271" s="5"/>
      <c r="W1271" s="5">
        <v>5.9</v>
      </c>
    </row>
    <row r="1272" spans="1:23">
      <c r="A1272" s="6"/>
      <c r="B1272" s="5"/>
      <c r="C1272" s="5"/>
      <c r="D1272" s="5" t="s">
        <v>79</v>
      </c>
      <c r="E1272" s="5"/>
      <c r="F1272" s="5"/>
      <c r="G1272" s="5"/>
      <c r="H1272" s="4" t="s">
        <v>38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 t="s">
        <v>207</v>
      </c>
      <c r="V1272" s="5"/>
      <c r="W1272" s="5">
        <v>7.2</v>
      </c>
    </row>
    <row r="1273" spans="1:23">
      <c r="A1273" s="6"/>
      <c r="B1273" s="2"/>
      <c r="C1273" s="2"/>
      <c r="D1273" s="2" t="s">
        <v>79</v>
      </c>
      <c r="E1273" s="2"/>
      <c r="F1273" s="2"/>
      <c r="G1273" s="2"/>
      <c r="H1273" s="3" t="s">
        <v>38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 t="s">
        <v>207</v>
      </c>
      <c r="V1273" s="2"/>
      <c r="W1273" s="2">
        <v>8.5</v>
      </c>
    </row>
    <row r="1274" spans="1:23">
      <c r="A1274" s="6"/>
      <c r="B1274" s="5"/>
      <c r="C1274" s="5"/>
      <c r="D1274" s="5" t="s">
        <v>79</v>
      </c>
      <c r="E1274" s="5"/>
      <c r="F1274" s="5"/>
      <c r="G1274" s="5"/>
      <c r="H1274" s="4" t="s">
        <v>38</v>
      </c>
      <c r="I1274" s="5"/>
      <c r="J1274" s="5"/>
      <c r="K1274" s="5"/>
      <c r="L1274" s="5" t="s">
        <v>80</v>
      </c>
      <c r="M1274" s="5"/>
      <c r="N1274" s="5"/>
      <c r="O1274" s="5"/>
      <c r="P1274" s="5"/>
      <c r="Q1274" s="5"/>
      <c r="R1274" s="5"/>
      <c r="S1274" s="5"/>
      <c r="T1274" s="5" t="s">
        <v>57</v>
      </c>
      <c r="U1274" s="5"/>
      <c r="V1274" s="5"/>
      <c r="W1274" s="5">
        <v>7.7</v>
      </c>
    </row>
    <row r="1275" spans="1:23">
      <c r="A1275" s="6"/>
      <c r="B1275" s="2"/>
      <c r="C1275" s="2"/>
      <c r="D1275" s="2" t="s">
        <v>79</v>
      </c>
      <c r="E1275" s="2"/>
      <c r="F1275" s="2"/>
      <c r="G1275" s="2"/>
      <c r="H1275" s="3" t="s">
        <v>38</v>
      </c>
      <c r="I1275" s="2"/>
      <c r="J1275" s="2"/>
      <c r="K1275" s="2"/>
      <c r="L1275" s="2" t="s">
        <v>80</v>
      </c>
      <c r="M1275" s="2"/>
      <c r="N1275" s="2"/>
      <c r="O1275" s="2"/>
      <c r="P1275" s="2"/>
      <c r="Q1275" s="2"/>
      <c r="R1275" s="2"/>
      <c r="S1275" s="2"/>
      <c r="T1275" s="2" t="s">
        <v>57</v>
      </c>
      <c r="U1275" s="2"/>
      <c r="V1275" s="2"/>
      <c r="W1275" s="2">
        <v>7.7</v>
      </c>
    </row>
    <row r="1276" spans="1:23">
      <c r="A1276" s="6"/>
      <c r="B1276" s="2"/>
      <c r="C1276" s="2"/>
      <c r="D1276" s="2" t="s">
        <v>79</v>
      </c>
      <c r="E1276" s="2"/>
      <c r="F1276" s="2"/>
      <c r="G1276" s="2"/>
      <c r="H1276" s="3" t="s">
        <v>38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 t="s">
        <v>57</v>
      </c>
      <c r="U1276" s="2"/>
      <c r="V1276" s="2"/>
      <c r="W1276" s="2">
        <v>6.2</v>
      </c>
    </row>
    <row r="1277" spans="1:23">
      <c r="A1277" s="6"/>
      <c r="B1277" s="2"/>
      <c r="C1277" s="2"/>
      <c r="D1277" s="2" t="s">
        <v>79</v>
      </c>
      <c r="E1277" s="2"/>
      <c r="F1277" s="2"/>
      <c r="G1277" s="2"/>
      <c r="H1277" s="3" t="s">
        <v>38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 t="s">
        <v>57</v>
      </c>
      <c r="U1277" s="2"/>
      <c r="V1277" s="2"/>
      <c r="W1277" s="2">
        <v>6.5</v>
      </c>
    </row>
    <row r="1278" spans="1:23">
      <c r="A1278" s="6"/>
      <c r="B1278" s="5"/>
      <c r="C1278" s="5"/>
      <c r="D1278" s="5" t="s">
        <v>79</v>
      </c>
      <c r="E1278" s="5"/>
      <c r="F1278" s="5"/>
      <c r="G1278" s="5"/>
      <c r="H1278" s="4" t="s">
        <v>38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 t="s">
        <v>57</v>
      </c>
      <c r="U1278" s="5"/>
      <c r="V1278" s="5"/>
      <c r="W1278" s="5">
        <v>6.8</v>
      </c>
    </row>
    <row r="1279" spans="1:23">
      <c r="A1279" s="6"/>
      <c r="B1279" s="5"/>
      <c r="C1279" s="5"/>
      <c r="D1279" s="5" t="s">
        <v>79</v>
      </c>
      <c r="E1279" s="5"/>
      <c r="F1279" s="5"/>
      <c r="G1279" s="5"/>
      <c r="H1279" s="4" t="s">
        <v>38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 t="s">
        <v>57</v>
      </c>
      <c r="U1279" s="5"/>
      <c r="V1279" s="5"/>
      <c r="W1279" s="5">
        <v>7.1</v>
      </c>
    </row>
    <row r="1280" spans="1:23">
      <c r="A1280" s="6"/>
      <c r="B1280" s="2"/>
      <c r="C1280" s="2"/>
      <c r="D1280" s="2" t="s">
        <v>79</v>
      </c>
      <c r="E1280" s="2"/>
      <c r="F1280" s="2"/>
      <c r="G1280" s="2"/>
      <c r="H1280" s="3" t="s">
        <v>38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 t="s">
        <v>57</v>
      </c>
      <c r="U1280" s="2"/>
      <c r="V1280" s="2"/>
      <c r="W1280" s="2">
        <v>7.1</v>
      </c>
    </row>
    <row r="1281" spans="1:23">
      <c r="A1281" s="6"/>
      <c r="B1281" s="2"/>
      <c r="C1281" s="2"/>
      <c r="D1281" s="2" t="s">
        <v>79</v>
      </c>
      <c r="E1281" s="2"/>
      <c r="F1281" s="2"/>
      <c r="G1281" s="2"/>
      <c r="H1281" s="3" t="s">
        <v>38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 t="s">
        <v>57</v>
      </c>
      <c r="U1281" s="2"/>
      <c r="V1281" s="2"/>
      <c r="W1281" s="2">
        <v>7.9</v>
      </c>
    </row>
    <row r="1282" spans="1:23">
      <c r="A1282" s="6"/>
      <c r="B1282" s="2"/>
      <c r="C1282" s="2"/>
      <c r="D1282" s="2" t="s">
        <v>79</v>
      </c>
      <c r="E1282" s="2"/>
      <c r="F1282" s="2"/>
      <c r="G1282" s="2"/>
      <c r="H1282" s="3" t="s">
        <v>38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 t="s">
        <v>57</v>
      </c>
      <c r="U1282" s="2"/>
      <c r="V1282" s="2"/>
      <c r="W1282" s="2">
        <v>7.9</v>
      </c>
    </row>
    <row r="1283" spans="1:23">
      <c r="A1283" s="6"/>
      <c r="B1283" s="2"/>
      <c r="C1283" s="2"/>
      <c r="D1283" s="2" t="s">
        <v>79</v>
      </c>
      <c r="E1283" s="2"/>
      <c r="F1283" s="2"/>
      <c r="G1283" s="2"/>
      <c r="H1283" s="3" t="s">
        <v>38</v>
      </c>
      <c r="I1283" s="2"/>
      <c r="J1283" s="2"/>
      <c r="K1283" s="2"/>
      <c r="L1283" s="2"/>
      <c r="M1283" s="2"/>
      <c r="N1283" s="2"/>
      <c r="O1283" s="2"/>
      <c r="P1283" s="2"/>
      <c r="Q1283" s="2" t="s">
        <v>87</v>
      </c>
      <c r="R1283" s="2"/>
      <c r="S1283" s="2" t="s">
        <v>520</v>
      </c>
      <c r="T1283" s="2"/>
      <c r="U1283" s="2"/>
      <c r="V1283" s="2"/>
      <c r="W1283" s="2">
        <v>5.3</v>
      </c>
    </row>
    <row r="1284" spans="1:23">
      <c r="A1284" s="6"/>
      <c r="B1284" s="2"/>
      <c r="C1284" s="2"/>
      <c r="D1284" s="2" t="s">
        <v>79</v>
      </c>
      <c r="E1284" s="2"/>
      <c r="F1284" s="2"/>
      <c r="G1284" s="2"/>
      <c r="H1284" s="3" t="s">
        <v>38</v>
      </c>
      <c r="I1284" s="2"/>
      <c r="J1284" s="2"/>
      <c r="K1284" s="2"/>
      <c r="L1284" s="2"/>
      <c r="M1284" s="2"/>
      <c r="N1284" s="2"/>
      <c r="O1284" s="2"/>
      <c r="P1284" s="2"/>
      <c r="Q1284" s="2" t="s">
        <v>87</v>
      </c>
      <c r="R1284" s="2"/>
      <c r="S1284" s="2" t="s">
        <v>520</v>
      </c>
      <c r="T1284" s="2"/>
      <c r="U1284" s="2"/>
      <c r="V1284" s="2"/>
      <c r="W1284" s="2">
        <v>6.8</v>
      </c>
    </row>
    <row r="1285" spans="1:23">
      <c r="A1285" s="6"/>
      <c r="B1285" s="2"/>
      <c r="C1285" s="2"/>
      <c r="D1285" s="2" t="s">
        <v>79</v>
      </c>
      <c r="E1285" s="2"/>
      <c r="F1285" s="2"/>
      <c r="G1285" s="2"/>
      <c r="H1285" s="3" t="s">
        <v>38</v>
      </c>
      <c r="I1285" s="2"/>
      <c r="J1285" s="2"/>
      <c r="K1285" s="2"/>
      <c r="L1285" s="2" t="s">
        <v>80</v>
      </c>
      <c r="M1285" s="2"/>
      <c r="N1285" s="2"/>
      <c r="O1285" s="2"/>
      <c r="P1285" s="2"/>
      <c r="Q1285" s="2"/>
      <c r="R1285" s="2"/>
      <c r="S1285" s="2" t="s">
        <v>520</v>
      </c>
      <c r="T1285" s="2"/>
      <c r="U1285" s="2"/>
      <c r="V1285" s="2"/>
      <c r="W1285" s="2">
        <v>7.4</v>
      </c>
    </row>
    <row r="1286" spans="1:23">
      <c r="A1286" s="6"/>
      <c r="B1286" s="2"/>
      <c r="C1286" s="2"/>
      <c r="D1286" s="2" t="s">
        <v>79</v>
      </c>
      <c r="E1286" s="2"/>
      <c r="F1286" s="2"/>
      <c r="G1286" s="2"/>
      <c r="H1286" s="3" t="s">
        <v>38</v>
      </c>
      <c r="I1286" s="2"/>
      <c r="J1286" s="2"/>
      <c r="K1286" s="2"/>
      <c r="L1286" s="2" t="s">
        <v>80</v>
      </c>
      <c r="M1286" s="2"/>
      <c r="N1286" s="2"/>
      <c r="O1286" s="2"/>
      <c r="P1286" s="2"/>
      <c r="Q1286" s="2"/>
      <c r="R1286" s="2"/>
      <c r="S1286" s="2" t="s">
        <v>520</v>
      </c>
      <c r="T1286" s="2"/>
      <c r="U1286" s="2"/>
      <c r="V1286" s="2"/>
      <c r="W1286" s="2">
        <v>7.5</v>
      </c>
    </row>
    <row r="1287" spans="1:23">
      <c r="A1287" s="6"/>
      <c r="B1287" s="5"/>
      <c r="C1287" s="5"/>
      <c r="D1287" s="5" t="s">
        <v>79</v>
      </c>
      <c r="E1287" s="5"/>
      <c r="F1287" s="5"/>
      <c r="G1287" s="5"/>
      <c r="H1287" s="4" t="s">
        <v>38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 t="s">
        <v>520</v>
      </c>
      <c r="T1287" s="5"/>
      <c r="U1287" s="5"/>
      <c r="V1287" s="5"/>
      <c r="W1287" s="5">
        <v>5.7</v>
      </c>
    </row>
    <row r="1288" spans="1:23">
      <c r="A1288" s="6"/>
      <c r="B1288" s="2"/>
      <c r="C1288" s="2"/>
      <c r="D1288" s="2" t="s">
        <v>79</v>
      </c>
      <c r="E1288" s="2"/>
      <c r="F1288" s="2"/>
      <c r="G1288" s="2"/>
      <c r="H1288" s="3" t="s">
        <v>38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 t="s">
        <v>520</v>
      </c>
      <c r="T1288" s="2"/>
      <c r="U1288" s="2"/>
      <c r="V1288" s="2"/>
      <c r="W1288" s="2">
        <v>6.2</v>
      </c>
    </row>
    <row r="1289" spans="1:23">
      <c r="A1289" s="6"/>
      <c r="B1289" s="2"/>
      <c r="C1289" s="2"/>
      <c r="D1289" s="2" t="s">
        <v>79</v>
      </c>
      <c r="E1289" s="2"/>
      <c r="F1289" s="2"/>
      <c r="G1289" s="2"/>
      <c r="H1289" s="3" t="s">
        <v>38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 t="s">
        <v>520</v>
      </c>
      <c r="T1289" s="2"/>
      <c r="U1289" s="2"/>
      <c r="V1289" s="2"/>
      <c r="W1289" s="2">
        <v>6.8</v>
      </c>
    </row>
    <row r="1290" spans="1:23">
      <c r="A1290" s="6"/>
      <c r="B1290" s="5"/>
      <c r="C1290" s="5"/>
      <c r="D1290" s="5" t="s">
        <v>79</v>
      </c>
      <c r="E1290" s="5"/>
      <c r="F1290" s="5"/>
      <c r="G1290" s="5"/>
      <c r="H1290" s="4" t="s">
        <v>38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 t="s">
        <v>520</v>
      </c>
      <c r="T1290" s="5"/>
      <c r="U1290" s="5"/>
      <c r="V1290" s="5"/>
      <c r="W1290" s="5">
        <v>6.9</v>
      </c>
    </row>
    <row r="1291" spans="1:23">
      <c r="A1291" s="6"/>
      <c r="B1291" s="2"/>
      <c r="C1291" s="2"/>
      <c r="D1291" s="2" t="s">
        <v>79</v>
      </c>
      <c r="E1291" s="2"/>
      <c r="F1291" s="2"/>
      <c r="G1291" s="2"/>
      <c r="H1291" s="3" t="s">
        <v>38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 t="s">
        <v>520</v>
      </c>
      <c r="T1291" s="2"/>
      <c r="U1291" s="2"/>
      <c r="V1291" s="2"/>
      <c r="W1291" s="2">
        <v>7</v>
      </c>
    </row>
    <row r="1292" spans="1:23">
      <c r="A1292" s="6"/>
      <c r="B1292" s="5"/>
      <c r="C1292" s="5"/>
      <c r="D1292" s="5" t="s">
        <v>79</v>
      </c>
      <c r="E1292" s="5"/>
      <c r="F1292" s="5"/>
      <c r="G1292" s="5"/>
      <c r="H1292" s="4" t="s">
        <v>38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 t="s">
        <v>520</v>
      </c>
      <c r="T1292" s="5"/>
      <c r="U1292" s="5"/>
      <c r="V1292" s="5"/>
      <c r="W1292" s="5">
        <v>7</v>
      </c>
    </row>
    <row r="1293" spans="1:23">
      <c r="A1293" s="6"/>
      <c r="B1293" s="2"/>
      <c r="C1293" s="2"/>
      <c r="D1293" s="2" t="s">
        <v>79</v>
      </c>
      <c r="E1293" s="2"/>
      <c r="F1293" s="2"/>
      <c r="G1293" s="2"/>
      <c r="H1293" s="3" t="s">
        <v>38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 t="s">
        <v>520</v>
      </c>
      <c r="T1293" s="2"/>
      <c r="U1293" s="2"/>
      <c r="V1293" s="2"/>
      <c r="W1293" s="2">
        <v>7.1</v>
      </c>
    </row>
    <row r="1294" spans="1:23">
      <c r="A1294" s="6"/>
      <c r="B1294" s="2"/>
      <c r="C1294" s="2"/>
      <c r="D1294" s="2" t="s">
        <v>79</v>
      </c>
      <c r="E1294" s="2"/>
      <c r="F1294" s="2"/>
      <c r="G1294" s="2"/>
      <c r="H1294" s="3" t="s">
        <v>38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 t="s">
        <v>520</v>
      </c>
      <c r="T1294" s="2"/>
      <c r="U1294" s="2"/>
      <c r="V1294" s="2"/>
      <c r="W1294" s="2">
        <v>7.1</v>
      </c>
    </row>
    <row r="1295" spans="1:23">
      <c r="A1295" s="6"/>
      <c r="B1295" s="5"/>
      <c r="C1295" s="5"/>
      <c r="D1295" s="5" t="s">
        <v>79</v>
      </c>
      <c r="E1295" s="5"/>
      <c r="F1295" s="5"/>
      <c r="G1295" s="5"/>
      <c r="H1295" s="4" t="s">
        <v>38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 t="s">
        <v>520</v>
      </c>
      <c r="T1295" s="5"/>
      <c r="U1295" s="5"/>
      <c r="V1295" s="5"/>
      <c r="W1295" s="5">
        <v>7.2</v>
      </c>
    </row>
    <row r="1296" spans="1:23">
      <c r="A1296" s="6"/>
      <c r="B1296" s="5"/>
      <c r="C1296" s="5"/>
      <c r="D1296" s="5" t="s">
        <v>79</v>
      </c>
      <c r="E1296" s="5"/>
      <c r="F1296" s="5"/>
      <c r="G1296" s="5"/>
      <c r="H1296" s="4" t="s">
        <v>38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 t="s">
        <v>520</v>
      </c>
      <c r="T1296" s="5"/>
      <c r="U1296" s="5"/>
      <c r="V1296" s="5"/>
      <c r="W1296" s="5">
        <v>7.2</v>
      </c>
    </row>
    <row r="1297" spans="1:23">
      <c r="A1297" s="6"/>
      <c r="B1297" s="2"/>
      <c r="C1297" s="2"/>
      <c r="D1297" s="2" t="s">
        <v>79</v>
      </c>
      <c r="E1297" s="2"/>
      <c r="F1297" s="2"/>
      <c r="G1297" s="2"/>
      <c r="H1297" s="3" t="s">
        <v>38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 t="s">
        <v>520</v>
      </c>
      <c r="T1297" s="2"/>
      <c r="U1297" s="2"/>
      <c r="V1297" s="2"/>
      <c r="W1297" s="2">
        <v>7.2</v>
      </c>
    </row>
    <row r="1298" spans="1:23">
      <c r="A1298" s="6"/>
      <c r="B1298" s="5"/>
      <c r="C1298" s="5"/>
      <c r="D1298" s="5" t="s">
        <v>79</v>
      </c>
      <c r="E1298" s="5"/>
      <c r="F1298" s="5"/>
      <c r="G1298" s="5"/>
      <c r="H1298" s="4" t="s">
        <v>38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 t="s">
        <v>520</v>
      </c>
      <c r="T1298" s="5"/>
      <c r="U1298" s="5"/>
      <c r="V1298" s="5"/>
      <c r="W1298" s="5">
        <v>7.3</v>
      </c>
    </row>
    <row r="1299" spans="1:23">
      <c r="A1299" s="6"/>
      <c r="B1299" s="2"/>
      <c r="C1299" s="2"/>
      <c r="D1299" s="2" t="s">
        <v>79</v>
      </c>
      <c r="E1299" s="2"/>
      <c r="F1299" s="2"/>
      <c r="G1299" s="2"/>
      <c r="H1299" s="3" t="s">
        <v>38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 t="s">
        <v>520</v>
      </c>
      <c r="T1299" s="2"/>
      <c r="U1299" s="2"/>
      <c r="V1299" s="2"/>
      <c r="W1299" s="2">
        <v>7.4</v>
      </c>
    </row>
    <row r="1300" spans="1:23">
      <c r="A1300" s="6"/>
      <c r="B1300" s="2"/>
      <c r="C1300" s="2"/>
      <c r="D1300" s="2" t="s">
        <v>79</v>
      </c>
      <c r="E1300" s="2"/>
      <c r="F1300" s="2"/>
      <c r="G1300" s="2"/>
      <c r="H1300" s="3" t="s">
        <v>38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 t="s">
        <v>520</v>
      </c>
      <c r="T1300" s="2"/>
      <c r="U1300" s="2"/>
      <c r="V1300" s="2"/>
      <c r="W1300" s="2">
        <v>7.5</v>
      </c>
    </row>
    <row r="1301" spans="1:23">
      <c r="A1301" s="6"/>
      <c r="B1301" s="2"/>
      <c r="C1301" s="2"/>
      <c r="D1301" s="2" t="s">
        <v>79</v>
      </c>
      <c r="E1301" s="2"/>
      <c r="F1301" s="2"/>
      <c r="G1301" s="2"/>
      <c r="H1301" s="3" t="s">
        <v>38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 t="s">
        <v>520</v>
      </c>
      <c r="T1301" s="2"/>
      <c r="U1301" s="2"/>
      <c r="V1301" s="2"/>
      <c r="W1301" s="2">
        <v>7.6</v>
      </c>
    </row>
    <row r="1302" spans="1:23">
      <c r="A1302" s="6"/>
      <c r="B1302" s="2"/>
      <c r="C1302" s="2"/>
      <c r="D1302" s="2" t="s">
        <v>79</v>
      </c>
      <c r="E1302" s="2"/>
      <c r="F1302" s="2"/>
      <c r="G1302" s="2"/>
      <c r="H1302" s="3" t="s">
        <v>38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 t="s">
        <v>520</v>
      </c>
      <c r="T1302" s="2"/>
      <c r="U1302" s="2"/>
      <c r="V1302" s="2"/>
      <c r="W1302" s="2">
        <v>7.6</v>
      </c>
    </row>
    <row r="1303" spans="1:23">
      <c r="A1303" s="6"/>
      <c r="B1303" s="2"/>
      <c r="C1303" s="2"/>
      <c r="D1303" s="2" t="s">
        <v>79</v>
      </c>
      <c r="E1303" s="2"/>
      <c r="F1303" s="2"/>
      <c r="G1303" s="2"/>
      <c r="H1303" s="3" t="s">
        <v>38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 t="s">
        <v>520</v>
      </c>
      <c r="T1303" s="2"/>
      <c r="U1303" s="2"/>
      <c r="V1303" s="2"/>
      <c r="W1303" s="2">
        <v>7.6</v>
      </c>
    </row>
    <row r="1304" spans="1:23">
      <c r="A1304" s="6"/>
      <c r="B1304" s="2"/>
      <c r="C1304" s="2"/>
      <c r="D1304" s="2" t="s">
        <v>79</v>
      </c>
      <c r="E1304" s="2"/>
      <c r="F1304" s="2"/>
      <c r="G1304" s="2"/>
      <c r="H1304" s="3" t="s">
        <v>38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 t="s">
        <v>520</v>
      </c>
      <c r="T1304" s="2"/>
      <c r="U1304" s="2"/>
      <c r="V1304" s="2"/>
      <c r="W1304" s="2">
        <v>7.7</v>
      </c>
    </row>
    <row r="1305" spans="1:23">
      <c r="A1305" s="6"/>
      <c r="B1305" s="2"/>
      <c r="C1305" s="2"/>
      <c r="D1305" s="2" t="s">
        <v>79</v>
      </c>
      <c r="E1305" s="2"/>
      <c r="F1305" s="2"/>
      <c r="G1305" s="2"/>
      <c r="H1305" s="3" t="s">
        <v>38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 t="s">
        <v>520</v>
      </c>
      <c r="T1305" s="2"/>
      <c r="U1305" s="2"/>
      <c r="V1305" s="2"/>
      <c r="W1305" s="2">
        <v>7.8</v>
      </c>
    </row>
    <row r="1306" spans="1:23">
      <c r="A1306" s="6"/>
      <c r="B1306" s="5"/>
      <c r="C1306" s="5"/>
      <c r="D1306" s="5" t="s">
        <v>79</v>
      </c>
      <c r="E1306" s="5"/>
      <c r="F1306" s="5"/>
      <c r="G1306" s="5"/>
      <c r="H1306" s="4" t="s">
        <v>38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 t="s">
        <v>520</v>
      </c>
      <c r="T1306" s="5"/>
      <c r="U1306" s="5"/>
      <c r="V1306" s="5"/>
      <c r="W1306" s="5">
        <v>7.9</v>
      </c>
    </row>
    <row r="1307" spans="1:23">
      <c r="A1307" s="6"/>
      <c r="B1307" s="5"/>
      <c r="C1307" s="5"/>
      <c r="D1307" s="5" t="s">
        <v>79</v>
      </c>
      <c r="E1307" s="5"/>
      <c r="F1307" s="5"/>
      <c r="G1307" s="5"/>
      <c r="H1307" s="4" t="s">
        <v>38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 t="s">
        <v>520</v>
      </c>
      <c r="T1307" s="5"/>
      <c r="U1307" s="5"/>
      <c r="V1307" s="5"/>
      <c r="W1307" s="5">
        <v>7.9</v>
      </c>
    </row>
    <row r="1308" spans="1:23">
      <c r="A1308" s="6"/>
      <c r="B1308" s="5"/>
      <c r="C1308" s="5"/>
      <c r="D1308" s="5" t="s">
        <v>79</v>
      </c>
      <c r="E1308" s="5"/>
      <c r="F1308" s="5"/>
      <c r="G1308" s="5"/>
      <c r="H1308" s="4" t="s">
        <v>38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 t="s">
        <v>520</v>
      </c>
      <c r="T1308" s="5"/>
      <c r="U1308" s="5"/>
      <c r="V1308" s="5"/>
      <c r="W1308" s="5">
        <v>8</v>
      </c>
    </row>
    <row r="1309" spans="1:23">
      <c r="A1309" s="6"/>
      <c r="B1309" s="2"/>
      <c r="C1309" s="2"/>
      <c r="D1309" s="2" t="s">
        <v>79</v>
      </c>
      <c r="E1309" s="2"/>
      <c r="F1309" s="2"/>
      <c r="G1309" s="2"/>
      <c r="H1309" s="3" t="s">
        <v>38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 t="s">
        <v>520</v>
      </c>
      <c r="T1309" s="2"/>
      <c r="U1309" s="2"/>
      <c r="V1309" s="2"/>
      <c r="W1309" s="2">
        <v>8.3000000000000007</v>
      </c>
    </row>
    <row r="1310" spans="1:23">
      <c r="A1310" s="6"/>
      <c r="B1310" s="5"/>
      <c r="C1310" s="5"/>
      <c r="D1310" s="5" t="s">
        <v>79</v>
      </c>
      <c r="E1310" s="5"/>
      <c r="F1310" s="5"/>
      <c r="G1310" s="5"/>
      <c r="H1310" s="4" t="s">
        <v>38</v>
      </c>
      <c r="I1310" s="5"/>
      <c r="J1310" s="5"/>
      <c r="K1310" s="5"/>
      <c r="L1310" s="5"/>
      <c r="M1310" s="5"/>
      <c r="N1310" s="5" t="s">
        <v>128</v>
      </c>
      <c r="O1310" s="5"/>
      <c r="P1310" s="5"/>
      <c r="Q1310" s="5" t="s">
        <v>87</v>
      </c>
      <c r="R1310" s="5"/>
      <c r="S1310" s="5"/>
      <c r="T1310" s="5"/>
      <c r="U1310" s="5"/>
      <c r="V1310" s="5"/>
      <c r="W1310" s="5">
        <v>7.7</v>
      </c>
    </row>
    <row r="1311" spans="1:23">
      <c r="A1311" s="6"/>
      <c r="B1311" s="5"/>
      <c r="C1311" s="5"/>
      <c r="D1311" s="5" t="s">
        <v>79</v>
      </c>
      <c r="E1311" s="5"/>
      <c r="F1311" s="5"/>
      <c r="G1311" s="5"/>
      <c r="H1311" s="4" t="s">
        <v>38</v>
      </c>
      <c r="I1311" s="5"/>
      <c r="J1311" s="5"/>
      <c r="K1311" s="5"/>
      <c r="L1311" s="5"/>
      <c r="M1311" s="5"/>
      <c r="N1311" s="5" t="s">
        <v>128</v>
      </c>
      <c r="O1311" s="5"/>
      <c r="P1311" s="5"/>
      <c r="Q1311" s="5" t="s">
        <v>87</v>
      </c>
      <c r="R1311" s="5"/>
      <c r="S1311" s="5"/>
      <c r="T1311" s="5"/>
      <c r="U1311" s="5"/>
      <c r="V1311" s="5"/>
      <c r="W1311" s="5">
        <v>7.9</v>
      </c>
    </row>
    <row r="1312" spans="1:23">
      <c r="A1312" s="6"/>
      <c r="B1312" s="5"/>
      <c r="C1312" s="5"/>
      <c r="D1312" s="5" t="s">
        <v>79</v>
      </c>
      <c r="E1312" s="5"/>
      <c r="F1312" s="5"/>
      <c r="G1312" s="5"/>
      <c r="H1312" s="4" t="s">
        <v>38</v>
      </c>
      <c r="I1312" s="5"/>
      <c r="J1312" s="5"/>
      <c r="K1312" s="5"/>
      <c r="L1312" s="5" t="s">
        <v>80</v>
      </c>
      <c r="M1312" s="5"/>
      <c r="N1312" s="5"/>
      <c r="O1312" s="5"/>
      <c r="P1312" s="5"/>
      <c r="Q1312" s="5" t="s">
        <v>87</v>
      </c>
      <c r="R1312" s="5"/>
      <c r="S1312" s="5"/>
      <c r="T1312" s="5"/>
      <c r="U1312" s="5"/>
      <c r="V1312" s="5"/>
      <c r="W1312" s="5">
        <v>5.7</v>
      </c>
    </row>
    <row r="1313" spans="1:23">
      <c r="A1313" s="6"/>
      <c r="B1313" s="5"/>
      <c r="C1313" s="5"/>
      <c r="D1313" s="5" t="s">
        <v>79</v>
      </c>
      <c r="E1313" s="5"/>
      <c r="F1313" s="5"/>
      <c r="G1313" s="5"/>
      <c r="H1313" s="4" t="s">
        <v>38</v>
      </c>
      <c r="I1313" s="5"/>
      <c r="J1313" s="5"/>
      <c r="K1313" s="5"/>
      <c r="L1313" s="5" t="s">
        <v>80</v>
      </c>
      <c r="M1313" s="5"/>
      <c r="N1313" s="5"/>
      <c r="O1313" s="5"/>
      <c r="P1313" s="5"/>
      <c r="Q1313" s="5" t="s">
        <v>87</v>
      </c>
      <c r="R1313" s="5"/>
      <c r="S1313" s="5"/>
      <c r="T1313" s="5"/>
      <c r="U1313" s="5"/>
      <c r="V1313" s="5"/>
      <c r="W1313" s="5">
        <v>6.4</v>
      </c>
    </row>
    <row r="1314" spans="1:23">
      <c r="A1314" s="6"/>
      <c r="B1314" s="5"/>
      <c r="C1314" s="5"/>
      <c r="D1314" s="5" t="s">
        <v>79</v>
      </c>
      <c r="E1314" s="5"/>
      <c r="F1314" s="5"/>
      <c r="G1314" s="5"/>
      <c r="H1314" s="4" t="s">
        <v>38</v>
      </c>
      <c r="I1314" s="5"/>
      <c r="J1314" s="5"/>
      <c r="K1314" s="5"/>
      <c r="L1314" s="5" t="s">
        <v>80</v>
      </c>
      <c r="M1314" s="5"/>
      <c r="N1314" s="5"/>
      <c r="O1314" s="5"/>
      <c r="P1314" s="5"/>
      <c r="Q1314" s="5" t="s">
        <v>87</v>
      </c>
      <c r="R1314" s="5"/>
      <c r="S1314" s="5"/>
      <c r="T1314" s="5"/>
      <c r="U1314" s="5"/>
      <c r="V1314" s="5"/>
      <c r="W1314" s="5">
        <v>6.7</v>
      </c>
    </row>
    <row r="1315" spans="1:23">
      <c r="A1315" s="6"/>
      <c r="B1315" s="5"/>
      <c r="C1315" s="5"/>
      <c r="D1315" s="5" t="s">
        <v>79</v>
      </c>
      <c r="E1315" s="5"/>
      <c r="F1315" s="5"/>
      <c r="G1315" s="5"/>
      <c r="H1315" s="4" t="s">
        <v>38</v>
      </c>
      <c r="I1315" s="5"/>
      <c r="J1315" s="5"/>
      <c r="K1315" s="5"/>
      <c r="L1315" s="5" t="s">
        <v>80</v>
      </c>
      <c r="M1315" s="5"/>
      <c r="N1315" s="5"/>
      <c r="O1315" s="5"/>
      <c r="P1315" s="5"/>
      <c r="Q1315" s="5" t="s">
        <v>87</v>
      </c>
      <c r="R1315" s="5"/>
      <c r="S1315" s="5"/>
      <c r="T1315" s="5"/>
      <c r="U1315" s="5"/>
      <c r="V1315" s="5"/>
      <c r="W1315" s="5">
        <v>6.7</v>
      </c>
    </row>
    <row r="1316" spans="1:23">
      <c r="A1316" s="6"/>
      <c r="B1316" s="5"/>
      <c r="C1316" s="5"/>
      <c r="D1316" s="5" t="s">
        <v>79</v>
      </c>
      <c r="E1316" s="5"/>
      <c r="F1316" s="5"/>
      <c r="G1316" s="5"/>
      <c r="H1316" s="4" t="s">
        <v>38</v>
      </c>
      <c r="I1316" s="5"/>
      <c r="J1316" s="5"/>
      <c r="K1316" s="5"/>
      <c r="L1316" s="5" t="s">
        <v>80</v>
      </c>
      <c r="M1316" s="5"/>
      <c r="N1316" s="5"/>
      <c r="O1316" s="5"/>
      <c r="P1316" s="5"/>
      <c r="Q1316" s="5" t="s">
        <v>87</v>
      </c>
      <c r="R1316" s="5"/>
      <c r="S1316" s="5"/>
      <c r="T1316" s="5"/>
      <c r="U1316" s="5"/>
      <c r="V1316" s="5"/>
      <c r="W1316" s="5">
        <v>6.9</v>
      </c>
    </row>
    <row r="1317" spans="1:23">
      <c r="A1317" s="6"/>
      <c r="B1317" s="2"/>
      <c r="C1317" s="2"/>
      <c r="D1317" s="2" t="s">
        <v>79</v>
      </c>
      <c r="E1317" s="2"/>
      <c r="F1317" s="2"/>
      <c r="G1317" s="2"/>
      <c r="H1317" s="3" t="s">
        <v>38</v>
      </c>
      <c r="I1317" s="2"/>
      <c r="J1317" s="2"/>
      <c r="K1317" s="2"/>
      <c r="L1317" s="2" t="s">
        <v>80</v>
      </c>
      <c r="M1317" s="2"/>
      <c r="N1317" s="2"/>
      <c r="O1317" s="2"/>
      <c r="P1317" s="2"/>
      <c r="Q1317" s="2" t="s">
        <v>87</v>
      </c>
      <c r="R1317" s="2"/>
      <c r="S1317" s="2"/>
      <c r="T1317" s="2"/>
      <c r="U1317" s="2"/>
      <c r="V1317" s="2"/>
      <c r="W1317" s="2">
        <v>7</v>
      </c>
    </row>
    <row r="1318" spans="1:23">
      <c r="A1318" s="6"/>
      <c r="B1318" s="2"/>
      <c r="C1318" s="2"/>
      <c r="D1318" s="2" t="s">
        <v>79</v>
      </c>
      <c r="E1318" s="2"/>
      <c r="F1318" s="2"/>
      <c r="G1318" s="2"/>
      <c r="H1318" s="3" t="s">
        <v>38</v>
      </c>
      <c r="I1318" s="2"/>
      <c r="J1318" s="2"/>
      <c r="K1318" s="2"/>
      <c r="L1318" s="2" t="s">
        <v>80</v>
      </c>
      <c r="M1318" s="2"/>
      <c r="N1318" s="2"/>
      <c r="O1318" s="2"/>
      <c r="P1318" s="2"/>
      <c r="Q1318" s="2" t="s">
        <v>87</v>
      </c>
      <c r="R1318" s="2"/>
      <c r="S1318" s="2"/>
      <c r="T1318" s="2"/>
      <c r="U1318" s="2"/>
      <c r="V1318" s="2"/>
      <c r="W1318" s="2">
        <v>7.3</v>
      </c>
    </row>
    <row r="1319" spans="1:23">
      <c r="A1319" s="6"/>
      <c r="B1319" s="2"/>
      <c r="C1319" s="2"/>
      <c r="D1319" s="2" t="s">
        <v>79</v>
      </c>
      <c r="E1319" s="2"/>
      <c r="F1319" s="2"/>
      <c r="G1319" s="2"/>
      <c r="H1319" s="3" t="s">
        <v>38</v>
      </c>
      <c r="I1319" s="2"/>
      <c r="J1319" s="2"/>
      <c r="K1319" s="2"/>
      <c r="L1319" s="2" t="s">
        <v>80</v>
      </c>
      <c r="M1319" s="2"/>
      <c r="N1319" s="2"/>
      <c r="O1319" s="2"/>
      <c r="P1319" s="2"/>
      <c r="Q1319" s="2" t="s">
        <v>87</v>
      </c>
      <c r="R1319" s="2"/>
      <c r="S1319" s="2"/>
      <c r="T1319" s="2"/>
      <c r="U1319" s="2"/>
      <c r="V1319" s="2"/>
      <c r="W1319" s="2">
        <v>7.7</v>
      </c>
    </row>
    <row r="1320" spans="1:23">
      <c r="A1320" s="6"/>
      <c r="B1320" s="5"/>
      <c r="C1320" s="5"/>
      <c r="D1320" s="5" t="s">
        <v>79</v>
      </c>
      <c r="E1320" s="5"/>
      <c r="F1320" s="5"/>
      <c r="G1320" s="5"/>
      <c r="H1320" s="4" t="s">
        <v>38</v>
      </c>
      <c r="I1320" s="5"/>
      <c r="J1320" s="5"/>
      <c r="K1320" s="5"/>
      <c r="L1320" s="5" t="s">
        <v>80</v>
      </c>
      <c r="M1320" s="5"/>
      <c r="N1320" s="5"/>
      <c r="O1320" s="5"/>
      <c r="P1320" s="5"/>
      <c r="Q1320" s="5" t="s">
        <v>87</v>
      </c>
      <c r="R1320" s="5"/>
      <c r="S1320" s="5"/>
      <c r="T1320" s="5"/>
      <c r="U1320" s="5"/>
      <c r="V1320" s="5"/>
      <c r="W1320" s="5">
        <v>8</v>
      </c>
    </row>
    <row r="1321" spans="1:23">
      <c r="A1321" s="6"/>
      <c r="B1321" s="2"/>
      <c r="C1321" s="2"/>
      <c r="D1321" s="2" t="s">
        <v>79</v>
      </c>
      <c r="E1321" s="2"/>
      <c r="F1321" s="2"/>
      <c r="G1321" s="2"/>
      <c r="H1321" s="3" t="s">
        <v>38</v>
      </c>
      <c r="I1321" s="2"/>
      <c r="J1321" s="2"/>
      <c r="K1321" s="2"/>
      <c r="L1321" s="2"/>
      <c r="M1321" s="2"/>
      <c r="N1321" s="2"/>
      <c r="O1321" s="2"/>
      <c r="P1321" s="2"/>
      <c r="Q1321" s="2" t="s">
        <v>87</v>
      </c>
      <c r="R1321" s="2"/>
      <c r="S1321" s="2"/>
      <c r="T1321" s="2"/>
      <c r="U1321" s="2"/>
      <c r="V1321" s="2"/>
      <c r="W1321" s="2">
        <v>6.5</v>
      </c>
    </row>
    <row r="1322" spans="1:23">
      <c r="A1322" s="6"/>
      <c r="B1322" s="5"/>
      <c r="C1322" s="5"/>
      <c r="D1322" s="5" t="s">
        <v>79</v>
      </c>
      <c r="E1322" s="5"/>
      <c r="F1322" s="5"/>
      <c r="G1322" s="5"/>
      <c r="H1322" s="4" t="s">
        <v>38</v>
      </c>
      <c r="I1322" s="5"/>
      <c r="J1322" s="5"/>
      <c r="K1322" s="5"/>
      <c r="L1322" s="5"/>
      <c r="M1322" s="5"/>
      <c r="N1322" s="5"/>
      <c r="O1322" s="5"/>
      <c r="P1322" s="5"/>
      <c r="Q1322" s="5" t="s">
        <v>87</v>
      </c>
      <c r="R1322" s="5"/>
      <c r="S1322" s="5"/>
      <c r="T1322" s="5"/>
      <c r="U1322" s="5"/>
      <c r="V1322" s="5"/>
      <c r="W1322" s="5">
        <v>6.5</v>
      </c>
    </row>
    <row r="1323" spans="1:23">
      <c r="A1323" s="6"/>
      <c r="B1323" s="5"/>
      <c r="C1323" s="5"/>
      <c r="D1323" s="5" t="s">
        <v>79</v>
      </c>
      <c r="E1323" s="5"/>
      <c r="F1323" s="5"/>
      <c r="G1323" s="5"/>
      <c r="H1323" s="4" t="s">
        <v>38</v>
      </c>
      <c r="I1323" s="5"/>
      <c r="J1323" s="5"/>
      <c r="K1323" s="5"/>
      <c r="L1323" s="5"/>
      <c r="M1323" s="5"/>
      <c r="N1323" s="5"/>
      <c r="O1323" s="5"/>
      <c r="P1323" s="5"/>
      <c r="Q1323" s="5" t="s">
        <v>87</v>
      </c>
      <c r="R1323" s="5"/>
      <c r="S1323" s="5"/>
      <c r="T1323" s="5"/>
      <c r="U1323" s="5"/>
      <c r="V1323" s="5"/>
      <c r="W1323" s="5">
        <v>6.5</v>
      </c>
    </row>
    <row r="1324" spans="1:23">
      <c r="A1324" s="6"/>
      <c r="B1324" s="2"/>
      <c r="C1324" s="2"/>
      <c r="D1324" s="2" t="s">
        <v>79</v>
      </c>
      <c r="E1324" s="2"/>
      <c r="F1324" s="2"/>
      <c r="G1324" s="2"/>
      <c r="H1324" s="3" t="s">
        <v>38</v>
      </c>
      <c r="I1324" s="2"/>
      <c r="J1324" s="2"/>
      <c r="K1324" s="2"/>
      <c r="L1324" s="2"/>
      <c r="M1324" s="2"/>
      <c r="N1324" s="2"/>
      <c r="O1324" s="2"/>
      <c r="P1324" s="2"/>
      <c r="Q1324" s="2" t="s">
        <v>87</v>
      </c>
      <c r="R1324" s="2"/>
      <c r="S1324" s="2"/>
      <c r="T1324" s="2"/>
      <c r="U1324" s="2"/>
      <c r="V1324" s="2"/>
      <c r="W1324" s="2">
        <v>7</v>
      </c>
    </row>
    <row r="1325" spans="1:23">
      <c r="A1325" s="6"/>
      <c r="B1325" s="2"/>
      <c r="C1325" s="2"/>
      <c r="D1325" s="2" t="s">
        <v>79</v>
      </c>
      <c r="E1325" s="2"/>
      <c r="F1325" s="2"/>
      <c r="G1325" s="2"/>
      <c r="H1325" s="3" t="s">
        <v>38</v>
      </c>
      <c r="I1325" s="2"/>
      <c r="J1325" s="2"/>
      <c r="K1325" s="2"/>
      <c r="L1325" s="2"/>
      <c r="M1325" s="2"/>
      <c r="N1325" s="2"/>
      <c r="O1325" s="2"/>
      <c r="P1325" s="2"/>
      <c r="Q1325" s="2" t="s">
        <v>87</v>
      </c>
      <c r="R1325" s="2"/>
      <c r="S1325" s="2"/>
      <c r="T1325" s="2"/>
      <c r="U1325" s="2"/>
      <c r="V1325" s="2"/>
      <c r="W1325" s="2">
        <v>7</v>
      </c>
    </row>
    <row r="1326" spans="1:23">
      <c r="A1326" s="6"/>
      <c r="B1326" s="5"/>
      <c r="C1326" s="5"/>
      <c r="D1326" s="5" t="s">
        <v>79</v>
      </c>
      <c r="E1326" s="5"/>
      <c r="F1326" s="5"/>
      <c r="G1326" s="5"/>
      <c r="H1326" s="4" t="s">
        <v>38</v>
      </c>
      <c r="I1326" s="5"/>
      <c r="J1326" s="5"/>
      <c r="K1326" s="5"/>
      <c r="L1326" s="5"/>
      <c r="M1326" s="5"/>
      <c r="N1326" s="5"/>
      <c r="O1326" s="5"/>
      <c r="P1326" s="5"/>
      <c r="Q1326" s="5" t="s">
        <v>87</v>
      </c>
      <c r="R1326" s="5"/>
      <c r="S1326" s="5"/>
      <c r="T1326" s="5"/>
      <c r="U1326" s="5"/>
      <c r="V1326" s="5"/>
      <c r="W1326" s="5">
        <v>7</v>
      </c>
    </row>
    <row r="1327" spans="1:23">
      <c r="A1327" s="6"/>
      <c r="B1327" s="2"/>
      <c r="C1327" s="2"/>
      <c r="D1327" s="2" t="s">
        <v>79</v>
      </c>
      <c r="E1327" s="2"/>
      <c r="F1327" s="2"/>
      <c r="G1327" s="2"/>
      <c r="H1327" s="3" t="s">
        <v>38</v>
      </c>
      <c r="I1327" s="2"/>
      <c r="J1327" s="2"/>
      <c r="K1327" s="2"/>
      <c r="L1327" s="2"/>
      <c r="M1327" s="2"/>
      <c r="N1327" s="2"/>
      <c r="O1327" s="2"/>
      <c r="P1327" s="2"/>
      <c r="Q1327" s="2" t="s">
        <v>87</v>
      </c>
      <c r="R1327" s="2"/>
      <c r="S1327" s="2"/>
      <c r="T1327" s="2"/>
      <c r="U1327" s="2"/>
      <c r="V1327" s="2"/>
      <c r="W1327" s="2">
        <v>7</v>
      </c>
    </row>
    <row r="1328" spans="1:23">
      <c r="A1328" s="6"/>
      <c r="B1328" s="2"/>
      <c r="C1328" s="2"/>
      <c r="D1328" s="2" t="s">
        <v>79</v>
      </c>
      <c r="E1328" s="2"/>
      <c r="F1328" s="2"/>
      <c r="G1328" s="2"/>
      <c r="H1328" s="3" t="s">
        <v>38</v>
      </c>
      <c r="I1328" s="2"/>
      <c r="J1328" s="2"/>
      <c r="K1328" s="2"/>
      <c r="L1328" s="2"/>
      <c r="M1328" s="2"/>
      <c r="N1328" s="2"/>
      <c r="O1328" s="2"/>
      <c r="P1328" s="2"/>
      <c r="Q1328" s="2" t="s">
        <v>87</v>
      </c>
      <c r="R1328" s="2"/>
      <c r="S1328" s="2"/>
      <c r="T1328" s="2"/>
      <c r="U1328" s="2"/>
      <c r="V1328" s="2"/>
      <c r="W1328" s="2">
        <v>7.1</v>
      </c>
    </row>
    <row r="1329" spans="1:23">
      <c r="A1329" s="6"/>
      <c r="B1329" s="5"/>
      <c r="C1329" s="5"/>
      <c r="D1329" s="5" t="s">
        <v>79</v>
      </c>
      <c r="E1329" s="5"/>
      <c r="F1329" s="5"/>
      <c r="G1329" s="5"/>
      <c r="H1329" s="4" t="s">
        <v>38</v>
      </c>
      <c r="I1329" s="5"/>
      <c r="J1329" s="5"/>
      <c r="K1329" s="5"/>
      <c r="L1329" s="5"/>
      <c r="M1329" s="5"/>
      <c r="N1329" s="5"/>
      <c r="O1329" s="5"/>
      <c r="P1329" s="5"/>
      <c r="Q1329" s="5" t="s">
        <v>87</v>
      </c>
      <c r="R1329" s="5"/>
      <c r="S1329" s="5"/>
      <c r="T1329" s="5"/>
      <c r="U1329" s="5"/>
      <c r="V1329" s="5"/>
      <c r="W1329" s="5">
        <v>7.1</v>
      </c>
    </row>
    <row r="1330" spans="1:23">
      <c r="A1330" s="6"/>
      <c r="B1330" s="5"/>
      <c r="C1330" s="5"/>
      <c r="D1330" s="5" t="s">
        <v>79</v>
      </c>
      <c r="E1330" s="5"/>
      <c r="F1330" s="5"/>
      <c r="G1330" s="5"/>
      <c r="H1330" s="4" t="s">
        <v>38</v>
      </c>
      <c r="I1330" s="5"/>
      <c r="J1330" s="5"/>
      <c r="K1330" s="5"/>
      <c r="L1330" s="5"/>
      <c r="M1330" s="5"/>
      <c r="N1330" s="5"/>
      <c r="O1330" s="5"/>
      <c r="P1330" s="5"/>
      <c r="Q1330" s="5" t="s">
        <v>87</v>
      </c>
      <c r="R1330" s="5"/>
      <c r="S1330" s="5"/>
      <c r="T1330" s="5"/>
      <c r="U1330" s="5"/>
      <c r="V1330" s="5"/>
      <c r="W1330" s="5">
        <v>7.2</v>
      </c>
    </row>
    <row r="1331" spans="1:23">
      <c r="A1331" s="6"/>
      <c r="B1331" s="2"/>
      <c r="C1331" s="2"/>
      <c r="D1331" s="2" t="s">
        <v>79</v>
      </c>
      <c r="E1331" s="2"/>
      <c r="F1331" s="2"/>
      <c r="G1331" s="2"/>
      <c r="H1331" s="3" t="s">
        <v>38</v>
      </c>
      <c r="I1331" s="2"/>
      <c r="J1331" s="2"/>
      <c r="K1331" s="2"/>
      <c r="L1331" s="2"/>
      <c r="M1331" s="2"/>
      <c r="N1331" s="2"/>
      <c r="O1331" s="2"/>
      <c r="P1331" s="2"/>
      <c r="Q1331" s="2" t="s">
        <v>87</v>
      </c>
      <c r="R1331" s="2"/>
      <c r="S1331" s="2"/>
      <c r="T1331" s="2"/>
      <c r="U1331" s="2"/>
      <c r="V1331" s="2"/>
      <c r="W1331" s="2">
        <v>7.4</v>
      </c>
    </row>
    <row r="1332" spans="1:23">
      <c r="A1332" s="6"/>
      <c r="B1332" s="5"/>
      <c r="C1332" s="5"/>
      <c r="D1332" s="5" t="s">
        <v>79</v>
      </c>
      <c r="E1332" s="5"/>
      <c r="F1332" s="5"/>
      <c r="G1332" s="5"/>
      <c r="H1332" s="4" t="s">
        <v>38</v>
      </c>
      <c r="I1332" s="5"/>
      <c r="J1332" s="5"/>
      <c r="K1332" s="5"/>
      <c r="L1332" s="5"/>
      <c r="M1332" s="5"/>
      <c r="N1332" s="5"/>
      <c r="O1332" s="5"/>
      <c r="P1332" s="5"/>
      <c r="Q1332" s="5" t="s">
        <v>87</v>
      </c>
      <c r="R1332" s="5"/>
      <c r="S1332" s="5"/>
      <c r="T1332" s="5"/>
      <c r="U1332" s="5"/>
      <c r="V1332" s="5"/>
      <c r="W1332" s="5">
        <v>7.4</v>
      </c>
    </row>
    <row r="1333" spans="1:23">
      <c r="A1333" s="6"/>
      <c r="B1333" s="5"/>
      <c r="C1333" s="5"/>
      <c r="D1333" s="5" t="s">
        <v>79</v>
      </c>
      <c r="E1333" s="5"/>
      <c r="F1333" s="5"/>
      <c r="G1333" s="5"/>
      <c r="H1333" s="4" t="s">
        <v>38</v>
      </c>
      <c r="I1333" s="5"/>
      <c r="J1333" s="5"/>
      <c r="K1333" s="5"/>
      <c r="L1333" s="5"/>
      <c r="M1333" s="5"/>
      <c r="N1333" s="5"/>
      <c r="O1333" s="5"/>
      <c r="P1333" s="5"/>
      <c r="Q1333" s="5" t="s">
        <v>87</v>
      </c>
      <c r="R1333" s="5"/>
      <c r="S1333" s="5"/>
      <c r="T1333" s="5"/>
      <c r="U1333" s="5"/>
      <c r="V1333" s="5"/>
      <c r="W1333" s="5">
        <v>7.5</v>
      </c>
    </row>
    <row r="1334" spans="1:23">
      <c r="A1334" s="6"/>
      <c r="B1334" s="2"/>
      <c r="C1334" s="2"/>
      <c r="D1334" s="2" t="s">
        <v>79</v>
      </c>
      <c r="E1334" s="2"/>
      <c r="F1334" s="2"/>
      <c r="G1334" s="2"/>
      <c r="H1334" s="3" t="s">
        <v>38</v>
      </c>
      <c r="I1334" s="2"/>
      <c r="J1334" s="2"/>
      <c r="K1334" s="2"/>
      <c r="L1334" s="2"/>
      <c r="M1334" s="2"/>
      <c r="N1334" s="2"/>
      <c r="O1334" s="2"/>
      <c r="P1334" s="2"/>
      <c r="Q1334" s="2" t="s">
        <v>87</v>
      </c>
      <c r="R1334" s="2"/>
      <c r="S1334" s="2"/>
      <c r="T1334" s="2"/>
      <c r="U1334" s="2"/>
      <c r="V1334" s="2"/>
      <c r="W1334" s="2">
        <v>7.7</v>
      </c>
    </row>
    <row r="1335" spans="1:23">
      <c r="A1335" s="6"/>
      <c r="B1335" s="2"/>
      <c r="C1335" s="2"/>
      <c r="D1335" s="2" t="s">
        <v>79</v>
      </c>
      <c r="E1335" s="2"/>
      <c r="F1335" s="2"/>
      <c r="G1335" s="2"/>
      <c r="H1335" s="3" t="s">
        <v>38</v>
      </c>
      <c r="I1335" s="2"/>
      <c r="J1335" s="2"/>
      <c r="K1335" s="2"/>
      <c r="L1335" s="2"/>
      <c r="M1335" s="2"/>
      <c r="N1335" s="2"/>
      <c r="O1335" s="2"/>
      <c r="P1335" s="2"/>
      <c r="Q1335" s="2" t="s">
        <v>87</v>
      </c>
      <c r="R1335" s="2"/>
      <c r="S1335" s="2"/>
      <c r="T1335" s="2"/>
      <c r="U1335" s="2"/>
      <c r="V1335" s="2"/>
      <c r="W1335" s="2">
        <v>8.1</v>
      </c>
    </row>
    <row r="1336" spans="1:23">
      <c r="A1336" s="6"/>
      <c r="B1336" s="5"/>
      <c r="C1336" s="5"/>
      <c r="D1336" s="5" t="s">
        <v>79</v>
      </c>
      <c r="E1336" s="5"/>
      <c r="F1336" s="5"/>
      <c r="G1336" s="5"/>
      <c r="H1336" s="4" t="s">
        <v>38</v>
      </c>
      <c r="I1336" s="5"/>
      <c r="J1336" s="5"/>
      <c r="K1336" s="5"/>
      <c r="L1336" s="5"/>
      <c r="M1336" s="5"/>
      <c r="N1336" s="5" t="s">
        <v>128</v>
      </c>
      <c r="O1336" s="5" t="s">
        <v>91</v>
      </c>
      <c r="P1336" s="5"/>
      <c r="Q1336" s="5"/>
      <c r="R1336" s="5"/>
      <c r="S1336" s="5"/>
      <c r="T1336" s="5"/>
      <c r="U1336" s="5"/>
      <c r="V1336" s="5"/>
      <c r="W1336" s="5">
        <v>6.6</v>
      </c>
    </row>
    <row r="1337" spans="1:23">
      <c r="A1337" s="6"/>
      <c r="B1337" s="5"/>
      <c r="C1337" s="5"/>
      <c r="D1337" s="5" t="s">
        <v>79</v>
      </c>
      <c r="E1337" s="5"/>
      <c r="F1337" s="5"/>
      <c r="G1337" s="5"/>
      <c r="H1337" s="4" t="s">
        <v>38</v>
      </c>
      <c r="I1337" s="5"/>
      <c r="J1337" s="5"/>
      <c r="K1337" s="5"/>
      <c r="L1337" s="5"/>
      <c r="M1337" s="5"/>
      <c r="N1337" s="5" t="s">
        <v>128</v>
      </c>
      <c r="O1337" s="5" t="s">
        <v>91</v>
      </c>
      <c r="P1337" s="5"/>
      <c r="Q1337" s="5"/>
      <c r="R1337" s="5"/>
      <c r="S1337" s="5"/>
      <c r="T1337" s="5"/>
      <c r="U1337" s="5"/>
      <c r="V1337" s="5"/>
      <c r="W1337" s="5">
        <v>6.7</v>
      </c>
    </row>
    <row r="1338" spans="1:23">
      <c r="A1338" s="6"/>
      <c r="B1338" s="5"/>
      <c r="C1338" s="5"/>
      <c r="D1338" s="5" t="s">
        <v>79</v>
      </c>
      <c r="E1338" s="5"/>
      <c r="F1338" s="5"/>
      <c r="G1338" s="5"/>
      <c r="H1338" s="4" t="s">
        <v>38</v>
      </c>
      <c r="I1338" s="5"/>
      <c r="J1338" s="5"/>
      <c r="K1338" s="5"/>
      <c r="L1338" s="5"/>
      <c r="M1338" s="5"/>
      <c r="N1338" s="5" t="s">
        <v>128</v>
      </c>
      <c r="O1338" s="5" t="s">
        <v>91</v>
      </c>
      <c r="P1338" s="5"/>
      <c r="Q1338" s="5"/>
      <c r="R1338" s="5"/>
      <c r="S1338" s="5"/>
      <c r="T1338" s="5"/>
      <c r="U1338" s="5"/>
      <c r="V1338" s="5"/>
      <c r="W1338" s="5">
        <v>6.9</v>
      </c>
    </row>
    <row r="1339" spans="1:23">
      <c r="A1339" s="6"/>
      <c r="B1339" s="5"/>
      <c r="C1339" s="5"/>
      <c r="D1339" s="5" t="s">
        <v>79</v>
      </c>
      <c r="E1339" s="5"/>
      <c r="F1339" s="5"/>
      <c r="G1339" s="5"/>
      <c r="H1339" s="4" t="s">
        <v>38</v>
      </c>
      <c r="I1339" s="5"/>
      <c r="J1339" s="5"/>
      <c r="K1339" s="5"/>
      <c r="L1339" s="5"/>
      <c r="M1339" s="5"/>
      <c r="N1339" s="5" t="s">
        <v>128</v>
      </c>
      <c r="O1339" s="5" t="s">
        <v>91</v>
      </c>
      <c r="P1339" s="5"/>
      <c r="Q1339" s="5"/>
      <c r="R1339" s="5"/>
      <c r="S1339" s="5"/>
      <c r="T1339" s="5"/>
      <c r="U1339" s="5"/>
      <c r="V1339" s="5"/>
      <c r="W1339" s="5">
        <v>7.2</v>
      </c>
    </row>
    <row r="1340" spans="1:23">
      <c r="A1340" s="6"/>
      <c r="B1340" s="5"/>
      <c r="C1340" s="5"/>
      <c r="D1340" s="5" t="s">
        <v>79</v>
      </c>
      <c r="E1340" s="5"/>
      <c r="F1340" s="5"/>
      <c r="G1340" s="5"/>
      <c r="H1340" s="4" t="s">
        <v>38</v>
      </c>
      <c r="I1340" s="5"/>
      <c r="J1340" s="5"/>
      <c r="K1340" s="5"/>
      <c r="L1340" s="5" t="s">
        <v>80</v>
      </c>
      <c r="M1340" s="5"/>
      <c r="N1340" s="5"/>
      <c r="O1340" s="5" t="s">
        <v>91</v>
      </c>
      <c r="P1340" s="5"/>
      <c r="Q1340" s="5"/>
      <c r="R1340" s="5"/>
      <c r="S1340" s="5"/>
      <c r="T1340" s="5"/>
      <c r="U1340" s="5"/>
      <c r="V1340" s="5"/>
      <c r="W1340" s="5">
        <v>6.3</v>
      </c>
    </row>
    <row r="1341" spans="1:23">
      <c r="A1341" s="6"/>
      <c r="B1341" s="5"/>
      <c r="C1341" s="5"/>
      <c r="D1341" s="5" t="s">
        <v>79</v>
      </c>
      <c r="E1341" s="5"/>
      <c r="F1341" s="5"/>
      <c r="G1341" s="5"/>
      <c r="H1341" s="4" t="s">
        <v>38</v>
      </c>
      <c r="I1341" s="5"/>
      <c r="J1341" s="5"/>
      <c r="K1341" s="5"/>
      <c r="L1341" s="5" t="s">
        <v>80</v>
      </c>
      <c r="M1341" s="5"/>
      <c r="N1341" s="5" t="s">
        <v>128</v>
      </c>
      <c r="O1341" s="5"/>
      <c r="P1341" s="5"/>
      <c r="Q1341" s="5"/>
      <c r="R1341" s="5"/>
      <c r="S1341" s="5"/>
      <c r="T1341" s="5"/>
      <c r="U1341" s="5"/>
      <c r="V1341" s="5"/>
      <c r="W1341" s="5">
        <v>8.3000000000000007</v>
      </c>
    </row>
    <row r="1342" spans="1:23">
      <c r="A1342" s="6"/>
      <c r="B1342" s="5"/>
      <c r="C1342" s="5"/>
      <c r="D1342" s="5" t="s">
        <v>79</v>
      </c>
      <c r="E1342" s="5"/>
      <c r="F1342" s="5"/>
      <c r="G1342" s="5"/>
      <c r="H1342" s="4" t="s">
        <v>38</v>
      </c>
      <c r="I1342" s="5"/>
      <c r="J1342" s="5"/>
      <c r="K1342" s="5"/>
      <c r="L1342" s="5"/>
      <c r="M1342" s="5"/>
      <c r="N1342" s="5" t="s">
        <v>128</v>
      </c>
      <c r="O1342" s="5"/>
      <c r="P1342" s="5"/>
      <c r="Q1342" s="5"/>
      <c r="R1342" s="5"/>
      <c r="S1342" s="5"/>
      <c r="T1342" s="5"/>
      <c r="U1342" s="5"/>
      <c r="V1342" s="5"/>
      <c r="W1342" s="5">
        <v>6.6</v>
      </c>
    </row>
    <row r="1343" spans="1:23">
      <c r="A1343" s="6"/>
      <c r="B1343" s="2"/>
      <c r="C1343" s="2"/>
      <c r="D1343" s="2" t="s">
        <v>79</v>
      </c>
      <c r="E1343" s="2"/>
      <c r="F1343" s="2"/>
      <c r="G1343" s="2"/>
      <c r="H1343" s="3" t="s">
        <v>38</v>
      </c>
      <c r="I1343" s="2"/>
      <c r="J1343" s="2"/>
      <c r="K1343" s="2"/>
      <c r="L1343" s="2"/>
      <c r="M1343" s="2"/>
      <c r="N1343" s="2" t="s">
        <v>128</v>
      </c>
      <c r="O1343" s="2"/>
      <c r="P1343" s="2"/>
      <c r="Q1343" s="2"/>
      <c r="R1343" s="2"/>
      <c r="S1343" s="2"/>
      <c r="T1343" s="2"/>
      <c r="U1343" s="2"/>
      <c r="V1343" s="2"/>
      <c r="W1343" s="2">
        <v>6.7</v>
      </c>
    </row>
    <row r="1344" spans="1:23">
      <c r="A1344" s="6"/>
      <c r="B1344" s="2"/>
      <c r="C1344" s="2"/>
      <c r="D1344" s="2" t="s">
        <v>79</v>
      </c>
      <c r="E1344" s="2"/>
      <c r="F1344" s="2"/>
      <c r="G1344" s="2"/>
      <c r="H1344" s="3" t="s">
        <v>38</v>
      </c>
      <c r="I1344" s="2"/>
      <c r="J1344" s="2"/>
      <c r="K1344" s="2"/>
      <c r="L1344" s="2"/>
      <c r="M1344" s="2"/>
      <c r="N1344" s="2" t="s">
        <v>128</v>
      </c>
      <c r="O1344" s="2"/>
      <c r="P1344" s="2"/>
      <c r="Q1344" s="2"/>
      <c r="R1344" s="2"/>
      <c r="S1344" s="2"/>
      <c r="T1344" s="2"/>
      <c r="U1344" s="2"/>
      <c r="V1344" s="2"/>
      <c r="W1344" s="2">
        <v>6.7</v>
      </c>
    </row>
    <row r="1345" spans="1:23">
      <c r="A1345" s="6"/>
      <c r="B1345" s="2"/>
      <c r="C1345" s="2"/>
      <c r="D1345" s="2" t="s">
        <v>79</v>
      </c>
      <c r="E1345" s="2"/>
      <c r="F1345" s="2"/>
      <c r="G1345" s="2"/>
      <c r="H1345" s="3" t="s">
        <v>38</v>
      </c>
      <c r="I1345" s="2"/>
      <c r="J1345" s="2"/>
      <c r="K1345" s="2"/>
      <c r="L1345" s="2"/>
      <c r="M1345" s="2"/>
      <c r="N1345" s="2" t="s">
        <v>128</v>
      </c>
      <c r="O1345" s="2"/>
      <c r="P1345" s="2"/>
      <c r="Q1345" s="2"/>
      <c r="R1345" s="2"/>
      <c r="S1345" s="2"/>
      <c r="T1345" s="2"/>
      <c r="U1345" s="2"/>
      <c r="V1345" s="2"/>
      <c r="W1345" s="2">
        <v>6.8</v>
      </c>
    </row>
    <row r="1346" spans="1:23">
      <c r="A1346" s="6"/>
      <c r="B1346" s="5"/>
      <c r="C1346" s="5"/>
      <c r="D1346" s="5" t="s">
        <v>79</v>
      </c>
      <c r="E1346" s="5"/>
      <c r="F1346" s="5"/>
      <c r="G1346" s="5"/>
      <c r="H1346" s="4" t="s">
        <v>38</v>
      </c>
      <c r="I1346" s="5"/>
      <c r="J1346" s="5"/>
      <c r="K1346" s="5"/>
      <c r="L1346" s="5"/>
      <c r="M1346" s="5"/>
      <c r="N1346" s="5" t="s">
        <v>128</v>
      </c>
      <c r="O1346" s="5"/>
      <c r="P1346" s="5"/>
      <c r="Q1346" s="5"/>
      <c r="R1346" s="5"/>
      <c r="S1346" s="5"/>
      <c r="T1346" s="5"/>
      <c r="U1346" s="5"/>
      <c r="V1346" s="5"/>
      <c r="W1346" s="5">
        <v>6.8</v>
      </c>
    </row>
    <row r="1347" spans="1:23">
      <c r="A1347" s="6"/>
      <c r="B1347" s="2"/>
      <c r="C1347" s="2"/>
      <c r="D1347" s="2" t="s">
        <v>79</v>
      </c>
      <c r="E1347" s="2"/>
      <c r="F1347" s="2"/>
      <c r="G1347" s="2"/>
      <c r="H1347" s="3" t="s">
        <v>38</v>
      </c>
      <c r="I1347" s="2"/>
      <c r="J1347" s="2"/>
      <c r="K1347" s="2"/>
      <c r="L1347" s="2"/>
      <c r="M1347" s="2"/>
      <c r="N1347" s="2" t="s">
        <v>128</v>
      </c>
      <c r="O1347" s="2"/>
      <c r="P1347" s="2"/>
      <c r="Q1347" s="2"/>
      <c r="R1347" s="2"/>
      <c r="S1347" s="2"/>
      <c r="T1347" s="2"/>
      <c r="U1347" s="2"/>
      <c r="V1347" s="2"/>
      <c r="W1347" s="2">
        <v>6.9</v>
      </c>
    </row>
    <row r="1348" spans="1:23">
      <c r="A1348" s="6"/>
      <c r="B1348" s="2"/>
      <c r="C1348" s="2"/>
      <c r="D1348" s="2" t="s">
        <v>79</v>
      </c>
      <c r="E1348" s="2"/>
      <c r="F1348" s="2"/>
      <c r="G1348" s="2"/>
      <c r="H1348" s="3" t="s">
        <v>38</v>
      </c>
      <c r="I1348" s="2"/>
      <c r="J1348" s="2"/>
      <c r="K1348" s="2"/>
      <c r="L1348" s="2"/>
      <c r="M1348" s="2"/>
      <c r="N1348" s="2" t="s">
        <v>128</v>
      </c>
      <c r="O1348" s="2"/>
      <c r="P1348" s="2"/>
      <c r="Q1348" s="2"/>
      <c r="R1348" s="2"/>
      <c r="S1348" s="2"/>
      <c r="T1348" s="2"/>
      <c r="U1348" s="2"/>
      <c r="V1348" s="2"/>
      <c r="W1348" s="2">
        <v>7</v>
      </c>
    </row>
    <row r="1349" spans="1:23">
      <c r="A1349" s="6"/>
      <c r="B1349" s="2"/>
      <c r="C1349" s="2"/>
      <c r="D1349" s="2" t="s">
        <v>79</v>
      </c>
      <c r="E1349" s="2"/>
      <c r="F1349" s="2"/>
      <c r="G1349" s="2"/>
      <c r="H1349" s="3" t="s">
        <v>38</v>
      </c>
      <c r="I1349" s="2"/>
      <c r="J1349" s="2"/>
      <c r="K1349" s="2"/>
      <c r="L1349" s="2"/>
      <c r="M1349" s="2"/>
      <c r="N1349" s="2" t="s">
        <v>128</v>
      </c>
      <c r="O1349" s="2"/>
      <c r="P1349" s="2"/>
      <c r="Q1349" s="2"/>
      <c r="R1349" s="2"/>
      <c r="S1349" s="2"/>
      <c r="T1349" s="2"/>
      <c r="U1349" s="2"/>
      <c r="V1349" s="2"/>
      <c r="W1349" s="2">
        <v>7</v>
      </c>
    </row>
    <row r="1350" spans="1:23">
      <c r="A1350" s="6"/>
      <c r="B1350" s="5"/>
      <c r="C1350" s="5"/>
      <c r="D1350" s="5" t="s">
        <v>79</v>
      </c>
      <c r="E1350" s="5"/>
      <c r="F1350" s="5"/>
      <c r="G1350" s="5"/>
      <c r="H1350" s="4" t="s">
        <v>38</v>
      </c>
      <c r="I1350" s="5"/>
      <c r="J1350" s="5"/>
      <c r="K1350" s="5"/>
      <c r="L1350" s="5"/>
      <c r="M1350" s="5"/>
      <c r="N1350" s="5" t="s">
        <v>128</v>
      </c>
      <c r="O1350" s="5"/>
      <c r="P1350" s="5"/>
      <c r="Q1350" s="5"/>
      <c r="R1350" s="5"/>
      <c r="S1350" s="5"/>
      <c r="T1350" s="5"/>
      <c r="U1350" s="5"/>
      <c r="V1350" s="5"/>
      <c r="W1350" s="5">
        <v>7.7</v>
      </c>
    </row>
    <row r="1351" spans="1:23">
      <c r="A1351" s="6"/>
      <c r="B1351" s="2"/>
      <c r="C1351" s="2"/>
      <c r="D1351" s="2" t="s">
        <v>79</v>
      </c>
      <c r="E1351" s="2"/>
      <c r="F1351" s="2"/>
      <c r="G1351" s="2"/>
      <c r="H1351" s="3" t="s">
        <v>38</v>
      </c>
      <c r="I1351" s="2"/>
      <c r="J1351" s="2"/>
      <c r="K1351" s="2"/>
      <c r="L1351" s="2"/>
      <c r="M1351" s="2"/>
      <c r="N1351" s="2" t="s">
        <v>128</v>
      </c>
      <c r="O1351" s="2"/>
      <c r="P1351" s="2"/>
      <c r="Q1351" s="2"/>
      <c r="R1351" s="2"/>
      <c r="S1351" s="2"/>
      <c r="T1351" s="2"/>
      <c r="U1351" s="2"/>
      <c r="V1351" s="2"/>
      <c r="W1351" s="2">
        <v>7.7</v>
      </c>
    </row>
    <row r="1352" spans="1:23">
      <c r="A1352" s="6"/>
      <c r="B1352" s="2"/>
      <c r="C1352" s="2"/>
      <c r="D1352" s="2" t="s">
        <v>79</v>
      </c>
      <c r="E1352" s="2"/>
      <c r="F1352" s="2"/>
      <c r="G1352" s="2"/>
      <c r="H1352" s="3" t="s">
        <v>38</v>
      </c>
      <c r="I1352" s="2"/>
      <c r="J1352" s="2"/>
      <c r="K1352" s="2"/>
      <c r="L1352" s="2" t="s">
        <v>80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>
        <v>5.6</v>
      </c>
    </row>
    <row r="1353" spans="1:23">
      <c r="A1353" s="6"/>
      <c r="B1353" s="5"/>
      <c r="C1353" s="5"/>
      <c r="D1353" s="5" t="s">
        <v>79</v>
      </c>
      <c r="E1353" s="5"/>
      <c r="F1353" s="5"/>
      <c r="G1353" s="5"/>
      <c r="H1353" s="4" t="s">
        <v>38</v>
      </c>
      <c r="I1353" s="5"/>
      <c r="J1353" s="5"/>
      <c r="K1353" s="5"/>
      <c r="L1353" s="5" t="s">
        <v>80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>
        <v>6.3</v>
      </c>
    </row>
    <row r="1354" spans="1:23">
      <c r="A1354" s="6"/>
      <c r="B1354" s="5"/>
      <c r="C1354" s="5"/>
      <c r="D1354" s="5" t="s">
        <v>79</v>
      </c>
      <c r="E1354" s="5"/>
      <c r="F1354" s="5"/>
      <c r="G1354" s="5"/>
      <c r="H1354" s="4" t="s">
        <v>38</v>
      </c>
      <c r="I1354" s="5"/>
      <c r="J1354" s="5"/>
      <c r="K1354" s="5"/>
      <c r="L1354" s="5" t="s">
        <v>80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>
        <v>6.4</v>
      </c>
    </row>
    <row r="1355" spans="1:23">
      <c r="A1355" s="6"/>
      <c r="B1355" s="2"/>
      <c r="C1355" s="2"/>
      <c r="D1355" s="2" t="s">
        <v>79</v>
      </c>
      <c r="E1355" s="2"/>
      <c r="F1355" s="2"/>
      <c r="G1355" s="2"/>
      <c r="H1355" s="3" t="s">
        <v>38</v>
      </c>
      <c r="I1355" s="2"/>
      <c r="J1355" s="2"/>
      <c r="K1355" s="2"/>
      <c r="L1355" s="2" t="s">
        <v>80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>
        <v>6.4</v>
      </c>
    </row>
    <row r="1356" spans="1:23">
      <c r="A1356" s="6"/>
      <c r="B1356" s="5"/>
      <c r="C1356" s="5"/>
      <c r="D1356" s="5" t="s">
        <v>79</v>
      </c>
      <c r="E1356" s="5"/>
      <c r="F1356" s="5"/>
      <c r="G1356" s="5"/>
      <c r="H1356" s="4" t="s">
        <v>38</v>
      </c>
      <c r="I1356" s="5"/>
      <c r="J1356" s="5"/>
      <c r="K1356" s="5"/>
      <c r="L1356" s="5" t="s">
        <v>80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>
        <v>6.6</v>
      </c>
    </row>
    <row r="1357" spans="1:23">
      <c r="A1357" s="6"/>
      <c r="B1357" s="5"/>
      <c r="C1357" s="5"/>
      <c r="D1357" s="5" t="s">
        <v>79</v>
      </c>
      <c r="E1357" s="5"/>
      <c r="F1357" s="5"/>
      <c r="G1357" s="5"/>
      <c r="H1357" s="4" t="s">
        <v>38</v>
      </c>
      <c r="I1357" s="5"/>
      <c r="J1357" s="5"/>
      <c r="K1357" s="5"/>
      <c r="L1357" s="5" t="s">
        <v>80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>
        <v>6.7</v>
      </c>
    </row>
    <row r="1358" spans="1:23">
      <c r="A1358" s="6"/>
      <c r="B1358" s="2"/>
      <c r="C1358" s="2"/>
      <c r="D1358" s="2" t="s">
        <v>79</v>
      </c>
      <c r="E1358" s="2"/>
      <c r="F1358" s="2"/>
      <c r="G1358" s="2"/>
      <c r="H1358" s="3" t="s">
        <v>38</v>
      </c>
      <c r="I1358" s="2"/>
      <c r="J1358" s="2"/>
      <c r="K1358" s="2"/>
      <c r="L1358" s="2" t="s">
        <v>80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>
        <v>6.8</v>
      </c>
    </row>
    <row r="1359" spans="1:23">
      <c r="A1359" s="6"/>
      <c r="B1359" s="5"/>
      <c r="C1359" s="5"/>
      <c r="D1359" s="5" t="s">
        <v>79</v>
      </c>
      <c r="E1359" s="5"/>
      <c r="F1359" s="5"/>
      <c r="G1359" s="5"/>
      <c r="H1359" s="4" t="s">
        <v>38</v>
      </c>
      <c r="I1359" s="5"/>
      <c r="J1359" s="5"/>
      <c r="K1359" s="5"/>
      <c r="L1359" s="5" t="s">
        <v>80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>
        <v>6.9</v>
      </c>
    </row>
    <row r="1360" spans="1:23">
      <c r="A1360" s="6"/>
      <c r="B1360" s="2"/>
      <c r="C1360" s="2"/>
      <c r="D1360" s="2" t="s">
        <v>79</v>
      </c>
      <c r="E1360" s="2"/>
      <c r="F1360" s="2"/>
      <c r="G1360" s="2"/>
      <c r="H1360" s="3" t="s">
        <v>38</v>
      </c>
      <c r="I1360" s="2"/>
      <c r="J1360" s="2"/>
      <c r="K1360" s="2"/>
      <c r="L1360" s="2" t="s">
        <v>80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>
        <v>7.1</v>
      </c>
    </row>
    <row r="1361" spans="1:23">
      <c r="A1361" s="6"/>
      <c r="B1361" s="2"/>
      <c r="C1361" s="2"/>
      <c r="D1361" s="2" t="s">
        <v>79</v>
      </c>
      <c r="E1361" s="2"/>
      <c r="F1361" s="2"/>
      <c r="G1361" s="2"/>
      <c r="H1361" s="3" t="s">
        <v>38</v>
      </c>
      <c r="I1361" s="2"/>
      <c r="J1361" s="2"/>
      <c r="K1361" s="2"/>
      <c r="L1361" s="2" t="s">
        <v>80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>
        <v>7.1</v>
      </c>
    </row>
    <row r="1362" spans="1:23">
      <c r="A1362" s="6"/>
      <c r="B1362" s="2"/>
      <c r="C1362" s="2"/>
      <c r="D1362" s="2" t="s">
        <v>79</v>
      </c>
      <c r="E1362" s="2"/>
      <c r="F1362" s="2"/>
      <c r="G1362" s="2"/>
      <c r="H1362" s="3" t="s">
        <v>38</v>
      </c>
      <c r="I1362" s="2"/>
      <c r="J1362" s="2"/>
      <c r="K1362" s="2"/>
      <c r="L1362" s="2" t="s">
        <v>80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>
        <v>7.3</v>
      </c>
    </row>
    <row r="1363" spans="1:23">
      <c r="A1363" s="6"/>
      <c r="B1363" s="5"/>
      <c r="C1363" s="5"/>
      <c r="D1363" s="5" t="s">
        <v>79</v>
      </c>
      <c r="E1363" s="5"/>
      <c r="F1363" s="5"/>
      <c r="G1363" s="5"/>
      <c r="H1363" s="4" t="s">
        <v>38</v>
      </c>
      <c r="I1363" s="5"/>
      <c r="J1363" s="5"/>
      <c r="K1363" s="5"/>
      <c r="L1363" s="5" t="s">
        <v>80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>
        <v>7.5</v>
      </c>
    </row>
    <row r="1364" spans="1:23">
      <c r="A1364" s="6"/>
      <c r="B1364" s="2"/>
      <c r="C1364" s="2"/>
      <c r="D1364" s="2" t="s">
        <v>79</v>
      </c>
      <c r="E1364" s="2"/>
      <c r="F1364" s="2"/>
      <c r="G1364" s="2"/>
      <c r="H1364" s="3" t="s">
        <v>38</v>
      </c>
      <c r="I1364" s="2"/>
      <c r="J1364" s="2"/>
      <c r="K1364" s="2"/>
      <c r="L1364" s="2" t="s">
        <v>80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>
        <v>7.5</v>
      </c>
    </row>
    <row r="1365" spans="1:23">
      <c r="A1365" s="6"/>
      <c r="B1365" s="5"/>
      <c r="C1365" s="5"/>
      <c r="D1365" s="5" t="s">
        <v>79</v>
      </c>
      <c r="E1365" s="5"/>
      <c r="F1365" s="5"/>
      <c r="G1365" s="5"/>
      <c r="H1365" s="4" t="s">
        <v>38</v>
      </c>
      <c r="I1365" s="5"/>
      <c r="J1365" s="5"/>
      <c r="K1365" s="5"/>
      <c r="L1365" s="5" t="s">
        <v>80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>
        <v>7.5</v>
      </c>
    </row>
    <row r="1366" spans="1:23">
      <c r="A1366" s="6"/>
      <c r="B1366" s="2"/>
      <c r="C1366" s="2"/>
      <c r="D1366" s="2" t="s">
        <v>79</v>
      </c>
      <c r="E1366" s="2"/>
      <c r="F1366" s="2"/>
      <c r="G1366" s="2"/>
      <c r="H1366" s="3" t="s">
        <v>38</v>
      </c>
      <c r="I1366" s="2"/>
      <c r="J1366" s="2"/>
      <c r="K1366" s="2"/>
      <c r="L1366" s="2" t="s">
        <v>80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>
        <v>7.5</v>
      </c>
    </row>
    <row r="1367" spans="1:23">
      <c r="A1367" s="6"/>
      <c r="B1367" s="5"/>
      <c r="C1367" s="5"/>
      <c r="D1367" s="5" t="s">
        <v>79</v>
      </c>
      <c r="E1367" s="5"/>
      <c r="F1367" s="5"/>
      <c r="G1367" s="5"/>
      <c r="H1367" s="4" t="s">
        <v>38</v>
      </c>
      <c r="I1367" s="5"/>
      <c r="J1367" s="5"/>
      <c r="K1367" s="5"/>
      <c r="L1367" s="5" t="s">
        <v>80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>
        <v>7.6</v>
      </c>
    </row>
    <row r="1368" spans="1:23">
      <c r="A1368" s="6"/>
      <c r="B1368" s="2"/>
      <c r="C1368" s="2"/>
      <c r="D1368" s="2" t="s">
        <v>79</v>
      </c>
      <c r="E1368" s="2"/>
      <c r="F1368" s="2"/>
      <c r="G1368" s="2"/>
      <c r="H1368" s="3" t="s">
        <v>38</v>
      </c>
      <c r="I1368" s="2"/>
      <c r="J1368" s="2"/>
      <c r="K1368" s="2"/>
      <c r="L1368" s="2" t="s">
        <v>80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>
        <v>7.7</v>
      </c>
    </row>
    <row r="1369" spans="1:23">
      <c r="A1369" s="6"/>
      <c r="B1369" s="5"/>
      <c r="C1369" s="5"/>
      <c r="D1369" s="5" t="s">
        <v>79</v>
      </c>
      <c r="E1369" s="5"/>
      <c r="F1369" s="5"/>
      <c r="G1369" s="5"/>
      <c r="H1369" s="4" t="s">
        <v>38</v>
      </c>
      <c r="I1369" s="5"/>
      <c r="J1369" s="5"/>
      <c r="K1369" s="5"/>
      <c r="L1369" s="5" t="s">
        <v>80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>
        <v>7.8</v>
      </c>
    </row>
    <row r="1370" spans="1:23">
      <c r="A1370" s="6"/>
      <c r="B1370" s="2"/>
      <c r="C1370" s="2"/>
      <c r="D1370" s="2" t="s">
        <v>79</v>
      </c>
      <c r="E1370" s="2"/>
      <c r="F1370" s="2"/>
      <c r="G1370" s="2"/>
      <c r="H1370" s="3" t="s">
        <v>38</v>
      </c>
      <c r="I1370" s="2"/>
      <c r="J1370" s="2"/>
      <c r="K1370" s="2"/>
      <c r="L1370" s="2" t="s">
        <v>80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>
        <v>8.1</v>
      </c>
    </row>
    <row r="1371" spans="1:23">
      <c r="A1371" s="6"/>
      <c r="B1371" s="5"/>
      <c r="C1371" s="5"/>
      <c r="D1371" s="5" t="s">
        <v>79</v>
      </c>
      <c r="E1371" s="5"/>
      <c r="F1371" s="5"/>
      <c r="G1371" s="5"/>
      <c r="H1371" s="4" t="s">
        <v>38</v>
      </c>
      <c r="I1371" s="5"/>
      <c r="J1371" s="5"/>
      <c r="K1371" s="5"/>
      <c r="L1371" s="5" t="s">
        <v>80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>
        <v>8.9</v>
      </c>
    </row>
    <row r="1372" spans="1:23">
      <c r="A1372" s="6"/>
      <c r="B1372" s="5"/>
      <c r="C1372" s="5"/>
      <c r="D1372" s="5" t="s">
        <v>79</v>
      </c>
      <c r="E1372" s="5"/>
      <c r="F1372" s="5"/>
      <c r="G1372" s="5"/>
      <c r="H1372" s="4" t="s">
        <v>38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>
        <v>5.8</v>
      </c>
    </row>
    <row r="1373" spans="1:23">
      <c r="A1373" s="6"/>
      <c r="B1373" s="2"/>
      <c r="C1373" s="2"/>
      <c r="D1373" s="2" t="s">
        <v>79</v>
      </c>
      <c r="E1373" s="2"/>
      <c r="F1373" s="2"/>
      <c r="G1373" s="2"/>
      <c r="H1373" s="3" t="s">
        <v>38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>
        <v>6</v>
      </c>
    </row>
    <row r="1374" spans="1:23">
      <c r="A1374" s="6"/>
      <c r="B1374" s="2"/>
      <c r="C1374" s="2"/>
      <c r="D1374" s="2" t="s">
        <v>79</v>
      </c>
      <c r="E1374" s="2"/>
      <c r="F1374" s="2"/>
      <c r="G1374" s="2"/>
      <c r="H1374" s="3" t="s">
        <v>38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>
        <v>6.4</v>
      </c>
    </row>
    <row r="1375" spans="1:23">
      <c r="A1375" s="6"/>
      <c r="B1375" s="5"/>
      <c r="C1375" s="5"/>
      <c r="D1375" s="5" t="s">
        <v>79</v>
      </c>
      <c r="E1375" s="5"/>
      <c r="F1375" s="5"/>
      <c r="G1375" s="5"/>
      <c r="H1375" s="4" t="s">
        <v>38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>
        <v>6.6</v>
      </c>
    </row>
    <row r="1376" spans="1:23">
      <c r="A1376" s="6"/>
      <c r="B1376" s="2"/>
      <c r="C1376" s="2"/>
      <c r="D1376" s="2" t="s">
        <v>79</v>
      </c>
      <c r="E1376" s="2"/>
      <c r="F1376" s="2"/>
      <c r="G1376" s="2"/>
      <c r="H1376" s="3" t="s">
        <v>38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>
        <v>6.7</v>
      </c>
    </row>
    <row r="1377" spans="1:23">
      <c r="A1377" s="6"/>
      <c r="B1377" s="2"/>
      <c r="C1377" s="2"/>
      <c r="D1377" s="2" t="s">
        <v>79</v>
      </c>
      <c r="E1377" s="2"/>
      <c r="F1377" s="2"/>
      <c r="G1377" s="2"/>
      <c r="H1377" s="3" t="s">
        <v>38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>
        <v>6.9</v>
      </c>
    </row>
    <row r="1378" spans="1:23">
      <c r="A1378" s="6"/>
      <c r="B1378" s="5"/>
      <c r="C1378" s="5"/>
      <c r="D1378" s="5" t="s">
        <v>79</v>
      </c>
      <c r="E1378" s="5"/>
      <c r="F1378" s="5"/>
      <c r="G1378" s="5"/>
      <c r="H1378" s="4" t="s">
        <v>38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>
        <v>6.9</v>
      </c>
    </row>
    <row r="1379" spans="1:23">
      <c r="A1379" s="6"/>
      <c r="B1379" s="5"/>
      <c r="C1379" s="5"/>
      <c r="D1379" s="5" t="s">
        <v>79</v>
      </c>
      <c r="E1379" s="5"/>
      <c r="F1379" s="5"/>
      <c r="G1379" s="5"/>
      <c r="H1379" s="4" t="s">
        <v>38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>
        <v>7</v>
      </c>
    </row>
    <row r="1380" spans="1:23">
      <c r="A1380" s="6"/>
      <c r="B1380" s="2"/>
      <c r="C1380" s="2"/>
      <c r="D1380" s="2" t="s">
        <v>79</v>
      </c>
      <c r="E1380" s="2"/>
      <c r="F1380" s="2"/>
      <c r="G1380" s="2"/>
      <c r="H1380" s="3" t="s">
        <v>38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>
        <v>7</v>
      </c>
    </row>
    <row r="1381" spans="1:23">
      <c r="A1381" s="6"/>
      <c r="B1381" s="5"/>
      <c r="C1381" s="5"/>
      <c r="D1381" s="5" t="s">
        <v>79</v>
      </c>
      <c r="E1381" s="5"/>
      <c r="F1381" s="5"/>
      <c r="G1381" s="5"/>
      <c r="H1381" s="4" t="s">
        <v>38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>
        <v>7</v>
      </c>
    </row>
    <row r="1382" spans="1:23">
      <c r="A1382" s="6"/>
      <c r="B1382" s="2"/>
      <c r="C1382" s="2"/>
      <c r="D1382" s="2" t="s">
        <v>79</v>
      </c>
      <c r="E1382" s="2"/>
      <c r="F1382" s="2"/>
      <c r="G1382" s="2"/>
      <c r="H1382" s="3" t="s">
        <v>38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>
        <v>7.1</v>
      </c>
    </row>
    <row r="1383" spans="1:23">
      <c r="A1383" s="6"/>
      <c r="B1383" s="2"/>
      <c r="C1383" s="2"/>
      <c r="D1383" s="2" t="s">
        <v>79</v>
      </c>
      <c r="E1383" s="2"/>
      <c r="F1383" s="2"/>
      <c r="G1383" s="2"/>
      <c r="H1383" s="3" t="s">
        <v>38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>
        <v>7.2</v>
      </c>
    </row>
    <row r="1384" spans="1:23">
      <c r="A1384" s="6"/>
      <c r="B1384" s="2"/>
      <c r="C1384" s="2"/>
      <c r="D1384" s="2" t="s">
        <v>79</v>
      </c>
      <c r="E1384" s="2"/>
      <c r="F1384" s="2"/>
      <c r="G1384" s="2"/>
      <c r="H1384" s="3" t="s">
        <v>38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>
        <v>7.2</v>
      </c>
    </row>
    <row r="1385" spans="1:23">
      <c r="A1385" s="6"/>
      <c r="B1385" s="5"/>
      <c r="C1385" s="5"/>
      <c r="D1385" s="5" t="s">
        <v>79</v>
      </c>
      <c r="E1385" s="5"/>
      <c r="F1385" s="5"/>
      <c r="G1385" s="5"/>
      <c r="H1385" s="4" t="s">
        <v>38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>
        <v>7.2</v>
      </c>
    </row>
    <row r="1386" spans="1:23">
      <c r="A1386" s="6"/>
      <c r="B1386" s="5"/>
      <c r="C1386" s="5"/>
      <c r="D1386" s="5" t="s">
        <v>79</v>
      </c>
      <c r="E1386" s="5"/>
      <c r="F1386" s="5"/>
      <c r="G1386" s="5"/>
      <c r="H1386" s="4" t="s">
        <v>38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>
        <v>7.3</v>
      </c>
    </row>
    <row r="1387" spans="1:23">
      <c r="A1387" s="6"/>
      <c r="B1387" s="5"/>
      <c r="C1387" s="5"/>
      <c r="D1387" s="5" t="s">
        <v>79</v>
      </c>
      <c r="E1387" s="5"/>
      <c r="F1387" s="5"/>
      <c r="G1387" s="5"/>
      <c r="H1387" s="4" t="s">
        <v>38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>
        <v>7.3</v>
      </c>
    </row>
    <row r="1388" spans="1:23">
      <c r="A1388" s="6"/>
      <c r="B1388" s="5"/>
      <c r="C1388" s="5"/>
      <c r="D1388" s="5" t="s">
        <v>79</v>
      </c>
      <c r="E1388" s="5"/>
      <c r="F1388" s="5"/>
      <c r="G1388" s="5"/>
      <c r="H1388" s="4" t="s">
        <v>38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>
        <v>7.3</v>
      </c>
    </row>
    <row r="1389" spans="1:23">
      <c r="A1389" s="6"/>
      <c r="B1389" s="5"/>
      <c r="C1389" s="5"/>
      <c r="D1389" s="5" t="s">
        <v>79</v>
      </c>
      <c r="E1389" s="5"/>
      <c r="F1389" s="5"/>
      <c r="G1389" s="5"/>
      <c r="H1389" s="4" t="s">
        <v>38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>
        <v>7.3</v>
      </c>
    </row>
    <row r="1390" spans="1:23">
      <c r="A1390" s="6"/>
      <c r="B1390" s="2"/>
      <c r="C1390" s="2"/>
      <c r="D1390" s="2" t="s">
        <v>79</v>
      </c>
      <c r="E1390" s="2"/>
      <c r="F1390" s="2"/>
      <c r="G1390" s="2"/>
      <c r="H1390" s="3" t="s">
        <v>38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>
        <v>7.4</v>
      </c>
    </row>
    <row r="1391" spans="1:23">
      <c r="A1391" s="6"/>
      <c r="B1391" s="2"/>
      <c r="C1391" s="2"/>
      <c r="D1391" s="2" t="s">
        <v>79</v>
      </c>
      <c r="E1391" s="2"/>
      <c r="F1391" s="2"/>
      <c r="G1391" s="2"/>
      <c r="H1391" s="3" t="s">
        <v>38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>
        <v>7.5</v>
      </c>
    </row>
    <row r="1392" spans="1:23">
      <c r="A1392" s="6"/>
      <c r="B1392" s="2"/>
      <c r="C1392" s="2"/>
      <c r="D1392" s="2" t="s">
        <v>79</v>
      </c>
      <c r="E1392" s="2"/>
      <c r="F1392" s="2"/>
      <c r="G1392" s="2"/>
      <c r="H1392" s="3" t="s">
        <v>38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>
        <v>7.5</v>
      </c>
    </row>
    <row r="1393" spans="1:23">
      <c r="A1393" s="6"/>
      <c r="B1393" s="5"/>
      <c r="C1393" s="5"/>
      <c r="D1393" s="5" t="s">
        <v>79</v>
      </c>
      <c r="E1393" s="5"/>
      <c r="F1393" s="5"/>
      <c r="G1393" s="5"/>
      <c r="H1393" s="4" t="s">
        <v>38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>
        <v>7.6</v>
      </c>
    </row>
    <row r="1394" spans="1:23">
      <c r="A1394" s="6"/>
      <c r="B1394" s="5"/>
      <c r="C1394" s="5"/>
      <c r="D1394" s="5" t="s">
        <v>79</v>
      </c>
      <c r="E1394" s="5"/>
      <c r="F1394" s="5"/>
      <c r="G1394" s="5"/>
      <c r="H1394" s="4" t="s">
        <v>38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>
        <v>7.6</v>
      </c>
    </row>
    <row r="1395" spans="1:23">
      <c r="A1395" s="6"/>
      <c r="B1395" s="2"/>
      <c r="C1395" s="2"/>
      <c r="D1395" s="2" t="s">
        <v>79</v>
      </c>
      <c r="E1395" s="2"/>
      <c r="F1395" s="2"/>
      <c r="G1395" s="2"/>
      <c r="H1395" s="3" t="s">
        <v>38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>
        <v>7.7</v>
      </c>
    </row>
    <row r="1396" spans="1:23">
      <c r="A1396" s="6"/>
      <c r="B1396" s="5"/>
      <c r="C1396" s="5"/>
      <c r="D1396" s="5" t="s">
        <v>79</v>
      </c>
      <c r="E1396" s="5"/>
      <c r="F1396" s="5"/>
      <c r="G1396" s="5"/>
      <c r="H1396" s="4" t="s">
        <v>38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>
        <v>7.7</v>
      </c>
    </row>
    <row r="1397" spans="1:23">
      <c r="A1397" s="6"/>
      <c r="B1397" s="5"/>
      <c r="C1397" s="5"/>
      <c r="D1397" s="5" t="s">
        <v>79</v>
      </c>
      <c r="E1397" s="5"/>
      <c r="F1397" s="5"/>
      <c r="G1397" s="5"/>
      <c r="H1397" s="4" t="s">
        <v>38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>
        <v>8</v>
      </c>
    </row>
    <row r="1398" spans="1:23">
      <c r="A1398" s="6"/>
      <c r="B1398" s="2"/>
      <c r="C1398" s="2"/>
      <c r="D1398" s="2" t="s">
        <v>79</v>
      </c>
      <c r="E1398" s="2"/>
      <c r="F1398" s="2"/>
      <c r="G1398" s="2"/>
      <c r="H1398" s="3" t="s">
        <v>38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>
        <v>8</v>
      </c>
    </row>
    <row r="1399" spans="1:23">
      <c r="A1399" s="6"/>
      <c r="B1399" s="2"/>
      <c r="C1399" s="2"/>
      <c r="D1399" s="2" t="s">
        <v>79</v>
      </c>
      <c r="E1399" s="2"/>
      <c r="F1399" s="2"/>
      <c r="G1399" s="2"/>
      <c r="H1399" s="3" t="s">
        <v>38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>
        <v>8</v>
      </c>
    </row>
    <row r="1400" spans="1:23">
      <c r="A1400" s="6"/>
      <c r="B1400" s="5"/>
      <c r="C1400" s="5"/>
      <c r="D1400" s="5" t="s">
        <v>79</v>
      </c>
      <c r="E1400" s="5"/>
      <c r="F1400" s="5"/>
      <c r="G1400" s="5"/>
      <c r="H1400" s="4" t="s">
        <v>38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>
        <v>8.1999999999999993</v>
      </c>
    </row>
    <row r="1401" spans="1:23">
      <c r="A1401" s="3" t="s">
        <v>56</v>
      </c>
      <c r="B1401" s="2" t="s">
        <v>69</v>
      </c>
      <c r="C1401" s="2" t="s">
        <v>95</v>
      </c>
      <c r="D1401" s="2"/>
      <c r="E1401" s="2"/>
      <c r="F1401" s="2"/>
      <c r="G1401" s="2"/>
      <c r="H1401" s="3" t="s">
        <v>38</v>
      </c>
      <c r="I1401" s="2"/>
      <c r="J1401" s="2"/>
      <c r="K1401" s="2"/>
      <c r="L1401" s="2"/>
      <c r="M1401" s="2"/>
      <c r="N1401" s="2"/>
      <c r="O1401" s="2"/>
      <c r="P1401" s="2" t="s">
        <v>90</v>
      </c>
      <c r="Q1401" s="2"/>
      <c r="R1401" s="2" t="s">
        <v>86</v>
      </c>
      <c r="S1401" s="2"/>
      <c r="T1401" s="2" t="s">
        <v>57</v>
      </c>
      <c r="U1401" s="2"/>
      <c r="V1401" s="2"/>
      <c r="W1401" s="2">
        <v>7.1</v>
      </c>
    </row>
    <row r="1402" spans="1:23">
      <c r="A1402" s="6"/>
      <c r="B1402" s="5"/>
      <c r="C1402" s="5" t="s">
        <v>95</v>
      </c>
      <c r="D1402" s="5"/>
      <c r="E1402" s="5"/>
      <c r="F1402" s="5"/>
      <c r="G1402" s="5"/>
      <c r="H1402" s="4" t="s">
        <v>38</v>
      </c>
      <c r="I1402" s="5"/>
      <c r="J1402" s="5"/>
      <c r="K1402" s="5"/>
      <c r="L1402" s="5"/>
      <c r="M1402" s="5"/>
      <c r="N1402" s="5"/>
      <c r="O1402" s="5"/>
      <c r="P1402" s="5" t="s">
        <v>90</v>
      </c>
      <c r="Q1402" s="5"/>
      <c r="R1402" s="5" t="s">
        <v>86</v>
      </c>
      <c r="S1402" s="5"/>
      <c r="T1402" s="5" t="s">
        <v>57</v>
      </c>
      <c r="U1402" s="5"/>
      <c r="V1402" s="5"/>
      <c r="W1402" s="5">
        <v>7.1</v>
      </c>
    </row>
    <row r="1403" spans="1:23">
      <c r="A1403" s="3" t="s">
        <v>56</v>
      </c>
      <c r="B1403" s="2" t="s">
        <v>69</v>
      </c>
      <c r="C1403" s="2"/>
      <c r="D1403" s="2"/>
      <c r="E1403" s="2"/>
      <c r="F1403" s="2"/>
      <c r="G1403" s="2"/>
      <c r="H1403" s="3" t="s">
        <v>38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 t="s">
        <v>57</v>
      </c>
      <c r="U1403" s="2"/>
      <c r="V1403" s="2" t="s">
        <v>92</v>
      </c>
      <c r="W1403" s="2">
        <v>5.2</v>
      </c>
    </row>
    <row r="1404" spans="1:23">
      <c r="A1404" s="4" t="s">
        <v>56</v>
      </c>
      <c r="B1404" s="5" t="s">
        <v>69</v>
      </c>
      <c r="C1404" s="5"/>
      <c r="D1404" s="5"/>
      <c r="E1404" s="5"/>
      <c r="F1404" s="5"/>
      <c r="G1404" s="5"/>
      <c r="H1404" s="4" t="s">
        <v>38</v>
      </c>
      <c r="I1404" s="5"/>
      <c r="J1404" s="5"/>
      <c r="K1404" s="5"/>
      <c r="L1404" s="5"/>
      <c r="M1404" s="5"/>
      <c r="N1404" s="5"/>
      <c r="O1404" s="5"/>
      <c r="P1404" s="5"/>
      <c r="Q1404" s="5" t="s">
        <v>87</v>
      </c>
      <c r="R1404" s="5"/>
      <c r="S1404" s="5"/>
      <c r="T1404" s="5"/>
      <c r="U1404" s="5"/>
      <c r="V1404" s="5" t="s">
        <v>92</v>
      </c>
      <c r="W1404" s="5">
        <v>6.8</v>
      </c>
    </row>
    <row r="1405" spans="1:23">
      <c r="A1405" s="3" t="s">
        <v>56</v>
      </c>
      <c r="B1405" s="2" t="s">
        <v>69</v>
      </c>
      <c r="C1405" s="2"/>
      <c r="D1405" s="2"/>
      <c r="E1405" s="2"/>
      <c r="F1405" s="2"/>
      <c r="G1405" s="2"/>
      <c r="H1405" s="3" t="s">
        <v>38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 t="s">
        <v>57</v>
      </c>
      <c r="U1405" s="2" t="s">
        <v>207</v>
      </c>
      <c r="V1405" s="2"/>
      <c r="W1405" s="2">
        <v>6.5</v>
      </c>
    </row>
    <row r="1406" spans="1:23">
      <c r="A1406" s="4" t="s">
        <v>56</v>
      </c>
      <c r="B1406" s="5" t="s">
        <v>69</v>
      </c>
      <c r="C1406" s="5"/>
      <c r="D1406" s="5"/>
      <c r="E1406" s="5"/>
      <c r="F1406" s="5"/>
      <c r="G1406" s="5"/>
      <c r="H1406" s="4" t="s">
        <v>38</v>
      </c>
      <c r="I1406" s="5"/>
      <c r="J1406" s="5"/>
      <c r="K1406" s="5"/>
      <c r="L1406" s="5" t="s">
        <v>80</v>
      </c>
      <c r="M1406" s="5"/>
      <c r="N1406" s="5"/>
      <c r="O1406" s="5"/>
      <c r="P1406" s="5"/>
      <c r="Q1406" s="5" t="s">
        <v>87</v>
      </c>
      <c r="R1406" s="5"/>
      <c r="S1406" s="5"/>
      <c r="T1406" s="5"/>
      <c r="U1406" s="5" t="s">
        <v>207</v>
      </c>
      <c r="V1406" s="5"/>
      <c r="W1406" s="5">
        <v>6.6</v>
      </c>
    </row>
    <row r="1407" spans="1:23">
      <c r="A1407" s="3" t="s">
        <v>56</v>
      </c>
      <c r="B1407" s="2" t="s">
        <v>69</v>
      </c>
      <c r="C1407" s="2"/>
      <c r="D1407" s="2"/>
      <c r="E1407" s="2"/>
      <c r="F1407" s="2"/>
      <c r="G1407" s="2"/>
      <c r="H1407" s="3" t="s">
        <v>38</v>
      </c>
      <c r="I1407" s="2"/>
      <c r="J1407" s="2"/>
      <c r="K1407" s="2"/>
      <c r="L1407" s="2"/>
      <c r="M1407" s="2"/>
      <c r="N1407" s="2"/>
      <c r="O1407" s="2"/>
      <c r="P1407" s="2"/>
      <c r="Q1407" s="2" t="s">
        <v>87</v>
      </c>
      <c r="R1407" s="2"/>
      <c r="S1407" s="2"/>
      <c r="T1407" s="2"/>
      <c r="U1407" s="2" t="s">
        <v>207</v>
      </c>
      <c r="V1407" s="2"/>
      <c r="W1407" s="2">
        <v>7.8</v>
      </c>
    </row>
    <row r="1408" spans="1:23">
      <c r="A1408" s="3" t="s">
        <v>56</v>
      </c>
      <c r="B1408" s="2" t="s">
        <v>69</v>
      </c>
      <c r="C1408" s="2"/>
      <c r="D1408" s="2"/>
      <c r="E1408" s="2"/>
      <c r="F1408" s="2"/>
      <c r="G1408" s="2"/>
      <c r="H1408" s="3" t="s">
        <v>38</v>
      </c>
      <c r="I1408" s="2"/>
      <c r="J1408" s="2"/>
      <c r="K1408" s="2"/>
      <c r="L1408" s="2" t="s">
        <v>80</v>
      </c>
      <c r="M1408" s="2"/>
      <c r="N1408" s="2"/>
      <c r="O1408" s="2"/>
      <c r="P1408" s="2"/>
      <c r="Q1408" s="2"/>
      <c r="R1408" s="2"/>
      <c r="S1408" s="2"/>
      <c r="T1408" s="2"/>
      <c r="U1408" s="2" t="s">
        <v>207</v>
      </c>
      <c r="V1408" s="2"/>
      <c r="W1408" s="2">
        <v>5.9</v>
      </c>
    </row>
    <row r="1409" spans="1:23">
      <c r="A1409" s="4" t="s">
        <v>56</v>
      </c>
      <c r="B1409" s="5" t="s">
        <v>69</v>
      </c>
      <c r="C1409" s="5"/>
      <c r="D1409" s="5"/>
      <c r="E1409" s="5"/>
      <c r="F1409" s="5"/>
      <c r="G1409" s="5"/>
      <c r="H1409" s="4" t="s">
        <v>38</v>
      </c>
      <c r="I1409" s="5"/>
      <c r="J1409" s="5"/>
      <c r="K1409" s="5"/>
      <c r="L1409" s="5" t="s">
        <v>80</v>
      </c>
      <c r="M1409" s="5"/>
      <c r="N1409" s="5"/>
      <c r="O1409" s="5"/>
      <c r="P1409" s="5"/>
      <c r="Q1409" s="5"/>
      <c r="R1409" s="5"/>
      <c r="S1409" s="5"/>
      <c r="T1409" s="5"/>
      <c r="U1409" s="5" t="s">
        <v>207</v>
      </c>
      <c r="V1409" s="5"/>
      <c r="W1409" s="5">
        <v>6</v>
      </c>
    </row>
    <row r="1410" spans="1:23">
      <c r="A1410" s="3" t="s">
        <v>56</v>
      </c>
      <c r="B1410" s="2" t="s">
        <v>69</v>
      </c>
      <c r="C1410" s="2"/>
      <c r="D1410" s="2"/>
      <c r="E1410" s="2"/>
      <c r="F1410" s="2"/>
      <c r="G1410" s="2"/>
      <c r="H1410" s="3" t="s">
        <v>38</v>
      </c>
      <c r="I1410" s="2"/>
      <c r="J1410" s="2"/>
      <c r="K1410" s="2"/>
      <c r="L1410" s="2" t="s">
        <v>80</v>
      </c>
      <c r="M1410" s="2"/>
      <c r="N1410" s="2"/>
      <c r="O1410" s="2"/>
      <c r="P1410" s="2"/>
      <c r="Q1410" s="2"/>
      <c r="R1410" s="2"/>
      <c r="S1410" s="2"/>
      <c r="T1410" s="2"/>
      <c r="U1410" s="2" t="s">
        <v>207</v>
      </c>
      <c r="V1410" s="2"/>
      <c r="W1410" s="2">
        <v>6.6</v>
      </c>
    </row>
    <row r="1411" spans="1:23">
      <c r="A1411" s="3" t="s">
        <v>56</v>
      </c>
      <c r="B1411" s="2" t="s">
        <v>69</v>
      </c>
      <c r="C1411" s="2"/>
      <c r="D1411" s="2"/>
      <c r="E1411" s="2"/>
      <c r="F1411" s="2"/>
      <c r="G1411" s="2"/>
      <c r="H1411" s="3" t="s">
        <v>38</v>
      </c>
      <c r="I1411" s="2"/>
      <c r="J1411" s="2"/>
      <c r="K1411" s="2"/>
      <c r="L1411" s="2" t="s">
        <v>80</v>
      </c>
      <c r="M1411" s="2"/>
      <c r="N1411" s="2"/>
      <c r="O1411" s="2"/>
      <c r="P1411" s="2"/>
      <c r="Q1411" s="2"/>
      <c r="R1411" s="2"/>
      <c r="S1411" s="2"/>
      <c r="T1411" s="2"/>
      <c r="U1411" s="2" t="s">
        <v>207</v>
      </c>
      <c r="V1411" s="2"/>
      <c r="W1411" s="2">
        <v>7.2</v>
      </c>
    </row>
    <row r="1412" spans="1:23">
      <c r="A1412" s="4" t="s">
        <v>56</v>
      </c>
      <c r="B1412" s="5" t="s">
        <v>69</v>
      </c>
      <c r="C1412" s="5"/>
      <c r="D1412" s="5"/>
      <c r="E1412" s="5"/>
      <c r="F1412" s="5"/>
      <c r="G1412" s="5"/>
      <c r="H1412" s="4" t="s">
        <v>38</v>
      </c>
      <c r="I1412" s="5"/>
      <c r="J1412" s="5"/>
      <c r="K1412" s="5"/>
      <c r="L1412" s="5" t="s">
        <v>80</v>
      </c>
      <c r="M1412" s="5"/>
      <c r="N1412" s="5"/>
      <c r="O1412" s="5"/>
      <c r="P1412" s="5"/>
      <c r="Q1412" s="5"/>
      <c r="R1412" s="5"/>
      <c r="S1412" s="5"/>
      <c r="T1412" s="5"/>
      <c r="U1412" s="5" t="s">
        <v>207</v>
      </c>
      <c r="V1412" s="5"/>
      <c r="W1412" s="5">
        <v>7.4</v>
      </c>
    </row>
    <row r="1413" spans="1:23">
      <c r="A1413" s="3" t="s">
        <v>56</v>
      </c>
      <c r="B1413" s="2" t="s">
        <v>69</v>
      </c>
      <c r="C1413" s="2"/>
      <c r="D1413" s="2"/>
      <c r="E1413" s="2"/>
      <c r="F1413" s="2"/>
      <c r="G1413" s="2"/>
      <c r="H1413" s="3" t="s">
        <v>38</v>
      </c>
      <c r="I1413" s="2"/>
      <c r="J1413" s="2"/>
      <c r="K1413" s="2"/>
      <c r="L1413" s="2" t="s">
        <v>80</v>
      </c>
      <c r="M1413" s="2"/>
      <c r="N1413" s="2"/>
      <c r="O1413" s="2"/>
      <c r="P1413" s="2"/>
      <c r="Q1413" s="2"/>
      <c r="R1413" s="2"/>
      <c r="S1413" s="2"/>
      <c r="T1413" s="2"/>
      <c r="U1413" s="2" t="s">
        <v>207</v>
      </c>
      <c r="V1413" s="2"/>
      <c r="W1413" s="2">
        <v>7.4</v>
      </c>
    </row>
    <row r="1414" spans="1:23">
      <c r="A1414" s="3" t="s">
        <v>56</v>
      </c>
      <c r="B1414" s="2" t="s">
        <v>69</v>
      </c>
      <c r="C1414" s="2"/>
      <c r="D1414" s="2"/>
      <c r="E1414" s="2"/>
      <c r="F1414" s="2"/>
      <c r="G1414" s="2"/>
      <c r="H1414" s="3" t="s">
        <v>38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 t="s">
        <v>86</v>
      </c>
      <c r="S1414" s="2"/>
      <c r="T1414" s="2" t="s">
        <v>57</v>
      </c>
      <c r="U1414" s="2"/>
      <c r="V1414" s="2"/>
      <c r="W1414" s="2">
        <v>6</v>
      </c>
    </row>
    <row r="1415" spans="1:23">
      <c r="A1415" s="3" t="s">
        <v>56</v>
      </c>
      <c r="B1415" s="2" t="s">
        <v>69</v>
      </c>
      <c r="C1415" s="2"/>
      <c r="D1415" s="2"/>
      <c r="E1415" s="2"/>
      <c r="F1415" s="2"/>
      <c r="G1415" s="2"/>
      <c r="H1415" s="3" t="s">
        <v>38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 t="s">
        <v>86</v>
      </c>
      <c r="S1415" s="2"/>
      <c r="T1415" s="2" t="s">
        <v>57</v>
      </c>
      <c r="U1415" s="2"/>
      <c r="V1415" s="2"/>
      <c r="W1415" s="2">
        <v>7.6</v>
      </c>
    </row>
    <row r="1416" spans="1:23">
      <c r="A1416" s="3" t="s">
        <v>56</v>
      </c>
      <c r="B1416" s="2" t="s">
        <v>69</v>
      </c>
      <c r="C1416" s="2"/>
      <c r="D1416" s="2"/>
      <c r="E1416" s="2"/>
      <c r="F1416" s="2"/>
      <c r="G1416" s="2"/>
      <c r="H1416" s="3" t="s">
        <v>38</v>
      </c>
      <c r="I1416" s="2"/>
      <c r="J1416" s="2"/>
      <c r="K1416" s="2"/>
      <c r="L1416" s="2"/>
      <c r="M1416" s="2"/>
      <c r="N1416" s="2"/>
      <c r="O1416" s="2"/>
      <c r="P1416" s="2"/>
      <c r="Q1416" s="2" t="s">
        <v>87</v>
      </c>
      <c r="R1416" s="2"/>
      <c r="S1416" s="2"/>
      <c r="T1416" s="2" t="s">
        <v>57</v>
      </c>
      <c r="U1416" s="2"/>
      <c r="V1416" s="2"/>
      <c r="W1416" s="2">
        <v>7.7</v>
      </c>
    </row>
    <row r="1417" spans="1:23">
      <c r="A1417" s="4" t="s">
        <v>56</v>
      </c>
      <c r="B1417" s="5" t="s">
        <v>69</v>
      </c>
      <c r="C1417" s="5"/>
      <c r="D1417" s="5"/>
      <c r="E1417" s="5"/>
      <c r="F1417" s="5"/>
      <c r="G1417" s="5"/>
      <c r="H1417" s="4" t="s">
        <v>38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 t="s">
        <v>57</v>
      </c>
      <c r="U1417" s="5"/>
      <c r="V1417" s="5"/>
      <c r="W1417" s="5">
        <v>4.7</v>
      </c>
    </row>
    <row r="1418" spans="1:23">
      <c r="A1418" s="3" t="s">
        <v>56</v>
      </c>
      <c r="B1418" s="2" t="s">
        <v>69</v>
      </c>
      <c r="C1418" s="2"/>
      <c r="D1418" s="2"/>
      <c r="E1418" s="2"/>
      <c r="F1418" s="2"/>
      <c r="G1418" s="2"/>
      <c r="H1418" s="3" t="s">
        <v>38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 t="s">
        <v>57</v>
      </c>
      <c r="U1418" s="2"/>
      <c r="V1418" s="2"/>
      <c r="W1418" s="2">
        <v>5.6</v>
      </c>
    </row>
    <row r="1419" spans="1:23">
      <c r="A1419" s="4" t="s">
        <v>56</v>
      </c>
      <c r="B1419" s="5" t="s">
        <v>69</v>
      </c>
      <c r="C1419" s="5"/>
      <c r="D1419" s="5"/>
      <c r="E1419" s="5"/>
      <c r="F1419" s="5"/>
      <c r="G1419" s="5"/>
      <c r="H1419" s="4" t="s">
        <v>38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 t="s">
        <v>57</v>
      </c>
      <c r="U1419" s="5"/>
      <c r="V1419" s="5"/>
      <c r="W1419" s="5">
        <v>5.8</v>
      </c>
    </row>
    <row r="1420" spans="1:23">
      <c r="A1420" s="3" t="s">
        <v>56</v>
      </c>
      <c r="B1420" s="2" t="s">
        <v>69</v>
      </c>
      <c r="C1420" s="2"/>
      <c r="D1420" s="2"/>
      <c r="E1420" s="2"/>
      <c r="F1420" s="2"/>
      <c r="G1420" s="2"/>
      <c r="H1420" s="3" t="s">
        <v>38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 t="s">
        <v>57</v>
      </c>
      <c r="U1420" s="2"/>
      <c r="V1420" s="2"/>
      <c r="W1420" s="2">
        <v>5.9</v>
      </c>
    </row>
    <row r="1421" spans="1:23">
      <c r="A1421" s="4" t="s">
        <v>56</v>
      </c>
      <c r="B1421" s="5" t="s">
        <v>69</v>
      </c>
      <c r="C1421" s="5"/>
      <c r="D1421" s="5"/>
      <c r="E1421" s="5"/>
      <c r="F1421" s="5"/>
      <c r="G1421" s="5"/>
      <c r="H1421" s="4" t="s">
        <v>38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 t="s">
        <v>57</v>
      </c>
      <c r="U1421" s="5"/>
      <c r="V1421" s="5"/>
      <c r="W1421" s="5">
        <v>6.1</v>
      </c>
    </row>
    <row r="1422" spans="1:23">
      <c r="A1422" s="4" t="s">
        <v>56</v>
      </c>
      <c r="B1422" s="5" t="s">
        <v>69</v>
      </c>
      <c r="C1422" s="5"/>
      <c r="D1422" s="5"/>
      <c r="E1422" s="5"/>
      <c r="F1422" s="5"/>
      <c r="G1422" s="5"/>
      <c r="H1422" s="4" t="s">
        <v>38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 t="s">
        <v>57</v>
      </c>
      <c r="U1422" s="5"/>
      <c r="V1422" s="5"/>
      <c r="W1422" s="5">
        <v>6.1</v>
      </c>
    </row>
    <row r="1423" spans="1:23">
      <c r="A1423" s="4" t="s">
        <v>56</v>
      </c>
      <c r="B1423" s="5" t="s">
        <v>69</v>
      </c>
      <c r="C1423" s="5"/>
      <c r="D1423" s="5"/>
      <c r="E1423" s="5"/>
      <c r="F1423" s="5"/>
      <c r="G1423" s="5"/>
      <c r="H1423" s="4" t="s">
        <v>38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 t="s">
        <v>57</v>
      </c>
      <c r="U1423" s="5"/>
      <c r="V1423" s="5"/>
      <c r="W1423" s="5">
        <v>6.3</v>
      </c>
    </row>
    <row r="1424" spans="1:23">
      <c r="A1424" s="3" t="s">
        <v>56</v>
      </c>
      <c r="B1424" s="2" t="s">
        <v>69</v>
      </c>
      <c r="C1424" s="2"/>
      <c r="D1424" s="2"/>
      <c r="E1424" s="2"/>
      <c r="F1424" s="2"/>
      <c r="G1424" s="2"/>
      <c r="H1424" s="3" t="s">
        <v>38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 t="s">
        <v>57</v>
      </c>
      <c r="U1424" s="2"/>
      <c r="V1424" s="2"/>
      <c r="W1424" s="2">
        <v>6.4</v>
      </c>
    </row>
    <row r="1425" spans="1:23">
      <c r="A1425" s="4" t="s">
        <v>56</v>
      </c>
      <c r="B1425" s="5" t="s">
        <v>69</v>
      </c>
      <c r="C1425" s="5"/>
      <c r="D1425" s="5"/>
      <c r="E1425" s="5"/>
      <c r="F1425" s="5"/>
      <c r="G1425" s="5"/>
      <c r="H1425" s="4" t="s">
        <v>38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 t="s">
        <v>57</v>
      </c>
      <c r="U1425" s="5"/>
      <c r="V1425" s="5"/>
      <c r="W1425" s="5">
        <v>6.4</v>
      </c>
    </row>
    <row r="1426" spans="1:23">
      <c r="A1426" s="3" t="s">
        <v>56</v>
      </c>
      <c r="B1426" s="2" t="s">
        <v>69</v>
      </c>
      <c r="C1426" s="2"/>
      <c r="D1426" s="2"/>
      <c r="E1426" s="2"/>
      <c r="F1426" s="2"/>
      <c r="G1426" s="2"/>
      <c r="H1426" s="3" t="s">
        <v>38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 t="s">
        <v>57</v>
      </c>
      <c r="U1426" s="2"/>
      <c r="V1426" s="2"/>
      <c r="W1426" s="2">
        <v>6.8</v>
      </c>
    </row>
    <row r="1427" spans="1:23">
      <c r="A1427" s="4" t="s">
        <v>56</v>
      </c>
      <c r="B1427" s="5" t="s">
        <v>69</v>
      </c>
      <c r="C1427" s="5"/>
      <c r="D1427" s="5"/>
      <c r="E1427" s="5"/>
      <c r="F1427" s="5"/>
      <c r="G1427" s="5"/>
      <c r="H1427" s="4" t="s">
        <v>38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 t="s">
        <v>57</v>
      </c>
      <c r="U1427" s="5"/>
      <c r="V1427" s="5"/>
      <c r="W1427" s="5">
        <v>6.9</v>
      </c>
    </row>
    <row r="1428" spans="1:23">
      <c r="A1428" s="4" t="s">
        <v>56</v>
      </c>
      <c r="B1428" s="5" t="s">
        <v>69</v>
      </c>
      <c r="C1428" s="5"/>
      <c r="D1428" s="5"/>
      <c r="E1428" s="5"/>
      <c r="F1428" s="5"/>
      <c r="G1428" s="5"/>
      <c r="H1428" s="4" t="s">
        <v>38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 t="s">
        <v>57</v>
      </c>
      <c r="U1428" s="5"/>
      <c r="V1428" s="5"/>
      <c r="W1428" s="5">
        <v>7.8</v>
      </c>
    </row>
    <row r="1429" spans="1:23">
      <c r="A1429" s="4" t="s">
        <v>56</v>
      </c>
      <c r="B1429" s="5" t="s">
        <v>69</v>
      </c>
      <c r="C1429" s="5"/>
      <c r="D1429" s="5"/>
      <c r="E1429" s="5"/>
      <c r="F1429" s="5"/>
      <c r="G1429" s="5"/>
      <c r="H1429" s="4" t="s">
        <v>38</v>
      </c>
      <c r="I1429" s="5"/>
      <c r="J1429" s="5"/>
      <c r="K1429" s="5"/>
      <c r="L1429" s="5"/>
      <c r="M1429" s="5"/>
      <c r="N1429" s="5"/>
      <c r="O1429" s="5"/>
      <c r="P1429" s="5"/>
      <c r="Q1429" s="5" t="s">
        <v>87</v>
      </c>
      <c r="R1429" s="5" t="s">
        <v>86</v>
      </c>
      <c r="S1429" s="5"/>
      <c r="T1429" s="5"/>
      <c r="U1429" s="5"/>
      <c r="V1429" s="5"/>
      <c r="W1429" s="5">
        <v>7.3</v>
      </c>
    </row>
    <row r="1430" spans="1:23">
      <c r="A1430" s="4" t="s">
        <v>56</v>
      </c>
      <c r="B1430" s="5" t="s">
        <v>69</v>
      </c>
      <c r="C1430" s="5"/>
      <c r="D1430" s="5"/>
      <c r="E1430" s="5"/>
      <c r="F1430" s="5"/>
      <c r="G1430" s="5"/>
      <c r="H1430" s="4" t="s">
        <v>38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 t="s">
        <v>86</v>
      </c>
      <c r="S1430" s="5"/>
      <c r="T1430" s="5"/>
      <c r="U1430" s="5"/>
      <c r="V1430" s="5"/>
      <c r="W1430" s="5">
        <v>6</v>
      </c>
    </row>
    <row r="1431" spans="1:23">
      <c r="A1431" s="3" t="s">
        <v>56</v>
      </c>
      <c r="B1431" s="2" t="s">
        <v>69</v>
      </c>
      <c r="C1431" s="2"/>
      <c r="D1431" s="2"/>
      <c r="E1431" s="2"/>
      <c r="F1431" s="2"/>
      <c r="G1431" s="2"/>
      <c r="H1431" s="3" t="s">
        <v>38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 t="s">
        <v>86</v>
      </c>
      <c r="S1431" s="2"/>
      <c r="T1431" s="2"/>
      <c r="U1431" s="2"/>
      <c r="V1431" s="2"/>
      <c r="W1431" s="2">
        <v>7.6</v>
      </c>
    </row>
    <row r="1432" spans="1:23">
      <c r="A1432" s="4" t="s">
        <v>56</v>
      </c>
      <c r="B1432" s="5" t="s">
        <v>69</v>
      </c>
      <c r="C1432" s="5"/>
      <c r="D1432" s="5"/>
      <c r="E1432" s="5"/>
      <c r="F1432" s="5"/>
      <c r="G1432" s="5"/>
      <c r="H1432" s="4" t="s">
        <v>38</v>
      </c>
      <c r="I1432" s="5"/>
      <c r="J1432" s="5"/>
      <c r="K1432" s="5"/>
      <c r="L1432" s="5" t="s">
        <v>80</v>
      </c>
      <c r="M1432" s="5"/>
      <c r="N1432" s="5"/>
      <c r="O1432" s="5"/>
      <c r="P1432" s="5"/>
      <c r="Q1432" s="5" t="s">
        <v>87</v>
      </c>
      <c r="R1432" s="5"/>
      <c r="S1432" s="5"/>
      <c r="T1432" s="5"/>
      <c r="U1432" s="5"/>
      <c r="V1432" s="5"/>
      <c r="W1432" s="5">
        <v>5.6</v>
      </c>
    </row>
    <row r="1433" spans="1:23">
      <c r="A1433" s="4" t="s">
        <v>56</v>
      </c>
      <c r="B1433" s="5" t="s">
        <v>69</v>
      </c>
      <c r="C1433" s="5"/>
      <c r="D1433" s="5"/>
      <c r="E1433" s="5"/>
      <c r="F1433" s="5"/>
      <c r="G1433" s="5"/>
      <c r="H1433" s="4" t="s">
        <v>38</v>
      </c>
      <c r="I1433" s="5"/>
      <c r="J1433" s="5"/>
      <c r="K1433" s="5"/>
      <c r="L1433" s="5" t="s">
        <v>80</v>
      </c>
      <c r="M1433" s="5"/>
      <c r="N1433" s="5"/>
      <c r="O1433" s="5"/>
      <c r="P1433" s="5"/>
      <c r="Q1433" s="5" t="s">
        <v>87</v>
      </c>
      <c r="R1433" s="5"/>
      <c r="S1433" s="5"/>
      <c r="T1433" s="5"/>
      <c r="U1433" s="5"/>
      <c r="V1433" s="5"/>
      <c r="W1433" s="5">
        <v>6.4</v>
      </c>
    </row>
    <row r="1434" spans="1:23">
      <c r="A1434" s="3" t="s">
        <v>56</v>
      </c>
      <c r="B1434" s="2" t="s">
        <v>69</v>
      </c>
      <c r="C1434" s="2"/>
      <c r="D1434" s="2"/>
      <c r="E1434" s="2"/>
      <c r="F1434" s="2"/>
      <c r="G1434" s="2"/>
      <c r="H1434" s="3" t="s">
        <v>38</v>
      </c>
      <c r="I1434" s="2"/>
      <c r="J1434" s="2"/>
      <c r="K1434" s="2"/>
      <c r="L1434" s="2" t="s">
        <v>80</v>
      </c>
      <c r="M1434" s="2"/>
      <c r="N1434" s="2"/>
      <c r="O1434" s="2"/>
      <c r="P1434" s="2"/>
      <c r="Q1434" s="2" t="s">
        <v>87</v>
      </c>
      <c r="R1434" s="2"/>
      <c r="S1434" s="2"/>
      <c r="T1434" s="2"/>
      <c r="U1434" s="2"/>
      <c r="V1434" s="2"/>
      <c r="W1434" s="2">
        <v>7</v>
      </c>
    </row>
    <row r="1435" spans="1:23">
      <c r="A1435" s="3" t="s">
        <v>56</v>
      </c>
      <c r="B1435" s="2" t="s">
        <v>69</v>
      </c>
      <c r="C1435" s="2"/>
      <c r="D1435" s="2"/>
      <c r="E1435" s="2"/>
      <c r="F1435" s="2"/>
      <c r="G1435" s="2"/>
      <c r="H1435" s="3" t="s">
        <v>38</v>
      </c>
      <c r="I1435" s="2"/>
      <c r="J1435" s="2"/>
      <c r="K1435" s="2"/>
      <c r="L1435" s="2"/>
      <c r="M1435" s="2"/>
      <c r="N1435" s="2"/>
      <c r="O1435" s="2"/>
      <c r="P1435" s="2"/>
      <c r="Q1435" s="2" t="s">
        <v>87</v>
      </c>
      <c r="R1435" s="2"/>
      <c r="S1435" s="2"/>
      <c r="T1435" s="2"/>
      <c r="U1435" s="2"/>
      <c r="V1435" s="2"/>
      <c r="W1435" s="2">
        <v>6.6</v>
      </c>
    </row>
    <row r="1436" spans="1:23">
      <c r="A1436" s="3" t="s">
        <v>56</v>
      </c>
      <c r="B1436" s="2" t="s">
        <v>69</v>
      </c>
      <c r="C1436" s="2"/>
      <c r="D1436" s="2"/>
      <c r="E1436" s="2"/>
      <c r="F1436" s="2"/>
      <c r="G1436" s="2"/>
      <c r="H1436" s="3" t="s">
        <v>38</v>
      </c>
      <c r="I1436" s="2"/>
      <c r="J1436" s="2"/>
      <c r="K1436" s="2"/>
      <c r="L1436" s="2"/>
      <c r="M1436" s="2"/>
      <c r="N1436" s="2"/>
      <c r="O1436" s="2"/>
      <c r="P1436" s="2"/>
      <c r="Q1436" s="2" t="s">
        <v>87</v>
      </c>
      <c r="R1436" s="2"/>
      <c r="S1436" s="2"/>
      <c r="T1436" s="2"/>
      <c r="U1436" s="2"/>
      <c r="V1436" s="2"/>
      <c r="W1436" s="2">
        <v>6.9</v>
      </c>
    </row>
    <row r="1437" spans="1:23">
      <c r="A1437" s="3" t="s">
        <v>56</v>
      </c>
      <c r="B1437" s="2" t="s">
        <v>69</v>
      </c>
      <c r="C1437" s="2"/>
      <c r="D1437" s="2"/>
      <c r="E1437" s="2"/>
      <c r="F1437" s="2"/>
      <c r="G1437" s="2"/>
      <c r="H1437" s="3" t="s">
        <v>38</v>
      </c>
      <c r="I1437" s="2"/>
      <c r="J1437" s="2"/>
      <c r="K1437" s="2"/>
      <c r="L1437" s="2"/>
      <c r="M1437" s="2"/>
      <c r="N1437" s="2"/>
      <c r="O1437" s="2"/>
      <c r="P1437" s="2"/>
      <c r="Q1437" s="2" t="s">
        <v>87</v>
      </c>
      <c r="R1437" s="2"/>
      <c r="S1437" s="2"/>
      <c r="T1437" s="2"/>
      <c r="U1437" s="2"/>
      <c r="V1437" s="2"/>
      <c r="W1437" s="2">
        <v>7.2</v>
      </c>
    </row>
    <row r="1438" spans="1:23">
      <c r="A1438" s="4" t="s">
        <v>56</v>
      </c>
      <c r="B1438" s="5" t="s">
        <v>69</v>
      </c>
      <c r="C1438" s="5"/>
      <c r="D1438" s="5"/>
      <c r="E1438" s="5"/>
      <c r="F1438" s="5"/>
      <c r="G1438" s="5"/>
      <c r="H1438" s="4" t="s">
        <v>38</v>
      </c>
      <c r="I1438" s="5"/>
      <c r="J1438" s="5"/>
      <c r="K1438" s="5"/>
      <c r="L1438" s="5"/>
      <c r="M1438" s="5"/>
      <c r="N1438" s="5"/>
      <c r="O1438" s="5"/>
      <c r="P1438" s="5"/>
      <c r="Q1438" s="5" t="s">
        <v>87</v>
      </c>
      <c r="R1438" s="5"/>
      <c r="S1438" s="5"/>
      <c r="T1438" s="5"/>
      <c r="U1438" s="5"/>
      <c r="V1438" s="5"/>
      <c r="W1438" s="5">
        <v>7.2</v>
      </c>
    </row>
    <row r="1439" spans="1:23">
      <c r="A1439" s="3" t="s">
        <v>56</v>
      </c>
      <c r="B1439" s="2" t="s">
        <v>69</v>
      </c>
      <c r="C1439" s="2"/>
      <c r="D1439" s="2"/>
      <c r="E1439" s="2"/>
      <c r="F1439" s="2"/>
      <c r="G1439" s="2"/>
      <c r="H1439" s="3" t="s">
        <v>38</v>
      </c>
      <c r="I1439" s="2"/>
      <c r="J1439" s="2"/>
      <c r="K1439" s="2"/>
      <c r="L1439" s="2"/>
      <c r="M1439" s="2"/>
      <c r="N1439" s="2"/>
      <c r="O1439" s="2"/>
      <c r="P1439" s="2"/>
      <c r="Q1439" s="2" t="s">
        <v>87</v>
      </c>
      <c r="R1439" s="2"/>
      <c r="S1439" s="2"/>
      <c r="T1439" s="2"/>
      <c r="U1439" s="2"/>
      <c r="V1439" s="2"/>
      <c r="W1439" s="2">
        <v>7.2</v>
      </c>
    </row>
    <row r="1440" spans="1:23">
      <c r="A1440" s="3" t="s">
        <v>56</v>
      </c>
      <c r="B1440" s="2" t="s">
        <v>69</v>
      </c>
      <c r="C1440" s="2"/>
      <c r="D1440" s="2"/>
      <c r="E1440" s="2"/>
      <c r="F1440" s="2"/>
      <c r="G1440" s="2"/>
      <c r="H1440" s="3" t="s">
        <v>38</v>
      </c>
      <c r="I1440" s="2"/>
      <c r="J1440" s="2"/>
      <c r="K1440" s="2"/>
      <c r="L1440" s="2"/>
      <c r="M1440" s="2"/>
      <c r="N1440" s="2"/>
      <c r="O1440" s="2"/>
      <c r="P1440" s="2"/>
      <c r="Q1440" s="2" t="s">
        <v>87</v>
      </c>
      <c r="R1440" s="2"/>
      <c r="S1440" s="2"/>
      <c r="T1440" s="2"/>
      <c r="U1440" s="2"/>
      <c r="V1440" s="2"/>
      <c r="W1440" s="2">
        <v>7.6</v>
      </c>
    </row>
    <row r="1441" spans="1:23">
      <c r="A1441" s="3" t="s">
        <v>56</v>
      </c>
      <c r="B1441" s="2" t="s">
        <v>69</v>
      </c>
      <c r="C1441" s="2"/>
      <c r="D1441" s="2"/>
      <c r="E1441" s="2"/>
      <c r="F1441" s="2"/>
      <c r="G1441" s="2"/>
      <c r="H1441" s="3" t="s">
        <v>38</v>
      </c>
      <c r="I1441" s="2"/>
      <c r="J1441" s="2"/>
      <c r="K1441" s="2"/>
      <c r="L1441" s="2"/>
      <c r="M1441" s="2"/>
      <c r="N1441" s="2"/>
      <c r="O1441" s="2"/>
      <c r="P1441" s="2" t="s">
        <v>90</v>
      </c>
      <c r="Q1441" s="2"/>
      <c r="R1441" s="2"/>
      <c r="S1441" s="2"/>
      <c r="T1441" s="2"/>
      <c r="U1441" s="2"/>
      <c r="V1441" s="2"/>
      <c r="W1441" s="2">
        <v>6.3</v>
      </c>
    </row>
    <row r="1442" spans="1:23">
      <c r="A1442" s="4" t="s">
        <v>56</v>
      </c>
      <c r="B1442" s="5" t="s">
        <v>69</v>
      </c>
      <c r="C1442" s="5"/>
      <c r="D1442" s="5"/>
      <c r="E1442" s="5"/>
      <c r="F1442" s="5"/>
      <c r="G1442" s="5"/>
      <c r="H1442" s="4" t="s">
        <v>38</v>
      </c>
      <c r="I1442" s="5"/>
      <c r="J1442" s="5"/>
      <c r="K1442" s="5"/>
      <c r="L1442" s="5" t="s">
        <v>80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>
        <v>6.1</v>
      </c>
    </row>
    <row r="1443" spans="1:23">
      <c r="A1443" s="4" t="s">
        <v>56</v>
      </c>
      <c r="B1443" s="5" t="s">
        <v>69</v>
      </c>
      <c r="C1443" s="5"/>
      <c r="D1443" s="5"/>
      <c r="E1443" s="5"/>
      <c r="F1443" s="5"/>
      <c r="G1443" s="5"/>
      <c r="H1443" s="4" t="s">
        <v>38</v>
      </c>
      <c r="I1443" s="5"/>
      <c r="J1443" s="5"/>
      <c r="K1443" s="5"/>
      <c r="L1443" s="5" t="s">
        <v>80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>
        <v>6.7</v>
      </c>
    </row>
    <row r="1444" spans="1:23">
      <c r="A1444" s="3" t="s">
        <v>56</v>
      </c>
      <c r="B1444" s="2" t="s">
        <v>69</v>
      </c>
      <c r="C1444" s="2"/>
      <c r="D1444" s="2"/>
      <c r="E1444" s="2"/>
      <c r="F1444" s="2"/>
      <c r="G1444" s="2"/>
      <c r="H1444" s="3" t="s">
        <v>38</v>
      </c>
      <c r="I1444" s="2"/>
      <c r="J1444" s="2" t="s">
        <v>70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>
        <v>6.1</v>
      </c>
    </row>
    <row r="1445" spans="1:23">
      <c r="A1445" s="3" t="s">
        <v>56</v>
      </c>
      <c r="B1445" s="2" t="s">
        <v>69</v>
      </c>
      <c r="C1445" s="2"/>
      <c r="D1445" s="2"/>
      <c r="E1445" s="2"/>
      <c r="F1445" s="2"/>
      <c r="G1445" s="2"/>
      <c r="H1445" s="3" t="s">
        <v>38</v>
      </c>
      <c r="I1445" s="2"/>
      <c r="J1445" s="2" t="s">
        <v>70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>
        <v>6.1</v>
      </c>
    </row>
    <row r="1446" spans="1:23">
      <c r="A1446" s="3" t="s">
        <v>56</v>
      </c>
      <c r="B1446" s="2" t="s">
        <v>69</v>
      </c>
      <c r="C1446" s="2"/>
      <c r="D1446" s="2"/>
      <c r="E1446" s="2"/>
      <c r="F1446" s="2"/>
      <c r="G1446" s="2"/>
      <c r="H1446" s="3" t="s">
        <v>38</v>
      </c>
      <c r="I1446" s="2"/>
      <c r="J1446" s="2" t="s">
        <v>70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>
        <v>6.3</v>
      </c>
    </row>
    <row r="1447" spans="1:23">
      <c r="A1447" s="4" t="s">
        <v>56</v>
      </c>
      <c r="B1447" s="5" t="s">
        <v>69</v>
      </c>
      <c r="C1447" s="5"/>
      <c r="D1447" s="5"/>
      <c r="E1447" s="5"/>
      <c r="F1447" s="5"/>
      <c r="G1447" s="5"/>
      <c r="H1447" s="4" t="s">
        <v>38</v>
      </c>
      <c r="I1447" s="5"/>
      <c r="J1447" s="5" t="s">
        <v>70</v>
      </c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>
        <v>8.6999999999999993</v>
      </c>
    </row>
    <row r="1448" spans="1:23">
      <c r="A1448" s="4" t="s">
        <v>56</v>
      </c>
      <c r="B1448" s="5" t="s">
        <v>69</v>
      </c>
      <c r="C1448" s="5"/>
      <c r="D1448" s="5"/>
      <c r="E1448" s="5"/>
      <c r="F1448" s="5"/>
      <c r="G1448" s="5"/>
      <c r="H1448" s="4" t="s">
        <v>38</v>
      </c>
      <c r="I1448" s="5"/>
      <c r="J1448" s="5" t="s">
        <v>70</v>
      </c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>
        <v>8.8000000000000007</v>
      </c>
    </row>
    <row r="1449" spans="1:23">
      <c r="A1449" s="3" t="s">
        <v>56</v>
      </c>
      <c r="B1449" s="2" t="s">
        <v>69</v>
      </c>
      <c r="C1449" s="2"/>
      <c r="D1449" s="2"/>
      <c r="E1449" s="2"/>
      <c r="F1449" s="2"/>
      <c r="G1449" s="2"/>
      <c r="H1449" s="3" t="s">
        <v>38</v>
      </c>
      <c r="I1449" s="2"/>
      <c r="J1449" s="2" t="s">
        <v>70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>
        <v>8.9</v>
      </c>
    </row>
    <row r="1450" spans="1:23">
      <c r="A1450" s="3" t="s">
        <v>56</v>
      </c>
      <c r="B1450" s="2" t="s">
        <v>69</v>
      </c>
      <c r="C1450" s="2"/>
      <c r="D1450" s="2"/>
      <c r="E1450" s="2"/>
      <c r="F1450" s="2"/>
      <c r="G1450" s="2"/>
      <c r="H1450" s="3" t="s">
        <v>38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>
        <v>5.8</v>
      </c>
    </row>
    <row r="1451" spans="1:23">
      <c r="A1451" s="4" t="s">
        <v>56</v>
      </c>
      <c r="B1451" s="5" t="s">
        <v>69</v>
      </c>
      <c r="C1451" s="5"/>
      <c r="D1451" s="5"/>
      <c r="E1451" s="5"/>
      <c r="F1451" s="5"/>
      <c r="G1451" s="5"/>
      <c r="H1451" s="4" t="s">
        <v>38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>
        <v>6.1</v>
      </c>
    </row>
    <row r="1452" spans="1:23">
      <c r="A1452" s="4" t="s">
        <v>56</v>
      </c>
      <c r="B1452" s="5" t="s">
        <v>69</v>
      </c>
      <c r="C1452" s="5"/>
      <c r="D1452" s="5"/>
      <c r="E1452" s="5"/>
      <c r="F1452" s="5"/>
      <c r="G1452" s="5"/>
      <c r="H1452" s="4" t="s">
        <v>38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>
        <v>6.1</v>
      </c>
    </row>
    <row r="1453" spans="1:23">
      <c r="A1453" s="4" t="s">
        <v>56</v>
      </c>
      <c r="B1453" s="5" t="s">
        <v>69</v>
      </c>
      <c r="C1453" s="5"/>
      <c r="D1453" s="5"/>
      <c r="E1453" s="5"/>
      <c r="F1453" s="5"/>
      <c r="G1453" s="5"/>
      <c r="H1453" s="4" t="s">
        <v>38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>
        <v>8.6999999999999993</v>
      </c>
    </row>
    <row r="1454" spans="1:23">
      <c r="A1454" s="6"/>
      <c r="B1454" s="2" t="s">
        <v>69</v>
      </c>
      <c r="C1454" s="2"/>
      <c r="D1454" s="2"/>
      <c r="E1454" s="2"/>
      <c r="F1454" s="2"/>
      <c r="G1454" s="2"/>
      <c r="H1454" s="3" t="s">
        <v>38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 t="s">
        <v>57</v>
      </c>
      <c r="U1454" s="2"/>
      <c r="V1454" s="2" t="s">
        <v>92</v>
      </c>
      <c r="W1454" s="2">
        <v>8.1</v>
      </c>
    </row>
    <row r="1455" spans="1:23">
      <c r="A1455" s="6"/>
      <c r="B1455" s="2" t="s">
        <v>69</v>
      </c>
      <c r="C1455" s="2"/>
      <c r="D1455" s="2"/>
      <c r="E1455" s="2"/>
      <c r="F1455" s="2"/>
      <c r="G1455" s="2"/>
      <c r="H1455" s="3" t="s">
        <v>38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 t="s">
        <v>92</v>
      </c>
      <c r="W1455" s="2">
        <v>6.8</v>
      </c>
    </row>
    <row r="1456" spans="1:23">
      <c r="A1456" s="6"/>
      <c r="B1456" s="5" t="s">
        <v>69</v>
      </c>
      <c r="C1456" s="5"/>
      <c r="D1456" s="5"/>
      <c r="E1456" s="5"/>
      <c r="F1456" s="5"/>
      <c r="G1456" s="5"/>
      <c r="H1456" s="4" t="s">
        <v>38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 t="s">
        <v>92</v>
      </c>
      <c r="W1456" s="5">
        <v>7.7</v>
      </c>
    </row>
    <row r="1457" spans="1:23">
      <c r="A1457" s="6"/>
      <c r="B1457" s="2" t="s">
        <v>69</v>
      </c>
      <c r="C1457" s="2"/>
      <c r="D1457" s="2"/>
      <c r="E1457" s="2"/>
      <c r="F1457" s="2"/>
      <c r="G1457" s="2"/>
      <c r="H1457" s="3" t="s">
        <v>38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 t="s">
        <v>92</v>
      </c>
      <c r="W1457" s="2">
        <v>8</v>
      </c>
    </row>
    <row r="1458" spans="1:23">
      <c r="A1458" s="6"/>
      <c r="B1458" s="2" t="s">
        <v>69</v>
      </c>
      <c r="C1458" s="2"/>
      <c r="D1458" s="2"/>
      <c r="E1458" s="2"/>
      <c r="F1458" s="2"/>
      <c r="G1458" s="2"/>
      <c r="H1458" s="3" t="s">
        <v>38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 t="s">
        <v>57</v>
      </c>
      <c r="U1458" s="2" t="s">
        <v>207</v>
      </c>
      <c r="V1458" s="2"/>
      <c r="W1458" s="2">
        <v>8.4</v>
      </c>
    </row>
    <row r="1459" spans="1:23">
      <c r="A1459" s="6"/>
      <c r="B1459" s="5" t="s">
        <v>69</v>
      </c>
      <c r="C1459" s="5"/>
      <c r="D1459" s="5"/>
      <c r="E1459" s="5"/>
      <c r="F1459" s="5"/>
      <c r="G1459" s="5"/>
      <c r="H1459" s="4" t="s">
        <v>38</v>
      </c>
      <c r="I1459" s="5"/>
      <c r="J1459" s="5"/>
      <c r="K1459" s="5"/>
      <c r="L1459" s="5" t="s">
        <v>80</v>
      </c>
      <c r="M1459" s="5"/>
      <c r="N1459" s="5"/>
      <c r="O1459" s="5"/>
      <c r="P1459" s="5"/>
      <c r="Q1459" s="5" t="s">
        <v>87</v>
      </c>
      <c r="R1459" s="5"/>
      <c r="S1459" s="5"/>
      <c r="T1459" s="5"/>
      <c r="U1459" s="5" t="s">
        <v>207</v>
      </c>
      <c r="V1459" s="5"/>
      <c r="W1459" s="5">
        <v>7.2</v>
      </c>
    </row>
    <row r="1460" spans="1:23">
      <c r="A1460" s="6"/>
      <c r="B1460" s="5" t="s">
        <v>69</v>
      </c>
      <c r="C1460" s="5"/>
      <c r="D1460" s="5"/>
      <c r="E1460" s="5"/>
      <c r="F1460" s="5"/>
      <c r="G1460" s="5"/>
      <c r="H1460" s="4" t="s">
        <v>38</v>
      </c>
      <c r="I1460" s="5"/>
      <c r="J1460" s="5"/>
      <c r="K1460" s="5"/>
      <c r="L1460" s="5"/>
      <c r="M1460" s="5"/>
      <c r="N1460" s="5"/>
      <c r="O1460" s="5"/>
      <c r="P1460" s="5"/>
      <c r="Q1460" s="5" t="s">
        <v>87</v>
      </c>
      <c r="R1460" s="5"/>
      <c r="S1460" s="5"/>
      <c r="T1460" s="5"/>
      <c r="U1460" s="5" t="s">
        <v>207</v>
      </c>
      <c r="V1460" s="5"/>
      <c r="W1460" s="5">
        <v>6.3</v>
      </c>
    </row>
    <row r="1461" spans="1:23">
      <c r="A1461" s="6"/>
      <c r="B1461" s="2" t="s">
        <v>69</v>
      </c>
      <c r="C1461" s="2"/>
      <c r="D1461" s="2"/>
      <c r="E1461" s="2"/>
      <c r="F1461" s="2"/>
      <c r="G1461" s="2"/>
      <c r="H1461" s="3" t="s">
        <v>38</v>
      </c>
      <c r="I1461" s="2"/>
      <c r="J1461" s="2"/>
      <c r="K1461" s="2"/>
      <c r="L1461" s="2"/>
      <c r="M1461" s="2"/>
      <c r="N1461" s="2"/>
      <c r="O1461" s="2"/>
      <c r="P1461" s="2"/>
      <c r="Q1461" s="2" t="s">
        <v>87</v>
      </c>
      <c r="R1461" s="2"/>
      <c r="S1461" s="2"/>
      <c r="T1461" s="2"/>
      <c r="U1461" s="2" t="s">
        <v>207</v>
      </c>
      <c r="V1461" s="2"/>
      <c r="W1461" s="2">
        <v>6.5</v>
      </c>
    </row>
    <row r="1462" spans="1:23">
      <c r="A1462" s="6"/>
      <c r="B1462" s="5" t="s">
        <v>69</v>
      </c>
      <c r="C1462" s="5"/>
      <c r="D1462" s="5"/>
      <c r="E1462" s="5"/>
      <c r="F1462" s="5"/>
      <c r="G1462" s="5"/>
      <c r="H1462" s="4" t="s">
        <v>38</v>
      </c>
      <c r="I1462" s="5"/>
      <c r="J1462" s="5"/>
      <c r="K1462" s="5"/>
      <c r="L1462" s="5"/>
      <c r="M1462" s="5"/>
      <c r="N1462" s="5"/>
      <c r="O1462" s="5"/>
      <c r="P1462" s="5"/>
      <c r="Q1462" s="5" t="s">
        <v>87</v>
      </c>
      <c r="R1462" s="5"/>
      <c r="S1462" s="5"/>
      <c r="T1462" s="5"/>
      <c r="U1462" s="5" t="s">
        <v>207</v>
      </c>
      <c r="V1462" s="5"/>
      <c r="W1462" s="5">
        <v>6.5</v>
      </c>
    </row>
    <row r="1463" spans="1:23">
      <c r="A1463" s="6"/>
      <c r="B1463" s="5" t="s">
        <v>69</v>
      </c>
      <c r="C1463" s="5"/>
      <c r="D1463" s="5"/>
      <c r="E1463" s="5"/>
      <c r="F1463" s="5"/>
      <c r="G1463" s="5"/>
      <c r="H1463" s="4" t="s">
        <v>38</v>
      </c>
      <c r="I1463" s="5"/>
      <c r="J1463" s="5"/>
      <c r="K1463" s="5"/>
      <c r="L1463" s="5"/>
      <c r="M1463" s="5"/>
      <c r="N1463" s="5"/>
      <c r="O1463" s="5"/>
      <c r="P1463" s="5"/>
      <c r="Q1463" s="5" t="s">
        <v>87</v>
      </c>
      <c r="R1463" s="5"/>
      <c r="S1463" s="5"/>
      <c r="T1463" s="5"/>
      <c r="U1463" s="5" t="s">
        <v>207</v>
      </c>
      <c r="V1463" s="5"/>
      <c r="W1463" s="5">
        <v>6.6</v>
      </c>
    </row>
    <row r="1464" spans="1:23">
      <c r="A1464" s="6"/>
      <c r="B1464" s="5" t="s">
        <v>69</v>
      </c>
      <c r="C1464" s="5"/>
      <c r="D1464" s="5"/>
      <c r="E1464" s="5"/>
      <c r="F1464" s="5"/>
      <c r="G1464" s="5"/>
      <c r="H1464" s="4" t="s">
        <v>38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 t="s">
        <v>207</v>
      </c>
      <c r="V1464" s="5"/>
      <c r="W1464" s="5">
        <v>8.1999999999999993</v>
      </c>
    </row>
    <row r="1465" spans="1:23">
      <c r="A1465" s="6"/>
      <c r="B1465" s="5" t="s">
        <v>69</v>
      </c>
      <c r="C1465" s="5"/>
      <c r="D1465" s="5"/>
      <c r="E1465" s="5"/>
      <c r="F1465" s="5"/>
      <c r="G1465" s="5"/>
      <c r="H1465" s="4" t="s">
        <v>38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 t="s">
        <v>207</v>
      </c>
      <c r="V1465" s="5"/>
      <c r="W1465" s="5">
        <v>8.3000000000000007</v>
      </c>
    </row>
    <row r="1466" spans="1:23">
      <c r="A1466" s="6"/>
      <c r="B1466" s="2" t="s">
        <v>69</v>
      </c>
      <c r="C1466" s="2"/>
      <c r="D1466" s="2"/>
      <c r="E1466" s="2"/>
      <c r="F1466" s="2"/>
      <c r="G1466" s="2"/>
      <c r="H1466" s="3" t="s">
        <v>38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 t="s">
        <v>86</v>
      </c>
      <c r="S1466" s="2"/>
      <c r="T1466" s="2" t="s">
        <v>57</v>
      </c>
      <c r="U1466" s="2"/>
      <c r="V1466" s="2"/>
      <c r="W1466" s="2">
        <v>6.7</v>
      </c>
    </row>
    <row r="1467" spans="1:23">
      <c r="A1467" s="6"/>
      <c r="B1467" s="5" t="s">
        <v>69</v>
      </c>
      <c r="C1467" s="5"/>
      <c r="D1467" s="5"/>
      <c r="E1467" s="5"/>
      <c r="F1467" s="5"/>
      <c r="G1467" s="5"/>
      <c r="H1467" s="4" t="s">
        <v>38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 t="s">
        <v>86</v>
      </c>
      <c r="S1467" s="5"/>
      <c r="T1467" s="5" t="s">
        <v>57</v>
      </c>
      <c r="U1467" s="5"/>
      <c r="V1467" s="5"/>
      <c r="W1467" s="5">
        <v>7.3</v>
      </c>
    </row>
    <row r="1468" spans="1:23">
      <c r="A1468" s="6"/>
      <c r="B1468" s="5" t="s">
        <v>69</v>
      </c>
      <c r="C1468" s="5"/>
      <c r="D1468" s="5"/>
      <c r="E1468" s="5"/>
      <c r="F1468" s="5"/>
      <c r="G1468" s="5"/>
      <c r="H1468" s="4" t="s">
        <v>38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 t="s">
        <v>86</v>
      </c>
      <c r="S1468" s="5"/>
      <c r="T1468" s="5" t="s">
        <v>57</v>
      </c>
      <c r="U1468" s="5"/>
      <c r="V1468" s="5"/>
      <c r="W1468" s="5">
        <v>7.6</v>
      </c>
    </row>
    <row r="1469" spans="1:23">
      <c r="A1469" s="6"/>
      <c r="B1469" s="2" t="s">
        <v>69</v>
      </c>
      <c r="C1469" s="2"/>
      <c r="D1469" s="2"/>
      <c r="E1469" s="2"/>
      <c r="F1469" s="2"/>
      <c r="G1469" s="2"/>
      <c r="H1469" s="3" t="s">
        <v>38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 t="s">
        <v>86</v>
      </c>
      <c r="S1469" s="2"/>
      <c r="T1469" s="2" t="s">
        <v>57</v>
      </c>
      <c r="U1469" s="2"/>
      <c r="V1469" s="2"/>
      <c r="W1469" s="2">
        <v>7.8</v>
      </c>
    </row>
    <row r="1470" spans="1:23">
      <c r="A1470" s="6"/>
      <c r="B1470" s="2" t="s">
        <v>69</v>
      </c>
      <c r="C1470" s="2"/>
      <c r="D1470" s="2"/>
      <c r="E1470" s="2"/>
      <c r="F1470" s="2"/>
      <c r="G1470" s="2"/>
      <c r="H1470" s="3" t="s">
        <v>38</v>
      </c>
      <c r="I1470" s="2"/>
      <c r="J1470" s="2"/>
      <c r="K1470" s="2"/>
      <c r="L1470" s="2"/>
      <c r="M1470" s="2" t="s">
        <v>94</v>
      </c>
      <c r="N1470" s="2"/>
      <c r="O1470" s="2"/>
      <c r="P1470" s="2" t="s">
        <v>90</v>
      </c>
      <c r="Q1470" s="2"/>
      <c r="R1470" s="2"/>
      <c r="S1470" s="2"/>
      <c r="T1470" s="2" t="s">
        <v>57</v>
      </c>
      <c r="U1470" s="2"/>
      <c r="V1470" s="2"/>
      <c r="W1470" s="2">
        <v>5</v>
      </c>
    </row>
    <row r="1471" spans="1:23">
      <c r="A1471" s="6"/>
      <c r="B1471" s="2" t="s">
        <v>69</v>
      </c>
      <c r="C1471" s="2"/>
      <c r="D1471" s="2"/>
      <c r="E1471" s="2"/>
      <c r="F1471" s="2"/>
      <c r="G1471" s="2"/>
      <c r="H1471" s="3" t="s">
        <v>38</v>
      </c>
      <c r="I1471" s="2"/>
      <c r="J1471" s="2"/>
      <c r="K1471" s="2"/>
      <c r="L1471" s="2"/>
      <c r="M1471" s="2" t="s">
        <v>94</v>
      </c>
      <c r="N1471" s="2"/>
      <c r="O1471" s="2"/>
      <c r="P1471" s="2"/>
      <c r="Q1471" s="2"/>
      <c r="R1471" s="2"/>
      <c r="S1471" s="2"/>
      <c r="T1471" s="2" t="s">
        <v>57</v>
      </c>
      <c r="U1471" s="2"/>
      <c r="V1471" s="2"/>
      <c r="W1471" s="2">
        <v>6.8</v>
      </c>
    </row>
    <row r="1472" spans="1:23">
      <c r="A1472" s="6"/>
      <c r="B1472" s="5" t="s">
        <v>69</v>
      </c>
      <c r="C1472" s="5"/>
      <c r="D1472" s="5"/>
      <c r="E1472" s="5"/>
      <c r="F1472" s="5"/>
      <c r="G1472" s="5"/>
      <c r="H1472" s="4" t="s">
        <v>38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 t="s">
        <v>57</v>
      </c>
      <c r="U1472" s="5"/>
      <c r="V1472" s="5"/>
      <c r="W1472" s="5">
        <v>5.9</v>
      </c>
    </row>
    <row r="1473" spans="1:23">
      <c r="A1473" s="6"/>
      <c r="B1473" s="2" t="s">
        <v>69</v>
      </c>
      <c r="C1473" s="2"/>
      <c r="D1473" s="2"/>
      <c r="E1473" s="2"/>
      <c r="F1473" s="2"/>
      <c r="G1473" s="2"/>
      <c r="H1473" s="3" t="s">
        <v>38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 t="s">
        <v>57</v>
      </c>
      <c r="U1473" s="2"/>
      <c r="V1473" s="2"/>
      <c r="W1473" s="2">
        <v>6.6</v>
      </c>
    </row>
    <row r="1474" spans="1:23">
      <c r="A1474" s="6"/>
      <c r="B1474" s="5" t="s">
        <v>69</v>
      </c>
      <c r="C1474" s="5"/>
      <c r="D1474" s="5"/>
      <c r="E1474" s="5"/>
      <c r="F1474" s="5"/>
      <c r="G1474" s="5"/>
      <c r="H1474" s="4" t="s">
        <v>38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 t="s">
        <v>57</v>
      </c>
      <c r="U1474" s="5"/>
      <c r="V1474" s="5"/>
      <c r="W1474" s="5">
        <v>7.1</v>
      </c>
    </row>
    <row r="1475" spans="1:23">
      <c r="A1475" s="6"/>
      <c r="B1475" s="5" t="s">
        <v>69</v>
      </c>
      <c r="C1475" s="5"/>
      <c r="D1475" s="5"/>
      <c r="E1475" s="5"/>
      <c r="F1475" s="5"/>
      <c r="G1475" s="5"/>
      <c r="H1475" s="4" t="s">
        <v>38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 t="s">
        <v>57</v>
      </c>
      <c r="U1475" s="5"/>
      <c r="V1475" s="5"/>
      <c r="W1475" s="5">
        <v>8</v>
      </c>
    </row>
    <row r="1476" spans="1:23">
      <c r="A1476" s="6"/>
      <c r="B1476" s="5" t="s">
        <v>69</v>
      </c>
      <c r="C1476" s="5"/>
      <c r="D1476" s="5"/>
      <c r="E1476" s="5"/>
      <c r="F1476" s="5"/>
      <c r="G1476" s="5"/>
      <c r="H1476" s="4" t="s">
        <v>38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 t="s">
        <v>57</v>
      </c>
      <c r="U1476" s="5"/>
      <c r="V1476" s="5"/>
      <c r="W1476" s="5">
        <v>8</v>
      </c>
    </row>
    <row r="1477" spans="1:23">
      <c r="A1477" s="6"/>
      <c r="B1477" s="5" t="s">
        <v>69</v>
      </c>
      <c r="C1477" s="5"/>
      <c r="D1477" s="5"/>
      <c r="E1477" s="5"/>
      <c r="F1477" s="5"/>
      <c r="G1477" s="5"/>
      <c r="H1477" s="4" t="s">
        <v>38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 t="s">
        <v>57</v>
      </c>
      <c r="U1477" s="5"/>
      <c r="V1477" s="5"/>
      <c r="W1477" s="5">
        <v>8</v>
      </c>
    </row>
    <row r="1478" spans="1:23">
      <c r="A1478" s="6"/>
      <c r="B1478" s="5" t="s">
        <v>69</v>
      </c>
      <c r="C1478" s="5"/>
      <c r="D1478" s="5"/>
      <c r="E1478" s="5"/>
      <c r="F1478" s="5"/>
      <c r="G1478" s="5"/>
      <c r="H1478" s="4" t="s">
        <v>38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 t="s">
        <v>86</v>
      </c>
      <c r="S1478" s="5"/>
      <c r="T1478" s="5"/>
      <c r="U1478" s="5"/>
      <c r="V1478" s="5"/>
      <c r="W1478" s="5">
        <v>6.3</v>
      </c>
    </row>
    <row r="1479" spans="1:23">
      <c r="A1479" s="6"/>
      <c r="B1479" s="2" t="s">
        <v>69</v>
      </c>
      <c r="C1479" s="2"/>
      <c r="D1479" s="2"/>
      <c r="E1479" s="2"/>
      <c r="F1479" s="2"/>
      <c r="G1479" s="2"/>
      <c r="H1479" s="3" t="s">
        <v>38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 t="s">
        <v>86</v>
      </c>
      <c r="S1479" s="2"/>
      <c r="T1479" s="2"/>
      <c r="U1479" s="2"/>
      <c r="V1479" s="2"/>
      <c r="W1479" s="2">
        <v>7.1</v>
      </c>
    </row>
    <row r="1480" spans="1:23">
      <c r="A1480" s="6"/>
      <c r="B1480" s="2" t="s">
        <v>69</v>
      </c>
      <c r="C1480" s="2"/>
      <c r="D1480" s="2"/>
      <c r="E1480" s="2"/>
      <c r="F1480" s="2"/>
      <c r="G1480" s="2"/>
      <c r="H1480" s="3" t="s">
        <v>38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 t="s">
        <v>86</v>
      </c>
      <c r="S1480" s="2"/>
      <c r="T1480" s="2"/>
      <c r="U1480" s="2"/>
      <c r="V1480" s="2"/>
      <c r="W1480" s="2">
        <v>8.1</v>
      </c>
    </row>
    <row r="1481" spans="1:23">
      <c r="A1481" s="6"/>
      <c r="B1481" s="2" t="s">
        <v>69</v>
      </c>
      <c r="C1481" s="2"/>
      <c r="D1481" s="2"/>
      <c r="E1481" s="2"/>
      <c r="F1481" s="2"/>
      <c r="G1481" s="2"/>
      <c r="H1481" s="3" t="s">
        <v>38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 t="s">
        <v>86</v>
      </c>
      <c r="S1481" s="2"/>
      <c r="T1481" s="2"/>
      <c r="U1481" s="2"/>
      <c r="V1481" s="2"/>
      <c r="W1481" s="2">
        <v>8.6</v>
      </c>
    </row>
    <row r="1482" spans="1:23">
      <c r="A1482" s="6"/>
      <c r="B1482" s="5" t="s">
        <v>69</v>
      </c>
      <c r="C1482" s="5"/>
      <c r="D1482" s="5"/>
      <c r="E1482" s="5"/>
      <c r="F1482" s="5"/>
      <c r="G1482" s="5"/>
      <c r="H1482" s="4" t="s">
        <v>38</v>
      </c>
      <c r="I1482" s="5"/>
      <c r="J1482" s="5"/>
      <c r="K1482" s="5"/>
      <c r="L1482" s="5" t="s">
        <v>80</v>
      </c>
      <c r="M1482" s="5"/>
      <c r="N1482" s="5"/>
      <c r="O1482" s="5"/>
      <c r="P1482" s="5"/>
      <c r="Q1482" s="5" t="s">
        <v>87</v>
      </c>
      <c r="R1482" s="5"/>
      <c r="S1482" s="5"/>
      <c r="T1482" s="5"/>
      <c r="U1482" s="5"/>
      <c r="V1482" s="5"/>
      <c r="W1482" s="5">
        <v>7.2</v>
      </c>
    </row>
    <row r="1483" spans="1:23">
      <c r="A1483" s="6"/>
      <c r="B1483" s="5" t="s">
        <v>69</v>
      </c>
      <c r="C1483" s="5"/>
      <c r="D1483" s="5"/>
      <c r="E1483" s="5"/>
      <c r="F1483" s="5"/>
      <c r="G1483" s="5"/>
      <c r="H1483" s="4" t="s">
        <v>38</v>
      </c>
      <c r="I1483" s="5"/>
      <c r="J1483" s="5" t="s">
        <v>70</v>
      </c>
      <c r="K1483" s="5"/>
      <c r="L1483" s="5"/>
      <c r="M1483" s="5"/>
      <c r="N1483" s="5"/>
      <c r="O1483" s="5"/>
      <c r="P1483" s="5"/>
      <c r="Q1483" s="5" t="s">
        <v>87</v>
      </c>
      <c r="R1483" s="5"/>
      <c r="S1483" s="5"/>
      <c r="T1483" s="5"/>
      <c r="U1483" s="5"/>
      <c r="V1483" s="5"/>
      <c r="W1483" s="5">
        <v>4.5999999999999996</v>
      </c>
    </row>
    <row r="1484" spans="1:23">
      <c r="A1484" s="6"/>
      <c r="B1484" s="5" t="s">
        <v>69</v>
      </c>
      <c r="C1484" s="5"/>
      <c r="D1484" s="5"/>
      <c r="E1484" s="5"/>
      <c r="F1484" s="5"/>
      <c r="G1484" s="5"/>
      <c r="H1484" s="4" t="s">
        <v>38</v>
      </c>
      <c r="I1484" s="5"/>
      <c r="J1484" s="5" t="s">
        <v>70</v>
      </c>
      <c r="K1484" s="5"/>
      <c r="L1484" s="5"/>
      <c r="M1484" s="5"/>
      <c r="N1484" s="5"/>
      <c r="O1484" s="5"/>
      <c r="P1484" s="5"/>
      <c r="Q1484" s="5" t="s">
        <v>87</v>
      </c>
      <c r="R1484" s="5"/>
      <c r="S1484" s="5"/>
      <c r="T1484" s="5"/>
      <c r="U1484" s="5"/>
      <c r="V1484" s="5"/>
      <c r="W1484" s="5">
        <v>4.9000000000000004</v>
      </c>
    </row>
    <row r="1485" spans="1:23">
      <c r="A1485" s="6"/>
      <c r="B1485" s="5" t="s">
        <v>69</v>
      </c>
      <c r="C1485" s="5"/>
      <c r="D1485" s="5"/>
      <c r="E1485" s="5"/>
      <c r="F1485" s="5"/>
      <c r="G1485" s="5"/>
      <c r="H1485" s="4" t="s">
        <v>38</v>
      </c>
      <c r="I1485" s="5"/>
      <c r="J1485" s="5" t="s">
        <v>70</v>
      </c>
      <c r="K1485" s="5"/>
      <c r="L1485" s="5"/>
      <c r="M1485" s="5"/>
      <c r="N1485" s="5"/>
      <c r="O1485" s="5"/>
      <c r="P1485" s="5"/>
      <c r="Q1485" s="5" t="s">
        <v>87</v>
      </c>
      <c r="R1485" s="5"/>
      <c r="S1485" s="5"/>
      <c r="T1485" s="5"/>
      <c r="U1485" s="5"/>
      <c r="V1485" s="5"/>
      <c r="W1485" s="5">
        <v>5.5</v>
      </c>
    </row>
    <row r="1486" spans="1:23">
      <c r="A1486" s="6"/>
      <c r="B1486" s="5" t="s">
        <v>69</v>
      </c>
      <c r="C1486" s="5"/>
      <c r="D1486" s="5"/>
      <c r="E1486" s="5"/>
      <c r="F1486" s="5"/>
      <c r="G1486" s="5"/>
      <c r="H1486" s="4" t="s">
        <v>38</v>
      </c>
      <c r="I1486" s="5"/>
      <c r="J1486" s="5"/>
      <c r="K1486" s="5"/>
      <c r="L1486" s="5"/>
      <c r="M1486" s="5"/>
      <c r="N1486" s="5"/>
      <c r="O1486" s="5"/>
      <c r="P1486" s="5"/>
      <c r="Q1486" s="5" t="s">
        <v>87</v>
      </c>
      <c r="R1486" s="5"/>
      <c r="S1486" s="5"/>
      <c r="T1486" s="5"/>
      <c r="U1486" s="5"/>
      <c r="V1486" s="5"/>
      <c r="W1486" s="5">
        <v>5.0999999999999996</v>
      </c>
    </row>
    <row r="1487" spans="1:23">
      <c r="A1487" s="6"/>
      <c r="B1487" s="5" t="s">
        <v>69</v>
      </c>
      <c r="C1487" s="5"/>
      <c r="D1487" s="5"/>
      <c r="E1487" s="5"/>
      <c r="F1487" s="5"/>
      <c r="G1487" s="5"/>
      <c r="H1487" s="4" t="s">
        <v>38</v>
      </c>
      <c r="I1487" s="5"/>
      <c r="J1487" s="5"/>
      <c r="K1487" s="5"/>
      <c r="L1487" s="5"/>
      <c r="M1487" s="5"/>
      <c r="N1487" s="5"/>
      <c r="O1487" s="5"/>
      <c r="P1487" s="5"/>
      <c r="Q1487" s="5" t="s">
        <v>87</v>
      </c>
      <c r="R1487" s="5"/>
      <c r="S1487" s="5"/>
      <c r="T1487" s="5"/>
      <c r="U1487" s="5"/>
      <c r="V1487" s="5"/>
      <c r="W1487" s="5">
        <v>5.6</v>
      </c>
    </row>
    <row r="1488" spans="1:23">
      <c r="A1488" s="6"/>
      <c r="B1488" s="2" t="s">
        <v>69</v>
      </c>
      <c r="C1488" s="2"/>
      <c r="D1488" s="2"/>
      <c r="E1488" s="2"/>
      <c r="F1488" s="2"/>
      <c r="G1488" s="2"/>
      <c r="H1488" s="3" t="s">
        <v>38</v>
      </c>
      <c r="I1488" s="2"/>
      <c r="J1488" s="2"/>
      <c r="K1488" s="2"/>
      <c r="L1488" s="2"/>
      <c r="M1488" s="2"/>
      <c r="N1488" s="2"/>
      <c r="O1488" s="2"/>
      <c r="P1488" s="2"/>
      <c r="Q1488" s="2" t="s">
        <v>87</v>
      </c>
      <c r="R1488" s="2"/>
      <c r="S1488" s="2"/>
      <c r="T1488" s="2"/>
      <c r="U1488" s="2"/>
      <c r="V1488" s="2"/>
      <c r="W1488" s="2">
        <v>6</v>
      </c>
    </row>
    <row r="1489" spans="1:23">
      <c r="A1489" s="6"/>
      <c r="B1489" s="5" t="s">
        <v>69</v>
      </c>
      <c r="C1489" s="5"/>
      <c r="D1489" s="5"/>
      <c r="E1489" s="5"/>
      <c r="F1489" s="5"/>
      <c r="G1489" s="5"/>
      <c r="H1489" s="4" t="s">
        <v>38</v>
      </c>
      <c r="I1489" s="5"/>
      <c r="J1489" s="5"/>
      <c r="K1489" s="5"/>
      <c r="L1489" s="5"/>
      <c r="M1489" s="5"/>
      <c r="N1489" s="5"/>
      <c r="O1489" s="5"/>
      <c r="P1489" s="5"/>
      <c r="Q1489" s="5" t="s">
        <v>87</v>
      </c>
      <c r="R1489" s="5"/>
      <c r="S1489" s="5"/>
      <c r="T1489" s="5"/>
      <c r="U1489" s="5"/>
      <c r="V1489" s="5"/>
      <c r="W1489" s="5">
        <v>7.7</v>
      </c>
    </row>
    <row r="1490" spans="1:23">
      <c r="A1490" s="6"/>
      <c r="B1490" s="2" t="s">
        <v>69</v>
      </c>
      <c r="C1490" s="2"/>
      <c r="D1490" s="2"/>
      <c r="E1490" s="2"/>
      <c r="F1490" s="2"/>
      <c r="G1490" s="2"/>
      <c r="H1490" s="3" t="s">
        <v>38</v>
      </c>
      <c r="I1490" s="2"/>
      <c r="J1490" s="2"/>
      <c r="K1490" s="2"/>
      <c r="L1490" s="2"/>
      <c r="M1490" s="2"/>
      <c r="N1490" s="2"/>
      <c r="O1490" s="2"/>
      <c r="P1490" s="2" t="s">
        <v>90</v>
      </c>
      <c r="Q1490" s="2"/>
      <c r="R1490" s="2"/>
      <c r="S1490" s="2"/>
      <c r="T1490" s="2"/>
      <c r="U1490" s="2"/>
      <c r="V1490" s="2"/>
      <c r="W1490" s="2">
        <v>6.9</v>
      </c>
    </row>
    <row r="1491" spans="1:23">
      <c r="A1491" s="6"/>
      <c r="B1491" s="5" t="s">
        <v>69</v>
      </c>
      <c r="C1491" s="5"/>
      <c r="D1491" s="5"/>
      <c r="E1491" s="5"/>
      <c r="F1491" s="5"/>
      <c r="G1491" s="5"/>
      <c r="H1491" s="4" t="s">
        <v>38</v>
      </c>
      <c r="I1491" s="5"/>
      <c r="J1491" s="5"/>
      <c r="K1491" s="5"/>
      <c r="L1491" s="5" t="s">
        <v>80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>
        <v>7.4</v>
      </c>
    </row>
    <row r="1492" spans="1:23">
      <c r="A1492" s="6"/>
      <c r="B1492" s="5" t="s">
        <v>69</v>
      </c>
      <c r="C1492" s="5"/>
      <c r="D1492" s="5"/>
      <c r="E1492" s="5"/>
      <c r="F1492" s="5"/>
      <c r="G1492" s="5"/>
      <c r="H1492" s="4" t="s">
        <v>38</v>
      </c>
      <c r="I1492" s="5"/>
      <c r="J1492" s="5"/>
      <c r="K1492" s="5"/>
      <c r="L1492" s="5" t="s">
        <v>80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>
        <v>7.6</v>
      </c>
    </row>
    <row r="1493" spans="1:23">
      <c r="A1493" s="6"/>
      <c r="B1493" s="2" t="s">
        <v>69</v>
      </c>
      <c r="C1493" s="2"/>
      <c r="D1493" s="2"/>
      <c r="E1493" s="2"/>
      <c r="F1493" s="2"/>
      <c r="G1493" s="2"/>
      <c r="H1493" s="3" t="s">
        <v>38</v>
      </c>
      <c r="I1493" s="2"/>
      <c r="J1493" s="2"/>
      <c r="K1493" s="2"/>
      <c r="L1493" s="2" t="s">
        <v>80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>
        <v>7.9</v>
      </c>
    </row>
    <row r="1494" spans="1:23">
      <c r="A1494" s="6"/>
      <c r="B1494" s="2" t="s">
        <v>69</v>
      </c>
      <c r="C1494" s="2"/>
      <c r="D1494" s="2"/>
      <c r="E1494" s="2"/>
      <c r="F1494" s="2"/>
      <c r="G1494" s="2"/>
      <c r="H1494" s="3" t="s">
        <v>38</v>
      </c>
      <c r="I1494" s="2"/>
      <c r="J1494" s="2" t="s">
        <v>70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>
        <v>5.3</v>
      </c>
    </row>
    <row r="1495" spans="1:23">
      <c r="A1495" s="6"/>
      <c r="B1495" s="5" t="s">
        <v>69</v>
      </c>
      <c r="C1495" s="5"/>
      <c r="D1495" s="5"/>
      <c r="E1495" s="5"/>
      <c r="F1495" s="5"/>
      <c r="G1495" s="5"/>
      <c r="H1495" s="4" t="s">
        <v>38</v>
      </c>
      <c r="I1495" s="5"/>
      <c r="J1495" s="5" t="s">
        <v>70</v>
      </c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>
        <v>8</v>
      </c>
    </row>
    <row r="1496" spans="1:23">
      <c r="A1496" s="6"/>
      <c r="B1496" s="2" t="s">
        <v>69</v>
      </c>
      <c r="C1496" s="2"/>
      <c r="D1496" s="2"/>
      <c r="E1496" s="2"/>
      <c r="F1496" s="2"/>
      <c r="G1496" s="2"/>
      <c r="H1496" s="3" t="s">
        <v>38</v>
      </c>
      <c r="I1496" s="2"/>
      <c r="J1496" s="2" t="s">
        <v>70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>
        <v>8</v>
      </c>
    </row>
    <row r="1497" spans="1:23">
      <c r="A1497" s="6"/>
      <c r="B1497" s="2" t="s">
        <v>69</v>
      </c>
      <c r="C1497" s="2"/>
      <c r="D1497" s="2"/>
      <c r="E1497" s="2"/>
      <c r="F1497" s="2"/>
      <c r="G1497" s="2"/>
      <c r="H1497" s="3" t="s">
        <v>38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>
        <v>6.1</v>
      </c>
    </row>
    <row r="1498" spans="1:23">
      <c r="A1498" s="6"/>
      <c r="B1498" s="2" t="s">
        <v>69</v>
      </c>
      <c r="C1498" s="2"/>
      <c r="D1498" s="2"/>
      <c r="E1498" s="2"/>
      <c r="F1498" s="2"/>
      <c r="G1498" s="2"/>
      <c r="H1498" s="3" t="s">
        <v>38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>
        <v>6.6</v>
      </c>
    </row>
    <row r="1499" spans="1:23">
      <c r="A1499" s="6"/>
      <c r="B1499" s="2" t="s">
        <v>69</v>
      </c>
      <c r="C1499" s="2"/>
      <c r="D1499" s="2"/>
      <c r="E1499" s="2"/>
      <c r="F1499" s="2"/>
      <c r="G1499" s="2"/>
      <c r="H1499" s="3" t="s">
        <v>38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>
        <v>6.7</v>
      </c>
    </row>
    <row r="1500" spans="1:23">
      <c r="A1500" s="6"/>
      <c r="B1500" s="5" t="s">
        <v>69</v>
      </c>
      <c r="C1500" s="5"/>
      <c r="D1500" s="5"/>
      <c r="E1500" s="5"/>
      <c r="F1500" s="5"/>
      <c r="G1500" s="5"/>
      <c r="H1500" s="4" t="s">
        <v>38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>
        <v>7</v>
      </c>
    </row>
    <row r="1501" spans="1:23">
      <c r="A1501" s="6"/>
      <c r="B1501" s="2" t="s">
        <v>69</v>
      </c>
      <c r="C1501" s="2"/>
      <c r="D1501" s="2"/>
      <c r="E1501" s="2"/>
      <c r="F1501" s="2"/>
      <c r="G1501" s="2"/>
      <c r="H1501" s="3" t="s">
        <v>38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>
        <v>7.2</v>
      </c>
    </row>
    <row r="1502" spans="1:23">
      <c r="A1502" s="6"/>
      <c r="B1502" s="5" t="s">
        <v>69</v>
      </c>
      <c r="C1502" s="5"/>
      <c r="D1502" s="5"/>
      <c r="E1502" s="5"/>
      <c r="F1502" s="5"/>
      <c r="G1502" s="5"/>
      <c r="H1502" s="4" t="s">
        <v>38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>
        <v>7.3</v>
      </c>
    </row>
    <row r="1503" spans="1:23">
      <c r="A1503" s="6"/>
      <c r="B1503" s="2" t="s">
        <v>69</v>
      </c>
      <c r="C1503" s="2"/>
      <c r="D1503" s="2"/>
      <c r="E1503" s="2"/>
      <c r="F1503" s="2"/>
      <c r="G1503" s="2"/>
      <c r="H1503" s="3" t="s">
        <v>38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>
        <v>8.1</v>
      </c>
    </row>
    <row r="1504" spans="1:23">
      <c r="A1504" s="4" t="s">
        <v>56</v>
      </c>
      <c r="B1504" s="5"/>
      <c r="C1504" s="5"/>
      <c r="D1504" s="5"/>
      <c r="E1504" s="5"/>
      <c r="F1504" s="5"/>
      <c r="G1504" s="5"/>
      <c r="H1504" s="4" t="s">
        <v>38</v>
      </c>
      <c r="I1504" s="5"/>
      <c r="J1504" s="5"/>
      <c r="K1504" s="5"/>
      <c r="L1504" s="5" t="s">
        <v>80</v>
      </c>
      <c r="M1504" s="5"/>
      <c r="N1504" s="5"/>
      <c r="O1504" s="5"/>
      <c r="P1504" s="5"/>
      <c r="Q1504" s="5" t="s">
        <v>87</v>
      </c>
      <c r="R1504" s="5"/>
      <c r="S1504" s="5"/>
      <c r="T1504" s="5"/>
      <c r="U1504" s="5" t="s">
        <v>207</v>
      </c>
      <c r="V1504" s="5" t="s">
        <v>92</v>
      </c>
      <c r="W1504" s="5">
        <v>6.2</v>
      </c>
    </row>
    <row r="1505" spans="1:23">
      <c r="A1505" s="4" t="s">
        <v>56</v>
      </c>
      <c r="B1505" s="5"/>
      <c r="C1505" s="5"/>
      <c r="D1505" s="5"/>
      <c r="E1505" s="5"/>
      <c r="F1505" s="5"/>
      <c r="G1505" s="5"/>
      <c r="H1505" s="4" t="s">
        <v>38</v>
      </c>
      <c r="I1505" s="5"/>
      <c r="J1505" s="5" t="s">
        <v>70</v>
      </c>
      <c r="K1505" s="5"/>
      <c r="L1505" s="5"/>
      <c r="M1505" s="5"/>
      <c r="N1505" s="5"/>
      <c r="O1505" s="5"/>
      <c r="P1505" s="5"/>
      <c r="Q1505" s="5"/>
      <c r="R1505" s="5"/>
      <c r="S1505" s="5"/>
      <c r="T1505" s="5" t="s">
        <v>57</v>
      </c>
      <c r="U1505" s="5"/>
      <c r="V1505" s="5" t="s">
        <v>92</v>
      </c>
      <c r="W1505" s="5">
        <v>4.7</v>
      </c>
    </row>
    <row r="1506" spans="1:23">
      <c r="A1506" s="3" t="s">
        <v>56</v>
      </c>
      <c r="B1506" s="2"/>
      <c r="C1506" s="2"/>
      <c r="D1506" s="2"/>
      <c r="E1506" s="2"/>
      <c r="F1506" s="2"/>
      <c r="G1506" s="2"/>
      <c r="H1506" s="3" t="s">
        <v>38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 t="s">
        <v>92</v>
      </c>
      <c r="W1506" s="2">
        <v>5.8</v>
      </c>
    </row>
    <row r="1507" spans="1:23">
      <c r="A1507" s="4" t="s">
        <v>56</v>
      </c>
      <c r="B1507" s="5"/>
      <c r="C1507" s="5"/>
      <c r="D1507" s="5"/>
      <c r="E1507" s="5"/>
      <c r="F1507" s="5"/>
      <c r="G1507" s="5"/>
      <c r="H1507" s="4" t="s">
        <v>38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 t="s">
        <v>92</v>
      </c>
      <c r="W1507" s="5">
        <v>8</v>
      </c>
    </row>
    <row r="1508" spans="1:23">
      <c r="A1508" s="3" t="s">
        <v>56</v>
      </c>
      <c r="B1508" s="2"/>
      <c r="C1508" s="2"/>
      <c r="D1508" s="2"/>
      <c r="E1508" s="2"/>
      <c r="F1508" s="2"/>
      <c r="G1508" s="2"/>
      <c r="H1508" s="3" t="s">
        <v>38</v>
      </c>
      <c r="I1508" s="2"/>
      <c r="J1508" s="2"/>
      <c r="K1508" s="2"/>
      <c r="L1508" s="2"/>
      <c r="M1508" s="2"/>
      <c r="N1508" s="2"/>
      <c r="O1508" s="2"/>
      <c r="P1508" s="2" t="s">
        <v>90</v>
      </c>
      <c r="Q1508" s="2"/>
      <c r="R1508" s="2"/>
      <c r="S1508" s="2"/>
      <c r="T1508" s="2" t="s">
        <v>57</v>
      </c>
      <c r="U1508" s="2" t="s">
        <v>207</v>
      </c>
      <c r="V1508" s="2"/>
      <c r="W1508" s="2">
        <v>6.6</v>
      </c>
    </row>
    <row r="1509" spans="1:23">
      <c r="A1509" s="4" t="s">
        <v>56</v>
      </c>
      <c r="B1509" s="5"/>
      <c r="C1509" s="5"/>
      <c r="D1509" s="5"/>
      <c r="E1509" s="5"/>
      <c r="F1509" s="5"/>
      <c r="G1509" s="5"/>
      <c r="H1509" s="4" t="s">
        <v>38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 t="s">
        <v>57</v>
      </c>
      <c r="U1509" s="5" t="s">
        <v>207</v>
      </c>
      <c r="V1509" s="5"/>
      <c r="W1509" s="5">
        <v>5.7</v>
      </c>
    </row>
    <row r="1510" spans="1:23">
      <c r="A1510" s="3" t="s">
        <v>56</v>
      </c>
      <c r="B1510" s="2"/>
      <c r="C1510" s="2"/>
      <c r="D1510" s="2"/>
      <c r="E1510" s="2"/>
      <c r="F1510" s="2"/>
      <c r="G1510" s="2"/>
      <c r="H1510" s="3" t="s">
        <v>38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 t="s">
        <v>57</v>
      </c>
      <c r="U1510" s="2" t="s">
        <v>207</v>
      </c>
      <c r="V1510" s="2"/>
      <c r="W1510" s="2">
        <v>6.4</v>
      </c>
    </row>
    <row r="1511" spans="1:23">
      <c r="A1511" s="3" t="s">
        <v>56</v>
      </c>
      <c r="B1511" s="2"/>
      <c r="C1511" s="2"/>
      <c r="D1511" s="2"/>
      <c r="E1511" s="2"/>
      <c r="F1511" s="2"/>
      <c r="G1511" s="2"/>
      <c r="H1511" s="3" t="s">
        <v>38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 t="s">
        <v>57</v>
      </c>
      <c r="U1511" s="2" t="s">
        <v>207</v>
      </c>
      <c r="V1511" s="2"/>
      <c r="W1511" s="2">
        <v>6.6</v>
      </c>
    </row>
    <row r="1512" spans="1:23">
      <c r="A1512" s="4" t="s">
        <v>56</v>
      </c>
      <c r="B1512" s="5"/>
      <c r="C1512" s="5"/>
      <c r="D1512" s="5"/>
      <c r="E1512" s="5"/>
      <c r="F1512" s="5"/>
      <c r="G1512" s="5"/>
      <c r="H1512" s="4" t="s">
        <v>38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 t="s">
        <v>57</v>
      </c>
      <c r="U1512" s="5" t="s">
        <v>207</v>
      </c>
      <c r="V1512" s="5"/>
      <c r="W1512" s="5">
        <v>6.9</v>
      </c>
    </row>
    <row r="1513" spans="1:23">
      <c r="A1513" s="3" t="s">
        <v>56</v>
      </c>
      <c r="B1513" s="2"/>
      <c r="C1513" s="2"/>
      <c r="D1513" s="2"/>
      <c r="E1513" s="2"/>
      <c r="F1513" s="2"/>
      <c r="G1513" s="2"/>
      <c r="H1513" s="3" t="s">
        <v>38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 t="s">
        <v>57</v>
      </c>
      <c r="U1513" s="2" t="s">
        <v>207</v>
      </c>
      <c r="V1513" s="2"/>
      <c r="W1513" s="2">
        <v>7.3</v>
      </c>
    </row>
    <row r="1514" spans="1:23">
      <c r="A1514" s="3" t="s">
        <v>56</v>
      </c>
      <c r="B1514" s="2"/>
      <c r="C1514" s="2"/>
      <c r="D1514" s="2"/>
      <c r="E1514" s="2"/>
      <c r="F1514" s="2"/>
      <c r="G1514" s="2"/>
      <c r="H1514" s="3" t="s">
        <v>38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 t="s">
        <v>57</v>
      </c>
      <c r="U1514" s="2" t="s">
        <v>207</v>
      </c>
      <c r="V1514" s="2"/>
      <c r="W1514" s="2">
        <v>7.4</v>
      </c>
    </row>
    <row r="1515" spans="1:23">
      <c r="A1515" s="4" t="s">
        <v>56</v>
      </c>
      <c r="B1515" s="5"/>
      <c r="C1515" s="5"/>
      <c r="D1515" s="5"/>
      <c r="E1515" s="5"/>
      <c r="F1515" s="5"/>
      <c r="G1515" s="5"/>
      <c r="H1515" s="4" t="s">
        <v>38</v>
      </c>
      <c r="I1515" s="5"/>
      <c r="J1515" s="5"/>
      <c r="K1515" s="5"/>
      <c r="L1515" s="5" t="s">
        <v>80</v>
      </c>
      <c r="M1515" s="5"/>
      <c r="N1515" s="5"/>
      <c r="O1515" s="5"/>
      <c r="P1515" s="5"/>
      <c r="Q1515" s="5" t="s">
        <v>87</v>
      </c>
      <c r="R1515" s="5"/>
      <c r="S1515" s="5"/>
      <c r="T1515" s="5"/>
      <c r="U1515" s="5" t="s">
        <v>207</v>
      </c>
      <c r="V1515" s="5"/>
      <c r="W1515" s="5">
        <v>6.1</v>
      </c>
    </row>
    <row r="1516" spans="1:23">
      <c r="A1516" s="4" t="s">
        <v>56</v>
      </c>
      <c r="B1516" s="5"/>
      <c r="C1516" s="5"/>
      <c r="D1516" s="5"/>
      <c r="E1516" s="5"/>
      <c r="F1516" s="5"/>
      <c r="G1516" s="5"/>
      <c r="H1516" s="4" t="s">
        <v>38</v>
      </c>
      <c r="I1516" s="5"/>
      <c r="J1516" s="5"/>
      <c r="K1516" s="5"/>
      <c r="L1516" s="5" t="s">
        <v>80</v>
      </c>
      <c r="M1516" s="5"/>
      <c r="N1516" s="5"/>
      <c r="O1516" s="5"/>
      <c r="P1516" s="5"/>
      <c r="Q1516" s="5" t="s">
        <v>87</v>
      </c>
      <c r="R1516" s="5"/>
      <c r="S1516" s="5"/>
      <c r="T1516" s="5"/>
      <c r="U1516" s="5" t="s">
        <v>207</v>
      </c>
      <c r="V1516" s="5"/>
      <c r="W1516" s="5">
        <v>7.1</v>
      </c>
    </row>
    <row r="1517" spans="1:23">
      <c r="A1517" s="3" t="s">
        <v>56</v>
      </c>
      <c r="B1517" s="2"/>
      <c r="C1517" s="2"/>
      <c r="D1517" s="2"/>
      <c r="E1517" s="2"/>
      <c r="F1517" s="2"/>
      <c r="G1517" s="2"/>
      <c r="H1517" s="3" t="s">
        <v>38</v>
      </c>
      <c r="I1517" s="2"/>
      <c r="J1517" s="2" t="s">
        <v>70</v>
      </c>
      <c r="K1517" s="2"/>
      <c r="L1517" s="2"/>
      <c r="M1517" s="2" t="s">
        <v>94</v>
      </c>
      <c r="N1517" s="2"/>
      <c r="O1517" s="2"/>
      <c r="P1517" s="2"/>
      <c r="Q1517" s="2"/>
      <c r="R1517" s="2"/>
      <c r="S1517" s="2"/>
      <c r="T1517" s="2"/>
      <c r="U1517" s="2" t="s">
        <v>207</v>
      </c>
      <c r="V1517" s="2"/>
      <c r="W1517" s="2">
        <v>6.3</v>
      </c>
    </row>
    <row r="1518" spans="1:23">
      <c r="A1518" s="3" t="s">
        <v>56</v>
      </c>
      <c r="B1518" s="2"/>
      <c r="C1518" s="2"/>
      <c r="D1518" s="2"/>
      <c r="E1518" s="2"/>
      <c r="F1518" s="2"/>
      <c r="G1518" s="2"/>
      <c r="H1518" s="3" t="s">
        <v>38</v>
      </c>
      <c r="I1518" s="2"/>
      <c r="J1518" s="2"/>
      <c r="K1518" s="2"/>
      <c r="L1518" s="2" t="s">
        <v>80</v>
      </c>
      <c r="M1518" s="2"/>
      <c r="N1518" s="2"/>
      <c r="O1518" s="2"/>
      <c r="P1518" s="2"/>
      <c r="Q1518" s="2"/>
      <c r="R1518" s="2"/>
      <c r="S1518" s="2"/>
      <c r="T1518" s="2"/>
      <c r="U1518" s="2" t="s">
        <v>207</v>
      </c>
      <c r="V1518" s="2"/>
      <c r="W1518" s="2">
        <v>7.1</v>
      </c>
    </row>
    <row r="1519" spans="1:23">
      <c r="A1519" s="3" t="s">
        <v>56</v>
      </c>
      <c r="B1519" s="2"/>
      <c r="C1519" s="2"/>
      <c r="D1519" s="2"/>
      <c r="E1519" s="2"/>
      <c r="F1519" s="2"/>
      <c r="G1519" s="2"/>
      <c r="H1519" s="3" t="s">
        <v>38</v>
      </c>
      <c r="I1519" s="2"/>
      <c r="J1519" s="2"/>
      <c r="K1519" s="2"/>
      <c r="L1519" s="2" t="s">
        <v>80</v>
      </c>
      <c r="M1519" s="2"/>
      <c r="N1519" s="2"/>
      <c r="O1519" s="2"/>
      <c r="P1519" s="2"/>
      <c r="Q1519" s="2"/>
      <c r="R1519" s="2"/>
      <c r="S1519" s="2"/>
      <c r="T1519" s="2"/>
      <c r="U1519" s="2" t="s">
        <v>207</v>
      </c>
      <c r="V1519" s="2"/>
      <c r="W1519" s="2">
        <v>7.1</v>
      </c>
    </row>
    <row r="1520" spans="1:23">
      <c r="A1520" s="4" t="s">
        <v>56</v>
      </c>
      <c r="B1520" s="5"/>
      <c r="C1520" s="5"/>
      <c r="D1520" s="5"/>
      <c r="E1520" s="5"/>
      <c r="F1520" s="5"/>
      <c r="G1520" s="5"/>
      <c r="H1520" s="4" t="s">
        <v>38</v>
      </c>
      <c r="I1520" s="5"/>
      <c r="J1520" s="5"/>
      <c r="K1520" s="5"/>
      <c r="L1520" s="5" t="s">
        <v>80</v>
      </c>
      <c r="M1520" s="5"/>
      <c r="N1520" s="5"/>
      <c r="O1520" s="5"/>
      <c r="P1520" s="5"/>
      <c r="Q1520" s="5"/>
      <c r="R1520" s="5"/>
      <c r="S1520" s="5"/>
      <c r="T1520" s="5"/>
      <c r="U1520" s="5" t="s">
        <v>207</v>
      </c>
      <c r="V1520" s="5"/>
      <c r="W1520" s="5">
        <v>7.5</v>
      </c>
    </row>
    <row r="1521" spans="1:23">
      <c r="A1521" s="3" t="s">
        <v>56</v>
      </c>
      <c r="B1521" s="2"/>
      <c r="C1521" s="2"/>
      <c r="D1521" s="2"/>
      <c r="E1521" s="2"/>
      <c r="F1521" s="2"/>
      <c r="G1521" s="2"/>
      <c r="H1521" s="3" t="s">
        <v>38</v>
      </c>
      <c r="I1521" s="2"/>
      <c r="J1521" s="2"/>
      <c r="K1521" s="2"/>
      <c r="L1521" s="2" t="s">
        <v>80</v>
      </c>
      <c r="M1521" s="2"/>
      <c r="N1521" s="2"/>
      <c r="O1521" s="2"/>
      <c r="P1521" s="2"/>
      <c r="Q1521" s="2"/>
      <c r="R1521" s="2"/>
      <c r="S1521" s="2"/>
      <c r="T1521" s="2"/>
      <c r="U1521" s="2" t="s">
        <v>207</v>
      </c>
      <c r="V1521" s="2"/>
      <c r="W1521" s="2">
        <v>7.7</v>
      </c>
    </row>
    <row r="1522" spans="1:23">
      <c r="A1522" s="4" t="s">
        <v>56</v>
      </c>
      <c r="B1522" s="5"/>
      <c r="C1522" s="5"/>
      <c r="D1522" s="5"/>
      <c r="E1522" s="5"/>
      <c r="F1522" s="5"/>
      <c r="G1522" s="5"/>
      <c r="H1522" s="4" t="s">
        <v>38</v>
      </c>
      <c r="I1522" s="5"/>
      <c r="J1522" s="5" t="s">
        <v>70</v>
      </c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 t="s">
        <v>207</v>
      </c>
      <c r="V1522" s="5"/>
      <c r="W1522" s="5">
        <v>6.2</v>
      </c>
    </row>
    <row r="1523" spans="1:23">
      <c r="A1523" s="3" t="s">
        <v>56</v>
      </c>
      <c r="B1523" s="2"/>
      <c r="C1523" s="2"/>
      <c r="D1523" s="2"/>
      <c r="E1523" s="2"/>
      <c r="F1523" s="2"/>
      <c r="G1523" s="2"/>
      <c r="H1523" s="3" t="s">
        <v>38</v>
      </c>
      <c r="I1523" s="2"/>
      <c r="J1523" s="2" t="s">
        <v>70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 t="s">
        <v>207</v>
      </c>
      <c r="V1523" s="2"/>
      <c r="W1523" s="2">
        <v>7.7</v>
      </c>
    </row>
    <row r="1524" spans="1:23">
      <c r="A1524" s="3" t="s">
        <v>56</v>
      </c>
      <c r="B1524" s="2"/>
      <c r="C1524" s="2"/>
      <c r="D1524" s="2"/>
      <c r="E1524" s="2"/>
      <c r="F1524" s="2"/>
      <c r="G1524" s="2"/>
      <c r="H1524" s="3" t="s">
        <v>38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 t="s">
        <v>207</v>
      </c>
      <c r="V1524" s="2"/>
      <c r="W1524" s="2">
        <v>5.6</v>
      </c>
    </row>
    <row r="1525" spans="1:23">
      <c r="A1525" s="4" t="s">
        <v>56</v>
      </c>
      <c r="B1525" s="5"/>
      <c r="C1525" s="5"/>
      <c r="D1525" s="5"/>
      <c r="E1525" s="5"/>
      <c r="F1525" s="5"/>
      <c r="G1525" s="5"/>
      <c r="H1525" s="4" t="s">
        <v>38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 t="s">
        <v>207</v>
      </c>
      <c r="V1525" s="5"/>
      <c r="W1525" s="5">
        <v>5.8</v>
      </c>
    </row>
    <row r="1526" spans="1:23">
      <c r="A1526" s="3" t="s">
        <v>56</v>
      </c>
      <c r="B1526" s="2"/>
      <c r="C1526" s="2"/>
      <c r="D1526" s="2"/>
      <c r="E1526" s="2"/>
      <c r="F1526" s="2"/>
      <c r="G1526" s="2"/>
      <c r="H1526" s="3" t="s">
        <v>38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 t="s">
        <v>207</v>
      </c>
      <c r="V1526" s="2"/>
      <c r="W1526" s="2">
        <v>6</v>
      </c>
    </row>
    <row r="1527" spans="1:23">
      <c r="A1527" s="3" t="s">
        <v>56</v>
      </c>
      <c r="B1527" s="2"/>
      <c r="C1527" s="2"/>
      <c r="D1527" s="2"/>
      <c r="E1527" s="2"/>
      <c r="F1527" s="2"/>
      <c r="G1527" s="2"/>
      <c r="H1527" s="3" t="s">
        <v>38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 t="s">
        <v>207</v>
      </c>
      <c r="V1527" s="2"/>
      <c r="W1527" s="2">
        <v>6.7</v>
      </c>
    </row>
    <row r="1528" spans="1:23">
      <c r="A1528" s="4" t="s">
        <v>56</v>
      </c>
      <c r="B1528" s="5"/>
      <c r="C1528" s="5"/>
      <c r="D1528" s="5"/>
      <c r="E1528" s="5"/>
      <c r="F1528" s="5"/>
      <c r="G1528" s="5"/>
      <c r="H1528" s="4" t="s">
        <v>38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 t="s">
        <v>207</v>
      </c>
      <c r="V1528" s="5"/>
      <c r="W1528" s="5">
        <v>7.1</v>
      </c>
    </row>
    <row r="1529" spans="1:23">
      <c r="A1529" s="4" t="s">
        <v>56</v>
      </c>
      <c r="B1529" s="5"/>
      <c r="C1529" s="5"/>
      <c r="D1529" s="5"/>
      <c r="E1529" s="5"/>
      <c r="F1529" s="5"/>
      <c r="G1529" s="5"/>
      <c r="H1529" s="4" t="s">
        <v>38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 t="s">
        <v>207</v>
      </c>
      <c r="V1529" s="5"/>
      <c r="W1529" s="5">
        <v>7.6</v>
      </c>
    </row>
    <row r="1530" spans="1:23">
      <c r="A1530" s="4" t="s">
        <v>56</v>
      </c>
      <c r="B1530" s="5"/>
      <c r="C1530" s="5"/>
      <c r="D1530" s="5"/>
      <c r="E1530" s="5"/>
      <c r="F1530" s="5"/>
      <c r="G1530" s="5"/>
      <c r="H1530" s="4" t="s">
        <v>38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 t="s">
        <v>207</v>
      </c>
      <c r="V1530" s="5"/>
      <c r="W1530" s="5">
        <v>8.1</v>
      </c>
    </row>
    <row r="1531" spans="1:23">
      <c r="A1531" s="4" t="s">
        <v>56</v>
      </c>
      <c r="B1531" s="5"/>
      <c r="C1531" s="5"/>
      <c r="D1531" s="5"/>
      <c r="E1531" s="5"/>
      <c r="F1531" s="5"/>
      <c r="G1531" s="5"/>
      <c r="H1531" s="4" t="s">
        <v>38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 t="s">
        <v>207</v>
      </c>
      <c r="V1531" s="5"/>
      <c r="W1531" s="5">
        <v>8.6</v>
      </c>
    </row>
    <row r="1532" spans="1:23">
      <c r="A1532" s="4" t="s">
        <v>56</v>
      </c>
      <c r="B1532" s="5"/>
      <c r="C1532" s="5"/>
      <c r="D1532" s="5"/>
      <c r="E1532" s="5"/>
      <c r="F1532" s="5"/>
      <c r="G1532" s="5"/>
      <c r="H1532" s="4" t="s">
        <v>38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 t="s">
        <v>520</v>
      </c>
      <c r="T1532" s="5" t="s">
        <v>57</v>
      </c>
      <c r="U1532" s="5"/>
      <c r="V1532" s="5"/>
      <c r="W1532" s="5">
        <v>5.8</v>
      </c>
    </row>
    <row r="1533" spans="1:23">
      <c r="A1533" s="3" t="s">
        <v>56</v>
      </c>
      <c r="B1533" s="2"/>
      <c r="C1533" s="2"/>
      <c r="D1533" s="2"/>
      <c r="E1533" s="2"/>
      <c r="F1533" s="2"/>
      <c r="G1533" s="2"/>
      <c r="H1533" s="3" t="s">
        <v>38</v>
      </c>
      <c r="I1533" s="2"/>
      <c r="J1533" s="2"/>
      <c r="K1533" s="2"/>
      <c r="L1533" s="2"/>
      <c r="M1533" s="2"/>
      <c r="N1533" s="2"/>
      <c r="O1533" s="2"/>
      <c r="P1533" s="2"/>
      <c r="Q1533" s="2" t="s">
        <v>87</v>
      </c>
      <c r="R1533" s="2" t="s">
        <v>86</v>
      </c>
      <c r="S1533" s="2"/>
      <c r="T1533" s="2" t="s">
        <v>57</v>
      </c>
      <c r="U1533" s="2"/>
      <c r="V1533" s="2"/>
      <c r="W1533" s="2">
        <v>6.1</v>
      </c>
    </row>
    <row r="1534" spans="1:23">
      <c r="A1534" s="4" t="s">
        <v>56</v>
      </c>
      <c r="B1534" s="5"/>
      <c r="C1534" s="5"/>
      <c r="D1534" s="5"/>
      <c r="E1534" s="5"/>
      <c r="F1534" s="5"/>
      <c r="G1534" s="5"/>
      <c r="H1534" s="4" t="s">
        <v>38</v>
      </c>
      <c r="I1534" s="5"/>
      <c r="J1534" s="5" t="s">
        <v>70</v>
      </c>
      <c r="K1534" s="5"/>
      <c r="L1534" s="5"/>
      <c r="M1534" s="5"/>
      <c r="N1534" s="5"/>
      <c r="O1534" s="5"/>
      <c r="P1534" s="5" t="s">
        <v>90</v>
      </c>
      <c r="Q1534" s="5"/>
      <c r="R1534" s="5" t="s">
        <v>86</v>
      </c>
      <c r="S1534" s="5"/>
      <c r="T1534" s="5" t="s">
        <v>57</v>
      </c>
      <c r="U1534" s="5"/>
      <c r="V1534" s="5"/>
      <c r="W1534" s="5">
        <v>7.7</v>
      </c>
    </row>
    <row r="1535" spans="1:23">
      <c r="A1535" s="3" t="s">
        <v>56</v>
      </c>
      <c r="B1535" s="2"/>
      <c r="C1535" s="2"/>
      <c r="D1535" s="2"/>
      <c r="E1535" s="2"/>
      <c r="F1535" s="2"/>
      <c r="G1535" s="2"/>
      <c r="H1535" s="3" t="s">
        <v>38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 t="s">
        <v>86</v>
      </c>
      <c r="S1535" s="2"/>
      <c r="T1535" s="2" t="s">
        <v>57</v>
      </c>
      <c r="U1535" s="2"/>
      <c r="V1535" s="2"/>
      <c r="W1535" s="2">
        <v>5.4</v>
      </c>
    </row>
    <row r="1536" spans="1:23">
      <c r="A1536" s="4" t="s">
        <v>56</v>
      </c>
      <c r="B1536" s="5"/>
      <c r="C1536" s="5"/>
      <c r="D1536" s="5"/>
      <c r="E1536" s="5"/>
      <c r="F1536" s="5"/>
      <c r="G1536" s="5"/>
      <c r="H1536" s="4" t="s">
        <v>38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 t="s">
        <v>86</v>
      </c>
      <c r="S1536" s="5"/>
      <c r="T1536" s="5" t="s">
        <v>57</v>
      </c>
      <c r="U1536" s="5"/>
      <c r="V1536" s="5"/>
      <c r="W1536" s="5">
        <v>5.6</v>
      </c>
    </row>
    <row r="1537" spans="1:23">
      <c r="A1537" s="4" t="s">
        <v>56</v>
      </c>
      <c r="B1537" s="5"/>
      <c r="C1537" s="5"/>
      <c r="D1537" s="5"/>
      <c r="E1537" s="5"/>
      <c r="F1537" s="5"/>
      <c r="G1537" s="5"/>
      <c r="H1537" s="4" t="s">
        <v>38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 t="s">
        <v>86</v>
      </c>
      <c r="S1537" s="5"/>
      <c r="T1537" s="5" t="s">
        <v>57</v>
      </c>
      <c r="U1537" s="5"/>
      <c r="V1537" s="5"/>
      <c r="W1537" s="5">
        <v>6.4</v>
      </c>
    </row>
    <row r="1538" spans="1:23">
      <c r="A1538" s="3" t="s">
        <v>56</v>
      </c>
      <c r="B1538" s="2"/>
      <c r="C1538" s="2"/>
      <c r="D1538" s="2"/>
      <c r="E1538" s="2"/>
      <c r="F1538" s="2"/>
      <c r="G1538" s="2"/>
      <c r="H1538" s="3" t="s">
        <v>38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 t="s">
        <v>86</v>
      </c>
      <c r="S1538" s="2"/>
      <c r="T1538" s="2" t="s">
        <v>57</v>
      </c>
      <c r="U1538" s="2"/>
      <c r="V1538" s="2"/>
      <c r="W1538" s="2">
        <v>6.6</v>
      </c>
    </row>
    <row r="1539" spans="1:23">
      <c r="A1539" s="4" t="s">
        <v>56</v>
      </c>
      <c r="B1539" s="5"/>
      <c r="C1539" s="5"/>
      <c r="D1539" s="5"/>
      <c r="E1539" s="5"/>
      <c r="F1539" s="5"/>
      <c r="G1539" s="5"/>
      <c r="H1539" s="4" t="s">
        <v>38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 t="s">
        <v>86</v>
      </c>
      <c r="S1539" s="5"/>
      <c r="T1539" s="5" t="s">
        <v>57</v>
      </c>
      <c r="U1539" s="5"/>
      <c r="V1539" s="5"/>
      <c r="W1539" s="5">
        <v>7</v>
      </c>
    </row>
    <row r="1540" spans="1:23">
      <c r="A1540" s="4" t="s">
        <v>56</v>
      </c>
      <c r="B1540" s="5"/>
      <c r="C1540" s="5"/>
      <c r="D1540" s="5"/>
      <c r="E1540" s="5"/>
      <c r="F1540" s="5"/>
      <c r="G1540" s="5"/>
      <c r="H1540" s="4" t="s">
        <v>38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 t="s">
        <v>86</v>
      </c>
      <c r="S1540" s="5"/>
      <c r="T1540" s="5" t="s">
        <v>57</v>
      </c>
      <c r="U1540" s="5"/>
      <c r="V1540" s="5"/>
      <c r="W1540" s="5">
        <v>7.5</v>
      </c>
    </row>
    <row r="1541" spans="1:23">
      <c r="A1541" s="4" t="s">
        <v>56</v>
      </c>
      <c r="B1541" s="5"/>
      <c r="C1541" s="5"/>
      <c r="D1541" s="5"/>
      <c r="E1541" s="5"/>
      <c r="F1541" s="5"/>
      <c r="G1541" s="5"/>
      <c r="H1541" s="4" t="s">
        <v>38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 t="s">
        <v>86</v>
      </c>
      <c r="S1541" s="5"/>
      <c r="T1541" s="5" t="s">
        <v>57</v>
      </c>
      <c r="U1541" s="5"/>
      <c r="V1541" s="5"/>
      <c r="W1541" s="5">
        <v>7.6</v>
      </c>
    </row>
    <row r="1542" spans="1:23">
      <c r="A1542" s="3" t="s">
        <v>56</v>
      </c>
      <c r="B1542" s="2"/>
      <c r="C1542" s="2"/>
      <c r="D1542" s="2"/>
      <c r="E1542" s="2"/>
      <c r="F1542" s="2"/>
      <c r="G1542" s="2"/>
      <c r="H1542" s="3" t="s">
        <v>38</v>
      </c>
      <c r="I1542" s="2"/>
      <c r="J1542" s="2" t="s">
        <v>70</v>
      </c>
      <c r="K1542" s="2"/>
      <c r="L1542" s="2"/>
      <c r="M1542" s="2"/>
      <c r="N1542" s="2"/>
      <c r="O1542" s="2"/>
      <c r="P1542" s="2" t="s">
        <v>90</v>
      </c>
      <c r="Q1542" s="2"/>
      <c r="R1542" s="2"/>
      <c r="S1542" s="2"/>
      <c r="T1542" s="2" t="s">
        <v>57</v>
      </c>
      <c r="U1542" s="2"/>
      <c r="V1542" s="2"/>
      <c r="W1542" s="2">
        <v>3.1</v>
      </c>
    </row>
    <row r="1543" spans="1:23">
      <c r="A1543" s="3" t="s">
        <v>56</v>
      </c>
      <c r="B1543" s="2"/>
      <c r="C1543" s="2"/>
      <c r="D1543" s="2"/>
      <c r="E1543" s="2"/>
      <c r="F1543" s="2"/>
      <c r="G1543" s="2"/>
      <c r="H1543" s="3" t="s">
        <v>38</v>
      </c>
      <c r="I1543" s="2"/>
      <c r="J1543" s="2"/>
      <c r="K1543" s="2"/>
      <c r="L1543" s="2"/>
      <c r="M1543" s="2"/>
      <c r="N1543" s="2"/>
      <c r="O1543" s="2"/>
      <c r="P1543" s="2" t="s">
        <v>90</v>
      </c>
      <c r="Q1543" s="2"/>
      <c r="R1543" s="2"/>
      <c r="S1543" s="2"/>
      <c r="T1543" s="2" t="s">
        <v>57</v>
      </c>
      <c r="U1543" s="2"/>
      <c r="V1543" s="2"/>
      <c r="W1543" s="2">
        <v>6.1</v>
      </c>
    </row>
    <row r="1544" spans="1:23">
      <c r="A1544" s="3" t="s">
        <v>56</v>
      </c>
      <c r="B1544" s="2"/>
      <c r="C1544" s="2"/>
      <c r="D1544" s="2"/>
      <c r="E1544" s="2"/>
      <c r="F1544" s="2"/>
      <c r="G1544" s="2"/>
      <c r="H1544" s="3" t="s">
        <v>38</v>
      </c>
      <c r="I1544" s="2"/>
      <c r="J1544" s="2" t="s">
        <v>70</v>
      </c>
      <c r="K1544" s="2"/>
      <c r="L1544" s="2"/>
      <c r="M1544" s="2" t="s">
        <v>94</v>
      </c>
      <c r="N1544" s="2"/>
      <c r="O1544" s="2"/>
      <c r="P1544" s="2"/>
      <c r="Q1544" s="2"/>
      <c r="R1544" s="2"/>
      <c r="S1544" s="2"/>
      <c r="T1544" s="2" t="s">
        <v>57</v>
      </c>
      <c r="U1544" s="2"/>
      <c r="V1544" s="2"/>
      <c r="W1544" s="2">
        <v>3.6</v>
      </c>
    </row>
    <row r="1545" spans="1:23">
      <c r="A1545" s="3" t="s">
        <v>56</v>
      </c>
      <c r="B1545" s="2"/>
      <c r="C1545" s="2"/>
      <c r="D1545" s="2"/>
      <c r="E1545" s="2"/>
      <c r="F1545" s="2"/>
      <c r="G1545" s="2"/>
      <c r="H1545" s="3" t="s">
        <v>38</v>
      </c>
      <c r="I1545" s="2"/>
      <c r="J1545" s="2"/>
      <c r="K1545" s="2"/>
      <c r="L1545" s="2"/>
      <c r="M1545" s="2" t="s">
        <v>94</v>
      </c>
      <c r="N1545" s="2"/>
      <c r="O1545" s="2"/>
      <c r="P1545" s="2"/>
      <c r="Q1545" s="2"/>
      <c r="R1545" s="2"/>
      <c r="S1545" s="2"/>
      <c r="T1545" s="2" t="s">
        <v>57</v>
      </c>
      <c r="U1545" s="2"/>
      <c r="V1545" s="2"/>
      <c r="W1545" s="2">
        <v>5.9</v>
      </c>
    </row>
    <row r="1546" spans="1:23">
      <c r="A1546" s="4" t="s">
        <v>56</v>
      </c>
      <c r="B1546" s="5"/>
      <c r="C1546" s="5"/>
      <c r="D1546" s="5"/>
      <c r="E1546" s="5"/>
      <c r="F1546" s="5"/>
      <c r="G1546" s="5"/>
      <c r="H1546" s="4" t="s">
        <v>38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 t="s">
        <v>57</v>
      </c>
      <c r="U1546" s="5"/>
      <c r="V1546" s="5"/>
      <c r="W1546" s="5">
        <v>4.7</v>
      </c>
    </row>
    <row r="1547" spans="1:23">
      <c r="A1547" s="3" t="s">
        <v>56</v>
      </c>
      <c r="B1547" s="2"/>
      <c r="C1547" s="2"/>
      <c r="D1547" s="2"/>
      <c r="E1547" s="2"/>
      <c r="F1547" s="2"/>
      <c r="G1547" s="2"/>
      <c r="H1547" s="3" t="s">
        <v>38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 t="s">
        <v>57</v>
      </c>
      <c r="U1547" s="2"/>
      <c r="V1547" s="2"/>
      <c r="W1547" s="2">
        <v>5.5</v>
      </c>
    </row>
    <row r="1548" spans="1:23">
      <c r="A1548" s="4" t="s">
        <v>56</v>
      </c>
      <c r="B1548" s="5"/>
      <c r="C1548" s="5"/>
      <c r="D1548" s="5"/>
      <c r="E1548" s="5"/>
      <c r="F1548" s="5"/>
      <c r="G1548" s="5"/>
      <c r="H1548" s="4" t="s">
        <v>38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 t="s">
        <v>57</v>
      </c>
      <c r="U1548" s="5"/>
      <c r="V1548" s="5"/>
      <c r="W1548" s="5">
        <v>5.6</v>
      </c>
    </row>
    <row r="1549" spans="1:23">
      <c r="A1549" s="4" t="s">
        <v>56</v>
      </c>
      <c r="B1549" s="5"/>
      <c r="C1549" s="5"/>
      <c r="D1549" s="5"/>
      <c r="E1549" s="5"/>
      <c r="F1549" s="5"/>
      <c r="G1549" s="5"/>
      <c r="H1549" s="4" t="s">
        <v>38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 t="s">
        <v>57</v>
      </c>
      <c r="U1549" s="5"/>
      <c r="V1549" s="5"/>
      <c r="W1549" s="5">
        <v>5.8</v>
      </c>
    </row>
    <row r="1550" spans="1:23">
      <c r="A1550" s="3" t="s">
        <v>56</v>
      </c>
      <c r="B1550" s="2"/>
      <c r="C1550" s="2"/>
      <c r="D1550" s="2"/>
      <c r="E1550" s="2"/>
      <c r="F1550" s="2"/>
      <c r="G1550" s="2"/>
      <c r="H1550" s="3" t="s">
        <v>38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 t="s">
        <v>57</v>
      </c>
      <c r="U1550" s="2"/>
      <c r="V1550" s="2"/>
      <c r="W1550" s="2">
        <v>6.2</v>
      </c>
    </row>
    <row r="1551" spans="1:23">
      <c r="A1551" s="3" t="s">
        <v>56</v>
      </c>
      <c r="B1551" s="2"/>
      <c r="C1551" s="2"/>
      <c r="D1551" s="2"/>
      <c r="E1551" s="2"/>
      <c r="F1551" s="2"/>
      <c r="G1551" s="2"/>
      <c r="H1551" s="3" t="s">
        <v>38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 t="s">
        <v>57</v>
      </c>
      <c r="U1551" s="2"/>
      <c r="V1551" s="2"/>
      <c r="W1551" s="2">
        <v>6.2</v>
      </c>
    </row>
    <row r="1552" spans="1:23">
      <c r="A1552" s="3" t="s">
        <v>56</v>
      </c>
      <c r="B1552" s="2"/>
      <c r="C1552" s="2"/>
      <c r="D1552" s="2"/>
      <c r="E1552" s="2"/>
      <c r="F1552" s="2"/>
      <c r="G1552" s="2"/>
      <c r="H1552" s="3" t="s">
        <v>38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 t="s">
        <v>57</v>
      </c>
      <c r="U1552" s="2"/>
      <c r="V1552" s="2"/>
      <c r="W1552" s="2">
        <v>6.2</v>
      </c>
    </row>
    <row r="1553" spans="1:23">
      <c r="A1553" s="3" t="s">
        <v>56</v>
      </c>
      <c r="B1553" s="2"/>
      <c r="C1553" s="2"/>
      <c r="D1553" s="2"/>
      <c r="E1553" s="2"/>
      <c r="F1553" s="2"/>
      <c r="G1553" s="2"/>
      <c r="H1553" s="3" t="s">
        <v>38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 t="s">
        <v>57</v>
      </c>
      <c r="U1553" s="2"/>
      <c r="V1553" s="2"/>
      <c r="W1553" s="2">
        <v>6.4</v>
      </c>
    </row>
    <row r="1554" spans="1:23">
      <c r="A1554" s="4" t="s">
        <v>56</v>
      </c>
      <c r="B1554" s="5"/>
      <c r="C1554" s="5"/>
      <c r="D1554" s="5"/>
      <c r="E1554" s="5"/>
      <c r="F1554" s="5"/>
      <c r="G1554" s="5"/>
      <c r="H1554" s="4" t="s">
        <v>38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 t="s">
        <v>57</v>
      </c>
      <c r="U1554" s="5"/>
      <c r="V1554" s="5"/>
      <c r="W1554" s="5">
        <v>6.4</v>
      </c>
    </row>
    <row r="1555" spans="1:23">
      <c r="A1555" s="3" t="s">
        <v>56</v>
      </c>
      <c r="B1555" s="2"/>
      <c r="C1555" s="2"/>
      <c r="D1555" s="2"/>
      <c r="E1555" s="2"/>
      <c r="F1555" s="2"/>
      <c r="G1555" s="2"/>
      <c r="H1555" s="3" t="s">
        <v>38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 t="s">
        <v>57</v>
      </c>
      <c r="U1555" s="2"/>
      <c r="V1555" s="2"/>
      <c r="W1555" s="2">
        <v>6.5</v>
      </c>
    </row>
    <row r="1556" spans="1:23">
      <c r="A1556" s="3" t="s">
        <v>56</v>
      </c>
      <c r="B1556" s="2"/>
      <c r="C1556" s="2"/>
      <c r="D1556" s="2"/>
      <c r="E1556" s="2"/>
      <c r="F1556" s="2"/>
      <c r="G1556" s="2"/>
      <c r="H1556" s="3" t="s">
        <v>38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 t="s">
        <v>57</v>
      </c>
      <c r="U1556" s="2"/>
      <c r="V1556" s="2"/>
      <c r="W1556" s="2">
        <v>6.5</v>
      </c>
    </row>
    <row r="1557" spans="1:23">
      <c r="A1557" s="3" t="s">
        <v>56</v>
      </c>
      <c r="B1557" s="2"/>
      <c r="C1557" s="2"/>
      <c r="D1557" s="2"/>
      <c r="E1557" s="2"/>
      <c r="F1557" s="2"/>
      <c r="G1557" s="2"/>
      <c r="H1557" s="3" t="s">
        <v>38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 t="s">
        <v>57</v>
      </c>
      <c r="U1557" s="2"/>
      <c r="V1557" s="2"/>
      <c r="W1557" s="2">
        <v>6.5</v>
      </c>
    </row>
    <row r="1558" spans="1:23">
      <c r="A1558" s="4" t="s">
        <v>56</v>
      </c>
      <c r="B1558" s="5"/>
      <c r="C1558" s="5"/>
      <c r="D1558" s="5"/>
      <c r="E1558" s="5"/>
      <c r="F1558" s="5"/>
      <c r="G1558" s="5"/>
      <c r="H1558" s="4" t="s">
        <v>38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 t="s">
        <v>57</v>
      </c>
      <c r="U1558" s="5"/>
      <c r="V1558" s="5"/>
      <c r="W1558" s="5">
        <v>6.6</v>
      </c>
    </row>
    <row r="1559" spans="1:23">
      <c r="A1559" s="3" t="s">
        <v>56</v>
      </c>
      <c r="B1559" s="2"/>
      <c r="C1559" s="2"/>
      <c r="D1559" s="2"/>
      <c r="E1559" s="2"/>
      <c r="F1559" s="2"/>
      <c r="G1559" s="2"/>
      <c r="H1559" s="3" t="s">
        <v>38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 t="s">
        <v>57</v>
      </c>
      <c r="U1559" s="2"/>
      <c r="V1559" s="2"/>
      <c r="W1559" s="2">
        <v>6.8</v>
      </c>
    </row>
    <row r="1560" spans="1:23">
      <c r="A1560" s="3" t="s">
        <v>56</v>
      </c>
      <c r="B1560" s="2"/>
      <c r="C1560" s="2"/>
      <c r="D1560" s="2"/>
      <c r="E1560" s="2"/>
      <c r="F1560" s="2"/>
      <c r="G1560" s="2"/>
      <c r="H1560" s="3" t="s">
        <v>38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 t="s">
        <v>57</v>
      </c>
      <c r="U1560" s="2"/>
      <c r="V1560" s="2"/>
      <c r="W1560" s="2">
        <v>6.9</v>
      </c>
    </row>
    <row r="1561" spans="1:23">
      <c r="A1561" s="3" t="s">
        <v>56</v>
      </c>
      <c r="B1561" s="2"/>
      <c r="C1561" s="2"/>
      <c r="D1561" s="2"/>
      <c r="E1561" s="2"/>
      <c r="F1561" s="2"/>
      <c r="G1561" s="2"/>
      <c r="H1561" s="3" t="s">
        <v>38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 t="s">
        <v>57</v>
      </c>
      <c r="U1561" s="2"/>
      <c r="V1561" s="2"/>
      <c r="W1561" s="2">
        <v>7.1</v>
      </c>
    </row>
    <row r="1562" spans="1:23">
      <c r="A1562" s="4" t="s">
        <v>56</v>
      </c>
      <c r="B1562" s="5"/>
      <c r="C1562" s="5"/>
      <c r="D1562" s="5"/>
      <c r="E1562" s="5"/>
      <c r="F1562" s="5"/>
      <c r="G1562" s="5"/>
      <c r="H1562" s="4" t="s">
        <v>38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 t="s">
        <v>57</v>
      </c>
      <c r="U1562" s="5"/>
      <c r="V1562" s="5"/>
      <c r="W1562" s="5">
        <v>7.1</v>
      </c>
    </row>
    <row r="1563" spans="1:23">
      <c r="A1563" s="4" t="s">
        <v>56</v>
      </c>
      <c r="B1563" s="5"/>
      <c r="C1563" s="5"/>
      <c r="D1563" s="5"/>
      <c r="E1563" s="5"/>
      <c r="F1563" s="5"/>
      <c r="G1563" s="5"/>
      <c r="H1563" s="4" t="s">
        <v>38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 t="s">
        <v>57</v>
      </c>
      <c r="U1563" s="5"/>
      <c r="V1563" s="5"/>
      <c r="W1563" s="5">
        <v>8.1999999999999993</v>
      </c>
    </row>
    <row r="1564" spans="1:23">
      <c r="A1564" s="4" t="s">
        <v>56</v>
      </c>
      <c r="B1564" s="5"/>
      <c r="C1564" s="5"/>
      <c r="D1564" s="5"/>
      <c r="E1564" s="5"/>
      <c r="F1564" s="5"/>
      <c r="G1564" s="5"/>
      <c r="H1564" s="4" t="s">
        <v>38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 t="s">
        <v>86</v>
      </c>
      <c r="S1564" s="5" t="s">
        <v>520</v>
      </c>
      <c r="T1564" s="5"/>
      <c r="U1564" s="5"/>
      <c r="V1564" s="5"/>
      <c r="W1564" s="5">
        <v>7.1</v>
      </c>
    </row>
    <row r="1565" spans="1:23">
      <c r="A1565" s="3" t="s">
        <v>56</v>
      </c>
      <c r="B1565" s="2"/>
      <c r="C1565" s="2"/>
      <c r="D1565" s="2"/>
      <c r="E1565" s="2"/>
      <c r="F1565" s="2"/>
      <c r="G1565" s="2"/>
      <c r="H1565" s="3" t="s">
        <v>38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 t="s">
        <v>520</v>
      </c>
      <c r="T1565" s="2"/>
      <c r="U1565" s="2"/>
      <c r="V1565" s="2"/>
      <c r="W1565" s="2">
        <v>4.5</v>
      </c>
    </row>
    <row r="1566" spans="1:23">
      <c r="A1566" s="3" t="s">
        <v>56</v>
      </c>
      <c r="B1566" s="2"/>
      <c r="C1566" s="2"/>
      <c r="D1566" s="2"/>
      <c r="E1566" s="2"/>
      <c r="F1566" s="2"/>
      <c r="G1566" s="2"/>
      <c r="H1566" s="3" t="s">
        <v>38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 t="s">
        <v>520</v>
      </c>
      <c r="T1566" s="2"/>
      <c r="U1566" s="2"/>
      <c r="V1566" s="2"/>
      <c r="W1566" s="2">
        <v>5.9</v>
      </c>
    </row>
    <row r="1567" spans="1:23">
      <c r="A1567" s="3" t="s">
        <v>56</v>
      </c>
      <c r="B1567" s="2"/>
      <c r="C1567" s="2"/>
      <c r="D1567" s="2"/>
      <c r="E1567" s="2"/>
      <c r="F1567" s="2"/>
      <c r="G1567" s="2"/>
      <c r="H1567" s="3" t="s">
        <v>38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 t="s">
        <v>520</v>
      </c>
      <c r="T1567" s="2"/>
      <c r="U1567" s="2"/>
      <c r="V1567" s="2"/>
      <c r="W1567" s="2">
        <v>6.6</v>
      </c>
    </row>
    <row r="1568" spans="1:23">
      <c r="A1568" s="4" t="s">
        <v>56</v>
      </c>
      <c r="B1568" s="5"/>
      <c r="C1568" s="5"/>
      <c r="D1568" s="5"/>
      <c r="E1568" s="5"/>
      <c r="F1568" s="5"/>
      <c r="G1568" s="5"/>
      <c r="H1568" s="4" t="s">
        <v>38</v>
      </c>
      <c r="I1568" s="5"/>
      <c r="J1568" s="5"/>
      <c r="K1568" s="5"/>
      <c r="L1568" s="5"/>
      <c r="M1568" s="5"/>
      <c r="N1568" s="5"/>
      <c r="O1568" s="5"/>
      <c r="P1568" s="5" t="s">
        <v>90</v>
      </c>
      <c r="Q1568" s="5"/>
      <c r="R1568" s="5" t="s">
        <v>86</v>
      </c>
      <c r="S1568" s="5"/>
      <c r="T1568" s="5"/>
      <c r="U1568" s="5"/>
      <c r="V1568" s="5"/>
      <c r="W1568" s="5">
        <v>7.7</v>
      </c>
    </row>
    <row r="1569" spans="1:23">
      <c r="A1569" s="3" t="s">
        <v>56</v>
      </c>
      <c r="B1569" s="2"/>
      <c r="C1569" s="2"/>
      <c r="D1569" s="2"/>
      <c r="E1569" s="2"/>
      <c r="F1569" s="2"/>
      <c r="G1569" s="2"/>
      <c r="H1569" s="3" t="s">
        <v>38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 t="s">
        <v>86</v>
      </c>
      <c r="S1569" s="2"/>
      <c r="T1569" s="2"/>
      <c r="U1569" s="2"/>
      <c r="V1569" s="2"/>
      <c r="W1569" s="2">
        <v>6</v>
      </c>
    </row>
    <row r="1570" spans="1:23">
      <c r="A1570" s="3" t="s">
        <v>56</v>
      </c>
      <c r="B1570" s="2"/>
      <c r="C1570" s="2"/>
      <c r="D1570" s="2"/>
      <c r="E1570" s="2"/>
      <c r="F1570" s="2"/>
      <c r="G1570" s="2"/>
      <c r="H1570" s="3" t="s">
        <v>38</v>
      </c>
      <c r="I1570" s="2"/>
      <c r="J1570" s="2"/>
      <c r="K1570" s="2"/>
      <c r="L1570" s="2"/>
      <c r="M1570" s="2"/>
      <c r="N1570" s="2" t="s">
        <v>128</v>
      </c>
      <c r="O1570" s="2"/>
      <c r="P1570" s="2"/>
      <c r="Q1570" s="2" t="s">
        <v>87</v>
      </c>
      <c r="R1570" s="2"/>
      <c r="S1570" s="2"/>
      <c r="T1570" s="2"/>
      <c r="U1570" s="2"/>
      <c r="V1570" s="2"/>
      <c r="W1570" s="2">
        <v>6.1</v>
      </c>
    </row>
    <row r="1571" spans="1:23">
      <c r="A1571" s="3" t="s">
        <v>56</v>
      </c>
      <c r="B1571" s="2"/>
      <c r="C1571" s="2"/>
      <c r="D1571" s="2"/>
      <c r="E1571" s="2"/>
      <c r="F1571" s="2"/>
      <c r="G1571" s="2"/>
      <c r="H1571" s="3" t="s">
        <v>38</v>
      </c>
      <c r="I1571" s="2"/>
      <c r="J1571" s="2" t="s">
        <v>70</v>
      </c>
      <c r="K1571" s="2"/>
      <c r="L1571" s="2"/>
      <c r="M1571" s="2"/>
      <c r="N1571" s="2"/>
      <c r="O1571" s="2"/>
      <c r="P1571" s="2"/>
      <c r="Q1571" s="2" t="s">
        <v>87</v>
      </c>
      <c r="R1571" s="2"/>
      <c r="S1571" s="2"/>
      <c r="T1571" s="2"/>
      <c r="U1571" s="2"/>
      <c r="V1571" s="2"/>
      <c r="W1571" s="2">
        <v>6.1</v>
      </c>
    </row>
    <row r="1572" spans="1:23">
      <c r="A1572" s="4" t="s">
        <v>56</v>
      </c>
      <c r="B1572" s="5"/>
      <c r="C1572" s="5"/>
      <c r="D1572" s="5"/>
      <c r="E1572" s="5"/>
      <c r="F1572" s="5"/>
      <c r="G1572" s="5"/>
      <c r="H1572" s="4" t="s">
        <v>38</v>
      </c>
      <c r="I1572" s="5"/>
      <c r="J1572" s="5"/>
      <c r="K1572" s="5"/>
      <c r="L1572" s="5"/>
      <c r="M1572" s="5"/>
      <c r="N1572" s="5"/>
      <c r="O1572" s="5"/>
      <c r="P1572" s="5"/>
      <c r="Q1572" s="5" t="s">
        <v>87</v>
      </c>
      <c r="R1572" s="5"/>
      <c r="S1572" s="5"/>
      <c r="T1572" s="5"/>
      <c r="U1572" s="5"/>
      <c r="V1572" s="5"/>
      <c r="W1572" s="5">
        <v>6.9</v>
      </c>
    </row>
    <row r="1573" spans="1:23">
      <c r="A1573" s="3" t="s">
        <v>56</v>
      </c>
      <c r="B1573" s="2"/>
      <c r="C1573" s="2"/>
      <c r="D1573" s="2"/>
      <c r="E1573" s="2"/>
      <c r="F1573" s="2"/>
      <c r="G1573" s="2"/>
      <c r="H1573" s="3" t="s">
        <v>38</v>
      </c>
      <c r="I1573" s="2"/>
      <c r="J1573" s="2"/>
      <c r="K1573" s="2"/>
      <c r="L1573" s="2"/>
      <c r="M1573" s="2"/>
      <c r="N1573" s="2"/>
      <c r="O1573" s="2"/>
      <c r="P1573" s="2"/>
      <c r="Q1573" s="2" t="s">
        <v>87</v>
      </c>
      <c r="R1573" s="2"/>
      <c r="S1573" s="2"/>
      <c r="T1573" s="2"/>
      <c r="U1573" s="2"/>
      <c r="V1573" s="2"/>
      <c r="W1573" s="2">
        <v>7.9</v>
      </c>
    </row>
    <row r="1574" spans="1:23">
      <c r="A1574" s="4" t="s">
        <v>56</v>
      </c>
      <c r="B1574" s="5"/>
      <c r="C1574" s="5"/>
      <c r="D1574" s="5"/>
      <c r="E1574" s="5"/>
      <c r="F1574" s="5"/>
      <c r="G1574" s="5"/>
      <c r="H1574" s="4" t="s">
        <v>38</v>
      </c>
      <c r="I1574" s="5"/>
      <c r="J1574" s="5"/>
      <c r="K1574" s="5"/>
      <c r="L1574" s="5"/>
      <c r="M1574" s="5"/>
      <c r="N1574" s="5"/>
      <c r="O1574" s="5"/>
      <c r="P1574" s="5"/>
      <c r="Q1574" s="5" t="s">
        <v>87</v>
      </c>
      <c r="R1574" s="5"/>
      <c r="S1574" s="5"/>
      <c r="T1574" s="5"/>
      <c r="U1574" s="5"/>
      <c r="V1574" s="5"/>
      <c r="W1574" s="5">
        <v>8.5</v>
      </c>
    </row>
    <row r="1575" spans="1:23">
      <c r="A1575" s="4" t="s">
        <v>56</v>
      </c>
      <c r="B1575" s="5"/>
      <c r="C1575" s="5"/>
      <c r="D1575" s="5"/>
      <c r="E1575" s="5"/>
      <c r="F1575" s="5"/>
      <c r="G1575" s="5"/>
      <c r="H1575" s="4" t="s">
        <v>38</v>
      </c>
      <c r="I1575" s="5"/>
      <c r="J1575" s="5" t="s">
        <v>70</v>
      </c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>
        <v>5.6</v>
      </c>
    </row>
    <row r="1576" spans="1:23">
      <c r="A1576" s="4" t="s">
        <v>56</v>
      </c>
      <c r="B1576" s="5"/>
      <c r="C1576" s="5"/>
      <c r="D1576" s="5"/>
      <c r="E1576" s="5"/>
      <c r="F1576" s="5"/>
      <c r="G1576" s="5"/>
      <c r="H1576" s="4" t="s">
        <v>38</v>
      </c>
      <c r="I1576" s="5"/>
      <c r="J1576" s="5" t="s">
        <v>70</v>
      </c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>
        <v>7.6</v>
      </c>
    </row>
    <row r="1577" spans="1:23">
      <c r="A1577" s="4" t="s">
        <v>56</v>
      </c>
      <c r="B1577" s="5"/>
      <c r="C1577" s="5"/>
      <c r="D1577" s="5"/>
      <c r="E1577" s="5"/>
      <c r="F1577" s="5"/>
      <c r="G1577" s="5"/>
      <c r="H1577" s="4" t="s">
        <v>38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>
        <v>4.0999999999999996</v>
      </c>
    </row>
    <row r="1578" spans="1:23">
      <c r="A1578" s="3" t="s">
        <v>56</v>
      </c>
      <c r="B1578" s="2"/>
      <c r="C1578" s="2"/>
      <c r="D1578" s="2"/>
      <c r="E1578" s="2"/>
      <c r="F1578" s="2"/>
      <c r="G1578" s="2"/>
      <c r="H1578" s="3" t="s">
        <v>38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>
        <v>4.7</v>
      </c>
    </row>
    <row r="1579" spans="1:23">
      <c r="A1579" s="3" t="s">
        <v>56</v>
      </c>
      <c r="B1579" s="2"/>
      <c r="C1579" s="2"/>
      <c r="D1579" s="2"/>
      <c r="E1579" s="2"/>
      <c r="F1579" s="2"/>
      <c r="G1579" s="2"/>
      <c r="H1579" s="3" t="s">
        <v>38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>
        <v>5.6</v>
      </c>
    </row>
    <row r="1580" spans="1:23">
      <c r="A1580" s="4" t="s">
        <v>56</v>
      </c>
      <c r="B1580" s="5"/>
      <c r="C1580" s="5"/>
      <c r="D1580" s="5"/>
      <c r="E1580" s="5"/>
      <c r="F1580" s="5"/>
      <c r="G1580" s="5"/>
      <c r="H1580" s="4" t="s">
        <v>38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>
        <v>6.4</v>
      </c>
    </row>
    <row r="1581" spans="1:23">
      <c r="A1581" s="4" t="s">
        <v>56</v>
      </c>
      <c r="B1581" s="5"/>
      <c r="C1581" s="5"/>
      <c r="D1581" s="5"/>
      <c r="E1581" s="5"/>
      <c r="F1581" s="5"/>
      <c r="G1581" s="5"/>
      <c r="H1581" s="4" t="s">
        <v>38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>
        <v>6.4</v>
      </c>
    </row>
    <row r="1582" spans="1:23">
      <c r="A1582" s="3" t="s">
        <v>56</v>
      </c>
      <c r="B1582" s="2"/>
      <c r="C1582" s="2"/>
      <c r="D1582" s="2"/>
      <c r="E1582" s="2"/>
      <c r="F1582" s="2"/>
      <c r="G1582" s="2"/>
      <c r="H1582" s="3" t="s">
        <v>38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>
        <v>6.7</v>
      </c>
    </row>
    <row r="1583" spans="1:23">
      <c r="A1583" s="6"/>
      <c r="B1583" s="2"/>
      <c r="C1583" s="2"/>
      <c r="D1583" s="2"/>
      <c r="E1583" s="2"/>
      <c r="F1583" s="2"/>
      <c r="G1583" s="2"/>
      <c r="H1583" s="3" t="s">
        <v>38</v>
      </c>
      <c r="I1583" s="2"/>
      <c r="J1583" s="2"/>
      <c r="K1583" s="2"/>
      <c r="L1583" s="2"/>
      <c r="M1583" s="2"/>
      <c r="N1583" s="2"/>
      <c r="O1583" s="2"/>
      <c r="P1583" s="2"/>
      <c r="Q1583" s="2" t="s">
        <v>87</v>
      </c>
      <c r="R1583" s="2"/>
      <c r="S1583" s="2"/>
      <c r="T1583" s="2"/>
      <c r="U1583" s="2" t="s">
        <v>207</v>
      </c>
      <c r="V1583" s="2" t="s">
        <v>92</v>
      </c>
      <c r="W1583" s="2">
        <v>6.8</v>
      </c>
    </row>
    <row r="1584" spans="1:23">
      <c r="A1584" s="6"/>
      <c r="B1584" s="5"/>
      <c r="C1584" s="5"/>
      <c r="D1584" s="5"/>
      <c r="E1584" s="5"/>
      <c r="F1584" s="5"/>
      <c r="G1584" s="5"/>
      <c r="H1584" s="4" t="s">
        <v>38</v>
      </c>
      <c r="I1584" s="5"/>
      <c r="J1584" s="5"/>
      <c r="K1584" s="5"/>
      <c r="L1584" s="5"/>
      <c r="M1584" s="5"/>
      <c r="N1584" s="5"/>
      <c r="O1584" s="5"/>
      <c r="P1584" s="5"/>
      <c r="Q1584" s="5" t="s">
        <v>87</v>
      </c>
      <c r="R1584" s="5"/>
      <c r="S1584" s="5"/>
      <c r="T1584" s="5"/>
      <c r="U1584" s="5" t="s">
        <v>207</v>
      </c>
      <c r="V1584" s="5" t="s">
        <v>92</v>
      </c>
      <c r="W1584" s="5">
        <v>7.5</v>
      </c>
    </row>
    <row r="1585" spans="1:23">
      <c r="A1585" s="6"/>
      <c r="B1585" s="5"/>
      <c r="C1585" s="5"/>
      <c r="D1585" s="5"/>
      <c r="E1585" s="5"/>
      <c r="F1585" s="5"/>
      <c r="G1585" s="5"/>
      <c r="H1585" s="4" t="s">
        <v>38</v>
      </c>
      <c r="I1585" s="5"/>
      <c r="J1585" s="5"/>
      <c r="K1585" s="5"/>
      <c r="L1585" s="5" t="s">
        <v>80</v>
      </c>
      <c r="M1585" s="5"/>
      <c r="N1585" s="5"/>
      <c r="O1585" s="5"/>
      <c r="P1585" s="5"/>
      <c r="Q1585" s="5"/>
      <c r="R1585" s="5"/>
      <c r="S1585" s="5"/>
      <c r="T1585" s="5"/>
      <c r="U1585" s="5" t="s">
        <v>207</v>
      </c>
      <c r="V1585" s="5" t="s">
        <v>92</v>
      </c>
      <c r="W1585" s="5">
        <v>6</v>
      </c>
    </row>
    <row r="1586" spans="1:23">
      <c r="A1586" s="6"/>
      <c r="B1586" s="5"/>
      <c r="C1586" s="5"/>
      <c r="D1586" s="5"/>
      <c r="E1586" s="5"/>
      <c r="F1586" s="5"/>
      <c r="G1586" s="5"/>
      <c r="H1586" s="4" t="s">
        <v>38</v>
      </c>
      <c r="I1586" s="5"/>
      <c r="J1586" s="5"/>
      <c r="K1586" s="5"/>
      <c r="L1586" s="5"/>
      <c r="M1586" s="5"/>
      <c r="N1586" s="5"/>
      <c r="O1586" s="5"/>
      <c r="P1586" s="5"/>
      <c r="Q1586" s="5" t="s">
        <v>87</v>
      </c>
      <c r="R1586" s="5"/>
      <c r="S1586" s="5"/>
      <c r="T1586" s="5"/>
      <c r="U1586" s="5"/>
      <c r="V1586" s="5" t="s">
        <v>92</v>
      </c>
      <c r="W1586" s="5">
        <v>5.8</v>
      </c>
    </row>
    <row r="1587" spans="1:23">
      <c r="A1587" s="6"/>
      <c r="B1587" s="5"/>
      <c r="C1587" s="5"/>
      <c r="D1587" s="5"/>
      <c r="E1587" s="5"/>
      <c r="F1587" s="5"/>
      <c r="G1587" s="5"/>
      <c r="H1587" s="4" t="s">
        <v>38</v>
      </c>
      <c r="I1587" s="5"/>
      <c r="J1587" s="5"/>
      <c r="K1587" s="5"/>
      <c r="L1587" s="5"/>
      <c r="M1587" s="5"/>
      <c r="N1587" s="5"/>
      <c r="O1587" s="5"/>
      <c r="P1587" s="5"/>
      <c r="Q1587" s="5" t="s">
        <v>87</v>
      </c>
      <c r="R1587" s="5"/>
      <c r="S1587" s="5"/>
      <c r="T1587" s="5"/>
      <c r="U1587" s="5"/>
      <c r="V1587" s="5" t="s">
        <v>92</v>
      </c>
      <c r="W1587" s="5">
        <v>6.5</v>
      </c>
    </row>
    <row r="1588" spans="1:23">
      <c r="A1588" s="6"/>
      <c r="B1588" s="5"/>
      <c r="C1588" s="5"/>
      <c r="D1588" s="5"/>
      <c r="E1588" s="5"/>
      <c r="F1588" s="5"/>
      <c r="G1588" s="5"/>
      <c r="H1588" s="4" t="s">
        <v>38</v>
      </c>
      <c r="I1588" s="5"/>
      <c r="J1588" s="5"/>
      <c r="K1588" s="5"/>
      <c r="L1588" s="5"/>
      <c r="M1588" s="5"/>
      <c r="N1588" s="5"/>
      <c r="O1588" s="5"/>
      <c r="P1588" s="5"/>
      <c r="Q1588" s="5" t="s">
        <v>87</v>
      </c>
      <c r="R1588" s="5"/>
      <c r="S1588" s="5"/>
      <c r="T1588" s="5"/>
      <c r="U1588" s="5"/>
      <c r="V1588" s="5" t="s">
        <v>92</v>
      </c>
      <c r="W1588" s="5">
        <v>6.5</v>
      </c>
    </row>
    <row r="1589" spans="1:23">
      <c r="A1589" s="6"/>
      <c r="B1589" s="2"/>
      <c r="C1589" s="2"/>
      <c r="D1589" s="2"/>
      <c r="E1589" s="2"/>
      <c r="F1589" s="2"/>
      <c r="G1589" s="2"/>
      <c r="H1589" s="3" t="s">
        <v>38</v>
      </c>
      <c r="I1589" s="2"/>
      <c r="J1589" s="2"/>
      <c r="K1589" s="2"/>
      <c r="L1589" s="2"/>
      <c r="M1589" s="2"/>
      <c r="N1589" s="2"/>
      <c r="O1589" s="2"/>
      <c r="P1589" s="2"/>
      <c r="Q1589" s="2" t="s">
        <v>87</v>
      </c>
      <c r="R1589" s="2"/>
      <c r="S1589" s="2"/>
      <c r="T1589" s="2"/>
      <c r="U1589" s="2"/>
      <c r="V1589" s="2" t="s">
        <v>92</v>
      </c>
      <c r="W1589" s="2">
        <v>6.9</v>
      </c>
    </row>
    <row r="1590" spans="1:23">
      <c r="A1590" s="6"/>
      <c r="B1590" s="5"/>
      <c r="C1590" s="5"/>
      <c r="D1590" s="5"/>
      <c r="E1590" s="5"/>
      <c r="F1590" s="5"/>
      <c r="G1590" s="5"/>
      <c r="H1590" s="4" t="s">
        <v>38</v>
      </c>
      <c r="I1590" s="5"/>
      <c r="J1590" s="5"/>
      <c r="K1590" s="5"/>
      <c r="L1590" s="5"/>
      <c r="M1590" s="5"/>
      <c r="N1590" s="5"/>
      <c r="O1590" s="5"/>
      <c r="P1590" s="5"/>
      <c r="Q1590" s="5" t="s">
        <v>87</v>
      </c>
      <c r="R1590" s="5"/>
      <c r="S1590" s="5"/>
      <c r="T1590" s="5"/>
      <c r="U1590" s="5"/>
      <c r="V1590" s="5" t="s">
        <v>92</v>
      </c>
      <c r="W1590" s="5">
        <v>7.5</v>
      </c>
    </row>
    <row r="1591" spans="1:23">
      <c r="A1591" s="6"/>
      <c r="B1591" s="5"/>
      <c r="C1591" s="5"/>
      <c r="D1591" s="5"/>
      <c r="E1591" s="5"/>
      <c r="F1591" s="5"/>
      <c r="G1591" s="5"/>
      <c r="H1591" s="4" t="s">
        <v>38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 t="s">
        <v>92</v>
      </c>
      <c r="W1591" s="5">
        <v>6.6</v>
      </c>
    </row>
    <row r="1592" spans="1:23">
      <c r="A1592" s="6"/>
      <c r="B1592" s="5"/>
      <c r="C1592" s="5"/>
      <c r="D1592" s="5"/>
      <c r="E1592" s="5"/>
      <c r="F1592" s="5"/>
      <c r="G1592" s="5"/>
      <c r="H1592" s="4" t="s">
        <v>38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 t="s">
        <v>92</v>
      </c>
      <c r="W1592" s="5">
        <v>6.6</v>
      </c>
    </row>
    <row r="1593" spans="1:23">
      <c r="A1593" s="6"/>
      <c r="B1593" s="2"/>
      <c r="C1593" s="2"/>
      <c r="D1593" s="2"/>
      <c r="E1593" s="2"/>
      <c r="F1593" s="2"/>
      <c r="G1593" s="2"/>
      <c r="H1593" s="3" t="s">
        <v>38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 t="s">
        <v>92</v>
      </c>
      <c r="W1593" s="2">
        <v>8.3000000000000007</v>
      </c>
    </row>
    <row r="1594" spans="1:23">
      <c r="A1594" s="6"/>
      <c r="B1594" s="5"/>
      <c r="C1594" s="5"/>
      <c r="D1594" s="5"/>
      <c r="E1594" s="5"/>
      <c r="F1594" s="5"/>
      <c r="G1594" s="5"/>
      <c r="H1594" s="4" t="s">
        <v>38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 t="s">
        <v>92</v>
      </c>
      <c r="W1594" s="5">
        <v>8.5</v>
      </c>
    </row>
    <row r="1595" spans="1:23">
      <c r="A1595" s="6"/>
      <c r="B1595" s="5"/>
      <c r="C1595" s="5"/>
      <c r="D1595" s="5"/>
      <c r="E1595" s="5"/>
      <c r="F1595" s="5"/>
      <c r="G1595" s="5"/>
      <c r="H1595" s="4" t="s">
        <v>38</v>
      </c>
      <c r="I1595" s="5"/>
      <c r="J1595" s="5"/>
      <c r="K1595" s="5"/>
      <c r="L1595" s="5"/>
      <c r="M1595" s="5"/>
      <c r="N1595" s="5"/>
      <c r="O1595" s="5"/>
      <c r="P1595" s="5" t="s">
        <v>90</v>
      </c>
      <c r="Q1595" s="5" t="s">
        <v>87</v>
      </c>
      <c r="R1595" s="5"/>
      <c r="S1595" s="5"/>
      <c r="T1595" s="5" t="s">
        <v>57</v>
      </c>
      <c r="U1595" s="5" t="s">
        <v>207</v>
      </c>
      <c r="V1595" s="5"/>
      <c r="W1595" s="5">
        <v>7.1</v>
      </c>
    </row>
    <row r="1596" spans="1:23">
      <c r="A1596" s="6"/>
      <c r="B1596" s="5"/>
      <c r="C1596" s="5"/>
      <c r="D1596" s="5"/>
      <c r="E1596" s="5"/>
      <c r="F1596" s="5"/>
      <c r="G1596" s="5"/>
      <c r="H1596" s="4" t="s">
        <v>38</v>
      </c>
      <c r="I1596" s="5"/>
      <c r="J1596" s="5"/>
      <c r="K1596" s="5"/>
      <c r="L1596" s="5" t="s">
        <v>80</v>
      </c>
      <c r="M1596" s="5"/>
      <c r="N1596" s="5"/>
      <c r="O1596" s="5"/>
      <c r="P1596" s="5"/>
      <c r="Q1596" s="5"/>
      <c r="R1596" s="5"/>
      <c r="S1596" s="5"/>
      <c r="T1596" s="5" t="s">
        <v>57</v>
      </c>
      <c r="U1596" s="5" t="s">
        <v>207</v>
      </c>
      <c r="V1596" s="5"/>
      <c r="W1596" s="5">
        <v>6.7</v>
      </c>
    </row>
    <row r="1597" spans="1:23">
      <c r="A1597" s="6"/>
      <c r="B1597" s="5"/>
      <c r="C1597" s="5"/>
      <c r="D1597" s="5"/>
      <c r="E1597" s="5"/>
      <c r="F1597" s="5"/>
      <c r="G1597" s="5"/>
      <c r="H1597" s="4" t="s">
        <v>38</v>
      </c>
      <c r="I1597" s="5"/>
      <c r="J1597" s="5"/>
      <c r="K1597" s="5"/>
      <c r="L1597" s="5" t="s">
        <v>80</v>
      </c>
      <c r="M1597" s="5"/>
      <c r="N1597" s="5"/>
      <c r="O1597" s="5"/>
      <c r="P1597" s="5"/>
      <c r="Q1597" s="5"/>
      <c r="R1597" s="5"/>
      <c r="S1597" s="5"/>
      <c r="T1597" s="5" t="s">
        <v>57</v>
      </c>
      <c r="U1597" s="5" t="s">
        <v>207</v>
      </c>
      <c r="V1597" s="5"/>
      <c r="W1597" s="5">
        <v>7.1</v>
      </c>
    </row>
    <row r="1598" spans="1:23">
      <c r="A1598" s="6"/>
      <c r="B1598" s="2"/>
      <c r="C1598" s="2"/>
      <c r="D1598" s="2"/>
      <c r="E1598" s="2"/>
      <c r="F1598" s="2"/>
      <c r="G1598" s="2"/>
      <c r="H1598" s="3" t="s">
        <v>38</v>
      </c>
      <c r="I1598" s="2"/>
      <c r="J1598" s="2"/>
      <c r="K1598" s="2"/>
      <c r="L1598" s="2" t="s">
        <v>80</v>
      </c>
      <c r="M1598" s="2"/>
      <c r="N1598" s="2"/>
      <c r="O1598" s="2"/>
      <c r="P1598" s="2"/>
      <c r="Q1598" s="2"/>
      <c r="R1598" s="2"/>
      <c r="S1598" s="2"/>
      <c r="T1598" s="2" t="s">
        <v>57</v>
      </c>
      <c r="U1598" s="2" t="s">
        <v>207</v>
      </c>
      <c r="V1598" s="2"/>
      <c r="W1598" s="2">
        <v>7.3</v>
      </c>
    </row>
    <row r="1599" spans="1:23">
      <c r="A1599" s="6"/>
      <c r="B1599" s="2"/>
      <c r="C1599" s="2"/>
      <c r="D1599" s="2"/>
      <c r="E1599" s="2"/>
      <c r="F1599" s="2"/>
      <c r="G1599" s="2"/>
      <c r="H1599" s="3" t="s">
        <v>38</v>
      </c>
      <c r="I1599" s="2"/>
      <c r="J1599" s="2"/>
      <c r="K1599" s="2"/>
      <c r="L1599" s="2" t="s">
        <v>80</v>
      </c>
      <c r="M1599" s="2"/>
      <c r="N1599" s="2"/>
      <c r="O1599" s="2"/>
      <c r="P1599" s="2"/>
      <c r="Q1599" s="2"/>
      <c r="R1599" s="2"/>
      <c r="S1599" s="2"/>
      <c r="T1599" s="2" t="s">
        <v>57</v>
      </c>
      <c r="U1599" s="2" t="s">
        <v>207</v>
      </c>
      <c r="V1599" s="2"/>
      <c r="W1599" s="2">
        <v>7.6</v>
      </c>
    </row>
    <row r="1600" spans="1:23">
      <c r="A1600" s="6"/>
      <c r="B1600" s="5"/>
      <c r="C1600" s="5"/>
      <c r="D1600" s="5"/>
      <c r="E1600" s="5"/>
      <c r="F1600" s="5"/>
      <c r="G1600" s="5"/>
      <c r="H1600" s="4" t="s">
        <v>38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 t="s">
        <v>57</v>
      </c>
      <c r="U1600" s="5" t="s">
        <v>207</v>
      </c>
      <c r="V1600" s="5"/>
      <c r="W1600" s="5">
        <v>6.2</v>
      </c>
    </row>
    <row r="1601" spans="1:23">
      <c r="A1601" s="6"/>
      <c r="B1601" s="5"/>
      <c r="C1601" s="5"/>
      <c r="D1601" s="5"/>
      <c r="E1601" s="5"/>
      <c r="F1601" s="5"/>
      <c r="G1601" s="5"/>
      <c r="H1601" s="4" t="s">
        <v>38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 t="s">
        <v>57</v>
      </c>
      <c r="U1601" s="5" t="s">
        <v>207</v>
      </c>
      <c r="V1601" s="5"/>
      <c r="W1601" s="5">
        <v>7.8</v>
      </c>
    </row>
    <row r="1602" spans="1:23">
      <c r="A1602" s="6"/>
      <c r="B1602" s="5"/>
      <c r="C1602" s="5"/>
      <c r="D1602" s="5"/>
      <c r="E1602" s="5"/>
      <c r="F1602" s="5"/>
      <c r="G1602" s="5"/>
      <c r="H1602" s="4" t="s">
        <v>38</v>
      </c>
      <c r="I1602" s="5"/>
      <c r="J1602" s="5"/>
      <c r="K1602" s="5"/>
      <c r="L1602" s="5"/>
      <c r="M1602" s="5"/>
      <c r="N1602" s="5"/>
      <c r="O1602" s="5"/>
      <c r="P1602" s="5" t="s">
        <v>90</v>
      </c>
      <c r="Q1602" s="5" t="s">
        <v>87</v>
      </c>
      <c r="R1602" s="5"/>
      <c r="S1602" s="5"/>
      <c r="T1602" s="5"/>
      <c r="U1602" s="5" t="s">
        <v>207</v>
      </c>
      <c r="V1602" s="5"/>
      <c r="W1602" s="5">
        <v>7.7</v>
      </c>
    </row>
    <row r="1603" spans="1:23">
      <c r="A1603" s="6"/>
      <c r="B1603" s="5"/>
      <c r="C1603" s="5"/>
      <c r="D1603" s="5"/>
      <c r="E1603" s="5"/>
      <c r="F1603" s="5"/>
      <c r="G1603" s="5"/>
      <c r="H1603" s="4" t="s">
        <v>38</v>
      </c>
      <c r="I1603" s="5"/>
      <c r="J1603" s="5"/>
      <c r="K1603" s="5"/>
      <c r="L1603" s="5"/>
      <c r="M1603" s="5"/>
      <c r="N1603" s="5"/>
      <c r="O1603" s="5"/>
      <c r="P1603" s="5" t="s">
        <v>90</v>
      </c>
      <c r="Q1603" s="5" t="s">
        <v>87</v>
      </c>
      <c r="R1603" s="5"/>
      <c r="S1603" s="5"/>
      <c r="T1603" s="5"/>
      <c r="U1603" s="5" t="s">
        <v>207</v>
      </c>
      <c r="V1603" s="5"/>
      <c r="W1603" s="5">
        <v>7.8</v>
      </c>
    </row>
    <row r="1604" spans="1:23">
      <c r="A1604" s="6"/>
      <c r="B1604" s="2"/>
      <c r="C1604" s="2"/>
      <c r="D1604" s="2"/>
      <c r="E1604" s="2"/>
      <c r="F1604" s="2"/>
      <c r="G1604" s="2"/>
      <c r="H1604" s="3" t="s">
        <v>38</v>
      </c>
      <c r="I1604" s="2"/>
      <c r="J1604" s="2"/>
      <c r="K1604" s="2"/>
      <c r="L1604" s="2" t="s">
        <v>80</v>
      </c>
      <c r="M1604" s="2"/>
      <c r="N1604" s="2" t="s">
        <v>128</v>
      </c>
      <c r="O1604" s="2"/>
      <c r="P1604" s="2"/>
      <c r="Q1604" s="2" t="s">
        <v>87</v>
      </c>
      <c r="R1604" s="2"/>
      <c r="S1604" s="2"/>
      <c r="T1604" s="2"/>
      <c r="U1604" s="2" t="s">
        <v>207</v>
      </c>
      <c r="V1604" s="2"/>
      <c r="W1604" s="2">
        <v>7.8</v>
      </c>
    </row>
    <row r="1605" spans="1:23">
      <c r="A1605" s="6"/>
      <c r="B1605" s="5"/>
      <c r="C1605" s="5"/>
      <c r="D1605" s="5"/>
      <c r="E1605" s="5"/>
      <c r="F1605" s="5"/>
      <c r="G1605" s="5"/>
      <c r="H1605" s="4" t="s">
        <v>38</v>
      </c>
      <c r="I1605" s="5"/>
      <c r="J1605" s="5"/>
      <c r="K1605" s="5"/>
      <c r="L1605" s="5"/>
      <c r="M1605" s="5"/>
      <c r="N1605" s="5" t="s">
        <v>128</v>
      </c>
      <c r="O1605" s="5"/>
      <c r="P1605" s="5"/>
      <c r="Q1605" s="5" t="s">
        <v>87</v>
      </c>
      <c r="R1605" s="5"/>
      <c r="S1605" s="5"/>
      <c r="T1605" s="5"/>
      <c r="U1605" s="5" t="s">
        <v>207</v>
      </c>
      <c r="V1605" s="5"/>
      <c r="W1605" s="5">
        <v>5.9</v>
      </c>
    </row>
    <row r="1606" spans="1:23">
      <c r="A1606" s="6"/>
      <c r="B1606" s="5"/>
      <c r="C1606" s="5"/>
      <c r="D1606" s="5"/>
      <c r="E1606" s="5"/>
      <c r="F1606" s="5"/>
      <c r="G1606" s="5"/>
      <c r="H1606" s="4" t="s">
        <v>38</v>
      </c>
      <c r="I1606" s="5"/>
      <c r="J1606" s="5"/>
      <c r="K1606" s="5"/>
      <c r="L1606" s="5" t="s">
        <v>80</v>
      </c>
      <c r="M1606" s="5"/>
      <c r="N1606" s="5"/>
      <c r="O1606" s="5"/>
      <c r="P1606" s="5"/>
      <c r="Q1606" s="5" t="s">
        <v>87</v>
      </c>
      <c r="R1606" s="5"/>
      <c r="S1606" s="5"/>
      <c r="T1606" s="5"/>
      <c r="U1606" s="5" t="s">
        <v>207</v>
      </c>
      <c r="V1606" s="5"/>
      <c r="W1606" s="5">
        <v>6.7</v>
      </c>
    </row>
    <row r="1607" spans="1:23">
      <c r="A1607" s="6"/>
      <c r="B1607" s="2"/>
      <c r="C1607" s="2"/>
      <c r="D1607" s="2"/>
      <c r="E1607" s="2"/>
      <c r="F1607" s="2"/>
      <c r="G1607" s="2"/>
      <c r="H1607" s="3" t="s">
        <v>38</v>
      </c>
      <c r="I1607" s="2"/>
      <c r="J1607" s="2"/>
      <c r="K1607" s="2"/>
      <c r="L1607" s="2" t="s">
        <v>80</v>
      </c>
      <c r="M1607" s="2"/>
      <c r="N1607" s="2"/>
      <c r="O1607" s="2"/>
      <c r="P1607" s="2"/>
      <c r="Q1607" s="2" t="s">
        <v>87</v>
      </c>
      <c r="R1607" s="2"/>
      <c r="S1607" s="2"/>
      <c r="T1607" s="2"/>
      <c r="U1607" s="2" t="s">
        <v>207</v>
      </c>
      <c r="V1607" s="2"/>
      <c r="W1607" s="2">
        <v>7.6</v>
      </c>
    </row>
    <row r="1608" spans="1:23">
      <c r="A1608" s="6"/>
      <c r="B1608" s="2"/>
      <c r="C1608" s="2"/>
      <c r="D1608" s="2"/>
      <c r="E1608" s="2"/>
      <c r="F1608" s="2"/>
      <c r="G1608" s="2"/>
      <c r="H1608" s="3" t="s">
        <v>38</v>
      </c>
      <c r="I1608" s="2"/>
      <c r="J1608" s="2"/>
      <c r="K1608" s="2"/>
      <c r="L1608" s="2" t="s">
        <v>80</v>
      </c>
      <c r="M1608" s="2"/>
      <c r="N1608" s="2"/>
      <c r="O1608" s="2"/>
      <c r="P1608" s="2"/>
      <c r="Q1608" s="2" t="s">
        <v>87</v>
      </c>
      <c r="R1608" s="2"/>
      <c r="S1608" s="2"/>
      <c r="T1608" s="2"/>
      <c r="U1608" s="2" t="s">
        <v>207</v>
      </c>
      <c r="V1608" s="2"/>
      <c r="W1608" s="2">
        <v>8.1999999999999993</v>
      </c>
    </row>
    <row r="1609" spans="1:23">
      <c r="A1609" s="6"/>
      <c r="B1609" s="2"/>
      <c r="C1609" s="2"/>
      <c r="D1609" s="2"/>
      <c r="E1609" s="2"/>
      <c r="F1609" s="2"/>
      <c r="G1609" s="2"/>
      <c r="H1609" s="3" t="s">
        <v>38</v>
      </c>
      <c r="I1609" s="2"/>
      <c r="J1609" s="2"/>
      <c r="K1609" s="2"/>
      <c r="L1609" s="2"/>
      <c r="M1609" s="2"/>
      <c r="N1609" s="2"/>
      <c r="O1609" s="2"/>
      <c r="P1609" s="2"/>
      <c r="Q1609" s="2" t="s">
        <v>87</v>
      </c>
      <c r="R1609" s="2"/>
      <c r="S1609" s="2"/>
      <c r="T1609" s="2"/>
      <c r="U1609" s="2" t="s">
        <v>207</v>
      </c>
      <c r="V1609" s="2"/>
      <c r="W1609" s="2">
        <v>4.3</v>
      </c>
    </row>
    <row r="1610" spans="1:23">
      <c r="A1610" s="6"/>
      <c r="B1610" s="2"/>
      <c r="C1610" s="2"/>
      <c r="D1610" s="2"/>
      <c r="E1610" s="2"/>
      <c r="F1610" s="2"/>
      <c r="G1610" s="2"/>
      <c r="H1610" s="3" t="s">
        <v>38</v>
      </c>
      <c r="I1610" s="2"/>
      <c r="J1610" s="2"/>
      <c r="K1610" s="2"/>
      <c r="L1610" s="2"/>
      <c r="M1610" s="2"/>
      <c r="N1610" s="2"/>
      <c r="O1610" s="2"/>
      <c r="P1610" s="2"/>
      <c r="Q1610" s="2" t="s">
        <v>87</v>
      </c>
      <c r="R1610" s="2"/>
      <c r="S1610" s="2"/>
      <c r="T1610" s="2"/>
      <c r="U1610" s="2" t="s">
        <v>207</v>
      </c>
      <c r="V1610" s="2"/>
      <c r="W1610" s="2">
        <v>6.2</v>
      </c>
    </row>
    <row r="1611" spans="1:23">
      <c r="A1611" s="6"/>
      <c r="B1611" s="2"/>
      <c r="C1611" s="2"/>
      <c r="D1611" s="2"/>
      <c r="E1611" s="2"/>
      <c r="F1611" s="2"/>
      <c r="G1611" s="2"/>
      <c r="H1611" s="3" t="s">
        <v>38</v>
      </c>
      <c r="I1611" s="2"/>
      <c r="J1611" s="2"/>
      <c r="K1611" s="2"/>
      <c r="L1611" s="2"/>
      <c r="M1611" s="2"/>
      <c r="N1611" s="2"/>
      <c r="O1611" s="2"/>
      <c r="P1611" s="2"/>
      <c r="Q1611" s="2" t="s">
        <v>87</v>
      </c>
      <c r="R1611" s="2"/>
      <c r="S1611" s="2"/>
      <c r="T1611" s="2"/>
      <c r="U1611" s="2" t="s">
        <v>207</v>
      </c>
      <c r="V1611" s="2"/>
      <c r="W1611" s="2">
        <v>7.1</v>
      </c>
    </row>
    <row r="1612" spans="1:23">
      <c r="A1612" s="6"/>
      <c r="B1612" s="2"/>
      <c r="C1612" s="2"/>
      <c r="D1612" s="2"/>
      <c r="E1612" s="2"/>
      <c r="F1612" s="2"/>
      <c r="G1612" s="2"/>
      <c r="H1612" s="3" t="s">
        <v>38</v>
      </c>
      <c r="I1612" s="2"/>
      <c r="J1612" s="2"/>
      <c r="K1612" s="2"/>
      <c r="L1612" s="2"/>
      <c r="M1612" s="2"/>
      <c r="N1612" s="2"/>
      <c r="O1612" s="2"/>
      <c r="P1612" s="2"/>
      <c r="Q1612" s="2" t="s">
        <v>87</v>
      </c>
      <c r="R1612" s="2"/>
      <c r="S1612" s="2"/>
      <c r="T1612" s="2"/>
      <c r="U1612" s="2" t="s">
        <v>207</v>
      </c>
      <c r="V1612" s="2"/>
      <c r="W1612" s="2">
        <v>7.2</v>
      </c>
    </row>
    <row r="1613" spans="1:23">
      <c r="A1613" s="6"/>
      <c r="B1613" s="5"/>
      <c r="C1613" s="5"/>
      <c r="D1613" s="5"/>
      <c r="E1613" s="5"/>
      <c r="F1613" s="5"/>
      <c r="G1613" s="5"/>
      <c r="H1613" s="4" t="s">
        <v>38</v>
      </c>
      <c r="I1613" s="5"/>
      <c r="J1613" s="5"/>
      <c r="K1613" s="5"/>
      <c r="L1613" s="5"/>
      <c r="M1613" s="5"/>
      <c r="N1613" s="5"/>
      <c r="O1613" s="5"/>
      <c r="P1613" s="5"/>
      <c r="Q1613" s="5" t="s">
        <v>87</v>
      </c>
      <c r="R1613" s="5"/>
      <c r="S1613" s="5"/>
      <c r="T1613" s="5"/>
      <c r="U1613" s="5" t="s">
        <v>207</v>
      </c>
      <c r="V1613" s="5"/>
      <c r="W1613" s="5">
        <v>7.4</v>
      </c>
    </row>
    <row r="1614" spans="1:23">
      <c r="A1614" s="6"/>
      <c r="B1614" s="5"/>
      <c r="C1614" s="5"/>
      <c r="D1614" s="5"/>
      <c r="E1614" s="5"/>
      <c r="F1614" s="5"/>
      <c r="G1614" s="5"/>
      <c r="H1614" s="4" t="s">
        <v>38</v>
      </c>
      <c r="I1614" s="5"/>
      <c r="J1614" s="5"/>
      <c r="K1614" s="5"/>
      <c r="L1614" s="5"/>
      <c r="M1614" s="5"/>
      <c r="N1614" s="5"/>
      <c r="O1614" s="5"/>
      <c r="P1614" s="5"/>
      <c r="Q1614" s="5" t="s">
        <v>87</v>
      </c>
      <c r="R1614" s="5"/>
      <c r="S1614" s="5"/>
      <c r="T1614" s="5"/>
      <c r="U1614" s="5" t="s">
        <v>207</v>
      </c>
      <c r="V1614" s="5"/>
      <c r="W1614" s="5">
        <v>8</v>
      </c>
    </row>
    <row r="1615" spans="1:23">
      <c r="A1615" s="6"/>
      <c r="B1615" s="2"/>
      <c r="C1615" s="2"/>
      <c r="D1615" s="2"/>
      <c r="E1615" s="2"/>
      <c r="F1615" s="2"/>
      <c r="G1615" s="2"/>
      <c r="H1615" s="3" t="s">
        <v>38</v>
      </c>
      <c r="I1615" s="2"/>
      <c r="J1615" s="2"/>
      <c r="K1615" s="2"/>
      <c r="L1615" s="2"/>
      <c r="M1615" s="2"/>
      <c r="N1615" s="2"/>
      <c r="O1615" s="2"/>
      <c r="P1615" s="2"/>
      <c r="Q1615" s="2" t="s">
        <v>87</v>
      </c>
      <c r="R1615" s="2"/>
      <c r="S1615" s="2"/>
      <c r="T1615" s="2"/>
      <c r="U1615" s="2" t="s">
        <v>207</v>
      </c>
      <c r="V1615" s="2"/>
      <c r="W1615" s="2">
        <v>8.1</v>
      </c>
    </row>
    <row r="1616" spans="1:23">
      <c r="A1616" s="6"/>
      <c r="B1616" s="5"/>
      <c r="C1616" s="5"/>
      <c r="D1616" s="5"/>
      <c r="E1616" s="5"/>
      <c r="F1616" s="5"/>
      <c r="G1616" s="5"/>
      <c r="H1616" s="4" t="s">
        <v>38</v>
      </c>
      <c r="I1616" s="5"/>
      <c r="J1616" s="5"/>
      <c r="K1616" s="5"/>
      <c r="L1616" s="5"/>
      <c r="M1616" s="5"/>
      <c r="N1616" s="5"/>
      <c r="O1616" s="5"/>
      <c r="P1616" s="5" t="s">
        <v>90</v>
      </c>
      <c r="Q1616" s="5"/>
      <c r="R1616" s="5"/>
      <c r="S1616" s="5"/>
      <c r="T1616" s="5"/>
      <c r="U1616" s="5" t="s">
        <v>207</v>
      </c>
      <c r="V1616" s="5"/>
      <c r="W1616" s="5">
        <v>8.1999999999999993</v>
      </c>
    </row>
    <row r="1617" spans="1:23">
      <c r="A1617" s="6"/>
      <c r="B1617" s="2"/>
      <c r="C1617" s="2"/>
      <c r="D1617" s="2"/>
      <c r="E1617" s="2"/>
      <c r="F1617" s="2"/>
      <c r="G1617" s="2"/>
      <c r="H1617" s="3" t="s">
        <v>38</v>
      </c>
      <c r="I1617" s="2"/>
      <c r="J1617" s="2"/>
      <c r="K1617" s="2"/>
      <c r="L1617" s="2" t="s">
        <v>80</v>
      </c>
      <c r="M1617" s="2"/>
      <c r="N1617" s="2"/>
      <c r="O1617" s="2"/>
      <c r="P1617" s="2"/>
      <c r="Q1617" s="2"/>
      <c r="R1617" s="2"/>
      <c r="S1617" s="2"/>
      <c r="T1617" s="2"/>
      <c r="U1617" s="2" t="s">
        <v>207</v>
      </c>
      <c r="V1617" s="2"/>
      <c r="W1617" s="2">
        <v>6</v>
      </c>
    </row>
    <row r="1618" spans="1:23">
      <c r="A1618" s="6"/>
      <c r="B1618" s="2"/>
      <c r="C1618" s="2"/>
      <c r="D1618" s="2"/>
      <c r="E1618" s="2"/>
      <c r="F1618" s="2"/>
      <c r="G1618" s="2"/>
      <c r="H1618" s="3" t="s">
        <v>38</v>
      </c>
      <c r="I1618" s="2"/>
      <c r="J1618" s="2"/>
      <c r="K1618" s="2"/>
      <c r="L1618" s="2" t="s">
        <v>80</v>
      </c>
      <c r="M1618" s="2"/>
      <c r="N1618" s="2"/>
      <c r="O1618" s="2"/>
      <c r="P1618" s="2"/>
      <c r="Q1618" s="2"/>
      <c r="R1618" s="2"/>
      <c r="S1618" s="2"/>
      <c r="T1618" s="2"/>
      <c r="U1618" s="2" t="s">
        <v>207</v>
      </c>
      <c r="V1618" s="2"/>
      <c r="W1618" s="2">
        <v>6.3</v>
      </c>
    </row>
    <row r="1619" spans="1:23">
      <c r="A1619" s="6"/>
      <c r="B1619" s="5"/>
      <c r="C1619" s="5"/>
      <c r="D1619" s="5"/>
      <c r="E1619" s="5"/>
      <c r="F1619" s="5"/>
      <c r="G1619" s="5"/>
      <c r="H1619" s="4" t="s">
        <v>38</v>
      </c>
      <c r="I1619" s="5"/>
      <c r="J1619" s="5"/>
      <c r="K1619" s="5"/>
      <c r="L1619" s="5" t="s">
        <v>80</v>
      </c>
      <c r="M1619" s="5"/>
      <c r="N1619" s="5"/>
      <c r="O1619" s="5"/>
      <c r="P1619" s="5"/>
      <c r="Q1619" s="5"/>
      <c r="R1619" s="5"/>
      <c r="S1619" s="5"/>
      <c r="T1619" s="5"/>
      <c r="U1619" s="5" t="s">
        <v>207</v>
      </c>
      <c r="V1619" s="5"/>
      <c r="W1619" s="5">
        <v>6.6</v>
      </c>
    </row>
    <row r="1620" spans="1:23">
      <c r="A1620" s="6"/>
      <c r="B1620" s="5"/>
      <c r="C1620" s="5"/>
      <c r="D1620" s="5"/>
      <c r="E1620" s="5"/>
      <c r="F1620" s="5"/>
      <c r="G1620" s="5"/>
      <c r="H1620" s="4" t="s">
        <v>38</v>
      </c>
      <c r="I1620" s="5"/>
      <c r="J1620" s="5"/>
      <c r="K1620" s="5"/>
      <c r="L1620" s="5" t="s">
        <v>80</v>
      </c>
      <c r="M1620" s="5"/>
      <c r="N1620" s="5"/>
      <c r="O1620" s="5"/>
      <c r="P1620" s="5"/>
      <c r="Q1620" s="5"/>
      <c r="R1620" s="5"/>
      <c r="S1620" s="5"/>
      <c r="T1620" s="5"/>
      <c r="U1620" s="5" t="s">
        <v>207</v>
      </c>
      <c r="V1620" s="5"/>
      <c r="W1620" s="5">
        <v>7.1</v>
      </c>
    </row>
    <row r="1621" spans="1:23">
      <c r="A1621" s="6"/>
      <c r="B1621" s="5"/>
      <c r="C1621" s="5"/>
      <c r="D1621" s="5"/>
      <c r="E1621" s="5"/>
      <c r="F1621" s="5"/>
      <c r="G1621" s="5"/>
      <c r="H1621" s="4" t="s">
        <v>38</v>
      </c>
      <c r="I1621" s="5"/>
      <c r="J1621" s="5"/>
      <c r="K1621" s="5"/>
      <c r="L1621" s="5" t="s">
        <v>80</v>
      </c>
      <c r="M1621" s="5"/>
      <c r="N1621" s="5"/>
      <c r="O1621" s="5"/>
      <c r="P1621" s="5"/>
      <c r="Q1621" s="5"/>
      <c r="R1621" s="5"/>
      <c r="S1621" s="5"/>
      <c r="T1621" s="5"/>
      <c r="U1621" s="5" t="s">
        <v>207</v>
      </c>
      <c r="V1621" s="5"/>
      <c r="W1621" s="5">
        <v>7.1</v>
      </c>
    </row>
    <row r="1622" spans="1:23">
      <c r="A1622" s="6"/>
      <c r="B1622" s="5"/>
      <c r="C1622" s="5"/>
      <c r="D1622" s="5"/>
      <c r="E1622" s="5"/>
      <c r="F1622" s="5"/>
      <c r="G1622" s="5"/>
      <c r="H1622" s="4" t="s">
        <v>38</v>
      </c>
      <c r="I1622" s="5"/>
      <c r="J1622" s="5"/>
      <c r="K1622" s="5"/>
      <c r="L1622" s="5" t="s">
        <v>80</v>
      </c>
      <c r="M1622" s="5"/>
      <c r="N1622" s="5"/>
      <c r="O1622" s="5"/>
      <c r="P1622" s="5"/>
      <c r="Q1622" s="5"/>
      <c r="R1622" s="5"/>
      <c r="S1622" s="5"/>
      <c r="T1622" s="5"/>
      <c r="U1622" s="5" t="s">
        <v>207</v>
      </c>
      <c r="V1622" s="5"/>
      <c r="W1622" s="5">
        <v>7.4</v>
      </c>
    </row>
    <row r="1623" spans="1:23">
      <c r="A1623" s="6"/>
      <c r="B1623" s="2"/>
      <c r="C1623" s="2"/>
      <c r="D1623" s="2"/>
      <c r="E1623" s="2"/>
      <c r="F1623" s="2"/>
      <c r="G1623" s="2"/>
      <c r="H1623" s="3" t="s">
        <v>38</v>
      </c>
      <c r="I1623" s="2"/>
      <c r="J1623" s="2"/>
      <c r="K1623" s="2"/>
      <c r="L1623" s="2" t="s">
        <v>80</v>
      </c>
      <c r="M1623" s="2"/>
      <c r="N1623" s="2"/>
      <c r="O1623" s="2"/>
      <c r="P1623" s="2"/>
      <c r="Q1623" s="2"/>
      <c r="R1623" s="2"/>
      <c r="S1623" s="2"/>
      <c r="T1623" s="2"/>
      <c r="U1623" s="2" t="s">
        <v>207</v>
      </c>
      <c r="V1623" s="2"/>
      <c r="W1623" s="2">
        <v>7.6</v>
      </c>
    </row>
    <row r="1624" spans="1:23">
      <c r="A1624" s="6"/>
      <c r="B1624" s="5"/>
      <c r="C1624" s="5"/>
      <c r="D1624" s="5"/>
      <c r="E1624" s="5"/>
      <c r="F1624" s="5"/>
      <c r="G1624" s="5"/>
      <c r="H1624" s="4" t="s">
        <v>38</v>
      </c>
      <c r="I1624" s="5"/>
      <c r="J1624" s="5"/>
      <c r="K1624" s="5"/>
      <c r="L1624" s="5" t="s">
        <v>80</v>
      </c>
      <c r="M1624" s="5"/>
      <c r="N1624" s="5"/>
      <c r="O1624" s="5"/>
      <c r="P1624" s="5"/>
      <c r="Q1624" s="5"/>
      <c r="R1624" s="5"/>
      <c r="S1624" s="5"/>
      <c r="T1624" s="5"/>
      <c r="U1624" s="5" t="s">
        <v>207</v>
      </c>
      <c r="V1624" s="5"/>
      <c r="W1624" s="5">
        <v>7.7</v>
      </c>
    </row>
    <row r="1625" spans="1:23">
      <c r="A1625" s="6"/>
      <c r="B1625" s="2"/>
      <c r="C1625" s="2"/>
      <c r="D1625" s="2"/>
      <c r="E1625" s="2"/>
      <c r="F1625" s="2"/>
      <c r="G1625" s="2"/>
      <c r="H1625" s="3" t="s">
        <v>38</v>
      </c>
      <c r="I1625" s="2"/>
      <c r="J1625" s="2"/>
      <c r="K1625" s="2"/>
      <c r="L1625" s="2" t="s">
        <v>80</v>
      </c>
      <c r="M1625" s="2"/>
      <c r="N1625" s="2"/>
      <c r="O1625" s="2"/>
      <c r="P1625" s="2"/>
      <c r="Q1625" s="2"/>
      <c r="R1625" s="2"/>
      <c r="S1625" s="2"/>
      <c r="T1625" s="2"/>
      <c r="U1625" s="2" t="s">
        <v>207</v>
      </c>
      <c r="V1625" s="2"/>
      <c r="W1625" s="2">
        <v>7.7</v>
      </c>
    </row>
    <row r="1626" spans="1:23">
      <c r="A1626" s="6"/>
      <c r="B1626" s="5"/>
      <c r="C1626" s="5"/>
      <c r="D1626" s="5"/>
      <c r="E1626" s="5"/>
      <c r="F1626" s="5"/>
      <c r="G1626" s="5"/>
      <c r="H1626" s="4" t="s">
        <v>38</v>
      </c>
      <c r="I1626" s="5"/>
      <c r="J1626" s="5"/>
      <c r="K1626" s="5"/>
      <c r="L1626" s="5" t="s">
        <v>80</v>
      </c>
      <c r="M1626" s="5"/>
      <c r="N1626" s="5"/>
      <c r="O1626" s="5"/>
      <c r="P1626" s="5"/>
      <c r="Q1626" s="5"/>
      <c r="R1626" s="5"/>
      <c r="S1626" s="5"/>
      <c r="T1626" s="5"/>
      <c r="U1626" s="5" t="s">
        <v>207</v>
      </c>
      <c r="V1626" s="5"/>
      <c r="W1626" s="5">
        <v>7.7</v>
      </c>
    </row>
    <row r="1627" spans="1:23">
      <c r="A1627" s="6"/>
      <c r="B1627" s="2"/>
      <c r="C1627" s="2"/>
      <c r="D1627" s="2"/>
      <c r="E1627" s="2"/>
      <c r="F1627" s="2"/>
      <c r="G1627" s="2"/>
      <c r="H1627" s="3" t="s">
        <v>38</v>
      </c>
      <c r="I1627" s="2"/>
      <c r="J1627" s="2"/>
      <c r="K1627" s="2"/>
      <c r="L1627" s="2" t="s">
        <v>80</v>
      </c>
      <c r="M1627" s="2"/>
      <c r="N1627" s="2"/>
      <c r="O1627" s="2"/>
      <c r="P1627" s="2"/>
      <c r="Q1627" s="2"/>
      <c r="R1627" s="2"/>
      <c r="S1627" s="2"/>
      <c r="T1627" s="2"/>
      <c r="U1627" s="2" t="s">
        <v>207</v>
      </c>
      <c r="V1627" s="2"/>
      <c r="W1627" s="2">
        <v>7.7</v>
      </c>
    </row>
    <row r="1628" spans="1:23">
      <c r="A1628" s="6"/>
      <c r="B1628" s="2"/>
      <c r="C1628" s="2"/>
      <c r="D1628" s="2"/>
      <c r="E1628" s="2"/>
      <c r="F1628" s="2"/>
      <c r="G1628" s="2"/>
      <c r="H1628" s="3" t="s">
        <v>38</v>
      </c>
      <c r="I1628" s="2"/>
      <c r="J1628" s="2"/>
      <c r="K1628" s="2"/>
      <c r="L1628" s="2" t="s">
        <v>80</v>
      </c>
      <c r="M1628" s="2"/>
      <c r="N1628" s="2"/>
      <c r="O1628" s="2"/>
      <c r="P1628" s="2"/>
      <c r="Q1628" s="2"/>
      <c r="R1628" s="2"/>
      <c r="S1628" s="2"/>
      <c r="T1628" s="2"/>
      <c r="U1628" s="2" t="s">
        <v>207</v>
      </c>
      <c r="V1628" s="2"/>
      <c r="W1628" s="2">
        <v>7.9</v>
      </c>
    </row>
    <row r="1629" spans="1:23">
      <c r="A1629" s="6"/>
      <c r="B1629" s="5"/>
      <c r="C1629" s="5"/>
      <c r="D1629" s="5"/>
      <c r="E1629" s="5"/>
      <c r="F1629" s="5"/>
      <c r="G1629" s="5"/>
      <c r="H1629" s="4" t="s">
        <v>38</v>
      </c>
      <c r="I1629" s="5"/>
      <c r="J1629" s="5"/>
      <c r="K1629" s="5"/>
      <c r="L1629" s="5" t="s">
        <v>80</v>
      </c>
      <c r="M1629" s="5"/>
      <c r="N1629" s="5"/>
      <c r="O1629" s="5"/>
      <c r="P1629" s="5"/>
      <c r="Q1629" s="5"/>
      <c r="R1629" s="5"/>
      <c r="S1629" s="5"/>
      <c r="T1629" s="5"/>
      <c r="U1629" s="5" t="s">
        <v>207</v>
      </c>
      <c r="V1629" s="5"/>
      <c r="W1629" s="5">
        <v>7.9</v>
      </c>
    </row>
    <row r="1630" spans="1:23">
      <c r="A1630" s="6"/>
      <c r="B1630" s="5"/>
      <c r="C1630" s="5"/>
      <c r="D1630" s="5"/>
      <c r="E1630" s="5"/>
      <c r="F1630" s="5"/>
      <c r="G1630" s="5"/>
      <c r="H1630" s="4" t="s">
        <v>38</v>
      </c>
      <c r="I1630" s="5"/>
      <c r="J1630" s="5"/>
      <c r="K1630" s="5"/>
      <c r="L1630" s="5" t="s">
        <v>80</v>
      </c>
      <c r="M1630" s="5"/>
      <c r="N1630" s="5"/>
      <c r="O1630" s="5"/>
      <c r="P1630" s="5"/>
      <c r="Q1630" s="5"/>
      <c r="R1630" s="5"/>
      <c r="S1630" s="5"/>
      <c r="T1630" s="5"/>
      <c r="U1630" s="5" t="s">
        <v>207</v>
      </c>
      <c r="V1630" s="5"/>
      <c r="W1630" s="5">
        <v>7.9</v>
      </c>
    </row>
    <row r="1631" spans="1:23">
      <c r="A1631" s="6"/>
      <c r="B1631" s="2"/>
      <c r="C1631" s="2"/>
      <c r="D1631" s="2"/>
      <c r="E1631" s="2"/>
      <c r="F1631" s="2"/>
      <c r="G1631" s="2"/>
      <c r="H1631" s="3" t="s">
        <v>38</v>
      </c>
      <c r="I1631" s="2"/>
      <c r="J1631" s="2"/>
      <c r="K1631" s="2"/>
      <c r="L1631" s="2" t="s">
        <v>80</v>
      </c>
      <c r="M1631" s="2"/>
      <c r="N1631" s="2"/>
      <c r="O1631" s="2"/>
      <c r="P1631" s="2"/>
      <c r="Q1631" s="2"/>
      <c r="R1631" s="2"/>
      <c r="S1631" s="2"/>
      <c r="T1631" s="2"/>
      <c r="U1631" s="2" t="s">
        <v>207</v>
      </c>
      <c r="V1631" s="2"/>
      <c r="W1631" s="2">
        <v>8.1</v>
      </c>
    </row>
    <row r="1632" spans="1:23">
      <c r="A1632" s="6"/>
      <c r="B1632" s="5"/>
      <c r="C1632" s="5"/>
      <c r="D1632" s="5"/>
      <c r="E1632" s="5"/>
      <c r="F1632" s="5"/>
      <c r="G1632" s="5"/>
      <c r="H1632" s="4" t="s">
        <v>38</v>
      </c>
      <c r="I1632" s="5"/>
      <c r="J1632" s="5" t="s">
        <v>70</v>
      </c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 t="s">
        <v>207</v>
      </c>
      <c r="V1632" s="5"/>
      <c r="W1632" s="5">
        <v>8.1999999999999993</v>
      </c>
    </row>
    <row r="1633" spans="1:23">
      <c r="A1633" s="6"/>
      <c r="B1633" s="5"/>
      <c r="C1633" s="5"/>
      <c r="D1633" s="5"/>
      <c r="E1633" s="5"/>
      <c r="F1633" s="5"/>
      <c r="G1633" s="5"/>
      <c r="H1633" s="4" t="s">
        <v>38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 t="s">
        <v>207</v>
      </c>
      <c r="V1633" s="5"/>
      <c r="W1633" s="5">
        <v>6.1</v>
      </c>
    </row>
    <row r="1634" spans="1:23">
      <c r="A1634" s="6"/>
      <c r="B1634" s="2"/>
      <c r="C1634" s="2"/>
      <c r="D1634" s="2"/>
      <c r="E1634" s="2"/>
      <c r="F1634" s="2"/>
      <c r="G1634" s="2"/>
      <c r="H1634" s="3" t="s">
        <v>38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 t="s">
        <v>207</v>
      </c>
      <c r="V1634" s="2"/>
      <c r="W1634" s="2">
        <v>6.3</v>
      </c>
    </row>
    <row r="1635" spans="1:23">
      <c r="A1635" s="6"/>
      <c r="B1635" s="5"/>
      <c r="C1635" s="5"/>
      <c r="D1635" s="5"/>
      <c r="E1635" s="5"/>
      <c r="F1635" s="5"/>
      <c r="G1635" s="5"/>
      <c r="H1635" s="4" t="s">
        <v>38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 t="s">
        <v>207</v>
      </c>
      <c r="V1635" s="5"/>
      <c r="W1635" s="5">
        <v>6.5</v>
      </c>
    </row>
    <row r="1636" spans="1:23">
      <c r="A1636" s="6"/>
      <c r="B1636" s="5"/>
      <c r="C1636" s="5"/>
      <c r="D1636" s="5"/>
      <c r="E1636" s="5"/>
      <c r="F1636" s="5"/>
      <c r="G1636" s="5"/>
      <c r="H1636" s="4" t="s">
        <v>38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 t="s">
        <v>207</v>
      </c>
      <c r="V1636" s="5"/>
      <c r="W1636" s="5">
        <v>6.5</v>
      </c>
    </row>
    <row r="1637" spans="1:23">
      <c r="A1637" s="6"/>
      <c r="B1637" s="2"/>
      <c r="C1637" s="2"/>
      <c r="D1637" s="2"/>
      <c r="E1637" s="2"/>
      <c r="F1637" s="2"/>
      <c r="G1637" s="2"/>
      <c r="H1637" s="3" t="s">
        <v>38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 t="s">
        <v>207</v>
      </c>
      <c r="V1637" s="2"/>
      <c r="W1637" s="2">
        <v>7.1</v>
      </c>
    </row>
    <row r="1638" spans="1:23">
      <c r="A1638" s="6"/>
      <c r="B1638" s="2"/>
      <c r="C1638" s="2"/>
      <c r="D1638" s="2"/>
      <c r="E1638" s="2"/>
      <c r="F1638" s="2"/>
      <c r="G1638" s="2"/>
      <c r="H1638" s="3" t="s">
        <v>38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 t="s">
        <v>207</v>
      </c>
      <c r="V1638" s="2"/>
      <c r="W1638" s="2">
        <v>7.1</v>
      </c>
    </row>
    <row r="1639" spans="1:23">
      <c r="A1639" s="6"/>
      <c r="B1639" s="2"/>
      <c r="C1639" s="2"/>
      <c r="D1639" s="2"/>
      <c r="E1639" s="2"/>
      <c r="F1639" s="2"/>
      <c r="G1639" s="2"/>
      <c r="H1639" s="3" t="s">
        <v>38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 t="s">
        <v>207</v>
      </c>
      <c r="V1639" s="2"/>
      <c r="W1639" s="2">
        <v>7.2</v>
      </c>
    </row>
    <row r="1640" spans="1:23">
      <c r="A1640" s="6"/>
      <c r="B1640" s="2"/>
      <c r="C1640" s="2"/>
      <c r="D1640" s="2"/>
      <c r="E1640" s="2"/>
      <c r="F1640" s="2"/>
      <c r="G1640" s="2"/>
      <c r="H1640" s="3" t="s">
        <v>38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 t="s">
        <v>207</v>
      </c>
      <c r="V1640" s="2"/>
      <c r="W1640" s="2">
        <v>7.5</v>
      </c>
    </row>
    <row r="1641" spans="1:23">
      <c r="A1641" s="6"/>
      <c r="B1641" s="5"/>
      <c r="C1641" s="5"/>
      <c r="D1641" s="5"/>
      <c r="E1641" s="5"/>
      <c r="F1641" s="5"/>
      <c r="G1641" s="5"/>
      <c r="H1641" s="4" t="s">
        <v>38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 t="s">
        <v>207</v>
      </c>
      <c r="V1641" s="5"/>
      <c r="W1641" s="5">
        <v>7.5</v>
      </c>
    </row>
    <row r="1642" spans="1:23">
      <c r="A1642" s="6"/>
      <c r="B1642" s="5"/>
      <c r="C1642" s="5"/>
      <c r="D1642" s="5"/>
      <c r="E1642" s="5"/>
      <c r="F1642" s="5"/>
      <c r="G1642" s="5"/>
      <c r="H1642" s="4" t="s">
        <v>38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 t="s">
        <v>207</v>
      </c>
      <c r="V1642" s="5"/>
      <c r="W1642" s="5">
        <v>7.6</v>
      </c>
    </row>
    <row r="1643" spans="1:23">
      <c r="A1643" s="6"/>
      <c r="B1643" s="2"/>
      <c r="C1643" s="2"/>
      <c r="D1643" s="2"/>
      <c r="E1643" s="2"/>
      <c r="F1643" s="2"/>
      <c r="G1643" s="2"/>
      <c r="H1643" s="3" t="s">
        <v>38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 t="s">
        <v>207</v>
      </c>
      <c r="V1643" s="2"/>
      <c r="W1643" s="2">
        <v>7.6</v>
      </c>
    </row>
    <row r="1644" spans="1:23">
      <c r="A1644" s="6"/>
      <c r="B1644" s="2"/>
      <c r="C1644" s="2"/>
      <c r="D1644" s="2"/>
      <c r="E1644" s="2"/>
      <c r="F1644" s="2"/>
      <c r="G1644" s="2"/>
      <c r="H1644" s="3" t="s">
        <v>38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 t="s">
        <v>207</v>
      </c>
      <c r="V1644" s="2"/>
      <c r="W1644" s="2">
        <v>7.8</v>
      </c>
    </row>
    <row r="1645" spans="1:23">
      <c r="A1645" s="6"/>
      <c r="B1645" s="2"/>
      <c r="C1645" s="2"/>
      <c r="D1645" s="2"/>
      <c r="E1645" s="2"/>
      <c r="F1645" s="2"/>
      <c r="G1645" s="2"/>
      <c r="H1645" s="3" t="s">
        <v>38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 t="s">
        <v>207</v>
      </c>
      <c r="V1645" s="2"/>
      <c r="W1645" s="2">
        <v>8.1</v>
      </c>
    </row>
    <row r="1646" spans="1:23">
      <c r="A1646" s="6"/>
      <c r="B1646" s="5"/>
      <c r="C1646" s="5"/>
      <c r="D1646" s="5"/>
      <c r="E1646" s="5"/>
      <c r="F1646" s="5"/>
      <c r="G1646" s="5"/>
      <c r="H1646" s="4" t="s">
        <v>38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 t="s">
        <v>207</v>
      </c>
      <c r="V1646" s="5"/>
      <c r="W1646" s="5">
        <v>8.5</v>
      </c>
    </row>
    <row r="1647" spans="1:23">
      <c r="A1647" s="6"/>
      <c r="B1647" s="2"/>
      <c r="C1647" s="2"/>
      <c r="D1647" s="2"/>
      <c r="E1647" s="2"/>
      <c r="F1647" s="2"/>
      <c r="G1647" s="2"/>
      <c r="H1647" s="3" t="s">
        <v>38</v>
      </c>
      <c r="I1647" s="2"/>
      <c r="J1647" s="2"/>
      <c r="K1647" s="2"/>
      <c r="L1647" s="2"/>
      <c r="M1647" s="2"/>
      <c r="N1647" s="2"/>
      <c r="O1647" s="2"/>
      <c r="P1647" s="2" t="s">
        <v>90</v>
      </c>
      <c r="Q1647" s="2" t="s">
        <v>87</v>
      </c>
      <c r="R1647" s="2" t="s">
        <v>86</v>
      </c>
      <c r="S1647" s="2"/>
      <c r="T1647" s="2" t="s">
        <v>57</v>
      </c>
      <c r="U1647" s="2"/>
      <c r="V1647" s="2"/>
      <c r="W1647" s="2">
        <v>6.3</v>
      </c>
    </row>
    <row r="1648" spans="1:23">
      <c r="A1648" s="6"/>
      <c r="B1648" s="5"/>
      <c r="C1648" s="5"/>
      <c r="D1648" s="5"/>
      <c r="E1648" s="5"/>
      <c r="F1648" s="5"/>
      <c r="G1648" s="5"/>
      <c r="H1648" s="4" t="s">
        <v>38</v>
      </c>
      <c r="I1648" s="5"/>
      <c r="J1648" s="5"/>
      <c r="K1648" s="5"/>
      <c r="L1648" s="5"/>
      <c r="M1648" s="5"/>
      <c r="N1648" s="5"/>
      <c r="O1648" s="5"/>
      <c r="P1648" s="5"/>
      <c r="Q1648" s="5" t="s">
        <v>87</v>
      </c>
      <c r="R1648" s="5" t="s">
        <v>86</v>
      </c>
      <c r="S1648" s="5"/>
      <c r="T1648" s="5" t="s">
        <v>57</v>
      </c>
      <c r="U1648" s="5"/>
      <c r="V1648" s="5"/>
      <c r="W1648" s="5">
        <v>5.9</v>
      </c>
    </row>
    <row r="1649" spans="1:23">
      <c r="A1649" s="6"/>
      <c r="B1649" s="2"/>
      <c r="C1649" s="2"/>
      <c r="D1649" s="2"/>
      <c r="E1649" s="2"/>
      <c r="F1649" s="2"/>
      <c r="G1649" s="2"/>
      <c r="H1649" s="3" t="s">
        <v>38</v>
      </c>
      <c r="I1649" s="2"/>
      <c r="J1649" s="2"/>
      <c r="K1649" s="2"/>
      <c r="L1649" s="2"/>
      <c r="M1649" s="2"/>
      <c r="N1649" s="2"/>
      <c r="O1649" s="2"/>
      <c r="P1649" s="2"/>
      <c r="Q1649" s="2" t="s">
        <v>87</v>
      </c>
      <c r="R1649" s="2" t="s">
        <v>86</v>
      </c>
      <c r="S1649" s="2"/>
      <c r="T1649" s="2" t="s">
        <v>57</v>
      </c>
      <c r="U1649" s="2"/>
      <c r="V1649" s="2"/>
      <c r="W1649" s="2">
        <v>6.3</v>
      </c>
    </row>
    <row r="1650" spans="1:23">
      <c r="A1650" s="6"/>
      <c r="B1650" s="5"/>
      <c r="C1650" s="5"/>
      <c r="D1650" s="5"/>
      <c r="E1650" s="5"/>
      <c r="F1650" s="5"/>
      <c r="G1650" s="5"/>
      <c r="H1650" s="4" t="s">
        <v>38</v>
      </c>
      <c r="I1650" s="5"/>
      <c r="J1650" s="5"/>
      <c r="K1650" s="5"/>
      <c r="L1650" s="5"/>
      <c r="M1650" s="5" t="s">
        <v>94</v>
      </c>
      <c r="N1650" s="5"/>
      <c r="O1650" s="5"/>
      <c r="P1650" s="5" t="s">
        <v>90</v>
      </c>
      <c r="Q1650" s="5"/>
      <c r="R1650" s="5" t="s">
        <v>86</v>
      </c>
      <c r="S1650" s="5"/>
      <c r="T1650" s="5" t="s">
        <v>57</v>
      </c>
      <c r="U1650" s="5"/>
      <c r="V1650" s="5"/>
      <c r="W1650" s="5">
        <v>7.3</v>
      </c>
    </row>
    <row r="1651" spans="1:23">
      <c r="A1651" s="6"/>
      <c r="B1651" s="5"/>
      <c r="C1651" s="5"/>
      <c r="D1651" s="5"/>
      <c r="E1651" s="5"/>
      <c r="F1651" s="5"/>
      <c r="G1651" s="5"/>
      <c r="H1651" s="4" t="s">
        <v>38</v>
      </c>
      <c r="I1651" s="5"/>
      <c r="J1651" s="5"/>
      <c r="K1651" s="5"/>
      <c r="L1651" s="5"/>
      <c r="M1651" s="5"/>
      <c r="N1651" s="5"/>
      <c r="O1651" s="5"/>
      <c r="P1651" s="5" t="s">
        <v>90</v>
      </c>
      <c r="Q1651" s="5"/>
      <c r="R1651" s="5" t="s">
        <v>86</v>
      </c>
      <c r="S1651" s="5"/>
      <c r="T1651" s="5" t="s">
        <v>57</v>
      </c>
      <c r="U1651" s="5"/>
      <c r="V1651" s="5"/>
      <c r="W1651" s="5">
        <v>5.9</v>
      </c>
    </row>
    <row r="1652" spans="1:23">
      <c r="A1652" s="6"/>
      <c r="B1652" s="5"/>
      <c r="C1652" s="5"/>
      <c r="D1652" s="5"/>
      <c r="E1652" s="5"/>
      <c r="F1652" s="5"/>
      <c r="G1652" s="5"/>
      <c r="H1652" s="4" t="s">
        <v>38</v>
      </c>
      <c r="I1652" s="5"/>
      <c r="J1652" s="5"/>
      <c r="K1652" s="5"/>
      <c r="L1652" s="5"/>
      <c r="M1652" s="5"/>
      <c r="N1652" s="5"/>
      <c r="O1652" s="5"/>
      <c r="P1652" s="5" t="s">
        <v>90</v>
      </c>
      <c r="Q1652" s="5"/>
      <c r="R1652" s="5" t="s">
        <v>86</v>
      </c>
      <c r="S1652" s="5"/>
      <c r="T1652" s="5" t="s">
        <v>57</v>
      </c>
      <c r="U1652" s="5"/>
      <c r="V1652" s="5"/>
      <c r="W1652" s="5">
        <v>6</v>
      </c>
    </row>
    <row r="1653" spans="1:23">
      <c r="A1653" s="6"/>
      <c r="B1653" s="5"/>
      <c r="C1653" s="5"/>
      <c r="D1653" s="5"/>
      <c r="E1653" s="5"/>
      <c r="F1653" s="5"/>
      <c r="G1653" s="5"/>
      <c r="H1653" s="4" t="s">
        <v>38</v>
      </c>
      <c r="I1653" s="5"/>
      <c r="J1653" s="5"/>
      <c r="K1653" s="5"/>
      <c r="L1653" s="5"/>
      <c r="M1653" s="5"/>
      <c r="N1653" s="5"/>
      <c r="O1653" s="5"/>
      <c r="P1653" s="5" t="s">
        <v>90</v>
      </c>
      <c r="Q1653" s="5"/>
      <c r="R1653" s="5" t="s">
        <v>86</v>
      </c>
      <c r="S1653" s="5"/>
      <c r="T1653" s="5" t="s">
        <v>57</v>
      </c>
      <c r="U1653" s="5"/>
      <c r="V1653" s="5"/>
      <c r="W1653" s="5">
        <v>6.2</v>
      </c>
    </row>
    <row r="1654" spans="1:23">
      <c r="A1654" s="6"/>
      <c r="B1654" s="5"/>
      <c r="C1654" s="5"/>
      <c r="D1654" s="5"/>
      <c r="E1654" s="5"/>
      <c r="F1654" s="5"/>
      <c r="G1654" s="5"/>
      <c r="H1654" s="4" t="s">
        <v>38</v>
      </c>
      <c r="I1654" s="5"/>
      <c r="J1654" s="5"/>
      <c r="K1654" s="5"/>
      <c r="L1654" s="5"/>
      <c r="M1654" s="5"/>
      <c r="N1654" s="5"/>
      <c r="O1654" s="5"/>
      <c r="P1654" s="5" t="s">
        <v>90</v>
      </c>
      <c r="Q1654" s="5"/>
      <c r="R1654" s="5" t="s">
        <v>86</v>
      </c>
      <c r="S1654" s="5"/>
      <c r="T1654" s="5" t="s">
        <v>57</v>
      </c>
      <c r="U1654" s="5"/>
      <c r="V1654" s="5"/>
      <c r="W1654" s="5">
        <v>6.2</v>
      </c>
    </row>
    <row r="1655" spans="1:23">
      <c r="A1655" s="6"/>
      <c r="B1655" s="5"/>
      <c r="C1655" s="5"/>
      <c r="D1655" s="5"/>
      <c r="E1655" s="5"/>
      <c r="F1655" s="5"/>
      <c r="G1655" s="5"/>
      <c r="H1655" s="4" t="s">
        <v>38</v>
      </c>
      <c r="I1655" s="5"/>
      <c r="J1655" s="5"/>
      <c r="K1655" s="5"/>
      <c r="L1655" s="5"/>
      <c r="M1655" s="5"/>
      <c r="N1655" s="5"/>
      <c r="O1655" s="5"/>
      <c r="P1655" s="5" t="s">
        <v>90</v>
      </c>
      <c r="Q1655" s="5"/>
      <c r="R1655" s="5" t="s">
        <v>86</v>
      </c>
      <c r="S1655" s="5"/>
      <c r="T1655" s="5" t="s">
        <v>57</v>
      </c>
      <c r="U1655" s="5"/>
      <c r="V1655" s="5"/>
      <c r="W1655" s="5">
        <v>6.6</v>
      </c>
    </row>
    <row r="1656" spans="1:23">
      <c r="A1656" s="6"/>
      <c r="B1656" s="5"/>
      <c r="C1656" s="5"/>
      <c r="D1656" s="5"/>
      <c r="E1656" s="5"/>
      <c r="F1656" s="5"/>
      <c r="G1656" s="5"/>
      <c r="H1656" s="4" t="s">
        <v>38</v>
      </c>
      <c r="I1656" s="5"/>
      <c r="J1656" s="5"/>
      <c r="K1656" s="5"/>
      <c r="L1656" s="5"/>
      <c r="M1656" s="5"/>
      <c r="N1656" s="5"/>
      <c r="O1656" s="5"/>
      <c r="P1656" s="5" t="s">
        <v>90</v>
      </c>
      <c r="Q1656" s="5"/>
      <c r="R1656" s="5" t="s">
        <v>86</v>
      </c>
      <c r="S1656" s="5"/>
      <c r="T1656" s="5" t="s">
        <v>57</v>
      </c>
      <c r="U1656" s="5"/>
      <c r="V1656" s="5"/>
      <c r="W1656" s="5">
        <v>6.6</v>
      </c>
    </row>
    <row r="1657" spans="1:23">
      <c r="A1657" s="6"/>
      <c r="B1657" s="5"/>
      <c r="C1657" s="5"/>
      <c r="D1657" s="5"/>
      <c r="E1657" s="5"/>
      <c r="F1657" s="5"/>
      <c r="G1657" s="5"/>
      <c r="H1657" s="4" t="s">
        <v>38</v>
      </c>
      <c r="I1657" s="5"/>
      <c r="J1657" s="5"/>
      <c r="K1657" s="5"/>
      <c r="L1657" s="5"/>
      <c r="M1657" s="5"/>
      <c r="N1657" s="5"/>
      <c r="O1657" s="5"/>
      <c r="P1657" s="5" t="s">
        <v>90</v>
      </c>
      <c r="Q1657" s="5"/>
      <c r="R1657" s="5" t="s">
        <v>86</v>
      </c>
      <c r="S1657" s="5"/>
      <c r="T1657" s="5" t="s">
        <v>57</v>
      </c>
      <c r="U1657" s="5"/>
      <c r="V1657" s="5"/>
      <c r="W1657" s="5">
        <v>7</v>
      </c>
    </row>
    <row r="1658" spans="1:23">
      <c r="A1658" s="6"/>
      <c r="B1658" s="5"/>
      <c r="C1658" s="5"/>
      <c r="D1658" s="5"/>
      <c r="E1658" s="5"/>
      <c r="F1658" s="5"/>
      <c r="G1658" s="5"/>
      <c r="H1658" s="4" t="s">
        <v>38</v>
      </c>
      <c r="I1658" s="5"/>
      <c r="J1658" s="5"/>
      <c r="K1658" s="5"/>
      <c r="L1658" s="5"/>
      <c r="M1658" s="5"/>
      <c r="N1658" s="5"/>
      <c r="O1658" s="5"/>
      <c r="P1658" s="5" t="s">
        <v>90</v>
      </c>
      <c r="Q1658" s="5"/>
      <c r="R1658" s="5" t="s">
        <v>86</v>
      </c>
      <c r="S1658" s="5"/>
      <c r="T1658" s="5" t="s">
        <v>57</v>
      </c>
      <c r="U1658" s="5"/>
      <c r="V1658" s="5"/>
      <c r="W1658" s="5">
        <v>7.1</v>
      </c>
    </row>
    <row r="1659" spans="1:23">
      <c r="A1659" s="6"/>
      <c r="B1659" s="5"/>
      <c r="C1659" s="5"/>
      <c r="D1659" s="5"/>
      <c r="E1659" s="5"/>
      <c r="F1659" s="5"/>
      <c r="G1659" s="5"/>
      <c r="H1659" s="4" t="s">
        <v>38</v>
      </c>
      <c r="I1659" s="5"/>
      <c r="J1659" s="5"/>
      <c r="K1659" s="5"/>
      <c r="L1659" s="5"/>
      <c r="M1659" s="5"/>
      <c r="N1659" s="5"/>
      <c r="O1659" s="5"/>
      <c r="P1659" s="5" t="s">
        <v>90</v>
      </c>
      <c r="Q1659" s="5"/>
      <c r="R1659" s="5" t="s">
        <v>86</v>
      </c>
      <c r="S1659" s="5"/>
      <c r="T1659" s="5" t="s">
        <v>57</v>
      </c>
      <c r="U1659" s="5"/>
      <c r="V1659" s="5"/>
      <c r="W1659" s="5">
        <v>7.2</v>
      </c>
    </row>
    <row r="1660" spans="1:23">
      <c r="A1660" s="6"/>
      <c r="B1660" s="5"/>
      <c r="C1660" s="5"/>
      <c r="D1660" s="5"/>
      <c r="E1660" s="5"/>
      <c r="F1660" s="5"/>
      <c r="G1660" s="5"/>
      <c r="H1660" s="4" t="s">
        <v>38</v>
      </c>
      <c r="I1660" s="5"/>
      <c r="J1660" s="5"/>
      <c r="K1660" s="5"/>
      <c r="L1660" s="5"/>
      <c r="M1660" s="5"/>
      <c r="N1660" s="5"/>
      <c r="O1660" s="5"/>
      <c r="P1660" s="5" t="s">
        <v>90</v>
      </c>
      <c r="Q1660" s="5"/>
      <c r="R1660" s="5" t="s">
        <v>86</v>
      </c>
      <c r="S1660" s="5"/>
      <c r="T1660" s="5" t="s">
        <v>57</v>
      </c>
      <c r="U1660" s="5"/>
      <c r="V1660" s="5"/>
      <c r="W1660" s="5">
        <v>7.4</v>
      </c>
    </row>
    <row r="1661" spans="1:23">
      <c r="A1661" s="6"/>
      <c r="B1661" s="5"/>
      <c r="C1661" s="5"/>
      <c r="D1661" s="5"/>
      <c r="E1661" s="5"/>
      <c r="F1661" s="5"/>
      <c r="G1661" s="5"/>
      <c r="H1661" s="4" t="s">
        <v>38</v>
      </c>
      <c r="I1661" s="5"/>
      <c r="J1661" s="5"/>
      <c r="K1661" s="5"/>
      <c r="L1661" s="5"/>
      <c r="M1661" s="5"/>
      <c r="N1661" s="5"/>
      <c r="O1661" s="5"/>
      <c r="P1661" s="5" t="s">
        <v>90</v>
      </c>
      <c r="Q1661" s="5"/>
      <c r="R1661" s="5" t="s">
        <v>86</v>
      </c>
      <c r="S1661" s="5"/>
      <c r="T1661" s="5" t="s">
        <v>57</v>
      </c>
      <c r="U1661" s="5"/>
      <c r="V1661" s="5"/>
      <c r="W1661" s="5">
        <v>7.7</v>
      </c>
    </row>
    <row r="1662" spans="1:23">
      <c r="A1662" s="6"/>
      <c r="B1662" s="5"/>
      <c r="C1662" s="5"/>
      <c r="D1662" s="5"/>
      <c r="E1662" s="5"/>
      <c r="F1662" s="5"/>
      <c r="G1662" s="5"/>
      <c r="H1662" s="4" t="s">
        <v>38</v>
      </c>
      <c r="I1662" s="5"/>
      <c r="J1662" s="5"/>
      <c r="K1662" s="5"/>
      <c r="L1662" s="5"/>
      <c r="M1662" s="5"/>
      <c r="N1662" s="5"/>
      <c r="O1662" s="5"/>
      <c r="P1662" s="5" t="s">
        <v>90</v>
      </c>
      <c r="Q1662" s="5"/>
      <c r="R1662" s="5" t="s">
        <v>86</v>
      </c>
      <c r="S1662" s="5"/>
      <c r="T1662" s="5" t="s">
        <v>57</v>
      </c>
      <c r="U1662" s="5"/>
      <c r="V1662" s="5"/>
      <c r="W1662" s="5">
        <v>8.5</v>
      </c>
    </row>
    <row r="1663" spans="1:23">
      <c r="A1663" s="6"/>
      <c r="B1663" s="2"/>
      <c r="C1663" s="2"/>
      <c r="D1663" s="2"/>
      <c r="E1663" s="2"/>
      <c r="F1663" s="2"/>
      <c r="G1663" s="2"/>
      <c r="H1663" s="3" t="s">
        <v>38</v>
      </c>
      <c r="I1663" s="2"/>
      <c r="J1663" s="2"/>
      <c r="K1663" s="2"/>
      <c r="L1663" s="2"/>
      <c r="M1663" s="2" t="s">
        <v>94</v>
      </c>
      <c r="N1663" s="2"/>
      <c r="O1663" s="2"/>
      <c r="P1663" s="2"/>
      <c r="Q1663" s="2"/>
      <c r="R1663" s="2" t="s">
        <v>86</v>
      </c>
      <c r="S1663" s="2"/>
      <c r="T1663" s="2" t="s">
        <v>57</v>
      </c>
      <c r="U1663" s="2"/>
      <c r="V1663" s="2"/>
      <c r="W1663" s="2">
        <v>4.7</v>
      </c>
    </row>
    <row r="1664" spans="1:23">
      <c r="A1664" s="6"/>
      <c r="B1664" s="2"/>
      <c r="C1664" s="2"/>
      <c r="D1664" s="2"/>
      <c r="E1664" s="2"/>
      <c r="F1664" s="2"/>
      <c r="G1664" s="2"/>
      <c r="H1664" s="3" t="s">
        <v>38</v>
      </c>
      <c r="I1664" s="2"/>
      <c r="J1664" s="2"/>
      <c r="K1664" s="2"/>
      <c r="L1664" s="2"/>
      <c r="M1664" s="2" t="s">
        <v>94</v>
      </c>
      <c r="N1664" s="2"/>
      <c r="O1664" s="2"/>
      <c r="P1664" s="2"/>
      <c r="Q1664" s="2"/>
      <c r="R1664" s="2" t="s">
        <v>86</v>
      </c>
      <c r="S1664" s="2"/>
      <c r="T1664" s="2" t="s">
        <v>57</v>
      </c>
      <c r="U1664" s="2"/>
      <c r="V1664" s="2"/>
      <c r="W1664" s="2">
        <v>4.8</v>
      </c>
    </row>
    <row r="1665" spans="1:23">
      <c r="A1665" s="6"/>
      <c r="B1665" s="5"/>
      <c r="C1665" s="5"/>
      <c r="D1665" s="5"/>
      <c r="E1665" s="5"/>
      <c r="F1665" s="5"/>
      <c r="G1665" s="5"/>
      <c r="H1665" s="4" t="s">
        <v>38</v>
      </c>
      <c r="I1665" s="5"/>
      <c r="J1665" s="5"/>
      <c r="K1665" s="5"/>
      <c r="L1665" s="5"/>
      <c r="M1665" s="5" t="s">
        <v>94</v>
      </c>
      <c r="N1665" s="5"/>
      <c r="O1665" s="5"/>
      <c r="P1665" s="5"/>
      <c r="Q1665" s="5"/>
      <c r="R1665" s="5" t="s">
        <v>86</v>
      </c>
      <c r="S1665" s="5"/>
      <c r="T1665" s="5" t="s">
        <v>57</v>
      </c>
      <c r="U1665" s="5"/>
      <c r="V1665" s="5"/>
      <c r="W1665" s="5">
        <v>5.5</v>
      </c>
    </row>
    <row r="1666" spans="1:23">
      <c r="A1666" s="6"/>
      <c r="B1666" s="2"/>
      <c r="C1666" s="2"/>
      <c r="D1666" s="2"/>
      <c r="E1666" s="2"/>
      <c r="F1666" s="2"/>
      <c r="G1666" s="2"/>
      <c r="H1666" s="3" t="s">
        <v>38</v>
      </c>
      <c r="I1666" s="2"/>
      <c r="J1666" s="2"/>
      <c r="K1666" s="2"/>
      <c r="L1666" s="2"/>
      <c r="M1666" s="2" t="s">
        <v>94</v>
      </c>
      <c r="N1666" s="2"/>
      <c r="O1666" s="2"/>
      <c r="P1666" s="2"/>
      <c r="Q1666" s="2"/>
      <c r="R1666" s="2" t="s">
        <v>86</v>
      </c>
      <c r="S1666" s="2"/>
      <c r="T1666" s="2" t="s">
        <v>57</v>
      </c>
      <c r="U1666" s="2"/>
      <c r="V1666" s="2"/>
      <c r="W1666" s="2">
        <v>6</v>
      </c>
    </row>
    <row r="1667" spans="1:23">
      <c r="A1667" s="6"/>
      <c r="B1667" s="2"/>
      <c r="C1667" s="2"/>
      <c r="D1667" s="2"/>
      <c r="E1667" s="2"/>
      <c r="F1667" s="2"/>
      <c r="G1667" s="2"/>
      <c r="H1667" s="3" t="s">
        <v>38</v>
      </c>
      <c r="I1667" s="2"/>
      <c r="J1667" s="2"/>
      <c r="K1667" s="2"/>
      <c r="L1667" s="2"/>
      <c r="M1667" s="2" t="s">
        <v>94</v>
      </c>
      <c r="N1667" s="2"/>
      <c r="O1667" s="2"/>
      <c r="P1667" s="2"/>
      <c r="Q1667" s="2"/>
      <c r="R1667" s="2" t="s">
        <v>86</v>
      </c>
      <c r="S1667" s="2"/>
      <c r="T1667" s="2" t="s">
        <v>57</v>
      </c>
      <c r="U1667" s="2"/>
      <c r="V1667" s="2"/>
      <c r="W1667" s="2">
        <v>6</v>
      </c>
    </row>
    <row r="1668" spans="1:23">
      <c r="A1668" s="6"/>
      <c r="B1668" s="5"/>
      <c r="C1668" s="5"/>
      <c r="D1668" s="5"/>
      <c r="E1668" s="5"/>
      <c r="F1668" s="5"/>
      <c r="G1668" s="5"/>
      <c r="H1668" s="4" t="s">
        <v>38</v>
      </c>
      <c r="I1668" s="5"/>
      <c r="J1668" s="5"/>
      <c r="K1668" s="5"/>
      <c r="L1668" s="5"/>
      <c r="M1668" s="5" t="s">
        <v>94</v>
      </c>
      <c r="N1668" s="5"/>
      <c r="O1668" s="5"/>
      <c r="P1668" s="5"/>
      <c r="Q1668" s="5"/>
      <c r="R1668" s="5" t="s">
        <v>86</v>
      </c>
      <c r="S1668" s="5"/>
      <c r="T1668" s="5" t="s">
        <v>57</v>
      </c>
      <c r="U1668" s="5"/>
      <c r="V1668" s="5"/>
      <c r="W1668" s="5">
        <v>6.2</v>
      </c>
    </row>
    <row r="1669" spans="1:23">
      <c r="A1669" s="6"/>
      <c r="B1669" s="5"/>
      <c r="C1669" s="5"/>
      <c r="D1669" s="5"/>
      <c r="E1669" s="5"/>
      <c r="F1669" s="5"/>
      <c r="G1669" s="5"/>
      <c r="H1669" s="4" t="s">
        <v>38</v>
      </c>
      <c r="I1669" s="5"/>
      <c r="J1669" s="5"/>
      <c r="K1669" s="5"/>
      <c r="L1669" s="5"/>
      <c r="M1669" s="5" t="s">
        <v>94</v>
      </c>
      <c r="N1669" s="5"/>
      <c r="O1669" s="5"/>
      <c r="P1669" s="5"/>
      <c r="Q1669" s="5"/>
      <c r="R1669" s="5" t="s">
        <v>86</v>
      </c>
      <c r="S1669" s="5"/>
      <c r="T1669" s="5" t="s">
        <v>57</v>
      </c>
      <c r="U1669" s="5"/>
      <c r="V1669" s="5"/>
      <c r="W1669" s="5">
        <v>6.6</v>
      </c>
    </row>
    <row r="1670" spans="1:23">
      <c r="A1670" s="6"/>
      <c r="B1670" s="5"/>
      <c r="C1670" s="5"/>
      <c r="D1670" s="5"/>
      <c r="E1670" s="5"/>
      <c r="F1670" s="5"/>
      <c r="G1670" s="5"/>
      <c r="H1670" s="4" t="s">
        <v>38</v>
      </c>
      <c r="I1670" s="5"/>
      <c r="J1670" s="5"/>
      <c r="K1670" s="5"/>
      <c r="L1670" s="5"/>
      <c r="M1670" s="5" t="s">
        <v>94</v>
      </c>
      <c r="N1670" s="5"/>
      <c r="O1670" s="5"/>
      <c r="P1670" s="5"/>
      <c r="Q1670" s="5"/>
      <c r="R1670" s="5" t="s">
        <v>86</v>
      </c>
      <c r="S1670" s="5"/>
      <c r="T1670" s="5" t="s">
        <v>57</v>
      </c>
      <c r="U1670" s="5"/>
      <c r="V1670" s="5"/>
      <c r="W1670" s="5">
        <v>7.6</v>
      </c>
    </row>
    <row r="1671" spans="1:23">
      <c r="A1671" s="6"/>
      <c r="B1671" s="5"/>
      <c r="C1671" s="5"/>
      <c r="D1671" s="5"/>
      <c r="E1671" s="5"/>
      <c r="F1671" s="5"/>
      <c r="G1671" s="5"/>
      <c r="H1671" s="4" t="s">
        <v>38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 t="s">
        <v>86</v>
      </c>
      <c r="S1671" s="5"/>
      <c r="T1671" s="5" t="s">
        <v>57</v>
      </c>
      <c r="U1671" s="5"/>
      <c r="V1671" s="5"/>
      <c r="W1671" s="5">
        <v>5.3</v>
      </c>
    </row>
    <row r="1672" spans="1:23">
      <c r="A1672" s="6"/>
      <c r="B1672" s="2"/>
      <c r="C1672" s="2"/>
      <c r="D1672" s="2"/>
      <c r="E1672" s="2"/>
      <c r="F1672" s="2"/>
      <c r="G1672" s="2"/>
      <c r="H1672" s="3" t="s">
        <v>38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 t="s">
        <v>86</v>
      </c>
      <c r="S1672" s="2"/>
      <c r="T1672" s="2" t="s">
        <v>57</v>
      </c>
      <c r="U1672" s="2"/>
      <c r="V1672" s="2"/>
      <c r="W1672" s="2">
        <v>5.3</v>
      </c>
    </row>
    <row r="1673" spans="1:23">
      <c r="A1673" s="6"/>
      <c r="B1673" s="5"/>
      <c r="C1673" s="5"/>
      <c r="D1673" s="5"/>
      <c r="E1673" s="5"/>
      <c r="F1673" s="5"/>
      <c r="G1673" s="5"/>
      <c r="H1673" s="4" t="s">
        <v>38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 t="s">
        <v>86</v>
      </c>
      <c r="S1673" s="5"/>
      <c r="T1673" s="5" t="s">
        <v>57</v>
      </c>
      <c r="U1673" s="5"/>
      <c r="V1673" s="5"/>
      <c r="W1673" s="5">
        <v>5.5</v>
      </c>
    </row>
    <row r="1674" spans="1:23">
      <c r="A1674" s="6"/>
      <c r="B1674" s="5"/>
      <c r="C1674" s="5"/>
      <c r="D1674" s="5"/>
      <c r="E1674" s="5"/>
      <c r="F1674" s="5"/>
      <c r="G1674" s="5"/>
      <c r="H1674" s="4" t="s">
        <v>38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 t="s">
        <v>86</v>
      </c>
      <c r="S1674" s="5"/>
      <c r="T1674" s="5" t="s">
        <v>57</v>
      </c>
      <c r="U1674" s="5"/>
      <c r="V1674" s="5"/>
      <c r="W1674" s="5">
        <v>5.5</v>
      </c>
    </row>
    <row r="1675" spans="1:23">
      <c r="A1675" s="6"/>
      <c r="B1675" s="2"/>
      <c r="C1675" s="2"/>
      <c r="D1675" s="2"/>
      <c r="E1675" s="2"/>
      <c r="F1675" s="2"/>
      <c r="G1675" s="2"/>
      <c r="H1675" s="3" t="s">
        <v>38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 t="s">
        <v>86</v>
      </c>
      <c r="S1675" s="2"/>
      <c r="T1675" s="2" t="s">
        <v>57</v>
      </c>
      <c r="U1675" s="2"/>
      <c r="V1675" s="2"/>
      <c r="W1675" s="2">
        <v>5.8</v>
      </c>
    </row>
    <row r="1676" spans="1:23">
      <c r="A1676" s="6"/>
      <c r="B1676" s="2"/>
      <c r="C1676" s="2"/>
      <c r="D1676" s="2"/>
      <c r="E1676" s="2"/>
      <c r="F1676" s="2"/>
      <c r="G1676" s="2"/>
      <c r="H1676" s="3" t="s">
        <v>38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 t="s">
        <v>86</v>
      </c>
      <c r="S1676" s="2"/>
      <c r="T1676" s="2" t="s">
        <v>57</v>
      </c>
      <c r="U1676" s="2"/>
      <c r="V1676" s="2"/>
      <c r="W1676" s="2">
        <v>6.4</v>
      </c>
    </row>
    <row r="1677" spans="1:23">
      <c r="A1677" s="6"/>
      <c r="B1677" s="5"/>
      <c r="C1677" s="5"/>
      <c r="D1677" s="5"/>
      <c r="E1677" s="5"/>
      <c r="F1677" s="5"/>
      <c r="G1677" s="5"/>
      <c r="H1677" s="4" t="s">
        <v>38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 t="s">
        <v>86</v>
      </c>
      <c r="S1677" s="5"/>
      <c r="T1677" s="5" t="s">
        <v>57</v>
      </c>
      <c r="U1677" s="5"/>
      <c r="V1677" s="5"/>
      <c r="W1677" s="5">
        <v>6.7</v>
      </c>
    </row>
    <row r="1678" spans="1:23">
      <c r="A1678" s="6"/>
      <c r="B1678" s="5"/>
      <c r="C1678" s="5"/>
      <c r="D1678" s="5"/>
      <c r="E1678" s="5"/>
      <c r="F1678" s="5"/>
      <c r="G1678" s="5"/>
      <c r="H1678" s="4" t="s">
        <v>38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 t="s">
        <v>86</v>
      </c>
      <c r="S1678" s="5"/>
      <c r="T1678" s="5" t="s">
        <v>57</v>
      </c>
      <c r="U1678" s="5"/>
      <c r="V1678" s="5"/>
      <c r="W1678" s="5">
        <v>7</v>
      </c>
    </row>
    <row r="1679" spans="1:23">
      <c r="A1679" s="6"/>
      <c r="B1679" s="2"/>
      <c r="C1679" s="2"/>
      <c r="D1679" s="2"/>
      <c r="E1679" s="2"/>
      <c r="F1679" s="2"/>
      <c r="G1679" s="2"/>
      <c r="H1679" s="3" t="s">
        <v>38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 t="s">
        <v>86</v>
      </c>
      <c r="S1679" s="2"/>
      <c r="T1679" s="2" t="s">
        <v>57</v>
      </c>
      <c r="U1679" s="2"/>
      <c r="V1679" s="2"/>
      <c r="W1679" s="2">
        <v>7.1</v>
      </c>
    </row>
    <row r="1680" spans="1:23">
      <c r="A1680" s="6"/>
      <c r="B1680" s="5"/>
      <c r="C1680" s="5"/>
      <c r="D1680" s="5"/>
      <c r="E1680" s="5"/>
      <c r="F1680" s="5"/>
      <c r="G1680" s="5"/>
      <c r="H1680" s="4" t="s">
        <v>38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 t="s">
        <v>86</v>
      </c>
      <c r="S1680" s="5"/>
      <c r="T1680" s="5" t="s">
        <v>57</v>
      </c>
      <c r="U1680" s="5"/>
      <c r="V1680" s="5"/>
      <c r="W1680" s="5">
        <v>7.8</v>
      </c>
    </row>
    <row r="1681" spans="1:23">
      <c r="A1681" s="6"/>
      <c r="B1681" s="5"/>
      <c r="C1681" s="5"/>
      <c r="D1681" s="5"/>
      <c r="E1681" s="5"/>
      <c r="F1681" s="5"/>
      <c r="G1681" s="5"/>
      <c r="H1681" s="4" t="s">
        <v>38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 t="s">
        <v>86</v>
      </c>
      <c r="S1681" s="5"/>
      <c r="T1681" s="5" t="s">
        <v>57</v>
      </c>
      <c r="U1681" s="5"/>
      <c r="V1681" s="5"/>
      <c r="W1681" s="5">
        <v>7.9</v>
      </c>
    </row>
    <row r="1682" spans="1:23">
      <c r="A1682" s="6"/>
      <c r="B1682" s="2"/>
      <c r="C1682" s="2"/>
      <c r="D1682" s="2"/>
      <c r="E1682" s="2"/>
      <c r="F1682" s="2"/>
      <c r="G1682" s="2"/>
      <c r="H1682" s="3" t="s">
        <v>38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 t="s">
        <v>86</v>
      </c>
      <c r="S1682" s="2"/>
      <c r="T1682" s="2" t="s">
        <v>57</v>
      </c>
      <c r="U1682" s="2"/>
      <c r="V1682" s="2"/>
      <c r="W1682" s="2">
        <v>8.1</v>
      </c>
    </row>
    <row r="1683" spans="1:23">
      <c r="A1683" s="6"/>
      <c r="B1683" s="5"/>
      <c r="C1683" s="5"/>
      <c r="D1683" s="5"/>
      <c r="E1683" s="5"/>
      <c r="F1683" s="5"/>
      <c r="G1683" s="5"/>
      <c r="H1683" s="4" t="s">
        <v>38</v>
      </c>
      <c r="I1683" s="5"/>
      <c r="J1683" s="5"/>
      <c r="K1683" s="5"/>
      <c r="L1683" s="5"/>
      <c r="M1683" s="5"/>
      <c r="N1683" s="5" t="s">
        <v>128</v>
      </c>
      <c r="O1683" s="5"/>
      <c r="P1683" s="5" t="s">
        <v>90</v>
      </c>
      <c r="Q1683" s="5" t="s">
        <v>87</v>
      </c>
      <c r="R1683" s="5"/>
      <c r="S1683" s="5"/>
      <c r="T1683" s="5" t="s">
        <v>57</v>
      </c>
      <c r="U1683" s="5"/>
      <c r="V1683" s="5"/>
      <c r="W1683" s="5">
        <v>4.9000000000000004</v>
      </c>
    </row>
    <row r="1684" spans="1:23">
      <c r="A1684" s="6"/>
      <c r="B1684" s="2"/>
      <c r="C1684" s="2"/>
      <c r="D1684" s="2"/>
      <c r="E1684" s="2"/>
      <c r="F1684" s="2"/>
      <c r="G1684" s="2"/>
      <c r="H1684" s="3" t="s">
        <v>38</v>
      </c>
      <c r="I1684" s="2"/>
      <c r="J1684" s="2" t="s">
        <v>70</v>
      </c>
      <c r="K1684" s="2"/>
      <c r="L1684" s="2"/>
      <c r="M1684" s="2"/>
      <c r="N1684" s="2"/>
      <c r="O1684" s="2"/>
      <c r="P1684" s="2" t="s">
        <v>90</v>
      </c>
      <c r="Q1684" s="2" t="s">
        <v>87</v>
      </c>
      <c r="R1684" s="2"/>
      <c r="S1684" s="2"/>
      <c r="T1684" s="2" t="s">
        <v>57</v>
      </c>
      <c r="U1684" s="2"/>
      <c r="V1684" s="2"/>
      <c r="W1684" s="2">
        <v>6.1</v>
      </c>
    </row>
    <row r="1685" spans="1:23">
      <c r="A1685" s="6"/>
      <c r="B1685" s="5"/>
      <c r="C1685" s="5"/>
      <c r="D1685" s="5"/>
      <c r="E1685" s="5"/>
      <c r="F1685" s="5"/>
      <c r="G1685" s="5"/>
      <c r="H1685" s="4" t="s">
        <v>38</v>
      </c>
      <c r="I1685" s="5"/>
      <c r="J1685" s="5"/>
      <c r="K1685" s="5"/>
      <c r="L1685" s="5"/>
      <c r="M1685" s="5"/>
      <c r="N1685" s="5"/>
      <c r="O1685" s="5"/>
      <c r="P1685" s="5" t="s">
        <v>90</v>
      </c>
      <c r="Q1685" s="5" t="s">
        <v>87</v>
      </c>
      <c r="R1685" s="5"/>
      <c r="S1685" s="5"/>
      <c r="T1685" s="5" t="s">
        <v>57</v>
      </c>
      <c r="U1685" s="5"/>
      <c r="V1685" s="5"/>
      <c r="W1685" s="5">
        <v>6</v>
      </c>
    </row>
    <row r="1686" spans="1:23">
      <c r="A1686" s="6"/>
      <c r="B1686" s="2"/>
      <c r="C1686" s="2"/>
      <c r="D1686" s="2"/>
      <c r="E1686" s="2"/>
      <c r="F1686" s="2"/>
      <c r="G1686" s="2"/>
      <c r="H1686" s="3" t="s">
        <v>38</v>
      </c>
      <c r="I1686" s="2"/>
      <c r="J1686" s="2"/>
      <c r="K1686" s="2"/>
      <c r="L1686" s="2"/>
      <c r="M1686" s="2"/>
      <c r="N1686" s="2"/>
      <c r="O1686" s="2"/>
      <c r="P1686" s="2" t="s">
        <v>90</v>
      </c>
      <c r="Q1686" s="2" t="s">
        <v>87</v>
      </c>
      <c r="R1686" s="2"/>
      <c r="S1686" s="2"/>
      <c r="T1686" s="2" t="s">
        <v>57</v>
      </c>
      <c r="U1686" s="2"/>
      <c r="V1686" s="2"/>
      <c r="W1686" s="2">
        <v>6.1</v>
      </c>
    </row>
    <row r="1687" spans="1:23">
      <c r="A1687" s="6"/>
      <c r="B1687" s="2"/>
      <c r="C1687" s="2"/>
      <c r="D1687" s="2"/>
      <c r="E1687" s="2"/>
      <c r="F1687" s="2"/>
      <c r="G1687" s="2"/>
      <c r="H1687" s="3" t="s">
        <v>38</v>
      </c>
      <c r="I1687" s="2"/>
      <c r="J1687" s="2"/>
      <c r="K1687" s="2"/>
      <c r="L1687" s="2"/>
      <c r="M1687" s="2"/>
      <c r="N1687" s="2"/>
      <c r="O1687" s="2"/>
      <c r="P1687" s="2" t="s">
        <v>90</v>
      </c>
      <c r="Q1687" s="2" t="s">
        <v>87</v>
      </c>
      <c r="R1687" s="2"/>
      <c r="S1687" s="2"/>
      <c r="T1687" s="2" t="s">
        <v>57</v>
      </c>
      <c r="U1687" s="2"/>
      <c r="V1687" s="2"/>
      <c r="W1687" s="2">
        <v>6.3</v>
      </c>
    </row>
    <row r="1688" spans="1:23">
      <c r="A1688" s="6"/>
      <c r="B1688" s="5"/>
      <c r="C1688" s="5"/>
      <c r="D1688" s="5"/>
      <c r="E1688" s="5"/>
      <c r="F1688" s="5"/>
      <c r="G1688" s="5"/>
      <c r="H1688" s="4" t="s">
        <v>38</v>
      </c>
      <c r="I1688" s="5"/>
      <c r="J1688" s="5"/>
      <c r="K1688" s="5"/>
      <c r="L1688" s="5"/>
      <c r="M1688" s="5"/>
      <c r="N1688" s="5"/>
      <c r="O1688" s="5"/>
      <c r="P1688" s="5" t="s">
        <v>90</v>
      </c>
      <c r="Q1688" s="5" t="s">
        <v>87</v>
      </c>
      <c r="R1688" s="5"/>
      <c r="S1688" s="5"/>
      <c r="T1688" s="5" t="s">
        <v>57</v>
      </c>
      <c r="U1688" s="5"/>
      <c r="V1688" s="5"/>
      <c r="W1688" s="5">
        <v>6.5</v>
      </c>
    </row>
    <row r="1689" spans="1:23">
      <c r="A1689" s="6"/>
      <c r="B1689" s="5"/>
      <c r="C1689" s="5"/>
      <c r="D1689" s="5"/>
      <c r="E1689" s="5"/>
      <c r="F1689" s="5"/>
      <c r="G1689" s="5"/>
      <c r="H1689" s="4" t="s">
        <v>38</v>
      </c>
      <c r="I1689" s="5"/>
      <c r="J1689" s="5"/>
      <c r="K1689" s="5"/>
      <c r="L1689" s="5"/>
      <c r="M1689" s="5"/>
      <c r="N1689" s="5"/>
      <c r="O1689" s="5"/>
      <c r="P1689" s="5" t="s">
        <v>90</v>
      </c>
      <c r="Q1689" s="5" t="s">
        <v>87</v>
      </c>
      <c r="R1689" s="5"/>
      <c r="S1689" s="5"/>
      <c r="T1689" s="5" t="s">
        <v>57</v>
      </c>
      <c r="U1689" s="5"/>
      <c r="V1689" s="5"/>
      <c r="W1689" s="5">
        <v>6.8</v>
      </c>
    </row>
    <row r="1690" spans="1:23">
      <c r="A1690" s="6"/>
      <c r="B1690" s="2"/>
      <c r="C1690" s="2"/>
      <c r="D1690" s="2"/>
      <c r="E1690" s="2"/>
      <c r="F1690" s="2"/>
      <c r="G1690" s="2"/>
      <c r="H1690" s="3" t="s">
        <v>38</v>
      </c>
      <c r="I1690" s="2"/>
      <c r="J1690" s="2"/>
      <c r="K1690" s="2"/>
      <c r="L1690" s="2"/>
      <c r="M1690" s="2"/>
      <c r="N1690" s="2"/>
      <c r="O1690" s="2"/>
      <c r="P1690" s="2" t="s">
        <v>90</v>
      </c>
      <c r="Q1690" s="2" t="s">
        <v>87</v>
      </c>
      <c r="R1690" s="2"/>
      <c r="S1690" s="2"/>
      <c r="T1690" s="2" t="s">
        <v>57</v>
      </c>
      <c r="U1690" s="2"/>
      <c r="V1690" s="2"/>
      <c r="W1690" s="2">
        <v>7</v>
      </c>
    </row>
    <row r="1691" spans="1:23">
      <c r="A1691" s="6"/>
      <c r="B1691" s="2"/>
      <c r="C1691" s="2"/>
      <c r="D1691" s="2"/>
      <c r="E1691" s="2"/>
      <c r="F1691" s="2"/>
      <c r="G1691" s="2"/>
      <c r="H1691" s="3" t="s">
        <v>38</v>
      </c>
      <c r="I1691" s="2"/>
      <c r="J1691" s="2"/>
      <c r="K1691" s="2"/>
      <c r="L1691" s="2"/>
      <c r="M1691" s="2"/>
      <c r="N1691" s="2"/>
      <c r="O1691" s="2"/>
      <c r="P1691" s="2" t="s">
        <v>90</v>
      </c>
      <c r="Q1691" s="2" t="s">
        <v>87</v>
      </c>
      <c r="R1691" s="2"/>
      <c r="S1691" s="2"/>
      <c r="T1691" s="2" t="s">
        <v>57</v>
      </c>
      <c r="U1691" s="2"/>
      <c r="V1691" s="2"/>
      <c r="W1691" s="2">
        <v>7.1</v>
      </c>
    </row>
    <row r="1692" spans="1:23">
      <c r="A1692" s="6"/>
      <c r="B1692" s="2"/>
      <c r="C1692" s="2"/>
      <c r="D1692" s="2"/>
      <c r="E1692" s="2"/>
      <c r="F1692" s="2"/>
      <c r="G1692" s="2"/>
      <c r="H1692" s="3" t="s">
        <v>38</v>
      </c>
      <c r="I1692" s="2"/>
      <c r="J1692" s="2"/>
      <c r="K1692" s="2"/>
      <c r="L1692" s="2"/>
      <c r="M1692" s="2"/>
      <c r="N1692" s="2"/>
      <c r="O1692" s="2"/>
      <c r="P1692" s="2" t="s">
        <v>90</v>
      </c>
      <c r="Q1692" s="2" t="s">
        <v>87</v>
      </c>
      <c r="R1692" s="2"/>
      <c r="S1692" s="2"/>
      <c r="T1692" s="2" t="s">
        <v>57</v>
      </c>
      <c r="U1692" s="2"/>
      <c r="V1692" s="2"/>
      <c r="W1692" s="2">
        <v>7.5</v>
      </c>
    </row>
    <row r="1693" spans="1:23">
      <c r="A1693" s="6"/>
      <c r="B1693" s="5"/>
      <c r="C1693" s="5"/>
      <c r="D1693" s="5"/>
      <c r="E1693" s="5"/>
      <c r="F1693" s="5"/>
      <c r="G1693" s="5"/>
      <c r="H1693" s="4" t="s">
        <v>38</v>
      </c>
      <c r="I1693" s="5"/>
      <c r="J1693" s="5"/>
      <c r="K1693" s="5"/>
      <c r="L1693" s="5"/>
      <c r="M1693" s="5"/>
      <c r="N1693" s="5"/>
      <c r="O1693" s="5"/>
      <c r="P1693" s="5" t="s">
        <v>90</v>
      </c>
      <c r="Q1693" s="5" t="s">
        <v>87</v>
      </c>
      <c r="R1693" s="5"/>
      <c r="S1693" s="5"/>
      <c r="T1693" s="5" t="s">
        <v>57</v>
      </c>
      <c r="U1693" s="5"/>
      <c r="V1693" s="5"/>
      <c r="W1693" s="5">
        <v>7.6</v>
      </c>
    </row>
    <row r="1694" spans="1:23">
      <c r="A1694" s="6"/>
      <c r="B1694" s="5"/>
      <c r="C1694" s="5"/>
      <c r="D1694" s="5"/>
      <c r="E1694" s="5"/>
      <c r="F1694" s="5"/>
      <c r="G1694" s="5"/>
      <c r="H1694" s="4" t="s">
        <v>38</v>
      </c>
      <c r="I1694" s="5"/>
      <c r="J1694" s="5"/>
      <c r="K1694" s="5"/>
      <c r="L1694" s="5"/>
      <c r="M1694" s="5"/>
      <c r="N1694" s="5"/>
      <c r="O1694" s="5" t="s">
        <v>91</v>
      </c>
      <c r="P1694" s="5"/>
      <c r="Q1694" s="5" t="s">
        <v>87</v>
      </c>
      <c r="R1694" s="5"/>
      <c r="S1694" s="5"/>
      <c r="T1694" s="5" t="s">
        <v>57</v>
      </c>
      <c r="U1694" s="5"/>
      <c r="V1694" s="5"/>
      <c r="W1694" s="5">
        <v>7.4</v>
      </c>
    </row>
    <row r="1695" spans="1:23">
      <c r="A1695" s="6"/>
      <c r="B1695" s="5"/>
      <c r="C1695" s="5"/>
      <c r="D1695" s="5"/>
      <c r="E1695" s="5"/>
      <c r="F1695" s="5"/>
      <c r="G1695" s="5"/>
      <c r="H1695" s="4" t="s">
        <v>38</v>
      </c>
      <c r="I1695" s="5"/>
      <c r="J1695" s="5"/>
      <c r="K1695" s="5"/>
      <c r="L1695" s="5"/>
      <c r="M1695" s="5" t="s">
        <v>94</v>
      </c>
      <c r="N1695" s="5"/>
      <c r="O1695" s="5"/>
      <c r="P1695" s="5"/>
      <c r="Q1695" s="5" t="s">
        <v>87</v>
      </c>
      <c r="R1695" s="5"/>
      <c r="S1695" s="5"/>
      <c r="T1695" s="5" t="s">
        <v>57</v>
      </c>
      <c r="U1695" s="5"/>
      <c r="V1695" s="5"/>
      <c r="W1695" s="5">
        <v>5.8</v>
      </c>
    </row>
    <row r="1696" spans="1:23">
      <c r="A1696" s="6"/>
      <c r="B1696" s="5"/>
      <c r="C1696" s="5"/>
      <c r="D1696" s="5"/>
      <c r="E1696" s="5"/>
      <c r="F1696" s="5"/>
      <c r="G1696" s="5"/>
      <c r="H1696" s="4" t="s">
        <v>38</v>
      </c>
      <c r="I1696" s="5"/>
      <c r="J1696" s="5"/>
      <c r="K1696" s="5"/>
      <c r="L1696" s="5"/>
      <c r="M1696" s="5" t="s">
        <v>94</v>
      </c>
      <c r="N1696" s="5"/>
      <c r="O1696" s="5"/>
      <c r="P1696" s="5"/>
      <c r="Q1696" s="5" t="s">
        <v>87</v>
      </c>
      <c r="R1696" s="5"/>
      <c r="S1696" s="5"/>
      <c r="T1696" s="5" t="s">
        <v>57</v>
      </c>
      <c r="U1696" s="5"/>
      <c r="V1696" s="5"/>
      <c r="W1696" s="5">
        <v>6.2</v>
      </c>
    </row>
    <row r="1697" spans="1:23">
      <c r="A1697" s="6"/>
      <c r="B1697" s="5"/>
      <c r="C1697" s="5"/>
      <c r="D1697" s="5"/>
      <c r="E1697" s="5"/>
      <c r="F1697" s="5"/>
      <c r="G1697" s="5"/>
      <c r="H1697" s="4" t="s">
        <v>38</v>
      </c>
      <c r="I1697" s="5"/>
      <c r="J1697" s="5" t="s">
        <v>70</v>
      </c>
      <c r="K1697" s="5"/>
      <c r="L1697" s="5"/>
      <c r="M1697" s="5"/>
      <c r="N1697" s="5"/>
      <c r="O1697" s="5"/>
      <c r="P1697" s="5"/>
      <c r="Q1697" s="5" t="s">
        <v>87</v>
      </c>
      <c r="R1697" s="5"/>
      <c r="S1697" s="5"/>
      <c r="T1697" s="5" t="s">
        <v>57</v>
      </c>
      <c r="U1697" s="5"/>
      <c r="V1697" s="5"/>
      <c r="W1697" s="5">
        <v>7</v>
      </c>
    </row>
    <row r="1698" spans="1:23">
      <c r="A1698" s="6"/>
      <c r="B1698" s="2"/>
      <c r="C1698" s="2"/>
      <c r="D1698" s="2"/>
      <c r="E1698" s="2"/>
      <c r="F1698" s="2"/>
      <c r="G1698" s="2"/>
      <c r="H1698" s="3" t="s">
        <v>38</v>
      </c>
      <c r="I1698" s="2"/>
      <c r="J1698" s="2"/>
      <c r="K1698" s="2"/>
      <c r="L1698" s="2"/>
      <c r="M1698" s="2"/>
      <c r="N1698" s="2"/>
      <c r="O1698" s="2"/>
      <c r="P1698" s="2"/>
      <c r="Q1698" s="2" t="s">
        <v>87</v>
      </c>
      <c r="R1698" s="2"/>
      <c r="S1698" s="2"/>
      <c r="T1698" s="2" t="s">
        <v>57</v>
      </c>
      <c r="U1698" s="2"/>
      <c r="V1698" s="2"/>
      <c r="W1698" s="2">
        <v>6.2</v>
      </c>
    </row>
    <row r="1699" spans="1:23">
      <c r="A1699" s="6"/>
      <c r="B1699" s="5"/>
      <c r="C1699" s="5"/>
      <c r="D1699" s="5"/>
      <c r="E1699" s="5"/>
      <c r="F1699" s="5"/>
      <c r="G1699" s="5"/>
      <c r="H1699" s="4" t="s">
        <v>38</v>
      </c>
      <c r="I1699" s="5"/>
      <c r="J1699" s="5"/>
      <c r="K1699" s="5"/>
      <c r="L1699" s="5"/>
      <c r="M1699" s="5"/>
      <c r="N1699" s="5"/>
      <c r="O1699" s="5"/>
      <c r="P1699" s="5"/>
      <c r="Q1699" s="5" t="s">
        <v>87</v>
      </c>
      <c r="R1699" s="5"/>
      <c r="S1699" s="5"/>
      <c r="T1699" s="5" t="s">
        <v>57</v>
      </c>
      <c r="U1699" s="5"/>
      <c r="V1699" s="5"/>
      <c r="W1699" s="5">
        <v>6.5</v>
      </c>
    </row>
    <row r="1700" spans="1:23">
      <c r="A1700" s="6"/>
      <c r="B1700" s="5"/>
      <c r="C1700" s="5"/>
      <c r="D1700" s="5"/>
      <c r="E1700" s="5"/>
      <c r="F1700" s="5"/>
      <c r="G1700" s="5"/>
      <c r="H1700" s="4" t="s">
        <v>38</v>
      </c>
      <c r="I1700" s="5"/>
      <c r="J1700" s="5"/>
      <c r="K1700" s="5"/>
      <c r="L1700" s="5"/>
      <c r="M1700" s="5"/>
      <c r="N1700" s="5"/>
      <c r="O1700" s="5"/>
      <c r="P1700" s="5"/>
      <c r="Q1700" s="5" t="s">
        <v>87</v>
      </c>
      <c r="R1700" s="5"/>
      <c r="S1700" s="5"/>
      <c r="T1700" s="5" t="s">
        <v>57</v>
      </c>
      <c r="U1700" s="5"/>
      <c r="V1700" s="5"/>
      <c r="W1700" s="5">
        <v>6.7</v>
      </c>
    </row>
    <row r="1701" spans="1:23">
      <c r="A1701" s="6"/>
      <c r="B1701" s="2"/>
      <c r="C1701" s="2"/>
      <c r="D1701" s="2"/>
      <c r="E1701" s="2"/>
      <c r="F1701" s="2"/>
      <c r="G1701" s="2"/>
      <c r="H1701" s="3" t="s">
        <v>38</v>
      </c>
      <c r="I1701" s="2"/>
      <c r="J1701" s="2"/>
      <c r="K1701" s="2"/>
      <c r="L1701" s="2"/>
      <c r="M1701" s="2"/>
      <c r="N1701" s="2"/>
      <c r="O1701" s="2"/>
      <c r="P1701" s="2"/>
      <c r="Q1701" s="2" t="s">
        <v>87</v>
      </c>
      <c r="R1701" s="2"/>
      <c r="S1701" s="2"/>
      <c r="T1701" s="2" t="s">
        <v>57</v>
      </c>
      <c r="U1701" s="2"/>
      <c r="V1701" s="2"/>
      <c r="W1701" s="2">
        <v>6.9</v>
      </c>
    </row>
    <row r="1702" spans="1:23">
      <c r="A1702" s="6"/>
      <c r="B1702" s="5"/>
      <c r="C1702" s="5"/>
      <c r="D1702" s="5"/>
      <c r="E1702" s="5"/>
      <c r="F1702" s="5"/>
      <c r="G1702" s="5"/>
      <c r="H1702" s="4" t="s">
        <v>38</v>
      </c>
      <c r="I1702" s="5"/>
      <c r="J1702" s="5"/>
      <c r="K1702" s="5"/>
      <c r="L1702" s="5"/>
      <c r="M1702" s="5"/>
      <c r="N1702" s="5"/>
      <c r="O1702" s="5"/>
      <c r="P1702" s="5"/>
      <c r="Q1702" s="5" t="s">
        <v>87</v>
      </c>
      <c r="R1702" s="5"/>
      <c r="S1702" s="5"/>
      <c r="T1702" s="5" t="s">
        <v>57</v>
      </c>
      <c r="U1702" s="5"/>
      <c r="V1702" s="5"/>
      <c r="W1702" s="5">
        <v>7.7</v>
      </c>
    </row>
    <row r="1703" spans="1:23">
      <c r="A1703" s="6"/>
      <c r="B1703" s="2"/>
      <c r="C1703" s="2"/>
      <c r="D1703" s="2"/>
      <c r="E1703" s="2"/>
      <c r="F1703" s="2"/>
      <c r="G1703" s="2"/>
      <c r="H1703" s="3" t="s">
        <v>38</v>
      </c>
      <c r="I1703" s="2"/>
      <c r="J1703" s="2" t="s">
        <v>70</v>
      </c>
      <c r="K1703" s="2"/>
      <c r="L1703" s="2"/>
      <c r="M1703" s="2" t="s">
        <v>94</v>
      </c>
      <c r="N1703" s="2"/>
      <c r="O1703" s="2"/>
      <c r="P1703" s="2" t="s">
        <v>90</v>
      </c>
      <c r="Q1703" s="2"/>
      <c r="R1703" s="2"/>
      <c r="S1703" s="2"/>
      <c r="T1703" s="2" t="s">
        <v>57</v>
      </c>
      <c r="U1703" s="2"/>
      <c r="V1703" s="2"/>
      <c r="W1703" s="2">
        <v>4.8</v>
      </c>
    </row>
    <row r="1704" spans="1:23">
      <c r="A1704" s="6"/>
      <c r="B1704" s="5"/>
      <c r="C1704" s="5"/>
      <c r="D1704" s="5"/>
      <c r="E1704" s="5"/>
      <c r="F1704" s="5"/>
      <c r="G1704" s="5"/>
      <c r="H1704" s="4" t="s">
        <v>38</v>
      </c>
      <c r="I1704" s="5"/>
      <c r="J1704" s="5" t="s">
        <v>70</v>
      </c>
      <c r="K1704" s="5"/>
      <c r="L1704" s="5"/>
      <c r="M1704" s="5" t="s">
        <v>94</v>
      </c>
      <c r="N1704" s="5"/>
      <c r="O1704" s="5"/>
      <c r="P1704" s="5" t="s">
        <v>90</v>
      </c>
      <c r="Q1704" s="5"/>
      <c r="R1704" s="5"/>
      <c r="S1704" s="5"/>
      <c r="T1704" s="5" t="s">
        <v>57</v>
      </c>
      <c r="U1704" s="5"/>
      <c r="V1704" s="5"/>
      <c r="W1704" s="5">
        <v>4.8</v>
      </c>
    </row>
    <row r="1705" spans="1:23">
      <c r="A1705" s="6"/>
      <c r="B1705" s="2"/>
      <c r="C1705" s="2"/>
      <c r="D1705" s="2"/>
      <c r="E1705" s="2"/>
      <c r="F1705" s="2"/>
      <c r="G1705" s="2"/>
      <c r="H1705" s="3" t="s">
        <v>38</v>
      </c>
      <c r="I1705" s="2"/>
      <c r="J1705" s="2" t="s">
        <v>70</v>
      </c>
      <c r="K1705" s="2"/>
      <c r="L1705" s="2"/>
      <c r="M1705" s="2" t="s">
        <v>94</v>
      </c>
      <c r="N1705" s="2"/>
      <c r="O1705" s="2"/>
      <c r="P1705" s="2" t="s">
        <v>90</v>
      </c>
      <c r="Q1705" s="2"/>
      <c r="R1705" s="2"/>
      <c r="S1705" s="2"/>
      <c r="T1705" s="2" t="s">
        <v>57</v>
      </c>
      <c r="U1705" s="2"/>
      <c r="V1705" s="2"/>
      <c r="W1705" s="2">
        <v>6.6</v>
      </c>
    </row>
    <row r="1706" spans="1:23">
      <c r="A1706" s="6"/>
      <c r="B1706" s="5"/>
      <c r="C1706" s="5"/>
      <c r="D1706" s="5"/>
      <c r="E1706" s="5"/>
      <c r="F1706" s="5"/>
      <c r="G1706" s="5"/>
      <c r="H1706" s="4" t="s">
        <v>38</v>
      </c>
      <c r="I1706" s="5"/>
      <c r="J1706" s="5"/>
      <c r="K1706" s="5"/>
      <c r="L1706" s="5"/>
      <c r="M1706" s="5" t="s">
        <v>94</v>
      </c>
      <c r="N1706" s="5"/>
      <c r="O1706" s="5"/>
      <c r="P1706" s="5" t="s">
        <v>90</v>
      </c>
      <c r="Q1706" s="5"/>
      <c r="R1706" s="5"/>
      <c r="S1706" s="5"/>
      <c r="T1706" s="5" t="s">
        <v>57</v>
      </c>
      <c r="U1706" s="5"/>
      <c r="V1706" s="5"/>
      <c r="W1706" s="5">
        <v>3.9</v>
      </c>
    </row>
    <row r="1707" spans="1:23">
      <c r="A1707" s="6"/>
      <c r="B1707" s="5"/>
      <c r="C1707" s="5"/>
      <c r="D1707" s="5"/>
      <c r="E1707" s="5"/>
      <c r="F1707" s="5"/>
      <c r="G1707" s="5"/>
      <c r="H1707" s="4" t="s">
        <v>38</v>
      </c>
      <c r="I1707" s="5"/>
      <c r="J1707" s="5"/>
      <c r="K1707" s="5"/>
      <c r="L1707" s="5"/>
      <c r="M1707" s="5" t="s">
        <v>94</v>
      </c>
      <c r="N1707" s="5"/>
      <c r="O1707" s="5"/>
      <c r="P1707" s="5" t="s">
        <v>90</v>
      </c>
      <c r="Q1707" s="5"/>
      <c r="R1707" s="5"/>
      <c r="S1707" s="5"/>
      <c r="T1707" s="5" t="s">
        <v>57</v>
      </c>
      <c r="U1707" s="5"/>
      <c r="V1707" s="5"/>
      <c r="W1707" s="5">
        <v>4.0999999999999996</v>
      </c>
    </row>
    <row r="1708" spans="1:23">
      <c r="A1708" s="6"/>
      <c r="B1708" s="5"/>
      <c r="C1708" s="5"/>
      <c r="D1708" s="5"/>
      <c r="E1708" s="5"/>
      <c r="F1708" s="5"/>
      <c r="G1708" s="5"/>
      <c r="H1708" s="4" t="s">
        <v>38</v>
      </c>
      <c r="I1708" s="5"/>
      <c r="J1708" s="5"/>
      <c r="K1708" s="5"/>
      <c r="L1708" s="5"/>
      <c r="M1708" s="5" t="s">
        <v>94</v>
      </c>
      <c r="N1708" s="5"/>
      <c r="O1708" s="5"/>
      <c r="P1708" s="5" t="s">
        <v>90</v>
      </c>
      <c r="Q1708" s="5"/>
      <c r="R1708" s="5"/>
      <c r="S1708" s="5"/>
      <c r="T1708" s="5" t="s">
        <v>57</v>
      </c>
      <c r="U1708" s="5"/>
      <c r="V1708" s="5"/>
      <c r="W1708" s="5">
        <v>5.0999999999999996</v>
      </c>
    </row>
    <row r="1709" spans="1:23">
      <c r="A1709" s="6"/>
      <c r="B1709" s="5"/>
      <c r="C1709" s="5"/>
      <c r="D1709" s="5"/>
      <c r="E1709" s="5"/>
      <c r="F1709" s="5"/>
      <c r="G1709" s="5"/>
      <c r="H1709" s="4" t="s">
        <v>38</v>
      </c>
      <c r="I1709" s="5"/>
      <c r="J1709" s="5"/>
      <c r="K1709" s="5"/>
      <c r="L1709" s="5"/>
      <c r="M1709" s="5" t="s">
        <v>94</v>
      </c>
      <c r="N1709" s="5"/>
      <c r="O1709" s="5"/>
      <c r="P1709" s="5" t="s">
        <v>90</v>
      </c>
      <c r="Q1709" s="5"/>
      <c r="R1709" s="5"/>
      <c r="S1709" s="5"/>
      <c r="T1709" s="5" t="s">
        <v>57</v>
      </c>
      <c r="U1709" s="5"/>
      <c r="V1709" s="5"/>
      <c r="W1709" s="5">
        <v>5.3</v>
      </c>
    </row>
    <row r="1710" spans="1:23">
      <c r="A1710" s="6"/>
      <c r="B1710" s="2"/>
      <c r="C1710" s="2"/>
      <c r="D1710" s="2"/>
      <c r="E1710" s="2"/>
      <c r="F1710" s="2"/>
      <c r="G1710" s="2"/>
      <c r="H1710" s="3" t="s">
        <v>38</v>
      </c>
      <c r="I1710" s="2"/>
      <c r="J1710" s="2"/>
      <c r="K1710" s="2"/>
      <c r="L1710" s="2"/>
      <c r="M1710" s="2" t="s">
        <v>94</v>
      </c>
      <c r="N1710" s="2"/>
      <c r="O1710" s="2"/>
      <c r="P1710" s="2" t="s">
        <v>90</v>
      </c>
      <c r="Q1710" s="2"/>
      <c r="R1710" s="2"/>
      <c r="S1710" s="2"/>
      <c r="T1710" s="2" t="s">
        <v>57</v>
      </c>
      <c r="U1710" s="2"/>
      <c r="V1710" s="2"/>
      <c r="W1710" s="2">
        <v>5.5</v>
      </c>
    </row>
    <row r="1711" spans="1:23">
      <c r="A1711" s="6"/>
      <c r="B1711" s="5"/>
      <c r="C1711" s="5"/>
      <c r="D1711" s="5"/>
      <c r="E1711" s="5"/>
      <c r="F1711" s="5"/>
      <c r="G1711" s="5"/>
      <c r="H1711" s="4" t="s">
        <v>38</v>
      </c>
      <c r="I1711" s="5"/>
      <c r="J1711" s="5"/>
      <c r="K1711" s="5"/>
      <c r="L1711" s="5"/>
      <c r="M1711" s="5" t="s">
        <v>94</v>
      </c>
      <c r="N1711" s="5"/>
      <c r="O1711" s="5"/>
      <c r="P1711" s="5" t="s">
        <v>90</v>
      </c>
      <c r="Q1711" s="5"/>
      <c r="R1711" s="5"/>
      <c r="S1711" s="5"/>
      <c r="T1711" s="5" t="s">
        <v>57</v>
      </c>
      <c r="U1711" s="5"/>
      <c r="V1711" s="5"/>
      <c r="W1711" s="5">
        <v>5.9</v>
      </c>
    </row>
    <row r="1712" spans="1:23">
      <c r="A1712" s="6"/>
      <c r="B1712" s="5"/>
      <c r="C1712" s="5"/>
      <c r="D1712" s="5"/>
      <c r="E1712" s="5"/>
      <c r="F1712" s="5"/>
      <c r="G1712" s="5"/>
      <c r="H1712" s="4" t="s">
        <v>38</v>
      </c>
      <c r="I1712" s="5"/>
      <c r="J1712" s="5"/>
      <c r="K1712" s="5"/>
      <c r="L1712" s="5"/>
      <c r="M1712" s="5" t="s">
        <v>94</v>
      </c>
      <c r="N1712" s="5"/>
      <c r="O1712" s="5"/>
      <c r="P1712" s="5" t="s">
        <v>90</v>
      </c>
      <c r="Q1712" s="5"/>
      <c r="R1712" s="5"/>
      <c r="S1712" s="5"/>
      <c r="T1712" s="5" t="s">
        <v>57</v>
      </c>
      <c r="U1712" s="5"/>
      <c r="V1712" s="5"/>
      <c r="W1712" s="5">
        <v>5.9</v>
      </c>
    </row>
    <row r="1713" spans="1:23">
      <c r="A1713" s="6"/>
      <c r="B1713" s="5"/>
      <c r="C1713" s="5"/>
      <c r="D1713" s="5"/>
      <c r="E1713" s="5"/>
      <c r="F1713" s="5"/>
      <c r="G1713" s="5"/>
      <c r="H1713" s="4" t="s">
        <v>38</v>
      </c>
      <c r="I1713" s="5"/>
      <c r="J1713" s="5"/>
      <c r="K1713" s="5"/>
      <c r="L1713" s="5"/>
      <c r="M1713" s="5" t="s">
        <v>94</v>
      </c>
      <c r="N1713" s="5"/>
      <c r="O1713" s="5"/>
      <c r="P1713" s="5" t="s">
        <v>90</v>
      </c>
      <c r="Q1713" s="5"/>
      <c r="R1713" s="5"/>
      <c r="S1713" s="5"/>
      <c r="T1713" s="5" t="s">
        <v>57</v>
      </c>
      <c r="U1713" s="5"/>
      <c r="V1713" s="5"/>
      <c r="W1713" s="5">
        <v>5.9</v>
      </c>
    </row>
    <row r="1714" spans="1:23">
      <c r="A1714" s="6"/>
      <c r="B1714" s="2"/>
      <c r="C1714" s="2"/>
      <c r="D1714" s="2"/>
      <c r="E1714" s="2"/>
      <c r="F1714" s="2"/>
      <c r="G1714" s="2"/>
      <c r="H1714" s="3" t="s">
        <v>38</v>
      </c>
      <c r="I1714" s="2"/>
      <c r="J1714" s="2"/>
      <c r="K1714" s="2"/>
      <c r="L1714" s="2"/>
      <c r="M1714" s="2" t="s">
        <v>94</v>
      </c>
      <c r="N1714" s="2"/>
      <c r="O1714" s="2"/>
      <c r="P1714" s="2" t="s">
        <v>90</v>
      </c>
      <c r="Q1714" s="2"/>
      <c r="R1714" s="2"/>
      <c r="S1714" s="2"/>
      <c r="T1714" s="2" t="s">
        <v>57</v>
      </c>
      <c r="U1714" s="2"/>
      <c r="V1714" s="2"/>
      <c r="W1714" s="2">
        <v>6</v>
      </c>
    </row>
    <row r="1715" spans="1:23">
      <c r="A1715" s="6"/>
      <c r="B1715" s="5"/>
      <c r="C1715" s="5"/>
      <c r="D1715" s="5"/>
      <c r="E1715" s="5"/>
      <c r="F1715" s="5"/>
      <c r="G1715" s="5"/>
      <c r="H1715" s="4" t="s">
        <v>38</v>
      </c>
      <c r="I1715" s="5"/>
      <c r="J1715" s="5"/>
      <c r="K1715" s="5"/>
      <c r="L1715" s="5"/>
      <c r="M1715" s="5" t="s">
        <v>94</v>
      </c>
      <c r="N1715" s="5"/>
      <c r="O1715" s="5"/>
      <c r="P1715" s="5" t="s">
        <v>90</v>
      </c>
      <c r="Q1715" s="5"/>
      <c r="R1715" s="5"/>
      <c r="S1715" s="5"/>
      <c r="T1715" s="5" t="s">
        <v>57</v>
      </c>
      <c r="U1715" s="5"/>
      <c r="V1715" s="5"/>
      <c r="W1715" s="5">
        <v>6</v>
      </c>
    </row>
    <row r="1716" spans="1:23">
      <c r="A1716" s="6"/>
      <c r="B1716" s="2"/>
      <c r="C1716" s="2"/>
      <c r="D1716" s="2"/>
      <c r="E1716" s="2"/>
      <c r="F1716" s="2"/>
      <c r="G1716" s="2"/>
      <c r="H1716" s="3" t="s">
        <v>38</v>
      </c>
      <c r="I1716" s="2"/>
      <c r="J1716" s="2"/>
      <c r="K1716" s="2"/>
      <c r="L1716" s="2"/>
      <c r="M1716" s="2" t="s">
        <v>94</v>
      </c>
      <c r="N1716" s="2"/>
      <c r="O1716" s="2"/>
      <c r="P1716" s="2" t="s">
        <v>90</v>
      </c>
      <c r="Q1716" s="2"/>
      <c r="R1716" s="2"/>
      <c r="S1716" s="2"/>
      <c r="T1716" s="2" t="s">
        <v>57</v>
      </c>
      <c r="U1716" s="2"/>
      <c r="V1716" s="2"/>
      <c r="W1716" s="2">
        <v>6.5</v>
      </c>
    </row>
    <row r="1717" spans="1:23">
      <c r="A1717" s="6"/>
      <c r="B1717" s="5"/>
      <c r="C1717" s="5"/>
      <c r="D1717" s="5"/>
      <c r="E1717" s="5"/>
      <c r="F1717" s="5"/>
      <c r="G1717" s="5"/>
      <c r="H1717" s="4" t="s">
        <v>38</v>
      </c>
      <c r="I1717" s="5"/>
      <c r="J1717" s="5" t="s">
        <v>70</v>
      </c>
      <c r="K1717" s="5"/>
      <c r="L1717" s="5"/>
      <c r="M1717" s="5"/>
      <c r="N1717" s="5"/>
      <c r="O1717" s="5"/>
      <c r="P1717" s="5" t="s">
        <v>90</v>
      </c>
      <c r="Q1717" s="5"/>
      <c r="R1717" s="5"/>
      <c r="S1717" s="5"/>
      <c r="T1717" s="5" t="s">
        <v>57</v>
      </c>
      <c r="U1717" s="5"/>
      <c r="V1717" s="5"/>
      <c r="W1717" s="5">
        <v>5.6</v>
      </c>
    </row>
    <row r="1718" spans="1:23">
      <c r="A1718" s="6"/>
      <c r="B1718" s="2"/>
      <c r="C1718" s="2"/>
      <c r="D1718" s="2"/>
      <c r="E1718" s="2"/>
      <c r="F1718" s="2"/>
      <c r="G1718" s="2"/>
      <c r="H1718" s="3" t="s">
        <v>38</v>
      </c>
      <c r="I1718" s="2"/>
      <c r="J1718" s="2" t="s">
        <v>70</v>
      </c>
      <c r="K1718" s="2"/>
      <c r="L1718" s="2"/>
      <c r="M1718" s="2"/>
      <c r="N1718" s="2"/>
      <c r="O1718" s="2"/>
      <c r="P1718" s="2" t="s">
        <v>90</v>
      </c>
      <c r="Q1718" s="2"/>
      <c r="R1718" s="2"/>
      <c r="S1718" s="2"/>
      <c r="T1718" s="2" t="s">
        <v>57</v>
      </c>
      <c r="U1718" s="2"/>
      <c r="V1718" s="2"/>
      <c r="W1718" s="2">
        <v>5.6</v>
      </c>
    </row>
    <row r="1719" spans="1:23">
      <c r="A1719" s="6"/>
      <c r="B1719" s="2"/>
      <c r="C1719" s="2"/>
      <c r="D1719" s="2"/>
      <c r="E1719" s="2"/>
      <c r="F1719" s="2"/>
      <c r="G1719" s="2"/>
      <c r="H1719" s="3" t="s">
        <v>38</v>
      </c>
      <c r="I1719" s="2"/>
      <c r="J1719" s="2"/>
      <c r="K1719" s="2"/>
      <c r="L1719" s="2"/>
      <c r="M1719" s="2"/>
      <c r="N1719" s="2"/>
      <c r="O1719" s="2"/>
      <c r="P1719" s="2" t="s">
        <v>90</v>
      </c>
      <c r="Q1719" s="2"/>
      <c r="R1719" s="2"/>
      <c r="S1719" s="2"/>
      <c r="T1719" s="2" t="s">
        <v>57</v>
      </c>
      <c r="U1719" s="2"/>
      <c r="V1719" s="2"/>
      <c r="W1719" s="2">
        <v>4.5999999999999996</v>
      </c>
    </row>
    <row r="1720" spans="1:23">
      <c r="A1720" s="6"/>
      <c r="B1720" s="2"/>
      <c r="C1720" s="2"/>
      <c r="D1720" s="2"/>
      <c r="E1720" s="2"/>
      <c r="F1720" s="2"/>
      <c r="G1720" s="2"/>
      <c r="H1720" s="3" t="s">
        <v>38</v>
      </c>
      <c r="I1720" s="2"/>
      <c r="J1720" s="2"/>
      <c r="K1720" s="2"/>
      <c r="L1720" s="2"/>
      <c r="M1720" s="2"/>
      <c r="N1720" s="2"/>
      <c r="O1720" s="2"/>
      <c r="P1720" s="2" t="s">
        <v>90</v>
      </c>
      <c r="Q1720" s="2"/>
      <c r="R1720" s="2"/>
      <c r="S1720" s="2"/>
      <c r="T1720" s="2" t="s">
        <v>57</v>
      </c>
      <c r="U1720" s="2"/>
      <c r="V1720" s="2"/>
      <c r="W1720" s="2">
        <v>4.9000000000000004</v>
      </c>
    </row>
    <row r="1721" spans="1:23">
      <c r="A1721" s="6"/>
      <c r="B1721" s="2"/>
      <c r="C1721" s="2"/>
      <c r="D1721" s="2"/>
      <c r="E1721" s="2"/>
      <c r="F1721" s="2"/>
      <c r="G1721" s="2"/>
      <c r="H1721" s="3" t="s">
        <v>38</v>
      </c>
      <c r="I1721" s="2"/>
      <c r="J1721" s="2"/>
      <c r="K1721" s="2"/>
      <c r="L1721" s="2"/>
      <c r="M1721" s="2"/>
      <c r="N1721" s="2"/>
      <c r="O1721" s="2"/>
      <c r="P1721" s="2" t="s">
        <v>90</v>
      </c>
      <c r="Q1721" s="2"/>
      <c r="R1721" s="2"/>
      <c r="S1721" s="2"/>
      <c r="T1721" s="2" t="s">
        <v>57</v>
      </c>
      <c r="U1721" s="2"/>
      <c r="V1721" s="2"/>
      <c r="W1721" s="2">
        <v>5.5</v>
      </c>
    </row>
    <row r="1722" spans="1:23">
      <c r="A1722" s="6"/>
      <c r="B1722" s="5"/>
      <c r="C1722" s="5"/>
      <c r="D1722" s="5"/>
      <c r="E1722" s="5"/>
      <c r="F1722" s="5"/>
      <c r="G1722" s="5"/>
      <c r="H1722" s="4" t="s">
        <v>38</v>
      </c>
      <c r="I1722" s="5"/>
      <c r="J1722" s="5"/>
      <c r="K1722" s="5"/>
      <c r="L1722" s="5"/>
      <c r="M1722" s="5"/>
      <c r="N1722" s="5"/>
      <c r="O1722" s="5"/>
      <c r="P1722" s="5" t="s">
        <v>90</v>
      </c>
      <c r="Q1722" s="5"/>
      <c r="R1722" s="5"/>
      <c r="S1722" s="5"/>
      <c r="T1722" s="5" t="s">
        <v>57</v>
      </c>
      <c r="U1722" s="5"/>
      <c r="V1722" s="5"/>
      <c r="W1722" s="5">
        <v>5.9</v>
      </c>
    </row>
    <row r="1723" spans="1:23">
      <c r="A1723" s="6"/>
      <c r="B1723" s="2"/>
      <c r="C1723" s="2"/>
      <c r="D1723" s="2"/>
      <c r="E1723" s="2"/>
      <c r="F1723" s="2"/>
      <c r="G1723" s="2"/>
      <c r="H1723" s="3" t="s">
        <v>38</v>
      </c>
      <c r="I1723" s="2"/>
      <c r="J1723" s="2"/>
      <c r="K1723" s="2"/>
      <c r="L1723" s="2"/>
      <c r="M1723" s="2"/>
      <c r="N1723" s="2"/>
      <c r="O1723" s="2"/>
      <c r="P1723" s="2" t="s">
        <v>90</v>
      </c>
      <c r="Q1723" s="2"/>
      <c r="R1723" s="2"/>
      <c r="S1723" s="2"/>
      <c r="T1723" s="2" t="s">
        <v>57</v>
      </c>
      <c r="U1723" s="2"/>
      <c r="V1723" s="2"/>
      <c r="W1723" s="2">
        <v>5.9</v>
      </c>
    </row>
    <row r="1724" spans="1:23">
      <c r="A1724" s="6"/>
      <c r="B1724" s="5"/>
      <c r="C1724" s="5"/>
      <c r="D1724" s="5"/>
      <c r="E1724" s="5"/>
      <c r="F1724" s="5"/>
      <c r="G1724" s="5"/>
      <c r="H1724" s="4" t="s">
        <v>38</v>
      </c>
      <c r="I1724" s="5"/>
      <c r="J1724" s="5"/>
      <c r="K1724" s="5"/>
      <c r="L1724" s="5"/>
      <c r="M1724" s="5"/>
      <c r="N1724" s="5"/>
      <c r="O1724" s="5"/>
      <c r="P1724" s="5" t="s">
        <v>90</v>
      </c>
      <c r="Q1724" s="5"/>
      <c r="R1724" s="5"/>
      <c r="S1724" s="5"/>
      <c r="T1724" s="5" t="s">
        <v>57</v>
      </c>
      <c r="U1724" s="5"/>
      <c r="V1724" s="5"/>
      <c r="W1724" s="5">
        <v>5.9</v>
      </c>
    </row>
    <row r="1725" spans="1:23">
      <c r="A1725" s="6"/>
      <c r="B1725" s="2"/>
      <c r="C1725" s="2"/>
      <c r="D1725" s="2"/>
      <c r="E1725" s="2"/>
      <c r="F1725" s="2"/>
      <c r="G1725" s="2"/>
      <c r="H1725" s="3" t="s">
        <v>38</v>
      </c>
      <c r="I1725" s="2"/>
      <c r="J1725" s="2"/>
      <c r="K1725" s="2"/>
      <c r="L1725" s="2"/>
      <c r="M1725" s="2"/>
      <c r="N1725" s="2"/>
      <c r="O1725" s="2"/>
      <c r="P1725" s="2" t="s">
        <v>90</v>
      </c>
      <c r="Q1725" s="2"/>
      <c r="R1725" s="2"/>
      <c r="S1725" s="2"/>
      <c r="T1725" s="2" t="s">
        <v>57</v>
      </c>
      <c r="U1725" s="2"/>
      <c r="V1725" s="2"/>
      <c r="W1725" s="2">
        <v>6</v>
      </c>
    </row>
    <row r="1726" spans="1:23">
      <c r="A1726" s="6"/>
      <c r="B1726" s="2"/>
      <c r="C1726" s="2"/>
      <c r="D1726" s="2"/>
      <c r="E1726" s="2"/>
      <c r="F1726" s="2"/>
      <c r="G1726" s="2"/>
      <c r="H1726" s="3" t="s">
        <v>38</v>
      </c>
      <c r="I1726" s="2"/>
      <c r="J1726" s="2"/>
      <c r="K1726" s="2"/>
      <c r="L1726" s="2"/>
      <c r="M1726" s="2"/>
      <c r="N1726" s="2"/>
      <c r="O1726" s="2"/>
      <c r="P1726" s="2" t="s">
        <v>90</v>
      </c>
      <c r="Q1726" s="2"/>
      <c r="R1726" s="2"/>
      <c r="S1726" s="2"/>
      <c r="T1726" s="2" t="s">
        <v>57</v>
      </c>
      <c r="U1726" s="2"/>
      <c r="V1726" s="2"/>
      <c r="W1726" s="2">
        <v>6.1</v>
      </c>
    </row>
    <row r="1727" spans="1:23">
      <c r="A1727" s="6"/>
      <c r="B1727" s="5"/>
      <c r="C1727" s="5"/>
      <c r="D1727" s="5"/>
      <c r="E1727" s="5"/>
      <c r="F1727" s="5"/>
      <c r="G1727" s="5"/>
      <c r="H1727" s="4" t="s">
        <v>38</v>
      </c>
      <c r="I1727" s="5"/>
      <c r="J1727" s="5"/>
      <c r="K1727" s="5"/>
      <c r="L1727" s="5"/>
      <c r="M1727" s="5"/>
      <c r="N1727" s="5"/>
      <c r="O1727" s="5"/>
      <c r="P1727" s="5" t="s">
        <v>90</v>
      </c>
      <c r="Q1727" s="5"/>
      <c r="R1727" s="5"/>
      <c r="S1727" s="5"/>
      <c r="T1727" s="5" t="s">
        <v>57</v>
      </c>
      <c r="U1727" s="5"/>
      <c r="V1727" s="5"/>
      <c r="W1727" s="5">
        <v>6.2</v>
      </c>
    </row>
    <row r="1728" spans="1:23">
      <c r="A1728" s="6"/>
      <c r="B1728" s="5"/>
      <c r="C1728" s="5"/>
      <c r="D1728" s="5"/>
      <c r="E1728" s="5"/>
      <c r="F1728" s="5"/>
      <c r="G1728" s="5"/>
      <c r="H1728" s="4" t="s">
        <v>38</v>
      </c>
      <c r="I1728" s="5"/>
      <c r="J1728" s="5"/>
      <c r="K1728" s="5"/>
      <c r="L1728" s="5"/>
      <c r="M1728" s="5"/>
      <c r="N1728" s="5"/>
      <c r="O1728" s="5"/>
      <c r="P1728" s="5" t="s">
        <v>90</v>
      </c>
      <c r="Q1728" s="5"/>
      <c r="R1728" s="5"/>
      <c r="S1728" s="5"/>
      <c r="T1728" s="5" t="s">
        <v>57</v>
      </c>
      <c r="U1728" s="5"/>
      <c r="V1728" s="5"/>
      <c r="W1728" s="5">
        <v>6.3</v>
      </c>
    </row>
    <row r="1729" spans="1:23">
      <c r="A1729" s="6"/>
      <c r="B1729" s="5"/>
      <c r="C1729" s="5"/>
      <c r="D1729" s="5"/>
      <c r="E1729" s="5"/>
      <c r="F1729" s="5"/>
      <c r="G1729" s="5"/>
      <c r="H1729" s="4" t="s">
        <v>38</v>
      </c>
      <c r="I1729" s="5"/>
      <c r="J1729" s="5"/>
      <c r="K1729" s="5"/>
      <c r="L1729" s="5"/>
      <c r="M1729" s="5"/>
      <c r="N1729" s="5"/>
      <c r="O1729" s="5"/>
      <c r="P1729" s="5" t="s">
        <v>90</v>
      </c>
      <c r="Q1729" s="5"/>
      <c r="R1729" s="5"/>
      <c r="S1729" s="5"/>
      <c r="T1729" s="5" t="s">
        <v>57</v>
      </c>
      <c r="U1729" s="5"/>
      <c r="V1729" s="5"/>
      <c r="W1729" s="5">
        <v>6.3</v>
      </c>
    </row>
    <row r="1730" spans="1:23">
      <c r="A1730" s="6"/>
      <c r="B1730" s="2"/>
      <c r="C1730" s="2"/>
      <c r="D1730" s="2"/>
      <c r="E1730" s="2"/>
      <c r="F1730" s="2"/>
      <c r="G1730" s="2"/>
      <c r="H1730" s="3" t="s">
        <v>38</v>
      </c>
      <c r="I1730" s="2"/>
      <c r="J1730" s="2"/>
      <c r="K1730" s="2"/>
      <c r="L1730" s="2"/>
      <c r="M1730" s="2"/>
      <c r="N1730" s="2"/>
      <c r="O1730" s="2"/>
      <c r="P1730" s="2" t="s">
        <v>90</v>
      </c>
      <c r="Q1730" s="2"/>
      <c r="R1730" s="2"/>
      <c r="S1730" s="2"/>
      <c r="T1730" s="2" t="s">
        <v>57</v>
      </c>
      <c r="U1730" s="2"/>
      <c r="V1730" s="2"/>
      <c r="W1730" s="2">
        <v>6.4</v>
      </c>
    </row>
    <row r="1731" spans="1:23">
      <c r="A1731" s="6"/>
      <c r="B1731" s="2"/>
      <c r="C1731" s="2"/>
      <c r="D1731" s="2"/>
      <c r="E1731" s="2"/>
      <c r="F1731" s="2"/>
      <c r="G1731" s="2"/>
      <c r="H1731" s="3" t="s">
        <v>38</v>
      </c>
      <c r="I1731" s="2"/>
      <c r="J1731" s="2"/>
      <c r="K1731" s="2"/>
      <c r="L1731" s="2"/>
      <c r="M1731" s="2"/>
      <c r="N1731" s="2"/>
      <c r="O1731" s="2"/>
      <c r="P1731" s="2" t="s">
        <v>90</v>
      </c>
      <c r="Q1731" s="2"/>
      <c r="R1731" s="2"/>
      <c r="S1731" s="2"/>
      <c r="T1731" s="2" t="s">
        <v>57</v>
      </c>
      <c r="U1731" s="2"/>
      <c r="V1731" s="2"/>
      <c r="W1731" s="2">
        <v>6.4</v>
      </c>
    </row>
    <row r="1732" spans="1:23">
      <c r="A1732" s="6"/>
      <c r="B1732" s="2"/>
      <c r="C1732" s="2"/>
      <c r="D1732" s="2"/>
      <c r="E1732" s="2"/>
      <c r="F1732" s="2"/>
      <c r="G1732" s="2"/>
      <c r="H1732" s="3" t="s">
        <v>38</v>
      </c>
      <c r="I1732" s="2"/>
      <c r="J1732" s="2"/>
      <c r="K1732" s="2"/>
      <c r="L1732" s="2"/>
      <c r="M1732" s="2"/>
      <c r="N1732" s="2"/>
      <c r="O1732" s="2"/>
      <c r="P1732" s="2" t="s">
        <v>90</v>
      </c>
      <c r="Q1732" s="2"/>
      <c r="R1732" s="2"/>
      <c r="S1732" s="2"/>
      <c r="T1732" s="2" t="s">
        <v>57</v>
      </c>
      <c r="U1732" s="2"/>
      <c r="V1732" s="2"/>
      <c r="W1732" s="2">
        <v>6.8</v>
      </c>
    </row>
    <row r="1733" spans="1:23">
      <c r="A1733" s="6"/>
      <c r="B1733" s="5"/>
      <c r="C1733" s="5"/>
      <c r="D1733" s="5"/>
      <c r="E1733" s="5"/>
      <c r="F1733" s="5"/>
      <c r="G1733" s="5"/>
      <c r="H1733" s="4" t="s">
        <v>38</v>
      </c>
      <c r="I1733" s="5"/>
      <c r="J1733" s="5"/>
      <c r="K1733" s="5"/>
      <c r="L1733" s="5"/>
      <c r="M1733" s="5"/>
      <c r="N1733" s="5"/>
      <c r="O1733" s="5"/>
      <c r="P1733" s="5" t="s">
        <v>90</v>
      </c>
      <c r="Q1733" s="5"/>
      <c r="R1733" s="5"/>
      <c r="S1733" s="5"/>
      <c r="T1733" s="5" t="s">
        <v>57</v>
      </c>
      <c r="U1733" s="5"/>
      <c r="V1733" s="5"/>
      <c r="W1733" s="5">
        <v>6.8</v>
      </c>
    </row>
    <row r="1734" spans="1:23">
      <c r="A1734" s="6"/>
      <c r="B1734" s="5"/>
      <c r="C1734" s="5"/>
      <c r="D1734" s="5"/>
      <c r="E1734" s="5"/>
      <c r="F1734" s="5"/>
      <c r="G1734" s="5"/>
      <c r="H1734" s="4" t="s">
        <v>38</v>
      </c>
      <c r="I1734" s="5"/>
      <c r="J1734" s="5"/>
      <c r="K1734" s="5"/>
      <c r="L1734" s="5"/>
      <c r="M1734" s="5"/>
      <c r="N1734" s="5"/>
      <c r="O1734" s="5"/>
      <c r="P1734" s="5" t="s">
        <v>90</v>
      </c>
      <c r="Q1734" s="5"/>
      <c r="R1734" s="5"/>
      <c r="S1734" s="5"/>
      <c r="T1734" s="5" t="s">
        <v>57</v>
      </c>
      <c r="U1734" s="5"/>
      <c r="V1734" s="5"/>
      <c r="W1734" s="5">
        <v>6.9</v>
      </c>
    </row>
    <row r="1735" spans="1:23">
      <c r="A1735" s="6"/>
      <c r="B1735" s="5"/>
      <c r="C1735" s="5"/>
      <c r="D1735" s="5"/>
      <c r="E1735" s="5"/>
      <c r="F1735" s="5"/>
      <c r="G1735" s="5"/>
      <c r="H1735" s="4" t="s">
        <v>38</v>
      </c>
      <c r="I1735" s="5"/>
      <c r="J1735" s="5"/>
      <c r="K1735" s="5"/>
      <c r="L1735" s="5"/>
      <c r="M1735" s="5"/>
      <c r="N1735" s="5"/>
      <c r="O1735" s="5"/>
      <c r="P1735" s="5" t="s">
        <v>90</v>
      </c>
      <c r="Q1735" s="5"/>
      <c r="R1735" s="5"/>
      <c r="S1735" s="5"/>
      <c r="T1735" s="5" t="s">
        <v>57</v>
      </c>
      <c r="U1735" s="5"/>
      <c r="V1735" s="5"/>
      <c r="W1735" s="5">
        <v>6.9</v>
      </c>
    </row>
    <row r="1736" spans="1:23">
      <c r="A1736" s="6"/>
      <c r="B1736" s="2"/>
      <c r="C1736" s="2"/>
      <c r="D1736" s="2"/>
      <c r="E1736" s="2"/>
      <c r="F1736" s="2"/>
      <c r="G1736" s="2"/>
      <c r="H1736" s="3" t="s">
        <v>38</v>
      </c>
      <c r="I1736" s="2"/>
      <c r="J1736" s="2"/>
      <c r="K1736" s="2"/>
      <c r="L1736" s="2"/>
      <c r="M1736" s="2"/>
      <c r="N1736" s="2"/>
      <c r="O1736" s="2"/>
      <c r="P1736" s="2" t="s">
        <v>90</v>
      </c>
      <c r="Q1736" s="2"/>
      <c r="R1736" s="2"/>
      <c r="S1736" s="2"/>
      <c r="T1736" s="2" t="s">
        <v>57</v>
      </c>
      <c r="U1736" s="2"/>
      <c r="V1736" s="2"/>
      <c r="W1736" s="2">
        <v>7</v>
      </c>
    </row>
    <row r="1737" spans="1:23">
      <c r="A1737" s="6"/>
      <c r="B1737" s="5"/>
      <c r="C1737" s="5"/>
      <c r="D1737" s="5"/>
      <c r="E1737" s="5"/>
      <c r="F1737" s="5"/>
      <c r="G1737" s="5"/>
      <c r="H1737" s="4" t="s">
        <v>38</v>
      </c>
      <c r="I1737" s="5"/>
      <c r="J1737" s="5"/>
      <c r="K1737" s="5"/>
      <c r="L1737" s="5"/>
      <c r="M1737" s="5"/>
      <c r="N1737" s="5"/>
      <c r="O1737" s="5"/>
      <c r="P1737" s="5" t="s">
        <v>90</v>
      </c>
      <c r="Q1737" s="5"/>
      <c r="R1737" s="5"/>
      <c r="S1737" s="5"/>
      <c r="T1737" s="5" t="s">
        <v>57</v>
      </c>
      <c r="U1737" s="5"/>
      <c r="V1737" s="5"/>
      <c r="W1737" s="5">
        <v>7.1</v>
      </c>
    </row>
    <row r="1738" spans="1:23">
      <c r="A1738" s="6"/>
      <c r="B1738" s="5"/>
      <c r="C1738" s="5"/>
      <c r="D1738" s="5"/>
      <c r="E1738" s="5"/>
      <c r="F1738" s="5"/>
      <c r="G1738" s="5"/>
      <c r="H1738" s="4" t="s">
        <v>38</v>
      </c>
      <c r="I1738" s="5"/>
      <c r="J1738" s="5"/>
      <c r="K1738" s="5"/>
      <c r="L1738" s="5"/>
      <c r="M1738" s="5"/>
      <c r="N1738" s="5"/>
      <c r="O1738" s="5"/>
      <c r="P1738" s="5" t="s">
        <v>90</v>
      </c>
      <c r="Q1738" s="5"/>
      <c r="R1738" s="5"/>
      <c r="S1738" s="5"/>
      <c r="T1738" s="5" t="s">
        <v>57</v>
      </c>
      <c r="U1738" s="5"/>
      <c r="V1738" s="5"/>
      <c r="W1738" s="5">
        <v>7.2</v>
      </c>
    </row>
    <row r="1739" spans="1:23">
      <c r="A1739" s="6"/>
      <c r="B1739" s="5"/>
      <c r="C1739" s="5"/>
      <c r="D1739" s="5"/>
      <c r="E1739" s="5"/>
      <c r="F1739" s="5"/>
      <c r="G1739" s="5"/>
      <c r="H1739" s="5" t="s">
        <v>38</v>
      </c>
      <c r="I1739" s="4"/>
      <c r="J1739" s="5"/>
      <c r="K1739" s="5"/>
      <c r="L1739" s="5"/>
      <c r="M1739" s="5"/>
      <c r="N1739" s="5"/>
      <c r="O1739" s="5"/>
      <c r="P1739" s="5" t="s">
        <v>90</v>
      </c>
      <c r="Q1739" s="5"/>
      <c r="R1739" s="5"/>
      <c r="S1739" s="5"/>
      <c r="T1739" s="5" t="s">
        <v>57</v>
      </c>
      <c r="U1739" s="5"/>
      <c r="V1739" s="5"/>
      <c r="W1739" s="5">
        <v>7.3</v>
      </c>
    </row>
    <row r="1740" spans="1:23">
      <c r="A1740" s="6"/>
      <c r="B1740" s="2"/>
      <c r="C1740" s="2"/>
      <c r="D1740" s="2"/>
      <c r="E1740" s="2"/>
      <c r="F1740" s="2"/>
      <c r="G1740" s="2"/>
      <c r="H1740" s="2" t="s">
        <v>38</v>
      </c>
      <c r="I1740" s="3"/>
      <c r="J1740" s="2"/>
      <c r="K1740" s="2"/>
      <c r="L1740" s="2"/>
      <c r="M1740" s="2"/>
      <c r="N1740" s="2"/>
      <c r="O1740" s="2"/>
      <c r="P1740" s="2" t="s">
        <v>90</v>
      </c>
      <c r="Q1740" s="2"/>
      <c r="R1740" s="2"/>
      <c r="S1740" s="2"/>
      <c r="T1740" s="2" t="s">
        <v>57</v>
      </c>
      <c r="U1740" s="2"/>
      <c r="V1740" s="2"/>
      <c r="W1740" s="2">
        <v>7.3</v>
      </c>
    </row>
    <row r="1741" spans="1:23">
      <c r="A1741" s="6"/>
      <c r="B1741" s="5"/>
      <c r="C1741" s="5"/>
      <c r="D1741" s="5"/>
      <c r="E1741" s="5"/>
      <c r="F1741" s="5"/>
      <c r="G1741" s="5"/>
      <c r="H1741" s="5" t="s">
        <v>38</v>
      </c>
      <c r="I1741" s="4"/>
      <c r="J1741" s="5"/>
      <c r="K1741" s="5"/>
      <c r="L1741" s="5"/>
      <c r="M1741" s="5"/>
      <c r="N1741" s="5"/>
      <c r="O1741" s="5"/>
      <c r="P1741" s="5" t="s">
        <v>90</v>
      </c>
      <c r="Q1741" s="5"/>
      <c r="R1741" s="5"/>
      <c r="S1741" s="5"/>
      <c r="T1741" s="5" t="s">
        <v>57</v>
      </c>
      <c r="U1741" s="5"/>
      <c r="V1741" s="5"/>
      <c r="W1741" s="5">
        <v>7.5</v>
      </c>
    </row>
    <row r="1742" spans="1:23">
      <c r="A1742" s="6"/>
      <c r="B1742" s="2"/>
      <c r="C1742" s="2"/>
      <c r="D1742" s="2"/>
      <c r="E1742" s="2"/>
      <c r="F1742" s="2"/>
      <c r="G1742" s="2"/>
      <c r="H1742" s="2" t="s">
        <v>38</v>
      </c>
      <c r="I1742" s="2"/>
      <c r="J1742" s="3"/>
      <c r="K1742" s="2"/>
      <c r="L1742" s="2"/>
      <c r="M1742" s="2"/>
      <c r="N1742" s="2"/>
      <c r="O1742" s="2"/>
      <c r="P1742" s="2" t="s">
        <v>90</v>
      </c>
      <c r="Q1742" s="2"/>
      <c r="R1742" s="2"/>
      <c r="S1742" s="2"/>
      <c r="T1742" s="2" t="s">
        <v>57</v>
      </c>
      <c r="U1742" s="2"/>
      <c r="V1742" s="2"/>
      <c r="W1742" s="2">
        <v>7.5</v>
      </c>
    </row>
    <row r="1743" spans="1:23">
      <c r="A1743" s="6"/>
      <c r="B1743" s="2"/>
      <c r="C1743" s="2"/>
      <c r="D1743" s="2"/>
      <c r="E1743" s="2"/>
      <c r="F1743" s="2"/>
      <c r="G1743" s="2"/>
      <c r="H1743" s="2" t="s">
        <v>38</v>
      </c>
      <c r="I1743" s="2"/>
      <c r="J1743" s="3"/>
      <c r="K1743" s="2"/>
      <c r="L1743" s="2"/>
      <c r="M1743" s="2"/>
      <c r="N1743" s="2"/>
      <c r="O1743" s="2"/>
      <c r="P1743" s="2" t="s">
        <v>90</v>
      </c>
      <c r="Q1743" s="2"/>
      <c r="R1743" s="2"/>
      <c r="S1743" s="2"/>
      <c r="T1743" s="2" t="s">
        <v>57</v>
      </c>
      <c r="U1743" s="2"/>
      <c r="V1743" s="2"/>
      <c r="W1743" s="2">
        <v>7.5</v>
      </c>
    </row>
    <row r="1744" spans="1:23">
      <c r="A1744" s="6"/>
      <c r="B1744" s="5"/>
      <c r="C1744" s="5"/>
      <c r="D1744" s="5"/>
      <c r="E1744" s="5"/>
      <c r="F1744" s="5"/>
      <c r="G1744" s="5"/>
      <c r="H1744" s="5" t="s">
        <v>38</v>
      </c>
      <c r="I1744" s="5"/>
      <c r="J1744" s="4"/>
      <c r="K1744" s="5"/>
      <c r="L1744" s="5"/>
      <c r="M1744" s="5"/>
      <c r="N1744" s="5"/>
      <c r="O1744" s="5"/>
      <c r="P1744" s="5" t="s">
        <v>90</v>
      </c>
      <c r="Q1744" s="5"/>
      <c r="R1744" s="5"/>
      <c r="S1744" s="5"/>
      <c r="T1744" s="5" t="s">
        <v>57</v>
      </c>
      <c r="U1744" s="5"/>
      <c r="V1744" s="5"/>
      <c r="W1744" s="5">
        <v>7.8</v>
      </c>
    </row>
    <row r="1745" spans="1:23">
      <c r="A1745" s="6"/>
      <c r="B1745" s="2"/>
      <c r="C1745" s="2"/>
      <c r="D1745" s="2"/>
      <c r="E1745" s="2"/>
      <c r="F1745" s="2"/>
      <c r="G1745" s="2"/>
      <c r="H1745" s="2" t="s">
        <v>38</v>
      </c>
      <c r="I1745" s="2"/>
      <c r="J1745" s="3"/>
      <c r="K1745" s="2"/>
      <c r="L1745" s="2"/>
      <c r="M1745" s="2"/>
      <c r="N1745" s="2"/>
      <c r="O1745" s="2"/>
      <c r="P1745" s="2" t="s">
        <v>90</v>
      </c>
      <c r="Q1745" s="2"/>
      <c r="R1745" s="2"/>
      <c r="S1745" s="2"/>
      <c r="T1745" s="2" t="s">
        <v>57</v>
      </c>
      <c r="U1745" s="2"/>
      <c r="V1745" s="2"/>
      <c r="W1745" s="2">
        <v>8</v>
      </c>
    </row>
    <row r="1746" spans="1:23">
      <c r="A1746" s="6"/>
      <c r="B1746" s="2"/>
      <c r="C1746" s="2"/>
      <c r="D1746" s="2"/>
      <c r="E1746" s="2"/>
      <c r="F1746" s="2"/>
      <c r="G1746" s="2"/>
      <c r="H1746" s="2" t="s">
        <v>38</v>
      </c>
      <c r="I1746" s="2"/>
      <c r="J1746" s="3"/>
      <c r="K1746" s="2"/>
      <c r="L1746" s="2"/>
      <c r="M1746" s="2"/>
      <c r="N1746" s="2"/>
      <c r="O1746" s="2"/>
      <c r="P1746" s="2" t="s">
        <v>90</v>
      </c>
      <c r="Q1746" s="2"/>
      <c r="R1746" s="2"/>
      <c r="S1746" s="2"/>
      <c r="T1746" s="2" t="s">
        <v>57</v>
      </c>
      <c r="U1746" s="2"/>
      <c r="V1746" s="2"/>
      <c r="W1746" s="2">
        <v>8.1</v>
      </c>
    </row>
    <row r="1747" spans="1:23">
      <c r="A1747" s="6"/>
      <c r="B1747" s="5"/>
      <c r="C1747" s="5"/>
      <c r="D1747" s="5"/>
      <c r="E1747" s="5"/>
      <c r="F1747" s="5"/>
      <c r="G1747" s="5"/>
      <c r="H1747" s="5" t="s">
        <v>38</v>
      </c>
      <c r="I1747" s="5"/>
      <c r="J1747" s="4"/>
      <c r="K1747" s="5"/>
      <c r="L1747" s="5"/>
      <c r="M1747" s="5"/>
      <c r="N1747" s="5"/>
      <c r="O1747" s="5"/>
      <c r="P1747" s="5" t="s">
        <v>90</v>
      </c>
      <c r="Q1747" s="5"/>
      <c r="R1747" s="5"/>
      <c r="S1747" s="5"/>
      <c r="T1747" s="5" t="s">
        <v>57</v>
      </c>
      <c r="U1747" s="5"/>
      <c r="V1747" s="5"/>
      <c r="W1747" s="5">
        <v>8.1999999999999993</v>
      </c>
    </row>
    <row r="1748" spans="1:23">
      <c r="A1748" s="6"/>
      <c r="B1748" s="2"/>
      <c r="C1748" s="2"/>
      <c r="D1748" s="2"/>
      <c r="E1748" s="2"/>
      <c r="F1748" s="2"/>
      <c r="G1748" s="2"/>
      <c r="H1748" s="2" t="s">
        <v>38</v>
      </c>
      <c r="I1748" s="2"/>
      <c r="J1748" s="3"/>
      <c r="K1748" s="2"/>
      <c r="L1748" s="2"/>
      <c r="M1748" s="2"/>
      <c r="N1748" s="2"/>
      <c r="O1748" s="2"/>
      <c r="P1748" s="2" t="s">
        <v>90</v>
      </c>
      <c r="Q1748" s="2"/>
      <c r="R1748" s="2"/>
      <c r="S1748" s="2"/>
      <c r="T1748" s="2" t="s">
        <v>57</v>
      </c>
      <c r="U1748" s="2"/>
      <c r="V1748" s="2"/>
      <c r="W1748" s="2">
        <v>8.4</v>
      </c>
    </row>
    <row r="1749" spans="1:23">
      <c r="A1749" s="6"/>
      <c r="B1749" s="5"/>
      <c r="C1749" s="5"/>
      <c r="D1749" s="5"/>
      <c r="E1749" s="5"/>
      <c r="F1749" s="5"/>
      <c r="G1749" s="5"/>
      <c r="H1749" s="5" t="s">
        <v>38</v>
      </c>
      <c r="I1749" s="5"/>
      <c r="J1749" s="4" t="s">
        <v>70</v>
      </c>
      <c r="K1749" s="5"/>
      <c r="L1749" s="5"/>
      <c r="M1749" s="5" t="s">
        <v>94</v>
      </c>
      <c r="N1749" s="5"/>
      <c r="O1749" s="5"/>
      <c r="P1749" s="5"/>
      <c r="Q1749" s="5"/>
      <c r="R1749" s="5"/>
      <c r="S1749" s="5"/>
      <c r="T1749" s="5" t="s">
        <v>57</v>
      </c>
      <c r="U1749" s="5"/>
      <c r="V1749" s="5"/>
      <c r="W1749" s="5">
        <v>5.0999999999999996</v>
      </c>
    </row>
    <row r="1750" spans="1:23">
      <c r="A1750" s="6"/>
      <c r="B1750" s="5"/>
      <c r="C1750" s="5"/>
      <c r="D1750" s="5"/>
      <c r="E1750" s="5"/>
      <c r="F1750" s="5"/>
      <c r="G1750" s="5"/>
      <c r="H1750" s="5" t="s">
        <v>38</v>
      </c>
      <c r="I1750" s="5"/>
      <c r="J1750" s="4" t="s">
        <v>70</v>
      </c>
      <c r="K1750" s="5"/>
      <c r="L1750" s="5"/>
      <c r="M1750" s="5" t="s">
        <v>94</v>
      </c>
      <c r="N1750" s="5"/>
      <c r="O1750" s="5"/>
      <c r="P1750" s="5"/>
      <c r="Q1750" s="5"/>
      <c r="R1750" s="5"/>
      <c r="S1750" s="5"/>
      <c r="T1750" s="5" t="s">
        <v>57</v>
      </c>
      <c r="U1750" s="5"/>
      <c r="V1750" s="5"/>
      <c r="W1750" s="5">
        <v>5.8</v>
      </c>
    </row>
    <row r="1751" spans="1:23">
      <c r="A1751" s="6"/>
      <c r="B1751" s="2"/>
      <c r="C1751" s="2"/>
      <c r="D1751" s="2"/>
      <c r="E1751" s="2"/>
      <c r="F1751" s="2"/>
      <c r="G1751" s="2"/>
      <c r="H1751" s="2" t="s">
        <v>38</v>
      </c>
      <c r="I1751" s="2"/>
      <c r="J1751" s="3" t="s">
        <v>70</v>
      </c>
      <c r="K1751" s="2"/>
      <c r="L1751" s="2"/>
      <c r="M1751" s="2" t="s">
        <v>94</v>
      </c>
      <c r="N1751" s="2"/>
      <c r="O1751" s="2"/>
      <c r="P1751" s="2"/>
      <c r="Q1751" s="2"/>
      <c r="R1751" s="2"/>
      <c r="S1751" s="2"/>
      <c r="T1751" s="2" t="s">
        <v>57</v>
      </c>
      <c r="U1751" s="2"/>
      <c r="V1751" s="2"/>
      <c r="W1751" s="2">
        <v>6.2</v>
      </c>
    </row>
    <row r="1752" spans="1:23">
      <c r="A1752" s="6"/>
      <c r="B1752" s="2"/>
      <c r="C1752" s="2"/>
      <c r="D1752" s="2"/>
      <c r="E1752" s="2"/>
      <c r="F1752" s="2"/>
      <c r="G1752" s="2"/>
      <c r="H1752" s="2" t="s">
        <v>38</v>
      </c>
      <c r="I1752" s="2"/>
      <c r="J1752" s="3" t="s">
        <v>70</v>
      </c>
      <c r="K1752" s="2"/>
      <c r="L1752" s="2"/>
      <c r="M1752" s="2" t="s">
        <v>94</v>
      </c>
      <c r="N1752" s="2"/>
      <c r="O1752" s="2"/>
      <c r="P1752" s="2"/>
      <c r="Q1752" s="2"/>
      <c r="R1752" s="2"/>
      <c r="S1752" s="2"/>
      <c r="T1752" s="2" t="s">
        <v>57</v>
      </c>
      <c r="U1752" s="2"/>
      <c r="V1752" s="2"/>
      <c r="W1752" s="2">
        <v>6.4</v>
      </c>
    </row>
    <row r="1753" spans="1:23">
      <c r="A1753" s="6"/>
      <c r="B1753" s="2"/>
      <c r="C1753" s="2"/>
      <c r="D1753" s="2"/>
      <c r="E1753" s="2"/>
      <c r="F1753" s="2"/>
      <c r="G1753" s="2"/>
      <c r="H1753" s="2" t="s">
        <v>38</v>
      </c>
      <c r="I1753" s="2"/>
      <c r="J1753" s="3"/>
      <c r="K1753" s="2"/>
      <c r="L1753" s="2"/>
      <c r="M1753" s="2" t="s">
        <v>94</v>
      </c>
      <c r="N1753" s="2"/>
      <c r="O1753" s="2"/>
      <c r="P1753" s="2"/>
      <c r="Q1753" s="2"/>
      <c r="R1753" s="2"/>
      <c r="S1753" s="2"/>
      <c r="T1753" s="2" t="s">
        <v>57</v>
      </c>
      <c r="U1753" s="2"/>
      <c r="V1753" s="2"/>
      <c r="W1753" s="2">
        <v>3.8</v>
      </c>
    </row>
    <row r="1754" spans="1:23">
      <c r="A1754" s="6"/>
      <c r="B1754" s="2"/>
      <c r="C1754" s="2"/>
      <c r="D1754" s="2"/>
      <c r="E1754" s="2"/>
      <c r="F1754" s="2"/>
      <c r="G1754" s="2"/>
      <c r="H1754" s="2" t="s">
        <v>38</v>
      </c>
      <c r="I1754" s="2"/>
      <c r="J1754" s="3"/>
      <c r="K1754" s="2"/>
      <c r="L1754" s="2"/>
      <c r="M1754" s="2" t="s">
        <v>94</v>
      </c>
      <c r="N1754" s="2"/>
      <c r="O1754" s="2"/>
      <c r="P1754" s="2"/>
      <c r="Q1754" s="2"/>
      <c r="R1754" s="2"/>
      <c r="S1754" s="2"/>
      <c r="T1754" s="2" t="s">
        <v>57</v>
      </c>
      <c r="U1754" s="2"/>
      <c r="V1754" s="2"/>
      <c r="W1754" s="2">
        <v>4</v>
      </c>
    </row>
    <row r="1755" spans="1:23">
      <c r="A1755" s="6"/>
      <c r="B1755" s="5"/>
      <c r="C1755" s="5"/>
      <c r="D1755" s="5"/>
      <c r="E1755" s="5"/>
      <c r="F1755" s="5"/>
      <c r="G1755" s="5"/>
      <c r="H1755" s="5" t="s">
        <v>38</v>
      </c>
      <c r="I1755" s="5"/>
      <c r="J1755" s="4"/>
      <c r="K1755" s="5"/>
      <c r="L1755" s="5"/>
      <c r="M1755" s="5" t="s">
        <v>94</v>
      </c>
      <c r="N1755" s="5"/>
      <c r="O1755" s="5"/>
      <c r="P1755" s="5"/>
      <c r="Q1755" s="5"/>
      <c r="R1755" s="5"/>
      <c r="S1755" s="5"/>
      <c r="T1755" s="5" t="s">
        <v>57</v>
      </c>
      <c r="U1755" s="5"/>
      <c r="V1755" s="5"/>
      <c r="W1755" s="5">
        <v>4.8</v>
      </c>
    </row>
    <row r="1756" spans="1:23">
      <c r="A1756" s="6"/>
      <c r="B1756" s="5"/>
      <c r="C1756" s="5"/>
      <c r="D1756" s="5"/>
      <c r="E1756" s="5"/>
      <c r="F1756" s="5"/>
      <c r="G1756" s="5"/>
      <c r="H1756" s="5" t="s">
        <v>38</v>
      </c>
      <c r="I1756" s="5"/>
      <c r="J1756" s="4"/>
      <c r="K1756" s="5"/>
      <c r="L1756" s="5"/>
      <c r="M1756" s="5" t="s">
        <v>94</v>
      </c>
      <c r="N1756" s="5"/>
      <c r="O1756" s="5"/>
      <c r="P1756" s="5"/>
      <c r="Q1756" s="5"/>
      <c r="R1756" s="5"/>
      <c r="S1756" s="5"/>
      <c r="T1756" s="5" t="s">
        <v>57</v>
      </c>
      <c r="U1756" s="5"/>
      <c r="V1756" s="5"/>
      <c r="W1756" s="5">
        <v>4.8</v>
      </c>
    </row>
    <row r="1757" spans="1:23">
      <c r="A1757" s="6"/>
      <c r="B1757" s="2"/>
      <c r="C1757" s="2"/>
      <c r="D1757" s="2"/>
      <c r="E1757" s="2"/>
      <c r="F1757" s="2"/>
      <c r="G1757" s="2"/>
      <c r="H1757" s="2" t="s">
        <v>38</v>
      </c>
      <c r="I1757" s="2"/>
      <c r="J1757" s="3"/>
      <c r="K1757" s="2"/>
      <c r="L1757" s="2"/>
      <c r="M1757" s="2" t="s">
        <v>94</v>
      </c>
      <c r="N1757" s="2"/>
      <c r="O1757" s="2"/>
      <c r="P1757" s="2"/>
      <c r="Q1757" s="2"/>
      <c r="R1757" s="2"/>
      <c r="S1757" s="2"/>
      <c r="T1757" s="2" t="s">
        <v>57</v>
      </c>
      <c r="U1757" s="2"/>
      <c r="V1757" s="2"/>
      <c r="W1757" s="2">
        <v>5.6</v>
      </c>
    </row>
    <row r="1758" spans="1:23">
      <c r="A1758" s="6"/>
      <c r="B1758" s="2"/>
      <c r="C1758" s="2"/>
      <c r="D1758" s="2"/>
      <c r="E1758" s="2"/>
      <c r="F1758" s="2"/>
      <c r="G1758" s="2"/>
      <c r="H1758" s="2" t="s">
        <v>38</v>
      </c>
      <c r="I1758" s="2"/>
      <c r="J1758" s="3"/>
      <c r="K1758" s="2"/>
      <c r="L1758" s="2"/>
      <c r="M1758" s="2" t="s">
        <v>94</v>
      </c>
      <c r="N1758" s="2"/>
      <c r="O1758" s="2"/>
      <c r="P1758" s="2"/>
      <c r="Q1758" s="2"/>
      <c r="R1758" s="2"/>
      <c r="S1758" s="2"/>
      <c r="T1758" s="2" t="s">
        <v>57</v>
      </c>
      <c r="U1758" s="2"/>
      <c r="V1758" s="2"/>
      <c r="W1758" s="2">
        <v>5.6</v>
      </c>
    </row>
    <row r="1759" spans="1:23">
      <c r="A1759" s="6"/>
      <c r="B1759" s="2"/>
      <c r="C1759" s="2"/>
      <c r="D1759" s="2"/>
      <c r="E1759" s="2"/>
      <c r="F1759" s="2"/>
      <c r="G1759" s="2"/>
      <c r="H1759" s="2" t="s">
        <v>38</v>
      </c>
      <c r="I1759" s="2"/>
      <c r="J1759" s="3"/>
      <c r="K1759" s="2"/>
      <c r="L1759" s="2"/>
      <c r="M1759" s="2" t="s">
        <v>94</v>
      </c>
      <c r="N1759" s="2"/>
      <c r="O1759" s="2"/>
      <c r="P1759" s="2"/>
      <c r="Q1759" s="2"/>
      <c r="R1759" s="2"/>
      <c r="S1759" s="2"/>
      <c r="T1759" s="2" t="s">
        <v>57</v>
      </c>
      <c r="U1759" s="2"/>
      <c r="V1759" s="2"/>
      <c r="W1759" s="2">
        <v>5.6</v>
      </c>
    </row>
    <row r="1760" spans="1:23">
      <c r="A1760" s="6"/>
      <c r="B1760" s="5"/>
      <c r="C1760" s="5"/>
      <c r="D1760" s="5"/>
      <c r="E1760" s="5"/>
      <c r="F1760" s="5"/>
      <c r="G1760" s="5"/>
      <c r="H1760" s="5" t="s">
        <v>38</v>
      </c>
      <c r="I1760" s="5"/>
      <c r="J1760" s="4"/>
      <c r="K1760" s="5"/>
      <c r="L1760" s="5"/>
      <c r="M1760" s="5" t="s">
        <v>94</v>
      </c>
      <c r="N1760" s="5"/>
      <c r="O1760" s="5"/>
      <c r="P1760" s="5"/>
      <c r="Q1760" s="5"/>
      <c r="R1760" s="5"/>
      <c r="S1760" s="5"/>
      <c r="T1760" s="5" t="s">
        <v>57</v>
      </c>
      <c r="U1760" s="5"/>
      <c r="V1760" s="5"/>
      <c r="W1760" s="5">
        <v>6.7</v>
      </c>
    </row>
    <row r="1761" spans="1:23">
      <c r="A1761" s="6"/>
      <c r="B1761" s="2"/>
      <c r="C1761" s="2"/>
      <c r="D1761" s="2"/>
      <c r="E1761" s="2"/>
      <c r="F1761" s="2"/>
      <c r="G1761" s="2"/>
      <c r="H1761" s="2" t="s">
        <v>38</v>
      </c>
      <c r="I1761" s="2"/>
      <c r="J1761" s="3"/>
      <c r="K1761" s="2"/>
      <c r="L1761" s="2"/>
      <c r="M1761" s="2" t="s">
        <v>94</v>
      </c>
      <c r="N1761" s="2"/>
      <c r="O1761" s="2"/>
      <c r="P1761" s="2"/>
      <c r="Q1761" s="2"/>
      <c r="R1761" s="2"/>
      <c r="S1761" s="2"/>
      <c r="T1761" s="2" t="s">
        <v>57</v>
      </c>
      <c r="U1761" s="2"/>
      <c r="V1761" s="2"/>
      <c r="W1761" s="2">
        <v>6.8</v>
      </c>
    </row>
    <row r="1762" spans="1:23">
      <c r="A1762" s="6"/>
      <c r="B1762" s="2"/>
      <c r="C1762" s="2"/>
      <c r="D1762" s="2"/>
      <c r="E1762" s="2"/>
      <c r="F1762" s="2"/>
      <c r="G1762" s="2"/>
      <c r="H1762" s="2" t="s">
        <v>38</v>
      </c>
      <c r="I1762" s="2"/>
      <c r="J1762" s="3"/>
      <c r="K1762" s="2"/>
      <c r="L1762" s="2" t="s">
        <v>80</v>
      </c>
      <c r="M1762" s="2"/>
      <c r="N1762" s="2"/>
      <c r="O1762" s="2"/>
      <c r="P1762" s="2"/>
      <c r="Q1762" s="2"/>
      <c r="R1762" s="2"/>
      <c r="S1762" s="2"/>
      <c r="T1762" s="2" t="s">
        <v>57</v>
      </c>
      <c r="U1762" s="2"/>
      <c r="V1762" s="2"/>
      <c r="W1762" s="2">
        <v>6</v>
      </c>
    </row>
    <row r="1763" spans="1:23">
      <c r="A1763" s="6"/>
      <c r="B1763" s="2"/>
      <c r="C1763" s="2"/>
      <c r="D1763" s="2"/>
      <c r="E1763" s="2"/>
      <c r="F1763" s="2"/>
      <c r="G1763" s="2"/>
      <c r="H1763" s="2" t="s">
        <v>38</v>
      </c>
      <c r="I1763" s="2"/>
      <c r="J1763" s="3"/>
      <c r="K1763" s="2"/>
      <c r="L1763" s="2" t="s">
        <v>80</v>
      </c>
      <c r="M1763" s="2"/>
      <c r="N1763" s="2"/>
      <c r="O1763" s="2"/>
      <c r="P1763" s="2"/>
      <c r="Q1763" s="2"/>
      <c r="R1763" s="2"/>
      <c r="S1763" s="2"/>
      <c r="T1763" s="2" t="s">
        <v>57</v>
      </c>
      <c r="U1763" s="2"/>
      <c r="V1763" s="2"/>
      <c r="W1763" s="2">
        <v>6.9</v>
      </c>
    </row>
    <row r="1764" spans="1:23">
      <c r="A1764" s="6"/>
      <c r="B1764" s="2"/>
      <c r="C1764" s="2"/>
      <c r="D1764" s="2"/>
      <c r="E1764" s="2"/>
      <c r="F1764" s="2"/>
      <c r="G1764" s="2"/>
      <c r="H1764" s="2" t="s">
        <v>38</v>
      </c>
      <c r="I1764" s="2"/>
      <c r="J1764" s="3"/>
      <c r="K1764" s="2"/>
      <c r="L1764" s="2" t="s">
        <v>80</v>
      </c>
      <c r="M1764" s="2"/>
      <c r="N1764" s="2"/>
      <c r="O1764" s="2"/>
      <c r="P1764" s="2"/>
      <c r="Q1764" s="2"/>
      <c r="R1764" s="2"/>
      <c r="S1764" s="2"/>
      <c r="T1764" s="2" t="s">
        <v>57</v>
      </c>
      <c r="U1764" s="2"/>
      <c r="V1764" s="2"/>
      <c r="W1764" s="2">
        <v>7.3</v>
      </c>
    </row>
    <row r="1765" spans="1:23">
      <c r="A1765" s="6"/>
      <c r="B1765" s="5"/>
      <c r="C1765" s="5"/>
      <c r="D1765" s="5"/>
      <c r="E1765" s="5"/>
      <c r="F1765" s="5"/>
      <c r="G1765" s="5"/>
      <c r="H1765" s="5" t="s">
        <v>38</v>
      </c>
      <c r="I1765" s="5"/>
      <c r="J1765" s="4"/>
      <c r="K1765" s="5"/>
      <c r="L1765" s="5" t="s">
        <v>80</v>
      </c>
      <c r="M1765" s="5"/>
      <c r="N1765" s="5"/>
      <c r="O1765" s="5"/>
      <c r="P1765" s="5"/>
      <c r="Q1765" s="5"/>
      <c r="R1765" s="5"/>
      <c r="S1765" s="5"/>
      <c r="T1765" s="5" t="s">
        <v>57</v>
      </c>
      <c r="U1765" s="5"/>
      <c r="V1765" s="5"/>
      <c r="W1765" s="5">
        <v>7.4</v>
      </c>
    </row>
    <row r="1766" spans="1:23">
      <c r="A1766" s="6"/>
      <c r="B1766" s="2"/>
      <c r="C1766" s="2"/>
      <c r="D1766" s="2"/>
      <c r="E1766" s="2"/>
      <c r="F1766" s="2"/>
      <c r="G1766" s="2"/>
      <c r="H1766" s="2" t="s">
        <v>38</v>
      </c>
      <c r="I1766" s="2"/>
      <c r="J1766" s="3"/>
      <c r="K1766" s="2"/>
      <c r="L1766" s="2" t="s">
        <v>80</v>
      </c>
      <c r="M1766" s="2"/>
      <c r="N1766" s="2"/>
      <c r="O1766" s="2"/>
      <c r="P1766" s="2"/>
      <c r="Q1766" s="2"/>
      <c r="R1766" s="2"/>
      <c r="S1766" s="2"/>
      <c r="T1766" s="2" t="s">
        <v>57</v>
      </c>
      <c r="U1766" s="2"/>
      <c r="V1766" s="2"/>
      <c r="W1766" s="2">
        <v>7.6</v>
      </c>
    </row>
    <row r="1767" spans="1:23">
      <c r="A1767" s="6"/>
      <c r="B1767" s="5"/>
      <c r="C1767" s="5"/>
      <c r="D1767" s="5"/>
      <c r="E1767" s="5"/>
      <c r="F1767" s="5"/>
      <c r="G1767" s="5"/>
      <c r="H1767" s="5" t="s">
        <v>38</v>
      </c>
      <c r="I1767" s="5"/>
      <c r="J1767" s="4"/>
      <c r="K1767" s="5"/>
      <c r="L1767" s="5" t="s">
        <v>80</v>
      </c>
      <c r="M1767" s="5"/>
      <c r="N1767" s="5"/>
      <c r="O1767" s="5"/>
      <c r="P1767" s="5"/>
      <c r="Q1767" s="5"/>
      <c r="R1767" s="5"/>
      <c r="S1767" s="5"/>
      <c r="T1767" s="5" t="s">
        <v>57</v>
      </c>
      <c r="U1767" s="5"/>
      <c r="V1767" s="5"/>
      <c r="W1767" s="5">
        <v>7.6</v>
      </c>
    </row>
    <row r="1768" spans="1:23">
      <c r="A1768" s="6"/>
      <c r="B1768" s="5"/>
      <c r="C1768" s="5"/>
      <c r="D1768" s="5"/>
      <c r="E1768" s="5"/>
      <c r="F1768" s="5"/>
      <c r="G1768" s="5"/>
      <c r="H1768" s="5" t="s">
        <v>38</v>
      </c>
      <c r="I1768" s="5"/>
      <c r="J1768" s="4"/>
      <c r="K1768" s="5"/>
      <c r="L1768" s="5" t="s">
        <v>80</v>
      </c>
      <c r="M1768" s="5"/>
      <c r="N1768" s="5"/>
      <c r="O1768" s="5"/>
      <c r="P1768" s="5"/>
      <c r="Q1768" s="5"/>
      <c r="R1768" s="5"/>
      <c r="S1768" s="5"/>
      <c r="T1768" s="5" t="s">
        <v>57</v>
      </c>
      <c r="U1768" s="5"/>
      <c r="V1768" s="5"/>
      <c r="W1768" s="5">
        <v>7.6</v>
      </c>
    </row>
    <row r="1769" spans="1:23">
      <c r="A1769" s="6"/>
      <c r="B1769" s="5"/>
      <c r="C1769" s="5"/>
      <c r="D1769" s="5"/>
      <c r="E1769" s="5"/>
      <c r="F1769" s="5"/>
      <c r="G1769" s="5"/>
      <c r="H1769" s="5" t="s">
        <v>38</v>
      </c>
      <c r="I1769" s="5"/>
      <c r="J1769" s="4"/>
      <c r="K1769" s="5"/>
      <c r="L1769" s="5" t="s">
        <v>80</v>
      </c>
      <c r="M1769" s="5"/>
      <c r="N1769" s="5"/>
      <c r="O1769" s="5"/>
      <c r="P1769" s="5"/>
      <c r="Q1769" s="5"/>
      <c r="R1769" s="5"/>
      <c r="S1769" s="5"/>
      <c r="T1769" s="5" t="s">
        <v>57</v>
      </c>
      <c r="U1769" s="5"/>
      <c r="V1769" s="5"/>
      <c r="W1769" s="5">
        <v>8</v>
      </c>
    </row>
    <row r="1770" spans="1:23">
      <c r="A1770" s="6"/>
      <c r="B1770" s="2"/>
      <c r="C1770" s="2"/>
      <c r="D1770" s="2"/>
      <c r="E1770" s="2"/>
      <c r="F1770" s="2"/>
      <c r="G1770" s="2"/>
      <c r="H1770" s="2" t="s">
        <v>38</v>
      </c>
      <c r="I1770" s="2"/>
      <c r="J1770" s="3" t="s">
        <v>70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 t="s">
        <v>57</v>
      </c>
      <c r="U1770" s="2"/>
      <c r="V1770" s="2"/>
      <c r="W1770" s="2">
        <v>5.5</v>
      </c>
    </row>
    <row r="1771" spans="1:23">
      <c r="A1771" s="6"/>
      <c r="B1771" s="2"/>
      <c r="C1771" s="2"/>
      <c r="D1771" s="2"/>
      <c r="E1771" s="2"/>
      <c r="F1771" s="2"/>
      <c r="G1771" s="2"/>
      <c r="H1771" s="2" t="s">
        <v>38</v>
      </c>
      <c r="I1771" s="2"/>
      <c r="J1771" s="3" t="s">
        <v>70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 t="s">
        <v>57</v>
      </c>
      <c r="U1771" s="2"/>
      <c r="V1771" s="2"/>
      <c r="W1771" s="2">
        <v>6.7</v>
      </c>
    </row>
    <row r="1772" spans="1:23">
      <c r="A1772" s="6"/>
      <c r="B1772" s="2"/>
      <c r="C1772" s="2"/>
      <c r="D1772" s="2"/>
      <c r="E1772" s="2"/>
      <c r="F1772" s="2"/>
      <c r="G1772" s="2"/>
      <c r="H1772" s="2" t="s">
        <v>38</v>
      </c>
      <c r="I1772" s="2"/>
      <c r="J1772" s="3" t="s">
        <v>70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 t="s">
        <v>57</v>
      </c>
      <c r="U1772" s="2"/>
      <c r="V1772" s="2"/>
      <c r="W1772" s="2">
        <v>6.7</v>
      </c>
    </row>
    <row r="1773" spans="1:23">
      <c r="A1773" s="6"/>
      <c r="B1773" s="5"/>
      <c r="C1773" s="5"/>
      <c r="D1773" s="5"/>
      <c r="E1773" s="5"/>
      <c r="F1773" s="5"/>
      <c r="G1773" s="5"/>
      <c r="H1773" s="5" t="s">
        <v>38</v>
      </c>
      <c r="I1773" s="5"/>
      <c r="J1773" s="4"/>
      <c r="K1773" s="5"/>
      <c r="L1773" s="5"/>
      <c r="M1773" s="5"/>
      <c r="N1773" s="5"/>
      <c r="O1773" s="5"/>
      <c r="P1773" s="5"/>
      <c r="Q1773" s="5"/>
      <c r="R1773" s="5"/>
      <c r="S1773" s="5"/>
      <c r="T1773" s="5" t="s">
        <v>57</v>
      </c>
      <c r="U1773" s="5"/>
      <c r="V1773" s="5"/>
      <c r="W1773" s="5">
        <v>3.9</v>
      </c>
    </row>
    <row r="1774" spans="1:23">
      <c r="A1774" s="6"/>
      <c r="B1774" s="2"/>
      <c r="C1774" s="2"/>
      <c r="D1774" s="2"/>
      <c r="E1774" s="2"/>
      <c r="F1774" s="2"/>
      <c r="G1774" s="2"/>
      <c r="H1774" s="2" t="s">
        <v>38</v>
      </c>
      <c r="I1774" s="2"/>
      <c r="J1774" s="3"/>
      <c r="K1774" s="2"/>
      <c r="L1774" s="2"/>
      <c r="M1774" s="2"/>
      <c r="N1774" s="2"/>
      <c r="O1774" s="2"/>
      <c r="P1774" s="2"/>
      <c r="Q1774" s="2"/>
      <c r="R1774" s="2"/>
      <c r="S1774" s="2"/>
      <c r="T1774" s="2" t="s">
        <v>57</v>
      </c>
      <c r="U1774" s="2"/>
      <c r="V1774" s="2"/>
      <c r="W1774" s="2">
        <v>5</v>
      </c>
    </row>
    <row r="1775" spans="1:23">
      <c r="A1775" s="6"/>
      <c r="B1775" s="2"/>
      <c r="C1775" s="2"/>
      <c r="D1775" s="2"/>
      <c r="E1775" s="2"/>
      <c r="F1775" s="2"/>
      <c r="G1775" s="2"/>
      <c r="H1775" s="2" t="s">
        <v>38</v>
      </c>
      <c r="I1775" s="2"/>
      <c r="J1775" s="3"/>
      <c r="K1775" s="2"/>
      <c r="L1775" s="2"/>
      <c r="M1775" s="2"/>
      <c r="N1775" s="2"/>
      <c r="O1775" s="2"/>
      <c r="P1775" s="2"/>
      <c r="Q1775" s="2"/>
      <c r="R1775" s="2"/>
      <c r="S1775" s="2"/>
      <c r="T1775" s="2" t="s">
        <v>57</v>
      </c>
      <c r="U1775" s="2"/>
      <c r="V1775" s="2"/>
      <c r="W1775" s="2">
        <v>5.2</v>
      </c>
    </row>
    <row r="1776" spans="1:23">
      <c r="A1776" s="6"/>
      <c r="B1776" s="2"/>
      <c r="C1776" s="2"/>
      <c r="D1776" s="2"/>
      <c r="E1776" s="2"/>
      <c r="F1776" s="2"/>
      <c r="G1776" s="2"/>
      <c r="H1776" s="2" t="s">
        <v>38</v>
      </c>
      <c r="I1776" s="2"/>
      <c r="J1776" s="3"/>
      <c r="K1776" s="2"/>
      <c r="L1776" s="2"/>
      <c r="M1776" s="2"/>
      <c r="N1776" s="2"/>
      <c r="O1776" s="2"/>
      <c r="P1776" s="2"/>
      <c r="Q1776" s="2"/>
      <c r="R1776" s="2"/>
      <c r="S1776" s="2"/>
      <c r="T1776" s="2" t="s">
        <v>57</v>
      </c>
      <c r="U1776" s="2"/>
      <c r="V1776" s="2"/>
      <c r="W1776" s="2">
        <v>5.4</v>
      </c>
    </row>
    <row r="1777" spans="1:23">
      <c r="A1777" s="6"/>
      <c r="B1777" s="5"/>
      <c r="C1777" s="5"/>
      <c r="D1777" s="5"/>
      <c r="E1777" s="5"/>
      <c r="F1777" s="5"/>
      <c r="G1777" s="5"/>
      <c r="H1777" s="5" t="s">
        <v>38</v>
      </c>
      <c r="I1777" s="5"/>
      <c r="J1777" s="4"/>
      <c r="K1777" s="5"/>
      <c r="L1777" s="5"/>
      <c r="M1777" s="5"/>
      <c r="N1777" s="5"/>
      <c r="O1777" s="5"/>
      <c r="P1777" s="5"/>
      <c r="Q1777" s="5"/>
      <c r="R1777" s="5"/>
      <c r="S1777" s="5"/>
      <c r="T1777" s="5" t="s">
        <v>57</v>
      </c>
      <c r="U1777" s="5"/>
      <c r="V1777" s="5"/>
      <c r="W1777" s="5">
        <v>5.6</v>
      </c>
    </row>
    <row r="1778" spans="1:23">
      <c r="A1778" s="6"/>
      <c r="B1778" s="2"/>
      <c r="C1778" s="2"/>
      <c r="D1778" s="2"/>
      <c r="E1778" s="2"/>
      <c r="F1778" s="2"/>
      <c r="G1778" s="2"/>
      <c r="H1778" s="2" t="s">
        <v>38</v>
      </c>
      <c r="I1778" s="2"/>
      <c r="J1778" s="3"/>
      <c r="K1778" s="2"/>
      <c r="L1778" s="2"/>
      <c r="M1778" s="2"/>
      <c r="N1778" s="2"/>
      <c r="O1778" s="2"/>
      <c r="P1778" s="2"/>
      <c r="Q1778" s="2"/>
      <c r="R1778" s="2"/>
      <c r="S1778" s="2"/>
      <c r="T1778" s="2" t="s">
        <v>57</v>
      </c>
      <c r="U1778" s="2"/>
      <c r="V1778" s="2"/>
      <c r="W1778" s="2">
        <v>5.9</v>
      </c>
    </row>
    <row r="1779" spans="1:23">
      <c r="A1779" s="6"/>
      <c r="B1779" s="5"/>
      <c r="C1779" s="5"/>
      <c r="D1779" s="5"/>
      <c r="E1779" s="5"/>
      <c r="F1779" s="5"/>
      <c r="G1779" s="5"/>
      <c r="H1779" s="5" t="s">
        <v>38</v>
      </c>
      <c r="I1779" s="5"/>
      <c r="J1779" s="5"/>
      <c r="K1779" s="5"/>
      <c r="L1779" s="5"/>
      <c r="M1779" s="4"/>
      <c r="N1779" s="5"/>
      <c r="O1779" s="5"/>
      <c r="P1779" s="5"/>
      <c r="Q1779" s="5"/>
      <c r="R1779" s="5"/>
      <c r="S1779" s="5"/>
      <c r="T1779" s="5" t="s">
        <v>57</v>
      </c>
      <c r="U1779" s="5"/>
      <c r="V1779" s="5"/>
      <c r="W1779" s="5">
        <v>6</v>
      </c>
    </row>
    <row r="1780" spans="1:23">
      <c r="A1780" s="6"/>
      <c r="B1780" s="2"/>
      <c r="C1780" s="2"/>
      <c r="D1780" s="2"/>
      <c r="E1780" s="2"/>
      <c r="F1780" s="2"/>
      <c r="G1780" s="2"/>
      <c r="H1780" s="2" t="s">
        <v>38</v>
      </c>
      <c r="I1780" s="2"/>
      <c r="J1780" s="2"/>
      <c r="K1780" s="2"/>
      <c r="L1780" s="2"/>
      <c r="M1780" s="3"/>
      <c r="N1780" s="2"/>
      <c r="O1780" s="2"/>
      <c r="P1780" s="2"/>
      <c r="Q1780" s="2"/>
      <c r="R1780" s="2"/>
      <c r="S1780" s="2"/>
      <c r="T1780" s="2" t="s">
        <v>57</v>
      </c>
      <c r="U1780" s="2"/>
      <c r="V1780" s="2"/>
      <c r="W1780" s="2">
        <v>6</v>
      </c>
    </row>
    <row r="1781" spans="1:23">
      <c r="A1781" s="6"/>
      <c r="B1781" s="5"/>
      <c r="C1781" s="5"/>
      <c r="D1781" s="5"/>
      <c r="E1781" s="5"/>
      <c r="F1781" s="5"/>
      <c r="G1781" s="5"/>
      <c r="H1781" s="5" t="s">
        <v>38</v>
      </c>
      <c r="I1781" s="5"/>
      <c r="J1781" s="5"/>
      <c r="K1781" s="5"/>
      <c r="L1781" s="5"/>
      <c r="M1781" s="4"/>
      <c r="N1781" s="5"/>
      <c r="O1781" s="5"/>
      <c r="P1781" s="5"/>
      <c r="Q1781" s="5"/>
      <c r="R1781" s="5"/>
      <c r="S1781" s="5"/>
      <c r="T1781" s="5" t="s">
        <v>57</v>
      </c>
      <c r="U1781" s="5"/>
      <c r="V1781" s="5"/>
      <c r="W1781" s="5">
        <v>6.1</v>
      </c>
    </row>
    <row r="1782" spans="1:23">
      <c r="A1782" s="6"/>
      <c r="B1782" s="2"/>
      <c r="C1782" s="2"/>
      <c r="D1782" s="2"/>
      <c r="E1782" s="2"/>
      <c r="F1782" s="2"/>
      <c r="G1782" s="2"/>
      <c r="H1782" s="2" t="s">
        <v>38</v>
      </c>
      <c r="I1782" s="2"/>
      <c r="J1782" s="2"/>
      <c r="K1782" s="2"/>
      <c r="L1782" s="2"/>
      <c r="M1782" s="3"/>
      <c r="N1782" s="2"/>
      <c r="O1782" s="2"/>
      <c r="P1782" s="2"/>
      <c r="Q1782" s="2"/>
      <c r="R1782" s="2"/>
      <c r="S1782" s="2"/>
      <c r="T1782" s="2" t="s">
        <v>57</v>
      </c>
      <c r="U1782" s="2"/>
      <c r="V1782" s="2"/>
      <c r="W1782" s="2">
        <v>6.2</v>
      </c>
    </row>
    <row r="1783" spans="1:23">
      <c r="A1783" s="6"/>
      <c r="B1783" s="5"/>
      <c r="C1783" s="5"/>
      <c r="D1783" s="5"/>
      <c r="E1783" s="5"/>
      <c r="F1783" s="5"/>
      <c r="G1783" s="5"/>
      <c r="H1783" s="5" t="s">
        <v>38</v>
      </c>
      <c r="I1783" s="5"/>
      <c r="J1783" s="5"/>
      <c r="K1783" s="5"/>
      <c r="L1783" s="5"/>
      <c r="M1783" s="4"/>
      <c r="N1783" s="5"/>
      <c r="O1783" s="5"/>
      <c r="P1783" s="5"/>
      <c r="Q1783" s="5"/>
      <c r="R1783" s="5"/>
      <c r="S1783" s="5"/>
      <c r="T1783" s="5" t="s">
        <v>57</v>
      </c>
      <c r="U1783" s="5"/>
      <c r="V1783" s="5"/>
      <c r="W1783" s="5">
        <v>6.2</v>
      </c>
    </row>
    <row r="1784" spans="1:23">
      <c r="A1784" s="6"/>
      <c r="B1784" s="2"/>
      <c r="C1784" s="2"/>
      <c r="D1784" s="2"/>
      <c r="E1784" s="2"/>
      <c r="F1784" s="2"/>
      <c r="G1784" s="2"/>
      <c r="H1784" s="2" t="s">
        <v>38</v>
      </c>
      <c r="I1784" s="2"/>
      <c r="J1784" s="2"/>
      <c r="K1784" s="2"/>
      <c r="L1784" s="2"/>
      <c r="M1784" s="3"/>
      <c r="N1784" s="2"/>
      <c r="O1784" s="2"/>
      <c r="P1784" s="2"/>
      <c r="Q1784" s="2"/>
      <c r="R1784" s="2"/>
      <c r="S1784" s="2"/>
      <c r="T1784" s="2" t="s">
        <v>57</v>
      </c>
      <c r="U1784" s="2"/>
      <c r="V1784" s="2"/>
      <c r="W1784" s="2">
        <v>6.2</v>
      </c>
    </row>
    <row r="1785" spans="1:23">
      <c r="A1785" s="6"/>
      <c r="B1785" s="2"/>
      <c r="C1785" s="2"/>
      <c r="D1785" s="2"/>
      <c r="E1785" s="2"/>
      <c r="F1785" s="2"/>
      <c r="G1785" s="2"/>
      <c r="H1785" s="2" t="s">
        <v>38</v>
      </c>
      <c r="I1785" s="2"/>
      <c r="J1785" s="2"/>
      <c r="K1785" s="2"/>
      <c r="L1785" s="2"/>
      <c r="M1785" s="3"/>
      <c r="N1785" s="2"/>
      <c r="O1785" s="2"/>
      <c r="P1785" s="2"/>
      <c r="Q1785" s="2"/>
      <c r="R1785" s="2"/>
      <c r="S1785" s="2"/>
      <c r="T1785" s="2" t="s">
        <v>57</v>
      </c>
      <c r="U1785" s="2"/>
      <c r="V1785" s="2"/>
      <c r="W1785" s="2">
        <v>6.3</v>
      </c>
    </row>
    <row r="1786" spans="1:23">
      <c r="A1786" s="6"/>
      <c r="B1786" s="2"/>
      <c r="C1786" s="2"/>
      <c r="D1786" s="2"/>
      <c r="E1786" s="2"/>
      <c r="F1786" s="2"/>
      <c r="G1786" s="2"/>
      <c r="H1786" s="2" t="s">
        <v>38</v>
      </c>
      <c r="I1786" s="2"/>
      <c r="J1786" s="2"/>
      <c r="K1786" s="2"/>
      <c r="L1786" s="2"/>
      <c r="M1786" s="3"/>
      <c r="N1786" s="2"/>
      <c r="O1786" s="2"/>
      <c r="P1786" s="2"/>
      <c r="Q1786" s="2"/>
      <c r="R1786" s="2"/>
      <c r="S1786" s="2"/>
      <c r="T1786" s="2" t="s">
        <v>57</v>
      </c>
      <c r="U1786" s="2"/>
      <c r="V1786" s="2"/>
      <c r="W1786" s="2">
        <v>6.4</v>
      </c>
    </row>
    <row r="1787" spans="1:23">
      <c r="A1787" s="6"/>
      <c r="B1787" s="5"/>
      <c r="C1787" s="5"/>
      <c r="D1787" s="5"/>
      <c r="E1787" s="5"/>
      <c r="F1787" s="5"/>
      <c r="G1787" s="5"/>
      <c r="H1787" s="5" t="s">
        <v>38</v>
      </c>
      <c r="I1787" s="5"/>
      <c r="J1787" s="5"/>
      <c r="K1787" s="5"/>
      <c r="L1787" s="5"/>
      <c r="M1787" s="4"/>
      <c r="N1787" s="5"/>
      <c r="O1787" s="5"/>
      <c r="P1787" s="5"/>
      <c r="Q1787" s="5"/>
      <c r="R1787" s="5"/>
      <c r="S1787" s="5"/>
      <c r="T1787" s="5" t="s">
        <v>57</v>
      </c>
      <c r="U1787" s="5"/>
      <c r="V1787" s="5"/>
      <c r="W1787" s="5">
        <v>6.5</v>
      </c>
    </row>
    <row r="1788" spans="1:23">
      <c r="A1788" s="6"/>
      <c r="B1788" s="2"/>
      <c r="C1788" s="2"/>
      <c r="D1788" s="2"/>
      <c r="E1788" s="2"/>
      <c r="F1788" s="2"/>
      <c r="G1788" s="2"/>
      <c r="H1788" s="2" t="s">
        <v>38</v>
      </c>
      <c r="I1788" s="2"/>
      <c r="J1788" s="2"/>
      <c r="K1788" s="2"/>
      <c r="L1788" s="2"/>
      <c r="M1788" s="3"/>
      <c r="N1788" s="2"/>
      <c r="O1788" s="2"/>
      <c r="P1788" s="2"/>
      <c r="Q1788" s="2"/>
      <c r="R1788" s="2"/>
      <c r="S1788" s="2"/>
      <c r="T1788" s="2" t="s">
        <v>57</v>
      </c>
      <c r="U1788" s="2"/>
      <c r="V1788" s="2"/>
      <c r="W1788" s="2">
        <v>6.5</v>
      </c>
    </row>
    <row r="1789" spans="1:23">
      <c r="A1789" s="6"/>
      <c r="B1789" s="5"/>
      <c r="C1789" s="5"/>
      <c r="D1789" s="5"/>
      <c r="E1789" s="5"/>
      <c r="F1789" s="5"/>
      <c r="G1789" s="5"/>
      <c r="H1789" s="5" t="s">
        <v>38</v>
      </c>
      <c r="I1789" s="5"/>
      <c r="J1789" s="5"/>
      <c r="K1789" s="5"/>
      <c r="L1789" s="5"/>
      <c r="M1789" s="4"/>
      <c r="N1789" s="5"/>
      <c r="O1789" s="5"/>
      <c r="P1789" s="5"/>
      <c r="Q1789" s="5"/>
      <c r="R1789" s="5"/>
      <c r="S1789" s="5"/>
      <c r="T1789" s="5" t="s">
        <v>57</v>
      </c>
      <c r="U1789" s="5"/>
      <c r="V1789" s="5"/>
      <c r="W1789" s="5">
        <v>6.5</v>
      </c>
    </row>
    <row r="1790" spans="1:23">
      <c r="A1790" s="6"/>
      <c r="B1790" s="2"/>
      <c r="C1790" s="2"/>
      <c r="D1790" s="2"/>
      <c r="E1790" s="2"/>
      <c r="F1790" s="2"/>
      <c r="G1790" s="2"/>
      <c r="H1790" s="2" t="s">
        <v>38</v>
      </c>
      <c r="I1790" s="2"/>
      <c r="J1790" s="2"/>
      <c r="K1790" s="2"/>
      <c r="L1790" s="2"/>
      <c r="M1790" s="3"/>
      <c r="N1790" s="2"/>
      <c r="O1790" s="2"/>
      <c r="P1790" s="2"/>
      <c r="Q1790" s="2"/>
      <c r="R1790" s="2"/>
      <c r="S1790" s="2"/>
      <c r="T1790" s="2" t="s">
        <v>57</v>
      </c>
      <c r="U1790" s="2"/>
      <c r="V1790" s="2"/>
      <c r="W1790" s="2">
        <v>6.6</v>
      </c>
    </row>
    <row r="1791" spans="1:23">
      <c r="A1791" s="6"/>
      <c r="B1791" s="2"/>
      <c r="C1791" s="2"/>
      <c r="D1791" s="2"/>
      <c r="E1791" s="2"/>
      <c r="F1791" s="2"/>
      <c r="G1791" s="2"/>
      <c r="H1791" s="2" t="s">
        <v>38</v>
      </c>
      <c r="I1791" s="2"/>
      <c r="J1791" s="2"/>
      <c r="K1791" s="2"/>
      <c r="L1791" s="2"/>
      <c r="M1791" s="3"/>
      <c r="N1791" s="2"/>
      <c r="O1791" s="2"/>
      <c r="P1791" s="2"/>
      <c r="Q1791" s="2"/>
      <c r="R1791" s="2"/>
      <c r="S1791" s="2"/>
      <c r="T1791" s="2" t="s">
        <v>57</v>
      </c>
      <c r="U1791" s="2"/>
      <c r="V1791" s="2"/>
      <c r="W1791" s="2">
        <v>6.6</v>
      </c>
    </row>
    <row r="1792" spans="1:23">
      <c r="A1792" s="6"/>
      <c r="B1792" s="5"/>
      <c r="C1792" s="5"/>
      <c r="D1792" s="5"/>
      <c r="E1792" s="5"/>
      <c r="F1792" s="5"/>
      <c r="G1792" s="5"/>
      <c r="H1792" s="5" t="s">
        <v>38</v>
      </c>
      <c r="I1792" s="5"/>
      <c r="J1792" s="5"/>
      <c r="K1792" s="5"/>
      <c r="L1792" s="5"/>
      <c r="M1792" s="4"/>
      <c r="N1792" s="5"/>
      <c r="O1792" s="5"/>
      <c r="P1792" s="5"/>
      <c r="Q1792" s="5"/>
      <c r="R1792" s="5"/>
      <c r="S1792" s="5"/>
      <c r="T1792" s="5" t="s">
        <v>57</v>
      </c>
      <c r="U1792" s="5"/>
      <c r="V1792" s="5"/>
      <c r="W1792" s="5">
        <v>6.6</v>
      </c>
    </row>
    <row r="1793" spans="1:23">
      <c r="A1793" s="6"/>
      <c r="B1793" s="5"/>
      <c r="C1793" s="5"/>
      <c r="D1793" s="5"/>
      <c r="E1793" s="5"/>
      <c r="F1793" s="5"/>
      <c r="G1793" s="5"/>
      <c r="H1793" s="5" t="s">
        <v>38</v>
      </c>
      <c r="I1793" s="5"/>
      <c r="J1793" s="5"/>
      <c r="K1793" s="5"/>
      <c r="L1793" s="5"/>
      <c r="M1793" s="4"/>
      <c r="N1793" s="5"/>
      <c r="O1793" s="5"/>
      <c r="P1793" s="5"/>
      <c r="Q1793" s="5"/>
      <c r="R1793" s="5"/>
      <c r="S1793" s="5"/>
      <c r="T1793" s="5" t="s">
        <v>57</v>
      </c>
      <c r="U1793" s="5"/>
      <c r="V1793" s="5"/>
      <c r="W1793" s="5">
        <v>6.7</v>
      </c>
    </row>
    <row r="1794" spans="1:23">
      <c r="A1794" s="6"/>
      <c r="B1794" s="2"/>
      <c r="C1794" s="2"/>
      <c r="D1794" s="2"/>
      <c r="E1794" s="2"/>
      <c r="F1794" s="2"/>
      <c r="G1794" s="2"/>
      <c r="H1794" s="2" t="s">
        <v>38</v>
      </c>
      <c r="I1794" s="2"/>
      <c r="J1794" s="2"/>
      <c r="K1794" s="2"/>
      <c r="L1794" s="2"/>
      <c r="M1794" s="3"/>
      <c r="N1794" s="2"/>
      <c r="O1794" s="2"/>
      <c r="P1794" s="2"/>
      <c r="Q1794" s="2"/>
      <c r="R1794" s="2"/>
      <c r="S1794" s="2"/>
      <c r="T1794" s="2" t="s">
        <v>57</v>
      </c>
      <c r="U1794" s="2"/>
      <c r="V1794" s="2"/>
      <c r="W1794" s="2">
        <v>6.8</v>
      </c>
    </row>
    <row r="1795" spans="1:23">
      <c r="A1795" s="6"/>
      <c r="B1795" s="5"/>
      <c r="C1795" s="5"/>
      <c r="D1795" s="5"/>
      <c r="E1795" s="5"/>
      <c r="F1795" s="5"/>
      <c r="G1795" s="5"/>
      <c r="H1795" s="5" t="s">
        <v>38</v>
      </c>
      <c r="I1795" s="5"/>
      <c r="J1795" s="5"/>
      <c r="K1795" s="5"/>
      <c r="L1795" s="5"/>
      <c r="M1795" s="4"/>
      <c r="N1795" s="5"/>
      <c r="O1795" s="5"/>
      <c r="P1795" s="5"/>
      <c r="Q1795" s="5"/>
      <c r="R1795" s="5"/>
      <c r="S1795" s="5"/>
      <c r="T1795" s="5" t="s">
        <v>57</v>
      </c>
      <c r="U1795" s="5"/>
      <c r="V1795" s="5"/>
      <c r="W1795" s="5">
        <v>6.8</v>
      </c>
    </row>
    <row r="1796" spans="1:23">
      <c r="A1796" s="6"/>
      <c r="B1796" s="5"/>
      <c r="C1796" s="5"/>
      <c r="D1796" s="5"/>
      <c r="E1796" s="5"/>
      <c r="F1796" s="5"/>
      <c r="G1796" s="5"/>
      <c r="H1796" s="5" t="s">
        <v>38</v>
      </c>
      <c r="I1796" s="5"/>
      <c r="J1796" s="5"/>
      <c r="K1796" s="5"/>
      <c r="L1796" s="5"/>
      <c r="M1796" s="4"/>
      <c r="N1796" s="5"/>
      <c r="O1796" s="5"/>
      <c r="P1796" s="5"/>
      <c r="Q1796" s="5"/>
      <c r="R1796" s="5"/>
      <c r="S1796" s="5"/>
      <c r="T1796" s="5" t="s">
        <v>57</v>
      </c>
      <c r="U1796" s="5"/>
      <c r="V1796" s="5"/>
      <c r="W1796" s="5">
        <v>6.8</v>
      </c>
    </row>
    <row r="1797" spans="1:23">
      <c r="A1797" s="6"/>
      <c r="B1797" s="2"/>
      <c r="C1797" s="2"/>
      <c r="D1797" s="2"/>
      <c r="E1797" s="2"/>
      <c r="F1797" s="2"/>
      <c r="G1797" s="2"/>
      <c r="H1797" s="2" t="s">
        <v>38</v>
      </c>
      <c r="I1797" s="2"/>
      <c r="J1797" s="2"/>
      <c r="K1797" s="2"/>
      <c r="L1797" s="2"/>
      <c r="M1797" s="3"/>
      <c r="N1797" s="2"/>
      <c r="O1797" s="2"/>
      <c r="P1797" s="2"/>
      <c r="Q1797" s="2"/>
      <c r="R1797" s="2"/>
      <c r="S1797" s="2"/>
      <c r="T1797" s="2" t="s">
        <v>57</v>
      </c>
      <c r="U1797" s="2"/>
      <c r="V1797" s="2"/>
      <c r="W1797" s="2">
        <v>6.8</v>
      </c>
    </row>
    <row r="1798" spans="1:23">
      <c r="A1798" s="6"/>
      <c r="B1798" s="5"/>
      <c r="C1798" s="5"/>
      <c r="D1798" s="5"/>
      <c r="E1798" s="5"/>
      <c r="F1798" s="5"/>
      <c r="G1798" s="5"/>
      <c r="H1798" s="5" t="s">
        <v>38</v>
      </c>
      <c r="I1798" s="5"/>
      <c r="J1798" s="5"/>
      <c r="K1798" s="5"/>
      <c r="L1798" s="5"/>
      <c r="M1798" s="4"/>
      <c r="N1798" s="5"/>
      <c r="O1798" s="5"/>
      <c r="P1798" s="5"/>
      <c r="Q1798" s="5"/>
      <c r="R1798" s="5"/>
      <c r="S1798" s="5"/>
      <c r="T1798" s="5" t="s">
        <v>57</v>
      </c>
      <c r="U1798" s="5"/>
      <c r="V1798" s="5"/>
      <c r="W1798" s="5">
        <v>6.9</v>
      </c>
    </row>
    <row r="1799" spans="1:23">
      <c r="A1799" s="6"/>
      <c r="B1799" s="2"/>
      <c r="C1799" s="2"/>
      <c r="D1799" s="2"/>
      <c r="E1799" s="2"/>
      <c r="F1799" s="2"/>
      <c r="G1799" s="2"/>
      <c r="H1799" s="2" t="s">
        <v>38</v>
      </c>
      <c r="I1799" s="2"/>
      <c r="J1799" s="2"/>
      <c r="K1799" s="2"/>
      <c r="L1799" s="2"/>
      <c r="M1799" s="3"/>
      <c r="N1799" s="2"/>
      <c r="O1799" s="2"/>
      <c r="P1799" s="2"/>
      <c r="Q1799" s="2"/>
      <c r="R1799" s="2"/>
      <c r="S1799" s="2"/>
      <c r="T1799" s="2" t="s">
        <v>57</v>
      </c>
      <c r="U1799" s="2"/>
      <c r="V1799" s="2"/>
      <c r="W1799" s="2">
        <v>6.9</v>
      </c>
    </row>
    <row r="1800" spans="1:23">
      <c r="A1800" s="6"/>
      <c r="B1800" s="2"/>
      <c r="C1800" s="2"/>
      <c r="D1800" s="2"/>
      <c r="E1800" s="2"/>
      <c r="F1800" s="2"/>
      <c r="G1800" s="2"/>
      <c r="H1800" s="2" t="s">
        <v>38</v>
      </c>
      <c r="I1800" s="2"/>
      <c r="J1800" s="2"/>
      <c r="K1800" s="2"/>
      <c r="L1800" s="2"/>
      <c r="M1800" s="3"/>
      <c r="N1800" s="2"/>
      <c r="O1800" s="2"/>
      <c r="P1800" s="2"/>
      <c r="Q1800" s="2"/>
      <c r="R1800" s="2"/>
      <c r="S1800" s="2"/>
      <c r="T1800" s="2" t="s">
        <v>57</v>
      </c>
      <c r="U1800" s="2"/>
      <c r="V1800" s="2"/>
      <c r="W1800" s="2">
        <v>7</v>
      </c>
    </row>
    <row r="1801" spans="1:23">
      <c r="A1801" s="6"/>
      <c r="B1801" s="5"/>
      <c r="C1801" s="5"/>
      <c r="D1801" s="5"/>
      <c r="E1801" s="5"/>
      <c r="F1801" s="5"/>
      <c r="G1801" s="5"/>
      <c r="H1801" s="5" t="s">
        <v>38</v>
      </c>
      <c r="I1801" s="5"/>
      <c r="J1801" s="5"/>
      <c r="K1801" s="5"/>
      <c r="L1801" s="5"/>
      <c r="M1801" s="4"/>
      <c r="N1801" s="5"/>
      <c r="O1801" s="5"/>
      <c r="P1801" s="5"/>
      <c r="Q1801" s="5"/>
      <c r="R1801" s="5"/>
      <c r="S1801" s="5"/>
      <c r="T1801" s="5" t="s">
        <v>57</v>
      </c>
      <c r="U1801" s="5"/>
      <c r="V1801" s="5"/>
      <c r="W1801" s="5">
        <v>7</v>
      </c>
    </row>
    <row r="1802" spans="1:23">
      <c r="A1802" s="6"/>
      <c r="B1802" s="5"/>
      <c r="C1802" s="5"/>
      <c r="D1802" s="5"/>
      <c r="E1802" s="5"/>
      <c r="F1802" s="5"/>
      <c r="G1802" s="5"/>
      <c r="H1802" s="5" t="s">
        <v>38</v>
      </c>
      <c r="I1802" s="5"/>
      <c r="J1802" s="5"/>
      <c r="K1802" s="5"/>
      <c r="L1802" s="5"/>
      <c r="M1802" s="4"/>
      <c r="N1802" s="5"/>
      <c r="O1802" s="5"/>
      <c r="P1802" s="5"/>
      <c r="Q1802" s="5"/>
      <c r="R1802" s="5"/>
      <c r="S1802" s="5"/>
      <c r="T1802" s="5" t="s">
        <v>57</v>
      </c>
      <c r="U1802" s="5"/>
      <c r="V1802" s="5"/>
      <c r="W1802" s="5">
        <v>7</v>
      </c>
    </row>
    <row r="1803" spans="1:23">
      <c r="A1803" s="6"/>
      <c r="B1803" s="2"/>
      <c r="C1803" s="2"/>
      <c r="D1803" s="2"/>
      <c r="E1803" s="2"/>
      <c r="F1803" s="2"/>
      <c r="G1803" s="2"/>
      <c r="H1803" s="2" t="s">
        <v>38</v>
      </c>
      <c r="I1803" s="2"/>
      <c r="J1803" s="2"/>
      <c r="K1803" s="2"/>
      <c r="L1803" s="2"/>
      <c r="M1803" s="3"/>
      <c r="N1803" s="2"/>
      <c r="O1803" s="2"/>
      <c r="P1803" s="2"/>
      <c r="Q1803" s="2"/>
      <c r="R1803" s="2"/>
      <c r="S1803" s="2"/>
      <c r="T1803" s="2" t="s">
        <v>57</v>
      </c>
      <c r="U1803" s="2"/>
      <c r="V1803" s="2"/>
      <c r="W1803" s="2">
        <v>7</v>
      </c>
    </row>
    <row r="1804" spans="1:23">
      <c r="A1804" s="6"/>
      <c r="B1804" s="2"/>
      <c r="C1804" s="2"/>
      <c r="D1804" s="2"/>
      <c r="E1804" s="2"/>
      <c r="F1804" s="2"/>
      <c r="G1804" s="2"/>
      <c r="H1804" s="2" t="s">
        <v>38</v>
      </c>
      <c r="I1804" s="2"/>
      <c r="J1804" s="2"/>
      <c r="K1804" s="2"/>
      <c r="L1804" s="2"/>
      <c r="M1804" s="3"/>
      <c r="N1804" s="2"/>
      <c r="O1804" s="2"/>
      <c r="P1804" s="2"/>
      <c r="Q1804" s="2"/>
      <c r="R1804" s="2"/>
      <c r="S1804" s="2"/>
      <c r="T1804" s="2" t="s">
        <v>57</v>
      </c>
      <c r="U1804" s="2"/>
      <c r="V1804" s="2"/>
      <c r="W1804" s="2">
        <v>7.1</v>
      </c>
    </row>
    <row r="1805" spans="1:23">
      <c r="A1805" s="6"/>
      <c r="B1805" s="2"/>
      <c r="C1805" s="2"/>
      <c r="D1805" s="2"/>
      <c r="E1805" s="2"/>
      <c r="F1805" s="2"/>
      <c r="G1805" s="2"/>
      <c r="H1805" s="2" t="s">
        <v>38</v>
      </c>
      <c r="I1805" s="2"/>
      <c r="J1805" s="2"/>
      <c r="K1805" s="2"/>
      <c r="L1805" s="2"/>
      <c r="M1805" s="3"/>
      <c r="N1805" s="2"/>
      <c r="O1805" s="2"/>
      <c r="P1805" s="2"/>
      <c r="Q1805" s="2"/>
      <c r="R1805" s="2"/>
      <c r="S1805" s="2"/>
      <c r="T1805" s="2" t="s">
        <v>57</v>
      </c>
      <c r="U1805" s="2"/>
      <c r="V1805" s="2"/>
      <c r="W1805" s="2">
        <v>7.1</v>
      </c>
    </row>
    <row r="1806" spans="1:23">
      <c r="A1806" s="6"/>
      <c r="B1806" s="5"/>
      <c r="C1806" s="5"/>
      <c r="D1806" s="5"/>
      <c r="E1806" s="5"/>
      <c r="F1806" s="5"/>
      <c r="G1806" s="5"/>
      <c r="H1806" s="5" t="s">
        <v>38</v>
      </c>
      <c r="I1806" s="5"/>
      <c r="J1806" s="5"/>
      <c r="K1806" s="5"/>
      <c r="L1806" s="5"/>
      <c r="M1806" s="4"/>
      <c r="N1806" s="5"/>
      <c r="O1806" s="5"/>
      <c r="P1806" s="5"/>
      <c r="Q1806" s="5"/>
      <c r="R1806" s="5"/>
      <c r="S1806" s="5"/>
      <c r="T1806" s="5" t="s">
        <v>57</v>
      </c>
      <c r="U1806" s="5"/>
      <c r="V1806" s="5"/>
      <c r="W1806" s="5">
        <v>7.3</v>
      </c>
    </row>
    <row r="1807" spans="1:23">
      <c r="A1807" s="6"/>
      <c r="B1807" s="2"/>
      <c r="C1807" s="2"/>
      <c r="D1807" s="2"/>
      <c r="E1807" s="2"/>
      <c r="F1807" s="2"/>
      <c r="G1807" s="2"/>
      <c r="H1807" s="2" t="s">
        <v>38</v>
      </c>
      <c r="I1807" s="2"/>
      <c r="J1807" s="2"/>
      <c r="K1807" s="2"/>
      <c r="L1807" s="2"/>
      <c r="M1807" s="3"/>
      <c r="N1807" s="2"/>
      <c r="O1807" s="2"/>
      <c r="P1807" s="2"/>
      <c r="Q1807" s="2"/>
      <c r="R1807" s="2"/>
      <c r="S1807" s="2"/>
      <c r="T1807" s="2" t="s">
        <v>57</v>
      </c>
      <c r="U1807" s="2"/>
      <c r="V1807" s="2"/>
      <c r="W1807" s="2">
        <v>7.4</v>
      </c>
    </row>
    <row r="1808" spans="1:23">
      <c r="A1808" s="6"/>
      <c r="B1808" s="2"/>
      <c r="C1808" s="2"/>
      <c r="D1808" s="2"/>
      <c r="E1808" s="2"/>
      <c r="F1808" s="2"/>
      <c r="G1808" s="2"/>
      <c r="H1808" s="2" t="s">
        <v>38</v>
      </c>
      <c r="I1808" s="2"/>
      <c r="J1808" s="2"/>
      <c r="K1808" s="2"/>
      <c r="L1808" s="2"/>
      <c r="M1808" s="3"/>
      <c r="N1808" s="2"/>
      <c r="O1808" s="2"/>
      <c r="P1808" s="2"/>
      <c r="Q1808" s="2"/>
      <c r="R1808" s="2"/>
      <c r="S1808" s="2"/>
      <c r="T1808" s="2" t="s">
        <v>57</v>
      </c>
      <c r="U1808" s="2"/>
      <c r="V1808" s="2"/>
      <c r="W1808" s="2">
        <v>7.5</v>
      </c>
    </row>
    <row r="1809" spans="1:23">
      <c r="A1809" s="6"/>
      <c r="B1809" s="2"/>
      <c r="C1809" s="2"/>
      <c r="D1809" s="2"/>
      <c r="E1809" s="2"/>
      <c r="F1809" s="2"/>
      <c r="G1809" s="2"/>
      <c r="H1809" s="2" t="s">
        <v>38</v>
      </c>
      <c r="I1809" s="2"/>
      <c r="J1809" s="2"/>
      <c r="K1809" s="2"/>
      <c r="L1809" s="2"/>
      <c r="M1809" s="3"/>
      <c r="N1809" s="2"/>
      <c r="O1809" s="2"/>
      <c r="P1809" s="2"/>
      <c r="Q1809" s="2"/>
      <c r="R1809" s="2"/>
      <c r="S1809" s="2"/>
      <c r="T1809" s="2" t="s">
        <v>57</v>
      </c>
      <c r="U1809" s="2"/>
      <c r="V1809" s="2"/>
      <c r="W1809" s="2">
        <v>7.6</v>
      </c>
    </row>
    <row r="1810" spans="1:23">
      <c r="A1810" s="6"/>
      <c r="B1810" s="5"/>
      <c r="C1810" s="5"/>
      <c r="D1810" s="5"/>
      <c r="E1810" s="5"/>
      <c r="F1810" s="5"/>
      <c r="G1810" s="5"/>
      <c r="H1810" s="5" t="s">
        <v>38</v>
      </c>
      <c r="I1810" s="5"/>
      <c r="J1810" s="5"/>
      <c r="K1810" s="5"/>
      <c r="L1810" s="5"/>
      <c r="M1810" s="4"/>
      <c r="N1810" s="5"/>
      <c r="O1810" s="5"/>
      <c r="P1810" s="5"/>
      <c r="Q1810" s="5"/>
      <c r="R1810" s="5"/>
      <c r="S1810" s="5"/>
      <c r="T1810" s="5" t="s">
        <v>57</v>
      </c>
      <c r="U1810" s="5"/>
      <c r="V1810" s="5"/>
      <c r="W1810" s="5">
        <v>7.6</v>
      </c>
    </row>
    <row r="1811" spans="1:23">
      <c r="A1811" s="6"/>
      <c r="B1811" s="2"/>
      <c r="C1811" s="2"/>
      <c r="D1811" s="2"/>
      <c r="E1811" s="2"/>
      <c r="F1811" s="2"/>
      <c r="G1811" s="2"/>
      <c r="H1811" s="2" t="s">
        <v>38</v>
      </c>
      <c r="I1811" s="2"/>
      <c r="J1811" s="2"/>
      <c r="K1811" s="2"/>
      <c r="L1811" s="2"/>
      <c r="M1811" s="3"/>
      <c r="N1811" s="2"/>
      <c r="O1811" s="2"/>
      <c r="P1811" s="2"/>
      <c r="Q1811" s="2"/>
      <c r="R1811" s="2"/>
      <c r="S1811" s="2"/>
      <c r="T1811" s="2" t="s">
        <v>57</v>
      </c>
      <c r="U1811" s="2"/>
      <c r="V1811" s="2"/>
      <c r="W1811" s="2">
        <v>7.7</v>
      </c>
    </row>
    <row r="1812" spans="1:23">
      <c r="A1812" s="6"/>
      <c r="B1812" s="2"/>
      <c r="C1812" s="2"/>
      <c r="D1812" s="2"/>
      <c r="E1812" s="2"/>
      <c r="F1812" s="2"/>
      <c r="G1812" s="2"/>
      <c r="H1812" s="2" t="s">
        <v>38</v>
      </c>
      <c r="I1812" s="2"/>
      <c r="J1812" s="2"/>
      <c r="K1812" s="2"/>
      <c r="L1812" s="2"/>
      <c r="M1812" s="3"/>
      <c r="N1812" s="2"/>
      <c r="O1812" s="2"/>
      <c r="P1812" s="2"/>
      <c r="Q1812" s="2"/>
      <c r="R1812" s="2"/>
      <c r="S1812" s="2"/>
      <c r="T1812" s="2" t="s">
        <v>57</v>
      </c>
      <c r="U1812" s="2"/>
      <c r="V1812" s="2"/>
      <c r="W1812" s="2">
        <v>8</v>
      </c>
    </row>
    <row r="1813" spans="1:23">
      <c r="A1813" s="6"/>
      <c r="B1813" s="5"/>
      <c r="C1813" s="5"/>
      <c r="D1813" s="5"/>
      <c r="E1813" s="5"/>
      <c r="F1813" s="5"/>
      <c r="G1813" s="5"/>
      <c r="H1813" s="5" t="s">
        <v>38</v>
      </c>
      <c r="I1813" s="5"/>
      <c r="J1813" s="5"/>
      <c r="K1813" s="5"/>
      <c r="L1813" s="5"/>
      <c r="M1813" s="4"/>
      <c r="N1813" s="5"/>
      <c r="O1813" s="5"/>
      <c r="P1813" s="5"/>
      <c r="Q1813" s="5"/>
      <c r="R1813" s="5"/>
      <c r="S1813" s="5"/>
      <c r="T1813" s="5" t="s">
        <v>57</v>
      </c>
      <c r="U1813" s="5"/>
      <c r="V1813" s="5"/>
      <c r="W1813" s="5">
        <v>8.1</v>
      </c>
    </row>
    <row r="1814" spans="1:23">
      <c r="A1814" s="6"/>
      <c r="B1814" s="5"/>
      <c r="C1814" s="5"/>
      <c r="D1814" s="5"/>
      <c r="E1814" s="5"/>
      <c r="F1814" s="5"/>
      <c r="G1814" s="5"/>
      <c r="H1814" s="5" t="s">
        <v>38</v>
      </c>
      <c r="I1814" s="5"/>
      <c r="J1814" s="5"/>
      <c r="K1814" s="5"/>
      <c r="L1814" s="5"/>
      <c r="M1814" s="4"/>
      <c r="N1814" s="5"/>
      <c r="O1814" s="5"/>
      <c r="P1814" s="5"/>
      <c r="Q1814" s="5"/>
      <c r="R1814" s="5"/>
      <c r="S1814" s="5"/>
      <c r="T1814" s="5" t="s">
        <v>57</v>
      </c>
      <c r="U1814" s="5"/>
      <c r="V1814" s="5"/>
      <c r="W1814" s="5">
        <v>8.5</v>
      </c>
    </row>
    <row r="1815" spans="1:23">
      <c r="A1815" s="6"/>
      <c r="B1815" s="2"/>
      <c r="C1815" s="2"/>
      <c r="D1815" s="2"/>
      <c r="E1815" s="2"/>
      <c r="F1815" s="2"/>
      <c r="G1815" s="2"/>
      <c r="H1815" s="2" t="s">
        <v>38</v>
      </c>
      <c r="I1815" s="2"/>
      <c r="J1815" s="2"/>
      <c r="K1815" s="2"/>
      <c r="L1815" s="2"/>
      <c r="M1815" s="3"/>
      <c r="N1815" s="2"/>
      <c r="O1815" s="2"/>
      <c r="P1815" s="2"/>
      <c r="Q1815" s="2" t="s">
        <v>87</v>
      </c>
      <c r="R1815" s="2"/>
      <c r="S1815" s="2" t="s">
        <v>520</v>
      </c>
      <c r="T1815" s="2"/>
      <c r="U1815" s="2"/>
      <c r="V1815" s="2"/>
      <c r="W1815" s="2">
        <v>5.6</v>
      </c>
    </row>
    <row r="1816" spans="1:23">
      <c r="A1816" s="6"/>
      <c r="B1816" s="5"/>
      <c r="C1816" s="5"/>
      <c r="D1816" s="5"/>
      <c r="E1816" s="5"/>
      <c r="F1816" s="5"/>
      <c r="G1816" s="5"/>
      <c r="H1816" s="5" t="s">
        <v>38</v>
      </c>
      <c r="I1816" s="5"/>
      <c r="J1816" s="5"/>
      <c r="K1816" s="5"/>
      <c r="L1816" s="5"/>
      <c r="M1816" s="4"/>
      <c r="N1816" s="5"/>
      <c r="O1816" s="5"/>
      <c r="P1816" s="5"/>
      <c r="Q1816" s="5" t="s">
        <v>87</v>
      </c>
      <c r="R1816" s="5"/>
      <c r="S1816" s="5" t="s">
        <v>520</v>
      </c>
      <c r="T1816" s="5"/>
      <c r="U1816" s="5"/>
      <c r="V1816" s="5"/>
      <c r="W1816" s="5">
        <v>5.9</v>
      </c>
    </row>
    <row r="1817" spans="1:23">
      <c r="A1817" s="6"/>
      <c r="B1817" s="2"/>
      <c r="C1817" s="2"/>
      <c r="D1817" s="2"/>
      <c r="E1817" s="2"/>
      <c r="F1817" s="2"/>
      <c r="G1817" s="2"/>
      <c r="H1817" s="2" t="s">
        <v>38</v>
      </c>
      <c r="I1817" s="2"/>
      <c r="J1817" s="2"/>
      <c r="K1817" s="2"/>
      <c r="L1817" s="2"/>
      <c r="M1817" s="3"/>
      <c r="N1817" s="2"/>
      <c r="O1817" s="2"/>
      <c r="P1817" s="2"/>
      <c r="Q1817" s="2" t="s">
        <v>87</v>
      </c>
      <c r="R1817" s="2"/>
      <c r="S1817" s="2" t="s">
        <v>520</v>
      </c>
      <c r="T1817" s="2"/>
      <c r="U1817" s="2"/>
      <c r="V1817" s="2"/>
      <c r="W1817" s="2">
        <v>6.5</v>
      </c>
    </row>
    <row r="1818" spans="1:23">
      <c r="A1818" s="6"/>
      <c r="B1818" s="2"/>
      <c r="C1818" s="2"/>
      <c r="D1818" s="2"/>
      <c r="E1818" s="2"/>
      <c r="F1818" s="2"/>
      <c r="G1818" s="2"/>
      <c r="H1818" s="2" t="s">
        <v>38</v>
      </c>
      <c r="I1818" s="2"/>
      <c r="J1818" s="2"/>
      <c r="K1818" s="2"/>
      <c r="L1818" s="2"/>
      <c r="M1818" s="3"/>
      <c r="N1818" s="2"/>
      <c r="O1818" s="2"/>
      <c r="P1818" s="2"/>
      <c r="Q1818" s="2" t="s">
        <v>87</v>
      </c>
      <c r="R1818" s="2"/>
      <c r="S1818" s="2" t="s">
        <v>520</v>
      </c>
      <c r="T1818" s="2"/>
      <c r="U1818" s="2"/>
      <c r="V1818" s="2"/>
      <c r="W1818" s="2">
        <v>6.8</v>
      </c>
    </row>
    <row r="1819" spans="1:23">
      <c r="A1819" s="6"/>
      <c r="B1819" s="5"/>
      <c r="C1819" s="5"/>
      <c r="D1819" s="5"/>
      <c r="E1819" s="5"/>
      <c r="F1819" s="5"/>
      <c r="G1819" s="5"/>
      <c r="H1819" s="5" t="s">
        <v>38</v>
      </c>
      <c r="I1819" s="5"/>
      <c r="J1819" s="5"/>
      <c r="K1819" s="5"/>
      <c r="L1819" s="5"/>
      <c r="M1819" s="4"/>
      <c r="N1819" s="5"/>
      <c r="O1819" s="5"/>
      <c r="P1819" s="5"/>
      <c r="Q1819" s="5" t="s">
        <v>87</v>
      </c>
      <c r="R1819" s="5"/>
      <c r="S1819" s="5" t="s">
        <v>520</v>
      </c>
      <c r="T1819" s="5"/>
      <c r="U1819" s="5"/>
      <c r="V1819" s="5"/>
      <c r="W1819" s="5">
        <v>7.2</v>
      </c>
    </row>
    <row r="1820" spans="1:23">
      <c r="A1820" s="6"/>
      <c r="B1820" s="2"/>
      <c r="C1820" s="2"/>
      <c r="D1820" s="2"/>
      <c r="E1820" s="2"/>
      <c r="F1820" s="2"/>
      <c r="G1820" s="2"/>
      <c r="H1820" s="2" t="s">
        <v>38</v>
      </c>
      <c r="I1820" s="2"/>
      <c r="J1820" s="2"/>
      <c r="K1820" s="2"/>
      <c r="L1820" s="2"/>
      <c r="M1820" s="3"/>
      <c r="N1820" s="2"/>
      <c r="O1820" s="2"/>
      <c r="P1820" s="2"/>
      <c r="Q1820" s="2" t="s">
        <v>87</v>
      </c>
      <c r="R1820" s="2"/>
      <c r="S1820" s="2" t="s">
        <v>520</v>
      </c>
      <c r="T1820" s="2"/>
      <c r="U1820" s="2"/>
      <c r="V1820" s="2"/>
      <c r="W1820" s="2">
        <v>7.3</v>
      </c>
    </row>
    <row r="1821" spans="1:23">
      <c r="A1821" s="6"/>
      <c r="B1821" s="2"/>
      <c r="C1821" s="2"/>
      <c r="D1821" s="2"/>
      <c r="E1821" s="2"/>
      <c r="F1821" s="2"/>
      <c r="G1821" s="2"/>
      <c r="H1821" s="2" t="s">
        <v>38</v>
      </c>
      <c r="I1821" s="2"/>
      <c r="J1821" s="2"/>
      <c r="K1821" s="2"/>
      <c r="L1821" s="2" t="s">
        <v>80</v>
      </c>
      <c r="M1821" s="3"/>
      <c r="N1821" s="2"/>
      <c r="O1821" s="2"/>
      <c r="P1821" s="2"/>
      <c r="Q1821" s="2"/>
      <c r="R1821" s="2"/>
      <c r="S1821" s="2" t="s">
        <v>520</v>
      </c>
      <c r="T1821" s="2"/>
      <c r="U1821" s="2"/>
      <c r="V1821" s="2"/>
      <c r="W1821" s="2">
        <v>6.2</v>
      </c>
    </row>
    <row r="1822" spans="1:23">
      <c r="A1822" s="6"/>
      <c r="B1822" s="2"/>
      <c r="C1822" s="2"/>
      <c r="D1822" s="2"/>
      <c r="E1822" s="2"/>
      <c r="F1822" s="2"/>
      <c r="G1822" s="2"/>
      <c r="H1822" s="2" t="s">
        <v>38</v>
      </c>
      <c r="I1822" s="2"/>
      <c r="J1822" s="2"/>
      <c r="K1822" s="2"/>
      <c r="L1822" s="2" t="s">
        <v>80</v>
      </c>
      <c r="M1822" s="3"/>
      <c r="N1822" s="2"/>
      <c r="O1822" s="2"/>
      <c r="P1822" s="2"/>
      <c r="Q1822" s="2"/>
      <c r="R1822" s="2"/>
      <c r="S1822" s="2" t="s">
        <v>520</v>
      </c>
      <c r="T1822" s="2"/>
      <c r="U1822" s="2"/>
      <c r="V1822" s="2"/>
      <c r="W1822" s="2">
        <v>7.3</v>
      </c>
    </row>
    <row r="1823" spans="1:23">
      <c r="A1823" s="6"/>
      <c r="B1823" s="5"/>
      <c r="C1823" s="5"/>
      <c r="D1823" s="5"/>
      <c r="E1823" s="5"/>
      <c r="F1823" s="5"/>
      <c r="G1823" s="5"/>
      <c r="H1823" s="5" t="s">
        <v>38</v>
      </c>
      <c r="I1823" s="5"/>
      <c r="J1823" s="5" t="s">
        <v>70</v>
      </c>
      <c r="K1823" s="5"/>
      <c r="L1823" s="5"/>
      <c r="M1823" s="4"/>
      <c r="N1823" s="5"/>
      <c r="O1823" s="5"/>
      <c r="P1823" s="5"/>
      <c r="Q1823" s="5"/>
      <c r="R1823" s="5"/>
      <c r="S1823" s="5" t="s">
        <v>520</v>
      </c>
      <c r="T1823" s="5"/>
      <c r="U1823" s="5"/>
      <c r="V1823" s="5"/>
      <c r="W1823" s="5">
        <v>6.7</v>
      </c>
    </row>
    <row r="1824" spans="1:23">
      <c r="A1824" s="6"/>
      <c r="B1824" s="2"/>
      <c r="C1824" s="2"/>
      <c r="D1824" s="2"/>
      <c r="E1824" s="2"/>
      <c r="F1824" s="2"/>
      <c r="G1824" s="2"/>
      <c r="H1824" s="2" t="s">
        <v>38</v>
      </c>
      <c r="I1824" s="2"/>
      <c r="J1824" s="2"/>
      <c r="K1824" s="2"/>
      <c r="L1824" s="2"/>
      <c r="M1824" s="3"/>
      <c r="N1824" s="2"/>
      <c r="O1824" s="2"/>
      <c r="P1824" s="2"/>
      <c r="Q1824" s="2"/>
      <c r="R1824" s="2"/>
      <c r="S1824" s="2" t="s">
        <v>520</v>
      </c>
      <c r="T1824" s="2"/>
      <c r="U1824" s="2"/>
      <c r="V1824" s="2"/>
      <c r="W1824" s="2">
        <v>6</v>
      </c>
    </row>
    <row r="1825" spans="1:23">
      <c r="A1825" s="6"/>
      <c r="B1825" s="5"/>
      <c r="C1825" s="5"/>
      <c r="D1825" s="5"/>
      <c r="E1825" s="5"/>
      <c r="F1825" s="5"/>
      <c r="G1825" s="5"/>
      <c r="H1825" s="5" t="s">
        <v>38</v>
      </c>
      <c r="I1825" s="5"/>
      <c r="J1825" s="5"/>
      <c r="K1825" s="5"/>
      <c r="L1825" s="5"/>
      <c r="M1825" s="4"/>
      <c r="N1825" s="5"/>
      <c r="O1825" s="5"/>
      <c r="P1825" s="5"/>
      <c r="Q1825" s="5"/>
      <c r="R1825" s="5"/>
      <c r="S1825" s="5" t="s">
        <v>520</v>
      </c>
      <c r="T1825" s="5"/>
      <c r="U1825" s="5"/>
      <c r="V1825" s="5"/>
      <c r="W1825" s="5">
        <v>6.1</v>
      </c>
    </row>
    <row r="1826" spans="1:23">
      <c r="A1826" s="6"/>
      <c r="B1826" s="5"/>
      <c r="C1826" s="5"/>
      <c r="D1826" s="5"/>
      <c r="E1826" s="5"/>
      <c r="F1826" s="5"/>
      <c r="G1826" s="5"/>
      <c r="H1826" s="5" t="s">
        <v>38</v>
      </c>
      <c r="I1826" s="5"/>
      <c r="J1826" s="5"/>
      <c r="K1826" s="5"/>
      <c r="L1826" s="5"/>
      <c r="M1826" s="4"/>
      <c r="N1826" s="5"/>
      <c r="O1826" s="5"/>
      <c r="P1826" s="5"/>
      <c r="Q1826" s="5"/>
      <c r="R1826" s="5"/>
      <c r="S1826" s="5" t="s">
        <v>520</v>
      </c>
      <c r="T1826" s="5"/>
      <c r="U1826" s="5"/>
      <c r="V1826" s="5"/>
      <c r="W1826" s="5">
        <v>6.3</v>
      </c>
    </row>
    <row r="1827" spans="1:23">
      <c r="A1827" s="6"/>
      <c r="B1827" s="2"/>
      <c r="C1827" s="2"/>
      <c r="D1827" s="2"/>
      <c r="E1827" s="2"/>
      <c r="F1827" s="2"/>
      <c r="G1827" s="2"/>
      <c r="H1827" s="2" t="s">
        <v>38</v>
      </c>
      <c r="I1827" s="2"/>
      <c r="J1827" s="2"/>
      <c r="K1827" s="2"/>
      <c r="L1827" s="2"/>
      <c r="M1827" s="3"/>
      <c r="N1827" s="2"/>
      <c r="O1827" s="2"/>
      <c r="P1827" s="2"/>
      <c r="Q1827" s="2"/>
      <c r="R1827" s="2"/>
      <c r="S1827" s="2" t="s">
        <v>520</v>
      </c>
      <c r="T1827" s="2"/>
      <c r="U1827" s="2"/>
      <c r="V1827" s="2"/>
      <c r="W1827" s="2">
        <v>6.5</v>
      </c>
    </row>
    <row r="1828" spans="1:23">
      <c r="A1828" s="6"/>
      <c r="B1828" s="2"/>
      <c r="C1828" s="2"/>
      <c r="D1828" s="2"/>
      <c r="E1828" s="2"/>
      <c r="F1828" s="2"/>
      <c r="G1828" s="2"/>
      <c r="H1828" s="2" t="s">
        <v>38</v>
      </c>
      <c r="I1828" s="2"/>
      <c r="J1828" s="2"/>
      <c r="K1828" s="2"/>
      <c r="L1828" s="2"/>
      <c r="M1828" s="3"/>
      <c r="N1828" s="2"/>
      <c r="O1828" s="2"/>
      <c r="P1828" s="2"/>
      <c r="Q1828" s="2"/>
      <c r="R1828" s="2"/>
      <c r="S1828" s="2" t="s">
        <v>520</v>
      </c>
      <c r="T1828" s="2"/>
      <c r="U1828" s="2"/>
      <c r="V1828" s="2"/>
      <c r="W1828" s="2">
        <v>6.6</v>
      </c>
    </row>
    <row r="1829" spans="1:23">
      <c r="A1829" s="6"/>
      <c r="B1829" s="5"/>
      <c r="C1829" s="5"/>
      <c r="D1829" s="5"/>
      <c r="E1829" s="5"/>
      <c r="F1829" s="5"/>
      <c r="G1829" s="5"/>
      <c r="H1829" s="5" t="s">
        <v>38</v>
      </c>
      <c r="I1829" s="5"/>
      <c r="J1829" s="5"/>
      <c r="K1829" s="5"/>
      <c r="L1829" s="5"/>
      <c r="M1829" s="4"/>
      <c r="N1829" s="5"/>
      <c r="O1829" s="5"/>
      <c r="P1829" s="5"/>
      <c r="Q1829" s="5"/>
      <c r="R1829" s="5"/>
      <c r="S1829" s="5" t="s">
        <v>520</v>
      </c>
      <c r="T1829" s="5"/>
      <c r="U1829" s="5"/>
      <c r="V1829" s="5"/>
      <c r="W1829" s="5">
        <v>6.7</v>
      </c>
    </row>
    <row r="1830" spans="1:23">
      <c r="A1830" s="6"/>
      <c r="B1830" s="5"/>
      <c r="C1830" s="5"/>
      <c r="D1830" s="5"/>
      <c r="E1830" s="5"/>
      <c r="F1830" s="5"/>
      <c r="G1830" s="5"/>
      <c r="H1830" s="5" t="s">
        <v>38</v>
      </c>
      <c r="I1830" s="5"/>
      <c r="J1830" s="5"/>
      <c r="K1830" s="5"/>
      <c r="L1830" s="5"/>
      <c r="M1830" s="4"/>
      <c r="N1830" s="5"/>
      <c r="O1830" s="5"/>
      <c r="P1830" s="5"/>
      <c r="Q1830" s="5"/>
      <c r="R1830" s="5"/>
      <c r="S1830" s="5" t="s">
        <v>520</v>
      </c>
      <c r="T1830" s="5"/>
      <c r="U1830" s="5"/>
      <c r="V1830" s="5"/>
      <c r="W1830" s="5">
        <v>6.8</v>
      </c>
    </row>
    <row r="1831" spans="1:23">
      <c r="A1831" s="6"/>
      <c r="B1831" s="5"/>
      <c r="C1831" s="5"/>
      <c r="D1831" s="5"/>
      <c r="E1831" s="5"/>
      <c r="F1831" s="5"/>
      <c r="G1831" s="5"/>
      <c r="H1831" s="5" t="s">
        <v>38</v>
      </c>
      <c r="I1831" s="5"/>
      <c r="J1831" s="5"/>
      <c r="K1831" s="5"/>
      <c r="L1831" s="5"/>
      <c r="M1831" s="4"/>
      <c r="N1831" s="5"/>
      <c r="O1831" s="5"/>
      <c r="P1831" s="5"/>
      <c r="Q1831" s="5"/>
      <c r="R1831" s="5"/>
      <c r="S1831" s="5" t="s">
        <v>520</v>
      </c>
      <c r="T1831" s="5"/>
      <c r="U1831" s="5"/>
      <c r="V1831" s="5"/>
      <c r="W1831" s="5">
        <v>6.8</v>
      </c>
    </row>
    <row r="1832" spans="1:23">
      <c r="A1832" s="6"/>
      <c r="B1832" s="5"/>
      <c r="C1832" s="5"/>
      <c r="D1832" s="5"/>
      <c r="E1832" s="5"/>
      <c r="F1832" s="5"/>
      <c r="G1832" s="5"/>
      <c r="H1832" s="5" t="s">
        <v>38</v>
      </c>
      <c r="I1832" s="5"/>
      <c r="J1832" s="5"/>
      <c r="K1832" s="5"/>
      <c r="L1832" s="5"/>
      <c r="M1832" s="4"/>
      <c r="N1832" s="5"/>
      <c r="O1832" s="5"/>
      <c r="P1832" s="5"/>
      <c r="Q1832" s="5"/>
      <c r="R1832" s="5"/>
      <c r="S1832" s="5" t="s">
        <v>520</v>
      </c>
      <c r="T1832" s="5"/>
      <c r="U1832" s="5"/>
      <c r="V1832" s="5"/>
      <c r="W1832" s="5">
        <v>6.8</v>
      </c>
    </row>
    <row r="1833" spans="1:23">
      <c r="A1833" s="6"/>
      <c r="B1833" s="2"/>
      <c r="C1833" s="2"/>
      <c r="D1833" s="2"/>
      <c r="E1833" s="2"/>
      <c r="F1833" s="2"/>
      <c r="G1833" s="2"/>
      <c r="H1833" s="2" t="s">
        <v>38</v>
      </c>
      <c r="I1833" s="2"/>
      <c r="J1833" s="2"/>
      <c r="K1833" s="2"/>
      <c r="L1833" s="2"/>
      <c r="M1833" s="3"/>
      <c r="N1833" s="2"/>
      <c r="O1833" s="2"/>
      <c r="P1833" s="2"/>
      <c r="Q1833" s="2"/>
      <c r="R1833" s="2"/>
      <c r="S1833" s="2" t="s">
        <v>520</v>
      </c>
      <c r="T1833" s="2"/>
      <c r="U1833" s="2"/>
      <c r="V1833" s="2"/>
      <c r="W1833" s="2">
        <v>6.8</v>
      </c>
    </row>
    <row r="1834" spans="1:23">
      <c r="A1834" s="6"/>
      <c r="B1834" s="2"/>
      <c r="C1834" s="2"/>
      <c r="D1834" s="2"/>
      <c r="E1834" s="2"/>
      <c r="F1834" s="2"/>
      <c r="G1834" s="2"/>
      <c r="H1834" s="2" t="s">
        <v>38</v>
      </c>
      <c r="I1834" s="2"/>
      <c r="J1834" s="2"/>
      <c r="K1834" s="2"/>
      <c r="L1834" s="2"/>
      <c r="M1834" s="3"/>
      <c r="N1834" s="2"/>
      <c r="O1834" s="2"/>
      <c r="P1834" s="2"/>
      <c r="Q1834" s="2"/>
      <c r="R1834" s="2"/>
      <c r="S1834" s="2" t="s">
        <v>520</v>
      </c>
      <c r="T1834" s="2"/>
      <c r="U1834" s="2"/>
      <c r="V1834" s="2"/>
      <c r="W1834" s="2">
        <v>6.9</v>
      </c>
    </row>
    <row r="1835" spans="1:23">
      <c r="A1835" s="6"/>
      <c r="B1835" s="5"/>
      <c r="C1835" s="5"/>
      <c r="D1835" s="5"/>
      <c r="E1835" s="5"/>
      <c r="F1835" s="5"/>
      <c r="G1835" s="5"/>
      <c r="H1835" s="5" t="s">
        <v>38</v>
      </c>
      <c r="I1835" s="5"/>
      <c r="J1835" s="5"/>
      <c r="K1835" s="5"/>
      <c r="L1835" s="5"/>
      <c r="M1835" s="4"/>
      <c r="N1835" s="5"/>
      <c r="O1835" s="5"/>
      <c r="P1835" s="5"/>
      <c r="Q1835" s="5"/>
      <c r="R1835" s="5"/>
      <c r="S1835" s="5" t="s">
        <v>520</v>
      </c>
      <c r="T1835" s="5"/>
      <c r="U1835" s="5"/>
      <c r="V1835" s="5"/>
      <c r="W1835" s="5">
        <v>6.9</v>
      </c>
    </row>
    <row r="1836" spans="1:23">
      <c r="A1836" s="6"/>
      <c r="B1836" s="2"/>
      <c r="C1836" s="2"/>
      <c r="D1836" s="2"/>
      <c r="E1836" s="2"/>
      <c r="F1836" s="2"/>
      <c r="G1836" s="2"/>
      <c r="H1836" s="2" t="s">
        <v>38</v>
      </c>
      <c r="I1836" s="2"/>
      <c r="J1836" s="2"/>
      <c r="K1836" s="2"/>
      <c r="L1836" s="2"/>
      <c r="M1836" s="3"/>
      <c r="N1836" s="2"/>
      <c r="O1836" s="2"/>
      <c r="P1836" s="2"/>
      <c r="Q1836" s="2"/>
      <c r="R1836" s="2"/>
      <c r="S1836" s="2" t="s">
        <v>520</v>
      </c>
      <c r="T1836" s="2"/>
      <c r="U1836" s="2"/>
      <c r="V1836" s="2"/>
      <c r="W1836" s="2">
        <v>7</v>
      </c>
    </row>
    <row r="1837" spans="1:23">
      <c r="A1837" s="6"/>
      <c r="B1837" s="2"/>
      <c r="C1837" s="2"/>
      <c r="D1837" s="2"/>
      <c r="E1837" s="2"/>
      <c r="F1837" s="2"/>
      <c r="G1837" s="2"/>
      <c r="H1837" s="2" t="s">
        <v>38</v>
      </c>
      <c r="I1837" s="2"/>
      <c r="J1837" s="2"/>
      <c r="K1837" s="2"/>
      <c r="L1837" s="2"/>
      <c r="M1837" s="3"/>
      <c r="N1837" s="2"/>
      <c r="O1837" s="2"/>
      <c r="P1837" s="2"/>
      <c r="Q1837" s="2"/>
      <c r="R1837" s="2"/>
      <c r="S1837" s="2" t="s">
        <v>520</v>
      </c>
      <c r="T1837" s="2"/>
      <c r="U1837" s="2"/>
      <c r="V1837" s="2"/>
      <c r="W1837" s="2">
        <v>7.1</v>
      </c>
    </row>
    <row r="1838" spans="1:23">
      <c r="A1838" s="6"/>
      <c r="B1838" s="2"/>
      <c r="C1838" s="2"/>
      <c r="D1838" s="2"/>
      <c r="E1838" s="2"/>
      <c r="F1838" s="2"/>
      <c r="G1838" s="2"/>
      <c r="H1838" s="2" t="s">
        <v>38</v>
      </c>
      <c r="I1838" s="2"/>
      <c r="J1838" s="2"/>
      <c r="K1838" s="2"/>
      <c r="L1838" s="2"/>
      <c r="M1838" s="3"/>
      <c r="N1838" s="2"/>
      <c r="O1838" s="2"/>
      <c r="P1838" s="2"/>
      <c r="Q1838" s="2"/>
      <c r="R1838" s="2"/>
      <c r="S1838" s="2" t="s">
        <v>520</v>
      </c>
      <c r="T1838" s="2"/>
      <c r="U1838" s="2"/>
      <c r="V1838" s="2"/>
      <c r="W1838" s="2">
        <v>7.2</v>
      </c>
    </row>
    <row r="1839" spans="1:23">
      <c r="A1839" s="6"/>
      <c r="B1839" s="2"/>
      <c r="C1839" s="2"/>
      <c r="D1839" s="2"/>
      <c r="E1839" s="2"/>
      <c r="F1839" s="2"/>
      <c r="G1839" s="2"/>
      <c r="H1839" s="2" t="s">
        <v>38</v>
      </c>
      <c r="I1839" s="2"/>
      <c r="J1839" s="2"/>
      <c r="K1839" s="2"/>
      <c r="L1839" s="2"/>
      <c r="M1839" s="3"/>
      <c r="N1839" s="2"/>
      <c r="O1839" s="2"/>
      <c r="P1839" s="2"/>
      <c r="Q1839" s="2"/>
      <c r="R1839" s="2"/>
      <c r="S1839" s="2" t="s">
        <v>520</v>
      </c>
      <c r="T1839" s="2"/>
      <c r="U1839" s="2"/>
      <c r="V1839" s="2"/>
      <c r="W1839" s="2">
        <v>7.2</v>
      </c>
    </row>
    <row r="1840" spans="1:23">
      <c r="A1840" s="6"/>
      <c r="B1840" s="5"/>
      <c r="C1840" s="5"/>
      <c r="D1840" s="5"/>
      <c r="E1840" s="5"/>
      <c r="F1840" s="5"/>
      <c r="G1840" s="5"/>
      <c r="H1840" s="5" t="s">
        <v>38</v>
      </c>
      <c r="I1840" s="5"/>
      <c r="J1840" s="5"/>
      <c r="K1840" s="5"/>
      <c r="L1840" s="5"/>
      <c r="M1840" s="4"/>
      <c r="N1840" s="5"/>
      <c r="O1840" s="5"/>
      <c r="P1840" s="5"/>
      <c r="Q1840" s="5"/>
      <c r="R1840" s="5"/>
      <c r="S1840" s="5" t="s">
        <v>520</v>
      </c>
      <c r="T1840" s="5"/>
      <c r="U1840" s="5"/>
      <c r="V1840" s="5"/>
      <c r="W1840" s="5">
        <v>7.5</v>
      </c>
    </row>
    <row r="1841" spans="1:23">
      <c r="A1841" s="6"/>
      <c r="B1841" s="5"/>
      <c r="C1841" s="5"/>
      <c r="D1841" s="5"/>
      <c r="E1841" s="5"/>
      <c r="F1841" s="5"/>
      <c r="G1841" s="5"/>
      <c r="H1841" s="5" t="s">
        <v>38</v>
      </c>
      <c r="I1841" s="5"/>
      <c r="J1841" s="5"/>
      <c r="K1841" s="5"/>
      <c r="L1841" s="5"/>
      <c r="M1841" s="4"/>
      <c r="N1841" s="5"/>
      <c r="O1841" s="5"/>
      <c r="P1841" s="5"/>
      <c r="Q1841" s="5"/>
      <c r="R1841" s="5"/>
      <c r="S1841" s="5" t="s">
        <v>520</v>
      </c>
      <c r="T1841" s="5"/>
      <c r="U1841" s="5"/>
      <c r="V1841" s="5"/>
      <c r="W1841" s="5">
        <v>7.7</v>
      </c>
    </row>
    <row r="1842" spans="1:23">
      <c r="A1842" s="6"/>
      <c r="B1842" s="5"/>
      <c r="C1842" s="5"/>
      <c r="D1842" s="5"/>
      <c r="E1842" s="5"/>
      <c r="F1842" s="5"/>
      <c r="G1842" s="5"/>
      <c r="H1842" s="5" t="s">
        <v>38</v>
      </c>
      <c r="I1842" s="5"/>
      <c r="J1842" s="5"/>
      <c r="K1842" s="5"/>
      <c r="L1842" s="5"/>
      <c r="M1842" s="4"/>
      <c r="N1842" s="5"/>
      <c r="O1842" s="5"/>
      <c r="P1842" s="5"/>
      <c r="Q1842" s="5"/>
      <c r="R1842" s="5"/>
      <c r="S1842" s="5" t="s">
        <v>520</v>
      </c>
      <c r="T1842" s="5"/>
      <c r="U1842" s="5"/>
      <c r="V1842" s="5"/>
      <c r="W1842" s="5">
        <v>7.9</v>
      </c>
    </row>
    <row r="1843" spans="1:23">
      <c r="A1843" s="6"/>
      <c r="B1843" s="2"/>
      <c r="C1843" s="2"/>
      <c r="D1843" s="2"/>
      <c r="E1843" s="2"/>
      <c r="F1843" s="2"/>
      <c r="G1843" s="2"/>
      <c r="H1843" s="2" t="s">
        <v>38</v>
      </c>
      <c r="I1843" s="2"/>
      <c r="J1843" s="2"/>
      <c r="K1843" s="2"/>
      <c r="L1843" s="2"/>
      <c r="M1843" s="3"/>
      <c r="N1843" s="2"/>
      <c r="O1843" s="2"/>
      <c r="P1843" s="2"/>
      <c r="Q1843" s="2"/>
      <c r="R1843" s="2"/>
      <c r="S1843" s="2" t="s">
        <v>520</v>
      </c>
      <c r="T1843" s="2"/>
      <c r="U1843" s="2"/>
      <c r="V1843" s="2"/>
      <c r="W1843" s="2">
        <v>8.1</v>
      </c>
    </row>
    <row r="1844" spans="1:23">
      <c r="A1844" s="6"/>
      <c r="B1844" s="2"/>
      <c r="C1844" s="2"/>
      <c r="D1844" s="2"/>
      <c r="E1844" s="2"/>
      <c r="F1844" s="2"/>
      <c r="G1844" s="2"/>
      <c r="H1844" s="2" t="s">
        <v>38</v>
      </c>
      <c r="I1844" s="2"/>
      <c r="J1844" s="2"/>
      <c r="K1844" s="2"/>
      <c r="L1844" s="2"/>
      <c r="M1844" s="3"/>
      <c r="N1844" s="2"/>
      <c r="O1844" s="2"/>
      <c r="P1844" s="2"/>
      <c r="Q1844" s="2"/>
      <c r="R1844" s="2"/>
      <c r="S1844" s="2" t="s">
        <v>520</v>
      </c>
      <c r="T1844" s="2"/>
      <c r="U1844" s="2"/>
      <c r="V1844" s="2"/>
      <c r="W1844" s="2">
        <v>8.1</v>
      </c>
    </row>
    <row r="1845" spans="1:23">
      <c r="A1845" s="6"/>
      <c r="B1845" s="2"/>
      <c r="C1845" s="2"/>
      <c r="D1845" s="2"/>
      <c r="E1845" s="2"/>
      <c r="F1845" s="2"/>
      <c r="G1845" s="2"/>
      <c r="H1845" s="2" t="s">
        <v>38</v>
      </c>
      <c r="I1845" s="2"/>
      <c r="J1845" s="2"/>
      <c r="K1845" s="2"/>
      <c r="L1845" s="2"/>
      <c r="M1845" s="3"/>
      <c r="N1845" s="2"/>
      <c r="O1845" s="2"/>
      <c r="P1845" s="2"/>
      <c r="Q1845" s="2"/>
      <c r="R1845" s="2"/>
      <c r="S1845" s="2" t="s">
        <v>520</v>
      </c>
      <c r="T1845" s="2"/>
      <c r="U1845" s="2"/>
      <c r="V1845" s="2"/>
      <c r="W1845" s="2">
        <v>8.1999999999999993</v>
      </c>
    </row>
    <row r="1846" spans="1:23">
      <c r="A1846" s="6"/>
      <c r="B1846" s="2"/>
      <c r="C1846" s="2"/>
      <c r="D1846" s="2"/>
      <c r="E1846" s="2"/>
      <c r="F1846" s="2"/>
      <c r="G1846" s="2"/>
      <c r="H1846" s="2" t="s">
        <v>38</v>
      </c>
      <c r="I1846" s="2"/>
      <c r="J1846" s="2" t="s">
        <v>70</v>
      </c>
      <c r="K1846" s="2"/>
      <c r="L1846" s="2"/>
      <c r="M1846" s="3"/>
      <c r="N1846" s="2"/>
      <c r="O1846" s="2"/>
      <c r="P1846" s="2"/>
      <c r="Q1846" s="2" t="s">
        <v>87</v>
      </c>
      <c r="R1846" s="2" t="s">
        <v>86</v>
      </c>
      <c r="S1846" s="2"/>
      <c r="T1846" s="2"/>
      <c r="U1846" s="2"/>
      <c r="V1846" s="2"/>
      <c r="W1846" s="2">
        <v>6.4</v>
      </c>
    </row>
    <row r="1847" spans="1:23">
      <c r="A1847" s="6"/>
      <c r="B1847" s="2"/>
      <c r="C1847" s="2"/>
      <c r="D1847" s="2"/>
      <c r="E1847" s="2"/>
      <c r="F1847" s="2"/>
      <c r="G1847" s="2"/>
      <c r="H1847" s="2" t="s">
        <v>38</v>
      </c>
      <c r="I1847" s="2"/>
      <c r="J1847" s="2" t="s">
        <v>70</v>
      </c>
      <c r="K1847" s="2"/>
      <c r="L1847" s="2"/>
      <c r="M1847" s="3"/>
      <c r="N1847" s="2"/>
      <c r="O1847" s="2"/>
      <c r="P1847" s="2"/>
      <c r="Q1847" s="2" t="s">
        <v>87</v>
      </c>
      <c r="R1847" s="2" t="s">
        <v>86</v>
      </c>
      <c r="S1847" s="2"/>
      <c r="T1847" s="2"/>
      <c r="U1847" s="2"/>
      <c r="V1847" s="2"/>
      <c r="W1847" s="2">
        <v>7.1</v>
      </c>
    </row>
    <row r="1848" spans="1:23">
      <c r="A1848" s="6"/>
      <c r="B1848" s="2"/>
      <c r="C1848" s="2"/>
      <c r="D1848" s="2"/>
      <c r="E1848" s="2"/>
      <c r="F1848" s="2"/>
      <c r="G1848" s="2"/>
      <c r="H1848" s="2" t="s">
        <v>38</v>
      </c>
      <c r="I1848" s="2"/>
      <c r="J1848" s="2" t="s">
        <v>70</v>
      </c>
      <c r="K1848" s="2"/>
      <c r="L1848" s="2"/>
      <c r="M1848" s="3"/>
      <c r="N1848" s="2"/>
      <c r="O1848" s="2"/>
      <c r="P1848" s="2"/>
      <c r="Q1848" s="2" t="s">
        <v>87</v>
      </c>
      <c r="R1848" s="2" t="s">
        <v>86</v>
      </c>
      <c r="S1848" s="2"/>
      <c r="T1848" s="2"/>
      <c r="U1848" s="2"/>
      <c r="V1848" s="2"/>
      <c r="W1848" s="2">
        <v>8.3000000000000007</v>
      </c>
    </row>
    <row r="1849" spans="1:23">
      <c r="A1849" s="6"/>
      <c r="B1849" s="5"/>
      <c r="C1849" s="5"/>
      <c r="D1849" s="5"/>
      <c r="E1849" s="5"/>
      <c r="F1849" s="5"/>
      <c r="G1849" s="5"/>
      <c r="H1849" s="5" t="s">
        <v>38</v>
      </c>
      <c r="I1849" s="5"/>
      <c r="J1849" s="5"/>
      <c r="K1849" s="5"/>
      <c r="L1849" s="5"/>
      <c r="M1849" s="4"/>
      <c r="N1849" s="5"/>
      <c r="O1849" s="5"/>
      <c r="P1849" s="5"/>
      <c r="Q1849" s="5" t="s">
        <v>87</v>
      </c>
      <c r="R1849" s="5" t="s">
        <v>86</v>
      </c>
      <c r="S1849" s="5"/>
      <c r="T1849" s="5"/>
      <c r="U1849" s="5"/>
      <c r="V1849" s="5"/>
      <c r="W1849" s="5">
        <v>6.5</v>
      </c>
    </row>
    <row r="1850" spans="1:23">
      <c r="A1850" s="6"/>
      <c r="B1850" s="2"/>
      <c r="C1850" s="2"/>
      <c r="D1850" s="2"/>
      <c r="E1850" s="2"/>
      <c r="F1850" s="2"/>
      <c r="G1850" s="2"/>
      <c r="H1850" s="2" t="s">
        <v>38</v>
      </c>
      <c r="I1850" s="2"/>
      <c r="J1850" s="2"/>
      <c r="K1850" s="2"/>
      <c r="L1850" s="2"/>
      <c r="M1850" s="3"/>
      <c r="N1850" s="2"/>
      <c r="O1850" s="2"/>
      <c r="P1850" s="2"/>
      <c r="Q1850" s="2" t="s">
        <v>87</v>
      </c>
      <c r="R1850" s="2" t="s">
        <v>86</v>
      </c>
      <c r="S1850" s="2"/>
      <c r="T1850" s="2"/>
      <c r="U1850" s="2"/>
      <c r="V1850" s="2"/>
      <c r="W1850" s="2">
        <v>7</v>
      </c>
    </row>
    <row r="1851" spans="1:23">
      <c r="A1851" s="6"/>
      <c r="B1851" s="5"/>
      <c r="C1851" s="5"/>
      <c r="D1851" s="5"/>
      <c r="E1851" s="5"/>
      <c r="F1851" s="5"/>
      <c r="G1851" s="5"/>
      <c r="H1851" s="5" t="s">
        <v>38</v>
      </c>
      <c r="I1851" s="5"/>
      <c r="J1851" s="5"/>
      <c r="K1851" s="5"/>
      <c r="L1851" s="5"/>
      <c r="M1851" s="4"/>
      <c r="N1851" s="5"/>
      <c r="O1851" s="5"/>
      <c r="P1851" s="5"/>
      <c r="Q1851" s="5" t="s">
        <v>87</v>
      </c>
      <c r="R1851" s="5" t="s">
        <v>86</v>
      </c>
      <c r="S1851" s="5"/>
      <c r="T1851" s="5"/>
      <c r="U1851" s="5"/>
      <c r="V1851" s="5"/>
      <c r="W1851" s="5">
        <v>7.2</v>
      </c>
    </row>
    <row r="1852" spans="1:23">
      <c r="A1852" s="6"/>
      <c r="B1852" s="2"/>
      <c r="C1852" s="2"/>
      <c r="D1852" s="2"/>
      <c r="E1852" s="2"/>
      <c r="F1852" s="2"/>
      <c r="G1852" s="2"/>
      <c r="H1852" s="2" t="s">
        <v>38</v>
      </c>
      <c r="I1852" s="2"/>
      <c r="J1852" s="2"/>
      <c r="K1852" s="2"/>
      <c r="L1852" s="2"/>
      <c r="M1852" s="3"/>
      <c r="N1852" s="2"/>
      <c r="O1852" s="2"/>
      <c r="P1852" s="2"/>
      <c r="Q1852" s="2" t="s">
        <v>87</v>
      </c>
      <c r="R1852" s="2" t="s">
        <v>86</v>
      </c>
      <c r="S1852" s="2"/>
      <c r="T1852" s="2"/>
      <c r="U1852" s="2"/>
      <c r="V1852" s="2"/>
      <c r="W1852" s="2">
        <v>7.5</v>
      </c>
    </row>
    <row r="1853" spans="1:23">
      <c r="A1853" s="6"/>
      <c r="B1853" s="5"/>
      <c r="C1853" s="5"/>
      <c r="D1853" s="5"/>
      <c r="E1853" s="5"/>
      <c r="F1853" s="5"/>
      <c r="G1853" s="5"/>
      <c r="H1853" s="5" t="s">
        <v>38</v>
      </c>
      <c r="I1853" s="5"/>
      <c r="J1853" s="5"/>
      <c r="K1853" s="5"/>
      <c r="L1853" s="5"/>
      <c r="M1853" s="4"/>
      <c r="N1853" s="5"/>
      <c r="O1853" s="5"/>
      <c r="P1853" s="5"/>
      <c r="Q1853" s="5" t="s">
        <v>87</v>
      </c>
      <c r="R1853" s="5" t="s">
        <v>86</v>
      </c>
      <c r="S1853" s="5"/>
      <c r="T1853" s="5"/>
      <c r="U1853" s="5"/>
      <c r="V1853" s="5"/>
      <c r="W1853" s="5">
        <v>8</v>
      </c>
    </row>
    <row r="1854" spans="1:23">
      <c r="A1854" s="6"/>
      <c r="B1854" s="2"/>
      <c r="C1854" s="2"/>
      <c r="D1854" s="2"/>
      <c r="E1854" s="2"/>
      <c r="F1854" s="2"/>
      <c r="G1854" s="2"/>
      <c r="H1854" s="2" t="s">
        <v>38</v>
      </c>
      <c r="I1854" s="2"/>
      <c r="J1854" s="2"/>
      <c r="K1854" s="2"/>
      <c r="L1854" s="2"/>
      <c r="M1854" s="3"/>
      <c r="N1854" s="2"/>
      <c r="O1854" s="2"/>
      <c r="P1854" s="2" t="s">
        <v>90</v>
      </c>
      <c r="Q1854" s="2"/>
      <c r="R1854" s="2" t="s">
        <v>86</v>
      </c>
      <c r="S1854" s="2"/>
      <c r="T1854" s="2"/>
      <c r="U1854" s="2"/>
      <c r="V1854" s="2"/>
      <c r="W1854" s="2">
        <v>5.5</v>
      </c>
    </row>
    <row r="1855" spans="1:23">
      <c r="A1855" s="6"/>
      <c r="B1855" s="2"/>
      <c r="C1855" s="2"/>
      <c r="D1855" s="2"/>
      <c r="E1855" s="2"/>
      <c r="F1855" s="2"/>
      <c r="G1855" s="2"/>
      <c r="H1855" s="2" t="s">
        <v>38</v>
      </c>
      <c r="I1855" s="2"/>
      <c r="J1855" s="2"/>
      <c r="K1855" s="2"/>
      <c r="L1855" s="2"/>
      <c r="M1855" s="3"/>
      <c r="N1855" s="2"/>
      <c r="O1855" s="2"/>
      <c r="P1855" s="2" t="s">
        <v>90</v>
      </c>
      <c r="Q1855" s="2"/>
      <c r="R1855" s="2" t="s">
        <v>86</v>
      </c>
      <c r="S1855" s="2"/>
      <c r="T1855" s="2"/>
      <c r="U1855" s="2"/>
      <c r="V1855" s="2"/>
      <c r="W1855" s="2">
        <v>7.4</v>
      </c>
    </row>
    <row r="1856" spans="1:23">
      <c r="A1856" s="6"/>
      <c r="B1856" s="2"/>
      <c r="C1856" s="2"/>
      <c r="D1856" s="2"/>
      <c r="E1856" s="2"/>
      <c r="F1856" s="2"/>
      <c r="G1856" s="2"/>
      <c r="H1856" s="2" t="s">
        <v>38</v>
      </c>
      <c r="I1856" s="2"/>
      <c r="J1856" s="2"/>
      <c r="K1856" s="2"/>
      <c r="L1856" s="2"/>
      <c r="M1856" s="3"/>
      <c r="N1856" s="2"/>
      <c r="O1856" s="2"/>
      <c r="P1856" s="2" t="s">
        <v>90</v>
      </c>
      <c r="Q1856" s="2"/>
      <c r="R1856" s="2" t="s">
        <v>86</v>
      </c>
      <c r="S1856" s="2"/>
      <c r="T1856" s="2"/>
      <c r="U1856" s="2"/>
      <c r="V1856" s="2"/>
      <c r="W1856" s="2">
        <v>7.9</v>
      </c>
    </row>
    <row r="1857" spans="1:23">
      <c r="A1857" s="6"/>
      <c r="B1857" s="2"/>
      <c r="C1857" s="2"/>
      <c r="D1857" s="2"/>
      <c r="E1857" s="2"/>
      <c r="F1857" s="2"/>
      <c r="G1857" s="2"/>
      <c r="H1857" s="2" t="s">
        <v>38</v>
      </c>
      <c r="I1857" s="2"/>
      <c r="J1857" s="2"/>
      <c r="K1857" s="2"/>
      <c r="L1857" s="2"/>
      <c r="M1857" s="3" t="s">
        <v>94</v>
      </c>
      <c r="N1857" s="2"/>
      <c r="O1857" s="2"/>
      <c r="P1857" s="2"/>
      <c r="Q1857" s="2"/>
      <c r="R1857" s="2" t="s">
        <v>86</v>
      </c>
      <c r="S1857" s="2"/>
      <c r="T1857" s="2"/>
      <c r="U1857" s="2"/>
      <c r="V1857" s="2"/>
      <c r="W1857" s="2">
        <v>5.8</v>
      </c>
    </row>
    <row r="1858" spans="1:23">
      <c r="A1858" s="6"/>
      <c r="B1858" s="5"/>
      <c r="C1858" s="5"/>
      <c r="D1858" s="5"/>
      <c r="E1858" s="5"/>
      <c r="F1858" s="5"/>
      <c r="G1858" s="5"/>
      <c r="H1858" s="5" t="s">
        <v>38</v>
      </c>
      <c r="I1858" s="5"/>
      <c r="J1858" s="5"/>
      <c r="K1858" s="5"/>
      <c r="L1858" s="5"/>
      <c r="M1858" s="4" t="s">
        <v>94</v>
      </c>
      <c r="N1858" s="5"/>
      <c r="O1858" s="5"/>
      <c r="P1858" s="5"/>
      <c r="Q1858" s="5"/>
      <c r="R1858" s="5" t="s">
        <v>86</v>
      </c>
      <c r="S1858" s="5"/>
      <c r="T1858" s="5"/>
      <c r="U1858" s="5"/>
      <c r="V1858" s="5"/>
      <c r="W1858" s="5">
        <v>6.5</v>
      </c>
    </row>
    <row r="1859" spans="1:23">
      <c r="A1859" s="6"/>
      <c r="B1859" s="2"/>
      <c r="C1859" s="2"/>
      <c r="D1859" s="2"/>
      <c r="E1859" s="2"/>
      <c r="F1859" s="2"/>
      <c r="G1859" s="2"/>
      <c r="H1859" s="2" t="s">
        <v>38</v>
      </c>
      <c r="I1859" s="2"/>
      <c r="J1859" s="2"/>
      <c r="K1859" s="2"/>
      <c r="L1859" s="2"/>
      <c r="M1859" s="3" t="s">
        <v>94</v>
      </c>
      <c r="N1859" s="2"/>
      <c r="O1859" s="2"/>
      <c r="P1859" s="2"/>
      <c r="Q1859" s="2"/>
      <c r="R1859" s="2" t="s">
        <v>86</v>
      </c>
      <c r="S1859" s="2"/>
      <c r="T1859" s="2"/>
      <c r="U1859" s="2"/>
      <c r="V1859" s="2"/>
      <c r="W1859" s="2">
        <v>7</v>
      </c>
    </row>
    <row r="1860" spans="1:23">
      <c r="A1860" s="6"/>
      <c r="B1860" s="2"/>
      <c r="C1860" s="2"/>
      <c r="D1860" s="2"/>
      <c r="E1860" s="2"/>
      <c r="F1860" s="2"/>
      <c r="G1860" s="2"/>
      <c r="H1860" s="2" t="s">
        <v>38</v>
      </c>
      <c r="I1860" s="2"/>
      <c r="J1860" s="2"/>
      <c r="K1860" s="2"/>
      <c r="L1860" s="2"/>
      <c r="M1860" s="3" t="s">
        <v>94</v>
      </c>
      <c r="N1860" s="2"/>
      <c r="O1860" s="2"/>
      <c r="P1860" s="2"/>
      <c r="Q1860" s="2"/>
      <c r="R1860" s="2" t="s">
        <v>86</v>
      </c>
      <c r="S1860" s="2"/>
      <c r="T1860" s="2"/>
      <c r="U1860" s="2"/>
      <c r="V1860" s="2"/>
      <c r="W1860" s="2">
        <v>7.2</v>
      </c>
    </row>
    <row r="1861" spans="1:23">
      <c r="A1861" s="6"/>
      <c r="B1861" s="5"/>
      <c r="C1861" s="5"/>
      <c r="D1861" s="5"/>
      <c r="E1861" s="5"/>
      <c r="F1861" s="5"/>
      <c r="G1861" s="5"/>
      <c r="H1861" s="5" t="s">
        <v>38</v>
      </c>
      <c r="I1861" s="5"/>
      <c r="J1861" s="5" t="s">
        <v>70</v>
      </c>
      <c r="K1861" s="5"/>
      <c r="L1861" s="5"/>
      <c r="M1861" s="4"/>
      <c r="N1861" s="5"/>
      <c r="O1861" s="5"/>
      <c r="P1861" s="5"/>
      <c r="Q1861" s="5"/>
      <c r="R1861" s="5" t="s">
        <v>86</v>
      </c>
      <c r="S1861" s="5"/>
      <c r="T1861" s="5"/>
      <c r="U1861" s="5"/>
      <c r="V1861" s="5"/>
      <c r="W1861" s="5">
        <v>5.6</v>
      </c>
    </row>
    <row r="1862" spans="1:23">
      <c r="A1862" s="6"/>
      <c r="B1862" s="2"/>
      <c r="C1862" s="2"/>
      <c r="D1862" s="2"/>
      <c r="E1862" s="2"/>
      <c r="F1862" s="2"/>
      <c r="G1862" s="2"/>
      <c r="H1862" s="2" t="s">
        <v>38</v>
      </c>
      <c r="I1862" s="2"/>
      <c r="J1862" s="2"/>
      <c r="K1862" s="2"/>
      <c r="L1862" s="2"/>
      <c r="M1862" s="3"/>
      <c r="N1862" s="2"/>
      <c r="O1862" s="2"/>
      <c r="P1862" s="2"/>
      <c r="Q1862" s="2"/>
      <c r="R1862" s="2" t="s">
        <v>86</v>
      </c>
      <c r="S1862" s="2"/>
      <c r="T1862" s="2"/>
      <c r="U1862" s="2"/>
      <c r="V1862" s="2"/>
      <c r="W1862" s="2">
        <v>5.5</v>
      </c>
    </row>
    <row r="1863" spans="1:23">
      <c r="A1863" s="6"/>
      <c r="B1863" s="5"/>
      <c r="C1863" s="5"/>
      <c r="D1863" s="5"/>
      <c r="E1863" s="5"/>
      <c r="F1863" s="5"/>
      <c r="G1863" s="5"/>
      <c r="H1863" s="5" t="s">
        <v>38</v>
      </c>
      <c r="I1863" s="5"/>
      <c r="J1863" s="5"/>
      <c r="K1863" s="5"/>
      <c r="L1863" s="5"/>
      <c r="M1863" s="4"/>
      <c r="N1863" s="5"/>
      <c r="O1863" s="5"/>
      <c r="P1863" s="5"/>
      <c r="Q1863" s="5"/>
      <c r="R1863" s="5" t="s">
        <v>86</v>
      </c>
      <c r="S1863" s="5"/>
      <c r="T1863" s="5"/>
      <c r="U1863" s="5"/>
      <c r="V1863" s="5"/>
      <c r="W1863" s="5">
        <v>7.1</v>
      </c>
    </row>
    <row r="1864" spans="1:23">
      <c r="A1864" s="6"/>
      <c r="B1864" s="5"/>
      <c r="C1864" s="5"/>
      <c r="D1864" s="5"/>
      <c r="E1864" s="5"/>
      <c r="F1864" s="5"/>
      <c r="G1864" s="5"/>
      <c r="H1864" s="5" t="s">
        <v>38</v>
      </c>
      <c r="I1864" s="5"/>
      <c r="J1864" s="5"/>
      <c r="K1864" s="5"/>
      <c r="L1864" s="5"/>
      <c r="M1864" s="4"/>
      <c r="N1864" s="5"/>
      <c r="O1864" s="5"/>
      <c r="P1864" s="5"/>
      <c r="Q1864" s="5"/>
      <c r="R1864" s="5" t="s">
        <v>86</v>
      </c>
      <c r="S1864" s="5"/>
      <c r="T1864" s="5"/>
      <c r="U1864" s="5"/>
      <c r="V1864" s="5"/>
      <c r="W1864" s="5">
        <v>7.3</v>
      </c>
    </row>
    <row r="1865" spans="1:23">
      <c r="A1865" s="6"/>
      <c r="B1865" s="5"/>
      <c r="C1865" s="5"/>
      <c r="D1865" s="5"/>
      <c r="E1865" s="5"/>
      <c r="F1865" s="5"/>
      <c r="G1865" s="5"/>
      <c r="H1865" s="5" t="s">
        <v>38</v>
      </c>
      <c r="I1865" s="5"/>
      <c r="J1865" s="5"/>
      <c r="K1865" s="5"/>
      <c r="L1865" s="5"/>
      <c r="M1865" s="4"/>
      <c r="N1865" s="5"/>
      <c r="O1865" s="5"/>
      <c r="P1865" s="5"/>
      <c r="Q1865" s="5"/>
      <c r="R1865" s="5" t="s">
        <v>86</v>
      </c>
      <c r="S1865" s="5"/>
      <c r="T1865" s="5"/>
      <c r="U1865" s="5"/>
      <c r="V1865" s="5"/>
      <c r="W1865" s="5">
        <v>7.5</v>
      </c>
    </row>
    <row r="1866" spans="1:23">
      <c r="A1866" s="6"/>
      <c r="B1866" s="5"/>
      <c r="C1866" s="5"/>
      <c r="D1866" s="5"/>
      <c r="E1866" s="5"/>
      <c r="F1866" s="5"/>
      <c r="G1866" s="5"/>
      <c r="H1866" s="5" t="s">
        <v>38</v>
      </c>
      <c r="I1866" s="5"/>
      <c r="J1866" s="5"/>
      <c r="K1866" s="5"/>
      <c r="L1866" s="5"/>
      <c r="M1866" s="4"/>
      <c r="N1866" s="5"/>
      <c r="O1866" s="5"/>
      <c r="P1866" s="5"/>
      <c r="Q1866" s="5"/>
      <c r="R1866" s="5" t="s">
        <v>86</v>
      </c>
      <c r="S1866" s="5"/>
      <c r="T1866" s="5"/>
      <c r="U1866" s="5"/>
      <c r="V1866" s="5"/>
      <c r="W1866" s="5">
        <v>7.7</v>
      </c>
    </row>
    <row r="1867" spans="1:23">
      <c r="A1867" s="6"/>
      <c r="B1867" s="2"/>
      <c r="C1867" s="2"/>
      <c r="D1867" s="2"/>
      <c r="E1867" s="2"/>
      <c r="F1867" s="2"/>
      <c r="G1867" s="2"/>
      <c r="H1867" s="2" t="s">
        <v>38</v>
      </c>
      <c r="I1867" s="2"/>
      <c r="J1867" s="2"/>
      <c r="K1867" s="2"/>
      <c r="L1867" s="2"/>
      <c r="M1867" s="3"/>
      <c r="N1867" s="2"/>
      <c r="O1867" s="2"/>
      <c r="P1867" s="2"/>
      <c r="Q1867" s="2"/>
      <c r="R1867" s="2" t="s">
        <v>86</v>
      </c>
      <c r="S1867" s="2"/>
      <c r="T1867" s="2"/>
      <c r="U1867" s="2"/>
      <c r="V1867" s="2"/>
      <c r="W1867" s="2">
        <v>8</v>
      </c>
    </row>
    <row r="1868" spans="1:23">
      <c r="A1868" s="6"/>
      <c r="B1868" s="5"/>
      <c r="C1868" s="5"/>
      <c r="D1868" s="5"/>
      <c r="E1868" s="5"/>
      <c r="F1868" s="5"/>
      <c r="G1868" s="5"/>
      <c r="H1868" s="5" t="s">
        <v>38</v>
      </c>
      <c r="I1868" s="5"/>
      <c r="J1868" s="5"/>
      <c r="K1868" s="5"/>
      <c r="L1868" s="5"/>
      <c r="M1868" s="4"/>
      <c r="N1868" s="5"/>
      <c r="O1868" s="5"/>
      <c r="P1868" s="5"/>
      <c r="Q1868" s="5"/>
      <c r="R1868" s="5" t="s">
        <v>86</v>
      </c>
      <c r="S1868" s="5"/>
      <c r="T1868" s="5"/>
      <c r="U1868" s="5"/>
      <c r="V1868" s="5"/>
      <c r="W1868" s="5">
        <v>8.3000000000000007</v>
      </c>
    </row>
    <row r="1869" spans="1:23">
      <c r="A1869" s="6"/>
      <c r="B1869" s="5"/>
      <c r="C1869" s="5"/>
      <c r="D1869" s="5"/>
      <c r="E1869" s="5"/>
      <c r="F1869" s="5"/>
      <c r="G1869" s="5"/>
      <c r="H1869" s="5" t="s">
        <v>38</v>
      </c>
      <c r="I1869" s="5"/>
      <c r="J1869" s="5"/>
      <c r="K1869" s="5"/>
      <c r="L1869" s="5"/>
      <c r="M1869" s="4"/>
      <c r="N1869" s="5" t="s">
        <v>128</v>
      </c>
      <c r="O1869" s="5"/>
      <c r="P1869" s="5" t="s">
        <v>90</v>
      </c>
      <c r="Q1869" s="5" t="s">
        <v>87</v>
      </c>
      <c r="R1869" s="5"/>
      <c r="S1869" s="5"/>
      <c r="T1869" s="5"/>
      <c r="U1869" s="5"/>
      <c r="V1869" s="5"/>
      <c r="W1869" s="5">
        <v>7.7</v>
      </c>
    </row>
    <row r="1870" spans="1:23">
      <c r="A1870" s="6"/>
      <c r="B1870" s="5"/>
      <c r="C1870" s="5"/>
      <c r="D1870" s="5"/>
      <c r="E1870" s="5"/>
      <c r="F1870" s="5"/>
      <c r="G1870" s="5"/>
      <c r="H1870" s="5" t="s">
        <v>38</v>
      </c>
      <c r="I1870" s="5"/>
      <c r="J1870" s="5" t="s">
        <v>70</v>
      </c>
      <c r="K1870" s="5"/>
      <c r="L1870" s="5"/>
      <c r="M1870" s="4"/>
      <c r="N1870" s="5"/>
      <c r="O1870" s="5"/>
      <c r="P1870" s="5" t="s">
        <v>90</v>
      </c>
      <c r="Q1870" s="5" t="s">
        <v>87</v>
      </c>
      <c r="R1870" s="5"/>
      <c r="S1870" s="5"/>
      <c r="T1870" s="5"/>
      <c r="U1870" s="5"/>
      <c r="V1870" s="5"/>
      <c r="W1870" s="5">
        <v>6.2</v>
      </c>
    </row>
    <row r="1871" spans="1:23">
      <c r="A1871" s="6"/>
      <c r="B1871" s="5"/>
      <c r="C1871" s="5"/>
      <c r="D1871" s="5"/>
      <c r="E1871" s="5"/>
      <c r="F1871" s="5"/>
      <c r="G1871" s="5"/>
      <c r="H1871" s="5" t="s">
        <v>38</v>
      </c>
      <c r="I1871" s="5"/>
      <c r="J1871" s="5"/>
      <c r="K1871" s="5"/>
      <c r="L1871" s="5"/>
      <c r="M1871" s="4"/>
      <c r="N1871" s="5"/>
      <c r="O1871" s="5"/>
      <c r="P1871" s="5" t="s">
        <v>90</v>
      </c>
      <c r="Q1871" s="5" t="s">
        <v>87</v>
      </c>
      <c r="R1871" s="5"/>
      <c r="S1871" s="5"/>
      <c r="T1871" s="5"/>
      <c r="U1871" s="5"/>
      <c r="V1871" s="5"/>
      <c r="W1871" s="5">
        <v>5.0999999999999996</v>
      </c>
    </row>
    <row r="1872" spans="1:23">
      <c r="A1872" s="6"/>
      <c r="B1872" s="5"/>
      <c r="C1872" s="5"/>
      <c r="D1872" s="5"/>
      <c r="E1872" s="5"/>
      <c r="F1872" s="5"/>
      <c r="G1872" s="5"/>
      <c r="H1872" s="5" t="s">
        <v>38</v>
      </c>
      <c r="I1872" s="5"/>
      <c r="J1872" s="5"/>
      <c r="K1872" s="5"/>
      <c r="L1872" s="5"/>
      <c r="M1872" s="4"/>
      <c r="N1872" s="5"/>
      <c r="O1872" s="5"/>
      <c r="P1872" s="5" t="s">
        <v>90</v>
      </c>
      <c r="Q1872" s="5" t="s">
        <v>87</v>
      </c>
      <c r="R1872" s="5"/>
      <c r="S1872" s="5"/>
      <c r="T1872" s="5"/>
      <c r="U1872" s="5"/>
      <c r="V1872" s="5"/>
      <c r="W1872" s="5">
        <v>6.4</v>
      </c>
    </row>
    <row r="1873" spans="1:23">
      <c r="A1873" s="6"/>
      <c r="B1873" s="5"/>
      <c r="C1873" s="5"/>
      <c r="D1873" s="5"/>
      <c r="E1873" s="5"/>
      <c r="F1873" s="5"/>
      <c r="G1873" s="5"/>
      <c r="H1873" s="5" t="s">
        <v>38</v>
      </c>
      <c r="I1873" s="5"/>
      <c r="J1873" s="5"/>
      <c r="K1873" s="5"/>
      <c r="L1873" s="5"/>
      <c r="M1873" s="4"/>
      <c r="N1873" s="5"/>
      <c r="O1873" s="5"/>
      <c r="P1873" s="5" t="s">
        <v>90</v>
      </c>
      <c r="Q1873" s="5" t="s">
        <v>87</v>
      </c>
      <c r="R1873" s="5"/>
      <c r="S1873" s="5"/>
      <c r="T1873" s="5"/>
      <c r="U1873" s="5"/>
      <c r="V1873" s="5"/>
      <c r="W1873" s="5">
        <v>6.8</v>
      </c>
    </row>
    <row r="1874" spans="1:23">
      <c r="A1874" s="6"/>
      <c r="B1874" s="2"/>
      <c r="C1874" s="2"/>
      <c r="D1874" s="2"/>
      <c r="E1874" s="2"/>
      <c r="F1874" s="2"/>
      <c r="G1874" s="2"/>
      <c r="H1874" s="2" t="s">
        <v>38</v>
      </c>
      <c r="I1874" s="2"/>
      <c r="J1874" s="2"/>
      <c r="K1874" s="2"/>
      <c r="L1874" s="2"/>
      <c r="M1874" s="3"/>
      <c r="N1874" s="2"/>
      <c r="O1874" s="2"/>
      <c r="P1874" s="2" t="s">
        <v>90</v>
      </c>
      <c r="Q1874" s="2" t="s">
        <v>87</v>
      </c>
      <c r="R1874" s="2"/>
      <c r="S1874" s="2"/>
      <c r="T1874" s="2"/>
      <c r="U1874" s="2"/>
      <c r="V1874" s="2"/>
      <c r="W1874" s="2">
        <v>7.2</v>
      </c>
    </row>
    <row r="1875" spans="1:23">
      <c r="A1875" s="6"/>
      <c r="B1875" s="2"/>
      <c r="C1875" s="2"/>
      <c r="D1875" s="2"/>
      <c r="E1875" s="2"/>
      <c r="F1875" s="2"/>
      <c r="G1875" s="2"/>
      <c r="H1875" s="2" t="s">
        <v>38</v>
      </c>
      <c r="I1875" s="2"/>
      <c r="J1875" s="2"/>
      <c r="K1875" s="2"/>
      <c r="L1875" s="2"/>
      <c r="M1875" s="3"/>
      <c r="N1875" s="2" t="s">
        <v>128</v>
      </c>
      <c r="O1875" s="2" t="s">
        <v>91</v>
      </c>
      <c r="P1875" s="2"/>
      <c r="Q1875" s="2" t="s">
        <v>87</v>
      </c>
      <c r="R1875" s="2"/>
      <c r="S1875" s="2"/>
      <c r="T1875" s="2"/>
      <c r="U1875" s="2"/>
      <c r="V1875" s="2"/>
      <c r="W1875" s="2">
        <v>6.2</v>
      </c>
    </row>
    <row r="1876" spans="1:23">
      <c r="A1876" s="6"/>
      <c r="B1876" s="2"/>
      <c r="C1876" s="2"/>
      <c r="D1876" s="2"/>
      <c r="E1876" s="2"/>
      <c r="F1876" s="2"/>
      <c r="G1876" s="2"/>
      <c r="H1876" s="2" t="s">
        <v>38</v>
      </c>
      <c r="I1876" s="2"/>
      <c r="J1876" s="2"/>
      <c r="K1876" s="2"/>
      <c r="L1876" s="2"/>
      <c r="M1876" s="3"/>
      <c r="N1876" s="2" t="s">
        <v>128</v>
      </c>
      <c r="O1876" s="2" t="s">
        <v>91</v>
      </c>
      <c r="P1876" s="2"/>
      <c r="Q1876" s="2" t="s">
        <v>87</v>
      </c>
      <c r="R1876" s="2"/>
      <c r="S1876" s="2"/>
      <c r="T1876" s="2"/>
      <c r="U1876" s="2"/>
      <c r="V1876" s="2"/>
      <c r="W1876" s="2">
        <v>6.4</v>
      </c>
    </row>
    <row r="1877" spans="1:23">
      <c r="A1877" s="6"/>
      <c r="B1877" s="2"/>
      <c r="C1877" s="2"/>
      <c r="D1877" s="2"/>
      <c r="E1877" s="2"/>
      <c r="F1877" s="2"/>
      <c r="G1877" s="2"/>
      <c r="H1877" s="2" t="s">
        <v>38</v>
      </c>
      <c r="I1877" s="2"/>
      <c r="J1877" s="2" t="s">
        <v>70</v>
      </c>
      <c r="K1877" s="2"/>
      <c r="L1877" s="2"/>
      <c r="M1877" s="3"/>
      <c r="N1877" s="2"/>
      <c r="O1877" s="2" t="s">
        <v>91</v>
      </c>
      <c r="P1877" s="2"/>
      <c r="Q1877" s="2" t="s">
        <v>87</v>
      </c>
      <c r="R1877" s="2"/>
      <c r="S1877" s="2"/>
      <c r="T1877" s="2"/>
      <c r="U1877" s="2"/>
      <c r="V1877" s="2"/>
      <c r="W1877" s="2">
        <v>7.4</v>
      </c>
    </row>
    <row r="1878" spans="1:23">
      <c r="A1878" s="6"/>
      <c r="B1878" s="5"/>
      <c r="C1878" s="5"/>
      <c r="D1878" s="5"/>
      <c r="E1878" s="5"/>
      <c r="F1878" s="5"/>
      <c r="G1878" s="5"/>
      <c r="H1878" s="5" t="s">
        <v>38</v>
      </c>
      <c r="I1878" s="5"/>
      <c r="J1878" s="5" t="s">
        <v>70</v>
      </c>
      <c r="K1878" s="5"/>
      <c r="L1878" s="5"/>
      <c r="M1878" s="4"/>
      <c r="N1878" s="5"/>
      <c r="O1878" s="5" t="s">
        <v>91</v>
      </c>
      <c r="P1878" s="5"/>
      <c r="Q1878" s="5" t="s">
        <v>87</v>
      </c>
      <c r="R1878" s="5"/>
      <c r="S1878" s="5"/>
      <c r="T1878" s="5"/>
      <c r="U1878" s="5"/>
      <c r="V1878" s="5"/>
      <c r="W1878" s="5">
        <v>7.4</v>
      </c>
    </row>
    <row r="1879" spans="1:23">
      <c r="A1879" s="6"/>
      <c r="B1879" s="2"/>
      <c r="C1879" s="2"/>
      <c r="D1879" s="2"/>
      <c r="E1879" s="2"/>
      <c r="F1879" s="2"/>
      <c r="G1879" s="2"/>
      <c r="H1879" s="2" t="s">
        <v>38</v>
      </c>
      <c r="I1879" s="2"/>
      <c r="J1879" s="2"/>
      <c r="K1879" s="2"/>
      <c r="L1879" s="2"/>
      <c r="M1879" s="3"/>
      <c r="N1879" s="2"/>
      <c r="O1879" s="2" t="s">
        <v>91</v>
      </c>
      <c r="P1879" s="2"/>
      <c r="Q1879" s="2" t="s">
        <v>87</v>
      </c>
      <c r="R1879" s="2"/>
      <c r="S1879" s="2"/>
      <c r="T1879" s="2"/>
      <c r="U1879" s="2"/>
      <c r="V1879" s="2"/>
      <c r="W1879" s="2">
        <v>5.8</v>
      </c>
    </row>
    <row r="1880" spans="1:23">
      <c r="A1880" s="6"/>
      <c r="B1880" s="5"/>
      <c r="C1880" s="5"/>
      <c r="D1880" s="5"/>
      <c r="E1880" s="5"/>
      <c r="F1880" s="5"/>
      <c r="G1880" s="5"/>
      <c r="H1880" s="5" t="s">
        <v>38</v>
      </c>
      <c r="I1880" s="5"/>
      <c r="J1880" s="5"/>
      <c r="K1880" s="5"/>
      <c r="L1880" s="5"/>
      <c r="M1880" s="4"/>
      <c r="N1880" s="5"/>
      <c r="O1880" s="5" t="s">
        <v>91</v>
      </c>
      <c r="P1880" s="5"/>
      <c r="Q1880" s="5" t="s">
        <v>87</v>
      </c>
      <c r="R1880" s="5"/>
      <c r="S1880" s="5"/>
      <c r="T1880" s="5"/>
      <c r="U1880" s="5"/>
      <c r="V1880" s="5"/>
      <c r="W1880" s="5">
        <v>6.6</v>
      </c>
    </row>
    <row r="1881" spans="1:23">
      <c r="A1881" s="6"/>
      <c r="B1881" s="2"/>
      <c r="C1881" s="2"/>
      <c r="D1881" s="2"/>
      <c r="E1881" s="2"/>
      <c r="F1881" s="2"/>
      <c r="G1881" s="2"/>
      <c r="H1881" s="2" t="s">
        <v>38</v>
      </c>
      <c r="I1881" s="2"/>
      <c r="J1881" s="2"/>
      <c r="K1881" s="2"/>
      <c r="L1881" s="2"/>
      <c r="M1881" s="3"/>
      <c r="N1881" s="2"/>
      <c r="O1881" s="2" t="s">
        <v>91</v>
      </c>
      <c r="P1881" s="2"/>
      <c r="Q1881" s="2" t="s">
        <v>87</v>
      </c>
      <c r="R1881" s="2"/>
      <c r="S1881" s="2"/>
      <c r="T1881" s="2"/>
      <c r="U1881" s="2"/>
      <c r="V1881" s="2"/>
      <c r="W1881" s="2">
        <v>7</v>
      </c>
    </row>
    <row r="1882" spans="1:23">
      <c r="A1882" s="6"/>
      <c r="B1882" s="2"/>
      <c r="C1882" s="2"/>
      <c r="D1882" s="2"/>
      <c r="E1882" s="2"/>
      <c r="F1882" s="2"/>
      <c r="G1882" s="2"/>
      <c r="H1882" s="2" t="s">
        <v>38</v>
      </c>
      <c r="I1882" s="2"/>
      <c r="J1882" s="2"/>
      <c r="K1882" s="2"/>
      <c r="L1882" s="2"/>
      <c r="M1882" s="3"/>
      <c r="N1882" s="2"/>
      <c r="O1882" s="2" t="s">
        <v>91</v>
      </c>
      <c r="P1882" s="2"/>
      <c r="Q1882" s="2" t="s">
        <v>87</v>
      </c>
      <c r="R1882" s="2"/>
      <c r="S1882" s="2"/>
      <c r="T1882" s="2"/>
      <c r="U1882" s="2"/>
      <c r="V1882" s="2"/>
      <c r="W1882" s="2">
        <v>7.6</v>
      </c>
    </row>
    <row r="1883" spans="1:23">
      <c r="A1883" s="6"/>
      <c r="B1883" s="5"/>
      <c r="C1883" s="5"/>
      <c r="D1883" s="5"/>
      <c r="E1883" s="5"/>
      <c r="F1883" s="5"/>
      <c r="G1883" s="5"/>
      <c r="H1883" s="5" t="s">
        <v>38</v>
      </c>
      <c r="I1883" s="5"/>
      <c r="J1883" s="5"/>
      <c r="K1883" s="5"/>
      <c r="L1883" s="5"/>
      <c r="M1883" s="4"/>
      <c r="N1883" s="5"/>
      <c r="O1883" s="5" t="s">
        <v>91</v>
      </c>
      <c r="P1883" s="5"/>
      <c r="Q1883" s="5" t="s">
        <v>87</v>
      </c>
      <c r="R1883" s="5"/>
      <c r="S1883" s="5"/>
      <c r="T1883" s="5"/>
      <c r="U1883" s="5"/>
      <c r="V1883" s="5"/>
      <c r="W1883" s="5">
        <v>7.6</v>
      </c>
    </row>
    <row r="1884" spans="1:23">
      <c r="A1884" s="6"/>
      <c r="B1884" s="2"/>
      <c r="C1884" s="2"/>
      <c r="D1884" s="2"/>
      <c r="E1884" s="2"/>
      <c r="F1884" s="2"/>
      <c r="G1884" s="2"/>
      <c r="H1884" s="2" t="s">
        <v>38</v>
      </c>
      <c r="I1884" s="2"/>
      <c r="J1884" s="2" t="s">
        <v>70</v>
      </c>
      <c r="K1884" s="2"/>
      <c r="L1884" s="2"/>
      <c r="M1884" s="3"/>
      <c r="N1884" s="2" t="s">
        <v>128</v>
      </c>
      <c r="O1884" s="2"/>
      <c r="P1884" s="2"/>
      <c r="Q1884" s="2" t="s">
        <v>87</v>
      </c>
      <c r="R1884" s="2"/>
      <c r="S1884" s="2"/>
      <c r="T1884" s="2"/>
      <c r="U1884" s="2"/>
      <c r="V1884" s="2"/>
      <c r="W1884" s="2">
        <v>6.8</v>
      </c>
    </row>
    <row r="1885" spans="1:23">
      <c r="A1885" s="6"/>
      <c r="B1885" s="5"/>
      <c r="C1885" s="5"/>
      <c r="D1885" s="5"/>
      <c r="E1885" s="5"/>
      <c r="F1885" s="5"/>
      <c r="G1885" s="5"/>
      <c r="H1885" s="5" t="s">
        <v>38</v>
      </c>
      <c r="I1885" s="5"/>
      <c r="J1885" s="5"/>
      <c r="K1885" s="5"/>
      <c r="L1885" s="5"/>
      <c r="M1885" s="4"/>
      <c r="N1885" s="5" t="s">
        <v>128</v>
      </c>
      <c r="O1885" s="5"/>
      <c r="P1885" s="5"/>
      <c r="Q1885" s="5" t="s">
        <v>87</v>
      </c>
      <c r="R1885" s="5"/>
      <c r="S1885" s="5"/>
      <c r="T1885" s="5"/>
      <c r="U1885" s="5"/>
      <c r="V1885" s="5"/>
      <c r="W1885" s="5">
        <v>2.1</v>
      </c>
    </row>
    <row r="1886" spans="1:23">
      <c r="A1886" s="6"/>
      <c r="B1886" s="2"/>
      <c r="C1886" s="2"/>
      <c r="D1886" s="2"/>
      <c r="E1886" s="2"/>
      <c r="F1886" s="2"/>
      <c r="G1886" s="2"/>
      <c r="H1886" s="2" t="s">
        <v>38</v>
      </c>
      <c r="I1886" s="2"/>
      <c r="J1886" s="2"/>
      <c r="K1886" s="2"/>
      <c r="L1886" s="2"/>
      <c r="M1886" s="3"/>
      <c r="N1886" s="2" t="s">
        <v>128</v>
      </c>
      <c r="O1886" s="2"/>
      <c r="P1886" s="2"/>
      <c r="Q1886" s="2" t="s">
        <v>87</v>
      </c>
      <c r="R1886" s="2"/>
      <c r="S1886" s="2"/>
      <c r="T1886" s="2"/>
      <c r="U1886" s="2"/>
      <c r="V1886" s="2"/>
      <c r="W1886" s="2">
        <v>5.2</v>
      </c>
    </row>
    <row r="1887" spans="1:23">
      <c r="A1887" s="6"/>
      <c r="B1887" s="5"/>
      <c r="C1887" s="5"/>
      <c r="D1887" s="5"/>
      <c r="E1887" s="5"/>
      <c r="F1887" s="5"/>
      <c r="G1887" s="5"/>
      <c r="H1887" s="5" t="s">
        <v>38</v>
      </c>
      <c r="I1887" s="5"/>
      <c r="J1887" s="5"/>
      <c r="K1887" s="5"/>
      <c r="L1887" s="5"/>
      <c r="M1887" s="4"/>
      <c r="N1887" s="5" t="s">
        <v>128</v>
      </c>
      <c r="O1887" s="5"/>
      <c r="P1887" s="5"/>
      <c r="Q1887" s="5" t="s">
        <v>87</v>
      </c>
      <c r="R1887" s="5"/>
      <c r="S1887" s="5"/>
      <c r="T1887" s="5"/>
      <c r="U1887" s="5"/>
      <c r="V1887" s="5"/>
      <c r="W1887" s="5">
        <v>5.3</v>
      </c>
    </row>
    <row r="1888" spans="1:23">
      <c r="A1888" s="6"/>
      <c r="B1888" s="5"/>
      <c r="C1888" s="5"/>
      <c r="D1888" s="5"/>
      <c r="E1888" s="5"/>
      <c r="F1888" s="5"/>
      <c r="G1888" s="5"/>
      <c r="H1888" s="5" t="s">
        <v>38</v>
      </c>
      <c r="I1888" s="5"/>
      <c r="J1888" s="5"/>
      <c r="K1888" s="5"/>
      <c r="L1888" s="5"/>
      <c r="M1888" s="4"/>
      <c r="N1888" s="5" t="s">
        <v>128</v>
      </c>
      <c r="O1888" s="5"/>
      <c r="P1888" s="5"/>
      <c r="Q1888" s="5" t="s">
        <v>87</v>
      </c>
      <c r="R1888" s="5"/>
      <c r="S1888" s="5"/>
      <c r="T1888" s="5"/>
      <c r="U1888" s="5"/>
      <c r="V1888" s="5"/>
      <c r="W1888" s="5">
        <v>6.1</v>
      </c>
    </row>
    <row r="1889" spans="1:23">
      <c r="A1889" s="6"/>
      <c r="B1889" s="5"/>
      <c r="C1889" s="5"/>
      <c r="D1889" s="5"/>
      <c r="E1889" s="5"/>
      <c r="F1889" s="5"/>
      <c r="G1889" s="5"/>
      <c r="H1889" s="5" t="s">
        <v>38</v>
      </c>
      <c r="I1889" s="5"/>
      <c r="J1889" s="5"/>
      <c r="K1889" s="5"/>
      <c r="L1889" s="5"/>
      <c r="M1889" s="4"/>
      <c r="N1889" s="5" t="s">
        <v>128</v>
      </c>
      <c r="O1889" s="5"/>
      <c r="P1889" s="5"/>
      <c r="Q1889" s="5" t="s">
        <v>87</v>
      </c>
      <c r="R1889" s="5"/>
      <c r="S1889" s="5"/>
      <c r="T1889" s="5"/>
      <c r="U1889" s="5"/>
      <c r="V1889" s="5"/>
      <c r="W1889" s="5">
        <v>6.1</v>
      </c>
    </row>
    <row r="1890" spans="1:23">
      <c r="A1890" s="6"/>
      <c r="B1890" s="2"/>
      <c r="C1890" s="2"/>
      <c r="D1890" s="2"/>
      <c r="E1890" s="2"/>
      <c r="F1890" s="2"/>
      <c r="G1890" s="2"/>
      <c r="H1890" s="2" t="s">
        <v>38</v>
      </c>
      <c r="I1890" s="2"/>
      <c r="J1890" s="2"/>
      <c r="K1890" s="2"/>
      <c r="L1890" s="2"/>
      <c r="M1890" s="3"/>
      <c r="N1890" s="2" t="s">
        <v>128</v>
      </c>
      <c r="O1890" s="2"/>
      <c r="P1890" s="2"/>
      <c r="Q1890" s="2" t="s">
        <v>87</v>
      </c>
      <c r="R1890" s="2"/>
      <c r="S1890" s="2"/>
      <c r="T1890" s="2"/>
      <c r="U1890" s="2"/>
      <c r="V1890" s="2"/>
      <c r="W1890" s="2">
        <v>6.1</v>
      </c>
    </row>
    <row r="1891" spans="1:23">
      <c r="A1891" s="6"/>
      <c r="B1891" s="2"/>
      <c r="C1891" s="2"/>
      <c r="D1891" s="2"/>
      <c r="E1891" s="2"/>
      <c r="F1891" s="2"/>
      <c r="G1891" s="2"/>
      <c r="H1891" s="2" t="s">
        <v>38</v>
      </c>
      <c r="I1891" s="2"/>
      <c r="J1891" s="2"/>
      <c r="K1891" s="2"/>
      <c r="L1891" s="2"/>
      <c r="M1891" s="3"/>
      <c r="N1891" s="2" t="s">
        <v>128</v>
      </c>
      <c r="O1891" s="2"/>
      <c r="P1891" s="2"/>
      <c r="Q1891" s="2" t="s">
        <v>87</v>
      </c>
      <c r="R1891" s="2"/>
      <c r="S1891" s="2"/>
      <c r="T1891" s="2"/>
      <c r="U1891" s="2"/>
      <c r="V1891" s="2"/>
      <c r="W1891" s="2">
        <v>6.2</v>
      </c>
    </row>
    <row r="1892" spans="1:23">
      <c r="A1892" s="6"/>
      <c r="B1892" s="2"/>
      <c r="C1892" s="2"/>
      <c r="D1892" s="2"/>
      <c r="E1892" s="2"/>
      <c r="F1892" s="2"/>
      <c r="G1892" s="2"/>
      <c r="H1892" s="2" t="s">
        <v>38</v>
      </c>
      <c r="I1892" s="2"/>
      <c r="J1892" s="2"/>
      <c r="K1892" s="2"/>
      <c r="L1892" s="2"/>
      <c r="M1892" s="3"/>
      <c r="N1892" s="2" t="s">
        <v>128</v>
      </c>
      <c r="O1892" s="2"/>
      <c r="P1892" s="2"/>
      <c r="Q1892" s="2" t="s">
        <v>87</v>
      </c>
      <c r="R1892" s="2"/>
      <c r="S1892" s="2"/>
      <c r="T1892" s="2"/>
      <c r="U1892" s="2"/>
      <c r="V1892" s="2"/>
      <c r="W1892" s="2">
        <v>6.5</v>
      </c>
    </row>
    <row r="1893" spans="1:23">
      <c r="A1893" s="6"/>
      <c r="B1893" s="5"/>
      <c r="C1893" s="5"/>
      <c r="D1893" s="5"/>
      <c r="E1893" s="5"/>
      <c r="F1893" s="5"/>
      <c r="G1893" s="5"/>
      <c r="H1893" s="5" t="s">
        <v>38</v>
      </c>
      <c r="I1893" s="5"/>
      <c r="J1893" s="5"/>
      <c r="K1893" s="5"/>
      <c r="L1893" s="5"/>
      <c r="M1893" s="4"/>
      <c r="N1893" s="5" t="s">
        <v>128</v>
      </c>
      <c r="O1893" s="5"/>
      <c r="P1893" s="5"/>
      <c r="Q1893" s="5" t="s">
        <v>87</v>
      </c>
      <c r="R1893" s="5"/>
      <c r="S1893" s="5"/>
      <c r="T1893" s="5"/>
      <c r="U1893" s="5"/>
      <c r="V1893" s="5"/>
      <c r="W1893" s="5">
        <v>6.5</v>
      </c>
    </row>
    <row r="1894" spans="1:23">
      <c r="A1894" s="6"/>
      <c r="B1894" s="2"/>
      <c r="C1894" s="2"/>
      <c r="D1894" s="2"/>
      <c r="E1894" s="2"/>
      <c r="F1894" s="2"/>
      <c r="G1894" s="2"/>
      <c r="H1894" s="2" t="s">
        <v>38</v>
      </c>
      <c r="I1894" s="2"/>
      <c r="J1894" s="2"/>
      <c r="K1894" s="2"/>
      <c r="L1894" s="2"/>
      <c r="M1894" s="3"/>
      <c r="N1894" s="2" t="s">
        <v>128</v>
      </c>
      <c r="O1894" s="2"/>
      <c r="P1894" s="2"/>
      <c r="Q1894" s="2" t="s">
        <v>87</v>
      </c>
      <c r="R1894" s="2"/>
      <c r="S1894" s="2"/>
      <c r="T1894" s="2"/>
      <c r="U1894" s="2"/>
      <c r="V1894" s="2"/>
      <c r="W1894" s="2">
        <v>6.5</v>
      </c>
    </row>
    <row r="1895" spans="1:23">
      <c r="A1895" s="6"/>
      <c r="B1895" s="2"/>
      <c r="C1895" s="2"/>
      <c r="D1895" s="2"/>
      <c r="E1895" s="2"/>
      <c r="F1895" s="2"/>
      <c r="G1895" s="2"/>
      <c r="H1895" s="2" t="s">
        <v>38</v>
      </c>
      <c r="I1895" s="2"/>
      <c r="J1895" s="2"/>
      <c r="K1895" s="2"/>
      <c r="L1895" s="2"/>
      <c r="M1895" s="3"/>
      <c r="N1895" s="2" t="s">
        <v>128</v>
      </c>
      <c r="O1895" s="2"/>
      <c r="P1895" s="2"/>
      <c r="Q1895" s="2" t="s">
        <v>87</v>
      </c>
      <c r="R1895" s="2"/>
      <c r="S1895" s="2"/>
      <c r="T1895" s="2"/>
      <c r="U1895" s="2"/>
      <c r="V1895" s="2"/>
      <c r="W1895" s="2">
        <v>6.7</v>
      </c>
    </row>
    <row r="1896" spans="1:23">
      <c r="A1896" s="6"/>
      <c r="B1896" s="2"/>
      <c r="C1896" s="2"/>
      <c r="D1896" s="2"/>
      <c r="E1896" s="2"/>
      <c r="F1896" s="2"/>
      <c r="G1896" s="2"/>
      <c r="H1896" s="2" t="s">
        <v>38</v>
      </c>
      <c r="I1896" s="2"/>
      <c r="J1896" s="2"/>
      <c r="K1896" s="2"/>
      <c r="L1896" s="2"/>
      <c r="M1896" s="3"/>
      <c r="N1896" s="2" t="s">
        <v>128</v>
      </c>
      <c r="O1896" s="2"/>
      <c r="P1896" s="2"/>
      <c r="Q1896" s="2" t="s">
        <v>87</v>
      </c>
      <c r="R1896" s="2"/>
      <c r="S1896" s="2"/>
      <c r="T1896" s="2"/>
      <c r="U1896" s="2"/>
      <c r="V1896" s="2"/>
      <c r="W1896" s="2">
        <v>6.9</v>
      </c>
    </row>
    <row r="1897" spans="1:23">
      <c r="A1897" s="6"/>
      <c r="B1897" s="5"/>
      <c r="C1897" s="5"/>
      <c r="D1897" s="5"/>
      <c r="E1897" s="5"/>
      <c r="F1897" s="5"/>
      <c r="G1897" s="5"/>
      <c r="H1897" s="5" t="s">
        <v>38</v>
      </c>
      <c r="I1897" s="5"/>
      <c r="J1897" s="5"/>
      <c r="K1897" s="5"/>
      <c r="L1897" s="5"/>
      <c r="M1897" s="4"/>
      <c r="N1897" s="5" t="s">
        <v>128</v>
      </c>
      <c r="O1897" s="5"/>
      <c r="P1897" s="5"/>
      <c r="Q1897" s="5" t="s">
        <v>87</v>
      </c>
      <c r="R1897" s="5"/>
      <c r="S1897" s="5"/>
      <c r="T1897" s="5"/>
      <c r="U1897" s="5"/>
      <c r="V1897" s="5"/>
      <c r="W1897" s="5">
        <v>6.9</v>
      </c>
    </row>
    <row r="1898" spans="1:23">
      <c r="A1898" s="6"/>
      <c r="B1898" s="5"/>
      <c r="C1898" s="5"/>
      <c r="D1898" s="5"/>
      <c r="E1898" s="5"/>
      <c r="F1898" s="5"/>
      <c r="G1898" s="5"/>
      <c r="H1898" s="5" t="s">
        <v>38</v>
      </c>
      <c r="I1898" s="5"/>
      <c r="J1898" s="5"/>
      <c r="K1898" s="5"/>
      <c r="L1898" s="5"/>
      <c r="M1898" s="4"/>
      <c r="N1898" s="5" t="s">
        <v>128</v>
      </c>
      <c r="O1898" s="5"/>
      <c r="P1898" s="5"/>
      <c r="Q1898" s="5" t="s">
        <v>87</v>
      </c>
      <c r="R1898" s="5"/>
      <c r="S1898" s="5"/>
      <c r="T1898" s="5"/>
      <c r="U1898" s="5"/>
      <c r="V1898" s="5"/>
      <c r="W1898" s="5">
        <v>7.3</v>
      </c>
    </row>
    <row r="1899" spans="1:23">
      <c r="A1899" s="6"/>
      <c r="B1899" s="5"/>
      <c r="C1899" s="5"/>
      <c r="D1899" s="5"/>
      <c r="E1899" s="5"/>
      <c r="F1899" s="5"/>
      <c r="G1899" s="5"/>
      <c r="H1899" s="5" t="s">
        <v>38</v>
      </c>
      <c r="I1899" s="5"/>
      <c r="J1899" s="5"/>
      <c r="K1899" s="5"/>
      <c r="L1899" s="5"/>
      <c r="M1899" s="4"/>
      <c r="N1899" s="5" t="s">
        <v>128</v>
      </c>
      <c r="O1899" s="5"/>
      <c r="P1899" s="5"/>
      <c r="Q1899" s="5" t="s">
        <v>87</v>
      </c>
      <c r="R1899" s="5"/>
      <c r="S1899" s="5"/>
      <c r="T1899" s="5"/>
      <c r="U1899" s="5"/>
      <c r="V1899" s="5"/>
      <c r="W1899" s="5">
        <v>7.6</v>
      </c>
    </row>
    <row r="1900" spans="1:23">
      <c r="A1900" s="6"/>
      <c r="B1900" s="2"/>
      <c r="C1900" s="2"/>
      <c r="D1900" s="2"/>
      <c r="E1900" s="2"/>
      <c r="F1900" s="2"/>
      <c r="G1900" s="2"/>
      <c r="H1900" s="2" t="s">
        <v>38</v>
      </c>
      <c r="I1900" s="2"/>
      <c r="J1900" s="2"/>
      <c r="K1900" s="2"/>
      <c r="L1900" s="2"/>
      <c r="M1900" s="3"/>
      <c r="N1900" s="2" t="s">
        <v>128</v>
      </c>
      <c r="O1900" s="2"/>
      <c r="P1900" s="2"/>
      <c r="Q1900" s="2" t="s">
        <v>87</v>
      </c>
      <c r="R1900" s="2"/>
      <c r="S1900" s="2"/>
      <c r="T1900" s="2"/>
      <c r="U1900" s="2"/>
      <c r="V1900" s="2"/>
      <c r="W1900" s="2">
        <v>7.9</v>
      </c>
    </row>
    <row r="1901" spans="1:23">
      <c r="A1901" s="6"/>
      <c r="B1901" s="2"/>
      <c r="C1901" s="2"/>
      <c r="D1901" s="2"/>
      <c r="E1901" s="2"/>
      <c r="F1901" s="2"/>
      <c r="G1901" s="2"/>
      <c r="H1901" s="2" t="s">
        <v>38</v>
      </c>
      <c r="I1901" s="2"/>
      <c r="J1901" s="2"/>
      <c r="K1901" s="2"/>
      <c r="L1901" s="2" t="s">
        <v>80</v>
      </c>
      <c r="M1901" s="3"/>
      <c r="N1901" s="2"/>
      <c r="O1901" s="2"/>
      <c r="P1901" s="2"/>
      <c r="Q1901" s="2" t="s">
        <v>87</v>
      </c>
      <c r="R1901" s="2"/>
      <c r="S1901" s="2"/>
      <c r="T1901" s="2"/>
      <c r="U1901" s="2"/>
      <c r="V1901" s="2"/>
      <c r="W1901" s="2">
        <v>6.7</v>
      </c>
    </row>
    <row r="1902" spans="1:23">
      <c r="A1902" s="6"/>
      <c r="B1902" s="2"/>
      <c r="C1902" s="2"/>
      <c r="D1902" s="2"/>
      <c r="E1902" s="2"/>
      <c r="F1902" s="2"/>
      <c r="G1902" s="2"/>
      <c r="H1902" s="2" t="s">
        <v>38</v>
      </c>
      <c r="I1902" s="2"/>
      <c r="J1902" s="2" t="s">
        <v>70</v>
      </c>
      <c r="K1902" s="2"/>
      <c r="L1902" s="2"/>
      <c r="M1902" s="3"/>
      <c r="N1902" s="2"/>
      <c r="O1902" s="2"/>
      <c r="P1902" s="2"/>
      <c r="Q1902" s="2" t="s">
        <v>87</v>
      </c>
      <c r="R1902" s="2"/>
      <c r="S1902" s="2"/>
      <c r="T1902" s="2"/>
      <c r="U1902" s="2"/>
      <c r="V1902" s="2"/>
      <c r="W1902" s="2">
        <v>5.2</v>
      </c>
    </row>
    <row r="1903" spans="1:23">
      <c r="A1903" s="6"/>
      <c r="B1903" s="5"/>
      <c r="C1903" s="5"/>
      <c r="D1903" s="5"/>
      <c r="E1903" s="5"/>
      <c r="F1903" s="5"/>
      <c r="G1903" s="5"/>
      <c r="H1903" s="5" t="s">
        <v>38</v>
      </c>
      <c r="I1903" s="5"/>
      <c r="J1903" s="5" t="s">
        <v>70</v>
      </c>
      <c r="K1903" s="5"/>
      <c r="L1903" s="5"/>
      <c r="M1903" s="4"/>
      <c r="N1903" s="5"/>
      <c r="O1903" s="5"/>
      <c r="P1903" s="5"/>
      <c r="Q1903" s="5" t="s">
        <v>87</v>
      </c>
      <c r="R1903" s="5"/>
      <c r="S1903" s="5"/>
      <c r="T1903" s="5"/>
      <c r="U1903" s="5"/>
      <c r="V1903" s="5"/>
      <c r="W1903" s="5">
        <v>5.2</v>
      </c>
    </row>
    <row r="1904" spans="1:23">
      <c r="A1904" s="6"/>
      <c r="B1904" s="5"/>
      <c r="C1904" s="5"/>
      <c r="D1904" s="5"/>
      <c r="E1904" s="5"/>
      <c r="F1904" s="5"/>
      <c r="G1904" s="5"/>
      <c r="H1904" s="5" t="s">
        <v>38</v>
      </c>
      <c r="I1904" s="5"/>
      <c r="J1904" s="5" t="s">
        <v>70</v>
      </c>
      <c r="K1904" s="5"/>
      <c r="L1904" s="5"/>
      <c r="M1904" s="4"/>
      <c r="N1904" s="5"/>
      <c r="O1904" s="5"/>
      <c r="P1904" s="5"/>
      <c r="Q1904" s="5" t="s">
        <v>87</v>
      </c>
      <c r="R1904" s="5"/>
      <c r="S1904" s="5"/>
      <c r="T1904" s="5"/>
      <c r="U1904" s="5"/>
      <c r="V1904" s="5"/>
      <c r="W1904" s="5">
        <v>5.6</v>
      </c>
    </row>
    <row r="1905" spans="1:23">
      <c r="A1905" s="6"/>
      <c r="B1905" s="2"/>
      <c r="C1905" s="2"/>
      <c r="D1905" s="2"/>
      <c r="E1905" s="2"/>
      <c r="F1905" s="2"/>
      <c r="G1905" s="2"/>
      <c r="H1905" s="2" t="s">
        <v>38</v>
      </c>
      <c r="I1905" s="2"/>
      <c r="J1905" s="2" t="s">
        <v>70</v>
      </c>
      <c r="K1905" s="2"/>
      <c r="L1905" s="2"/>
      <c r="M1905" s="3"/>
      <c r="N1905" s="2"/>
      <c r="O1905" s="2"/>
      <c r="P1905" s="2"/>
      <c r="Q1905" s="2" t="s">
        <v>87</v>
      </c>
      <c r="R1905" s="2"/>
      <c r="S1905" s="2"/>
      <c r="T1905" s="2"/>
      <c r="U1905" s="2"/>
      <c r="V1905" s="2"/>
      <c r="W1905" s="2">
        <v>6.2</v>
      </c>
    </row>
    <row r="1906" spans="1:23">
      <c r="A1906" s="6"/>
      <c r="B1906" s="5"/>
      <c r="C1906" s="5"/>
      <c r="D1906" s="5"/>
      <c r="E1906" s="5"/>
      <c r="F1906" s="5"/>
      <c r="G1906" s="5"/>
      <c r="H1906" s="5" t="s">
        <v>38</v>
      </c>
      <c r="I1906" s="5"/>
      <c r="J1906" s="5" t="s">
        <v>70</v>
      </c>
      <c r="K1906" s="5"/>
      <c r="L1906" s="5"/>
      <c r="M1906" s="4"/>
      <c r="N1906" s="5"/>
      <c r="O1906" s="5"/>
      <c r="P1906" s="5"/>
      <c r="Q1906" s="5" t="s">
        <v>87</v>
      </c>
      <c r="R1906" s="5"/>
      <c r="S1906" s="5"/>
      <c r="T1906" s="5"/>
      <c r="U1906" s="5"/>
      <c r="V1906" s="5"/>
      <c r="W1906" s="5">
        <v>6.5</v>
      </c>
    </row>
    <row r="1907" spans="1:23">
      <c r="A1907" s="6"/>
      <c r="B1907" s="2"/>
      <c r="C1907" s="2"/>
      <c r="D1907" s="2"/>
      <c r="E1907" s="2"/>
      <c r="F1907" s="2"/>
      <c r="G1907" s="2"/>
      <c r="H1907" s="2" t="s">
        <v>38</v>
      </c>
      <c r="I1907" s="2"/>
      <c r="J1907" s="2" t="s">
        <v>70</v>
      </c>
      <c r="K1907" s="2"/>
      <c r="L1907" s="2"/>
      <c r="M1907" s="3"/>
      <c r="N1907" s="2"/>
      <c r="O1907" s="2"/>
      <c r="P1907" s="2"/>
      <c r="Q1907" s="2" t="s">
        <v>87</v>
      </c>
      <c r="R1907" s="2"/>
      <c r="S1907" s="2"/>
      <c r="T1907" s="2"/>
      <c r="U1907" s="2"/>
      <c r="V1907" s="2"/>
      <c r="W1907" s="2">
        <v>6.7</v>
      </c>
    </row>
    <row r="1908" spans="1:23">
      <c r="A1908" s="6"/>
      <c r="B1908" s="5"/>
      <c r="C1908" s="5"/>
      <c r="D1908" s="5"/>
      <c r="E1908" s="5"/>
      <c r="F1908" s="5"/>
      <c r="G1908" s="5"/>
      <c r="H1908" s="5" t="s">
        <v>38</v>
      </c>
      <c r="I1908" s="5"/>
      <c r="J1908" s="5" t="s">
        <v>70</v>
      </c>
      <c r="K1908" s="5"/>
      <c r="L1908" s="5"/>
      <c r="M1908" s="4"/>
      <c r="N1908" s="5"/>
      <c r="O1908" s="5"/>
      <c r="P1908" s="5"/>
      <c r="Q1908" s="5" t="s">
        <v>87</v>
      </c>
      <c r="R1908" s="5"/>
      <c r="S1908" s="5"/>
      <c r="T1908" s="5"/>
      <c r="U1908" s="5"/>
      <c r="V1908" s="5"/>
      <c r="W1908" s="5">
        <v>6.8</v>
      </c>
    </row>
    <row r="1909" spans="1:23">
      <c r="A1909" s="6"/>
      <c r="B1909" s="5"/>
      <c r="C1909" s="5"/>
      <c r="D1909" s="5"/>
      <c r="E1909" s="5"/>
      <c r="F1909" s="5"/>
      <c r="G1909" s="5"/>
      <c r="H1909" s="5" t="s">
        <v>38</v>
      </c>
      <c r="I1909" s="5"/>
      <c r="J1909" s="5" t="s">
        <v>70</v>
      </c>
      <c r="K1909" s="5"/>
      <c r="L1909" s="5"/>
      <c r="M1909" s="4"/>
      <c r="N1909" s="5"/>
      <c r="O1909" s="5"/>
      <c r="P1909" s="5"/>
      <c r="Q1909" s="5" t="s">
        <v>87</v>
      </c>
      <c r="R1909" s="5"/>
      <c r="S1909" s="5"/>
      <c r="T1909" s="5"/>
      <c r="U1909" s="5"/>
      <c r="V1909" s="5"/>
      <c r="W1909" s="5">
        <v>7</v>
      </c>
    </row>
    <row r="1910" spans="1:23">
      <c r="A1910" s="6"/>
      <c r="B1910" s="2"/>
      <c r="C1910" s="2"/>
      <c r="D1910" s="2"/>
      <c r="E1910" s="2"/>
      <c r="F1910" s="2"/>
      <c r="G1910" s="2"/>
      <c r="H1910" s="2" t="s">
        <v>38</v>
      </c>
      <c r="I1910" s="2"/>
      <c r="J1910" s="2" t="s">
        <v>70</v>
      </c>
      <c r="K1910" s="2"/>
      <c r="L1910" s="2"/>
      <c r="M1910" s="3"/>
      <c r="N1910" s="2"/>
      <c r="O1910" s="2"/>
      <c r="P1910" s="2"/>
      <c r="Q1910" s="2" t="s">
        <v>87</v>
      </c>
      <c r="R1910" s="2"/>
      <c r="S1910" s="2"/>
      <c r="T1910" s="2"/>
      <c r="U1910" s="2"/>
      <c r="V1910" s="2"/>
      <c r="W1910" s="2">
        <v>7.1</v>
      </c>
    </row>
    <row r="1911" spans="1:23">
      <c r="A1911" s="6"/>
      <c r="B1911" s="5"/>
      <c r="C1911" s="5"/>
      <c r="D1911" s="5"/>
      <c r="E1911" s="5"/>
      <c r="F1911" s="5"/>
      <c r="G1911" s="5"/>
      <c r="H1911" s="5" t="s">
        <v>38</v>
      </c>
      <c r="I1911" s="5"/>
      <c r="J1911" s="5" t="s">
        <v>70</v>
      </c>
      <c r="K1911" s="5"/>
      <c r="L1911" s="5"/>
      <c r="M1911" s="4"/>
      <c r="N1911" s="5"/>
      <c r="O1911" s="5"/>
      <c r="P1911" s="5"/>
      <c r="Q1911" s="5" t="s">
        <v>87</v>
      </c>
      <c r="R1911" s="5"/>
      <c r="S1911" s="5"/>
      <c r="T1911" s="5"/>
      <c r="U1911" s="5"/>
      <c r="V1911" s="5"/>
      <c r="W1911" s="5">
        <v>7.2</v>
      </c>
    </row>
    <row r="1912" spans="1:23">
      <c r="A1912" s="6"/>
      <c r="B1912" s="5"/>
      <c r="C1912" s="5"/>
      <c r="D1912" s="5"/>
      <c r="E1912" s="5"/>
      <c r="F1912" s="5"/>
      <c r="G1912" s="5"/>
      <c r="H1912" s="5" t="s">
        <v>38</v>
      </c>
      <c r="I1912" s="5"/>
      <c r="J1912" s="5" t="s">
        <v>70</v>
      </c>
      <c r="K1912" s="5"/>
      <c r="L1912" s="5"/>
      <c r="M1912" s="4"/>
      <c r="N1912" s="5"/>
      <c r="O1912" s="5"/>
      <c r="P1912" s="5"/>
      <c r="Q1912" s="5" t="s">
        <v>87</v>
      </c>
      <c r="R1912" s="5"/>
      <c r="S1912" s="5"/>
      <c r="T1912" s="5"/>
      <c r="U1912" s="5"/>
      <c r="V1912" s="5"/>
      <c r="W1912" s="5">
        <v>7.8</v>
      </c>
    </row>
    <row r="1913" spans="1:23">
      <c r="A1913" s="6"/>
      <c r="B1913" s="5"/>
      <c r="C1913" s="5"/>
      <c r="D1913" s="5"/>
      <c r="E1913" s="5"/>
      <c r="F1913" s="5"/>
      <c r="G1913" s="5"/>
      <c r="H1913" s="5" t="s">
        <v>38</v>
      </c>
      <c r="I1913" s="5"/>
      <c r="J1913" s="5" t="s">
        <v>70</v>
      </c>
      <c r="K1913" s="5"/>
      <c r="L1913" s="5"/>
      <c r="M1913" s="4"/>
      <c r="N1913" s="5"/>
      <c r="O1913" s="5"/>
      <c r="P1913" s="5"/>
      <c r="Q1913" s="5" t="s">
        <v>87</v>
      </c>
      <c r="R1913" s="5"/>
      <c r="S1913" s="5"/>
      <c r="T1913" s="5"/>
      <c r="U1913" s="5"/>
      <c r="V1913" s="5"/>
      <c r="W1913" s="5">
        <v>7.8</v>
      </c>
    </row>
    <row r="1914" spans="1:23">
      <c r="A1914" s="6"/>
      <c r="B1914" s="2"/>
      <c r="C1914" s="2"/>
      <c r="D1914" s="2"/>
      <c r="E1914" s="2"/>
      <c r="F1914" s="2"/>
      <c r="G1914" s="2"/>
      <c r="H1914" s="2" t="s">
        <v>38</v>
      </c>
      <c r="I1914" s="2"/>
      <c r="J1914" s="2"/>
      <c r="K1914" s="2"/>
      <c r="L1914" s="2"/>
      <c r="M1914" s="3"/>
      <c r="N1914" s="2"/>
      <c r="O1914" s="2"/>
      <c r="P1914" s="2"/>
      <c r="Q1914" s="2" t="s">
        <v>87</v>
      </c>
      <c r="R1914" s="2"/>
      <c r="S1914" s="2"/>
      <c r="T1914" s="2"/>
      <c r="U1914" s="2"/>
      <c r="V1914" s="2"/>
      <c r="W1914" s="2">
        <v>4.0999999999999996</v>
      </c>
    </row>
    <row r="1915" spans="1:23">
      <c r="A1915" s="6"/>
      <c r="B1915" s="2"/>
      <c r="C1915" s="2"/>
      <c r="D1915" s="2"/>
      <c r="E1915" s="2"/>
      <c r="F1915" s="2"/>
      <c r="G1915" s="2"/>
      <c r="H1915" s="2" t="s">
        <v>38</v>
      </c>
      <c r="I1915" s="2"/>
      <c r="J1915" s="2"/>
      <c r="K1915" s="2"/>
      <c r="L1915" s="2"/>
      <c r="M1915" s="3"/>
      <c r="N1915" s="2"/>
      <c r="O1915" s="2"/>
      <c r="P1915" s="2"/>
      <c r="Q1915" s="2" t="s">
        <v>87</v>
      </c>
      <c r="R1915" s="2"/>
      <c r="S1915" s="2"/>
      <c r="T1915" s="2"/>
      <c r="U1915" s="2"/>
      <c r="V1915" s="2"/>
      <c r="W1915" s="2">
        <v>5.0999999999999996</v>
      </c>
    </row>
    <row r="1916" spans="1:23">
      <c r="A1916" s="6"/>
      <c r="B1916" s="5"/>
      <c r="C1916" s="5"/>
      <c r="D1916" s="5"/>
      <c r="E1916" s="5"/>
      <c r="F1916" s="5"/>
      <c r="G1916" s="5"/>
      <c r="H1916" s="5" t="s">
        <v>38</v>
      </c>
      <c r="I1916" s="5"/>
      <c r="J1916" s="5"/>
      <c r="K1916" s="5"/>
      <c r="L1916" s="5"/>
      <c r="M1916" s="4"/>
      <c r="N1916" s="5"/>
      <c r="O1916" s="5"/>
      <c r="P1916" s="5"/>
      <c r="Q1916" s="5" t="s">
        <v>87</v>
      </c>
      <c r="R1916" s="5"/>
      <c r="S1916" s="5"/>
      <c r="T1916" s="5"/>
      <c r="U1916" s="5"/>
      <c r="V1916" s="5"/>
      <c r="W1916" s="5">
        <v>5.0999999999999996</v>
      </c>
    </row>
    <row r="1917" spans="1:23">
      <c r="A1917" s="6"/>
      <c r="B1917" s="5"/>
      <c r="C1917" s="5"/>
      <c r="D1917" s="5"/>
      <c r="E1917" s="5"/>
      <c r="F1917" s="5"/>
      <c r="G1917" s="5"/>
      <c r="H1917" s="5" t="s">
        <v>38</v>
      </c>
      <c r="I1917" s="5"/>
      <c r="J1917" s="5"/>
      <c r="K1917" s="5"/>
      <c r="L1917" s="5"/>
      <c r="M1917" s="4"/>
      <c r="N1917" s="5"/>
      <c r="O1917" s="5"/>
      <c r="P1917" s="5"/>
      <c r="Q1917" s="5" t="s">
        <v>87</v>
      </c>
      <c r="R1917" s="5"/>
      <c r="S1917" s="5"/>
      <c r="T1917" s="5"/>
      <c r="U1917" s="5"/>
      <c r="V1917" s="5"/>
      <c r="W1917" s="5">
        <v>5.0999999999999996</v>
      </c>
    </row>
    <row r="1918" spans="1:23">
      <c r="A1918" s="6"/>
      <c r="B1918" s="2"/>
      <c r="C1918" s="2"/>
      <c r="D1918" s="2"/>
      <c r="E1918" s="2"/>
      <c r="F1918" s="2"/>
      <c r="G1918" s="2"/>
      <c r="H1918" s="2" t="s">
        <v>38</v>
      </c>
      <c r="I1918" s="2"/>
      <c r="J1918" s="2"/>
      <c r="K1918" s="2"/>
      <c r="L1918" s="2"/>
      <c r="M1918" s="3"/>
      <c r="N1918" s="2"/>
      <c r="O1918" s="2"/>
      <c r="P1918" s="2"/>
      <c r="Q1918" s="2" t="s">
        <v>87</v>
      </c>
      <c r="R1918" s="2"/>
      <c r="S1918" s="2"/>
      <c r="T1918" s="2"/>
      <c r="U1918" s="2"/>
      <c r="V1918" s="2"/>
      <c r="W1918" s="2">
        <v>5.3</v>
      </c>
    </row>
    <row r="1919" spans="1:23">
      <c r="A1919" s="6"/>
      <c r="B1919" s="2"/>
      <c r="C1919" s="2"/>
      <c r="D1919" s="2"/>
      <c r="E1919" s="2"/>
      <c r="F1919" s="2"/>
      <c r="G1919" s="2"/>
      <c r="H1919" s="2" t="s">
        <v>38</v>
      </c>
      <c r="I1919" s="2"/>
      <c r="J1919" s="2"/>
      <c r="K1919" s="2"/>
      <c r="L1919" s="2"/>
      <c r="M1919" s="3"/>
      <c r="N1919" s="2"/>
      <c r="O1919" s="2"/>
      <c r="P1919" s="2"/>
      <c r="Q1919" s="2" t="s">
        <v>87</v>
      </c>
      <c r="R1919" s="2"/>
      <c r="S1919" s="2"/>
      <c r="T1919" s="2"/>
      <c r="U1919" s="2"/>
      <c r="V1919" s="2"/>
      <c r="W1919" s="2">
        <v>5.5</v>
      </c>
    </row>
    <row r="1920" spans="1:23">
      <c r="A1920" s="6"/>
      <c r="B1920" s="5"/>
      <c r="C1920" s="5"/>
      <c r="D1920" s="5"/>
      <c r="E1920" s="5"/>
      <c r="F1920" s="5"/>
      <c r="G1920" s="5"/>
      <c r="H1920" s="5" t="s">
        <v>38</v>
      </c>
      <c r="I1920" s="5"/>
      <c r="J1920" s="5"/>
      <c r="K1920" s="5"/>
      <c r="L1920" s="5"/>
      <c r="M1920" s="4"/>
      <c r="N1920" s="5"/>
      <c r="O1920" s="5"/>
      <c r="P1920" s="5"/>
      <c r="Q1920" s="5" t="s">
        <v>87</v>
      </c>
      <c r="R1920" s="5"/>
      <c r="S1920" s="5"/>
      <c r="T1920" s="5"/>
      <c r="U1920" s="5"/>
      <c r="V1920" s="5"/>
      <c r="W1920" s="5">
        <v>5.6</v>
      </c>
    </row>
    <row r="1921" spans="1:23">
      <c r="A1921" s="6"/>
      <c r="B1921" s="5"/>
      <c r="C1921" s="5"/>
      <c r="D1921" s="5"/>
      <c r="E1921" s="5"/>
      <c r="F1921" s="5"/>
      <c r="G1921" s="5"/>
      <c r="H1921" s="5" t="s">
        <v>38</v>
      </c>
      <c r="I1921" s="5"/>
      <c r="J1921" s="5"/>
      <c r="K1921" s="5"/>
      <c r="L1921" s="5"/>
      <c r="M1921" s="4"/>
      <c r="N1921" s="5"/>
      <c r="O1921" s="5"/>
      <c r="P1921" s="5"/>
      <c r="Q1921" s="5" t="s">
        <v>87</v>
      </c>
      <c r="R1921" s="5"/>
      <c r="S1921" s="5"/>
      <c r="T1921" s="5"/>
      <c r="U1921" s="5"/>
      <c r="V1921" s="5"/>
      <c r="W1921" s="5">
        <v>5.6</v>
      </c>
    </row>
    <row r="1922" spans="1:23">
      <c r="A1922" s="6"/>
      <c r="B1922" s="2"/>
      <c r="C1922" s="2"/>
      <c r="D1922" s="2"/>
      <c r="E1922" s="2"/>
      <c r="F1922" s="2"/>
      <c r="G1922" s="2"/>
      <c r="H1922" s="2" t="s">
        <v>38</v>
      </c>
      <c r="I1922" s="2"/>
      <c r="J1922" s="2"/>
      <c r="K1922" s="2"/>
      <c r="L1922" s="2"/>
      <c r="M1922" s="3"/>
      <c r="N1922" s="2"/>
      <c r="O1922" s="2"/>
      <c r="P1922" s="2"/>
      <c r="Q1922" s="2" t="s">
        <v>87</v>
      </c>
      <c r="R1922" s="2"/>
      <c r="S1922" s="2"/>
      <c r="T1922" s="2"/>
      <c r="U1922" s="2"/>
      <c r="V1922" s="2"/>
      <c r="W1922" s="2">
        <v>5.7</v>
      </c>
    </row>
    <row r="1923" spans="1:23">
      <c r="A1923" s="6"/>
      <c r="B1923" s="2"/>
      <c r="C1923" s="2"/>
      <c r="D1923" s="2"/>
      <c r="E1923" s="2"/>
      <c r="F1923" s="2"/>
      <c r="G1923" s="2"/>
      <c r="H1923" s="2" t="s">
        <v>38</v>
      </c>
      <c r="I1923" s="2"/>
      <c r="J1923" s="2"/>
      <c r="K1923" s="2"/>
      <c r="L1923" s="2"/>
      <c r="M1923" s="3"/>
      <c r="N1923" s="2"/>
      <c r="O1923" s="2"/>
      <c r="P1923" s="2"/>
      <c r="Q1923" s="2" t="s">
        <v>87</v>
      </c>
      <c r="R1923" s="2"/>
      <c r="S1923" s="2"/>
      <c r="T1923" s="2"/>
      <c r="U1923" s="2"/>
      <c r="V1923" s="2"/>
      <c r="W1923" s="2">
        <v>5.9</v>
      </c>
    </row>
    <row r="1924" spans="1:23">
      <c r="A1924" s="6"/>
      <c r="B1924" s="2"/>
      <c r="C1924" s="2"/>
      <c r="D1924" s="2"/>
      <c r="E1924" s="2"/>
      <c r="F1924" s="2"/>
      <c r="G1924" s="2"/>
      <c r="H1924" s="2" t="s">
        <v>38</v>
      </c>
      <c r="I1924" s="2"/>
      <c r="J1924" s="2"/>
      <c r="K1924" s="2"/>
      <c r="L1924" s="2"/>
      <c r="M1924" s="3"/>
      <c r="N1924" s="2"/>
      <c r="O1924" s="2"/>
      <c r="P1924" s="2"/>
      <c r="Q1924" s="2" t="s">
        <v>87</v>
      </c>
      <c r="R1924" s="2"/>
      <c r="S1924" s="2"/>
      <c r="T1924" s="2"/>
      <c r="U1924" s="2"/>
      <c r="V1924" s="2"/>
      <c r="W1924" s="2">
        <v>5.9</v>
      </c>
    </row>
    <row r="1925" spans="1:23">
      <c r="A1925" s="6"/>
      <c r="B1925" s="5"/>
      <c r="C1925" s="5"/>
      <c r="D1925" s="5"/>
      <c r="E1925" s="5"/>
      <c r="F1925" s="5"/>
      <c r="G1925" s="5"/>
      <c r="H1925" s="5" t="s">
        <v>38</v>
      </c>
      <c r="I1925" s="5"/>
      <c r="J1925" s="5"/>
      <c r="K1925" s="5"/>
      <c r="L1925" s="5"/>
      <c r="M1925" s="4"/>
      <c r="N1925" s="5"/>
      <c r="O1925" s="5"/>
      <c r="P1925" s="5"/>
      <c r="Q1925" s="5" t="s">
        <v>87</v>
      </c>
      <c r="R1925" s="5"/>
      <c r="S1925" s="5"/>
      <c r="T1925" s="5"/>
      <c r="U1925" s="5"/>
      <c r="V1925" s="5"/>
      <c r="W1925" s="5">
        <v>5.9</v>
      </c>
    </row>
    <row r="1926" spans="1:23">
      <c r="A1926" s="6"/>
      <c r="B1926" s="2"/>
      <c r="C1926" s="2"/>
      <c r="D1926" s="2"/>
      <c r="E1926" s="2"/>
      <c r="F1926" s="2"/>
      <c r="G1926" s="2"/>
      <c r="H1926" s="2" t="s">
        <v>38</v>
      </c>
      <c r="I1926" s="2"/>
      <c r="J1926" s="2"/>
      <c r="K1926" s="2"/>
      <c r="L1926" s="2"/>
      <c r="M1926" s="3"/>
      <c r="N1926" s="2"/>
      <c r="O1926" s="2"/>
      <c r="P1926" s="2"/>
      <c r="Q1926" s="2" t="s">
        <v>87</v>
      </c>
      <c r="R1926" s="2"/>
      <c r="S1926" s="2"/>
      <c r="T1926" s="2"/>
      <c r="U1926" s="2"/>
      <c r="V1926" s="2"/>
      <c r="W1926" s="2">
        <v>5.9</v>
      </c>
    </row>
    <row r="1927" spans="1:23">
      <c r="A1927" s="6"/>
      <c r="B1927" s="2"/>
      <c r="C1927" s="2"/>
      <c r="D1927" s="2"/>
      <c r="E1927" s="2"/>
      <c r="F1927" s="2"/>
      <c r="G1927" s="2"/>
      <c r="H1927" s="2" t="s">
        <v>38</v>
      </c>
      <c r="I1927" s="2"/>
      <c r="J1927" s="2"/>
      <c r="K1927" s="2"/>
      <c r="L1927" s="2"/>
      <c r="M1927" s="3"/>
      <c r="N1927" s="2"/>
      <c r="O1927" s="2"/>
      <c r="P1927" s="2"/>
      <c r="Q1927" s="2" t="s">
        <v>87</v>
      </c>
      <c r="R1927" s="2"/>
      <c r="S1927" s="2"/>
      <c r="T1927" s="2"/>
      <c r="U1927" s="2"/>
      <c r="V1927" s="2"/>
      <c r="W1927" s="2">
        <v>6.1</v>
      </c>
    </row>
    <row r="1928" spans="1:23">
      <c r="A1928" s="6"/>
      <c r="B1928" s="5"/>
      <c r="C1928" s="5"/>
      <c r="D1928" s="5"/>
      <c r="E1928" s="5"/>
      <c r="F1928" s="5"/>
      <c r="G1928" s="5"/>
      <c r="H1928" s="5" t="s">
        <v>38</v>
      </c>
      <c r="I1928" s="5"/>
      <c r="J1928" s="5"/>
      <c r="K1928" s="5"/>
      <c r="L1928" s="5"/>
      <c r="M1928" s="4"/>
      <c r="N1928" s="5"/>
      <c r="O1928" s="5"/>
      <c r="P1928" s="5"/>
      <c r="Q1928" s="5" t="s">
        <v>87</v>
      </c>
      <c r="R1928" s="5"/>
      <c r="S1928" s="5"/>
      <c r="T1928" s="5"/>
      <c r="U1928" s="5"/>
      <c r="V1928" s="5"/>
      <c r="W1928" s="5">
        <v>6.1</v>
      </c>
    </row>
    <row r="1929" spans="1:23">
      <c r="A1929" s="6"/>
      <c r="B1929" s="2"/>
      <c r="C1929" s="2"/>
      <c r="D1929" s="2"/>
      <c r="E1929" s="2"/>
      <c r="F1929" s="2"/>
      <c r="G1929" s="2"/>
      <c r="H1929" s="2" t="s">
        <v>38</v>
      </c>
      <c r="I1929" s="2"/>
      <c r="J1929" s="2"/>
      <c r="K1929" s="2"/>
      <c r="L1929" s="2"/>
      <c r="M1929" s="3"/>
      <c r="N1929" s="2"/>
      <c r="O1929" s="2"/>
      <c r="P1929" s="2"/>
      <c r="Q1929" s="2" t="s">
        <v>87</v>
      </c>
      <c r="R1929" s="2"/>
      <c r="S1929" s="2"/>
      <c r="T1929" s="2"/>
      <c r="U1929" s="2"/>
      <c r="V1929" s="2"/>
      <c r="W1929" s="2">
        <v>6.1</v>
      </c>
    </row>
    <row r="1930" spans="1:23">
      <c r="A1930" s="6"/>
      <c r="B1930" s="2"/>
      <c r="C1930" s="2"/>
      <c r="D1930" s="2"/>
      <c r="E1930" s="2"/>
      <c r="F1930" s="2"/>
      <c r="G1930" s="2"/>
      <c r="H1930" s="2" t="s">
        <v>38</v>
      </c>
      <c r="I1930" s="2"/>
      <c r="J1930" s="2"/>
      <c r="K1930" s="2"/>
      <c r="L1930" s="2"/>
      <c r="M1930" s="3"/>
      <c r="N1930" s="2"/>
      <c r="O1930" s="2"/>
      <c r="P1930" s="2"/>
      <c r="Q1930" s="2" t="s">
        <v>87</v>
      </c>
      <c r="R1930" s="2"/>
      <c r="S1930" s="2"/>
      <c r="T1930" s="2"/>
      <c r="U1930" s="2"/>
      <c r="V1930" s="2"/>
      <c r="W1930" s="2">
        <v>6.2</v>
      </c>
    </row>
    <row r="1931" spans="1:23">
      <c r="A1931" s="6"/>
      <c r="B1931" s="2"/>
      <c r="C1931" s="2"/>
      <c r="D1931" s="2"/>
      <c r="E1931" s="2"/>
      <c r="F1931" s="2"/>
      <c r="G1931" s="2"/>
      <c r="H1931" s="2" t="s">
        <v>38</v>
      </c>
      <c r="I1931" s="2"/>
      <c r="J1931" s="2"/>
      <c r="K1931" s="2"/>
      <c r="L1931" s="2"/>
      <c r="M1931" s="3"/>
      <c r="N1931" s="2"/>
      <c r="O1931" s="2"/>
      <c r="P1931" s="2"/>
      <c r="Q1931" s="2" t="s">
        <v>87</v>
      </c>
      <c r="R1931" s="2"/>
      <c r="S1931" s="2"/>
      <c r="T1931" s="2"/>
      <c r="U1931" s="2"/>
      <c r="V1931" s="2"/>
      <c r="W1931" s="2">
        <v>6.2</v>
      </c>
    </row>
    <row r="1932" spans="1:23">
      <c r="A1932" s="6"/>
      <c r="B1932" s="2"/>
      <c r="C1932" s="2"/>
      <c r="D1932" s="2"/>
      <c r="E1932" s="2"/>
      <c r="F1932" s="2"/>
      <c r="G1932" s="2"/>
      <c r="H1932" s="2" t="s">
        <v>38</v>
      </c>
      <c r="I1932" s="2"/>
      <c r="J1932" s="2"/>
      <c r="K1932" s="2"/>
      <c r="L1932" s="2"/>
      <c r="M1932" s="3"/>
      <c r="N1932" s="2"/>
      <c r="O1932" s="2"/>
      <c r="P1932" s="2"/>
      <c r="Q1932" s="2" t="s">
        <v>87</v>
      </c>
      <c r="R1932" s="2"/>
      <c r="S1932" s="2"/>
      <c r="T1932" s="2"/>
      <c r="U1932" s="2"/>
      <c r="V1932" s="2"/>
      <c r="W1932" s="2">
        <v>6.3</v>
      </c>
    </row>
    <row r="1933" spans="1:23">
      <c r="A1933" s="6"/>
      <c r="B1933" s="2"/>
      <c r="C1933" s="2"/>
      <c r="D1933" s="2"/>
      <c r="E1933" s="2"/>
      <c r="F1933" s="2"/>
      <c r="G1933" s="2"/>
      <c r="H1933" s="2" t="s">
        <v>38</v>
      </c>
      <c r="I1933" s="2"/>
      <c r="J1933" s="2"/>
      <c r="K1933" s="2"/>
      <c r="L1933" s="2"/>
      <c r="M1933" s="3"/>
      <c r="N1933" s="2"/>
      <c r="O1933" s="2"/>
      <c r="P1933" s="2"/>
      <c r="Q1933" s="2" t="s">
        <v>87</v>
      </c>
      <c r="R1933" s="2"/>
      <c r="S1933" s="2"/>
      <c r="T1933" s="2"/>
      <c r="U1933" s="2"/>
      <c r="V1933" s="2"/>
      <c r="W1933" s="2">
        <v>6.4</v>
      </c>
    </row>
    <row r="1934" spans="1:23">
      <c r="A1934" s="6"/>
      <c r="B1934" s="5"/>
      <c r="C1934" s="5"/>
      <c r="D1934" s="5"/>
      <c r="E1934" s="5"/>
      <c r="F1934" s="5"/>
      <c r="G1934" s="5"/>
      <c r="H1934" s="5" t="s">
        <v>38</v>
      </c>
      <c r="I1934" s="5"/>
      <c r="J1934" s="5"/>
      <c r="K1934" s="5"/>
      <c r="L1934" s="5"/>
      <c r="M1934" s="4"/>
      <c r="N1934" s="5"/>
      <c r="O1934" s="5"/>
      <c r="P1934" s="5"/>
      <c r="Q1934" s="5" t="s">
        <v>87</v>
      </c>
      <c r="R1934" s="5"/>
      <c r="S1934" s="5"/>
      <c r="T1934" s="5"/>
      <c r="U1934" s="5"/>
      <c r="V1934" s="5"/>
      <c r="W1934" s="5">
        <v>6.5</v>
      </c>
    </row>
    <row r="1935" spans="1:23">
      <c r="A1935" s="6"/>
      <c r="B1935" s="2"/>
      <c r="C1935" s="2"/>
      <c r="D1935" s="2"/>
      <c r="E1935" s="2"/>
      <c r="F1935" s="2"/>
      <c r="G1935" s="2"/>
      <c r="H1935" s="2" t="s">
        <v>38</v>
      </c>
      <c r="I1935" s="2"/>
      <c r="J1935" s="2"/>
      <c r="K1935" s="2"/>
      <c r="L1935" s="2"/>
      <c r="M1935" s="3"/>
      <c r="N1935" s="2"/>
      <c r="O1935" s="2"/>
      <c r="P1935" s="2"/>
      <c r="Q1935" s="2" t="s">
        <v>87</v>
      </c>
      <c r="R1935" s="2"/>
      <c r="S1935" s="2"/>
      <c r="T1935" s="2"/>
      <c r="U1935" s="2"/>
      <c r="V1935" s="2"/>
      <c r="W1935" s="2">
        <v>6.5</v>
      </c>
    </row>
    <row r="1936" spans="1:23">
      <c r="A1936" s="6"/>
      <c r="B1936" s="2"/>
      <c r="C1936" s="2"/>
      <c r="D1936" s="2"/>
      <c r="E1936" s="2"/>
      <c r="F1936" s="2"/>
      <c r="G1936" s="2"/>
      <c r="H1936" s="2" t="s">
        <v>38</v>
      </c>
      <c r="I1936" s="2"/>
      <c r="J1936" s="2"/>
      <c r="K1936" s="2"/>
      <c r="L1936" s="2"/>
      <c r="M1936" s="3"/>
      <c r="N1936" s="2"/>
      <c r="O1936" s="2"/>
      <c r="P1936" s="2"/>
      <c r="Q1936" s="2" t="s">
        <v>87</v>
      </c>
      <c r="R1936" s="2"/>
      <c r="S1936" s="2"/>
      <c r="T1936" s="2"/>
      <c r="U1936" s="2"/>
      <c r="V1936" s="2"/>
      <c r="W1936" s="2">
        <v>6.5</v>
      </c>
    </row>
    <row r="1937" spans="1:23">
      <c r="A1937" s="6"/>
      <c r="B1937" s="2"/>
      <c r="C1937" s="2"/>
      <c r="D1937" s="2"/>
      <c r="E1937" s="2"/>
      <c r="F1937" s="2"/>
      <c r="G1937" s="2"/>
      <c r="H1937" s="2" t="s">
        <v>38</v>
      </c>
      <c r="I1937" s="2"/>
      <c r="J1937" s="2"/>
      <c r="K1937" s="2"/>
      <c r="L1937" s="2"/>
      <c r="M1937" s="3"/>
      <c r="N1937" s="2"/>
      <c r="O1937" s="2"/>
      <c r="P1937" s="2"/>
      <c r="Q1937" s="2" t="s">
        <v>87</v>
      </c>
      <c r="R1937" s="2"/>
      <c r="S1937" s="2"/>
      <c r="T1937" s="2"/>
      <c r="U1937" s="2"/>
      <c r="V1937" s="2"/>
      <c r="W1937" s="2">
        <v>6.5</v>
      </c>
    </row>
    <row r="1938" spans="1:23">
      <c r="A1938" s="6"/>
      <c r="B1938" s="2"/>
      <c r="C1938" s="2"/>
      <c r="D1938" s="2"/>
      <c r="E1938" s="2"/>
      <c r="F1938" s="2"/>
      <c r="G1938" s="2"/>
      <c r="H1938" s="2" t="s">
        <v>38</v>
      </c>
      <c r="I1938" s="2"/>
      <c r="J1938" s="2"/>
      <c r="K1938" s="2"/>
      <c r="L1938" s="2"/>
      <c r="M1938" s="2"/>
      <c r="N1938" s="2"/>
      <c r="O1938" s="2"/>
      <c r="P1938" s="2"/>
      <c r="Q1938" s="2" t="s">
        <v>87</v>
      </c>
      <c r="R1938" s="2"/>
      <c r="S1938" s="2"/>
      <c r="T1938" s="2"/>
      <c r="U1938" s="2"/>
      <c r="V1938" s="2"/>
      <c r="W1938" s="2">
        <v>6.6</v>
      </c>
    </row>
    <row r="1939" spans="1:23">
      <c r="A1939" s="6"/>
      <c r="B1939" s="2"/>
      <c r="C1939" s="2"/>
      <c r="D1939" s="2"/>
      <c r="E1939" s="2"/>
      <c r="F1939" s="2"/>
      <c r="G1939" s="2"/>
      <c r="H1939" s="2" t="s">
        <v>38</v>
      </c>
      <c r="I1939" s="2"/>
      <c r="J1939" s="2"/>
      <c r="K1939" s="2"/>
      <c r="L1939" s="2"/>
      <c r="M1939" s="2"/>
      <c r="N1939" s="2"/>
      <c r="O1939" s="2"/>
      <c r="P1939" s="2"/>
      <c r="Q1939" s="2" t="s">
        <v>87</v>
      </c>
      <c r="R1939" s="2"/>
      <c r="S1939" s="2"/>
      <c r="T1939" s="2"/>
      <c r="U1939" s="2"/>
      <c r="V1939" s="2"/>
      <c r="W1939" s="2">
        <v>6.6</v>
      </c>
    </row>
    <row r="1940" spans="1:23">
      <c r="A1940" s="6"/>
      <c r="B1940" s="5"/>
      <c r="C1940" s="5"/>
      <c r="D1940" s="5"/>
      <c r="E1940" s="5"/>
      <c r="F1940" s="5"/>
      <c r="G1940" s="5"/>
      <c r="H1940" s="5" t="s">
        <v>38</v>
      </c>
      <c r="I1940" s="5"/>
      <c r="J1940" s="5"/>
      <c r="K1940" s="5"/>
      <c r="L1940" s="5"/>
      <c r="M1940" s="5"/>
      <c r="N1940" s="5"/>
      <c r="O1940" s="5"/>
      <c r="P1940" s="5"/>
      <c r="Q1940" s="5" t="s">
        <v>87</v>
      </c>
      <c r="R1940" s="5"/>
      <c r="S1940" s="5"/>
      <c r="T1940" s="5"/>
      <c r="U1940" s="5"/>
      <c r="V1940" s="5"/>
      <c r="W1940" s="5">
        <v>6.6</v>
      </c>
    </row>
    <row r="1941" spans="1:23">
      <c r="A1941" s="6"/>
      <c r="B1941" s="2"/>
      <c r="C1941" s="2"/>
      <c r="D1941" s="2"/>
      <c r="E1941" s="2"/>
      <c r="F1941" s="2"/>
      <c r="G1941" s="2"/>
      <c r="H1941" s="2" t="s">
        <v>38</v>
      </c>
      <c r="I1941" s="2"/>
      <c r="J1941" s="2"/>
      <c r="K1941" s="2"/>
      <c r="L1941" s="2"/>
      <c r="M1941" s="2"/>
      <c r="N1941" s="2"/>
      <c r="O1941" s="2"/>
      <c r="P1941" s="2"/>
      <c r="Q1941" s="2" t="s">
        <v>87</v>
      </c>
      <c r="R1941" s="2"/>
      <c r="S1941" s="2"/>
      <c r="T1941" s="2"/>
      <c r="U1941" s="2"/>
      <c r="V1941" s="2"/>
      <c r="W1941" s="2">
        <v>6.7</v>
      </c>
    </row>
    <row r="1942" spans="1:23">
      <c r="A1942" s="6"/>
      <c r="B1942" s="5"/>
      <c r="C1942" s="5"/>
      <c r="D1942" s="5"/>
      <c r="E1942" s="5"/>
      <c r="F1942" s="5"/>
      <c r="G1942" s="5"/>
      <c r="H1942" s="5" t="s">
        <v>38</v>
      </c>
      <c r="I1942" s="5"/>
      <c r="J1942" s="5"/>
      <c r="K1942" s="5"/>
      <c r="L1942" s="5"/>
      <c r="M1942" s="5"/>
      <c r="N1942" s="5"/>
      <c r="O1942" s="5"/>
      <c r="P1942" s="5"/>
      <c r="Q1942" s="5" t="s">
        <v>87</v>
      </c>
      <c r="R1942" s="5"/>
      <c r="S1942" s="5"/>
      <c r="T1942" s="5"/>
      <c r="U1942" s="5"/>
      <c r="V1942" s="5"/>
      <c r="W1942" s="5">
        <v>6.7</v>
      </c>
    </row>
    <row r="1943" spans="1:23">
      <c r="A1943" s="6"/>
      <c r="B1943" s="2"/>
      <c r="C1943" s="2"/>
      <c r="D1943" s="2"/>
      <c r="E1943" s="2"/>
      <c r="F1943" s="2"/>
      <c r="G1943" s="2"/>
      <c r="H1943" s="2" t="s">
        <v>38</v>
      </c>
      <c r="I1943" s="2"/>
      <c r="J1943" s="2"/>
      <c r="K1943" s="2"/>
      <c r="L1943" s="2"/>
      <c r="M1943" s="2"/>
      <c r="N1943" s="2"/>
      <c r="O1943" s="2"/>
      <c r="P1943" s="2"/>
      <c r="Q1943" s="2" t="s">
        <v>87</v>
      </c>
      <c r="R1943" s="2"/>
      <c r="S1943" s="2"/>
      <c r="T1943" s="2"/>
      <c r="U1943" s="2"/>
      <c r="V1943" s="2"/>
      <c r="W1943" s="2">
        <v>6.7</v>
      </c>
    </row>
    <row r="1944" spans="1:23">
      <c r="A1944" s="6"/>
      <c r="B1944" s="2"/>
      <c r="C1944" s="2"/>
      <c r="D1944" s="2"/>
      <c r="E1944" s="2"/>
      <c r="F1944" s="2"/>
      <c r="G1944" s="2"/>
      <c r="H1944" s="2" t="s">
        <v>38</v>
      </c>
      <c r="I1944" s="2"/>
      <c r="J1944" s="2"/>
      <c r="K1944" s="2"/>
      <c r="L1944" s="2"/>
      <c r="M1944" s="2"/>
      <c r="N1944" s="2"/>
      <c r="O1944" s="2"/>
      <c r="P1944" s="2"/>
      <c r="Q1944" s="2" t="s">
        <v>87</v>
      </c>
      <c r="R1944" s="2"/>
      <c r="S1944" s="2"/>
      <c r="T1944" s="2"/>
      <c r="U1944" s="2"/>
      <c r="V1944" s="2"/>
      <c r="W1944" s="2">
        <v>6.7</v>
      </c>
    </row>
    <row r="1945" spans="1:23">
      <c r="A1945" s="6"/>
      <c r="B1945" s="2"/>
      <c r="C1945" s="2"/>
      <c r="D1945" s="2"/>
      <c r="E1945" s="2"/>
      <c r="F1945" s="2"/>
      <c r="G1945" s="2"/>
      <c r="H1945" s="2" t="s">
        <v>38</v>
      </c>
      <c r="I1945" s="2"/>
      <c r="J1945" s="2"/>
      <c r="K1945" s="2"/>
      <c r="L1945" s="2"/>
      <c r="M1945" s="2"/>
      <c r="N1945" s="2"/>
      <c r="O1945" s="2"/>
      <c r="P1945" s="2"/>
      <c r="Q1945" s="2" t="s">
        <v>87</v>
      </c>
      <c r="R1945" s="2"/>
      <c r="S1945" s="2"/>
      <c r="T1945" s="2"/>
      <c r="U1945" s="2"/>
      <c r="V1945" s="2"/>
      <c r="W1945" s="2">
        <v>6.7</v>
      </c>
    </row>
    <row r="1946" spans="1:23">
      <c r="A1946" s="6"/>
      <c r="B1946" s="2"/>
      <c r="C1946" s="2"/>
      <c r="D1946" s="2"/>
      <c r="E1946" s="2"/>
      <c r="F1946" s="2"/>
      <c r="G1946" s="2"/>
      <c r="H1946" s="2" t="s">
        <v>38</v>
      </c>
      <c r="I1946" s="2"/>
      <c r="J1946" s="2"/>
      <c r="K1946" s="2"/>
      <c r="L1946" s="2"/>
      <c r="M1946" s="2"/>
      <c r="N1946" s="2"/>
      <c r="O1946" s="2"/>
      <c r="P1946" s="2"/>
      <c r="Q1946" s="2" t="s">
        <v>87</v>
      </c>
      <c r="R1946" s="2"/>
      <c r="S1946" s="2"/>
      <c r="T1946" s="2"/>
      <c r="U1946" s="2"/>
      <c r="V1946" s="2"/>
      <c r="W1946" s="2">
        <v>6.7</v>
      </c>
    </row>
    <row r="1947" spans="1:23">
      <c r="A1947" s="6"/>
      <c r="B1947" s="2"/>
      <c r="C1947" s="2"/>
      <c r="D1947" s="2"/>
      <c r="E1947" s="2"/>
      <c r="F1947" s="2"/>
      <c r="G1947" s="2"/>
      <c r="H1947" s="2" t="s">
        <v>38</v>
      </c>
      <c r="I1947" s="2"/>
      <c r="J1947" s="2"/>
      <c r="K1947" s="2"/>
      <c r="L1947" s="2"/>
      <c r="M1947" s="2"/>
      <c r="N1947" s="2"/>
      <c r="O1947" s="2"/>
      <c r="P1947" s="2"/>
      <c r="Q1947" s="2" t="s">
        <v>87</v>
      </c>
      <c r="R1947" s="2"/>
      <c r="S1947" s="2"/>
      <c r="T1947" s="2"/>
      <c r="U1947" s="2"/>
      <c r="V1947" s="2"/>
      <c r="W1947" s="2">
        <v>6.7</v>
      </c>
    </row>
    <row r="1948" spans="1:23">
      <c r="A1948" s="6"/>
      <c r="B1948" s="5"/>
      <c r="C1948" s="5"/>
      <c r="D1948" s="5"/>
      <c r="E1948" s="5"/>
      <c r="F1948" s="5"/>
      <c r="G1948" s="5"/>
      <c r="H1948" s="5" t="s">
        <v>38</v>
      </c>
      <c r="I1948" s="5"/>
      <c r="J1948" s="5"/>
      <c r="K1948" s="5"/>
      <c r="L1948" s="5"/>
      <c r="M1948" s="5"/>
      <c r="N1948" s="5"/>
      <c r="O1948" s="5"/>
      <c r="P1948" s="5"/>
      <c r="Q1948" s="5" t="s">
        <v>87</v>
      </c>
      <c r="R1948" s="5"/>
      <c r="S1948" s="5"/>
      <c r="T1948" s="5"/>
      <c r="U1948" s="5"/>
      <c r="V1948" s="5"/>
      <c r="W1948" s="5">
        <v>6.7</v>
      </c>
    </row>
    <row r="1949" spans="1:23">
      <c r="A1949" s="6"/>
      <c r="B1949" s="5"/>
      <c r="C1949" s="5"/>
      <c r="D1949" s="5"/>
      <c r="E1949" s="5"/>
      <c r="F1949" s="5"/>
      <c r="G1949" s="5"/>
      <c r="H1949" s="5" t="s">
        <v>38</v>
      </c>
      <c r="I1949" s="5"/>
      <c r="J1949" s="5"/>
      <c r="K1949" s="5"/>
      <c r="L1949" s="5"/>
      <c r="M1949" s="5"/>
      <c r="N1949" s="5"/>
      <c r="O1949" s="5"/>
      <c r="P1949" s="5"/>
      <c r="Q1949" s="5" t="s">
        <v>87</v>
      </c>
      <c r="R1949" s="5"/>
      <c r="S1949" s="5"/>
      <c r="T1949" s="5"/>
      <c r="U1949" s="5"/>
      <c r="V1949" s="5"/>
      <c r="W1949" s="5">
        <v>6.7</v>
      </c>
    </row>
    <row r="1950" spans="1:23">
      <c r="A1950" s="6"/>
      <c r="B1950" s="5"/>
      <c r="C1950" s="5"/>
      <c r="D1950" s="5"/>
      <c r="E1950" s="5"/>
      <c r="F1950" s="5"/>
      <c r="G1950" s="5"/>
      <c r="H1950" s="5" t="s">
        <v>38</v>
      </c>
      <c r="I1950" s="5"/>
      <c r="J1950" s="5"/>
      <c r="K1950" s="5"/>
      <c r="L1950" s="5"/>
      <c r="M1950" s="5"/>
      <c r="N1950" s="5"/>
      <c r="O1950" s="5"/>
      <c r="P1950" s="5"/>
      <c r="Q1950" s="5" t="s">
        <v>87</v>
      </c>
      <c r="R1950" s="5"/>
      <c r="S1950" s="5"/>
      <c r="T1950" s="5"/>
      <c r="U1950" s="5"/>
      <c r="V1950" s="5"/>
      <c r="W1950" s="5">
        <v>6.8</v>
      </c>
    </row>
    <row r="1951" spans="1:23">
      <c r="A1951" s="6"/>
      <c r="B1951" s="5"/>
      <c r="C1951" s="5"/>
      <c r="D1951" s="5"/>
      <c r="E1951" s="5"/>
      <c r="F1951" s="5"/>
      <c r="G1951" s="5"/>
      <c r="H1951" s="5" t="s">
        <v>38</v>
      </c>
      <c r="I1951" s="5"/>
      <c r="J1951" s="5"/>
      <c r="K1951" s="5"/>
      <c r="L1951" s="5"/>
      <c r="M1951" s="5"/>
      <c r="N1951" s="5"/>
      <c r="O1951" s="5"/>
      <c r="P1951" s="5"/>
      <c r="Q1951" s="5" t="s">
        <v>87</v>
      </c>
      <c r="R1951" s="5"/>
      <c r="S1951" s="5"/>
      <c r="T1951" s="5"/>
      <c r="U1951" s="5"/>
      <c r="V1951" s="5"/>
      <c r="W1951" s="5">
        <v>6.8</v>
      </c>
    </row>
    <row r="1952" spans="1:23">
      <c r="A1952" s="6"/>
      <c r="B1952" s="5"/>
      <c r="C1952" s="5"/>
      <c r="D1952" s="5"/>
      <c r="E1952" s="5"/>
      <c r="F1952" s="5"/>
      <c r="G1952" s="5"/>
      <c r="H1952" s="5" t="s">
        <v>38</v>
      </c>
      <c r="I1952" s="5"/>
      <c r="J1952" s="5"/>
      <c r="K1952" s="5"/>
      <c r="L1952" s="5"/>
      <c r="M1952" s="5"/>
      <c r="N1952" s="5"/>
      <c r="O1952" s="5"/>
      <c r="P1952" s="5"/>
      <c r="Q1952" s="5" t="s">
        <v>87</v>
      </c>
      <c r="R1952" s="5"/>
      <c r="S1952" s="5"/>
      <c r="T1952" s="5"/>
      <c r="U1952" s="5"/>
      <c r="V1952" s="5"/>
      <c r="W1952" s="5">
        <v>6.8</v>
      </c>
    </row>
    <row r="1953" spans="1:23">
      <c r="A1953" s="6"/>
      <c r="B1953" s="2"/>
      <c r="C1953" s="2"/>
      <c r="D1953" s="2"/>
      <c r="E1953" s="2"/>
      <c r="F1953" s="2"/>
      <c r="G1953" s="2"/>
      <c r="H1953" s="2" t="s">
        <v>38</v>
      </c>
      <c r="I1953" s="2"/>
      <c r="J1953" s="2"/>
      <c r="K1953" s="2"/>
      <c r="L1953" s="2"/>
      <c r="M1953" s="2"/>
      <c r="N1953" s="2"/>
      <c r="O1953" s="2"/>
      <c r="P1953" s="2"/>
      <c r="Q1953" s="2" t="s">
        <v>87</v>
      </c>
      <c r="R1953" s="2"/>
      <c r="S1953" s="2"/>
      <c r="T1953" s="2"/>
      <c r="U1953" s="2"/>
      <c r="V1953" s="2"/>
      <c r="W1953" s="2">
        <v>6.8</v>
      </c>
    </row>
    <row r="1954" spans="1:23">
      <c r="A1954" s="6"/>
      <c r="B1954" s="5"/>
      <c r="C1954" s="5"/>
      <c r="D1954" s="5"/>
      <c r="E1954" s="5"/>
      <c r="F1954" s="5"/>
      <c r="G1954" s="5"/>
      <c r="H1954" s="5" t="s">
        <v>38</v>
      </c>
      <c r="I1954" s="5"/>
      <c r="J1954" s="5"/>
      <c r="K1954" s="5"/>
      <c r="L1954" s="5"/>
      <c r="M1954" s="5"/>
      <c r="N1954" s="5"/>
      <c r="O1954" s="5"/>
      <c r="P1954" s="5"/>
      <c r="Q1954" s="5" t="s">
        <v>87</v>
      </c>
      <c r="R1954" s="5"/>
      <c r="S1954" s="5"/>
      <c r="T1954" s="5"/>
      <c r="U1954" s="5"/>
      <c r="V1954" s="5"/>
      <c r="W1954" s="5">
        <v>6.8</v>
      </c>
    </row>
    <row r="1955" spans="1:23">
      <c r="A1955" s="6"/>
      <c r="B1955" s="2"/>
      <c r="C1955" s="2"/>
      <c r="D1955" s="2"/>
      <c r="E1955" s="2"/>
      <c r="F1955" s="2"/>
      <c r="G1955" s="2"/>
      <c r="H1955" s="2" t="s">
        <v>38</v>
      </c>
      <c r="I1955" s="2"/>
      <c r="J1955" s="2"/>
      <c r="K1955" s="2"/>
      <c r="L1955" s="2"/>
      <c r="M1955" s="2"/>
      <c r="N1955" s="2"/>
      <c r="O1955" s="2"/>
      <c r="P1955" s="2"/>
      <c r="Q1955" s="2" t="s">
        <v>87</v>
      </c>
      <c r="R1955" s="2"/>
      <c r="S1955" s="2"/>
      <c r="T1955" s="2"/>
      <c r="U1955" s="2"/>
      <c r="V1955" s="2"/>
      <c r="W1955" s="2">
        <v>6.8</v>
      </c>
    </row>
    <row r="1956" spans="1:23">
      <c r="A1956" s="6"/>
      <c r="B1956" s="5"/>
      <c r="C1956" s="5"/>
      <c r="D1956" s="5"/>
      <c r="E1956" s="5"/>
      <c r="F1956" s="5"/>
      <c r="G1956" s="5"/>
      <c r="H1956" s="5" t="s">
        <v>38</v>
      </c>
      <c r="I1956" s="5"/>
      <c r="J1956" s="5"/>
      <c r="K1956" s="5"/>
      <c r="L1956" s="5"/>
      <c r="M1956" s="5"/>
      <c r="N1956" s="5"/>
      <c r="O1956" s="5"/>
      <c r="P1956" s="5"/>
      <c r="Q1956" s="5" t="s">
        <v>87</v>
      </c>
      <c r="R1956" s="5"/>
      <c r="S1956" s="5"/>
      <c r="T1956" s="5"/>
      <c r="U1956" s="5"/>
      <c r="V1956" s="5"/>
      <c r="W1956" s="5">
        <v>6.9</v>
      </c>
    </row>
    <row r="1957" spans="1:23">
      <c r="A1957" s="6"/>
      <c r="B1957" s="5"/>
      <c r="C1957" s="5"/>
      <c r="D1957" s="5"/>
      <c r="E1957" s="5"/>
      <c r="F1957" s="5"/>
      <c r="G1957" s="5"/>
      <c r="H1957" s="5" t="s">
        <v>38</v>
      </c>
      <c r="I1957" s="5"/>
      <c r="J1957" s="5"/>
      <c r="K1957" s="5"/>
      <c r="L1957" s="5"/>
      <c r="M1957" s="5"/>
      <c r="N1957" s="5"/>
      <c r="O1957" s="5"/>
      <c r="P1957" s="5"/>
      <c r="Q1957" s="5" t="s">
        <v>87</v>
      </c>
      <c r="R1957" s="5"/>
      <c r="S1957" s="5"/>
      <c r="T1957" s="5"/>
      <c r="U1957" s="5"/>
      <c r="V1957" s="5"/>
      <c r="W1957" s="5">
        <v>6.9</v>
      </c>
    </row>
    <row r="1958" spans="1:23">
      <c r="A1958" s="6"/>
      <c r="B1958" s="2"/>
      <c r="C1958" s="2"/>
      <c r="D1958" s="2"/>
      <c r="E1958" s="2"/>
      <c r="F1958" s="2"/>
      <c r="G1958" s="2"/>
      <c r="H1958" s="2" t="s">
        <v>38</v>
      </c>
      <c r="I1958" s="2"/>
      <c r="J1958" s="2"/>
      <c r="K1958" s="2"/>
      <c r="L1958" s="2"/>
      <c r="M1958" s="2"/>
      <c r="N1958" s="2"/>
      <c r="O1958" s="2"/>
      <c r="P1958" s="2"/>
      <c r="Q1958" s="2" t="s">
        <v>87</v>
      </c>
      <c r="R1958" s="2"/>
      <c r="S1958" s="2"/>
      <c r="T1958" s="2"/>
      <c r="U1958" s="2"/>
      <c r="V1958" s="2"/>
      <c r="W1958" s="2">
        <v>6.9</v>
      </c>
    </row>
    <row r="1959" spans="1:23">
      <c r="A1959" s="6"/>
      <c r="B1959" s="5"/>
      <c r="C1959" s="5"/>
      <c r="D1959" s="5"/>
      <c r="E1959" s="5"/>
      <c r="F1959" s="5"/>
      <c r="G1959" s="5"/>
      <c r="H1959" s="5" t="s">
        <v>38</v>
      </c>
      <c r="I1959" s="5"/>
      <c r="J1959" s="5"/>
      <c r="K1959" s="5"/>
      <c r="L1959" s="5"/>
      <c r="M1959" s="5"/>
      <c r="N1959" s="5"/>
      <c r="O1959" s="5"/>
      <c r="P1959" s="5"/>
      <c r="Q1959" s="5" t="s">
        <v>87</v>
      </c>
      <c r="R1959" s="5"/>
      <c r="S1959" s="5"/>
      <c r="T1959" s="5"/>
      <c r="U1959" s="5"/>
      <c r="V1959" s="5"/>
      <c r="W1959" s="5">
        <v>6.9</v>
      </c>
    </row>
    <row r="1960" spans="1:23">
      <c r="A1960" s="6"/>
      <c r="B1960" s="5"/>
      <c r="C1960" s="5"/>
      <c r="D1960" s="5"/>
      <c r="E1960" s="5"/>
      <c r="F1960" s="5"/>
      <c r="G1960" s="5"/>
      <c r="H1960" s="5" t="s">
        <v>38</v>
      </c>
      <c r="I1960" s="5"/>
      <c r="J1960" s="5"/>
      <c r="K1960" s="5"/>
      <c r="L1960" s="5"/>
      <c r="M1960" s="5"/>
      <c r="N1960" s="5"/>
      <c r="O1960" s="5"/>
      <c r="P1960" s="5"/>
      <c r="Q1960" s="5" t="s">
        <v>87</v>
      </c>
      <c r="R1960" s="5"/>
      <c r="S1960" s="5"/>
      <c r="T1960" s="5"/>
      <c r="U1960" s="5"/>
      <c r="V1960" s="5"/>
      <c r="W1960" s="5">
        <v>6.9</v>
      </c>
    </row>
    <row r="1961" spans="1:23">
      <c r="A1961" s="6"/>
      <c r="B1961" s="2"/>
      <c r="C1961" s="2"/>
      <c r="D1961" s="2"/>
      <c r="E1961" s="2"/>
      <c r="F1961" s="2"/>
      <c r="G1961" s="2"/>
      <c r="H1961" s="2" t="s">
        <v>38</v>
      </c>
      <c r="I1961" s="2"/>
      <c r="J1961" s="2"/>
      <c r="K1961" s="2"/>
      <c r="L1961" s="2"/>
      <c r="M1961" s="2"/>
      <c r="N1961" s="2"/>
      <c r="O1961" s="2"/>
      <c r="P1961" s="2"/>
      <c r="Q1961" s="2" t="s">
        <v>87</v>
      </c>
      <c r="R1961" s="2"/>
      <c r="S1961" s="2"/>
      <c r="T1961" s="2"/>
      <c r="U1961" s="2"/>
      <c r="V1961" s="2"/>
      <c r="W1961" s="2">
        <v>6.9</v>
      </c>
    </row>
    <row r="1962" spans="1:23">
      <c r="A1962" s="6"/>
      <c r="B1962" s="5"/>
      <c r="C1962" s="5"/>
      <c r="D1962" s="5"/>
      <c r="E1962" s="5"/>
      <c r="F1962" s="5"/>
      <c r="G1962" s="5"/>
      <c r="H1962" s="5" t="s">
        <v>38</v>
      </c>
      <c r="I1962" s="5"/>
      <c r="J1962" s="5"/>
      <c r="K1962" s="5"/>
      <c r="L1962" s="5"/>
      <c r="M1962" s="5"/>
      <c r="N1962" s="5"/>
      <c r="O1962" s="5"/>
      <c r="P1962" s="5"/>
      <c r="Q1962" s="5" t="s">
        <v>87</v>
      </c>
      <c r="R1962" s="5"/>
      <c r="S1962" s="5"/>
      <c r="T1962" s="5"/>
      <c r="U1962" s="5"/>
      <c r="V1962" s="5"/>
      <c r="W1962" s="5">
        <v>6.9</v>
      </c>
    </row>
    <row r="1963" spans="1:23">
      <c r="A1963" s="6"/>
      <c r="B1963" s="2"/>
      <c r="C1963" s="2"/>
      <c r="D1963" s="2"/>
      <c r="E1963" s="2"/>
      <c r="F1963" s="2"/>
      <c r="G1963" s="2"/>
      <c r="H1963" s="2" t="s">
        <v>38</v>
      </c>
      <c r="I1963" s="2"/>
      <c r="J1963" s="2"/>
      <c r="K1963" s="2"/>
      <c r="L1963" s="2"/>
      <c r="M1963" s="2"/>
      <c r="N1963" s="2"/>
      <c r="O1963" s="2"/>
      <c r="P1963" s="2"/>
      <c r="Q1963" s="2" t="s">
        <v>87</v>
      </c>
      <c r="R1963" s="2"/>
      <c r="S1963" s="2"/>
      <c r="T1963" s="2"/>
      <c r="U1963" s="2"/>
      <c r="V1963" s="2"/>
      <c r="W1963" s="2">
        <v>6.9</v>
      </c>
    </row>
    <row r="1964" spans="1:23">
      <c r="A1964" s="6"/>
      <c r="B1964" s="2"/>
      <c r="C1964" s="2"/>
      <c r="D1964" s="2"/>
      <c r="E1964" s="2"/>
      <c r="F1964" s="2"/>
      <c r="G1964" s="2"/>
      <c r="H1964" s="2" t="s">
        <v>38</v>
      </c>
      <c r="I1964" s="2"/>
      <c r="J1964" s="2"/>
      <c r="K1964" s="2"/>
      <c r="L1964" s="2"/>
      <c r="M1964" s="2"/>
      <c r="N1964" s="2"/>
      <c r="O1964" s="2"/>
      <c r="P1964" s="2"/>
      <c r="Q1964" s="2" t="s">
        <v>87</v>
      </c>
      <c r="R1964" s="2"/>
      <c r="S1964" s="2"/>
      <c r="T1964" s="2"/>
      <c r="U1964" s="2"/>
      <c r="V1964" s="2"/>
      <c r="W1964" s="2">
        <v>7</v>
      </c>
    </row>
    <row r="1965" spans="1:23">
      <c r="A1965" s="6"/>
      <c r="B1965" s="5"/>
      <c r="C1965" s="5"/>
      <c r="D1965" s="5"/>
      <c r="E1965" s="5"/>
      <c r="F1965" s="5"/>
      <c r="G1965" s="5"/>
      <c r="H1965" s="5" t="s">
        <v>38</v>
      </c>
      <c r="I1965" s="5"/>
      <c r="J1965" s="5"/>
      <c r="K1965" s="5"/>
      <c r="L1965" s="5"/>
      <c r="M1965" s="5"/>
      <c r="N1965" s="5"/>
      <c r="O1965" s="5"/>
      <c r="P1965" s="5"/>
      <c r="Q1965" s="5" t="s">
        <v>87</v>
      </c>
      <c r="R1965" s="5"/>
      <c r="S1965" s="5"/>
      <c r="T1965" s="5"/>
      <c r="U1965" s="5"/>
      <c r="V1965" s="5"/>
      <c r="W1965" s="5">
        <v>7</v>
      </c>
    </row>
    <row r="1966" spans="1:23">
      <c r="A1966" s="6"/>
      <c r="B1966" s="5"/>
      <c r="C1966" s="5"/>
      <c r="D1966" s="5"/>
      <c r="E1966" s="5"/>
      <c r="F1966" s="5"/>
      <c r="G1966" s="5"/>
      <c r="H1966" s="5" t="s">
        <v>38</v>
      </c>
      <c r="I1966" s="5"/>
      <c r="J1966" s="5"/>
      <c r="K1966" s="5"/>
      <c r="L1966" s="5"/>
      <c r="M1966" s="5"/>
      <c r="N1966" s="5"/>
      <c r="O1966" s="5"/>
      <c r="P1966" s="5"/>
      <c r="Q1966" s="5" t="s">
        <v>87</v>
      </c>
      <c r="R1966" s="5"/>
      <c r="S1966" s="5"/>
      <c r="T1966" s="5"/>
      <c r="U1966" s="5"/>
      <c r="V1966" s="5"/>
      <c r="W1966" s="5">
        <v>7</v>
      </c>
    </row>
    <row r="1967" spans="1:23">
      <c r="A1967" s="6"/>
      <c r="B1967" s="5"/>
      <c r="C1967" s="5"/>
      <c r="D1967" s="5"/>
      <c r="E1967" s="5"/>
      <c r="F1967" s="5"/>
      <c r="G1967" s="5"/>
      <c r="H1967" s="5" t="s">
        <v>38</v>
      </c>
      <c r="I1967" s="5"/>
      <c r="J1967" s="5"/>
      <c r="K1967" s="5"/>
      <c r="L1967" s="5"/>
      <c r="M1967" s="5"/>
      <c r="N1967" s="5"/>
      <c r="O1967" s="5"/>
      <c r="P1967" s="5"/>
      <c r="Q1967" s="5" t="s">
        <v>87</v>
      </c>
      <c r="R1967" s="5"/>
      <c r="S1967" s="5"/>
      <c r="T1967" s="5"/>
      <c r="U1967" s="5"/>
      <c r="V1967" s="5"/>
      <c r="W1967" s="5">
        <v>7.1</v>
      </c>
    </row>
    <row r="1968" spans="1:23">
      <c r="A1968" s="6"/>
      <c r="B1968" s="5"/>
      <c r="C1968" s="5"/>
      <c r="D1968" s="5"/>
      <c r="E1968" s="5"/>
      <c r="F1968" s="5"/>
      <c r="G1968" s="5"/>
      <c r="H1968" s="5" t="s">
        <v>38</v>
      </c>
      <c r="I1968" s="5"/>
      <c r="J1968" s="5"/>
      <c r="K1968" s="5"/>
      <c r="L1968" s="5"/>
      <c r="M1968" s="5"/>
      <c r="N1968" s="5"/>
      <c r="O1968" s="5"/>
      <c r="P1968" s="5"/>
      <c r="Q1968" s="5" t="s">
        <v>87</v>
      </c>
      <c r="R1968" s="5"/>
      <c r="S1968" s="5"/>
      <c r="T1968" s="5"/>
      <c r="U1968" s="5"/>
      <c r="V1968" s="5"/>
      <c r="W1968" s="5">
        <v>7.1</v>
      </c>
    </row>
    <row r="1969" spans="1:23">
      <c r="A1969" s="6"/>
      <c r="B1969" s="2"/>
      <c r="C1969" s="2"/>
      <c r="D1969" s="2"/>
      <c r="E1969" s="2"/>
      <c r="F1969" s="2"/>
      <c r="G1969" s="2"/>
      <c r="H1969" s="2" t="s">
        <v>38</v>
      </c>
      <c r="I1969" s="2"/>
      <c r="J1969" s="2"/>
      <c r="K1969" s="2"/>
      <c r="L1969" s="2"/>
      <c r="M1969" s="2"/>
      <c r="N1969" s="2"/>
      <c r="O1969" s="2"/>
      <c r="P1969" s="2"/>
      <c r="Q1969" s="2" t="s">
        <v>87</v>
      </c>
      <c r="R1969" s="2"/>
      <c r="S1969" s="2"/>
      <c r="T1969" s="2"/>
      <c r="U1969" s="2"/>
      <c r="V1969" s="2"/>
      <c r="W1969" s="2">
        <v>7.1</v>
      </c>
    </row>
    <row r="1970" spans="1:23">
      <c r="A1970" s="6"/>
      <c r="B1970" s="5"/>
      <c r="C1970" s="5"/>
      <c r="D1970" s="5"/>
      <c r="E1970" s="5"/>
      <c r="F1970" s="5"/>
      <c r="G1970" s="5"/>
      <c r="H1970" s="5" t="s">
        <v>38</v>
      </c>
      <c r="I1970" s="5"/>
      <c r="J1970" s="5"/>
      <c r="K1970" s="5"/>
      <c r="L1970" s="5"/>
      <c r="M1970" s="5"/>
      <c r="N1970" s="5"/>
      <c r="O1970" s="5"/>
      <c r="P1970" s="5"/>
      <c r="Q1970" s="5" t="s">
        <v>87</v>
      </c>
      <c r="R1970" s="5"/>
      <c r="S1970" s="5"/>
      <c r="T1970" s="5"/>
      <c r="U1970" s="5"/>
      <c r="V1970" s="5"/>
      <c r="W1970" s="5">
        <v>7.1</v>
      </c>
    </row>
    <row r="1971" spans="1:23">
      <c r="A1971" s="6"/>
      <c r="B1971" s="2"/>
      <c r="C1971" s="2"/>
      <c r="D1971" s="2"/>
      <c r="E1971" s="2"/>
      <c r="F1971" s="2"/>
      <c r="G1971" s="2"/>
      <c r="H1971" s="2" t="s">
        <v>38</v>
      </c>
      <c r="I1971" s="2"/>
      <c r="J1971" s="2"/>
      <c r="K1971" s="2"/>
      <c r="L1971" s="2"/>
      <c r="M1971" s="2"/>
      <c r="N1971" s="2"/>
      <c r="O1971" s="2"/>
      <c r="P1971" s="2"/>
      <c r="Q1971" s="2" t="s">
        <v>87</v>
      </c>
      <c r="R1971" s="2"/>
      <c r="S1971" s="2"/>
      <c r="T1971" s="2"/>
      <c r="U1971" s="2"/>
      <c r="V1971" s="2"/>
      <c r="W1971" s="2">
        <v>7.1</v>
      </c>
    </row>
    <row r="1972" spans="1:23">
      <c r="A1972" s="6"/>
      <c r="B1972" s="2"/>
      <c r="C1972" s="2"/>
      <c r="D1972" s="2"/>
      <c r="E1972" s="2"/>
      <c r="F1972" s="2"/>
      <c r="G1972" s="2"/>
      <c r="H1972" s="2" t="s">
        <v>38</v>
      </c>
      <c r="I1972" s="2"/>
      <c r="J1972" s="2"/>
      <c r="K1972" s="2"/>
      <c r="L1972" s="2"/>
      <c r="M1972" s="2"/>
      <c r="N1972" s="2"/>
      <c r="O1972" s="2"/>
      <c r="P1972" s="2"/>
      <c r="Q1972" s="2" t="s">
        <v>87</v>
      </c>
      <c r="R1972" s="2"/>
      <c r="S1972" s="2"/>
      <c r="T1972" s="2"/>
      <c r="U1972" s="2"/>
      <c r="V1972" s="2"/>
      <c r="W1972" s="2">
        <v>7.1</v>
      </c>
    </row>
    <row r="1973" spans="1:23">
      <c r="A1973" s="6"/>
      <c r="B1973" s="5"/>
      <c r="C1973" s="5"/>
      <c r="D1973" s="5"/>
      <c r="E1973" s="5"/>
      <c r="F1973" s="5"/>
      <c r="G1973" s="5"/>
      <c r="H1973" s="5" t="s">
        <v>38</v>
      </c>
      <c r="I1973" s="5"/>
      <c r="J1973" s="5"/>
      <c r="K1973" s="5"/>
      <c r="L1973" s="5"/>
      <c r="M1973" s="5"/>
      <c r="N1973" s="5"/>
      <c r="O1973" s="5"/>
      <c r="P1973" s="5"/>
      <c r="Q1973" s="5" t="s">
        <v>87</v>
      </c>
      <c r="R1973" s="5"/>
      <c r="S1973" s="5"/>
      <c r="T1973" s="5"/>
      <c r="U1973" s="5"/>
      <c r="V1973" s="5"/>
      <c r="W1973" s="5">
        <v>7.2</v>
      </c>
    </row>
    <row r="1974" spans="1:23">
      <c r="A1974" s="6"/>
      <c r="B1974" s="2"/>
      <c r="C1974" s="2"/>
      <c r="D1974" s="2"/>
      <c r="E1974" s="2"/>
      <c r="F1974" s="2"/>
      <c r="G1974" s="2"/>
      <c r="H1974" s="2" t="s">
        <v>38</v>
      </c>
      <c r="I1974" s="2"/>
      <c r="J1974" s="2"/>
      <c r="K1974" s="2"/>
      <c r="L1974" s="2"/>
      <c r="M1974" s="2"/>
      <c r="N1974" s="2"/>
      <c r="O1974" s="2"/>
      <c r="P1974" s="2"/>
      <c r="Q1974" s="2" t="s">
        <v>87</v>
      </c>
      <c r="R1974" s="2"/>
      <c r="S1974" s="2"/>
      <c r="T1974" s="2"/>
      <c r="U1974" s="2"/>
      <c r="V1974" s="2"/>
      <c r="W1974" s="2">
        <v>7.2</v>
      </c>
    </row>
    <row r="1975" spans="1:23">
      <c r="A1975" s="6"/>
      <c r="B1975" s="2"/>
      <c r="C1975" s="2"/>
      <c r="D1975" s="2"/>
      <c r="E1975" s="2"/>
      <c r="F1975" s="2"/>
      <c r="G1975" s="2"/>
      <c r="H1975" s="2" t="s">
        <v>38</v>
      </c>
      <c r="I1975" s="2"/>
      <c r="J1975" s="2"/>
      <c r="K1975" s="2"/>
      <c r="L1975" s="2"/>
      <c r="M1975" s="2"/>
      <c r="N1975" s="2"/>
      <c r="O1975" s="2"/>
      <c r="P1975" s="2"/>
      <c r="Q1975" s="2" t="s">
        <v>87</v>
      </c>
      <c r="R1975" s="2"/>
      <c r="S1975" s="2"/>
      <c r="T1975" s="2"/>
      <c r="U1975" s="2"/>
      <c r="V1975" s="2"/>
      <c r="W1975" s="2">
        <v>7.2</v>
      </c>
    </row>
    <row r="1976" spans="1:23">
      <c r="A1976" s="6"/>
      <c r="B1976" s="2"/>
      <c r="C1976" s="2"/>
      <c r="D1976" s="2"/>
      <c r="E1976" s="2"/>
      <c r="F1976" s="2"/>
      <c r="G1976" s="2"/>
      <c r="H1976" s="2" t="s">
        <v>38</v>
      </c>
      <c r="I1976" s="2"/>
      <c r="J1976" s="2"/>
      <c r="K1976" s="2"/>
      <c r="L1976" s="2"/>
      <c r="M1976" s="2"/>
      <c r="N1976" s="2"/>
      <c r="O1976" s="2"/>
      <c r="P1976" s="2"/>
      <c r="Q1976" s="2" t="s">
        <v>87</v>
      </c>
      <c r="R1976" s="2"/>
      <c r="S1976" s="2"/>
      <c r="T1976" s="2"/>
      <c r="U1976" s="2"/>
      <c r="V1976" s="2"/>
      <c r="W1976" s="2">
        <v>7.2</v>
      </c>
    </row>
    <row r="1977" spans="1:23">
      <c r="A1977" s="6"/>
      <c r="B1977" s="5"/>
      <c r="C1977" s="5"/>
      <c r="D1977" s="5"/>
      <c r="E1977" s="5"/>
      <c r="F1977" s="5"/>
      <c r="G1977" s="5"/>
      <c r="H1977" s="5" t="s">
        <v>38</v>
      </c>
      <c r="I1977" s="5"/>
      <c r="J1977" s="5"/>
      <c r="K1977" s="5"/>
      <c r="L1977" s="5"/>
      <c r="M1977" s="5"/>
      <c r="N1977" s="5"/>
      <c r="O1977" s="5"/>
      <c r="P1977" s="5"/>
      <c r="Q1977" s="5" t="s">
        <v>87</v>
      </c>
      <c r="R1977" s="5"/>
      <c r="S1977" s="5"/>
      <c r="T1977" s="5"/>
      <c r="U1977" s="5"/>
      <c r="V1977" s="5"/>
      <c r="W1977" s="5">
        <v>7.2</v>
      </c>
    </row>
    <row r="1978" spans="1:23">
      <c r="A1978" s="6"/>
      <c r="B1978" s="2"/>
      <c r="C1978" s="2"/>
      <c r="D1978" s="2"/>
      <c r="E1978" s="2"/>
      <c r="F1978" s="2"/>
      <c r="G1978" s="2"/>
      <c r="H1978" s="2" t="s">
        <v>38</v>
      </c>
      <c r="I1978" s="2"/>
      <c r="J1978" s="2"/>
      <c r="K1978" s="2"/>
      <c r="L1978" s="2"/>
      <c r="M1978" s="2"/>
      <c r="N1978" s="2"/>
      <c r="O1978" s="2"/>
      <c r="P1978" s="2"/>
      <c r="Q1978" s="2" t="s">
        <v>87</v>
      </c>
      <c r="R1978" s="2"/>
      <c r="S1978" s="2"/>
      <c r="T1978" s="2"/>
      <c r="U1978" s="2"/>
      <c r="V1978" s="2"/>
      <c r="W1978" s="2">
        <v>7.2</v>
      </c>
    </row>
    <row r="1979" spans="1:23">
      <c r="A1979" s="6"/>
      <c r="B1979" s="5"/>
      <c r="C1979" s="5"/>
      <c r="D1979" s="5"/>
      <c r="E1979" s="5"/>
      <c r="F1979" s="5"/>
      <c r="G1979" s="5"/>
      <c r="H1979" s="5" t="s">
        <v>38</v>
      </c>
      <c r="I1979" s="5"/>
      <c r="J1979" s="5"/>
      <c r="K1979" s="5"/>
      <c r="L1979" s="5"/>
      <c r="M1979" s="5"/>
      <c r="N1979" s="5"/>
      <c r="O1979" s="5"/>
      <c r="P1979" s="5"/>
      <c r="Q1979" s="5" t="s">
        <v>87</v>
      </c>
      <c r="R1979" s="5"/>
      <c r="S1979" s="5"/>
      <c r="T1979" s="5"/>
      <c r="U1979" s="5"/>
      <c r="V1979" s="5"/>
      <c r="W1979" s="5">
        <v>7.2</v>
      </c>
    </row>
    <row r="1980" spans="1:23">
      <c r="A1980" s="6"/>
      <c r="B1980" s="2"/>
      <c r="C1980" s="2"/>
      <c r="D1980" s="2"/>
      <c r="E1980" s="2"/>
      <c r="F1980" s="2"/>
      <c r="G1980" s="2"/>
      <c r="H1980" s="2" t="s">
        <v>38</v>
      </c>
      <c r="I1980" s="2"/>
      <c r="J1980" s="2"/>
      <c r="K1980" s="2"/>
      <c r="L1980" s="2"/>
      <c r="M1980" s="2"/>
      <c r="N1980" s="2"/>
      <c r="O1980" s="2"/>
      <c r="P1980" s="2"/>
      <c r="Q1980" s="2" t="s">
        <v>87</v>
      </c>
      <c r="R1980" s="2"/>
      <c r="S1980" s="2"/>
      <c r="T1980" s="2"/>
      <c r="U1980" s="2"/>
      <c r="V1980" s="2"/>
      <c r="W1980" s="2">
        <v>7.2</v>
      </c>
    </row>
    <row r="1981" spans="1:23">
      <c r="A1981" s="6"/>
      <c r="B1981" s="5"/>
      <c r="C1981" s="5"/>
      <c r="D1981" s="5"/>
      <c r="E1981" s="5"/>
      <c r="F1981" s="5"/>
      <c r="G1981" s="5"/>
      <c r="H1981" s="5" t="s">
        <v>38</v>
      </c>
      <c r="I1981" s="5"/>
      <c r="J1981" s="5"/>
      <c r="K1981" s="5"/>
      <c r="L1981" s="5"/>
      <c r="M1981" s="5"/>
      <c r="N1981" s="5"/>
      <c r="O1981" s="5"/>
      <c r="P1981" s="5"/>
      <c r="Q1981" s="5" t="s">
        <v>87</v>
      </c>
      <c r="R1981" s="5"/>
      <c r="S1981" s="5"/>
      <c r="T1981" s="5"/>
      <c r="U1981" s="5"/>
      <c r="V1981" s="5"/>
      <c r="W1981" s="5">
        <v>7.2</v>
      </c>
    </row>
    <row r="1982" spans="1:23">
      <c r="A1982" s="6"/>
      <c r="B1982" s="2"/>
      <c r="C1982" s="2"/>
      <c r="D1982" s="2"/>
      <c r="E1982" s="2"/>
      <c r="F1982" s="2"/>
      <c r="G1982" s="2"/>
      <c r="H1982" s="2" t="s">
        <v>38</v>
      </c>
      <c r="I1982" s="2"/>
      <c r="J1982" s="2"/>
      <c r="K1982" s="2"/>
      <c r="L1982" s="2"/>
      <c r="M1982" s="2"/>
      <c r="N1982" s="2"/>
      <c r="O1982" s="2"/>
      <c r="P1982" s="2"/>
      <c r="Q1982" s="2" t="s">
        <v>87</v>
      </c>
      <c r="R1982" s="2"/>
      <c r="S1982" s="2"/>
      <c r="T1982" s="2"/>
      <c r="U1982" s="2"/>
      <c r="V1982" s="2"/>
      <c r="W1982" s="2">
        <v>7.2</v>
      </c>
    </row>
    <row r="1983" spans="1:23">
      <c r="A1983" s="6"/>
      <c r="B1983" s="5"/>
      <c r="C1983" s="5"/>
      <c r="D1983" s="5"/>
      <c r="E1983" s="5"/>
      <c r="F1983" s="5"/>
      <c r="G1983" s="5"/>
      <c r="H1983" s="5" t="s">
        <v>38</v>
      </c>
      <c r="I1983" s="5"/>
      <c r="J1983" s="5"/>
      <c r="K1983" s="5"/>
      <c r="L1983" s="5"/>
      <c r="M1983" s="5"/>
      <c r="N1983" s="5"/>
      <c r="O1983" s="5"/>
      <c r="P1983" s="5"/>
      <c r="Q1983" s="5" t="s">
        <v>87</v>
      </c>
      <c r="R1983" s="5"/>
      <c r="S1983" s="5"/>
      <c r="T1983" s="5"/>
      <c r="U1983" s="5"/>
      <c r="V1983" s="5"/>
      <c r="W1983" s="5">
        <v>7.3</v>
      </c>
    </row>
    <row r="1984" spans="1:23">
      <c r="A1984" s="6"/>
      <c r="B1984" s="2"/>
      <c r="C1984" s="2"/>
      <c r="D1984" s="2"/>
      <c r="E1984" s="2"/>
      <c r="F1984" s="2"/>
      <c r="G1984" s="2"/>
      <c r="H1984" s="2" t="s">
        <v>38</v>
      </c>
      <c r="I1984" s="2"/>
      <c r="J1984" s="2"/>
      <c r="K1984" s="2"/>
      <c r="L1984" s="2"/>
      <c r="M1984" s="2"/>
      <c r="N1984" s="2"/>
      <c r="O1984" s="2"/>
      <c r="P1984" s="2"/>
      <c r="Q1984" s="2" t="s">
        <v>87</v>
      </c>
      <c r="R1984" s="2"/>
      <c r="S1984" s="2"/>
      <c r="T1984" s="2"/>
      <c r="U1984" s="2"/>
      <c r="V1984" s="2"/>
      <c r="W1984" s="2">
        <v>7.3</v>
      </c>
    </row>
    <row r="1985" spans="1:23">
      <c r="A1985" s="6"/>
      <c r="B1985" s="2"/>
      <c r="C1985" s="2"/>
      <c r="D1985" s="2"/>
      <c r="E1985" s="2"/>
      <c r="F1985" s="2"/>
      <c r="G1985" s="2"/>
      <c r="H1985" s="2" t="s">
        <v>38</v>
      </c>
      <c r="I1985" s="2"/>
      <c r="J1985" s="2"/>
      <c r="K1985" s="2"/>
      <c r="L1985" s="2"/>
      <c r="M1985" s="2"/>
      <c r="N1985" s="2"/>
      <c r="O1985" s="2"/>
      <c r="P1985" s="2"/>
      <c r="Q1985" s="2" t="s">
        <v>87</v>
      </c>
      <c r="R1985" s="2"/>
      <c r="S1985" s="2"/>
      <c r="T1985" s="2"/>
      <c r="U1985" s="2"/>
      <c r="V1985" s="2"/>
      <c r="W1985" s="2">
        <v>7.3</v>
      </c>
    </row>
    <row r="1986" spans="1:23">
      <c r="A1986" s="6"/>
      <c r="B1986" s="5"/>
      <c r="C1986" s="5"/>
      <c r="D1986" s="5"/>
      <c r="E1986" s="5"/>
      <c r="F1986" s="5"/>
      <c r="G1986" s="5"/>
      <c r="H1986" s="5" t="s">
        <v>38</v>
      </c>
      <c r="I1986" s="5"/>
      <c r="J1986" s="5"/>
      <c r="K1986" s="5"/>
      <c r="L1986" s="5"/>
      <c r="M1986" s="5"/>
      <c r="N1986" s="5"/>
      <c r="O1986" s="5"/>
      <c r="P1986" s="5"/>
      <c r="Q1986" s="5" t="s">
        <v>87</v>
      </c>
      <c r="R1986" s="5"/>
      <c r="S1986" s="5"/>
      <c r="T1986" s="5"/>
      <c r="U1986" s="5"/>
      <c r="V1986" s="5"/>
      <c r="W1986" s="5">
        <v>7.3</v>
      </c>
    </row>
    <row r="1987" spans="1:23">
      <c r="A1987" s="6"/>
      <c r="B1987" s="2"/>
      <c r="C1987" s="2"/>
      <c r="D1987" s="2"/>
      <c r="E1987" s="2"/>
      <c r="F1987" s="2"/>
      <c r="G1987" s="2"/>
      <c r="H1987" s="2" t="s">
        <v>38</v>
      </c>
      <c r="I1987" s="2"/>
      <c r="J1987" s="2"/>
      <c r="K1987" s="2"/>
      <c r="L1987" s="2"/>
      <c r="M1987" s="2"/>
      <c r="N1987" s="2"/>
      <c r="O1987" s="2"/>
      <c r="P1987" s="2"/>
      <c r="Q1987" s="2" t="s">
        <v>87</v>
      </c>
      <c r="R1987" s="2"/>
      <c r="S1987" s="2"/>
      <c r="T1987" s="2"/>
      <c r="U1987" s="2"/>
      <c r="V1987" s="2"/>
      <c r="W1987" s="2">
        <v>7.3</v>
      </c>
    </row>
    <row r="1988" spans="1:23">
      <c r="A1988" s="6"/>
      <c r="B1988" s="2"/>
      <c r="C1988" s="2"/>
      <c r="D1988" s="2"/>
      <c r="E1988" s="2"/>
      <c r="F1988" s="2"/>
      <c r="G1988" s="2"/>
      <c r="H1988" s="2" t="s">
        <v>38</v>
      </c>
      <c r="I1988" s="2"/>
      <c r="J1988" s="2"/>
      <c r="K1988" s="2"/>
      <c r="L1988" s="2"/>
      <c r="M1988" s="2"/>
      <c r="N1988" s="2"/>
      <c r="O1988" s="2"/>
      <c r="P1988" s="2"/>
      <c r="Q1988" s="2" t="s">
        <v>87</v>
      </c>
      <c r="R1988" s="2"/>
      <c r="S1988" s="2"/>
      <c r="T1988" s="2"/>
      <c r="U1988" s="2"/>
      <c r="V1988" s="2"/>
      <c r="W1988" s="2">
        <v>7.3</v>
      </c>
    </row>
    <row r="1989" spans="1:23">
      <c r="A1989" s="6"/>
      <c r="B1989" s="2"/>
      <c r="C1989" s="2"/>
      <c r="D1989" s="2"/>
      <c r="E1989" s="2"/>
      <c r="F1989" s="2"/>
      <c r="G1989" s="2"/>
      <c r="H1989" s="2" t="s">
        <v>38</v>
      </c>
      <c r="I1989" s="2"/>
      <c r="J1989" s="2"/>
      <c r="K1989" s="2"/>
      <c r="L1989" s="2"/>
      <c r="M1989" s="2"/>
      <c r="N1989" s="2"/>
      <c r="O1989" s="2"/>
      <c r="P1989" s="2"/>
      <c r="Q1989" s="2" t="s">
        <v>87</v>
      </c>
      <c r="R1989" s="2"/>
      <c r="S1989" s="2"/>
      <c r="T1989" s="2"/>
      <c r="U1989" s="2"/>
      <c r="V1989" s="2"/>
      <c r="W1989" s="2">
        <v>7.3</v>
      </c>
    </row>
    <row r="1990" spans="1:23">
      <c r="A1990" s="6"/>
      <c r="B1990" s="2"/>
      <c r="C1990" s="2"/>
      <c r="D1990" s="2"/>
      <c r="E1990" s="2"/>
      <c r="F1990" s="2"/>
      <c r="G1990" s="2"/>
      <c r="H1990" s="2" t="s">
        <v>38</v>
      </c>
      <c r="I1990" s="2"/>
      <c r="J1990" s="2"/>
      <c r="K1990" s="2"/>
      <c r="L1990" s="2"/>
      <c r="M1990" s="2"/>
      <c r="N1990" s="2"/>
      <c r="O1990" s="2"/>
      <c r="P1990" s="2"/>
      <c r="Q1990" s="2" t="s">
        <v>87</v>
      </c>
      <c r="R1990" s="2"/>
      <c r="S1990" s="2"/>
      <c r="T1990" s="2"/>
      <c r="U1990" s="2"/>
      <c r="V1990" s="2"/>
      <c r="W1990" s="2">
        <v>7.3</v>
      </c>
    </row>
    <row r="1991" spans="1:23">
      <c r="A1991" s="6"/>
      <c r="B1991" s="5"/>
      <c r="C1991" s="5"/>
      <c r="D1991" s="5"/>
      <c r="E1991" s="5"/>
      <c r="F1991" s="5"/>
      <c r="G1991" s="5"/>
      <c r="H1991" s="5" t="s">
        <v>38</v>
      </c>
      <c r="I1991" s="5"/>
      <c r="J1991" s="5"/>
      <c r="K1991" s="5"/>
      <c r="L1991" s="5"/>
      <c r="M1991" s="5"/>
      <c r="N1991" s="5"/>
      <c r="O1991" s="5"/>
      <c r="P1991" s="5"/>
      <c r="Q1991" s="5" t="s">
        <v>87</v>
      </c>
      <c r="R1991" s="5"/>
      <c r="S1991" s="5"/>
      <c r="T1991" s="5"/>
      <c r="U1991" s="5"/>
      <c r="V1991" s="5"/>
      <c r="W1991" s="5">
        <v>7.4</v>
      </c>
    </row>
    <row r="1992" spans="1:23">
      <c r="A1992" s="6"/>
      <c r="B1992" s="5"/>
      <c r="C1992" s="5"/>
      <c r="D1992" s="5"/>
      <c r="E1992" s="5"/>
      <c r="F1992" s="5"/>
      <c r="G1992" s="5"/>
      <c r="H1992" s="5" t="s">
        <v>38</v>
      </c>
      <c r="I1992" s="5"/>
      <c r="J1992" s="5"/>
      <c r="K1992" s="5"/>
      <c r="L1992" s="5"/>
      <c r="M1992" s="5"/>
      <c r="N1992" s="5"/>
      <c r="O1992" s="5"/>
      <c r="P1992" s="5"/>
      <c r="Q1992" s="5" t="s">
        <v>87</v>
      </c>
      <c r="R1992" s="5"/>
      <c r="S1992" s="5"/>
      <c r="T1992" s="5"/>
      <c r="U1992" s="5"/>
      <c r="V1992" s="5"/>
      <c r="W1992" s="5">
        <v>7.4</v>
      </c>
    </row>
    <row r="1993" spans="1:23">
      <c r="A1993" s="6"/>
      <c r="B1993" s="5"/>
      <c r="C1993" s="5"/>
      <c r="D1993" s="5"/>
      <c r="E1993" s="5"/>
      <c r="F1993" s="5"/>
      <c r="G1993" s="5"/>
      <c r="H1993" s="5" t="s">
        <v>38</v>
      </c>
      <c r="I1993" s="5"/>
      <c r="J1993" s="5"/>
      <c r="K1993" s="5"/>
      <c r="L1993" s="5"/>
      <c r="M1993" s="5"/>
      <c r="N1993" s="5"/>
      <c r="O1993" s="5"/>
      <c r="P1993" s="5"/>
      <c r="Q1993" s="5" t="s">
        <v>87</v>
      </c>
      <c r="R1993" s="5"/>
      <c r="S1993" s="5"/>
      <c r="T1993" s="5"/>
      <c r="U1993" s="5"/>
      <c r="V1993" s="5"/>
      <c r="W1993" s="5">
        <v>7.4</v>
      </c>
    </row>
    <row r="1994" spans="1:23">
      <c r="A1994" s="6"/>
      <c r="B1994" s="2"/>
      <c r="C1994" s="2"/>
      <c r="D1994" s="2"/>
      <c r="E1994" s="2"/>
      <c r="F1994" s="2"/>
      <c r="G1994" s="2"/>
      <c r="H1994" s="2" t="s">
        <v>38</v>
      </c>
      <c r="I1994" s="2"/>
      <c r="J1994" s="2"/>
      <c r="K1994" s="2"/>
      <c r="L1994" s="2"/>
      <c r="M1994" s="2"/>
      <c r="N1994" s="2"/>
      <c r="O1994" s="2"/>
      <c r="P1994" s="2"/>
      <c r="Q1994" s="2" t="s">
        <v>87</v>
      </c>
      <c r="R1994" s="2"/>
      <c r="S1994" s="2"/>
      <c r="T1994" s="2"/>
      <c r="U1994" s="2"/>
      <c r="V1994" s="2"/>
      <c r="W1994" s="2">
        <v>7.4</v>
      </c>
    </row>
    <row r="1995" spans="1:23">
      <c r="A1995" s="6"/>
      <c r="B1995" s="2"/>
      <c r="C1995" s="2"/>
      <c r="D1995" s="2"/>
      <c r="E1995" s="2"/>
      <c r="F1995" s="2"/>
      <c r="G1995" s="2"/>
      <c r="H1995" s="2" t="s">
        <v>38</v>
      </c>
      <c r="I1995" s="2"/>
      <c r="J1995" s="2"/>
      <c r="K1995" s="2"/>
      <c r="L1995" s="2"/>
      <c r="M1995" s="2"/>
      <c r="N1995" s="2"/>
      <c r="O1995" s="2"/>
      <c r="P1995" s="2"/>
      <c r="Q1995" s="2" t="s">
        <v>87</v>
      </c>
      <c r="R1995" s="2"/>
      <c r="S1995" s="2"/>
      <c r="T1995" s="2"/>
      <c r="U1995" s="2"/>
      <c r="V1995" s="2"/>
      <c r="W1995" s="2">
        <v>7.4</v>
      </c>
    </row>
    <row r="1996" spans="1:23">
      <c r="A1996" s="6"/>
      <c r="B1996" s="2"/>
      <c r="C1996" s="2"/>
      <c r="D1996" s="2"/>
      <c r="E1996" s="2"/>
      <c r="F1996" s="2"/>
      <c r="G1996" s="2"/>
      <c r="H1996" s="2" t="s">
        <v>38</v>
      </c>
      <c r="I1996" s="2"/>
      <c r="J1996" s="2"/>
      <c r="K1996" s="2"/>
      <c r="L1996" s="2"/>
      <c r="M1996" s="2"/>
      <c r="N1996" s="2"/>
      <c r="O1996" s="2"/>
      <c r="P1996" s="2"/>
      <c r="Q1996" s="2" t="s">
        <v>87</v>
      </c>
      <c r="R1996" s="2"/>
      <c r="S1996" s="2"/>
      <c r="T1996" s="2"/>
      <c r="U1996" s="2"/>
      <c r="V1996" s="2"/>
      <c r="W1996" s="2">
        <v>7.4</v>
      </c>
    </row>
    <row r="1997" spans="1:23">
      <c r="A1997" s="6"/>
      <c r="B1997" s="2"/>
      <c r="C1997" s="2"/>
      <c r="D1997" s="2"/>
      <c r="E1997" s="2"/>
      <c r="F1997" s="2"/>
      <c r="G1997" s="2"/>
      <c r="H1997" s="2" t="s">
        <v>38</v>
      </c>
      <c r="I1997" s="2"/>
      <c r="J1997" s="2"/>
      <c r="K1997" s="2"/>
      <c r="L1997" s="2"/>
      <c r="M1997" s="2"/>
      <c r="N1997" s="2"/>
      <c r="O1997" s="2"/>
      <c r="P1997" s="2"/>
      <c r="Q1997" s="2" t="s">
        <v>87</v>
      </c>
      <c r="R1997" s="2"/>
      <c r="S1997" s="2"/>
      <c r="T1997" s="2"/>
      <c r="U1997" s="2"/>
      <c r="V1997" s="2"/>
      <c r="W1997" s="2">
        <v>7.4</v>
      </c>
    </row>
    <row r="1998" spans="1:23">
      <c r="A1998" s="6"/>
      <c r="B1998" s="2"/>
      <c r="C1998" s="2"/>
      <c r="D1998" s="2"/>
      <c r="E1998" s="2"/>
      <c r="F1998" s="2"/>
      <c r="G1998" s="2"/>
      <c r="H1998" s="2" t="s">
        <v>38</v>
      </c>
      <c r="I1998" s="2"/>
      <c r="J1998" s="2"/>
      <c r="K1998" s="2"/>
      <c r="L1998" s="2"/>
      <c r="M1998" s="2"/>
      <c r="N1998" s="2"/>
      <c r="O1998" s="2"/>
      <c r="P1998" s="2"/>
      <c r="Q1998" s="2" t="s">
        <v>87</v>
      </c>
      <c r="R1998" s="2"/>
      <c r="S1998" s="2"/>
      <c r="T1998" s="2"/>
      <c r="U1998" s="2"/>
      <c r="V1998" s="2"/>
      <c r="W1998" s="2">
        <v>7.5</v>
      </c>
    </row>
    <row r="1999" spans="1:23">
      <c r="A1999" s="6"/>
      <c r="B1999" s="2"/>
      <c r="C1999" s="2"/>
      <c r="D1999" s="2"/>
      <c r="E1999" s="2"/>
      <c r="F1999" s="2"/>
      <c r="G1999" s="2"/>
      <c r="H1999" s="2" t="s">
        <v>38</v>
      </c>
      <c r="I1999" s="2"/>
      <c r="J1999" s="2"/>
      <c r="K1999" s="2"/>
      <c r="L1999" s="2"/>
      <c r="M1999" s="2"/>
      <c r="N1999" s="2"/>
      <c r="O1999" s="2"/>
      <c r="P1999" s="2"/>
      <c r="Q1999" s="2" t="s">
        <v>87</v>
      </c>
      <c r="R1999" s="2"/>
      <c r="S1999" s="2"/>
      <c r="T1999" s="2"/>
      <c r="U1999" s="2"/>
      <c r="V1999" s="2"/>
      <c r="W1999" s="2">
        <v>7.5</v>
      </c>
    </row>
    <row r="2000" spans="1:23">
      <c r="A2000" s="6"/>
      <c r="B2000" s="5"/>
      <c r="C2000" s="5"/>
      <c r="D2000" s="5"/>
      <c r="E2000" s="5"/>
      <c r="F2000" s="5"/>
      <c r="G2000" s="5"/>
      <c r="H2000" s="5" t="s">
        <v>38</v>
      </c>
      <c r="I2000" s="5"/>
      <c r="J2000" s="5"/>
      <c r="K2000" s="5"/>
      <c r="L2000" s="5"/>
      <c r="M2000" s="5"/>
      <c r="N2000" s="5"/>
      <c r="O2000" s="5"/>
      <c r="P2000" s="5"/>
      <c r="Q2000" s="5" t="s">
        <v>87</v>
      </c>
      <c r="R2000" s="5"/>
      <c r="S2000" s="5"/>
      <c r="T2000" s="5"/>
      <c r="U2000" s="5"/>
      <c r="V2000" s="5"/>
      <c r="W2000" s="5">
        <v>7.5</v>
      </c>
    </row>
    <row r="2001" spans="1:23">
      <c r="A2001" s="6"/>
      <c r="B2001" s="2"/>
      <c r="C2001" s="2"/>
      <c r="D2001" s="2"/>
      <c r="E2001" s="2"/>
      <c r="F2001" s="2"/>
      <c r="G2001" s="2"/>
      <c r="H2001" s="2" t="s">
        <v>38</v>
      </c>
      <c r="I2001" s="2"/>
      <c r="J2001" s="2"/>
      <c r="K2001" s="2"/>
      <c r="L2001" s="2"/>
      <c r="M2001" s="2"/>
      <c r="N2001" s="2"/>
      <c r="O2001" s="2"/>
      <c r="P2001" s="2"/>
      <c r="Q2001" s="2" t="s">
        <v>87</v>
      </c>
      <c r="R2001" s="2"/>
      <c r="S2001" s="2"/>
      <c r="T2001" s="2"/>
      <c r="U2001" s="2"/>
      <c r="V2001" s="2"/>
      <c r="W2001" s="2">
        <v>7.6</v>
      </c>
    </row>
    <row r="2002" spans="1:23">
      <c r="A2002" s="6"/>
      <c r="B2002" s="5"/>
      <c r="C2002" s="5"/>
      <c r="D2002" s="5"/>
      <c r="E2002" s="5"/>
      <c r="F2002" s="5"/>
      <c r="G2002" s="5"/>
      <c r="H2002" s="5" t="s">
        <v>38</v>
      </c>
      <c r="I2002" s="5"/>
      <c r="J2002" s="5"/>
      <c r="K2002" s="5"/>
      <c r="L2002" s="5"/>
      <c r="M2002" s="5"/>
      <c r="N2002" s="5"/>
      <c r="O2002" s="5"/>
      <c r="P2002" s="5"/>
      <c r="Q2002" s="5" t="s">
        <v>87</v>
      </c>
      <c r="R2002" s="5"/>
      <c r="S2002" s="5"/>
      <c r="T2002" s="5"/>
      <c r="U2002" s="5"/>
      <c r="V2002" s="5"/>
      <c r="W2002" s="5">
        <v>7.6</v>
      </c>
    </row>
    <row r="2003" spans="1:23">
      <c r="A2003" s="6"/>
      <c r="B2003" s="2"/>
      <c r="C2003" s="2"/>
      <c r="D2003" s="2"/>
      <c r="E2003" s="2"/>
      <c r="F2003" s="2"/>
      <c r="G2003" s="2"/>
      <c r="H2003" s="2" t="s">
        <v>38</v>
      </c>
      <c r="I2003" s="2"/>
      <c r="J2003" s="2"/>
      <c r="K2003" s="2"/>
      <c r="L2003" s="2"/>
      <c r="M2003" s="2"/>
      <c r="N2003" s="2"/>
      <c r="O2003" s="2"/>
      <c r="P2003" s="2"/>
      <c r="Q2003" s="2" t="s">
        <v>87</v>
      </c>
      <c r="R2003" s="2"/>
      <c r="S2003" s="2"/>
      <c r="T2003" s="2"/>
      <c r="U2003" s="2"/>
      <c r="V2003" s="2"/>
      <c r="W2003" s="2">
        <v>7.6</v>
      </c>
    </row>
    <row r="2004" spans="1:23">
      <c r="A2004" s="6"/>
      <c r="B2004" s="2"/>
      <c r="C2004" s="2"/>
      <c r="D2004" s="2"/>
      <c r="E2004" s="2"/>
      <c r="F2004" s="2"/>
      <c r="G2004" s="2"/>
      <c r="H2004" s="2" t="s">
        <v>38</v>
      </c>
      <c r="I2004" s="2"/>
      <c r="J2004" s="2"/>
      <c r="K2004" s="2"/>
      <c r="L2004" s="2"/>
      <c r="M2004" s="2"/>
      <c r="N2004" s="2"/>
      <c r="O2004" s="2"/>
      <c r="P2004" s="2"/>
      <c r="Q2004" s="2" t="s">
        <v>87</v>
      </c>
      <c r="R2004" s="2"/>
      <c r="S2004" s="2"/>
      <c r="T2004" s="2"/>
      <c r="U2004" s="2"/>
      <c r="V2004" s="2"/>
      <c r="W2004" s="2">
        <v>7.6</v>
      </c>
    </row>
    <row r="2005" spans="1:23">
      <c r="A2005" s="6"/>
      <c r="B2005" s="2"/>
      <c r="C2005" s="2"/>
      <c r="D2005" s="2"/>
      <c r="E2005" s="2"/>
      <c r="F2005" s="2"/>
      <c r="G2005" s="2"/>
      <c r="H2005" s="2" t="s">
        <v>38</v>
      </c>
      <c r="I2005" s="2"/>
      <c r="J2005" s="2"/>
      <c r="K2005" s="2"/>
      <c r="L2005" s="2"/>
      <c r="M2005" s="2"/>
      <c r="N2005" s="2"/>
      <c r="O2005" s="2"/>
      <c r="P2005" s="2"/>
      <c r="Q2005" s="2" t="s">
        <v>87</v>
      </c>
      <c r="R2005" s="2"/>
      <c r="S2005" s="2"/>
      <c r="T2005" s="2"/>
      <c r="U2005" s="2"/>
      <c r="V2005" s="2"/>
      <c r="W2005" s="2">
        <v>7.6</v>
      </c>
    </row>
    <row r="2006" spans="1:23">
      <c r="A2006" s="6"/>
      <c r="B2006" s="5"/>
      <c r="C2006" s="5"/>
      <c r="D2006" s="5"/>
      <c r="E2006" s="5"/>
      <c r="F2006" s="5"/>
      <c r="G2006" s="5"/>
      <c r="H2006" s="5" t="s">
        <v>38</v>
      </c>
      <c r="I2006" s="5"/>
      <c r="J2006" s="5"/>
      <c r="K2006" s="5"/>
      <c r="L2006" s="5"/>
      <c r="M2006" s="5"/>
      <c r="N2006" s="5"/>
      <c r="O2006" s="5"/>
      <c r="P2006" s="5"/>
      <c r="Q2006" s="5" t="s">
        <v>87</v>
      </c>
      <c r="R2006" s="5"/>
      <c r="S2006" s="5"/>
      <c r="T2006" s="5"/>
      <c r="U2006" s="5"/>
      <c r="V2006" s="5"/>
      <c r="W2006" s="5">
        <v>7.6</v>
      </c>
    </row>
    <row r="2007" spans="1:23">
      <c r="A2007" s="6"/>
      <c r="B2007" s="2"/>
      <c r="C2007" s="2"/>
      <c r="D2007" s="2"/>
      <c r="E2007" s="2"/>
      <c r="F2007" s="2"/>
      <c r="G2007" s="2"/>
      <c r="H2007" s="2" t="s">
        <v>38</v>
      </c>
      <c r="I2007" s="2"/>
      <c r="J2007" s="2"/>
      <c r="K2007" s="2"/>
      <c r="L2007" s="2"/>
      <c r="M2007" s="2"/>
      <c r="N2007" s="2"/>
      <c r="O2007" s="2"/>
      <c r="P2007" s="2"/>
      <c r="Q2007" s="2" t="s">
        <v>87</v>
      </c>
      <c r="R2007" s="2"/>
      <c r="S2007" s="2"/>
      <c r="T2007" s="2"/>
      <c r="U2007" s="2"/>
      <c r="V2007" s="2"/>
      <c r="W2007" s="2">
        <v>7.6</v>
      </c>
    </row>
    <row r="2008" spans="1:23">
      <c r="A2008" s="6"/>
      <c r="B2008" s="5"/>
      <c r="C2008" s="5"/>
      <c r="D2008" s="5"/>
      <c r="E2008" s="5"/>
      <c r="F2008" s="5"/>
      <c r="G2008" s="5"/>
      <c r="H2008" s="5" t="s">
        <v>38</v>
      </c>
      <c r="I2008" s="5"/>
      <c r="J2008" s="5"/>
      <c r="K2008" s="5"/>
      <c r="L2008" s="5"/>
      <c r="M2008" s="5"/>
      <c r="N2008" s="5"/>
      <c r="O2008" s="5"/>
      <c r="P2008" s="5"/>
      <c r="Q2008" s="5" t="s">
        <v>87</v>
      </c>
      <c r="R2008" s="5"/>
      <c r="S2008" s="5"/>
      <c r="T2008" s="5"/>
      <c r="U2008" s="5"/>
      <c r="V2008" s="5"/>
      <c r="W2008" s="5">
        <v>7.7</v>
      </c>
    </row>
    <row r="2009" spans="1:23">
      <c r="A2009" s="6"/>
      <c r="B2009" s="2"/>
      <c r="C2009" s="2"/>
      <c r="D2009" s="2"/>
      <c r="E2009" s="2"/>
      <c r="F2009" s="2"/>
      <c r="G2009" s="2"/>
      <c r="H2009" s="2" t="s">
        <v>38</v>
      </c>
      <c r="I2009" s="2"/>
      <c r="J2009" s="2"/>
      <c r="K2009" s="2"/>
      <c r="L2009" s="2"/>
      <c r="M2009" s="2"/>
      <c r="N2009" s="2"/>
      <c r="O2009" s="2"/>
      <c r="P2009" s="2"/>
      <c r="Q2009" s="2" t="s">
        <v>87</v>
      </c>
      <c r="R2009" s="2"/>
      <c r="S2009" s="2"/>
      <c r="T2009" s="2"/>
      <c r="U2009" s="2"/>
      <c r="V2009" s="2"/>
      <c r="W2009" s="2">
        <v>7.7</v>
      </c>
    </row>
    <row r="2010" spans="1:23">
      <c r="A2010" s="6"/>
      <c r="B2010" s="5"/>
      <c r="C2010" s="5"/>
      <c r="D2010" s="5"/>
      <c r="E2010" s="5"/>
      <c r="F2010" s="5"/>
      <c r="G2010" s="5"/>
      <c r="H2010" s="5" t="s">
        <v>38</v>
      </c>
      <c r="I2010" s="5"/>
      <c r="J2010" s="5"/>
      <c r="K2010" s="5"/>
      <c r="L2010" s="5"/>
      <c r="M2010" s="5"/>
      <c r="N2010" s="5"/>
      <c r="O2010" s="5"/>
      <c r="P2010" s="5"/>
      <c r="Q2010" s="5" t="s">
        <v>87</v>
      </c>
      <c r="R2010" s="5"/>
      <c r="S2010" s="5"/>
      <c r="T2010" s="5"/>
      <c r="U2010" s="5"/>
      <c r="V2010" s="5"/>
      <c r="W2010" s="5">
        <v>7.7</v>
      </c>
    </row>
    <row r="2011" spans="1:23">
      <c r="A2011" s="6"/>
      <c r="B2011" s="5"/>
      <c r="C2011" s="5"/>
      <c r="D2011" s="5"/>
      <c r="E2011" s="5"/>
      <c r="F2011" s="5"/>
      <c r="G2011" s="5"/>
      <c r="H2011" s="5" t="s">
        <v>38</v>
      </c>
      <c r="I2011" s="5"/>
      <c r="J2011" s="5"/>
      <c r="K2011" s="5"/>
      <c r="L2011" s="5"/>
      <c r="M2011" s="5"/>
      <c r="N2011" s="5"/>
      <c r="O2011" s="5"/>
      <c r="P2011" s="5"/>
      <c r="Q2011" s="5" t="s">
        <v>87</v>
      </c>
      <c r="R2011" s="5"/>
      <c r="S2011" s="5"/>
      <c r="T2011" s="5"/>
      <c r="U2011" s="5"/>
      <c r="V2011" s="5"/>
      <c r="W2011" s="5">
        <v>7.7</v>
      </c>
    </row>
    <row r="2012" spans="1:23">
      <c r="A2012" s="6"/>
      <c r="B2012" s="5"/>
      <c r="C2012" s="5"/>
      <c r="D2012" s="5"/>
      <c r="E2012" s="5"/>
      <c r="F2012" s="5"/>
      <c r="G2012" s="5"/>
      <c r="H2012" s="5" t="s">
        <v>38</v>
      </c>
      <c r="I2012" s="5"/>
      <c r="J2012" s="5"/>
      <c r="K2012" s="5"/>
      <c r="L2012" s="5"/>
      <c r="M2012" s="5"/>
      <c r="N2012" s="5"/>
      <c r="O2012" s="5"/>
      <c r="P2012" s="5"/>
      <c r="Q2012" s="5" t="s">
        <v>87</v>
      </c>
      <c r="R2012" s="5"/>
      <c r="S2012" s="5"/>
      <c r="T2012" s="5"/>
      <c r="U2012" s="5"/>
      <c r="V2012" s="5"/>
      <c r="W2012" s="5">
        <v>7.7</v>
      </c>
    </row>
    <row r="2013" spans="1:23">
      <c r="A2013" s="6"/>
      <c r="B2013" s="5"/>
      <c r="C2013" s="5"/>
      <c r="D2013" s="5"/>
      <c r="E2013" s="5"/>
      <c r="F2013" s="5"/>
      <c r="G2013" s="5"/>
      <c r="H2013" s="5" t="s">
        <v>38</v>
      </c>
      <c r="I2013" s="5"/>
      <c r="J2013" s="5"/>
      <c r="K2013" s="5"/>
      <c r="L2013" s="5"/>
      <c r="M2013" s="5"/>
      <c r="N2013" s="5"/>
      <c r="O2013" s="5"/>
      <c r="P2013" s="5"/>
      <c r="Q2013" s="5" t="s">
        <v>87</v>
      </c>
      <c r="R2013" s="5"/>
      <c r="S2013" s="5"/>
      <c r="T2013" s="5"/>
      <c r="U2013" s="5"/>
      <c r="V2013" s="5"/>
      <c r="W2013" s="5">
        <v>7.7</v>
      </c>
    </row>
    <row r="2014" spans="1:23">
      <c r="A2014" s="6"/>
      <c r="B2014" s="5"/>
      <c r="C2014" s="5"/>
      <c r="D2014" s="5"/>
      <c r="E2014" s="5"/>
      <c r="F2014" s="5"/>
      <c r="G2014" s="5"/>
      <c r="H2014" s="5" t="s">
        <v>38</v>
      </c>
      <c r="I2014" s="5"/>
      <c r="J2014" s="5"/>
      <c r="K2014" s="5"/>
      <c r="L2014" s="5"/>
      <c r="M2014" s="5"/>
      <c r="N2014" s="5"/>
      <c r="O2014" s="5"/>
      <c r="P2014" s="5"/>
      <c r="Q2014" s="5" t="s">
        <v>87</v>
      </c>
      <c r="R2014" s="5"/>
      <c r="S2014" s="5"/>
      <c r="T2014" s="5"/>
      <c r="U2014" s="5"/>
      <c r="V2014" s="5"/>
      <c r="W2014" s="5">
        <v>7.7</v>
      </c>
    </row>
    <row r="2015" spans="1:23">
      <c r="A2015" s="6"/>
      <c r="B2015" s="5"/>
      <c r="C2015" s="5"/>
      <c r="D2015" s="5"/>
      <c r="E2015" s="5"/>
      <c r="F2015" s="5"/>
      <c r="G2015" s="5"/>
      <c r="H2015" s="5" t="s">
        <v>38</v>
      </c>
      <c r="I2015" s="5"/>
      <c r="J2015" s="5"/>
      <c r="K2015" s="5"/>
      <c r="L2015" s="5"/>
      <c r="M2015" s="5"/>
      <c r="N2015" s="5"/>
      <c r="O2015" s="5"/>
      <c r="P2015" s="5"/>
      <c r="Q2015" s="5" t="s">
        <v>87</v>
      </c>
      <c r="R2015" s="5"/>
      <c r="S2015" s="5"/>
      <c r="T2015" s="5"/>
      <c r="U2015" s="5"/>
      <c r="V2015" s="5"/>
      <c r="W2015" s="5">
        <v>7.8</v>
      </c>
    </row>
    <row r="2016" spans="1:23">
      <c r="A2016" s="6"/>
      <c r="B2016" s="5"/>
      <c r="C2016" s="5"/>
      <c r="D2016" s="5"/>
      <c r="E2016" s="5"/>
      <c r="F2016" s="5"/>
      <c r="G2016" s="5"/>
      <c r="H2016" s="5" t="s">
        <v>38</v>
      </c>
      <c r="I2016" s="5"/>
      <c r="J2016" s="5"/>
      <c r="K2016" s="5"/>
      <c r="L2016" s="5"/>
      <c r="M2016" s="5"/>
      <c r="N2016" s="5"/>
      <c r="O2016" s="5"/>
      <c r="P2016" s="5"/>
      <c r="Q2016" s="5" t="s">
        <v>87</v>
      </c>
      <c r="R2016" s="5"/>
      <c r="S2016" s="5"/>
      <c r="T2016" s="5"/>
      <c r="U2016" s="5"/>
      <c r="V2016" s="5"/>
      <c r="W2016" s="5">
        <v>7.8</v>
      </c>
    </row>
    <row r="2017" spans="1:23">
      <c r="A2017" s="6"/>
      <c r="B2017" s="2"/>
      <c r="C2017" s="2"/>
      <c r="D2017" s="2"/>
      <c r="E2017" s="2"/>
      <c r="F2017" s="2"/>
      <c r="G2017" s="2"/>
      <c r="H2017" s="2" t="s">
        <v>38</v>
      </c>
      <c r="I2017" s="2"/>
      <c r="J2017" s="2"/>
      <c r="K2017" s="2"/>
      <c r="L2017" s="2"/>
      <c r="M2017" s="2"/>
      <c r="N2017" s="2"/>
      <c r="O2017" s="2"/>
      <c r="P2017" s="2"/>
      <c r="Q2017" s="2" t="s">
        <v>87</v>
      </c>
      <c r="R2017" s="2"/>
      <c r="S2017" s="2"/>
      <c r="T2017" s="2"/>
      <c r="U2017" s="2"/>
      <c r="V2017" s="2"/>
      <c r="W2017" s="2">
        <v>7.8</v>
      </c>
    </row>
    <row r="2018" spans="1:23">
      <c r="A2018" s="6"/>
      <c r="B2018" s="5"/>
      <c r="C2018" s="5"/>
      <c r="D2018" s="5"/>
      <c r="E2018" s="5"/>
      <c r="F2018" s="5"/>
      <c r="G2018" s="5"/>
      <c r="H2018" s="5" t="s">
        <v>38</v>
      </c>
      <c r="I2018" s="5"/>
      <c r="J2018" s="5"/>
      <c r="K2018" s="5"/>
      <c r="L2018" s="5"/>
      <c r="M2018" s="5"/>
      <c r="N2018" s="5"/>
      <c r="O2018" s="5"/>
      <c r="P2018" s="5"/>
      <c r="Q2018" s="5" t="s">
        <v>87</v>
      </c>
      <c r="R2018" s="5"/>
      <c r="S2018" s="5"/>
      <c r="T2018" s="5"/>
      <c r="U2018" s="5"/>
      <c r="V2018" s="5"/>
      <c r="W2018" s="5">
        <v>7.8</v>
      </c>
    </row>
    <row r="2019" spans="1:23">
      <c r="A2019" s="6"/>
      <c r="B2019" s="2"/>
      <c r="C2019" s="2"/>
      <c r="D2019" s="2"/>
      <c r="E2019" s="2"/>
      <c r="F2019" s="2"/>
      <c r="G2019" s="2"/>
      <c r="H2019" s="2" t="s">
        <v>38</v>
      </c>
      <c r="I2019" s="2"/>
      <c r="J2019" s="2"/>
      <c r="K2019" s="2"/>
      <c r="L2019" s="2"/>
      <c r="M2019" s="2"/>
      <c r="N2019" s="2"/>
      <c r="O2019" s="2"/>
      <c r="P2019" s="2"/>
      <c r="Q2019" s="2" t="s">
        <v>87</v>
      </c>
      <c r="R2019" s="2"/>
      <c r="S2019" s="2"/>
      <c r="T2019" s="2"/>
      <c r="U2019" s="2"/>
      <c r="V2019" s="2"/>
      <c r="W2019" s="2">
        <v>7.8</v>
      </c>
    </row>
    <row r="2020" spans="1:23">
      <c r="A2020" s="6"/>
      <c r="B2020" s="5"/>
      <c r="C2020" s="5"/>
      <c r="D2020" s="5"/>
      <c r="E2020" s="5"/>
      <c r="F2020" s="5"/>
      <c r="G2020" s="5"/>
      <c r="H2020" s="5" t="s">
        <v>38</v>
      </c>
      <c r="I2020" s="5"/>
      <c r="J2020" s="5"/>
      <c r="K2020" s="5"/>
      <c r="L2020" s="5"/>
      <c r="M2020" s="5"/>
      <c r="N2020" s="5"/>
      <c r="O2020" s="5"/>
      <c r="P2020" s="5"/>
      <c r="Q2020" s="5" t="s">
        <v>87</v>
      </c>
      <c r="R2020" s="5"/>
      <c r="S2020" s="5"/>
      <c r="T2020" s="5"/>
      <c r="U2020" s="5"/>
      <c r="V2020" s="5"/>
      <c r="W2020" s="5">
        <v>7.9</v>
      </c>
    </row>
    <row r="2021" spans="1:23">
      <c r="A2021" s="6"/>
      <c r="B2021" s="5"/>
      <c r="C2021" s="5"/>
      <c r="D2021" s="5"/>
      <c r="E2021" s="5"/>
      <c r="F2021" s="5"/>
      <c r="G2021" s="5"/>
      <c r="H2021" s="5" t="s">
        <v>38</v>
      </c>
      <c r="I2021" s="5"/>
      <c r="J2021" s="5"/>
      <c r="K2021" s="5"/>
      <c r="L2021" s="5"/>
      <c r="M2021" s="5"/>
      <c r="N2021" s="5"/>
      <c r="O2021" s="5"/>
      <c r="P2021" s="5"/>
      <c r="Q2021" s="5" t="s">
        <v>87</v>
      </c>
      <c r="R2021" s="5"/>
      <c r="S2021" s="5"/>
      <c r="T2021" s="5"/>
      <c r="U2021" s="5"/>
      <c r="V2021" s="5"/>
      <c r="W2021" s="5">
        <v>7.9</v>
      </c>
    </row>
    <row r="2022" spans="1:23">
      <c r="A2022" s="6"/>
      <c r="B2022" s="2"/>
      <c r="C2022" s="2"/>
      <c r="D2022" s="2"/>
      <c r="E2022" s="2"/>
      <c r="F2022" s="2"/>
      <c r="G2022" s="2"/>
      <c r="H2022" s="2" t="s">
        <v>38</v>
      </c>
      <c r="I2022" s="2"/>
      <c r="J2022" s="2"/>
      <c r="K2022" s="2"/>
      <c r="L2022" s="2"/>
      <c r="M2022" s="2"/>
      <c r="N2022" s="2"/>
      <c r="O2022" s="2"/>
      <c r="P2022" s="2"/>
      <c r="Q2022" s="2" t="s">
        <v>87</v>
      </c>
      <c r="R2022" s="2"/>
      <c r="S2022" s="2"/>
      <c r="T2022" s="2"/>
      <c r="U2022" s="2"/>
      <c r="V2022" s="2"/>
      <c r="W2022" s="2">
        <v>7.9</v>
      </c>
    </row>
    <row r="2023" spans="1:23">
      <c r="A2023" s="6"/>
      <c r="B2023" s="5"/>
      <c r="C2023" s="5"/>
      <c r="D2023" s="5"/>
      <c r="E2023" s="5"/>
      <c r="F2023" s="5"/>
      <c r="G2023" s="5"/>
      <c r="H2023" s="5" t="s">
        <v>38</v>
      </c>
      <c r="I2023" s="5"/>
      <c r="J2023" s="5"/>
      <c r="K2023" s="5"/>
      <c r="L2023" s="5"/>
      <c r="M2023" s="5"/>
      <c r="N2023" s="5"/>
      <c r="O2023" s="5"/>
      <c r="P2023" s="5"/>
      <c r="Q2023" s="5" t="s">
        <v>87</v>
      </c>
      <c r="R2023" s="5"/>
      <c r="S2023" s="5"/>
      <c r="T2023" s="5"/>
      <c r="U2023" s="5"/>
      <c r="V2023" s="5"/>
      <c r="W2023" s="5">
        <v>7.9</v>
      </c>
    </row>
    <row r="2024" spans="1:23">
      <c r="A2024" s="6"/>
      <c r="B2024" s="5"/>
      <c r="C2024" s="5"/>
      <c r="D2024" s="5"/>
      <c r="E2024" s="5"/>
      <c r="F2024" s="5"/>
      <c r="G2024" s="5"/>
      <c r="H2024" s="5" t="s">
        <v>38</v>
      </c>
      <c r="I2024" s="5"/>
      <c r="J2024" s="5"/>
      <c r="K2024" s="5"/>
      <c r="L2024" s="5"/>
      <c r="M2024" s="5"/>
      <c r="N2024" s="5"/>
      <c r="O2024" s="5"/>
      <c r="P2024" s="5"/>
      <c r="Q2024" s="5" t="s">
        <v>87</v>
      </c>
      <c r="R2024" s="5"/>
      <c r="S2024" s="5"/>
      <c r="T2024" s="5"/>
      <c r="U2024" s="5"/>
      <c r="V2024" s="5"/>
      <c r="W2024" s="5">
        <v>8</v>
      </c>
    </row>
    <row r="2025" spans="1:23">
      <c r="A2025" s="6"/>
      <c r="B2025" s="5"/>
      <c r="C2025" s="5"/>
      <c r="D2025" s="5"/>
      <c r="E2025" s="5"/>
      <c r="F2025" s="5"/>
      <c r="G2025" s="5"/>
      <c r="H2025" s="5" t="s">
        <v>38</v>
      </c>
      <c r="I2025" s="5"/>
      <c r="J2025" s="5"/>
      <c r="K2025" s="5"/>
      <c r="L2025" s="5"/>
      <c r="M2025" s="5"/>
      <c r="N2025" s="5"/>
      <c r="O2025" s="5"/>
      <c r="P2025" s="5"/>
      <c r="Q2025" s="5" t="s">
        <v>87</v>
      </c>
      <c r="R2025" s="5"/>
      <c r="S2025" s="5"/>
      <c r="T2025" s="5"/>
      <c r="U2025" s="5"/>
      <c r="V2025" s="5"/>
      <c r="W2025" s="5">
        <v>8</v>
      </c>
    </row>
    <row r="2026" spans="1:23">
      <c r="A2026" s="6"/>
      <c r="B2026" s="5"/>
      <c r="C2026" s="5"/>
      <c r="D2026" s="5"/>
      <c r="E2026" s="5"/>
      <c r="F2026" s="5"/>
      <c r="G2026" s="5"/>
      <c r="H2026" s="5" t="s">
        <v>38</v>
      </c>
      <c r="I2026" s="5"/>
      <c r="J2026" s="5"/>
      <c r="K2026" s="5"/>
      <c r="L2026" s="5"/>
      <c r="M2026" s="5"/>
      <c r="N2026" s="5"/>
      <c r="O2026" s="5"/>
      <c r="P2026" s="5"/>
      <c r="Q2026" s="5" t="s">
        <v>87</v>
      </c>
      <c r="R2026" s="5"/>
      <c r="S2026" s="5"/>
      <c r="T2026" s="5"/>
      <c r="U2026" s="5"/>
      <c r="V2026" s="5"/>
      <c r="W2026" s="5">
        <v>8</v>
      </c>
    </row>
    <row r="2027" spans="1:23">
      <c r="A2027" s="6"/>
      <c r="B2027" s="5"/>
      <c r="C2027" s="5"/>
      <c r="D2027" s="5"/>
      <c r="E2027" s="5"/>
      <c r="F2027" s="5"/>
      <c r="G2027" s="5"/>
      <c r="H2027" s="5" t="s">
        <v>38</v>
      </c>
      <c r="I2027" s="5"/>
      <c r="J2027" s="5"/>
      <c r="K2027" s="5"/>
      <c r="L2027" s="5"/>
      <c r="M2027" s="5"/>
      <c r="N2027" s="5"/>
      <c r="O2027" s="5"/>
      <c r="P2027" s="5"/>
      <c r="Q2027" s="5" t="s">
        <v>87</v>
      </c>
      <c r="R2027" s="5"/>
      <c r="S2027" s="5"/>
      <c r="T2027" s="5"/>
      <c r="U2027" s="5"/>
      <c r="V2027" s="5"/>
      <c r="W2027" s="5">
        <v>8.1</v>
      </c>
    </row>
    <row r="2028" spans="1:23">
      <c r="A2028" s="6"/>
      <c r="B2028" s="5"/>
      <c r="C2028" s="5"/>
      <c r="D2028" s="5"/>
      <c r="E2028" s="5"/>
      <c r="F2028" s="5"/>
      <c r="G2028" s="5"/>
      <c r="H2028" s="5" t="s">
        <v>38</v>
      </c>
      <c r="I2028" s="5"/>
      <c r="J2028" s="5" t="s">
        <v>70</v>
      </c>
      <c r="K2028" s="5"/>
      <c r="L2028" s="5"/>
      <c r="M2028" s="5" t="s">
        <v>94</v>
      </c>
      <c r="N2028" s="5"/>
      <c r="O2028" s="5"/>
      <c r="P2028" s="5" t="s">
        <v>90</v>
      </c>
      <c r="Q2028" s="5"/>
      <c r="R2028" s="5"/>
      <c r="S2028" s="5"/>
      <c r="T2028" s="5"/>
      <c r="U2028" s="5"/>
      <c r="V2028" s="5"/>
      <c r="W2028" s="5">
        <v>7.2</v>
      </c>
    </row>
    <row r="2029" spans="1:23">
      <c r="A2029" s="6"/>
      <c r="B2029" s="2"/>
      <c r="C2029" s="2"/>
      <c r="D2029" s="2"/>
      <c r="E2029" s="2"/>
      <c r="F2029" s="2"/>
      <c r="G2029" s="2"/>
      <c r="H2029" s="2" t="s">
        <v>38</v>
      </c>
      <c r="I2029" s="2"/>
      <c r="J2029" s="2"/>
      <c r="K2029" s="2"/>
      <c r="L2029" s="2"/>
      <c r="M2029" s="2"/>
      <c r="N2029" s="2"/>
      <c r="O2029" s="2"/>
      <c r="P2029" s="2" t="s">
        <v>90</v>
      </c>
      <c r="Q2029" s="2"/>
      <c r="R2029" s="2"/>
      <c r="S2029" s="2"/>
      <c r="T2029" s="2"/>
      <c r="U2029" s="2"/>
      <c r="V2029" s="2"/>
      <c r="W2029" s="2">
        <v>5.4</v>
      </c>
    </row>
    <row r="2030" spans="1:23">
      <c r="A2030" s="6"/>
      <c r="B2030" s="2"/>
      <c r="C2030" s="2"/>
      <c r="D2030" s="2"/>
      <c r="E2030" s="2"/>
      <c r="F2030" s="2"/>
      <c r="G2030" s="2"/>
      <c r="H2030" s="2" t="s">
        <v>38</v>
      </c>
      <c r="I2030" s="2"/>
      <c r="J2030" s="2"/>
      <c r="K2030" s="2"/>
      <c r="L2030" s="2"/>
      <c r="M2030" s="2"/>
      <c r="N2030" s="2"/>
      <c r="O2030" s="2"/>
      <c r="P2030" s="2" t="s">
        <v>90</v>
      </c>
      <c r="Q2030" s="2"/>
      <c r="R2030" s="2"/>
      <c r="S2030" s="2"/>
      <c r="T2030" s="2"/>
      <c r="U2030" s="2"/>
      <c r="V2030" s="2"/>
      <c r="W2030" s="2">
        <v>6.9</v>
      </c>
    </row>
    <row r="2031" spans="1:23">
      <c r="A2031" s="6"/>
      <c r="B2031" s="5"/>
      <c r="C2031" s="5"/>
      <c r="D2031" s="5"/>
      <c r="E2031" s="5"/>
      <c r="F2031" s="5"/>
      <c r="G2031" s="5"/>
      <c r="H2031" s="5" t="s">
        <v>38</v>
      </c>
      <c r="I2031" s="5"/>
      <c r="J2031" s="5"/>
      <c r="K2031" s="5"/>
      <c r="L2031" s="5"/>
      <c r="M2031" s="5"/>
      <c r="N2031" s="5"/>
      <c r="O2031" s="5"/>
      <c r="P2031" s="5" t="s">
        <v>90</v>
      </c>
      <c r="Q2031" s="5"/>
      <c r="R2031" s="5"/>
      <c r="S2031" s="5"/>
      <c r="T2031" s="5"/>
      <c r="U2031" s="5"/>
      <c r="V2031" s="5"/>
      <c r="W2031" s="5">
        <v>7.1</v>
      </c>
    </row>
    <row r="2032" spans="1:23">
      <c r="A2032" s="6"/>
      <c r="B2032" s="2"/>
      <c r="C2032" s="2"/>
      <c r="D2032" s="2"/>
      <c r="E2032" s="2"/>
      <c r="F2032" s="2"/>
      <c r="G2032" s="2"/>
      <c r="H2032" s="2" t="s">
        <v>38</v>
      </c>
      <c r="I2032" s="2"/>
      <c r="J2032" s="2"/>
      <c r="K2032" s="2"/>
      <c r="L2032" s="2"/>
      <c r="M2032" s="2"/>
      <c r="N2032" s="2"/>
      <c r="O2032" s="2"/>
      <c r="P2032" s="2" t="s">
        <v>90</v>
      </c>
      <c r="Q2032" s="2"/>
      <c r="R2032" s="2"/>
      <c r="S2032" s="2"/>
      <c r="T2032" s="2"/>
      <c r="U2032" s="2"/>
      <c r="V2032" s="2"/>
      <c r="W2032" s="2">
        <v>7.3</v>
      </c>
    </row>
    <row r="2033" spans="1:23">
      <c r="A2033" s="6"/>
      <c r="B2033" s="5"/>
      <c r="C2033" s="5"/>
      <c r="D2033" s="5"/>
      <c r="E2033" s="5"/>
      <c r="F2033" s="5"/>
      <c r="G2033" s="5"/>
      <c r="H2033" s="5" t="s">
        <v>38</v>
      </c>
      <c r="I2033" s="5"/>
      <c r="J2033" s="5"/>
      <c r="K2033" s="5"/>
      <c r="L2033" s="5"/>
      <c r="M2033" s="5"/>
      <c r="N2033" s="5"/>
      <c r="O2033" s="5"/>
      <c r="P2033" s="5" t="s">
        <v>90</v>
      </c>
      <c r="Q2033" s="5"/>
      <c r="R2033" s="5"/>
      <c r="S2033" s="5"/>
      <c r="T2033" s="5"/>
      <c r="U2033" s="5"/>
      <c r="V2033" s="5"/>
      <c r="W2033" s="5">
        <v>7.5</v>
      </c>
    </row>
    <row r="2034" spans="1:23">
      <c r="A2034" s="6"/>
      <c r="B2034" s="5"/>
      <c r="C2034" s="5"/>
      <c r="D2034" s="5"/>
      <c r="E2034" s="5"/>
      <c r="F2034" s="5"/>
      <c r="G2034" s="5"/>
      <c r="H2034" s="5" t="s">
        <v>38</v>
      </c>
      <c r="I2034" s="5"/>
      <c r="J2034" s="5"/>
      <c r="K2034" s="5"/>
      <c r="L2034" s="5"/>
      <c r="M2034" s="5"/>
      <c r="N2034" s="5"/>
      <c r="O2034" s="5"/>
      <c r="P2034" s="5" t="s">
        <v>90</v>
      </c>
      <c r="Q2034" s="5"/>
      <c r="R2034" s="5"/>
      <c r="S2034" s="5"/>
      <c r="T2034" s="5"/>
      <c r="U2034" s="5"/>
      <c r="V2034" s="5"/>
      <c r="W2034" s="5">
        <v>7.6</v>
      </c>
    </row>
    <row r="2035" spans="1:23">
      <c r="A2035" s="6"/>
      <c r="B2035" s="5"/>
      <c r="C2035" s="5"/>
      <c r="D2035" s="5"/>
      <c r="E2035" s="5"/>
      <c r="F2035" s="5"/>
      <c r="G2035" s="5"/>
      <c r="H2035" s="5" t="s">
        <v>38</v>
      </c>
      <c r="I2035" s="5"/>
      <c r="J2035" s="5"/>
      <c r="K2035" s="5"/>
      <c r="L2035" s="5"/>
      <c r="M2035" s="5"/>
      <c r="N2035" s="5"/>
      <c r="O2035" s="5"/>
      <c r="P2035" s="5" t="s">
        <v>90</v>
      </c>
      <c r="Q2035" s="5"/>
      <c r="R2035" s="5"/>
      <c r="S2035" s="5"/>
      <c r="T2035" s="5"/>
      <c r="U2035" s="5"/>
      <c r="V2035" s="5"/>
      <c r="W2035" s="5">
        <v>7.8</v>
      </c>
    </row>
    <row r="2036" spans="1:23">
      <c r="A2036" s="6"/>
      <c r="B2036" s="2"/>
      <c r="C2036" s="2"/>
      <c r="D2036" s="2"/>
      <c r="E2036" s="2"/>
      <c r="F2036" s="2"/>
      <c r="G2036" s="2"/>
      <c r="H2036" s="2" t="s">
        <v>38</v>
      </c>
      <c r="I2036" s="2"/>
      <c r="J2036" s="2"/>
      <c r="K2036" s="2"/>
      <c r="L2036" s="2"/>
      <c r="M2036" s="2"/>
      <c r="N2036" s="2"/>
      <c r="O2036" s="2"/>
      <c r="P2036" s="2" t="s">
        <v>90</v>
      </c>
      <c r="Q2036" s="2"/>
      <c r="R2036" s="2"/>
      <c r="S2036" s="2"/>
      <c r="T2036" s="2"/>
      <c r="U2036" s="2"/>
      <c r="V2036" s="2"/>
      <c r="W2036" s="2">
        <v>8.4</v>
      </c>
    </row>
    <row r="2037" spans="1:23">
      <c r="A2037" s="6"/>
      <c r="B2037" s="5"/>
      <c r="C2037" s="5"/>
      <c r="D2037" s="5"/>
      <c r="E2037" s="5"/>
      <c r="F2037" s="5"/>
      <c r="G2037" s="5"/>
      <c r="H2037" s="5" t="s">
        <v>38</v>
      </c>
      <c r="I2037" s="5"/>
      <c r="J2037" s="5"/>
      <c r="K2037" s="5"/>
      <c r="L2037" s="5"/>
      <c r="M2037" s="5"/>
      <c r="N2037" s="5" t="s">
        <v>128</v>
      </c>
      <c r="O2037" s="5" t="s">
        <v>91</v>
      </c>
      <c r="P2037" s="5"/>
      <c r="Q2037" s="5"/>
      <c r="R2037" s="5"/>
      <c r="S2037" s="5"/>
      <c r="T2037" s="5"/>
      <c r="U2037" s="5"/>
      <c r="V2037" s="5"/>
      <c r="W2037" s="5">
        <v>6.5</v>
      </c>
    </row>
    <row r="2038" spans="1:23">
      <c r="A2038" s="6"/>
      <c r="B2038" s="2"/>
      <c r="C2038" s="2"/>
      <c r="D2038" s="2"/>
      <c r="E2038" s="2"/>
      <c r="F2038" s="2"/>
      <c r="G2038" s="2"/>
      <c r="H2038" s="2" t="s">
        <v>38</v>
      </c>
      <c r="I2038" s="2"/>
      <c r="J2038" s="2"/>
      <c r="K2038" s="2"/>
      <c r="L2038" s="2"/>
      <c r="M2038" s="2"/>
      <c r="N2038" s="2"/>
      <c r="O2038" s="2" t="s">
        <v>91</v>
      </c>
      <c r="P2038" s="2"/>
      <c r="Q2038" s="2"/>
      <c r="R2038" s="2"/>
      <c r="S2038" s="2"/>
      <c r="T2038" s="2"/>
      <c r="U2038" s="2"/>
      <c r="V2038" s="2"/>
      <c r="W2038" s="2">
        <v>3.9</v>
      </c>
    </row>
    <row r="2039" spans="1:23">
      <c r="A2039" s="6"/>
      <c r="B2039" s="2"/>
      <c r="C2039" s="2"/>
      <c r="D2039" s="2"/>
      <c r="E2039" s="2"/>
      <c r="F2039" s="2"/>
      <c r="G2039" s="2"/>
      <c r="H2039" s="2" t="s">
        <v>38</v>
      </c>
      <c r="I2039" s="2"/>
      <c r="J2039" s="2"/>
      <c r="K2039" s="2"/>
      <c r="L2039" s="2"/>
      <c r="M2039" s="2"/>
      <c r="N2039" s="2"/>
      <c r="O2039" s="2" t="s">
        <v>91</v>
      </c>
      <c r="P2039" s="2"/>
      <c r="Q2039" s="2"/>
      <c r="R2039" s="2"/>
      <c r="S2039" s="2"/>
      <c r="T2039" s="2"/>
      <c r="U2039" s="2"/>
      <c r="V2039" s="2"/>
      <c r="W2039" s="2">
        <v>7.2</v>
      </c>
    </row>
    <row r="2040" spans="1:23">
      <c r="A2040" s="6"/>
      <c r="B2040" s="5"/>
      <c r="C2040" s="5"/>
      <c r="D2040" s="5"/>
      <c r="E2040" s="5"/>
      <c r="F2040" s="5"/>
      <c r="G2040" s="5"/>
      <c r="H2040" s="5" t="s">
        <v>38</v>
      </c>
      <c r="I2040" s="5"/>
      <c r="J2040" s="5"/>
      <c r="K2040" s="5"/>
      <c r="L2040" s="5"/>
      <c r="M2040" s="5"/>
      <c r="N2040" s="5" t="s">
        <v>128</v>
      </c>
      <c r="O2040" s="5"/>
      <c r="P2040" s="5"/>
      <c r="Q2040" s="5"/>
      <c r="R2040" s="5"/>
      <c r="S2040" s="5"/>
      <c r="T2040" s="5"/>
      <c r="U2040" s="5"/>
      <c r="V2040" s="5"/>
      <c r="W2040" s="5">
        <v>3.5</v>
      </c>
    </row>
    <row r="2041" spans="1:23">
      <c r="A2041" s="6"/>
      <c r="B2041" s="5"/>
      <c r="C2041" s="5"/>
      <c r="D2041" s="5"/>
      <c r="E2041" s="5"/>
      <c r="F2041" s="5"/>
      <c r="G2041" s="5"/>
      <c r="H2041" s="5" t="s">
        <v>38</v>
      </c>
      <c r="I2041" s="5"/>
      <c r="J2041" s="5"/>
      <c r="K2041" s="5"/>
      <c r="L2041" s="5"/>
      <c r="M2041" s="5"/>
      <c r="N2041" s="5" t="s">
        <v>128</v>
      </c>
      <c r="O2041" s="5"/>
      <c r="P2041" s="5"/>
      <c r="Q2041" s="5"/>
      <c r="R2041" s="5"/>
      <c r="S2041" s="5"/>
      <c r="T2041" s="5"/>
      <c r="U2041" s="5"/>
      <c r="V2041" s="5"/>
      <c r="W2041" s="5">
        <v>5</v>
      </c>
    </row>
    <row r="2042" spans="1:23">
      <c r="A2042" s="6"/>
      <c r="B2042" s="2"/>
      <c r="C2042" s="2"/>
      <c r="D2042" s="2"/>
      <c r="E2042" s="2"/>
      <c r="F2042" s="2"/>
      <c r="G2042" s="2"/>
      <c r="H2042" s="2" t="s">
        <v>38</v>
      </c>
      <c r="I2042" s="2"/>
      <c r="J2042" s="2"/>
      <c r="K2042" s="2"/>
      <c r="L2042" s="2"/>
      <c r="M2042" s="2"/>
      <c r="N2042" s="2" t="s">
        <v>128</v>
      </c>
      <c r="O2042" s="2"/>
      <c r="P2042" s="2"/>
      <c r="Q2042" s="2"/>
      <c r="R2042" s="2"/>
      <c r="S2042" s="2"/>
      <c r="T2042" s="2"/>
      <c r="U2042" s="2"/>
      <c r="V2042" s="2"/>
      <c r="W2042" s="2">
        <v>5.7</v>
      </c>
    </row>
    <row r="2043" spans="1:23">
      <c r="A2043" s="6"/>
      <c r="B2043" s="2"/>
      <c r="C2043" s="2"/>
      <c r="D2043" s="2"/>
      <c r="E2043" s="2"/>
      <c r="F2043" s="2"/>
      <c r="G2043" s="2"/>
      <c r="H2043" s="2" t="s">
        <v>38</v>
      </c>
      <c r="I2043" s="2"/>
      <c r="J2043" s="2"/>
      <c r="K2043" s="2"/>
      <c r="L2043" s="2"/>
      <c r="M2043" s="2"/>
      <c r="N2043" s="2" t="s">
        <v>128</v>
      </c>
      <c r="O2043" s="2"/>
      <c r="P2043" s="2"/>
      <c r="Q2043" s="2"/>
      <c r="R2043" s="2"/>
      <c r="S2043" s="2"/>
      <c r="T2043" s="2"/>
      <c r="U2043" s="2"/>
      <c r="V2043" s="2"/>
      <c r="W2043" s="2">
        <v>5.8</v>
      </c>
    </row>
    <row r="2044" spans="1:23">
      <c r="A2044" s="6"/>
      <c r="B2044" s="2"/>
      <c r="C2044" s="2"/>
      <c r="D2044" s="2"/>
      <c r="E2044" s="2"/>
      <c r="F2044" s="2"/>
      <c r="G2044" s="2"/>
      <c r="H2044" s="2" t="s">
        <v>38</v>
      </c>
      <c r="I2044" s="2"/>
      <c r="J2044" s="2"/>
      <c r="K2044" s="2"/>
      <c r="L2044" s="2"/>
      <c r="M2044" s="2"/>
      <c r="N2044" s="2" t="s">
        <v>128</v>
      </c>
      <c r="O2044" s="2"/>
      <c r="P2044" s="2"/>
      <c r="Q2044" s="2"/>
      <c r="R2044" s="2"/>
      <c r="S2044" s="2"/>
      <c r="T2044" s="2"/>
      <c r="U2044" s="2"/>
      <c r="V2044" s="2"/>
      <c r="W2044" s="2">
        <v>6.2</v>
      </c>
    </row>
    <row r="2045" spans="1:23">
      <c r="A2045" s="6"/>
      <c r="B2045" s="5"/>
      <c r="C2045" s="5"/>
      <c r="D2045" s="5"/>
      <c r="E2045" s="5"/>
      <c r="F2045" s="5"/>
      <c r="G2045" s="5"/>
      <c r="H2045" s="5" t="s">
        <v>38</v>
      </c>
      <c r="I2045" s="5"/>
      <c r="J2045" s="5"/>
      <c r="K2045" s="5"/>
      <c r="L2045" s="5"/>
      <c r="M2045" s="5"/>
      <c r="N2045" s="5" t="s">
        <v>128</v>
      </c>
      <c r="O2045" s="5"/>
      <c r="P2045" s="5"/>
      <c r="Q2045" s="5"/>
      <c r="R2045" s="5"/>
      <c r="S2045" s="5"/>
      <c r="T2045" s="5"/>
      <c r="U2045" s="5"/>
      <c r="V2045" s="5"/>
      <c r="W2045" s="5">
        <v>6.3</v>
      </c>
    </row>
    <row r="2046" spans="1:23">
      <c r="A2046" s="6"/>
      <c r="B2046" s="5"/>
      <c r="C2046" s="5"/>
      <c r="D2046" s="5"/>
      <c r="E2046" s="5"/>
      <c r="F2046" s="5"/>
      <c r="G2046" s="5"/>
      <c r="H2046" s="5" t="s">
        <v>38</v>
      </c>
      <c r="I2046" s="5"/>
      <c r="J2046" s="5"/>
      <c r="K2046" s="5"/>
      <c r="L2046" s="5"/>
      <c r="M2046" s="5"/>
      <c r="N2046" s="5" t="s">
        <v>128</v>
      </c>
      <c r="O2046" s="5"/>
      <c r="P2046" s="5"/>
      <c r="Q2046" s="5"/>
      <c r="R2046" s="5"/>
      <c r="S2046" s="5"/>
      <c r="T2046" s="5"/>
      <c r="U2046" s="5"/>
      <c r="V2046" s="5"/>
      <c r="W2046" s="5">
        <v>6.5</v>
      </c>
    </row>
    <row r="2047" spans="1:23">
      <c r="A2047" s="6"/>
      <c r="B2047" s="2"/>
      <c r="C2047" s="2"/>
      <c r="D2047" s="2"/>
      <c r="E2047" s="2"/>
      <c r="F2047" s="2"/>
      <c r="G2047" s="2"/>
      <c r="H2047" s="2" t="s">
        <v>38</v>
      </c>
      <c r="I2047" s="2"/>
      <c r="J2047" s="2"/>
      <c r="K2047" s="2"/>
      <c r="L2047" s="2"/>
      <c r="M2047" s="2"/>
      <c r="N2047" s="2" t="s">
        <v>128</v>
      </c>
      <c r="O2047" s="2"/>
      <c r="P2047" s="2"/>
      <c r="Q2047" s="2"/>
      <c r="R2047" s="2"/>
      <c r="S2047" s="2"/>
      <c r="T2047" s="2"/>
      <c r="U2047" s="2"/>
      <c r="V2047" s="2"/>
      <c r="W2047" s="2">
        <v>6.7</v>
      </c>
    </row>
    <row r="2048" spans="1:23">
      <c r="A2048" s="6"/>
      <c r="B2048" s="5"/>
      <c r="C2048" s="5"/>
      <c r="D2048" s="5"/>
      <c r="E2048" s="5"/>
      <c r="F2048" s="5"/>
      <c r="G2048" s="5"/>
      <c r="H2048" s="5" t="s">
        <v>38</v>
      </c>
      <c r="I2048" s="5"/>
      <c r="J2048" s="5"/>
      <c r="K2048" s="5"/>
      <c r="L2048" s="5"/>
      <c r="M2048" s="5"/>
      <c r="N2048" s="5" t="s">
        <v>128</v>
      </c>
      <c r="O2048" s="5"/>
      <c r="P2048" s="5"/>
      <c r="Q2048" s="5"/>
      <c r="R2048" s="5"/>
      <c r="S2048" s="5"/>
      <c r="T2048" s="5"/>
      <c r="U2048" s="5"/>
      <c r="V2048" s="5"/>
      <c r="W2048" s="5">
        <v>7</v>
      </c>
    </row>
    <row r="2049" spans="1:23">
      <c r="A2049" s="6"/>
      <c r="B2049" s="2"/>
      <c r="C2049" s="2"/>
      <c r="D2049" s="2"/>
      <c r="E2049" s="2"/>
      <c r="F2049" s="2"/>
      <c r="G2049" s="2"/>
      <c r="H2049" s="2" t="s">
        <v>38</v>
      </c>
      <c r="I2049" s="2"/>
      <c r="J2049" s="2"/>
      <c r="K2049" s="2"/>
      <c r="L2049" s="2"/>
      <c r="M2049" s="2"/>
      <c r="N2049" s="2" t="s">
        <v>128</v>
      </c>
      <c r="O2049" s="2"/>
      <c r="P2049" s="2"/>
      <c r="Q2049" s="2"/>
      <c r="R2049" s="2"/>
      <c r="S2049" s="2"/>
      <c r="T2049" s="2"/>
      <c r="U2049" s="2"/>
      <c r="V2049" s="2"/>
      <c r="W2049" s="2">
        <v>7</v>
      </c>
    </row>
    <row r="2050" spans="1:23">
      <c r="A2050" s="6"/>
      <c r="B2050" s="2"/>
      <c r="C2050" s="2"/>
      <c r="D2050" s="2"/>
      <c r="E2050" s="2"/>
      <c r="F2050" s="2"/>
      <c r="G2050" s="2"/>
      <c r="H2050" s="2" t="s">
        <v>38</v>
      </c>
      <c r="I2050" s="2"/>
      <c r="J2050" s="2"/>
      <c r="K2050" s="2"/>
      <c r="L2050" s="2"/>
      <c r="M2050" s="2"/>
      <c r="N2050" s="2" t="s">
        <v>128</v>
      </c>
      <c r="O2050" s="2"/>
      <c r="P2050" s="2"/>
      <c r="Q2050" s="2"/>
      <c r="R2050" s="2"/>
      <c r="S2050" s="2"/>
      <c r="T2050" s="2"/>
      <c r="U2050" s="2"/>
      <c r="V2050" s="2"/>
      <c r="W2050" s="2">
        <v>7.3</v>
      </c>
    </row>
    <row r="2051" spans="1:23">
      <c r="A2051" s="6"/>
      <c r="B2051" s="2"/>
      <c r="C2051" s="2"/>
      <c r="D2051" s="2"/>
      <c r="E2051" s="2"/>
      <c r="F2051" s="2"/>
      <c r="G2051" s="2"/>
      <c r="H2051" s="2" t="s">
        <v>38</v>
      </c>
      <c r="I2051" s="2"/>
      <c r="J2051" s="2"/>
      <c r="K2051" s="2"/>
      <c r="L2051" s="2"/>
      <c r="M2051" s="2"/>
      <c r="N2051" s="2" t="s">
        <v>128</v>
      </c>
      <c r="O2051" s="2"/>
      <c r="P2051" s="2"/>
      <c r="Q2051" s="2"/>
      <c r="R2051" s="2"/>
      <c r="S2051" s="2"/>
      <c r="T2051" s="2"/>
      <c r="U2051" s="2"/>
      <c r="V2051" s="2"/>
      <c r="W2051" s="2">
        <v>7.3</v>
      </c>
    </row>
    <row r="2052" spans="1:23">
      <c r="A2052" s="6"/>
      <c r="B2052" s="2"/>
      <c r="C2052" s="2"/>
      <c r="D2052" s="2"/>
      <c r="E2052" s="2"/>
      <c r="F2052" s="2"/>
      <c r="G2052" s="2"/>
      <c r="H2052" s="2" t="s">
        <v>38</v>
      </c>
      <c r="I2052" s="2"/>
      <c r="J2052" s="2"/>
      <c r="K2052" s="2"/>
      <c r="L2052" s="2"/>
      <c r="M2052" s="2"/>
      <c r="N2052" s="2" t="s">
        <v>128</v>
      </c>
      <c r="O2052" s="2"/>
      <c r="P2052" s="2"/>
      <c r="Q2052" s="2"/>
      <c r="R2052" s="2"/>
      <c r="S2052" s="2"/>
      <c r="T2052" s="2"/>
      <c r="U2052" s="2"/>
      <c r="V2052" s="2"/>
      <c r="W2052" s="2">
        <v>7.4</v>
      </c>
    </row>
    <row r="2053" spans="1:23">
      <c r="A2053" s="6"/>
      <c r="B2053" s="5"/>
      <c r="C2053" s="5"/>
      <c r="D2053" s="5"/>
      <c r="E2053" s="5"/>
      <c r="F2053" s="5"/>
      <c r="G2053" s="5"/>
      <c r="H2053" s="5" t="s">
        <v>38</v>
      </c>
      <c r="I2053" s="5"/>
      <c r="J2053" s="5"/>
      <c r="K2053" s="5"/>
      <c r="L2053" s="5"/>
      <c r="M2053" s="5"/>
      <c r="N2053" s="5" t="s">
        <v>128</v>
      </c>
      <c r="O2053" s="5"/>
      <c r="P2053" s="5"/>
      <c r="Q2053" s="5"/>
      <c r="R2053" s="5"/>
      <c r="S2053" s="5"/>
      <c r="T2053" s="5"/>
      <c r="U2053" s="5"/>
      <c r="V2053" s="5"/>
      <c r="W2053" s="5">
        <v>7.4</v>
      </c>
    </row>
    <row r="2054" spans="1:23">
      <c r="A2054" s="6"/>
      <c r="B2054" s="5"/>
      <c r="C2054" s="5"/>
      <c r="D2054" s="5"/>
      <c r="E2054" s="5"/>
      <c r="F2054" s="5"/>
      <c r="G2054" s="5"/>
      <c r="H2054" s="5" t="s">
        <v>38</v>
      </c>
      <c r="I2054" s="5"/>
      <c r="J2054" s="5"/>
      <c r="K2054" s="5"/>
      <c r="L2054" s="5"/>
      <c r="M2054" s="5"/>
      <c r="N2054" s="5" t="s">
        <v>128</v>
      </c>
      <c r="O2054" s="5"/>
      <c r="P2054" s="5"/>
      <c r="Q2054" s="5"/>
      <c r="R2054" s="5"/>
      <c r="S2054" s="5"/>
      <c r="T2054" s="5"/>
      <c r="U2054" s="5"/>
      <c r="V2054" s="5"/>
      <c r="W2054" s="5">
        <v>7.5</v>
      </c>
    </row>
    <row r="2055" spans="1:23">
      <c r="A2055" s="6"/>
      <c r="B2055" s="2"/>
      <c r="C2055" s="2"/>
      <c r="D2055" s="2"/>
      <c r="E2055" s="2"/>
      <c r="F2055" s="2"/>
      <c r="G2055" s="2"/>
      <c r="H2055" s="2" t="s">
        <v>38</v>
      </c>
      <c r="I2055" s="2"/>
      <c r="J2055" s="2"/>
      <c r="K2055" s="2"/>
      <c r="L2055" s="2"/>
      <c r="M2055" s="2"/>
      <c r="N2055" s="2" t="s">
        <v>128</v>
      </c>
      <c r="O2055" s="2"/>
      <c r="P2055" s="2"/>
      <c r="Q2055" s="2"/>
      <c r="R2055" s="2"/>
      <c r="S2055" s="2"/>
      <c r="T2055" s="2"/>
      <c r="U2055" s="2"/>
      <c r="V2055" s="2"/>
      <c r="W2055" s="2">
        <v>7.7</v>
      </c>
    </row>
    <row r="2056" spans="1:23">
      <c r="A2056" s="6"/>
      <c r="B2056" s="2"/>
      <c r="C2056" s="2"/>
      <c r="D2056" s="2"/>
      <c r="E2056" s="2"/>
      <c r="F2056" s="2"/>
      <c r="G2056" s="2"/>
      <c r="H2056" s="2" t="s">
        <v>38</v>
      </c>
      <c r="I2056" s="2"/>
      <c r="J2056" s="2"/>
      <c r="K2056" s="2"/>
      <c r="L2056" s="2"/>
      <c r="M2056" s="2"/>
      <c r="N2056" s="2" t="s">
        <v>128</v>
      </c>
      <c r="O2056" s="2"/>
      <c r="P2056" s="2"/>
      <c r="Q2056" s="2"/>
      <c r="R2056" s="2"/>
      <c r="S2056" s="2"/>
      <c r="T2056" s="2"/>
      <c r="U2056" s="2"/>
      <c r="V2056" s="2"/>
      <c r="W2056" s="2">
        <v>7.9</v>
      </c>
    </row>
    <row r="2057" spans="1:23">
      <c r="A2057" s="6"/>
      <c r="B2057" s="2"/>
      <c r="C2057" s="2"/>
      <c r="D2057" s="2"/>
      <c r="E2057" s="2"/>
      <c r="F2057" s="2"/>
      <c r="G2057" s="2"/>
      <c r="H2057" s="2" t="s">
        <v>38</v>
      </c>
      <c r="I2057" s="2"/>
      <c r="J2057" s="2"/>
      <c r="K2057" s="2"/>
      <c r="L2057" s="2"/>
      <c r="M2057" s="2"/>
      <c r="N2057" s="2" t="s">
        <v>128</v>
      </c>
      <c r="O2057" s="2"/>
      <c r="P2057" s="2"/>
      <c r="Q2057" s="2"/>
      <c r="R2057" s="2"/>
      <c r="S2057" s="2"/>
      <c r="T2057" s="2"/>
      <c r="U2057" s="2"/>
      <c r="V2057" s="2"/>
      <c r="W2057" s="2">
        <v>8.5</v>
      </c>
    </row>
    <row r="2058" spans="1:23">
      <c r="A2058" s="6"/>
      <c r="B2058" s="2"/>
      <c r="C2058" s="2"/>
      <c r="D2058" s="2"/>
      <c r="E2058" s="2"/>
      <c r="F2058" s="2"/>
      <c r="G2058" s="2"/>
      <c r="H2058" s="2" t="s">
        <v>38</v>
      </c>
      <c r="I2058" s="2"/>
      <c r="J2058" s="2"/>
      <c r="K2058" s="2"/>
      <c r="L2058" s="2" t="s">
        <v>80</v>
      </c>
      <c r="M2058" s="2" t="s">
        <v>94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>
        <v>5.9</v>
      </c>
    </row>
    <row r="2059" spans="1:23">
      <c r="A2059" s="6"/>
      <c r="B2059" s="5"/>
      <c r="C2059" s="5"/>
      <c r="D2059" s="5"/>
      <c r="E2059" s="5"/>
      <c r="F2059" s="5"/>
      <c r="G2059" s="5"/>
      <c r="H2059" s="5" t="s">
        <v>38</v>
      </c>
      <c r="I2059" s="5"/>
      <c r="J2059" s="5" t="s">
        <v>70</v>
      </c>
      <c r="K2059" s="5"/>
      <c r="L2059" s="5"/>
      <c r="M2059" s="5" t="s">
        <v>94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>
        <v>5.2</v>
      </c>
    </row>
    <row r="2060" spans="1:23">
      <c r="A2060" s="6"/>
      <c r="B2060" s="2"/>
      <c r="C2060" s="2"/>
      <c r="D2060" s="2"/>
      <c r="E2060" s="2"/>
      <c r="F2060" s="2"/>
      <c r="G2060" s="2"/>
      <c r="H2060" s="2" t="s">
        <v>38</v>
      </c>
      <c r="I2060" s="2"/>
      <c r="J2060" s="2" t="s">
        <v>70</v>
      </c>
      <c r="K2060" s="2"/>
      <c r="L2060" s="2"/>
      <c r="M2060" s="2" t="s">
        <v>94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>
        <v>5.9</v>
      </c>
    </row>
    <row r="2061" spans="1:23">
      <c r="A2061" s="6"/>
      <c r="B2061" s="5"/>
      <c r="C2061" s="5"/>
      <c r="D2061" s="5"/>
      <c r="E2061" s="5"/>
      <c r="F2061" s="5"/>
      <c r="G2061" s="5"/>
      <c r="H2061" s="5" t="s">
        <v>38</v>
      </c>
      <c r="I2061" s="5"/>
      <c r="J2061" s="5" t="s">
        <v>70</v>
      </c>
      <c r="K2061" s="5"/>
      <c r="L2061" s="5"/>
      <c r="M2061" s="5" t="s">
        <v>94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>
        <v>5.9</v>
      </c>
    </row>
    <row r="2062" spans="1:23">
      <c r="A2062" s="6"/>
      <c r="B2062" s="2"/>
      <c r="C2062" s="2"/>
      <c r="D2062" s="2"/>
      <c r="E2062" s="2"/>
      <c r="F2062" s="2"/>
      <c r="G2062" s="2"/>
      <c r="H2062" s="2" t="s">
        <v>38</v>
      </c>
      <c r="I2062" s="2"/>
      <c r="J2062" s="2" t="s">
        <v>70</v>
      </c>
      <c r="K2062" s="2"/>
      <c r="L2062" s="2"/>
      <c r="M2062" s="2" t="s">
        <v>94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>
        <v>7.6</v>
      </c>
    </row>
    <row r="2063" spans="1:23">
      <c r="A2063" s="6"/>
      <c r="B2063" s="5"/>
      <c r="C2063" s="5"/>
      <c r="D2063" s="5"/>
      <c r="E2063" s="5"/>
      <c r="F2063" s="5"/>
      <c r="G2063" s="5"/>
      <c r="H2063" s="5" t="s">
        <v>38</v>
      </c>
      <c r="I2063" s="5"/>
      <c r="J2063" s="5"/>
      <c r="K2063" s="5"/>
      <c r="L2063" s="5"/>
      <c r="M2063" s="5" t="s">
        <v>94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>
        <v>5.6</v>
      </c>
    </row>
    <row r="2064" spans="1:23">
      <c r="A2064" s="6"/>
      <c r="B2064" s="2"/>
      <c r="C2064" s="2"/>
      <c r="D2064" s="2"/>
      <c r="E2064" s="2"/>
      <c r="F2064" s="2"/>
      <c r="G2064" s="2"/>
      <c r="H2064" s="2" t="s">
        <v>38</v>
      </c>
      <c r="I2064" s="2"/>
      <c r="J2064" s="2"/>
      <c r="K2064" s="2"/>
      <c r="L2064" s="2"/>
      <c r="M2064" s="2" t="s">
        <v>94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>
        <v>6.7</v>
      </c>
    </row>
    <row r="2065" spans="1:23">
      <c r="A2065" s="6"/>
      <c r="B2065" s="5"/>
      <c r="C2065" s="5"/>
      <c r="D2065" s="5"/>
      <c r="E2065" s="5"/>
      <c r="F2065" s="5"/>
      <c r="G2065" s="5"/>
      <c r="H2065" s="5" t="s">
        <v>38</v>
      </c>
      <c r="I2065" s="5"/>
      <c r="J2065" s="5"/>
      <c r="K2065" s="5"/>
      <c r="L2065" s="5"/>
      <c r="M2065" s="5" t="s">
        <v>94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>
        <v>6.9</v>
      </c>
    </row>
    <row r="2066" spans="1:23">
      <c r="A2066" s="6"/>
      <c r="B2066" s="5"/>
      <c r="C2066" s="5"/>
      <c r="D2066" s="5"/>
      <c r="E2066" s="5"/>
      <c r="F2066" s="5"/>
      <c r="G2066" s="5"/>
      <c r="H2066" s="5" t="s">
        <v>38</v>
      </c>
      <c r="I2066" s="5"/>
      <c r="J2066" s="5"/>
      <c r="K2066" s="5"/>
      <c r="L2066" s="5" t="s">
        <v>80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>
        <v>6.7</v>
      </c>
    </row>
    <row r="2067" spans="1:23">
      <c r="A2067" s="6"/>
      <c r="B2067" s="5"/>
      <c r="C2067" s="5"/>
      <c r="D2067" s="5"/>
      <c r="E2067" s="5"/>
      <c r="F2067" s="5"/>
      <c r="G2067" s="5"/>
      <c r="H2067" s="5" t="s">
        <v>38</v>
      </c>
      <c r="I2067" s="5"/>
      <c r="J2067" s="5"/>
      <c r="K2067" s="5"/>
      <c r="L2067" s="5" t="s">
        <v>80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>
        <v>6.8</v>
      </c>
    </row>
    <row r="2068" spans="1:23">
      <c r="A2068" s="6"/>
      <c r="B2068" s="2"/>
      <c r="C2068" s="2"/>
      <c r="D2068" s="2"/>
      <c r="E2068" s="2"/>
      <c r="F2068" s="2"/>
      <c r="G2068" s="2"/>
      <c r="H2068" s="2" t="s">
        <v>38</v>
      </c>
      <c r="I2068" s="2"/>
      <c r="J2068" s="2"/>
      <c r="K2068" s="2"/>
      <c r="L2068" s="2" t="s">
        <v>80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>
        <v>6.8</v>
      </c>
    </row>
    <row r="2069" spans="1:23">
      <c r="A2069" s="6"/>
      <c r="B2069" s="2"/>
      <c r="C2069" s="2"/>
      <c r="D2069" s="2"/>
      <c r="E2069" s="2"/>
      <c r="F2069" s="2"/>
      <c r="G2069" s="2"/>
      <c r="H2069" s="2" t="s">
        <v>38</v>
      </c>
      <c r="I2069" s="2"/>
      <c r="J2069" s="2"/>
      <c r="K2069" s="2"/>
      <c r="L2069" s="2" t="s">
        <v>80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>
        <v>6.8</v>
      </c>
    </row>
    <row r="2070" spans="1:23">
      <c r="A2070" s="6"/>
      <c r="B2070" s="5"/>
      <c r="C2070" s="5"/>
      <c r="D2070" s="5"/>
      <c r="E2070" s="5"/>
      <c r="F2070" s="5"/>
      <c r="G2070" s="5"/>
      <c r="H2070" s="5" t="s">
        <v>38</v>
      </c>
      <c r="I2070" s="5"/>
      <c r="J2070" s="5"/>
      <c r="K2070" s="5"/>
      <c r="L2070" s="5" t="s">
        <v>80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>
        <v>7</v>
      </c>
    </row>
    <row r="2071" spans="1:23">
      <c r="A2071" s="6"/>
      <c r="B2071" s="2"/>
      <c r="C2071" s="2"/>
      <c r="D2071" s="2"/>
      <c r="E2071" s="2"/>
      <c r="F2071" s="2"/>
      <c r="G2071" s="2"/>
      <c r="H2071" s="2" t="s">
        <v>38</v>
      </c>
      <c r="I2071" s="2"/>
      <c r="J2071" s="2"/>
      <c r="K2071" s="2"/>
      <c r="L2071" s="2" t="s">
        <v>80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>
        <v>7.2</v>
      </c>
    </row>
    <row r="2072" spans="1:23">
      <c r="A2072" s="6"/>
      <c r="B2072" s="5"/>
      <c r="C2072" s="5"/>
      <c r="D2072" s="5"/>
      <c r="E2072" s="5"/>
      <c r="F2072" s="5"/>
      <c r="G2072" s="5"/>
      <c r="H2072" s="5" t="s">
        <v>38</v>
      </c>
      <c r="I2072" s="5"/>
      <c r="J2072" s="5"/>
      <c r="K2072" s="5"/>
      <c r="L2072" s="5" t="s">
        <v>80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>
        <v>7.2</v>
      </c>
    </row>
    <row r="2073" spans="1:23">
      <c r="A2073" s="6"/>
      <c r="B2073" s="5"/>
      <c r="C2073" s="5"/>
      <c r="D2073" s="5"/>
      <c r="E2073" s="5"/>
      <c r="F2073" s="5"/>
      <c r="G2073" s="5"/>
      <c r="H2073" s="5" t="s">
        <v>38</v>
      </c>
      <c r="I2073" s="5"/>
      <c r="J2073" s="5" t="s">
        <v>70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>
        <v>6.4</v>
      </c>
    </row>
    <row r="2074" spans="1:23">
      <c r="A2074" s="6"/>
      <c r="B2074" s="5"/>
      <c r="C2074" s="5"/>
      <c r="D2074" s="5"/>
      <c r="E2074" s="5"/>
      <c r="F2074" s="5"/>
      <c r="G2074" s="5"/>
      <c r="H2074" s="5" t="s">
        <v>38</v>
      </c>
      <c r="I2074" s="5"/>
      <c r="J2074" s="5" t="s">
        <v>70</v>
      </c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>
        <v>6.5</v>
      </c>
    </row>
    <row r="2075" spans="1:23">
      <c r="A2075" s="6"/>
      <c r="B2075" s="2"/>
      <c r="C2075" s="2"/>
      <c r="D2075" s="2"/>
      <c r="E2075" s="2"/>
      <c r="F2075" s="2"/>
      <c r="G2075" s="2"/>
      <c r="H2075" s="2" t="s">
        <v>38</v>
      </c>
      <c r="I2075" s="2"/>
      <c r="J2075" s="2" t="s">
        <v>70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>
        <v>6.7</v>
      </c>
    </row>
    <row r="2076" spans="1:23">
      <c r="A2076" s="6"/>
      <c r="B2076" s="5"/>
      <c r="C2076" s="5"/>
      <c r="D2076" s="5"/>
      <c r="E2076" s="5"/>
      <c r="F2076" s="5"/>
      <c r="G2076" s="5"/>
      <c r="H2076" s="5" t="s">
        <v>38</v>
      </c>
      <c r="I2076" s="5"/>
      <c r="J2076" s="5" t="s">
        <v>70</v>
      </c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>
        <v>7.3</v>
      </c>
    </row>
    <row r="2077" spans="1:23">
      <c r="A2077" s="6"/>
      <c r="B2077" s="5"/>
      <c r="C2077" s="5"/>
      <c r="D2077" s="5"/>
      <c r="E2077" s="5"/>
      <c r="F2077" s="5"/>
      <c r="G2077" s="5"/>
      <c r="H2077" s="5" t="s">
        <v>38</v>
      </c>
      <c r="I2077" s="5"/>
      <c r="J2077" s="5" t="s">
        <v>70</v>
      </c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>
        <v>7.3</v>
      </c>
    </row>
    <row r="2078" spans="1:23">
      <c r="A2078" s="6"/>
      <c r="B2078" s="5"/>
      <c r="C2078" s="5"/>
      <c r="D2078" s="5"/>
      <c r="E2078" s="5"/>
      <c r="F2078" s="5"/>
      <c r="G2078" s="5"/>
      <c r="H2078" s="5" t="s">
        <v>38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>
        <v>3.4</v>
      </c>
    </row>
    <row r="2079" spans="1:23">
      <c r="A2079" s="6"/>
      <c r="B2079" s="2"/>
      <c r="C2079" s="2"/>
      <c r="D2079" s="2"/>
      <c r="E2079" s="2"/>
      <c r="F2079" s="2"/>
      <c r="G2079" s="2"/>
      <c r="H2079" s="2" t="s">
        <v>38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>
        <v>4.5</v>
      </c>
    </row>
    <row r="2080" spans="1:23">
      <c r="A2080" s="6"/>
      <c r="B2080" s="2"/>
      <c r="C2080" s="2"/>
      <c r="D2080" s="2"/>
      <c r="E2080" s="2"/>
      <c r="F2080" s="2"/>
      <c r="G2080" s="2"/>
      <c r="H2080" s="2" t="s">
        <v>38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>
        <v>4.5999999999999996</v>
      </c>
    </row>
    <row r="2081" spans="1:23">
      <c r="A2081" s="6"/>
      <c r="B2081" s="2"/>
      <c r="C2081" s="2"/>
      <c r="D2081" s="2"/>
      <c r="E2081" s="2"/>
      <c r="F2081" s="2"/>
      <c r="G2081" s="2"/>
      <c r="H2081" s="2" t="s">
        <v>38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>
        <v>4.5999999999999996</v>
      </c>
    </row>
    <row r="2082" spans="1:23">
      <c r="A2082" s="6"/>
      <c r="B2082" s="5"/>
      <c r="C2082" s="5"/>
      <c r="D2082" s="5"/>
      <c r="E2082" s="5"/>
      <c r="F2082" s="5"/>
      <c r="G2082" s="5"/>
      <c r="H2082" s="5" t="s">
        <v>38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>
        <v>5</v>
      </c>
    </row>
    <row r="2083" spans="1:23">
      <c r="A2083" s="6"/>
      <c r="B2083" s="2"/>
      <c r="C2083" s="2"/>
      <c r="D2083" s="2"/>
      <c r="E2083" s="2"/>
      <c r="F2083" s="2"/>
      <c r="G2083" s="2"/>
      <c r="H2083" s="2" t="s">
        <v>38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>
        <v>5.4</v>
      </c>
    </row>
    <row r="2084" spans="1:23">
      <c r="A2084" s="6"/>
      <c r="B2084" s="5"/>
      <c r="C2084" s="5"/>
      <c r="D2084" s="5"/>
      <c r="E2084" s="5"/>
      <c r="F2084" s="5"/>
      <c r="G2084" s="5"/>
      <c r="H2084" s="5" t="s">
        <v>38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>
        <v>5.4</v>
      </c>
    </row>
    <row r="2085" spans="1:23">
      <c r="A2085" s="6"/>
      <c r="B2085" s="5"/>
      <c r="C2085" s="5"/>
      <c r="D2085" s="5"/>
      <c r="E2085" s="5"/>
      <c r="F2085" s="5"/>
      <c r="G2085" s="5"/>
      <c r="H2085" s="5" t="s">
        <v>38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>
        <v>5.6</v>
      </c>
    </row>
    <row r="2086" spans="1:23">
      <c r="A2086" s="6"/>
      <c r="B2086" s="2"/>
      <c r="C2086" s="2"/>
      <c r="D2086" s="2"/>
      <c r="E2086" s="2"/>
      <c r="F2086" s="2"/>
      <c r="G2086" s="2"/>
      <c r="H2086" s="2" t="s">
        <v>38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>
        <v>5.8</v>
      </c>
    </row>
    <row r="2087" spans="1:23">
      <c r="A2087" s="6"/>
      <c r="B2087" s="2"/>
      <c r="C2087" s="2"/>
      <c r="D2087" s="2"/>
      <c r="E2087" s="2"/>
      <c r="F2087" s="2"/>
      <c r="G2087" s="2"/>
      <c r="H2087" s="2" t="s">
        <v>38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>
        <v>5.9</v>
      </c>
    </row>
    <row r="2088" spans="1:23">
      <c r="A2088" s="6"/>
      <c r="B2088" s="2"/>
      <c r="C2088" s="2"/>
      <c r="D2088" s="2"/>
      <c r="E2088" s="2"/>
      <c r="F2088" s="2"/>
      <c r="G2088" s="2"/>
      <c r="H2088" s="2" t="s">
        <v>38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>
        <v>5.9</v>
      </c>
    </row>
    <row r="2089" spans="1:23">
      <c r="A2089" s="6"/>
      <c r="B2089" s="2"/>
      <c r="C2089" s="2"/>
      <c r="D2089" s="2"/>
      <c r="E2089" s="2"/>
      <c r="F2089" s="2"/>
      <c r="G2089" s="2"/>
      <c r="H2089" s="2" t="s">
        <v>38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>
        <v>6</v>
      </c>
    </row>
    <row r="2090" spans="1:23">
      <c r="A2090" s="6"/>
      <c r="B2090" s="2"/>
      <c r="C2090" s="2"/>
      <c r="D2090" s="2"/>
      <c r="E2090" s="2"/>
      <c r="F2090" s="2"/>
      <c r="G2090" s="2"/>
      <c r="H2090" s="2" t="s">
        <v>38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>
        <v>6</v>
      </c>
    </row>
    <row r="2091" spans="1:23">
      <c r="A2091" s="6"/>
      <c r="B2091" s="2"/>
      <c r="C2091" s="2"/>
      <c r="D2091" s="2"/>
      <c r="E2091" s="2"/>
      <c r="F2091" s="2"/>
      <c r="G2091" s="2"/>
      <c r="H2091" s="2" t="s">
        <v>38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>
        <v>6.1</v>
      </c>
    </row>
    <row r="2092" spans="1:23">
      <c r="A2092" s="6"/>
      <c r="B2092" s="5"/>
      <c r="C2092" s="5"/>
      <c r="D2092" s="5"/>
      <c r="E2092" s="5"/>
      <c r="F2092" s="5"/>
      <c r="G2092" s="5"/>
      <c r="H2092" s="5" t="s">
        <v>38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>
        <v>6.2</v>
      </c>
    </row>
    <row r="2093" spans="1:23">
      <c r="A2093" s="6"/>
      <c r="B2093" s="5"/>
      <c r="C2093" s="5"/>
      <c r="D2093" s="5"/>
      <c r="E2093" s="5"/>
      <c r="F2093" s="5"/>
      <c r="G2093" s="5"/>
      <c r="H2093" s="5" t="s">
        <v>38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>
        <v>6.2</v>
      </c>
    </row>
    <row r="2094" spans="1:23">
      <c r="A2094" s="6"/>
      <c r="B2094" s="5"/>
      <c r="C2094" s="5"/>
      <c r="D2094" s="5"/>
      <c r="E2094" s="5"/>
      <c r="F2094" s="5"/>
      <c r="G2094" s="5"/>
      <c r="H2094" s="5" t="s">
        <v>38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>
        <v>6.2</v>
      </c>
    </row>
    <row r="2095" spans="1:23">
      <c r="A2095" s="6"/>
      <c r="B2095" s="5"/>
      <c r="C2095" s="5"/>
      <c r="D2095" s="5"/>
      <c r="E2095" s="5"/>
      <c r="F2095" s="5"/>
      <c r="G2095" s="5"/>
      <c r="H2095" s="5" t="s">
        <v>38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>
        <v>6.3</v>
      </c>
    </row>
    <row r="2096" spans="1:23">
      <c r="A2096" s="6"/>
      <c r="B2096" s="2"/>
      <c r="C2096" s="2"/>
      <c r="D2096" s="2"/>
      <c r="E2096" s="2"/>
      <c r="F2096" s="2"/>
      <c r="G2096" s="2"/>
      <c r="H2096" s="2" t="s">
        <v>38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>
        <v>6.3</v>
      </c>
    </row>
    <row r="2097" spans="1:23">
      <c r="A2097" s="6"/>
      <c r="B2097" s="2"/>
      <c r="C2097" s="2"/>
      <c r="D2097" s="2"/>
      <c r="E2097" s="2"/>
      <c r="F2097" s="2"/>
      <c r="G2097" s="2"/>
      <c r="H2097" s="2" t="s">
        <v>38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>
        <v>6.4</v>
      </c>
    </row>
    <row r="2098" spans="1:23">
      <c r="A2098" s="6"/>
      <c r="B2098" s="5"/>
      <c r="C2098" s="5"/>
      <c r="D2098" s="5"/>
      <c r="E2098" s="5"/>
      <c r="F2098" s="5"/>
      <c r="G2098" s="5"/>
      <c r="H2098" s="5" t="s">
        <v>38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>
        <v>6.5</v>
      </c>
    </row>
    <row r="2099" spans="1:23">
      <c r="A2099" s="6"/>
      <c r="B2099" s="5"/>
      <c r="C2099" s="5"/>
      <c r="D2099" s="5"/>
      <c r="E2099" s="5"/>
      <c r="F2099" s="5"/>
      <c r="G2099" s="5"/>
      <c r="H2099" s="5" t="s">
        <v>38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>
        <v>6.5</v>
      </c>
    </row>
    <row r="2100" spans="1:23">
      <c r="A2100" s="6"/>
      <c r="B2100" s="5"/>
      <c r="C2100" s="5"/>
      <c r="D2100" s="5"/>
      <c r="E2100" s="5"/>
      <c r="F2100" s="5"/>
      <c r="G2100" s="5"/>
      <c r="H2100" s="5" t="s">
        <v>38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>
        <v>6.5</v>
      </c>
    </row>
    <row r="2101" spans="1:23">
      <c r="A2101" s="6"/>
      <c r="B2101" s="2"/>
      <c r="C2101" s="2"/>
      <c r="D2101" s="2"/>
      <c r="E2101" s="2"/>
      <c r="F2101" s="2"/>
      <c r="G2101" s="2"/>
      <c r="H2101" s="2" t="s">
        <v>38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>
        <v>6.5</v>
      </c>
    </row>
    <row r="2102" spans="1:23">
      <c r="A2102" s="6"/>
      <c r="B2102" s="5"/>
      <c r="C2102" s="5"/>
      <c r="D2102" s="5"/>
      <c r="E2102" s="5"/>
      <c r="F2102" s="5"/>
      <c r="G2102" s="5"/>
      <c r="H2102" s="5" t="s">
        <v>38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>
        <v>6.5</v>
      </c>
    </row>
    <row r="2103" spans="1:23">
      <c r="A2103" s="6"/>
      <c r="B2103" s="5"/>
      <c r="C2103" s="5"/>
      <c r="D2103" s="5"/>
      <c r="E2103" s="5"/>
      <c r="F2103" s="5"/>
      <c r="G2103" s="5"/>
      <c r="H2103" s="5" t="s">
        <v>38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>
        <v>6.6</v>
      </c>
    </row>
    <row r="2104" spans="1:23">
      <c r="A2104" s="6"/>
      <c r="B2104" s="5"/>
      <c r="C2104" s="5"/>
      <c r="D2104" s="5"/>
      <c r="E2104" s="5"/>
      <c r="F2104" s="5"/>
      <c r="G2104" s="5"/>
      <c r="H2104" s="5" t="s">
        <v>38</v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>
        <v>6.6</v>
      </c>
    </row>
    <row r="2105" spans="1:23">
      <c r="A2105" s="6"/>
      <c r="B2105" s="5"/>
      <c r="C2105" s="5"/>
      <c r="D2105" s="5"/>
      <c r="E2105" s="5"/>
      <c r="F2105" s="5"/>
      <c r="G2105" s="5"/>
      <c r="H2105" s="5" t="s">
        <v>38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>
        <v>6.6</v>
      </c>
    </row>
    <row r="2106" spans="1:23">
      <c r="A2106" s="6"/>
      <c r="B2106" s="2"/>
      <c r="C2106" s="2"/>
      <c r="D2106" s="2"/>
      <c r="E2106" s="2"/>
      <c r="F2106" s="2"/>
      <c r="G2106" s="2"/>
      <c r="H2106" s="2" t="s">
        <v>38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>
        <v>6.6</v>
      </c>
    </row>
    <row r="2107" spans="1:23">
      <c r="A2107" s="6"/>
      <c r="B2107" s="2"/>
      <c r="C2107" s="2"/>
      <c r="D2107" s="2"/>
      <c r="E2107" s="2"/>
      <c r="F2107" s="2"/>
      <c r="G2107" s="2"/>
      <c r="H2107" s="2" t="s">
        <v>38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>
        <v>6.6</v>
      </c>
    </row>
    <row r="2108" spans="1:23">
      <c r="A2108" s="6"/>
      <c r="B2108" s="5"/>
      <c r="C2108" s="5"/>
      <c r="D2108" s="5"/>
      <c r="E2108" s="5"/>
      <c r="F2108" s="5"/>
      <c r="G2108" s="5"/>
      <c r="H2108" s="5" t="s">
        <v>38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>
        <v>6.6</v>
      </c>
    </row>
    <row r="2109" spans="1:23">
      <c r="A2109" s="6"/>
      <c r="B2109" s="5"/>
      <c r="C2109" s="5"/>
      <c r="D2109" s="5"/>
      <c r="E2109" s="5"/>
      <c r="F2109" s="5"/>
      <c r="G2109" s="5"/>
      <c r="H2109" s="5" t="s">
        <v>38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>
        <v>6.7</v>
      </c>
    </row>
    <row r="2110" spans="1:23">
      <c r="A2110" s="6"/>
      <c r="B2110" s="5"/>
      <c r="C2110" s="5"/>
      <c r="D2110" s="5"/>
      <c r="E2110" s="5"/>
      <c r="F2110" s="5"/>
      <c r="G2110" s="5"/>
      <c r="H2110" s="5" t="s">
        <v>38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>
        <v>6.7</v>
      </c>
    </row>
    <row r="2111" spans="1:23">
      <c r="A2111" s="6"/>
      <c r="B2111" s="2"/>
      <c r="C2111" s="2"/>
      <c r="D2111" s="2"/>
      <c r="E2111" s="2"/>
      <c r="F2111" s="2"/>
      <c r="G2111" s="2"/>
      <c r="H2111" s="2" t="s">
        <v>38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>
        <v>6.7</v>
      </c>
    </row>
    <row r="2112" spans="1:23">
      <c r="A2112" s="6"/>
      <c r="B2112" s="2"/>
      <c r="C2112" s="2"/>
      <c r="D2112" s="2"/>
      <c r="E2112" s="2"/>
      <c r="F2112" s="2"/>
      <c r="G2112" s="2"/>
      <c r="H2112" s="2" t="s">
        <v>38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>
        <v>6.7</v>
      </c>
    </row>
    <row r="2113" spans="1:23">
      <c r="A2113" s="6"/>
      <c r="B2113" s="2"/>
      <c r="C2113" s="2"/>
      <c r="D2113" s="2"/>
      <c r="E2113" s="2"/>
      <c r="F2113" s="2"/>
      <c r="G2113" s="2"/>
      <c r="H2113" s="2" t="s">
        <v>38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>
        <v>6.7</v>
      </c>
    </row>
    <row r="2114" spans="1:23">
      <c r="A2114" s="6"/>
      <c r="B2114" s="5"/>
      <c r="C2114" s="5"/>
      <c r="D2114" s="5"/>
      <c r="E2114" s="5"/>
      <c r="F2114" s="5"/>
      <c r="G2114" s="5"/>
      <c r="H2114" s="5" t="s">
        <v>38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>
        <v>6.7</v>
      </c>
    </row>
    <row r="2115" spans="1:23">
      <c r="A2115" s="6"/>
      <c r="B2115" s="5"/>
      <c r="C2115" s="5"/>
      <c r="D2115" s="5"/>
      <c r="E2115" s="5"/>
      <c r="F2115" s="5"/>
      <c r="G2115" s="5"/>
      <c r="H2115" s="5" t="s">
        <v>38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>
        <v>6.7</v>
      </c>
    </row>
    <row r="2116" spans="1:23">
      <c r="A2116" s="6"/>
      <c r="B2116" s="5"/>
      <c r="C2116" s="5"/>
      <c r="D2116" s="5"/>
      <c r="E2116" s="5"/>
      <c r="F2116" s="5"/>
      <c r="G2116" s="5"/>
      <c r="H2116" s="5" t="s">
        <v>38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>
        <v>6.7</v>
      </c>
    </row>
    <row r="2117" spans="1:23">
      <c r="A2117" s="6"/>
      <c r="B2117" s="5"/>
      <c r="C2117" s="5"/>
      <c r="D2117" s="5"/>
      <c r="E2117" s="5"/>
      <c r="F2117" s="5"/>
      <c r="G2117" s="5"/>
      <c r="H2117" s="5" t="s">
        <v>38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>
        <v>6.8</v>
      </c>
    </row>
    <row r="2118" spans="1:23">
      <c r="A2118" s="6"/>
      <c r="B2118" s="2"/>
      <c r="C2118" s="2"/>
      <c r="D2118" s="2"/>
      <c r="E2118" s="2"/>
      <c r="F2118" s="2"/>
      <c r="G2118" s="2"/>
      <c r="H2118" s="2" t="s">
        <v>38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>
        <v>6.8</v>
      </c>
    </row>
    <row r="2119" spans="1:23">
      <c r="A2119" s="6"/>
      <c r="B2119" s="2"/>
      <c r="C2119" s="2"/>
      <c r="D2119" s="2"/>
      <c r="E2119" s="2"/>
      <c r="F2119" s="2"/>
      <c r="G2119" s="2"/>
      <c r="H2119" s="2" t="s">
        <v>38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>
        <v>6.8</v>
      </c>
    </row>
    <row r="2120" spans="1:23">
      <c r="A2120" s="6"/>
      <c r="B2120" s="5"/>
      <c r="C2120" s="5"/>
      <c r="D2120" s="5"/>
      <c r="E2120" s="5"/>
      <c r="F2120" s="5"/>
      <c r="G2120" s="5"/>
      <c r="H2120" s="5" t="s">
        <v>38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>
        <v>6.8</v>
      </c>
    </row>
    <row r="2121" spans="1:23">
      <c r="A2121" s="6"/>
      <c r="B2121" s="5"/>
      <c r="C2121" s="5"/>
      <c r="D2121" s="5"/>
      <c r="E2121" s="5"/>
      <c r="F2121" s="5"/>
      <c r="G2121" s="5"/>
      <c r="H2121" s="5" t="s">
        <v>38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>
        <v>6.9</v>
      </c>
    </row>
    <row r="2122" spans="1:23">
      <c r="A2122" s="6"/>
      <c r="B2122" s="5"/>
      <c r="C2122" s="5"/>
      <c r="D2122" s="5"/>
      <c r="E2122" s="5"/>
      <c r="F2122" s="5"/>
      <c r="G2122" s="5"/>
      <c r="H2122" s="5" t="s">
        <v>38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>
        <v>6.9</v>
      </c>
    </row>
    <row r="2123" spans="1:23">
      <c r="A2123" s="6"/>
      <c r="B2123" s="5"/>
      <c r="C2123" s="5"/>
      <c r="D2123" s="5"/>
      <c r="E2123" s="5"/>
      <c r="F2123" s="5"/>
      <c r="G2123" s="5"/>
      <c r="H2123" s="5" t="s">
        <v>38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>
        <v>6.9</v>
      </c>
    </row>
    <row r="2124" spans="1:23">
      <c r="A2124" s="6"/>
      <c r="B2124" s="5"/>
      <c r="C2124" s="5"/>
      <c r="D2124" s="5"/>
      <c r="E2124" s="5"/>
      <c r="F2124" s="5"/>
      <c r="G2124" s="5"/>
      <c r="H2124" s="5" t="s">
        <v>38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>
        <v>6.9</v>
      </c>
    </row>
    <row r="2125" spans="1:23">
      <c r="A2125" s="6"/>
      <c r="B2125" s="5"/>
      <c r="C2125" s="5"/>
      <c r="D2125" s="5"/>
      <c r="E2125" s="5"/>
      <c r="F2125" s="5"/>
      <c r="G2125" s="5"/>
      <c r="H2125" s="5" t="s">
        <v>38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>
        <v>6.9</v>
      </c>
    </row>
    <row r="2126" spans="1:23">
      <c r="A2126" s="6"/>
      <c r="B2126" s="2"/>
      <c r="C2126" s="2"/>
      <c r="D2126" s="2"/>
      <c r="E2126" s="2"/>
      <c r="F2126" s="2"/>
      <c r="G2126" s="2"/>
      <c r="H2126" s="2" t="s">
        <v>38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>
        <v>6.9</v>
      </c>
    </row>
    <row r="2127" spans="1:23">
      <c r="A2127" s="6"/>
      <c r="B2127" s="5"/>
      <c r="C2127" s="5"/>
      <c r="D2127" s="5"/>
      <c r="E2127" s="5"/>
      <c r="F2127" s="5"/>
      <c r="G2127" s="5"/>
      <c r="H2127" s="5" t="s">
        <v>38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>
        <v>6.9</v>
      </c>
    </row>
    <row r="2128" spans="1:23">
      <c r="A2128" s="6"/>
      <c r="B2128" s="5"/>
      <c r="C2128" s="5"/>
      <c r="D2128" s="5"/>
      <c r="E2128" s="5"/>
      <c r="F2128" s="5"/>
      <c r="G2128" s="5"/>
      <c r="H2128" s="5" t="s">
        <v>38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>
        <v>7</v>
      </c>
    </row>
    <row r="2129" spans="1:23">
      <c r="A2129" s="6"/>
      <c r="B2129" s="5"/>
      <c r="C2129" s="5"/>
      <c r="D2129" s="5"/>
      <c r="E2129" s="5"/>
      <c r="F2129" s="5"/>
      <c r="G2129" s="5"/>
      <c r="H2129" s="5" t="s">
        <v>38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>
        <v>7</v>
      </c>
    </row>
    <row r="2130" spans="1:23">
      <c r="A2130" s="6"/>
      <c r="B2130" s="5"/>
      <c r="C2130" s="5"/>
      <c r="D2130" s="5"/>
      <c r="E2130" s="5"/>
      <c r="F2130" s="5"/>
      <c r="G2130" s="5"/>
      <c r="H2130" s="5" t="s">
        <v>38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>
        <v>7</v>
      </c>
    </row>
    <row r="2131" spans="1:23">
      <c r="A2131" s="6"/>
      <c r="B2131" s="2"/>
      <c r="C2131" s="2"/>
      <c r="D2131" s="2"/>
      <c r="E2131" s="2"/>
      <c r="F2131" s="2"/>
      <c r="G2131" s="2"/>
      <c r="H2131" s="2" t="s">
        <v>38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>
        <v>7</v>
      </c>
    </row>
    <row r="2132" spans="1:23">
      <c r="A2132" s="6"/>
      <c r="B2132" s="2"/>
      <c r="C2132" s="2"/>
      <c r="D2132" s="2"/>
      <c r="E2132" s="2"/>
      <c r="F2132" s="2"/>
      <c r="G2132" s="2"/>
      <c r="H2132" s="2" t="s">
        <v>38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>
        <v>7</v>
      </c>
    </row>
    <row r="2133" spans="1:23">
      <c r="A2133" s="6"/>
      <c r="B2133" s="5"/>
      <c r="C2133" s="5"/>
      <c r="D2133" s="5"/>
      <c r="E2133" s="5"/>
      <c r="F2133" s="5"/>
      <c r="G2133" s="5"/>
      <c r="H2133" s="5" t="s">
        <v>38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>
        <v>7</v>
      </c>
    </row>
    <row r="2134" spans="1:23">
      <c r="A2134" s="6"/>
      <c r="B2134" s="5"/>
      <c r="C2134" s="5"/>
      <c r="D2134" s="5"/>
      <c r="E2134" s="5"/>
      <c r="F2134" s="5"/>
      <c r="G2134" s="5"/>
      <c r="H2134" s="5" t="s">
        <v>38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>
        <v>7</v>
      </c>
    </row>
    <row r="2135" spans="1:23">
      <c r="A2135" s="6"/>
      <c r="B2135" s="5"/>
      <c r="C2135" s="5"/>
      <c r="D2135" s="5"/>
      <c r="E2135" s="5"/>
      <c r="F2135" s="5"/>
      <c r="G2135" s="5"/>
      <c r="H2135" s="5" t="s">
        <v>38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>
        <v>7.1</v>
      </c>
    </row>
    <row r="2136" spans="1:23">
      <c r="A2136" s="6"/>
      <c r="B2136" s="5"/>
      <c r="C2136" s="5"/>
      <c r="D2136" s="5"/>
      <c r="E2136" s="5"/>
      <c r="F2136" s="5"/>
      <c r="G2136" s="5"/>
      <c r="H2136" s="5" t="s">
        <v>38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>
        <v>7.1</v>
      </c>
    </row>
    <row r="2137" spans="1:23">
      <c r="A2137" s="6"/>
      <c r="B2137" s="5"/>
      <c r="C2137" s="5"/>
      <c r="D2137" s="5"/>
      <c r="E2137" s="5"/>
      <c r="F2137" s="5"/>
      <c r="G2137" s="5"/>
      <c r="H2137" s="5" t="s">
        <v>38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>
        <v>7.1</v>
      </c>
    </row>
    <row r="2138" spans="1:23">
      <c r="A2138" s="6"/>
      <c r="B2138" s="2"/>
      <c r="C2138" s="2"/>
      <c r="D2138" s="2"/>
      <c r="E2138" s="2"/>
      <c r="F2138" s="2"/>
      <c r="G2138" s="2"/>
      <c r="H2138" s="2" t="s">
        <v>38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>
        <v>7.1</v>
      </c>
    </row>
    <row r="2139" spans="1:23">
      <c r="A2139" s="6"/>
      <c r="B2139" s="2"/>
      <c r="C2139" s="2"/>
      <c r="D2139" s="2"/>
      <c r="E2139" s="2"/>
      <c r="F2139" s="2"/>
      <c r="G2139" s="2"/>
      <c r="H2139" s="2" t="s">
        <v>38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>
        <v>7.1</v>
      </c>
    </row>
    <row r="2140" spans="1:23">
      <c r="A2140" s="6"/>
      <c r="B2140" s="5"/>
      <c r="C2140" s="5"/>
      <c r="D2140" s="5"/>
      <c r="E2140" s="5"/>
      <c r="F2140" s="5"/>
      <c r="G2140" s="5"/>
      <c r="H2140" s="5" t="s">
        <v>38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>
        <v>7.1</v>
      </c>
    </row>
    <row r="2141" spans="1:23">
      <c r="A2141" s="6"/>
      <c r="B2141" s="2"/>
      <c r="C2141" s="2"/>
      <c r="D2141" s="2"/>
      <c r="E2141" s="2"/>
      <c r="F2141" s="2"/>
      <c r="G2141" s="2"/>
      <c r="H2141" s="2" t="s">
        <v>38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>
        <v>7.1</v>
      </c>
    </row>
    <row r="2142" spans="1:23">
      <c r="A2142" s="6"/>
      <c r="B2142" s="2"/>
      <c r="C2142" s="2"/>
      <c r="D2142" s="2"/>
      <c r="E2142" s="2"/>
      <c r="F2142" s="2"/>
      <c r="G2142" s="2"/>
      <c r="H2142" s="2" t="s">
        <v>38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>
        <v>7.1</v>
      </c>
    </row>
    <row r="2143" spans="1:23">
      <c r="A2143" s="6"/>
      <c r="B2143" s="5"/>
      <c r="C2143" s="5"/>
      <c r="D2143" s="5"/>
      <c r="E2143" s="5"/>
      <c r="F2143" s="5"/>
      <c r="G2143" s="5"/>
      <c r="H2143" s="5" t="s">
        <v>38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>
        <v>7.1</v>
      </c>
    </row>
    <row r="2144" spans="1:23">
      <c r="A2144" s="6"/>
      <c r="B2144" s="5"/>
      <c r="C2144" s="5"/>
      <c r="D2144" s="5"/>
      <c r="E2144" s="5"/>
      <c r="F2144" s="5"/>
      <c r="G2144" s="5"/>
      <c r="H2144" s="5" t="s">
        <v>38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>
        <v>7.1</v>
      </c>
    </row>
    <row r="2145" spans="1:23">
      <c r="A2145" s="6"/>
      <c r="B2145" s="2"/>
      <c r="C2145" s="2"/>
      <c r="D2145" s="2"/>
      <c r="E2145" s="2"/>
      <c r="F2145" s="2"/>
      <c r="G2145" s="2"/>
      <c r="H2145" s="2" t="s">
        <v>38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>
        <v>7.2</v>
      </c>
    </row>
    <row r="2146" spans="1:23">
      <c r="A2146" s="6"/>
      <c r="B2146" s="5"/>
      <c r="C2146" s="5"/>
      <c r="D2146" s="5"/>
      <c r="E2146" s="5"/>
      <c r="F2146" s="5"/>
      <c r="G2146" s="5"/>
      <c r="H2146" s="5" t="s">
        <v>38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>
        <v>7.2</v>
      </c>
    </row>
    <row r="2147" spans="1:23">
      <c r="A2147" s="6"/>
      <c r="B2147" s="2"/>
      <c r="C2147" s="2"/>
      <c r="D2147" s="2"/>
      <c r="E2147" s="2"/>
      <c r="F2147" s="2"/>
      <c r="G2147" s="2"/>
      <c r="H2147" s="2" t="s">
        <v>38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>
        <v>7.2</v>
      </c>
    </row>
    <row r="2148" spans="1:23">
      <c r="A2148" s="6"/>
      <c r="B2148" s="2"/>
      <c r="C2148" s="2"/>
      <c r="D2148" s="2"/>
      <c r="E2148" s="2"/>
      <c r="F2148" s="2"/>
      <c r="G2148" s="2"/>
      <c r="H2148" s="2" t="s">
        <v>38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>
        <v>7.2</v>
      </c>
    </row>
    <row r="2149" spans="1:23">
      <c r="A2149" s="6"/>
      <c r="B2149" s="2"/>
      <c r="C2149" s="2"/>
      <c r="D2149" s="2"/>
      <c r="E2149" s="2"/>
      <c r="F2149" s="2"/>
      <c r="G2149" s="2"/>
      <c r="H2149" s="2" t="s">
        <v>38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>
        <v>7.2</v>
      </c>
    </row>
    <row r="2150" spans="1:23">
      <c r="A2150" s="6"/>
      <c r="B2150" s="2"/>
      <c r="C2150" s="2"/>
      <c r="D2150" s="2"/>
      <c r="E2150" s="2"/>
      <c r="F2150" s="2"/>
      <c r="G2150" s="2"/>
      <c r="H2150" s="2" t="s">
        <v>38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>
        <v>7.2</v>
      </c>
    </row>
    <row r="2151" spans="1:23">
      <c r="A2151" s="6"/>
      <c r="B2151" s="5"/>
      <c r="C2151" s="5"/>
      <c r="D2151" s="5"/>
      <c r="E2151" s="5"/>
      <c r="F2151" s="5"/>
      <c r="G2151" s="5"/>
      <c r="H2151" s="5" t="s">
        <v>38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>
        <v>7.2</v>
      </c>
    </row>
    <row r="2152" spans="1:23">
      <c r="A2152" s="6"/>
      <c r="B2152" s="5"/>
      <c r="C2152" s="5"/>
      <c r="D2152" s="5"/>
      <c r="E2152" s="5"/>
      <c r="F2152" s="5"/>
      <c r="G2152" s="5"/>
      <c r="H2152" s="5" t="s">
        <v>38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>
        <v>7.2</v>
      </c>
    </row>
    <row r="2153" spans="1:23">
      <c r="A2153" s="6"/>
      <c r="B2153" s="5"/>
      <c r="C2153" s="5"/>
      <c r="D2153" s="5"/>
      <c r="E2153" s="5"/>
      <c r="F2153" s="5"/>
      <c r="G2153" s="5"/>
      <c r="H2153" s="5" t="s">
        <v>38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>
        <v>7.2</v>
      </c>
    </row>
    <row r="2154" spans="1:23">
      <c r="A2154" s="6"/>
      <c r="B2154" s="2"/>
      <c r="C2154" s="2"/>
      <c r="D2154" s="2"/>
      <c r="E2154" s="2"/>
      <c r="F2154" s="2"/>
      <c r="G2154" s="2"/>
      <c r="H2154" s="2" t="s">
        <v>38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>
        <v>7.2</v>
      </c>
    </row>
    <row r="2155" spans="1:23">
      <c r="A2155" s="6"/>
      <c r="B2155" s="5"/>
      <c r="C2155" s="5"/>
      <c r="D2155" s="5"/>
      <c r="E2155" s="5"/>
      <c r="F2155" s="5"/>
      <c r="G2155" s="5"/>
      <c r="H2155" s="5" t="s">
        <v>38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>
        <v>7.2</v>
      </c>
    </row>
    <row r="2156" spans="1:23">
      <c r="A2156" s="6"/>
      <c r="B2156" s="5"/>
      <c r="C2156" s="5"/>
      <c r="D2156" s="5"/>
      <c r="E2156" s="5"/>
      <c r="F2156" s="5"/>
      <c r="G2156" s="5"/>
      <c r="H2156" s="5" t="s">
        <v>38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>
        <v>7.3</v>
      </c>
    </row>
    <row r="2157" spans="1:23">
      <c r="A2157" s="6"/>
      <c r="B2157" s="2"/>
      <c r="C2157" s="2"/>
      <c r="D2157" s="2"/>
      <c r="E2157" s="2"/>
      <c r="F2157" s="2"/>
      <c r="G2157" s="2"/>
      <c r="H2157" s="2" t="s">
        <v>38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>
        <v>7.3</v>
      </c>
    </row>
    <row r="2158" spans="1:23">
      <c r="A2158" s="6"/>
      <c r="B2158" s="2"/>
      <c r="C2158" s="2"/>
      <c r="D2158" s="2"/>
      <c r="E2158" s="2"/>
      <c r="F2158" s="2"/>
      <c r="G2158" s="2"/>
      <c r="H2158" s="2" t="s">
        <v>38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>
        <v>7.3</v>
      </c>
    </row>
    <row r="2159" spans="1:23">
      <c r="A2159" s="6"/>
      <c r="B2159" s="5"/>
      <c r="C2159" s="5"/>
      <c r="D2159" s="5"/>
      <c r="E2159" s="5"/>
      <c r="F2159" s="5"/>
      <c r="G2159" s="5"/>
      <c r="H2159" s="5" t="s">
        <v>38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>
        <v>7.3</v>
      </c>
    </row>
    <row r="2160" spans="1:23">
      <c r="A2160" s="6"/>
      <c r="B2160" s="5"/>
      <c r="C2160" s="5"/>
      <c r="D2160" s="5"/>
      <c r="E2160" s="5"/>
      <c r="F2160" s="5"/>
      <c r="G2160" s="5"/>
      <c r="H2160" s="5" t="s">
        <v>38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>
        <v>7.3</v>
      </c>
    </row>
    <row r="2161" spans="1:23">
      <c r="A2161" s="6"/>
      <c r="B2161" s="5"/>
      <c r="C2161" s="5"/>
      <c r="D2161" s="5"/>
      <c r="E2161" s="5"/>
      <c r="F2161" s="5"/>
      <c r="G2161" s="5"/>
      <c r="H2161" s="5" t="s">
        <v>38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>
        <v>7.3</v>
      </c>
    </row>
    <row r="2162" spans="1:23">
      <c r="A2162" s="6"/>
      <c r="B2162" s="2"/>
      <c r="C2162" s="2"/>
      <c r="D2162" s="2"/>
      <c r="E2162" s="2"/>
      <c r="F2162" s="2"/>
      <c r="G2162" s="2"/>
      <c r="H2162" s="2" t="s">
        <v>38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>
        <v>7.3</v>
      </c>
    </row>
    <row r="2163" spans="1:23">
      <c r="A2163" s="6"/>
      <c r="B2163" s="5"/>
      <c r="C2163" s="5"/>
      <c r="D2163" s="5"/>
      <c r="E2163" s="5"/>
      <c r="F2163" s="5"/>
      <c r="G2163" s="5"/>
      <c r="H2163" s="5" t="s">
        <v>38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>
        <v>7.3</v>
      </c>
    </row>
    <row r="2164" spans="1:23">
      <c r="A2164" s="6"/>
      <c r="B2164" s="5"/>
      <c r="C2164" s="5"/>
      <c r="D2164" s="5"/>
      <c r="E2164" s="5"/>
      <c r="F2164" s="5"/>
      <c r="G2164" s="5"/>
      <c r="H2164" s="5" t="s">
        <v>38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>
        <v>7.3</v>
      </c>
    </row>
    <row r="2165" spans="1:23">
      <c r="A2165" s="6"/>
      <c r="B2165" s="2"/>
      <c r="C2165" s="2"/>
      <c r="D2165" s="2"/>
      <c r="E2165" s="2"/>
      <c r="F2165" s="2"/>
      <c r="G2165" s="2"/>
      <c r="H2165" s="2" t="s">
        <v>38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7.3</v>
      </c>
    </row>
    <row r="2166" spans="1:23">
      <c r="A2166" s="6"/>
      <c r="B2166" s="5"/>
      <c r="C2166" s="5"/>
      <c r="D2166" s="5"/>
      <c r="E2166" s="5"/>
      <c r="F2166" s="5"/>
      <c r="G2166" s="5"/>
      <c r="H2166" s="5" t="s">
        <v>38</v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>
        <v>7.3</v>
      </c>
    </row>
    <row r="2167" spans="1:23">
      <c r="A2167" s="6"/>
      <c r="B2167" s="2"/>
      <c r="C2167" s="2"/>
      <c r="D2167" s="2"/>
      <c r="E2167" s="2"/>
      <c r="F2167" s="2"/>
      <c r="G2167" s="2"/>
      <c r="H2167" s="2" t="s">
        <v>38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>
        <v>7.3</v>
      </c>
    </row>
    <row r="2168" spans="1:23">
      <c r="A2168" s="6"/>
      <c r="B2168" s="5"/>
      <c r="C2168" s="5"/>
      <c r="D2168" s="5"/>
      <c r="E2168" s="5"/>
      <c r="F2168" s="5"/>
      <c r="G2168" s="5"/>
      <c r="H2168" s="5" t="s">
        <v>38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>
        <v>7.3</v>
      </c>
    </row>
    <row r="2169" spans="1:23">
      <c r="A2169" s="6"/>
      <c r="B2169" s="2"/>
      <c r="C2169" s="2"/>
      <c r="D2169" s="2"/>
      <c r="E2169" s="2"/>
      <c r="F2169" s="2"/>
      <c r="G2169" s="2"/>
      <c r="H2169" s="2" t="s">
        <v>38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>
        <v>7.4</v>
      </c>
    </row>
    <row r="2170" spans="1:23">
      <c r="A2170" s="6"/>
      <c r="B2170" s="2"/>
      <c r="C2170" s="2"/>
      <c r="D2170" s="2"/>
      <c r="E2170" s="2"/>
      <c r="F2170" s="2"/>
      <c r="G2170" s="2"/>
      <c r="H2170" s="2" t="s">
        <v>38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>
        <v>7.4</v>
      </c>
    </row>
    <row r="2171" spans="1:23">
      <c r="A2171" s="6"/>
      <c r="B2171" s="5"/>
      <c r="C2171" s="5"/>
      <c r="D2171" s="5"/>
      <c r="E2171" s="5"/>
      <c r="F2171" s="5"/>
      <c r="G2171" s="5"/>
      <c r="H2171" s="5" t="s">
        <v>38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>
        <v>7.4</v>
      </c>
    </row>
    <row r="2172" spans="1:23">
      <c r="A2172" s="6"/>
      <c r="B2172" s="2"/>
      <c r="C2172" s="2"/>
      <c r="D2172" s="2"/>
      <c r="E2172" s="2"/>
      <c r="F2172" s="2"/>
      <c r="G2172" s="2"/>
      <c r="H2172" s="2" t="s">
        <v>38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>
        <v>7.4</v>
      </c>
    </row>
    <row r="2173" spans="1:23">
      <c r="A2173" s="6"/>
      <c r="B2173" s="2"/>
      <c r="C2173" s="2"/>
      <c r="D2173" s="2"/>
      <c r="E2173" s="2"/>
      <c r="F2173" s="2"/>
      <c r="G2173" s="2"/>
      <c r="H2173" s="2" t="s">
        <v>38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>
        <v>7.4</v>
      </c>
    </row>
    <row r="2174" spans="1:23">
      <c r="A2174" s="6"/>
      <c r="B2174" s="2"/>
      <c r="C2174" s="2"/>
      <c r="D2174" s="2"/>
      <c r="E2174" s="2"/>
      <c r="F2174" s="2"/>
      <c r="G2174" s="2"/>
      <c r="H2174" s="2" t="s">
        <v>38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>
        <v>7.5</v>
      </c>
    </row>
    <row r="2175" spans="1:23">
      <c r="A2175" s="6"/>
      <c r="B2175" s="2"/>
      <c r="C2175" s="2"/>
      <c r="D2175" s="2"/>
      <c r="E2175" s="2"/>
      <c r="F2175" s="2"/>
      <c r="G2175" s="2"/>
      <c r="H2175" s="2" t="s">
        <v>38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>
        <v>7.5</v>
      </c>
    </row>
    <row r="2176" spans="1:23">
      <c r="A2176" s="6"/>
      <c r="B2176" s="5"/>
      <c r="C2176" s="5"/>
      <c r="D2176" s="5"/>
      <c r="E2176" s="5"/>
      <c r="F2176" s="5"/>
      <c r="G2176" s="5"/>
      <c r="H2176" s="5" t="s">
        <v>38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>
        <v>7.5</v>
      </c>
    </row>
    <row r="2177" spans="1:23">
      <c r="A2177" s="6"/>
      <c r="B2177" s="2"/>
      <c r="C2177" s="2"/>
      <c r="D2177" s="2"/>
      <c r="E2177" s="2"/>
      <c r="F2177" s="2"/>
      <c r="G2177" s="2"/>
      <c r="H2177" s="2" t="s">
        <v>38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>
        <v>7.5</v>
      </c>
    </row>
    <row r="2178" spans="1:23">
      <c r="A2178" s="6"/>
      <c r="B2178" s="5"/>
      <c r="C2178" s="5"/>
      <c r="D2178" s="5"/>
      <c r="E2178" s="5"/>
      <c r="F2178" s="5"/>
      <c r="G2178" s="5"/>
      <c r="H2178" s="5" t="s">
        <v>38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>
        <v>7.5</v>
      </c>
    </row>
    <row r="2179" spans="1:23">
      <c r="A2179" s="6"/>
      <c r="B2179" s="5"/>
      <c r="C2179" s="5"/>
      <c r="D2179" s="5"/>
      <c r="E2179" s="5"/>
      <c r="F2179" s="5"/>
      <c r="G2179" s="5"/>
      <c r="H2179" s="5" t="s">
        <v>38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>
        <v>7.5</v>
      </c>
    </row>
    <row r="2180" spans="1:23">
      <c r="A2180" s="6"/>
      <c r="B2180" s="2"/>
      <c r="C2180" s="2"/>
      <c r="D2180" s="2"/>
      <c r="E2180" s="2"/>
      <c r="F2180" s="2"/>
      <c r="G2180" s="2"/>
      <c r="H2180" s="2" t="s">
        <v>38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>
        <v>7.5</v>
      </c>
    </row>
    <row r="2181" spans="1:23">
      <c r="A2181" s="6"/>
      <c r="B2181" s="5"/>
      <c r="C2181" s="5"/>
      <c r="D2181" s="5"/>
      <c r="E2181" s="5"/>
      <c r="F2181" s="5"/>
      <c r="G2181" s="5"/>
      <c r="H2181" s="5" t="s">
        <v>38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>
        <v>7.6</v>
      </c>
    </row>
    <row r="2182" spans="1:23">
      <c r="A2182" s="6"/>
      <c r="B2182" s="5"/>
      <c r="C2182" s="5"/>
      <c r="D2182" s="5"/>
      <c r="E2182" s="5"/>
      <c r="F2182" s="5"/>
      <c r="G2182" s="5"/>
      <c r="H2182" s="5" t="s">
        <v>38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>
        <v>7.6</v>
      </c>
    </row>
    <row r="2183" spans="1:23">
      <c r="A2183" s="6"/>
      <c r="B2183" s="2"/>
      <c r="C2183" s="2"/>
      <c r="D2183" s="2"/>
      <c r="E2183" s="2"/>
      <c r="F2183" s="2"/>
      <c r="G2183" s="2"/>
      <c r="H2183" s="2" t="s">
        <v>38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>
        <v>7.6</v>
      </c>
    </row>
    <row r="2184" spans="1:23">
      <c r="A2184" s="6"/>
      <c r="B2184" s="2"/>
      <c r="C2184" s="2"/>
      <c r="D2184" s="2"/>
      <c r="E2184" s="2"/>
      <c r="F2184" s="2"/>
      <c r="G2184" s="2"/>
      <c r="H2184" s="2" t="s">
        <v>38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>
        <v>7.6</v>
      </c>
    </row>
    <row r="2185" spans="1:23">
      <c r="A2185" s="6"/>
      <c r="B2185" s="5"/>
      <c r="C2185" s="5"/>
      <c r="D2185" s="5"/>
      <c r="E2185" s="5"/>
      <c r="F2185" s="5"/>
      <c r="G2185" s="5"/>
      <c r="H2185" s="5" t="s">
        <v>38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>
        <v>7.6</v>
      </c>
    </row>
    <row r="2186" spans="1:23">
      <c r="A2186" s="6"/>
      <c r="B2186" s="5"/>
      <c r="C2186" s="5"/>
      <c r="D2186" s="5"/>
      <c r="E2186" s="5"/>
      <c r="F2186" s="5"/>
      <c r="G2186" s="5"/>
      <c r="H2186" s="5" t="s">
        <v>38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>
        <v>7.7</v>
      </c>
    </row>
    <row r="2187" spans="1:23">
      <c r="A2187" s="6"/>
      <c r="B2187" s="2"/>
      <c r="C2187" s="2"/>
      <c r="D2187" s="2"/>
      <c r="E2187" s="2"/>
      <c r="F2187" s="2"/>
      <c r="G2187" s="2"/>
      <c r="H2187" s="2" t="s">
        <v>38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>
        <v>7.7</v>
      </c>
    </row>
    <row r="2188" spans="1:23">
      <c r="A2188" s="6"/>
      <c r="B2188" s="2"/>
      <c r="C2188" s="2"/>
      <c r="D2188" s="2"/>
      <c r="E2188" s="2"/>
      <c r="F2188" s="2"/>
      <c r="G2188" s="2"/>
      <c r="H2188" s="2" t="s">
        <v>38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>
        <v>7.7</v>
      </c>
    </row>
    <row r="2189" spans="1:23">
      <c r="A2189" s="6"/>
      <c r="B2189" s="2"/>
      <c r="C2189" s="2"/>
      <c r="D2189" s="2"/>
      <c r="E2189" s="2"/>
      <c r="F2189" s="2"/>
      <c r="G2189" s="2"/>
      <c r="H2189" s="2" t="s">
        <v>38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>
        <v>7.7</v>
      </c>
    </row>
    <row r="2190" spans="1:23">
      <c r="A2190" s="6"/>
      <c r="B2190" s="5"/>
      <c r="C2190" s="5"/>
      <c r="D2190" s="5"/>
      <c r="E2190" s="5"/>
      <c r="F2190" s="5"/>
      <c r="G2190" s="5"/>
      <c r="H2190" s="5" t="s">
        <v>38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>
        <v>7.7</v>
      </c>
    </row>
    <row r="2191" spans="1:23">
      <c r="A2191" s="6"/>
      <c r="B2191" s="5"/>
      <c r="C2191" s="5"/>
      <c r="D2191" s="5"/>
      <c r="E2191" s="5"/>
      <c r="F2191" s="5"/>
      <c r="G2191" s="5"/>
      <c r="H2191" s="5" t="s">
        <v>38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>
        <v>7.7</v>
      </c>
    </row>
    <row r="2192" spans="1:23">
      <c r="A2192" s="6"/>
      <c r="B2192" s="5"/>
      <c r="C2192" s="5"/>
      <c r="D2192" s="5"/>
      <c r="E2192" s="5"/>
      <c r="F2192" s="5"/>
      <c r="G2192" s="5"/>
      <c r="H2192" s="5" t="s">
        <v>38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>
        <v>7.7</v>
      </c>
    </row>
    <row r="2193" spans="1:23">
      <c r="A2193" s="6"/>
      <c r="B2193" s="2"/>
      <c r="C2193" s="2"/>
      <c r="D2193" s="2"/>
      <c r="E2193" s="2"/>
      <c r="F2193" s="2"/>
      <c r="G2193" s="2"/>
      <c r="H2193" s="2" t="s">
        <v>38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>
        <v>7.8</v>
      </c>
    </row>
    <row r="2194" spans="1:23">
      <c r="A2194" s="6"/>
      <c r="B2194" s="2"/>
      <c r="C2194" s="2"/>
      <c r="D2194" s="2"/>
      <c r="E2194" s="2"/>
      <c r="F2194" s="2"/>
      <c r="G2194" s="2"/>
      <c r="H2194" s="2" t="s">
        <v>38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>
        <v>7.8</v>
      </c>
    </row>
    <row r="2195" spans="1:23">
      <c r="A2195" s="6"/>
      <c r="B2195" s="2"/>
      <c r="C2195" s="2"/>
      <c r="D2195" s="2"/>
      <c r="E2195" s="2"/>
      <c r="F2195" s="2"/>
      <c r="G2195" s="2"/>
      <c r="H2195" s="2" t="s">
        <v>38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>
        <v>7.8</v>
      </c>
    </row>
    <row r="2196" spans="1:23">
      <c r="A2196" s="6"/>
      <c r="B2196" s="5"/>
      <c r="C2196" s="5"/>
      <c r="D2196" s="5"/>
      <c r="E2196" s="5"/>
      <c r="F2196" s="5"/>
      <c r="G2196" s="5"/>
      <c r="H2196" s="5" t="s">
        <v>38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>
        <v>7.8</v>
      </c>
    </row>
    <row r="2197" spans="1:23">
      <c r="A2197" s="6"/>
      <c r="B2197" s="2"/>
      <c r="C2197" s="2"/>
      <c r="D2197" s="2"/>
      <c r="E2197" s="2"/>
      <c r="F2197" s="2"/>
      <c r="G2197" s="2"/>
      <c r="H2197" s="2" t="s">
        <v>38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>
        <v>7.8</v>
      </c>
    </row>
    <row r="2198" spans="1:23">
      <c r="A2198" s="6"/>
      <c r="B2198" s="2"/>
      <c r="C2198" s="2"/>
      <c r="D2198" s="2"/>
      <c r="E2198" s="2"/>
      <c r="F2198" s="2"/>
      <c r="G2198" s="2"/>
      <c r="H2198" s="2" t="s">
        <v>38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>
        <v>7.9</v>
      </c>
    </row>
    <row r="2199" spans="1:23">
      <c r="A2199" s="6"/>
      <c r="B2199" s="5"/>
      <c r="C2199" s="5"/>
      <c r="D2199" s="5"/>
      <c r="E2199" s="5"/>
      <c r="F2199" s="5"/>
      <c r="G2199" s="5"/>
      <c r="H2199" s="5" t="s">
        <v>38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>
        <v>7.9</v>
      </c>
    </row>
    <row r="2200" spans="1:23">
      <c r="A2200" s="6"/>
      <c r="B2200" s="2"/>
      <c r="C2200" s="2"/>
      <c r="D2200" s="2"/>
      <c r="E2200" s="2"/>
      <c r="F2200" s="2"/>
      <c r="G2200" s="2"/>
      <c r="H2200" s="2" t="s">
        <v>38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>
        <v>7.9</v>
      </c>
    </row>
    <row r="2201" spans="1:23">
      <c r="A2201" s="6"/>
      <c r="B2201" s="5"/>
      <c r="C2201" s="5"/>
      <c r="D2201" s="5"/>
      <c r="E2201" s="5"/>
      <c r="F2201" s="5"/>
      <c r="G2201" s="5"/>
      <c r="H2201" s="5" t="s">
        <v>38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>
        <v>8</v>
      </c>
    </row>
    <row r="2202" spans="1:23">
      <c r="A2202" s="6"/>
      <c r="B2202" s="2"/>
      <c r="C2202" s="2"/>
      <c r="D2202" s="2"/>
      <c r="E2202" s="2"/>
      <c r="F2202" s="2"/>
      <c r="G2202" s="2"/>
      <c r="H2202" s="2" t="s">
        <v>38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>
        <v>8</v>
      </c>
    </row>
    <row r="2203" spans="1:23">
      <c r="A2203" s="6"/>
      <c r="B2203" s="2"/>
      <c r="C2203" s="2"/>
      <c r="D2203" s="2"/>
      <c r="E2203" s="2"/>
      <c r="F2203" s="2"/>
      <c r="G2203" s="2"/>
      <c r="H2203" s="2" t="s">
        <v>38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>
        <v>8</v>
      </c>
    </row>
    <row r="2204" spans="1:23">
      <c r="A2204" s="6"/>
      <c r="B2204" s="5"/>
      <c r="C2204" s="5"/>
      <c r="D2204" s="5"/>
      <c r="E2204" s="5"/>
      <c r="F2204" s="5"/>
      <c r="G2204" s="5"/>
      <c r="H2204" s="5" t="s">
        <v>38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>
        <v>8</v>
      </c>
    </row>
    <row r="2205" spans="1:23">
      <c r="A2205" s="6"/>
      <c r="B2205" s="5"/>
      <c r="C2205" s="5"/>
      <c r="D2205" s="5"/>
      <c r="E2205" s="5"/>
      <c r="F2205" s="5"/>
      <c r="G2205" s="5"/>
      <c r="H2205" s="5" t="s">
        <v>38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>
        <v>8</v>
      </c>
    </row>
    <row r="2206" spans="1:23">
      <c r="A2206" s="6"/>
      <c r="B2206" s="5"/>
      <c r="C2206" s="5"/>
      <c r="D2206" s="5"/>
      <c r="E2206" s="5"/>
      <c r="F2206" s="5"/>
      <c r="G2206" s="5"/>
      <c r="H2206" s="5" t="s">
        <v>38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>
        <v>8.1</v>
      </c>
    </row>
    <row r="2207" spans="1:23">
      <c r="A2207" s="6"/>
      <c r="B2207" s="5"/>
      <c r="C2207" s="5"/>
      <c r="D2207" s="5"/>
      <c r="E2207" s="5"/>
      <c r="F2207" s="5"/>
      <c r="G2207" s="5"/>
      <c r="H2207" s="5" t="s">
        <v>38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>
        <v>8.1</v>
      </c>
    </row>
    <row r="2208" spans="1:23">
      <c r="A2208" s="6"/>
      <c r="B2208" s="5"/>
      <c r="C2208" s="5"/>
      <c r="D2208" s="5"/>
      <c r="E2208" s="5"/>
      <c r="F2208" s="5"/>
      <c r="G2208" s="5"/>
      <c r="H2208" s="5" t="s">
        <v>38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>
        <v>8.1</v>
      </c>
    </row>
    <row r="2209" spans="1:23">
      <c r="A2209" s="6"/>
      <c r="B2209" s="5"/>
      <c r="C2209" s="5"/>
      <c r="D2209" s="5"/>
      <c r="E2209" s="5"/>
      <c r="F2209" s="5"/>
      <c r="G2209" s="5"/>
      <c r="H2209" s="5" t="s">
        <v>38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>
        <v>8.1999999999999993</v>
      </c>
    </row>
    <row r="2210" spans="1:23">
      <c r="A2210" s="6"/>
      <c r="B2210" s="2"/>
      <c r="C2210" s="2"/>
      <c r="D2210" s="2"/>
      <c r="E2210" s="2"/>
      <c r="F2210" s="2"/>
      <c r="G2210" s="2"/>
      <c r="H2210" s="2" t="s">
        <v>38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>
        <v>8.1999999999999993</v>
      </c>
    </row>
    <row r="2211" spans="1:23">
      <c r="A2211" s="6"/>
      <c r="B2211" s="2"/>
      <c r="C2211" s="2"/>
      <c r="D2211" s="2"/>
      <c r="E2211" s="2"/>
      <c r="F2211" s="2"/>
      <c r="G2211" s="2"/>
      <c r="H2211" s="2" t="s">
        <v>38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>
        <v>8.3000000000000007</v>
      </c>
    </row>
    <row r="2212" spans="1:23">
      <c r="A2212" s="6"/>
      <c r="B2212" s="5"/>
      <c r="C2212" s="5"/>
      <c r="D2212" s="5"/>
      <c r="E2212" s="5"/>
      <c r="F2212" s="5"/>
      <c r="G2212" s="5"/>
      <c r="H2212" s="5" t="s">
        <v>38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>
        <v>8.3000000000000007</v>
      </c>
    </row>
    <row r="2213" spans="1:23">
      <c r="A2213" s="6"/>
      <c r="B2213" s="5"/>
      <c r="C2213" s="5"/>
      <c r="D2213" s="5"/>
      <c r="E2213" s="5"/>
      <c r="F2213" s="5"/>
      <c r="G2213" s="5"/>
      <c r="H2213" s="5" t="s">
        <v>38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>
        <v>8.3000000000000007</v>
      </c>
    </row>
    <row r="2214" spans="1:23">
      <c r="A2214" s="6"/>
      <c r="B2214" s="2"/>
      <c r="C2214" s="2"/>
      <c r="D2214" s="2"/>
      <c r="E2214" s="2"/>
      <c r="F2214" s="2"/>
      <c r="G2214" s="2"/>
      <c r="H2214" s="2" t="s">
        <v>38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>
        <v>8.4</v>
      </c>
    </row>
    <row r="2215" spans="1:23">
      <c r="A2215" s="6"/>
      <c r="B2215" s="5"/>
      <c r="C2215" s="5"/>
      <c r="D2215" s="5"/>
      <c r="E2215" s="5"/>
      <c r="F2215" s="5"/>
      <c r="G2215" s="5"/>
      <c r="H2215" s="5" t="s">
        <v>38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>
        <v>8.4</v>
      </c>
    </row>
    <row r="2216" spans="1:23">
      <c r="A2216" s="6"/>
      <c r="B2216" s="5"/>
      <c r="C2216" s="5"/>
      <c r="D2216" s="5"/>
      <c r="E2216" s="5"/>
      <c r="F2216" s="5"/>
      <c r="G2216" s="5"/>
      <c r="H2216" s="5" t="s">
        <v>38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>
        <v>8.6999999999999993</v>
      </c>
    </row>
    <row r="2217" spans="1:23">
      <c r="A2217" s="6"/>
      <c r="B2217" s="2"/>
      <c r="C2217" s="2"/>
      <c r="D2217" s="2"/>
      <c r="E2217" s="2"/>
      <c r="F2217" s="2"/>
      <c r="G2217" s="2"/>
      <c r="H2217" s="2" t="s">
        <v>38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>
        <v>8.8000000000000007</v>
      </c>
    </row>
    <row r="2218" spans="1:23">
      <c r="A2218" s="6"/>
      <c r="B2218" s="2"/>
      <c r="C2218" s="2"/>
      <c r="D2218" s="2" t="s">
        <v>79</v>
      </c>
      <c r="E2218" s="2"/>
      <c r="F2218" s="2" t="s">
        <v>37</v>
      </c>
      <c r="G2218" s="2" t="s">
        <v>93</v>
      </c>
      <c r="H2218" s="2"/>
      <c r="I2218" s="2"/>
      <c r="J2218" s="2"/>
      <c r="K2218" s="2"/>
      <c r="L2218" s="2" t="s">
        <v>80</v>
      </c>
      <c r="M2218" s="2"/>
      <c r="N2218" s="2"/>
      <c r="O2218" s="2"/>
      <c r="P2218" s="2"/>
      <c r="Q2218" s="2"/>
      <c r="R2218" s="2"/>
      <c r="S2218" s="2"/>
      <c r="T2218" s="2" t="s">
        <v>57</v>
      </c>
      <c r="U2218" s="2"/>
      <c r="V2218" s="2"/>
      <c r="W2218" s="2">
        <v>7.8</v>
      </c>
    </row>
    <row r="2219" spans="1:23">
      <c r="A2219" s="6"/>
      <c r="B2219" s="5"/>
      <c r="C2219" s="5"/>
      <c r="D2219" s="5" t="s">
        <v>79</v>
      </c>
      <c r="E2219" s="5"/>
      <c r="F2219" s="5" t="s">
        <v>37</v>
      </c>
      <c r="G2219" s="5" t="s">
        <v>93</v>
      </c>
      <c r="H2219" s="5"/>
      <c r="I2219" s="5"/>
      <c r="J2219" s="5"/>
      <c r="K2219" s="5"/>
      <c r="L2219" s="5" t="s">
        <v>80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>
        <v>8.1999999999999993</v>
      </c>
    </row>
    <row r="2220" spans="1:23">
      <c r="A2220" s="6"/>
      <c r="B2220" s="5"/>
      <c r="C2220" s="5"/>
      <c r="D2220" s="5"/>
      <c r="E2220" s="5"/>
      <c r="F2220" s="5" t="s">
        <v>37</v>
      </c>
      <c r="G2220" s="5" t="s">
        <v>93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 t="s">
        <v>207</v>
      </c>
      <c r="V2220" s="5"/>
      <c r="W2220" s="5">
        <v>7.7</v>
      </c>
    </row>
    <row r="2221" spans="1:23">
      <c r="A2221" s="6"/>
      <c r="B2221" s="2"/>
      <c r="C2221" s="2"/>
      <c r="D2221" s="2"/>
      <c r="E2221" s="2"/>
      <c r="F2221" s="2" t="s">
        <v>37</v>
      </c>
      <c r="G2221" s="2" t="s">
        <v>93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>
        <v>7.7</v>
      </c>
    </row>
    <row r="2222" spans="1:23">
      <c r="A2222" s="6"/>
      <c r="B2222" s="5"/>
      <c r="C2222" s="5"/>
      <c r="D2222" s="5" t="s">
        <v>79</v>
      </c>
      <c r="E2222" s="5" t="s">
        <v>88</v>
      </c>
      <c r="F2222" s="5"/>
      <c r="G2222" s="5" t="s">
        <v>93</v>
      </c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>
        <v>5.4</v>
      </c>
    </row>
    <row r="2223" spans="1:23">
      <c r="A2223" s="3" t="s">
        <v>56</v>
      </c>
      <c r="B2223" s="2"/>
      <c r="C2223" s="2"/>
      <c r="D2223" s="2"/>
      <c r="E2223" s="2" t="s">
        <v>88</v>
      </c>
      <c r="F2223" s="2"/>
      <c r="G2223" s="2" t="s">
        <v>93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>
        <v>7.1</v>
      </c>
    </row>
    <row r="2224" spans="1:23">
      <c r="A2224" s="6"/>
      <c r="B2224" s="2"/>
      <c r="C2224" s="2"/>
      <c r="D2224" s="2"/>
      <c r="E2224" s="2" t="s">
        <v>88</v>
      </c>
      <c r="F2224" s="2"/>
      <c r="G2224" s="2" t="s">
        <v>93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 t="s">
        <v>207</v>
      </c>
      <c r="V2224" s="2"/>
      <c r="W2224" s="2">
        <v>7.7</v>
      </c>
    </row>
    <row r="2225" spans="1:23">
      <c r="A2225" s="6"/>
      <c r="B2225" s="5"/>
      <c r="C2225" s="5"/>
      <c r="D2225" s="5"/>
      <c r="E2225" s="5" t="s">
        <v>88</v>
      </c>
      <c r="F2225" s="5"/>
      <c r="G2225" s="5" t="s">
        <v>93</v>
      </c>
      <c r="H2225" s="5"/>
      <c r="I2225" s="5"/>
      <c r="J2225" s="5"/>
      <c r="K2225" s="5"/>
      <c r="L2225" s="5"/>
      <c r="M2225" s="5"/>
      <c r="N2225" s="5" t="s">
        <v>128</v>
      </c>
      <c r="O2225" s="5"/>
      <c r="P2225" s="5"/>
      <c r="Q2225" s="5"/>
      <c r="R2225" s="5"/>
      <c r="S2225" s="5"/>
      <c r="T2225" s="5"/>
      <c r="U2225" s="5"/>
      <c r="V2225" s="5"/>
      <c r="W2225" s="5">
        <v>7.2</v>
      </c>
    </row>
    <row r="2226" spans="1:23">
      <c r="A2226" s="6"/>
      <c r="B2226" s="5"/>
      <c r="C2226" s="5"/>
      <c r="D2226" s="5"/>
      <c r="E2226" s="5" t="s">
        <v>88</v>
      </c>
      <c r="F2226" s="5"/>
      <c r="G2226" s="5" t="s">
        <v>93</v>
      </c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>
        <v>6.6</v>
      </c>
    </row>
    <row r="2227" spans="1:23">
      <c r="A2227" s="6"/>
      <c r="B2227" s="5"/>
      <c r="C2227" s="5"/>
      <c r="D2227" s="5"/>
      <c r="E2227" s="5" t="s">
        <v>88</v>
      </c>
      <c r="F2227" s="5"/>
      <c r="G2227" s="5" t="s">
        <v>93</v>
      </c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>
        <v>6.6</v>
      </c>
    </row>
    <row r="2228" spans="1:23">
      <c r="A2228" s="6"/>
      <c r="B2228" s="2"/>
      <c r="C2228" s="2"/>
      <c r="D2228" s="2"/>
      <c r="E2228" s="2" t="s">
        <v>88</v>
      </c>
      <c r="F2228" s="2"/>
      <c r="G2228" s="2" t="s">
        <v>93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>
        <v>6.6</v>
      </c>
    </row>
    <row r="2229" spans="1:23">
      <c r="A2229" s="6"/>
      <c r="B2229" s="5"/>
      <c r="C2229" s="5"/>
      <c r="D2229" s="5"/>
      <c r="E2229" s="5" t="s">
        <v>88</v>
      </c>
      <c r="F2229" s="5"/>
      <c r="G2229" s="5" t="s">
        <v>93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>
        <v>6.7</v>
      </c>
    </row>
    <row r="2230" spans="1:23">
      <c r="A2230" s="6"/>
      <c r="B2230" s="2"/>
      <c r="C2230" s="2"/>
      <c r="D2230" s="2" t="s">
        <v>79</v>
      </c>
      <c r="E2230" s="2"/>
      <c r="F2230" s="2"/>
      <c r="G2230" s="2" t="s">
        <v>93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 t="s">
        <v>520</v>
      </c>
      <c r="T2230" s="2"/>
      <c r="U2230" s="2"/>
      <c r="V2230" s="2"/>
      <c r="W2230" s="2">
        <v>7.6</v>
      </c>
    </row>
    <row r="2231" spans="1:23">
      <c r="A2231" s="6"/>
      <c r="B2231" s="2"/>
      <c r="C2231" s="2"/>
      <c r="D2231" s="2" t="s">
        <v>79</v>
      </c>
      <c r="E2231" s="2"/>
      <c r="F2231" s="2"/>
      <c r="G2231" s="2" t="s">
        <v>93</v>
      </c>
      <c r="H2231" s="2"/>
      <c r="I2231" s="2"/>
      <c r="J2231" s="2"/>
      <c r="K2231" s="2"/>
      <c r="L2231" s="2" t="s">
        <v>80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>
        <v>6.8</v>
      </c>
    </row>
    <row r="2232" spans="1:23">
      <c r="A2232" s="6"/>
      <c r="B2232" s="2"/>
      <c r="C2232" s="2"/>
      <c r="D2232" s="2" t="s">
        <v>79</v>
      </c>
      <c r="E2232" s="2"/>
      <c r="F2232" s="2"/>
      <c r="G2232" s="2" t="s">
        <v>93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>
        <v>7.2</v>
      </c>
    </row>
    <row r="2233" spans="1:23">
      <c r="A2233" s="6"/>
      <c r="B2233" s="2"/>
      <c r="C2233" s="2"/>
      <c r="D2233" s="2"/>
      <c r="E2233" s="2"/>
      <c r="F2233" s="2"/>
      <c r="G2233" s="2" t="s">
        <v>93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 t="s">
        <v>520</v>
      </c>
      <c r="T2233" s="2"/>
      <c r="U2233" s="2"/>
      <c r="V2233" s="2"/>
      <c r="W2233" s="2">
        <v>7.3</v>
      </c>
    </row>
    <row r="2234" spans="1:23">
      <c r="A2234" s="6"/>
      <c r="B2234" s="5"/>
      <c r="C2234" s="5"/>
      <c r="D2234" s="5"/>
      <c r="E2234" s="5"/>
      <c r="F2234" s="5"/>
      <c r="G2234" s="5" t="s">
        <v>93</v>
      </c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 t="s">
        <v>520</v>
      </c>
      <c r="T2234" s="5"/>
      <c r="U2234" s="5"/>
      <c r="V2234" s="5"/>
      <c r="W2234" s="5">
        <v>7.8</v>
      </c>
    </row>
    <row r="2235" spans="1:23">
      <c r="A2235" s="6"/>
      <c r="B2235" s="5"/>
      <c r="C2235" s="5"/>
      <c r="D2235" s="5"/>
      <c r="E2235" s="5"/>
      <c r="F2235" s="5"/>
      <c r="G2235" s="5" t="s">
        <v>93</v>
      </c>
      <c r="H2235" s="5"/>
      <c r="I2235" s="5"/>
      <c r="J2235" s="5"/>
      <c r="K2235" s="5"/>
      <c r="L2235" s="5" t="s">
        <v>80</v>
      </c>
      <c r="M2235" s="5"/>
      <c r="N2235" s="5" t="s">
        <v>128</v>
      </c>
      <c r="O2235" s="5"/>
      <c r="P2235" s="5"/>
      <c r="Q2235" s="5"/>
      <c r="R2235" s="5"/>
      <c r="S2235" s="5"/>
      <c r="T2235" s="5"/>
      <c r="U2235" s="5"/>
      <c r="V2235" s="5"/>
      <c r="W2235" s="5">
        <v>8.1</v>
      </c>
    </row>
    <row r="2236" spans="1:23">
      <c r="A2236" s="6"/>
      <c r="B2236" s="2"/>
      <c r="C2236" s="2"/>
      <c r="D2236" s="2"/>
      <c r="E2236" s="2"/>
      <c r="F2236" s="2"/>
      <c r="G2236" s="2" t="s">
        <v>93</v>
      </c>
      <c r="H2236" s="2"/>
      <c r="I2236" s="2"/>
      <c r="J2236" s="2"/>
      <c r="K2236" s="2"/>
      <c r="L2236" s="2"/>
      <c r="M2236" s="2"/>
      <c r="N2236" s="2" t="s">
        <v>128</v>
      </c>
      <c r="O2236" s="2"/>
      <c r="P2236" s="2"/>
      <c r="Q2236" s="2"/>
      <c r="R2236" s="2"/>
      <c r="S2236" s="2"/>
      <c r="T2236" s="2"/>
      <c r="U2236" s="2"/>
      <c r="V2236" s="2"/>
      <c r="W2236" s="2">
        <v>1.6</v>
      </c>
    </row>
    <row r="2237" spans="1:23">
      <c r="A2237" s="6"/>
      <c r="B2237" s="2"/>
      <c r="C2237" s="2"/>
      <c r="D2237" s="2"/>
      <c r="E2237" s="2"/>
      <c r="F2237" s="2"/>
      <c r="G2237" s="2" t="s">
        <v>93</v>
      </c>
      <c r="H2237" s="2"/>
      <c r="I2237" s="2"/>
      <c r="J2237" s="2"/>
      <c r="K2237" s="2"/>
      <c r="L2237" s="2"/>
      <c r="M2237" s="2"/>
      <c r="N2237" s="2" t="s">
        <v>128</v>
      </c>
      <c r="O2237" s="2"/>
      <c r="P2237" s="2"/>
      <c r="Q2237" s="2"/>
      <c r="R2237" s="2"/>
      <c r="S2237" s="2"/>
      <c r="T2237" s="2"/>
      <c r="U2237" s="2"/>
      <c r="V2237" s="2"/>
      <c r="W2237" s="2">
        <v>4.0999999999999996</v>
      </c>
    </row>
    <row r="2238" spans="1:23">
      <c r="A2238" s="6"/>
      <c r="B2238" s="5"/>
      <c r="C2238" s="5"/>
      <c r="D2238" s="5"/>
      <c r="E2238" s="5"/>
      <c r="F2238" s="5"/>
      <c r="G2238" s="5" t="s">
        <v>93</v>
      </c>
      <c r="H2238" s="5"/>
      <c r="I2238" s="5"/>
      <c r="J2238" s="5"/>
      <c r="K2238" s="5"/>
      <c r="L2238" s="5"/>
      <c r="M2238" s="5"/>
      <c r="N2238" s="5" t="s">
        <v>128</v>
      </c>
      <c r="O2238" s="5"/>
      <c r="P2238" s="5"/>
      <c r="Q2238" s="5"/>
      <c r="R2238" s="5"/>
      <c r="S2238" s="5"/>
      <c r="T2238" s="5"/>
      <c r="U2238" s="5"/>
      <c r="V2238" s="5"/>
      <c r="W2238" s="5">
        <v>5.4</v>
      </c>
    </row>
    <row r="2239" spans="1:23">
      <c r="A2239" s="6"/>
      <c r="B2239" s="2"/>
      <c r="C2239" s="2"/>
      <c r="D2239" s="2"/>
      <c r="E2239" s="2"/>
      <c r="F2239" s="2"/>
      <c r="G2239" s="2" t="s">
        <v>93</v>
      </c>
      <c r="H2239" s="2"/>
      <c r="I2239" s="2"/>
      <c r="J2239" s="2"/>
      <c r="K2239" s="2"/>
      <c r="L2239" s="2"/>
      <c r="M2239" s="2"/>
      <c r="N2239" s="2" t="s">
        <v>128</v>
      </c>
      <c r="O2239" s="2"/>
      <c r="P2239" s="2"/>
      <c r="Q2239" s="2"/>
      <c r="R2239" s="2"/>
      <c r="S2239" s="2"/>
      <c r="T2239" s="2"/>
      <c r="U2239" s="2"/>
      <c r="V2239" s="2"/>
      <c r="W2239" s="2">
        <v>5.9</v>
      </c>
    </row>
    <row r="2240" spans="1:23">
      <c r="A2240" s="6"/>
      <c r="B2240" s="5"/>
      <c r="C2240" s="5"/>
      <c r="D2240" s="5"/>
      <c r="E2240" s="5"/>
      <c r="F2240" s="5"/>
      <c r="G2240" s="5" t="s">
        <v>93</v>
      </c>
      <c r="H2240" s="5"/>
      <c r="I2240" s="5"/>
      <c r="J2240" s="5"/>
      <c r="K2240" s="5"/>
      <c r="L2240" s="5"/>
      <c r="M2240" s="5"/>
      <c r="N2240" s="5" t="s">
        <v>128</v>
      </c>
      <c r="O2240" s="5"/>
      <c r="P2240" s="5"/>
      <c r="Q2240" s="5"/>
      <c r="R2240" s="5"/>
      <c r="S2240" s="5"/>
      <c r="T2240" s="5"/>
      <c r="U2240" s="5"/>
      <c r="V2240" s="5"/>
      <c r="W2240" s="5">
        <v>7.3</v>
      </c>
    </row>
    <row r="2241" spans="1:23">
      <c r="A2241" s="6"/>
      <c r="B2241" s="2"/>
      <c r="C2241" s="2"/>
      <c r="D2241" s="2"/>
      <c r="E2241" s="2"/>
      <c r="F2241" s="2"/>
      <c r="G2241" s="2" t="s">
        <v>93</v>
      </c>
      <c r="H2241" s="2"/>
      <c r="I2241" s="2"/>
      <c r="J2241" s="2"/>
      <c r="K2241" s="2"/>
      <c r="L2241" s="2"/>
      <c r="M2241" s="2"/>
      <c r="N2241" s="2" t="s">
        <v>128</v>
      </c>
      <c r="O2241" s="2"/>
      <c r="P2241" s="2"/>
      <c r="Q2241" s="2"/>
      <c r="R2241" s="2"/>
      <c r="S2241" s="2"/>
      <c r="T2241" s="2"/>
      <c r="U2241" s="2"/>
      <c r="V2241" s="2"/>
      <c r="W2241" s="2">
        <v>7.4</v>
      </c>
    </row>
    <row r="2242" spans="1:23">
      <c r="A2242" s="6"/>
      <c r="B2242" s="5"/>
      <c r="C2242" s="5"/>
      <c r="D2242" s="5"/>
      <c r="E2242" s="5"/>
      <c r="F2242" s="5"/>
      <c r="G2242" s="5" t="s">
        <v>93</v>
      </c>
      <c r="H2242" s="5"/>
      <c r="I2242" s="5"/>
      <c r="J2242" s="5"/>
      <c r="K2242" s="5"/>
      <c r="L2242" s="5"/>
      <c r="M2242" s="5"/>
      <c r="N2242" s="5" t="s">
        <v>128</v>
      </c>
      <c r="O2242" s="5"/>
      <c r="P2242" s="5"/>
      <c r="Q2242" s="5"/>
      <c r="R2242" s="5"/>
      <c r="S2242" s="5"/>
      <c r="T2242" s="5"/>
      <c r="U2242" s="5"/>
      <c r="V2242" s="5"/>
      <c r="W2242" s="5">
        <v>8.5</v>
      </c>
    </row>
    <row r="2243" spans="1:23">
      <c r="A2243" s="6"/>
      <c r="B2243" s="2"/>
      <c r="C2243" s="2"/>
      <c r="D2243" s="2"/>
      <c r="E2243" s="2"/>
      <c r="F2243" s="2"/>
      <c r="G2243" s="2" t="s">
        <v>93</v>
      </c>
      <c r="H2243" s="2"/>
      <c r="I2243" s="2"/>
      <c r="J2243" s="2"/>
      <c r="K2243" s="2"/>
      <c r="L2243" s="2" t="s">
        <v>80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>
        <v>8.1</v>
      </c>
    </row>
    <row r="2244" spans="1:23">
      <c r="A2244" s="6"/>
      <c r="B2244" s="2"/>
      <c r="C2244" s="2"/>
      <c r="D2244" s="2"/>
      <c r="E2244" s="2"/>
      <c r="F2244" s="2"/>
      <c r="G2244" s="2" t="s">
        <v>93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>
        <v>2.7</v>
      </c>
    </row>
    <row r="2245" spans="1:23">
      <c r="A2245" s="6"/>
      <c r="B2245" s="2"/>
      <c r="C2245" s="2"/>
      <c r="D2245" s="2"/>
      <c r="E2245" s="2"/>
      <c r="F2245" s="2"/>
      <c r="G2245" s="2" t="s">
        <v>93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>
        <v>5.0999999999999996</v>
      </c>
    </row>
    <row r="2246" spans="1:23">
      <c r="A2246" s="6"/>
      <c r="B2246" s="2"/>
      <c r="C2246" s="2"/>
      <c r="D2246" s="2"/>
      <c r="E2246" s="2"/>
      <c r="F2246" s="2"/>
      <c r="G2246" s="2" t="s">
        <v>93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>
        <v>6.6</v>
      </c>
    </row>
    <row r="2247" spans="1:23">
      <c r="A2247" s="6"/>
      <c r="B2247" s="5"/>
      <c r="C2247" s="5"/>
      <c r="D2247" s="5"/>
      <c r="E2247" s="5"/>
      <c r="F2247" s="5"/>
      <c r="G2247" s="5" t="s">
        <v>93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>
        <v>6.8</v>
      </c>
    </row>
    <row r="2248" spans="1:23">
      <c r="A2248" s="6"/>
      <c r="B2248" s="5"/>
      <c r="C2248" s="5"/>
      <c r="D2248" s="5"/>
      <c r="E2248" s="5"/>
      <c r="F2248" s="5"/>
      <c r="G2248" s="5" t="s">
        <v>93</v>
      </c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>
        <v>7.1</v>
      </c>
    </row>
    <row r="2249" spans="1:23">
      <c r="A2249" s="6"/>
      <c r="B2249" s="5"/>
      <c r="C2249" s="5"/>
      <c r="D2249" s="5"/>
      <c r="E2249" s="5"/>
      <c r="F2249" s="5"/>
      <c r="G2249" s="5" t="s">
        <v>93</v>
      </c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>
        <v>7.4</v>
      </c>
    </row>
    <row r="2250" spans="1:23">
      <c r="A2250" s="6"/>
      <c r="B2250" s="5"/>
      <c r="C2250" s="5"/>
      <c r="D2250" s="5"/>
      <c r="E2250" s="5"/>
      <c r="F2250" s="5"/>
      <c r="G2250" s="5" t="s">
        <v>93</v>
      </c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>
        <v>7.5</v>
      </c>
    </row>
    <row r="2251" spans="1:23">
      <c r="A2251" s="6"/>
      <c r="B2251" s="5"/>
      <c r="C2251" s="5"/>
      <c r="D2251" s="5"/>
      <c r="E2251" s="5"/>
      <c r="F2251" s="5"/>
      <c r="G2251" s="5" t="s">
        <v>93</v>
      </c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>
        <v>7.5</v>
      </c>
    </row>
    <row r="2252" spans="1:23">
      <c r="A2252" s="6"/>
      <c r="B2252" s="5"/>
      <c r="C2252" s="5"/>
      <c r="D2252" s="5"/>
      <c r="E2252" s="5"/>
      <c r="F2252" s="5"/>
      <c r="G2252" s="5" t="s">
        <v>93</v>
      </c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>
        <v>7.6</v>
      </c>
    </row>
    <row r="2253" spans="1:23">
      <c r="A2253" s="6"/>
      <c r="B2253" s="5"/>
      <c r="C2253" s="5"/>
      <c r="D2253" s="5"/>
      <c r="E2253" s="5"/>
      <c r="F2253" s="5"/>
      <c r="G2253" s="5" t="s">
        <v>93</v>
      </c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>
        <v>7.6</v>
      </c>
    </row>
    <row r="2254" spans="1:23">
      <c r="A2254" s="6"/>
      <c r="B2254" s="2"/>
      <c r="C2254" s="2"/>
      <c r="D2254" s="2"/>
      <c r="E2254" s="2"/>
      <c r="F2254" s="2"/>
      <c r="G2254" s="2" t="s">
        <v>93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>
        <v>7.7</v>
      </c>
    </row>
    <row r="2255" spans="1:23">
      <c r="A2255" s="6"/>
      <c r="B2255" s="2" t="s">
        <v>69</v>
      </c>
      <c r="C2255" s="2" t="s">
        <v>95</v>
      </c>
      <c r="D2255" s="2"/>
      <c r="E2255" s="2" t="s">
        <v>88</v>
      </c>
      <c r="F2255" s="2" t="s">
        <v>37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>
        <v>6.8</v>
      </c>
    </row>
    <row r="2256" spans="1:23">
      <c r="A2256" s="4" t="s">
        <v>56</v>
      </c>
      <c r="B2256" s="5" t="s">
        <v>69</v>
      </c>
      <c r="C2256" s="5"/>
      <c r="D2256" s="5"/>
      <c r="E2256" s="5" t="s">
        <v>88</v>
      </c>
      <c r="F2256" s="5" t="s">
        <v>37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 t="s">
        <v>90</v>
      </c>
      <c r="Q2256" s="5"/>
      <c r="R2256" s="5"/>
      <c r="S2256" s="5"/>
      <c r="T2256" s="5" t="s">
        <v>57</v>
      </c>
      <c r="U2256" s="5"/>
      <c r="V2256" s="5"/>
      <c r="W2256" s="5">
        <v>6.9</v>
      </c>
    </row>
    <row r="2257" spans="1:23">
      <c r="A2257" s="4" t="s">
        <v>56</v>
      </c>
      <c r="B2257" s="5" t="s">
        <v>69</v>
      </c>
      <c r="C2257" s="5"/>
      <c r="D2257" s="5"/>
      <c r="E2257" s="5" t="s">
        <v>88</v>
      </c>
      <c r="F2257" s="5" t="s">
        <v>37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 t="s">
        <v>57</v>
      </c>
      <c r="U2257" s="5"/>
      <c r="V2257" s="5"/>
      <c r="W2257" s="5">
        <v>5.5</v>
      </c>
    </row>
    <row r="2258" spans="1:23">
      <c r="A2258" s="3" t="s">
        <v>56</v>
      </c>
      <c r="B2258" s="2" t="s">
        <v>69</v>
      </c>
      <c r="C2258" s="2"/>
      <c r="D2258" s="2"/>
      <c r="E2258" s="2" t="s">
        <v>88</v>
      </c>
      <c r="F2258" s="2" t="s">
        <v>37</v>
      </c>
      <c r="G2258" s="2"/>
      <c r="H2258" s="2"/>
      <c r="I2258" s="2"/>
      <c r="J2258" s="2"/>
      <c r="K2258" s="2"/>
      <c r="L2258" s="2"/>
      <c r="M2258" s="2"/>
      <c r="N2258" s="2" t="s">
        <v>128</v>
      </c>
      <c r="O2258" s="2"/>
      <c r="P2258" s="2" t="s">
        <v>90</v>
      </c>
      <c r="Q2258" s="2"/>
      <c r="R2258" s="2"/>
      <c r="S2258" s="2"/>
      <c r="T2258" s="2"/>
      <c r="U2258" s="2"/>
      <c r="V2258" s="2"/>
      <c r="W2258" s="2">
        <v>6.3</v>
      </c>
    </row>
    <row r="2259" spans="1:23">
      <c r="A2259" s="3" t="s">
        <v>56</v>
      </c>
      <c r="B2259" s="2" t="s">
        <v>69</v>
      </c>
      <c r="C2259" s="2"/>
      <c r="D2259" s="2"/>
      <c r="E2259" s="2" t="s">
        <v>88</v>
      </c>
      <c r="F2259" s="2" t="s">
        <v>37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>
        <v>4.4000000000000004</v>
      </c>
    </row>
    <row r="2260" spans="1:23">
      <c r="A2260" s="3" t="s">
        <v>56</v>
      </c>
      <c r="B2260" s="2" t="s">
        <v>69</v>
      </c>
      <c r="C2260" s="2"/>
      <c r="D2260" s="2"/>
      <c r="E2260" s="2" t="s">
        <v>88</v>
      </c>
      <c r="F2260" s="2" t="s">
        <v>37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>
        <v>4.8</v>
      </c>
    </row>
    <row r="2261" spans="1:23">
      <c r="A2261" s="3" t="s">
        <v>56</v>
      </c>
      <c r="B2261" s="2" t="s">
        <v>69</v>
      </c>
      <c r="C2261" s="2"/>
      <c r="D2261" s="2"/>
      <c r="E2261" s="2" t="s">
        <v>88</v>
      </c>
      <c r="F2261" s="2" t="s">
        <v>37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>
        <v>6.3</v>
      </c>
    </row>
    <row r="2262" spans="1:23">
      <c r="A2262" s="4" t="s">
        <v>56</v>
      </c>
      <c r="B2262" s="5" t="s">
        <v>69</v>
      </c>
      <c r="C2262" s="5"/>
      <c r="D2262" s="5"/>
      <c r="E2262" s="5" t="s">
        <v>88</v>
      </c>
      <c r="F2262" s="5" t="s">
        <v>37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>
        <v>6.6</v>
      </c>
    </row>
    <row r="2263" spans="1:23">
      <c r="A2263" s="4" t="s">
        <v>56</v>
      </c>
      <c r="B2263" s="5" t="s">
        <v>69</v>
      </c>
      <c r="C2263" s="5"/>
      <c r="D2263" s="5"/>
      <c r="E2263" s="5" t="s">
        <v>88</v>
      </c>
      <c r="F2263" s="5" t="s">
        <v>37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>
        <v>6.7</v>
      </c>
    </row>
    <row r="2264" spans="1:23">
      <c r="A2264" s="4" t="s">
        <v>56</v>
      </c>
      <c r="B2264" s="5" t="s">
        <v>69</v>
      </c>
      <c r="C2264" s="5"/>
      <c r="D2264" s="5"/>
      <c r="E2264" s="5" t="s">
        <v>88</v>
      </c>
      <c r="F2264" s="5" t="s">
        <v>37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>
        <v>7.6</v>
      </c>
    </row>
    <row r="2265" spans="1:23">
      <c r="A2265" s="6"/>
      <c r="B2265" s="2" t="s">
        <v>69</v>
      </c>
      <c r="C2265" s="2"/>
      <c r="D2265" s="2"/>
      <c r="E2265" s="2" t="s">
        <v>88</v>
      </c>
      <c r="F2265" s="2" t="s">
        <v>37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 t="s">
        <v>87</v>
      </c>
      <c r="R2265" s="2"/>
      <c r="S2265" s="2"/>
      <c r="T2265" s="2"/>
      <c r="U2265" s="2"/>
      <c r="V2265" s="2"/>
      <c r="W2265" s="2">
        <v>6.1</v>
      </c>
    </row>
    <row r="2266" spans="1:23">
      <c r="A2266" s="6"/>
      <c r="B2266" s="2" t="s">
        <v>69</v>
      </c>
      <c r="C2266" s="2"/>
      <c r="D2266" s="2"/>
      <c r="E2266" s="2" t="s">
        <v>88</v>
      </c>
      <c r="F2266" s="2" t="s">
        <v>37</v>
      </c>
      <c r="G2266" s="2"/>
      <c r="H2266" s="2"/>
      <c r="I2266" s="2"/>
      <c r="J2266" s="2"/>
      <c r="K2266" s="2"/>
      <c r="L2266" s="2"/>
      <c r="M2266" s="2"/>
      <c r="N2266" s="2" t="s">
        <v>128</v>
      </c>
      <c r="O2266" s="2"/>
      <c r="P2266" s="2"/>
      <c r="Q2266" s="2"/>
      <c r="R2266" s="2"/>
      <c r="S2266" s="2"/>
      <c r="T2266" s="2"/>
      <c r="U2266" s="2"/>
      <c r="V2266" s="2"/>
      <c r="W2266" s="2">
        <v>7.8</v>
      </c>
    </row>
    <row r="2267" spans="1:23">
      <c r="A2267" s="6"/>
      <c r="B2267" s="2" t="s">
        <v>69</v>
      </c>
      <c r="C2267" s="2"/>
      <c r="D2267" s="2"/>
      <c r="E2267" s="2" t="s">
        <v>88</v>
      </c>
      <c r="F2267" s="2" t="s">
        <v>37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>
        <v>4.8</v>
      </c>
    </row>
    <row r="2268" spans="1:23">
      <c r="A2268" s="4" t="s">
        <v>56</v>
      </c>
      <c r="B2268" s="5"/>
      <c r="C2268" s="5"/>
      <c r="D2268" s="5"/>
      <c r="E2268" s="5" t="s">
        <v>88</v>
      </c>
      <c r="F2268" s="5" t="s">
        <v>37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 t="s">
        <v>86</v>
      </c>
      <c r="S2268" s="5"/>
      <c r="T2268" s="5" t="s">
        <v>57</v>
      </c>
      <c r="U2268" s="5"/>
      <c r="V2268" s="5"/>
      <c r="W2268" s="5">
        <v>5.8</v>
      </c>
    </row>
    <row r="2269" spans="1:23">
      <c r="A2269" s="4" t="s">
        <v>56</v>
      </c>
      <c r="B2269" s="5"/>
      <c r="C2269" s="5"/>
      <c r="D2269" s="5"/>
      <c r="E2269" s="5" t="s">
        <v>88</v>
      </c>
      <c r="F2269" s="5" t="s">
        <v>37</v>
      </c>
      <c r="G2269" s="5"/>
      <c r="H2269" s="5"/>
      <c r="I2269" s="5"/>
      <c r="J2269" s="5"/>
      <c r="K2269" s="5"/>
      <c r="L2269" s="5"/>
      <c r="M2269" s="5"/>
      <c r="N2269" s="5" t="s">
        <v>128</v>
      </c>
      <c r="O2269" s="5"/>
      <c r="P2269" s="5"/>
      <c r="Q2269" s="5" t="s">
        <v>87</v>
      </c>
      <c r="R2269" s="5"/>
      <c r="S2269" s="5"/>
      <c r="T2269" s="5" t="s">
        <v>57</v>
      </c>
      <c r="U2269" s="5"/>
      <c r="V2269" s="5"/>
      <c r="W2269" s="5">
        <v>6.1</v>
      </c>
    </row>
    <row r="2270" spans="1:23">
      <c r="A2270" s="3" t="s">
        <v>56</v>
      </c>
      <c r="B2270" s="2"/>
      <c r="C2270" s="2"/>
      <c r="D2270" s="2"/>
      <c r="E2270" s="2" t="s">
        <v>88</v>
      </c>
      <c r="F2270" s="2" t="s">
        <v>37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 t="s">
        <v>87</v>
      </c>
      <c r="R2270" s="2"/>
      <c r="S2270" s="2"/>
      <c r="T2270" s="2" t="s">
        <v>57</v>
      </c>
      <c r="U2270" s="2"/>
      <c r="V2270" s="2"/>
      <c r="W2270" s="2">
        <v>5.3</v>
      </c>
    </row>
    <row r="2271" spans="1:23">
      <c r="A2271" s="3" t="s">
        <v>56</v>
      </c>
      <c r="B2271" s="2"/>
      <c r="C2271" s="2"/>
      <c r="D2271" s="2"/>
      <c r="E2271" s="2" t="s">
        <v>88</v>
      </c>
      <c r="F2271" s="2" t="s">
        <v>37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 t="s">
        <v>87</v>
      </c>
      <c r="R2271" s="2"/>
      <c r="S2271" s="2"/>
      <c r="T2271" s="2" t="s">
        <v>57</v>
      </c>
      <c r="U2271" s="2"/>
      <c r="V2271" s="2"/>
      <c r="W2271" s="2">
        <v>6.5</v>
      </c>
    </row>
    <row r="2272" spans="1:23">
      <c r="A2272" s="4" t="s">
        <v>56</v>
      </c>
      <c r="B2272" s="5"/>
      <c r="C2272" s="5"/>
      <c r="D2272" s="5"/>
      <c r="E2272" s="5" t="s">
        <v>88</v>
      </c>
      <c r="F2272" s="5" t="s">
        <v>37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 t="s">
        <v>87</v>
      </c>
      <c r="R2272" s="5"/>
      <c r="S2272" s="5"/>
      <c r="T2272" s="5" t="s">
        <v>57</v>
      </c>
      <c r="U2272" s="5"/>
      <c r="V2272" s="5"/>
      <c r="W2272" s="5">
        <v>7.4</v>
      </c>
    </row>
    <row r="2273" spans="1:23">
      <c r="A2273" s="4" t="s">
        <v>56</v>
      </c>
      <c r="B2273" s="5"/>
      <c r="C2273" s="5"/>
      <c r="D2273" s="5"/>
      <c r="E2273" s="5" t="s">
        <v>88</v>
      </c>
      <c r="F2273" s="5" t="s">
        <v>37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 t="s">
        <v>57</v>
      </c>
      <c r="U2273" s="5"/>
      <c r="V2273" s="5"/>
      <c r="W2273" s="5">
        <v>5.2</v>
      </c>
    </row>
    <row r="2274" spans="1:23">
      <c r="A2274" s="4" t="s">
        <v>56</v>
      </c>
      <c r="B2274" s="5"/>
      <c r="C2274" s="5"/>
      <c r="D2274" s="5"/>
      <c r="E2274" s="5" t="s">
        <v>88</v>
      </c>
      <c r="F2274" s="5" t="s">
        <v>37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 t="s">
        <v>57</v>
      </c>
      <c r="U2274" s="5"/>
      <c r="V2274" s="5"/>
      <c r="W2274" s="5">
        <v>5.3</v>
      </c>
    </row>
    <row r="2275" spans="1:23">
      <c r="A2275" s="4" t="s">
        <v>56</v>
      </c>
      <c r="B2275" s="5"/>
      <c r="C2275" s="5"/>
      <c r="D2275" s="5"/>
      <c r="E2275" s="5" t="s">
        <v>88</v>
      </c>
      <c r="F2275" s="5" t="s">
        <v>37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 t="s">
        <v>57</v>
      </c>
      <c r="U2275" s="5"/>
      <c r="V2275" s="5"/>
      <c r="W2275" s="5">
        <v>5.3</v>
      </c>
    </row>
    <row r="2276" spans="1:23">
      <c r="A2276" s="3" t="s">
        <v>56</v>
      </c>
      <c r="B2276" s="2"/>
      <c r="C2276" s="2"/>
      <c r="D2276" s="2"/>
      <c r="E2276" s="2" t="s">
        <v>88</v>
      </c>
      <c r="F2276" s="2" t="s">
        <v>37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 t="s">
        <v>57</v>
      </c>
      <c r="U2276" s="2"/>
      <c r="V2276" s="2"/>
      <c r="W2276" s="2">
        <v>5.5</v>
      </c>
    </row>
    <row r="2277" spans="1:23">
      <c r="A2277" s="4" t="s">
        <v>56</v>
      </c>
      <c r="B2277" s="5"/>
      <c r="C2277" s="5"/>
      <c r="D2277" s="5"/>
      <c r="E2277" s="5" t="s">
        <v>88</v>
      </c>
      <c r="F2277" s="5" t="s">
        <v>37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 t="s">
        <v>57</v>
      </c>
      <c r="U2277" s="5"/>
      <c r="V2277" s="5"/>
      <c r="W2277" s="5">
        <v>5.6</v>
      </c>
    </row>
    <row r="2278" spans="1:23">
      <c r="A2278" s="4" t="s">
        <v>56</v>
      </c>
      <c r="B2278" s="5"/>
      <c r="C2278" s="5"/>
      <c r="D2278" s="5"/>
      <c r="E2278" s="5" t="s">
        <v>88</v>
      </c>
      <c r="F2278" s="5" t="s">
        <v>37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 t="s">
        <v>57</v>
      </c>
      <c r="U2278" s="5"/>
      <c r="V2278" s="5"/>
      <c r="W2278" s="5">
        <v>5.7</v>
      </c>
    </row>
    <row r="2279" spans="1:23">
      <c r="A2279" s="4" t="s">
        <v>56</v>
      </c>
      <c r="B2279" s="5"/>
      <c r="C2279" s="5"/>
      <c r="D2279" s="5"/>
      <c r="E2279" s="5" t="s">
        <v>88</v>
      </c>
      <c r="F2279" s="5" t="s">
        <v>37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 t="s">
        <v>57</v>
      </c>
      <c r="U2279" s="5"/>
      <c r="V2279" s="5"/>
      <c r="W2279" s="5">
        <v>5.9</v>
      </c>
    </row>
    <row r="2280" spans="1:23">
      <c r="A2280" s="3" t="s">
        <v>56</v>
      </c>
      <c r="B2280" s="2"/>
      <c r="C2280" s="2"/>
      <c r="D2280" s="2"/>
      <c r="E2280" s="2" t="s">
        <v>88</v>
      </c>
      <c r="F2280" s="2" t="s">
        <v>37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 t="s">
        <v>57</v>
      </c>
      <c r="U2280" s="2"/>
      <c r="V2280" s="2"/>
      <c r="W2280" s="2">
        <v>6</v>
      </c>
    </row>
    <row r="2281" spans="1:23">
      <c r="A2281" s="4" t="s">
        <v>56</v>
      </c>
      <c r="B2281" s="5"/>
      <c r="C2281" s="5"/>
      <c r="D2281" s="5"/>
      <c r="E2281" s="5" t="s">
        <v>88</v>
      </c>
      <c r="F2281" s="5" t="s">
        <v>37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 t="s">
        <v>57</v>
      </c>
      <c r="U2281" s="5"/>
      <c r="V2281" s="5"/>
      <c r="W2281" s="5">
        <v>6.1</v>
      </c>
    </row>
    <row r="2282" spans="1:23">
      <c r="A2282" s="4" t="s">
        <v>56</v>
      </c>
      <c r="B2282" s="5"/>
      <c r="C2282" s="5"/>
      <c r="D2282" s="5"/>
      <c r="E2282" s="5" t="s">
        <v>88</v>
      </c>
      <c r="F2282" s="5" t="s">
        <v>37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 t="s">
        <v>57</v>
      </c>
      <c r="U2282" s="5"/>
      <c r="V2282" s="5"/>
      <c r="W2282" s="5">
        <v>6.1</v>
      </c>
    </row>
    <row r="2283" spans="1:23">
      <c r="A2283" s="3" t="s">
        <v>56</v>
      </c>
      <c r="B2283" s="2"/>
      <c r="C2283" s="2"/>
      <c r="D2283" s="2"/>
      <c r="E2283" s="2" t="s">
        <v>88</v>
      </c>
      <c r="F2283" s="2" t="s">
        <v>37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 t="s">
        <v>57</v>
      </c>
      <c r="U2283" s="2"/>
      <c r="V2283" s="2"/>
      <c r="W2283" s="2">
        <v>6.2</v>
      </c>
    </row>
    <row r="2284" spans="1:23">
      <c r="A2284" s="3" t="s">
        <v>56</v>
      </c>
      <c r="B2284" s="2"/>
      <c r="C2284" s="2"/>
      <c r="D2284" s="2"/>
      <c r="E2284" s="2" t="s">
        <v>88</v>
      </c>
      <c r="F2284" s="2" t="s">
        <v>37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 t="s">
        <v>57</v>
      </c>
      <c r="U2284" s="2"/>
      <c r="V2284" s="2"/>
      <c r="W2284" s="2">
        <v>6.3</v>
      </c>
    </row>
    <row r="2285" spans="1:23">
      <c r="A2285" s="4" t="s">
        <v>56</v>
      </c>
      <c r="B2285" s="5"/>
      <c r="C2285" s="5"/>
      <c r="D2285" s="5"/>
      <c r="E2285" s="5" t="s">
        <v>88</v>
      </c>
      <c r="F2285" s="5" t="s">
        <v>37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 t="s">
        <v>57</v>
      </c>
      <c r="U2285" s="5"/>
      <c r="V2285" s="5"/>
      <c r="W2285" s="5">
        <v>6.3</v>
      </c>
    </row>
    <row r="2286" spans="1:23">
      <c r="A2286" s="4" t="s">
        <v>56</v>
      </c>
      <c r="B2286" s="5"/>
      <c r="C2286" s="5"/>
      <c r="D2286" s="5"/>
      <c r="E2286" s="5" t="s">
        <v>88</v>
      </c>
      <c r="F2286" s="5" t="s">
        <v>37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 t="s">
        <v>57</v>
      </c>
      <c r="U2286" s="5"/>
      <c r="V2286" s="5"/>
      <c r="W2286" s="5">
        <v>6.3</v>
      </c>
    </row>
    <row r="2287" spans="1:23">
      <c r="A2287" s="4" t="s">
        <v>56</v>
      </c>
      <c r="B2287" s="5"/>
      <c r="C2287" s="5"/>
      <c r="D2287" s="5"/>
      <c r="E2287" s="5" t="s">
        <v>88</v>
      </c>
      <c r="F2287" s="5" t="s">
        <v>37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 t="s">
        <v>57</v>
      </c>
      <c r="U2287" s="5"/>
      <c r="V2287" s="5"/>
      <c r="W2287" s="5">
        <v>6.4</v>
      </c>
    </row>
    <row r="2288" spans="1:23">
      <c r="A2288" s="3" t="s">
        <v>56</v>
      </c>
      <c r="B2288" s="2"/>
      <c r="C2288" s="2"/>
      <c r="D2288" s="2"/>
      <c r="E2288" s="2" t="s">
        <v>88</v>
      </c>
      <c r="F2288" s="2" t="s">
        <v>37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 t="s">
        <v>57</v>
      </c>
      <c r="U2288" s="2"/>
      <c r="V2288" s="2"/>
      <c r="W2288" s="2">
        <v>6.6</v>
      </c>
    </row>
    <row r="2289" spans="1:23">
      <c r="A2289" s="4" t="s">
        <v>56</v>
      </c>
      <c r="B2289" s="5"/>
      <c r="C2289" s="5"/>
      <c r="D2289" s="5"/>
      <c r="E2289" s="5" t="s">
        <v>88</v>
      </c>
      <c r="F2289" s="5" t="s">
        <v>37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 t="s">
        <v>57</v>
      </c>
      <c r="U2289" s="5"/>
      <c r="V2289" s="5"/>
      <c r="W2289" s="5">
        <v>6.6</v>
      </c>
    </row>
    <row r="2290" spans="1:23">
      <c r="A2290" s="3" t="s">
        <v>56</v>
      </c>
      <c r="B2290" s="2"/>
      <c r="C2290" s="2"/>
      <c r="D2290" s="2"/>
      <c r="E2290" s="2" t="s">
        <v>88</v>
      </c>
      <c r="F2290" s="2" t="s">
        <v>37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 t="s">
        <v>57</v>
      </c>
      <c r="U2290" s="2"/>
      <c r="V2290" s="2"/>
      <c r="W2290" s="2">
        <v>6.6</v>
      </c>
    </row>
    <row r="2291" spans="1:23">
      <c r="A2291" s="4" t="s">
        <v>56</v>
      </c>
      <c r="B2291" s="5"/>
      <c r="C2291" s="5"/>
      <c r="D2291" s="5"/>
      <c r="E2291" s="5" t="s">
        <v>88</v>
      </c>
      <c r="F2291" s="5" t="s">
        <v>37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 t="s">
        <v>57</v>
      </c>
      <c r="U2291" s="5"/>
      <c r="V2291" s="5"/>
      <c r="W2291" s="5">
        <v>6.7</v>
      </c>
    </row>
    <row r="2292" spans="1:23">
      <c r="A2292" s="4" t="s">
        <v>56</v>
      </c>
      <c r="B2292" s="5"/>
      <c r="C2292" s="5"/>
      <c r="D2292" s="5"/>
      <c r="E2292" s="5" t="s">
        <v>88</v>
      </c>
      <c r="F2292" s="5" t="s">
        <v>37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 t="s">
        <v>57</v>
      </c>
      <c r="U2292" s="5"/>
      <c r="V2292" s="5"/>
      <c r="W2292" s="5">
        <v>7.1</v>
      </c>
    </row>
    <row r="2293" spans="1:23">
      <c r="A2293" s="3" t="s">
        <v>56</v>
      </c>
      <c r="B2293" s="2"/>
      <c r="C2293" s="2"/>
      <c r="D2293" s="2"/>
      <c r="E2293" s="2" t="s">
        <v>88</v>
      </c>
      <c r="F2293" s="2" t="s">
        <v>37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 t="s">
        <v>57</v>
      </c>
      <c r="U2293" s="2"/>
      <c r="V2293" s="2"/>
      <c r="W2293" s="2">
        <v>7.6</v>
      </c>
    </row>
    <row r="2294" spans="1:23">
      <c r="A2294" s="4" t="s">
        <v>56</v>
      </c>
      <c r="B2294" s="5"/>
      <c r="C2294" s="5"/>
      <c r="D2294" s="5"/>
      <c r="E2294" s="5" t="s">
        <v>88</v>
      </c>
      <c r="F2294" s="5" t="s">
        <v>37</v>
      </c>
      <c r="G2294" s="5"/>
      <c r="H2294" s="5"/>
      <c r="I2294" s="5"/>
      <c r="J2294" s="5" t="s">
        <v>70</v>
      </c>
      <c r="K2294" s="5"/>
      <c r="L2294" s="5"/>
      <c r="M2294" s="5" t="s">
        <v>94</v>
      </c>
      <c r="N2294" s="5"/>
      <c r="O2294" s="5"/>
      <c r="P2294" s="5" t="s">
        <v>90</v>
      </c>
      <c r="Q2294" s="5"/>
      <c r="R2294" s="5" t="s">
        <v>86</v>
      </c>
      <c r="S2294" s="5"/>
      <c r="T2294" s="5"/>
      <c r="U2294" s="5"/>
      <c r="V2294" s="5"/>
      <c r="W2294" s="5">
        <v>5.0999999999999996</v>
      </c>
    </row>
    <row r="2295" spans="1:23">
      <c r="A2295" s="4" t="s">
        <v>56</v>
      </c>
      <c r="B2295" s="5"/>
      <c r="C2295" s="5"/>
      <c r="D2295" s="5"/>
      <c r="E2295" s="5" t="s">
        <v>88</v>
      </c>
      <c r="F2295" s="5" t="s">
        <v>37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 t="s">
        <v>87</v>
      </c>
      <c r="R2295" s="5"/>
      <c r="S2295" s="5"/>
      <c r="T2295" s="5"/>
      <c r="U2295" s="5"/>
      <c r="V2295" s="5"/>
      <c r="W2295" s="5">
        <v>6.2</v>
      </c>
    </row>
    <row r="2296" spans="1:23">
      <c r="A2296" s="4" t="s">
        <v>56</v>
      </c>
      <c r="B2296" s="5"/>
      <c r="C2296" s="5"/>
      <c r="D2296" s="5"/>
      <c r="E2296" s="5" t="s">
        <v>88</v>
      </c>
      <c r="F2296" s="5" t="s">
        <v>37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 t="s">
        <v>87</v>
      </c>
      <c r="R2296" s="5"/>
      <c r="S2296" s="5"/>
      <c r="T2296" s="5"/>
      <c r="U2296" s="5"/>
      <c r="V2296" s="5"/>
      <c r="W2296" s="5">
        <v>6.2</v>
      </c>
    </row>
    <row r="2297" spans="1:23">
      <c r="A2297" s="4" t="s">
        <v>56</v>
      </c>
      <c r="B2297" s="5"/>
      <c r="C2297" s="5"/>
      <c r="D2297" s="5"/>
      <c r="E2297" s="5" t="s">
        <v>88</v>
      </c>
      <c r="F2297" s="5" t="s">
        <v>37</v>
      </c>
      <c r="G2297" s="5"/>
      <c r="H2297" s="5"/>
      <c r="I2297" s="5"/>
      <c r="J2297" s="5"/>
      <c r="K2297" s="5"/>
      <c r="L2297" s="5"/>
      <c r="M2297" s="5"/>
      <c r="N2297" s="5" t="s">
        <v>128</v>
      </c>
      <c r="O2297" s="5"/>
      <c r="P2297" s="5"/>
      <c r="Q2297" s="5"/>
      <c r="R2297" s="5"/>
      <c r="S2297" s="5"/>
      <c r="T2297" s="5"/>
      <c r="U2297" s="5"/>
      <c r="V2297" s="5"/>
      <c r="W2297" s="5">
        <v>7.9</v>
      </c>
    </row>
    <row r="2298" spans="1:23">
      <c r="A2298" s="3" t="s">
        <v>56</v>
      </c>
      <c r="B2298" s="2"/>
      <c r="C2298" s="2"/>
      <c r="D2298" s="2"/>
      <c r="E2298" s="2" t="s">
        <v>88</v>
      </c>
      <c r="F2298" s="2" t="s">
        <v>37</v>
      </c>
      <c r="G2298" s="2"/>
      <c r="H2298" s="2"/>
      <c r="I2298" s="2"/>
      <c r="J2298" s="2" t="s">
        <v>70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>
        <v>6.9</v>
      </c>
    </row>
    <row r="2299" spans="1:23">
      <c r="A2299" s="4" t="s">
        <v>56</v>
      </c>
      <c r="B2299" s="5"/>
      <c r="C2299" s="5"/>
      <c r="D2299" s="5"/>
      <c r="E2299" s="5" t="s">
        <v>88</v>
      </c>
      <c r="F2299" s="5" t="s">
        <v>37</v>
      </c>
      <c r="G2299" s="5"/>
      <c r="H2299" s="5"/>
      <c r="I2299" s="5"/>
      <c r="J2299" s="5" t="s">
        <v>70</v>
      </c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>
        <v>7.8</v>
      </c>
    </row>
    <row r="2300" spans="1:23">
      <c r="A2300" s="4" t="s">
        <v>56</v>
      </c>
      <c r="B2300" s="5"/>
      <c r="C2300" s="5"/>
      <c r="D2300" s="5"/>
      <c r="E2300" s="5" t="s">
        <v>88</v>
      </c>
      <c r="F2300" s="5" t="s">
        <v>37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>
        <v>4</v>
      </c>
    </row>
    <row r="2301" spans="1:23">
      <c r="A2301" s="4" t="s">
        <v>56</v>
      </c>
      <c r="B2301" s="5"/>
      <c r="C2301" s="5"/>
      <c r="D2301" s="5"/>
      <c r="E2301" s="5" t="s">
        <v>88</v>
      </c>
      <c r="F2301" s="5" t="s">
        <v>37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>
        <v>4.4000000000000004</v>
      </c>
    </row>
    <row r="2302" spans="1:23">
      <c r="A2302" s="3" t="s">
        <v>56</v>
      </c>
      <c r="B2302" s="2"/>
      <c r="C2302" s="2"/>
      <c r="D2302" s="2"/>
      <c r="E2302" s="2" t="s">
        <v>88</v>
      </c>
      <c r="F2302" s="2" t="s">
        <v>37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>
        <v>4.4000000000000004</v>
      </c>
    </row>
    <row r="2303" spans="1:23">
      <c r="A2303" s="4" t="s">
        <v>56</v>
      </c>
      <c r="B2303" s="5"/>
      <c r="C2303" s="5"/>
      <c r="D2303" s="5"/>
      <c r="E2303" s="5" t="s">
        <v>88</v>
      </c>
      <c r="F2303" s="5" t="s">
        <v>37</v>
      </c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>
        <v>4.5</v>
      </c>
    </row>
    <row r="2304" spans="1:23">
      <c r="A2304" s="3" t="s">
        <v>56</v>
      </c>
      <c r="B2304" s="2"/>
      <c r="C2304" s="2"/>
      <c r="D2304" s="2"/>
      <c r="E2304" s="2" t="s">
        <v>88</v>
      </c>
      <c r="F2304" s="2" t="s">
        <v>37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>
        <v>5</v>
      </c>
    </row>
    <row r="2305" spans="1:23">
      <c r="A2305" s="3" t="s">
        <v>56</v>
      </c>
      <c r="B2305" s="2"/>
      <c r="C2305" s="2"/>
      <c r="D2305" s="2"/>
      <c r="E2305" s="2" t="s">
        <v>88</v>
      </c>
      <c r="F2305" s="2" t="s">
        <v>37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>
        <v>5.0999999999999996</v>
      </c>
    </row>
    <row r="2306" spans="1:23">
      <c r="A2306" s="3" t="s">
        <v>56</v>
      </c>
      <c r="B2306" s="2"/>
      <c r="C2306" s="2"/>
      <c r="D2306" s="2"/>
      <c r="E2306" s="2" t="s">
        <v>88</v>
      </c>
      <c r="F2306" s="2" t="s">
        <v>37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>
        <v>5.0999999999999996</v>
      </c>
    </row>
    <row r="2307" spans="1:23">
      <c r="A2307" s="4" t="s">
        <v>56</v>
      </c>
      <c r="B2307" s="5"/>
      <c r="C2307" s="5"/>
      <c r="D2307" s="5"/>
      <c r="E2307" s="5" t="s">
        <v>88</v>
      </c>
      <c r="F2307" s="5" t="s">
        <v>37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>
        <v>5.2</v>
      </c>
    </row>
    <row r="2308" spans="1:23">
      <c r="A2308" s="3" t="s">
        <v>56</v>
      </c>
      <c r="B2308" s="2"/>
      <c r="C2308" s="2"/>
      <c r="D2308" s="2"/>
      <c r="E2308" s="2" t="s">
        <v>88</v>
      </c>
      <c r="F2308" s="2" t="s">
        <v>37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>
        <v>5.5</v>
      </c>
    </row>
    <row r="2309" spans="1:23">
      <c r="A2309" s="3" t="s">
        <v>56</v>
      </c>
      <c r="B2309" s="2"/>
      <c r="C2309" s="2"/>
      <c r="D2309" s="2"/>
      <c r="E2309" s="2" t="s">
        <v>88</v>
      </c>
      <c r="F2309" s="2" t="s">
        <v>37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>
        <v>5.6</v>
      </c>
    </row>
    <row r="2310" spans="1:23">
      <c r="A2310" s="3" t="s">
        <v>56</v>
      </c>
      <c r="B2310" s="2"/>
      <c r="C2310" s="2"/>
      <c r="D2310" s="2"/>
      <c r="E2310" s="2" t="s">
        <v>88</v>
      </c>
      <c r="F2310" s="2" t="s">
        <v>37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>
        <v>5.8</v>
      </c>
    </row>
    <row r="2311" spans="1:23">
      <c r="A2311" s="4" t="s">
        <v>56</v>
      </c>
      <c r="B2311" s="5"/>
      <c r="C2311" s="5"/>
      <c r="D2311" s="5"/>
      <c r="E2311" s="5" t="s">
        <v>88</v>
      </c>
      <c r="F2311" s="5" t="s">
        <v>37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>
        <v>5.9</v>
      </c>
    </row>
    <row r="2312" spans="1:23">
      <c r="A2312" s="3" t="s">
        <v>56</v>
      </c>
      <c r="B2312" s="2"/>
      <c r="C2312" s="2"/>
      <c r="D2312" s="2"/>
      <c r="E2312" s="2" t="s">
        <v>88</v>
      </c>
      <c r="F2312" s="2" t="s">
        <v>37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>
        <v>6</v>
      </c>
    </row>
    <row r="2313" spans="1:23">
      <c r="A2313" s="3" t="s">
        <v>56</v>
      </c>
      <c r="B2313" s="2"/>
      <c r="C2313" s="2"/>
      <c r="D2313" s="2"/>
      <c r="E2313" s="2" t="s">
        <v>88</v>
      </c>
      <c r="F2313" s="2" t="s">
        <v>37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>
        <v>6.1</v>
      </c>
    </row>
    <row r="2314" spans="1:23">
      <c r="A2314" s="4" t="s">
        <v>56</v>
      </c>
      <c r="B2314" s="5"/>
      <c r="C2314" s="5"/>
      <c r="D2314" s="5"/>
      <c r="E2314" s="5" t="s">
        <v>88</v>
      </c>
      <c r="F2314" s="5" t="s">
        <v>37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>
        <v>6.1</v>
      </c>
    </row>
    <row r="2315" spans="1:23">
      <c r="A2315" s="3" t="s">
        <v>56</v>
      </c>
      <c r="B2315" s="2"/>
      <c r="C2315" s="2"/>
      <c r="D2315" s="2"/>
      <c r="E2315" s="2" t="s">
        <v>88</v>
      </c>
      <c r="F2315" s="2" t="s">
        <v>37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>
        <v>6.2</v>
      </c>
    </row>
    <row r="2316" spans="1:23">
      <c r="A2316" s="4" t="s">
        <v>56</v>
      </c>
      <c r="B2316" s="5"/>
      <c r="C2316" s="5"/>
      <c r="D2316" s="5"/>
      <c r="E2316" s="5" t="s">
        <v>88</v>
      </c>
      <c r="F2316" s="5" t="s">
        <v>37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>
        <v>6.2</v>
      </c>
    </row>
    <row r="2317" spans="1:23">
      <c r="A2317" s="3" t="s">
        <v>56</v>
      </c>
      <c r="B2317" s="2"/>
      <c r="C2317" s="2"/>
      <c r="D2317" s="2"/>
      <c r="E2317" s="2" t="s">
        <v>88</v>
      </c>
      <c r="F2317" s="2" t="s">
        <v>37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>
        <v>6.6</v>
      </c>
    </row>
    <row r="2318" spans="1:23">
      <c r="A2318" s="3" t="s">
        <v>56</v>
      </c>
      <c r="B2318" s="2"/>
      <c r="C2318" s="2"/>
      <c r="D2318" s="2"/>
      <c r="E2318" s="2" t="s">
        <v>88</v>
      </c>
      <c r="F2318" s="2" t="s">
        <v>37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>
        <v>6.6</v>
      </c>
    </row>
    <row r="2319" spans="1:23">
      <c r="A2319" s="3" t="s">
        <v>56</v>
      </c>
      <c r="B2319" s="2"/>
      <c r="C2319" s="2"/>
      <c r="D2319" s="2"/>
      <c r="E2319" s="2" t="s">
        <v>88</v>
      </c>
      <c r="F2319" s="2" t="s">
        <v>37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>
        <v>6.6</v>
      </c>
    </row>
    <row r="2320" spans="1:23">
      <c r="A2320" s="4" t="s">
        <v>56</v>
      </c>
      <c r="B2320" s="5"/>
      <c r="C2320" s="5"/>
      <c r="D2320" s="5"/>
      <c r="E2320" s="5" t="s">
        <v>88</v>
      </c>
      <c r="F2320" s="5" t="s">
        <v>37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>
        <v>6.7</v>
      </c>
    </row>
    <row r="2321" spans="1:23">
      <c r="A2321" s="4" t="s">
        <v>56</v>
      </c>
      <c r="B2321" s="5"/>
      <c r="C2321" s="5"/>
      <c r="D2321" s="5"/>
      <c r="E2321" s="5" t="s">
        <v>88</v>
      </c>
      <c r="F2321" s="5" t="s">
        <v>37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>
        <v>6.9</v>
      </c>
    </row>
    <row r="2322" spans="1:23">
      <c r="A2322" s="4" t="s">
        <v>56</v>
      </c>
      <c r="B2322" s="5"/>
      <c r="C2322" s="5"/>
      <c r="D2322" s="5"/>
      <c r="E2322" s="5" t="s">
        <v>88</v>
      </c>
      <c r="F2322" s="5" t="s">
        <v>37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>
        <v>7</v>
      </c>
    </row>
    <row r="2323" spans="1:23">
      <c r="A2323" s="3" t="s">
        <v>56</v>
      </c>
      <c r="B2323" s="2"/>
      <c r="C2323" s="2"/>
      <c r="D2323" s="2"/>
      <c r="E2323" s="2" t="s">
        <v>88</v>
      </c>
      <c r="F2323" s="2" t="s">
        <v>37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>
        <v>7.1</v>
      </c>
    </row>
    <row r="2324" spans="1:23">
      <c r="A2324" s="4" t="s">
        <v>56</v>
      </c>
      <c r="B2324" s="5"/>
      <c r="C2324" s="5"/>
      <c r="D2324" s="5"/>
      <c r="E2324" s="5" t="s">
        <v>88</v>
      </c>
      <c r="F2324" s="5" t="s">
        <v>37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>
        <v>7.2</v>
      </c>
    </row>
    <row r="2325" spans="1:23">
      <c r="A2325" s="3" t="s">
        <v>56</v>
      </c>
      <c r="B2325" s="2"/>
      <c r="C2325" s="2"/>
      <c r="D2325" s="2"/>
      <c r="E2325" s="2" t="s">
        <v>88</v>
      </c>
      <c r="F2325" s="2" t="s">
        <v>37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>
        <v>7.2</v>
      </c>
    </row>
    <row r="2326" spans="1:23">
      <c r="A2326" s="3" t="s">
        <v>56</v>
      </c>
      <c r="B2326" s="2"/>
      <c r="C2326" s="2"/>
      <c r="D2326" s="2"/>
      <c r="E2326" s="2" t="s">
        <v>88</v>
      </c>
      <c r="F2326" s="2" t="s">
        <v>37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>
        <v>7.3</v>
      </c>
    </row>
    <row r="2327" spans="1:23">
      <c r="A2327" s="6"/>
      <c r="B2327" s="2"/>
      <c r="C2327" s="2"/>
      <c r="D2327" s="2"/>
      <c r="E2327" s="2" t="s">
        <v>88</v>
      </c>
      <c r="F2327" s="2" t="s">
        <v>37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 t="s">
        <v>87</v>
      </c>
      <c r="R2327" s="2"/>
      <c r="S2327" s="2"/>
      <c r="T2327" s="2" t="s">
        <v>57</v>
      </c>
      <c r="U2327" s="2"/>
      <c r="V2327" s="2"/>
      <c r="W2327" s="2">
        <v>6.2</v>
      </c>
    </row>
    <row r="2328" spans="1:23">
      <c r="A2328" s="6"/>
      <c r="B2328" s="5"/>
      <c r="C2328" s="5"/>
      <c r="D2328" s="5"/>
      <c r="E2328" s="5" t="s">
        <v>88</v>
      </c>
      <c r="F2328" s="5" t="s">
        <v>37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 t="s">
        <v>87</v>
      </c>
      <c r="R2328" s="5"/>
      <c r="S2328" s="5"/>
      <c r="T2328" s="5" t="s">
        <v>57</v>
      </c>
      <c r="U2328" s="5"/>
      <c r="V2328" s="5"/>
      <c r="W2328" s="5">
        <v>6.3</v>
      </c>
    </row>
    <row r="2329" spans="1:23">
      <c r="A2329" s="6"/>
      <c r="B2329" s="2"/>
      <c r="C2329" s="2"/>
      <c r="D2329" s="2"/>
      <c r="E2329" s="2" t="s">
        <v>88</v>
      </c>
      <c r="F2329" s="2" t="s">
        <v>37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 t="s">
        <v>87</v>
      </c>
      <c r="R2329" s="2"/>
      <c r="S2329" s="2"/>
      <c r="T2329" s="2" t="s">
        <v>57</v>
      </c>
      <c r="U2329" s="2"/>
      <c r="V2329" s="2"/>
      <c r="W2329" s="2">
        <v>6.5</v>
      </c>
    </row>
    <row r="2330" spans="1:23">
      <c r="A2330" s="6"/>
      <c r="B2330" s="2"/>
      <c r="C2330" s="2"/>
      <c r="D2330" s="2"/>
      <c r="E2330" s="2" t="s">
        <v>88</v>
      </c>
      <c r="F2330" s="2" t="s">
        <v>37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 t="s">
        <v>57</v>
      </c>
      <c r="U2330" s="2"/>
      <c r="V2330" s="2"/>
      <c r="W2330" s="2">
        <v>5.4</v>
      </c>
    </row>
    <row r="2331" spans="1:23">
      <c r="A2331" s="6"/>
      <c r="B2331" s="5"/>
      <c r="C2331" s="5"/>
      <c r="D2331" s="5"/>
      <c r="E2331" s="5" t="s">
        <v>88</v>
      </c>
      <c r="F2331" s="5" t="s">
        <v>37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 t="s">
        <v>57</v>
      </c>
      <c r="U2331" s="5"/>
      <c r="V2331" s="5"/>
      <c r="W2331" s="5">
        <v>5.5</v>
      </c>
    </row>
    <row r="2332" spans="1:23">
      <c r="A2332" s="6"/>
      <c r="B2332" s="2"/>
      <c r="C2332" s="2"/>
      <c r="D2332" s="2"/>
      <c r="E2332" s="2" t="s">
        <v>88</v>
      </c>
      <c r="F2332" s="2" t="s">
        <v>37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 t="s">
        <v>57</v>
      </c>
      <c r="U2332" s="2"/>
      <c r="V2332" s="2"/>
      <c r="W2332" s="2">
        <v>5.8</v>
      </c>
    </row>
    <row r="2333" spans="1:23">
      <c r="A2333" s="6"/>
      <c r="B2333" s="5"/>
      <c r="C2333" s="5"/>
      <c r="D2333" s="5"/>
      <c r="E2333" s="5" t="s">
        <v>88</v>
      </c>
      <c r="F2333" s="5" t="s">
        <v>37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 t="s">
        <v>57</v>
      </c>
      <c r="U2333" s="5"/>
      <c r="V2333" s="5"/>
      <c r="W2333" s="5">
        <v>6</v>
      </c>
    </row>
    <row r="2334" spans="1:23">
      <c r="A2334" s="6"/>
      <c r="B2334" s="2"/>
      <c r="C2334" s="2"/>
      <c r="D2334" s="2"/>
      <c r="E2334" s="2" t="s">
        <v>88</v>
      </c>
      <c r="F2334" s="2" t="s">
        <v>37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 t="s">
        <v>57</v>
      </c>
      <c r="U2334" s="2"/>
      <c r="V2334" s="2"/>
      <c r="W2334" s="2">
        <v>6.1</v>
      </c>
    </row>
    <row r="2335" spans="1:23">
      <c r="A2335" s="6"/>
      <c r="B2335" s="2"/>
      <c r="C2335" s="2"/>
      <c r="D2335" s="2"/>
      <c r="E2335" s="2" t="s">
        <v>88</v>
      </c>
      <c r="F2335" s="2" t="s">
        <v>37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 t="s">
        <v>57</v>
      </c>
      <c r="U2335" s="2"/>
      <c r="V2335" s="2"/>
      <c r="W2335" s="2">
        <v>6.2</v>
      </c>
    </row>
    <row r="2336" spans="1:23">
      <c r="A2336" s="6"/>
      <c r="B2336" s="2"/>
      <c r="C2336" s="2"/>
      <c r="D2336" s="2"/>
      <c r="E2336" s="2" t="s">
        <v>88</v>
      </c>
      <c r="F2336" s="2" t="s">
        <v>37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 t="s">
        <v>57</v>
      </c>
      <c r="U2336" s="2"/>
      <c r="V2336" s="2"/>
      <c r="W2336" s="2">
        <v>6.2</v>
      </c>
    </row>
    <row r="2337" spans="1:23">
      <c r="A2337" s="6"/>
      <c r="B2337" s="2"/>
      <c r="C2337" s="2"/>
      <c r="D2337" s="2"/>
      <c r="E2337" s="2" t="s">
        <v>88</v>
      </c>
      <c r="F2337" s="2" t="s">
        <v>37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 t="s">
        <v>57</v>
      </c>
      <c r="U2337" s="2"/>
      <c r="V2337" s="2"/>
      <c r="W2337" s="2">
        <v>6.3</v>
      </c>
    </row>
    <row r="2338" spans="1:23">
      <c r="A2338" s="6"/>
      <c r="B2338" s="2"/>
      <c r="C2338" s="2"/>
      <c r="D2338" s="2"/>
      <c r="E2338" s="2" t="s">
        <v>88</v>
      </c>
      <c r="F2338" s="2" t="s">
        <v>37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 t="s">
        <v>57</v>
      </c>
      <c r="U2338" s="2"/>
      <c r="V2338" s="2"/>
      <c r="W2338" s="2">
        <v>6.5</v>
      </c>
    </row>
    <row r="2339" spans="1:23">
      <c r="A2339" s="6"/>
      <c r="B2339" s="2"/>
      <c r="C2339" s="2"/>
      <c r="D2339" s="2"/>
      <c r="E2339" s="2" t="s">
        <v>88</v>
      </c>
      <c r="F2339" s="2" t="s">
        <v>37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 t="s">
        <v>57</v>
      </c>
      <c r="U2339" s="2"/>
      <c r="V2339" s="2"/>
      <c r="W2339" s="2">
        <v>6.7</v>
      </c>
    </row>
    <row r="2340" spans="1:23">
      <c r="A2340" s="6"/>
      <c r="B2340" s="2"/>
      <c r="C2340" s="2"/>
      <c r="D2340" s="2"/>
      <c r="E2340" s="2" t="s">
        <v>88</v>
      </c>
      <c r="F2340" s="2" t="s">
        <v>37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 t="s">
        <v>57</v>
      </c>
      <c r="U2340" s="2"/>
      <c r="V2340" s="2"/>
      <c r="W2340" s="2">
        <v>6.8</v>
      </c>
    </row>
    <row r="2341" spans="1:23">
      <c r="A2341" s="6"/>
      <c r="B2341" s="5"/>
      <c r="C2341" s="5"/>
      <c r="D2341" s="5"/>
      <c r="E2341" s="5" t="s">
        <v>88</v>
      </c>
      <c r="F2341" s="5" t="s">
        <v>37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 t="s">
        <v>57</v>
      </c>
      <c r="U2341" s="5"/>
      <c r="V2341" s="5"/>
      <c r="W2341" s="5">
        <v>6.9</v>
      </c>
    </row>
    <row r="2342" spans="1:23">
      <c r="A2342" s="6"/>
      <c r="B2342" s="5"/>
      <c r="C2342" s="5"/>
      <c r="D2342" s="5"/>
      <c r="E2342" s="5" t="s">
        <v>88</v>
      </c>
      <c r="F2342" s="5" t="s">
        <v>37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 t="s">
        <v>57</v>
      </c>
      <c r="U2342" s="5"/>
      <c r="V2342" s="5"/>
      <c r="W2342" s="5">
        <v>7.3</v>
      </c>
    </row>
    <row r="2343" spans="1:23">
      <c r="A2343" s="6"/>
      <c r="B2343" s="5"/>
      <c r="C2343" s="5"/>
      <c r="D2343" s="5"/>
      <c r="E2343" s="5" t="s">
        <v>88</v>
      </c>
      <c r="F2343" s="5" t="s">
        <v>37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 t="s">
        <v>520</v>
      </c>
      <c r="T2343" s="5"/>
      <c r="U2343" s="5"/>
      <c r="V2343" s="5"/>
      <c r="W2343" s="5">
        <v>6.4</v>
      </c>
    </row>
    <row r="2344" spans="1:23">
      <c r="A2344" s="6"/>
      <c r="B2344" s="5"/>
      <c r="C2344" s="5"/>
      <c r="D2344" s="5"/>
      <c r="E2344" s="5" t="s">
        <v>88</v>
      </c>
      <c r="F2344" s="5" t="s">
        <v>37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 t="s">
        <v>90</v>
      </c>
      <c r="Q2344" s="5" t="s">
        <v>87</v>
      </c>
      <c r="R2344" s="5"/>
      <c r="S2344" s="5"/>
      <c r="T2344" s="5"/>
      <c r="U2344" s="5"/>
      <c r="V2344" s="5"/>
      <c r="W2344" s="5">
        <v>6.8</v>
      </c>
    </row>
    <row r="2345" spans="1:23">
      <c r="A2345" s="6"/>
      <c r="B2345" s="2"/>
      <c r="C2345" s="2"/>
      <c r="D2345" s="2"/>
      <c r="E2345" s="2" t="s">
        <v>88</v>
      </c>
      <c r="F2345" s="2" t="s">
        <v>37</v>
      </c>
      <c r="G2345" s="2"/>
      <c r="H2345" s="2"/>
      <c r="I2345" s="2"/>
      <c r="J2345" s="2"/>
      <c r="K2345" s="2"/>
      <c r="L2345" s="2"/>
      <c r="M2345" s="2"/>
      <c r="N2345" s="2"/>
      <c r="O2345" s="2" t="s">
        <v>91</v>
      </c>
      <c r="P2345" s="2"/>
      <c r="Q2345" s="2" t="s">
        <v>87</v>
      </c>
      <c r="R2345" s="2"/>
      <c r="S2345" s="2"/>
      <c r="T2345" s="2"/>
      <c r="U2345" s="2"/>
      <c r="V2345" s="2"/>
      <c r="W2345" s="2">
        <v>7.1</v>
      </c>
    </row>
    <row r="2346" spans="1:23">
      <c r="A2346" s="6"/>
      <c r="B2346" s="5"/>
      <c r="C2346" s="5"/>
      <c r="D2346" s="5"/>
      <c r="E2346" s="5" t="s">
        <v>88</v>
      </c>
      <c r="F2346" s="5" t="s">
        <v>37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 t="s">
        <v>87</v>
      </c>
      <c r="R2346" s="5"/>
      <c r="S2346" s="5"/>
      <c r="T2346" s="5"/>
      <c r="U2346" s="5"/>
      <c r="V2346" s="5"/>
      <c r="W2346" s="5">
        <v>2.4</v>
      </c>
    </row>
    <row r="2347" spans="1:23">
      <c r="A2347" s="6"/>
      <c r="B2347" s="5"/>
      <c r="C2347" s="5"/>
      <c r="D2347" s="5"/>
      <c r="E2347" s="5" t="s">
        <v>88</v>
      </c>
      <c r="F2347" s="5" t="s">
        <v>37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 t="s">
        <v>87</v>
      </c>
      <c r="R2347" s="5"/>
      <c r="S2347" s="5"/>
      <c r="T2347" s="5"/>
      <c r="U2347" s="5"/>
      <c r="V2347" s="5"/>
      <c r="W2347" s="5">
        <v>5.7</v>
      </c>
    </row>
    <row r="2348" spans="1:23">
      <c r="A2348" s="6"/>
      <c r="B2348" s="5"/>
      <c r="C2348" s="5"/>
      <c r="D2348" s="5"/>
      <c r="E2348" s="5" t="s">
        <v>88</v>
      </c>
      <c r="F2348" s="5" t="s">
        <v>37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 t="s">
        <v>87</v>
      </c>
      <c r="R2348" s="5"/>
      <c r="S2348" s="5"/>
      <c r="T2348" s="5"/>
      <c r="U2348" s="5"/>
      <c r="V2348" s="5"/>
      <c r="W2348" s="5">
        <v>5.8</v>
      </c>
    </row>
    <row r="2349" spans="1:23">
      <c r="A2349" s="6"/>
      <c r="B2349" s="2"/>
      <c r="C2349" s="2"/>
      <c r="D2349" s="2"/>
      <c r="E2349" s="2" t="s">
        <v>88</v>
      </c>
      <c r="F2349" s="2" t="s">
        <v>37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 t="s">
        <v>87</v>
      </c>
      <c r="R2349" s="2"/>
      <c r="S2349" s="2"/>
      <c r="T2349" s="2"/>
      <c r="U2349" s="2"/>
      <c r="V2349" s="2"/>
      <c r="W2349" s="2">
        <v>5.9</v>
      </c>
    </row>
    <row r="2350" spans="1:23">
      <c r="A2350" s="6"/>
      <c r="B2350" s="5"/>
      <c r="C2350" s="5"/>
      <c r="D2350" s="5"/>
      <c r="E2350" s="5" t="s">
        <v>88</v>
      </c>
      <c r="F2350" s="5" t="s">
        <v>37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 t="s">
        <v>87</v>
      </c>
      <c r="R2350" s="5"/>
      <c r="S2350" s="5"/>
      <c r="T2350" s="5"/>
      <c r="U2350" s="5"/>
      <c r="V2350" s="5"/>
      <c r="W2350" s="5">
        <v>5.9</v>
      </c>
    </row>
    <row r="2351" spans="1:23">
      <c r="A2351" s="6"/>
      <c r="B2351" s="5"/>
      <c r="C2351" s="5"/>
      <c r="D2351" s="5"/>
      <c r="E2351" s="5" t="s">
        <v>88</v>
      </c>
      <c r="F2351" s="5" t="s">
        <v>37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 t="s">
        <v>87</v>
      </c>
      <c r="R2351" s="5"/>
      <c r="S2351" s="5"/>
      <c r="T2351" s="5"/>
      <c r="U2351" s="5"/>
      <c r="V2351" s="5"/>
      <c r="W2351" s="5">
        <v>6.2</v>
      </c>
    </row>
    <row r="2352" spans="1:23">
      <c r="A2352" s="6"/>
      <c r="B2352" s="5"/>
      <c r="C2352" s="5"/>
      <c r="D2352" s="5"/>
      <c r="E2352" s="5" t="s">
        <v>88</v>
      </c>
      <c r="F2352" s="5" t="s">
        <v>37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 t="s">
        <v>87</v>
      </c>
      <c r="R2352" s="5"/>
      <c r="S2352" s="5"/>
      <c r="T2352" s="5"/>
      <c r="U2352" s="5"/>
      <c r="V2352" s="5"/>
      <c r="W2352" s="5">
        <v>6.2</v>
      </c>
    </row>
    <row r="2353" spans="1:23">
      <c r="A2353" s="6"/>
      <c r="B2353" s="5"/>
      <c r="C2353" s="5"/>
      <c r="D2353" s="5"/>
      <c r="E2353" s="5" t="s">
        <v>88</v>
      </c>
      <c r="F2353" s="5" t="s">
        <v>37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 t="s">
        <v>87</v>
      </c>
      <c r="R2353" s="5"/>
      <c r="S2353" s="5"/>
      <c r="T2353" s="5"/>
      <c r="U2353" s="5"/>
      <c r="V2353" s="5"/>
      <c r="W2353" s="5">
        <v>6.2</v>
      </c>
    </row>
    <row r="2354" spans="1:23">
      <c r="A2354" s="6"/>
      <c r="B2354" s="5"/>
      <c r="C2354" s="5"/>
      <c r="D2354" s="5"/>
      <c r="E2354" s="5" t="s">
        <v>88</v>
      </c>
      <c r="F2354" s="5" t="s">
        <v>37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 t="s">
        <v>87</v>
      </c>
      <c r="R2354" s="5"/>
      <c r="S2354" s="5"/>
      <c r="T2354" s="5"/>
      <c r="U2354" s="5"/>
      <c r="V2354" s="5"/>
      <c r="W2354" s="5">
        <v>6.3</v>
      </c>
    </row>
    <row r="2355" spans="1:23">
      <c r="A2355" s="6"/>
      <c r="B2355" s="5"/>
      <c r="C2355" s="5"/>
      <c r="D2355" s="5"/>
      <c r="E2355" s="5" t="s">
        <v>88</v>
      </c>
      <c r="F2355" s="5" t="s">
        <v>37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 t="s">
        <v>87</v>
      </c>
      <c r="R2355" s="5"/>
      <c r="S2355" s="5"/>
      <c r="T2355" s="5"/>
      <c r="U2355" s="5"/>
      <c r="V2355" s="5"/>
      <c r="W2355" s="5">
        <v>6.3</v>
      </c>
    </row>
    <row r="2356" spans="1:23">
      <c r="A2356" s="6"/>
      <c r="B2356" s="2"/>
      <c r="C2356" s="2"/>
      <c r="D2356" s="2"/>
      <c r="E2356" s="2" t="s">
        <v>88</v>
      </c>
      <c r="F2356" s="2" t="s">
        <v>37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87</v>
      </c>
      <c r="R2356" s="2"/>
      <c r="S2356" s="2"/>
      <c r="T2356" s="2"/>
      <c r="U2356" s="2"/>
      <c r="V2356" s="2"/>
      <c r="W2356" s="2">
        <v>6.6</v>
      </c>
    </row>
    <row r="2357" spans="1:23">
      <c r="A2357" s="6"/>
      <c r="B2357" s="5"/>
      <c r="C2357" s="5"/>
      <c r="D2357" s="5"/>
      <c r="E2357" s="5" t="s">
        <v>88</v>
      </c>
      <c r="F2357" s="5" t="s">
        <v>37</v>
      </c>
      <c r="G2357" s="5"/>
      <c r="H2357" s="5"/>
      <c r="I2357" s="5"/>
      <c r="J2357" s="5"/>
      <c r="K2357" s="5"/>
      <c r="L2357" s="5"/>
      <c r="M2357" s="5"/>
      <c r="N2357" s="5"/>
      <c r="O2357" s="5" t="s">
        <v>91</v>
      </c>
      <c r="P2357" s="5" t="s">
        <v>90</v>
      </c>
      <c r="Q2357" s="5"/>
      <c r="R2357" s="5"/>
      <c r="S2357" s="5"/>
      <c r="T2357" s="5"/>
      <c r="U2357" s="5"/>
      <c r="V2357" s="5"/>
      <c r="W2357" s="5">
        <v>5.6</v>
      </c>
    </row>
    <row r="2358" spans="1:23">
      <c r="A2358" s="6"/>
      <c r="B2358" s="5"/>
      <c r="C2358" s="5"/>
      <c r="D2358" s="5"/>
      <c r="E2358" s="5" t="s">
        <v>88</v>
      </c>
      <c r="F2358" s="5" t="s">
        <v>37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 t="s">
        <v>90</v>
      </c>
      <c r="Q2358" s="5"/>
      <c r="R2358" s="5"/>
      <c r="S2358" s="5"/>
      <c r="T2358" s="5"/>
      <c r="U2358" s="5"/>
      <c r="V2358" s="5"/>
      <c r="W2358" s="5">
        <v>5.6</v>
      </c>
    </row>
    <row r="2359" spans="1:23">
      <c r="A2359" s="6"/>
      <c r="B2359" s="5"/>
      <c r="C2359" s="5"/>
      <c r="D2359" s="5"/>
      <c r="E2359" s="5" t="s">
        <v>88</v>
      </c>
      <c r="F2359" s="5" t="s">
        <v>37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 t="s">
        <v>90</v>
      </c>
      <c r="Q2359" s="5"/>
      <c r="R2359" s="5"/>
      <c r="S2359" s="5"/>
      <c r="T2359" s="5"/>
      <c r="U2359" s="5"/>
      <c r="V2359" s="5"/>
      <c r="W2359" s="5">
        <v>6.7</v>
      </c>
    </row>
    <row r="2360" spans="1:23">
      <c r="A2360" s="6"/>
      <c r="B2360" s="2"/>
      <c r="C2360" s="2"/>
      <c r="D2360" s="2"/>
      <c r="E2360" s="2" t="s">
        <v>88</v>
      </c>
      <c r="F2360" s="2" t="s">
        <v>37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 t="s">
        <v>90</v>
      </c>
      <c r="Q2360" s="2"/>
      <c r="R2360" s="2"/>
      <c r="S2360" s="2"/>
      <c r="T2360" s="2"/>
      <c r="U2360" s="2"/>
      <c r="V2360" s="2"/>
      <c r="W2360" s="2">
        <v>7.1</v>
      </c>
    </row>
    <row r="2361" spans="1:23">
      <c r="A2361" s="6"/>
      <c r="B2361" s="5"/>
      <c r="C2361" s="5"/>
      <c r="D2361" s="5"/>
      <c r="E2361" s="5" t="s">
        <v>88</v>
      </c>
      <c r="F2361" s="5" t="s">
        <v>37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 t="s">
        <v>90</v>
      </c>
      <c r="Q2361" s="5"/>
      <c r="R2361" s="5"/>
      <c r="S2361" s="5"/>
      <c r="T2361" s="5"/>
      <c r="U2361" s="5"/>
      <c r="V2361" s="5"/>
      <c r="W2361" s="5">
        <v>7.6</v>
      </c>
    </row>
    <row r="2362" spans="1:23">
      <c r="A2362" s="6"/>
      <c r="B2362" s="2"/>
      <c r="C2362" s="2"/>
      <c r="D2362" s="2"/>
      <c r="E2362" s="2" t="s">
        <v>88</v>
      </c>
      <c r="F2362" s="2" t="s">
        <v>37</v>
      </c>
      <c r="G2362" s="2"/>
      <c r="H2362" s="2"/>
      <c r="I2362" s="2"/>
      <c r="J2362" s="2"/>
      <c r="K2362" s="2"/>
      <c r="L2362" s="2"/>
      <c r="M2362" s="2"/>
      <c r="N2362" s="2"/>
      <c r="O2362" s="2" t="s">
        <v>91</v>
      </c>
      <c r="P2362" s="2"/>
      <c r="Q2362" s="2"/>
      <c r="R2362" s="2"/>
      <c r="S2362" s="2"/>
      <c r="T2362" s="2"/>
      <c r="U2362" s="2"/>
      <c r="V2362" s="2"/>
      <c r="W2362" s="2">
        <v>7.2</v>
      </c>
    </row>
    <row r="2363" spans="1:23">
      <c r="A2363" s="6"/>
      <c r="B2363" s="2"/>
      <c r="C2363" s="2"/>
      <c r="D2363" s="2"/>
      <c r="E2363" s="2" t="s">
        <v>88</v>
      </c>
      <c r="F2363" s="2" t="s">
        <v>37</v>
      </c>
      <c r="G2363" s="2"/>
      <c r="H2363" s="2"/>
      <c r="I2363" s="2"/>
      <c r="J2363" s="2"/>
      <c r="K2363" s="2"/>
      <c r="L2363" s="2"/>
      <c r="M2363" s="2"/>
      <c r="N2363" s="2" t="s">
        <v>128</v>
      </c>
      <c r="O2363" s="2"/>
      <c r="P2363" s="2"/>
      <c r="Q2363" s="2"/>
      <c r="R2363" s="2"/>
      <c r="S2363" s="2"/>
      <c r="T2363" s="2"/>
      <c r="U2363" s="2"/>
      <c r="V2363" s="2"/>
      <c r="W2363" s="2">
        <v>5.7</v>
      </c>
    </row>
    <row r="2364" spans="1:23">
      <c r="A2364" s="6"/>
      <c r="B2364" s="5"/>
      <c r="C2364" s="5"/>
      <c r="D2364" s="5"/>
      <c r="E2364" s="5" t="s">
        <v>88</v>
      </c>
      <c r="F2364" s="5" t="s">
        <v>37</v>
      </c>
      <c r="G2364" s="5"/>
      <c r="H2364" s="5"/>
      <c r="I2364" s="5"/>
      <c r="J2364" s="5"/>
      <c r="K2364" s="5"/>
      <c r="L2364" s="5"/>
      <c r="M2364" s="5"/>
      <c r="N2364" s="5" t="s">
        <v>128</v>
      </c>
      <c r="O2364" s="5"/>
      <c r="P2364" s="5"/>
      <c r="Q2364" s="5"/>
      <c r="R2364" s="5"/>
      <c r="S2364" s="5"/>
      <c r="T2364" s="5"/>
      <c r="U2364" s="5"/>
      <c r="V2364" s="5"/>
      <c r="W2364" s="5">
        <v>6.3</v>
      </c>
    </row>
    <row r="2365" spans="1:23">
      <c r="A2365" s="6"/>
      <c r="B2365" s="2"/>
      <c r="C2365" s="2"/>
      <c r="D2365" s="2"/>
      <c r="E2365" s="2" t="s">
        <v>88</v>
      </c>
      <c r="F2365" s="2" t="s">
        <v>37</v>
      </c>
      <c r="G2365" s="2"/>
      <c r="H2365" s="2"/>
      <c r="I2365" s="2"/>
      <c r="J2365" s="2"/>
      <c r="K2365" s="2"/>
      <c r="L2365" s="2"/>
      <c r="M2365" s="2" t="s">
        <v>94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>
        <v>6.1</v>
      </c>
    </row>
    <row r="2366" spans="1:23">
      <c r="A2366" s="6"/>
      <c r="B2366" s="2"/>
      <c r="C2366" s="2"/>
      <c r="D2366" s="2"/>
      <c r="E2366" s="2" t="s">
        <v>88</v>
      </c>
      <c r="F2366" s="2" t="s">
        <v>37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>
        <v>3.1</v>
      </c>
    </row>
    <row r="2367" spans="1:23">
      <c r="A2367" s="6"/>
      <c r="B2367" s="2"/>
      <c r="C2367" s="2"/>
      <c r="D2367" s="2"/>
      <c r="E2367" s="2" t="s">
        <v>88</v>
      </c>
      <c r="F2367" s="2" t="s">
        <v>37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>
        <v>3.3</v>
      </c>
    </row>
    <row r="2368" spans="1:23">
      <c r="A2368" s="6"/>
      <c r="B2368" s="5"/>
      <c r="C2368" s="5"/>
      <c r="D2368" s="5"/>
      <c r="E2368" s="5" t="s">
        <v>88</v>
      </c>
      <c r="F2368" s="5" t="s">
        <v>37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>
        <v>4.0999999999999996</v>
      </c>
    </row>
    <row r="2369" spans="1:23">
      <c r="A2369" s="6"/>
      <c r="B2369" s="2"/>
      <c r="C2369" s="2"/>
      <c r="D2369" s="2"/>
      <c r="E2369" s="2" t="s">
        <v>88</v>
      </c>
      <c r="F2369" s="2" t="s">
        <v>37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>
        <v>4.3</v>
      </c>
    </row>
    <row r="2370" spans="1:23">
      <c r="A2370" s="6"/>
      <c r="B2370" s="5"/>
      <c r="C2370" s="5"/>
      <c r="D2370" s="5"/>
      <c r="E2370" s="5" t="s">
        <v>88</v>
      </c>
      <c r="F2370" s="5" t="s">
        <v>37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>
        <v>4.5999999999999996</v>
      </c>
    </row>
    <row r="2371" spans="1:23">
      <c r="A2371" s="6"/>
      <c r="B2371" s="5"/>
      <c r="C2371" s="5"/>
      <c r="D2371" s="5"/>
      <c r="E2371" s="5" t="s">
        <v>88</v>
      </c>
      <c r="F2371" s="5" t="s">
        <v>37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>
        <v>4.5999999999999996</v>
      </c>
    </row>
    <row r="2372" spans="1:23">
      <c r="A2372" s="6"/>
      <c r="B2372" s="2"/>
      <c r="C2372" s="2"/>
      <c r="D2372" s="2"/>
      <c r="E2372" s="2" t="s">
        <v>88</v>
      </c>
      <c r="F2372" s="2" t="s">
        <v>37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>
        <v>4.9000000000000004</v>
      </c>
    </row>
    <row r="2373" spans="1:23">
      <c r="A2373" s="6"/>
      <c r="B2373" s="2"/>
      <c r="C2373" s="2"/>
      <c r="D2373" s="2"/>
      <c r="E2373" s="2" t="s">
        <v>88</v>
      </c>
      <c r="F2373" s="2" t="s">
        <v>37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>
        <v>5</v>
      </c>
    </row>
    <row r="2374" spans="1:23">
      <c r="A2374" s="6"/>
      <c r="B2374" s="2"/>
      <c r="C2374" s="2"/>
      <c r="D2374" s="2"/>
      <c r="E2374" s="2" t="s">
        <v>88</v>
      </c>
      <c r="F2374" s="2" t="s">
        <v>37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>
        <v>5.0999999999999996</v>
      </c>
    </row>
    <row r="2375" spans="1:23">
      <c r="A2375" s="6"/>
      <c r="B2375" s="5"/>
      <c r="C2375" s="5"/>
      <c r="D2375" s="5"/>
      <c r="E2375" s="5" t="s">
        <v>88</v>
      </c>
      <c r="F2375" s="5" t="s">
        <v>37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>
        <v>5.0999999999999996</v>
      </c>
    </row>
    <row r="2376" spans="1:23">
      <c r="A2376" s="6"/>
      <c r="B2376" s="2"/>
      <c r="C2376" s="2"/>
      <c r="D2376" s="2"/>
      <c r="E2376" s="2" t="s">
        <v>88</v>
      </c>
      <c r="F2376" s="2" t="s">
        <v>37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>
        <v>5.2</v>
      </c>
    </row>
    <row r="2377" spans="1:23">
      <c r="A2377" s="6"/>
      <c r="B2377" s="2"/>
      <c r="C2377" s="2"/>
      <c r="D2377" s="2"/>
      <c r="E2377" s="2" t="s">
        <v>88</v>
      </c>
      <c r="F2377" s="2" t="s">
        <v>37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>
        <v>5.3</v>
      </c>
    </row>
    <row r="2378" spans="1:23">
      <c r="A2378" s="6"/>
      <c r="B2378" s="5"/>
      <c r="C2378" s="5"/>
      <c r="D2378" s="5"/>
      <c r="E2378" s="5" t="s">
        <v>88</v>
      </c>
      <c r="F2378" s="5" t="s">
        <v>37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>
        <v>5.4</v>
      </c>
    </row>
    <row r="2379" spans="1:23">
      <c r="A2379" s="6"/>
      <c r="B2379" s="2"/>
      <c r="C2379" s="2"/>
      <c r="D2379" s="2"/>
      <c r="E2379" s="2" t="s">
        <v>88</v>
      </c>
      <c r="F2379" s="2" t="s">
        <v>37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>
        <v>5.5</v>
      </c>
    </row>
    <row r="2380" spans="1:23">
      <c r="A2380" s="6"/>
      <c r="B2380" s="5"/>
      <c r="C2380" s="5"/>
      <c r="D2380" s="5"/>
      <c r="E2380" s="5" t="s">
        <v>88</v>
      </c>
      <c r="F2380" s="5" t="s">
        <v>37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>
        <v>5.6</v>
      </c>
    </row>
    <row r="2381" spans="1:23">
      <c r="A2381" s="6"/>
      <c r="B2381" s="2"/>
      <c r="C2381" s="2"/>
      <c r="D2381" s="2"/>
      <c r="E2381" s="2" t="s">
        <v>88</v>
      </c>
      <c r="F2381" s="2" t="s">
        <v>37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>
        <v>5.7</v>
      </c>
    </row>
    <row r="2382" spans="1:23">
      <c r="A2382" s="6"/>
      <c r="B2382" s="5"/>
      <c r="C2382" s="5"/>
      <c r="D2382" s="5"/>
      <c r="E2382" s="5" t="s">
        <v>88</v>
      </c>
      <c r="F2382" s="5" t="s">
        <v>37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>
        <v>5.7</v>
      </c>
    </row>
    <row r="2383" spans="1:23">
      <c r="A2383" s="6"/>
      <c r="B2383" s="2"/>
      <c r="C2383" s="2"/>
      <c r="D2383" s="2"/>
      <c r="E2383" s="2" t="s">
        <v>88</v>
      </c>
      <c r="F2383" s="2" t="s">
        <v>37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>
        <v>5.9</v>
      </c>
    </row>
    <row r="2384" spans="1:23">
      <c r="A2384" s="6"/>
      <c r="B2384" s="5"/>
      <c r="C2384" s="5"/>
      <c r="D2384" s="5"/>
      <c r="E2384" s="5" t="s">
        <v>88</v>
      </c>
      <c r="F2384" s="5" t="s">
        <v>37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>
        <v>5.9</v>
      </c>
    </row>
    <row r="2385" spans="1:23">
      <c r="A2385" s="6"/>
      <c r="B2385" s="2"/>
      <c r="C2385" s="2"/>
      <c r="D2385" s="2"/>
      <c r="E2385" s="2" t="s">
        <v>88</v>
      </c>
      <c r="F2385" s="2" t="s">
        <v>37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>
        <v>6</v>
      </c>
    </row>
    <row r="2386" spans="1:23">
      <c r="A2386" s="6"/>
      <c r="B2386" s="2"/>
      <c r="C2386" s="2"/>
      <c r="D2386" s="2"/>
      <c r="E2386" s="2" t="s">
        <v>88</v>
      </c>
      <c r="F2386" s="2" t="s">
        <v>37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>
        <v>6</v>
      </c>
    </row>
    <row r="2387" spans="1:23">
      <c r="A2387" s="6"/>
      <c r="B2387" s="2"/>
      <c r="C2387" s="2"/>
      <c r="D2387" s="2"/>
      <c r="E2387" s="2" t="s">
        <v>88</v>
      </c>
      <c r="F2387" s="2" t="s">
        <v>37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>
        <v>6</v>
      </c>
    </row>
    <row r="2388" spans="1:23">
      <c r="A2388" s="6"/>
      <c r="B2388" s="2"/>
      <c r="C2388" s="2"/>
      <c r="D2388" s="2"/>
      <c r="E2388" s="2" t="s">
        <v>88</v>
      </c>
      <c r="F2388" s="2" t="s">
        <v>37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>
        <v>6.1</v>
      </c>
    </row>
    <row r="2389" spans="1:23">
      <c r="A2389" s="6"/>
      <c r="B2389" s="5"/>
      <c r="C2389" s="5"/>
      <c r="D2389" s="5"/>
      <c r="E2389" s="5" t="s">
        <v>88</v>
      </c>
      <c r="F2389" s="5" t="s">
        <v>37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>
        <v>6.1</v>
      </c>
    </row>
    <row r="2390" spans="1:23">
      <c r="A2390" s="6"/>
      <c r="B2390" s="2"/>
      <c r="C2390" s="2"/>
      <c r="D2390" s="2"/>
      <c r="E2390" s="2" t="s">
        <v>88</v>
      </c>
      <c r="F2390" s="2" t="s">
        <v>37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>
        <v>6.1</v>
      </c>
    </row>
    <row r="2391" spans="1:23">
      <c r="A2391" s="6"/>
      <c r="B2391" s="5"/>
      <c r="C2391" s="5"/>
      <c r="D2391" s="5"/>
      <c r="E2391" s="5" t="s">
        <v>88</v>
      </c>
      <c r="F2391" s="5" t="s">
        <v>37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>
        <v>6.3</v>
      </c>
    </row>
    <row r="2392" spans="1:23">
      <c r="A2392" s="6"/>
      <c r="B2392" s="5"/>
      <c r="C2392" s="5"/>
      <c r="D2392" s="5"/>
      <c r="E2392" s="5" t="s">
        <v>88</v>
      </c>
      <c r="F2392" s="5" t="s">
        <v>37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>
        <v>6.4</v>
      </c>
    </row>
    <row r="2393" spans="1:23">
      <c r="A2393" s="6"/>
      <c r="B2393" s="5"/>
      <c r="C2393" s="5"/>
      <c r="D2393" s="5"/>
      <c r="E2393" s="5" t="s">
        <v>88</v>
      </c>
      <c r="F2393" s="5" t="s">
        <v>37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>
        <v>6.4</v>
      </c>
    </row>
    <row r="2394" spans="1:23">
      <c r="A2394" s="6"/>
      <c r="B2394" s="2"/>
      <c r="C2394" s="2"/>
      <c r="D2394" s="2"/>
      <c r="E2394" s="2" t="s">
        <v>88</v>
      </c>
      <c r="F2394" s="2" t="s">
        <v>37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>
        <v>6.6</v>
      </c>
    </row>
    <row r="2395" spans="1:23">
      <c r="A2395" s="6"/>
      <c r="B2395" s="5"/>
      <c r="C2395" s="5"/>
      <c r="D2395" s="5"/>
      <c r="E2395" s="5" t="s">
        <v>88</v>
      </c>
      <c r="F2395" s="5" t="s">
        <v>37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>
        <v>6.7</v>
      </c>
    </row>
    <row r="2396" spans="1:23">
      <c r="A2396" s="6"/>
      <c r="B2396" s="2"/>
      <c r="C2396" s="2"/>
      <c r="D2396" s="2"/>
      <c r="E2396" s="2" t="s">
        <v>88</v>
      </c>
      <c r="F2396" s="2" t="s">
        <v>37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>
        <v>6.7</v>
      </c>
    </row>
    <row r="2397" spans="1:23">
      <c r="A2397" s="6"/>
      <c r="B2397" s="5"/>
      <c r="C2397" s="5"/>
      <c r="D2397" s="5"/>
      <c r="E2397" s="5" t="s">
        <v>88</v>
      </c>
      <c r="F2397" s="5" t="s">
        <v>37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>
        <v>6.7</v>
      </c>
    </row>
    <row r="2398" spans="1:23">
      <c r="A2398" s="6"/>
      <c r="B2398" s="2"/>
      <c r="C2398" s="2"/>
      <c r="D2398" s="2"/>
      <c r="E2398" s="2" t="s">
        <v>88</v>
      </c>
      <c r="F2398" s="2" t="s">
        <v>37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>
        <v>6.7</v>
      </c>
    </row>
    <row r="2399" spans="1:23">
      <c r="A2399" s="6"/>
      <c r="B2399" s="2"/>
      <c r="C2399" s="2"/>
      <c r="D2399" s="2"/>
      <c r="E2399" s="2" t="s">
        <v>88</v>
      </c>
      <c r="F2399" s="2" t="s">
        <v>37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>
        <v>6.7</v>
      </c>
    </row>
    <row r="2400" spans="1:23">
      <c r="A2400" s="6"/>
      <c r="B2400" s="2"/>
      <c r="C2400" s="2"/>
      <c r="D2400" s="2"/>
      <c r="E2400" s="2" t="s">
        <v>88</v>
      </c>
      <c r="F2400" s="2" t="s">
        <v>37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>
        <v>6.8</v>
      </c>
    </row>
    <row r="2401" spans="1:23">
      <c r="A2401" s="6"/>
      <c r="B2401" s="2"/>
      <c r="C2401" s="2"/>
      <c r="D2401" s="2"/>
      <c r="E2401" s="2" t="s">
        <v>88</v>
      </c>
      <c r="F2401" s="2" t="s">
        <v>37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>
        <v>6.9</v>
      </c>
    </row>
    <row r="2402" spans="1:23">
      <c r="A2402" s="6"/>
      <c r="B2402" s="5"/>
      <c r="C2402" s="5"/>
      <c r="D2402" s="5"/>
      <c r="E2402" s="5" t="s">
        <v>88</v>
      </c>
      <c r="F2402" s="5" t="s">
        <v>37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>
        <v>7</v>
      </c>
    </row>
    <row r="2403" spans="1:23">
      <c r="A2403" s="6"/>
      <c r="B2403" s="5"/>
      <c r="C2403" s="5"/>
      <c r="D2403" s="5"/>
      <c r="E2403" s="5" t="s">
        <v>88</v>
      </c>
      <c r="F2403" s="5" t="s">
        <v>37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>
        <v>7</v>
      </c>
    </row>
    <row r="2404" spans="1:23">
      <c r="A2404" s="6"/>
      <c r="B2404" s="2"/>
      <c r="C2404" s="2"/>
      <c r="D2404" s="2"/>
      <c r="E2404" s="2" t="s">
        <v>88</v>
      </c>
      <c r="F2404" s="2" t="s">
        <v>37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>
        <v>7.2</v>
      </c>
    </row>
    <row r="2405" spans="1:23">
      <c r="A2405" s="6"/>
      <c r="B2405" s="5"/>
      <c r="C2405" s="5"/>
      <c r="D2405" s="5"/>
      <c r="E2405" s="5" t="s">
        <v>88</v>
      </c>
      <c r="F2405" s="5" t="s">
        <v>37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>
        <v>7.3</v>
      </c>
    </row>
    <row r="2406" spans="1:23">
      <c r="A2406" s="6"/>
      <c r="B2406" s="5"/>
      <c r="C2406" s="5"/>
      <c r="D2406" s="5"/>
      <c r="E2406" s="5" t="s">
        <v>88</v>
      </c>
      <c r="F2406" s="5" t="s">
        <v>37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>
        <v>7.5</v>
      </c>
    </row>
    <row r="2407" spans="1:23">
      <c r="A2407" s="6"/>
      <c r="B2407" s="2"/>
      <c r="C2407" s="2"/>
      <c r="D2407" s="2"/>
      <c r="E2407" s="2" t="s">
        <v>88</v>
      </c>
      <c r="F2407" s="2" t="s">
        <v>37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>
        <v>7.5</v>
      </c>
    </row>
    <row r="2408" spans="1:23">
      <c r="A2408" s="6"/>
      <c r="B2408" s="2"/>
      <c r="C2408" s="2"/>
      <c r="D2408" s="2"/>
      <c r="E2408" s="2" t="s">
        <v>88</v>
      </c>
      <c r="F2408" s="2" t="s">
        <v>37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>
        <v>8.1999999999999993</v>
      </c>
    </row>
    <row r="2409" spans="1:23">
      <c r="A2409" s="6"/>
      <c r="B2409" s="2"/>
      <c r="C2409" s="2"/>
      <c r="D2409" s="2"/>
      <c r="E2409" s="2" t="s">
        <v>88</v>
      </c>
      <c r="F2409" s="2" t="s">
        <v>37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>
        <v>8.1999999999999993</v>
      </c>
    </row>
    <row r="2410" spans="1:23">
      <c r="A2410" s="6"/>
      <c r="B2410" s="5"/>
      <c r="C2410" s="5"/>
      <c r="D2410" s="5"/>
      <c r="E2410" s="5" t="s">
        <v>88</v>
      </c>
      <c r="F2410" s="5" t="s">
        <v>37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>
        <v>8.3000000000000007</v>
      </c>
    </row>
    <row r="2411" spans="1:23">
      <c r="A2411" s="4" t="s">
        <v>56</v>
      </c>
      <c r="B2411" s="5" t="s">
        <v>69</v>
      </c>
      <c r="C2411" s="5"/>
      <c r="D2411" s="5"/>
      <c r="E2411" s="5"/>
      <c r="F2411" s="5" t="s">
        <v>37</v>
      </c>
      <c r="G2411" s="5"/>
      <c r="H2411" s="5"/>
      <c r="I2411" s="5"/>
      <c r="J2411" s="5" t="s">
        <v>70</v>
      </c>
      <c r="K2411" s="5"/>
      <c r="L2411" s="5"/>
      <c r="M2411" s="5"/>
      <c r="N2411" s="5"/>
      <c r="O2411" s="5"/>
      <c r="P2411" s="5" t="s">
        <v>90</v>
      </c>
      <c r="Q2411" s="5"/>
      <c r="R2411" s="5"/>
      <c r="S2411" s="5"/>
      <c r="T2411" s="5" t="s">
        <v>57</v>
      </c>
      <c r="U2411" s="5"/>
      <c r="V2411" s="5"/>
      <c r="W2411" s="5">
        <v>6</v>
      </c>
    </row>
    <row r="2412" spans="1:23">
      <c r="A2412" s="3" t="s">
        <v>56</v>
      </c>
      <c r="B2412" s="2" t="s">
        <v>69</v>
      </c>
      <c r="C2412" s="2"/>
      <c r="D2412" s="2"/>
      <c r="E2412" s="2"/>
      <c r="F2412" s="2" t="s">
        <v>37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 t="s">
        <v>90</v>
      </c>
      <c r="Q2412" s="2"/>
      <c r="R2412" s="2"/>
      <c r="S2412" s="2"/>
      <c r="T2412" s="2" t="s">
        <v>57</v>
      </c>
      <c r="U2412" s="2"/>
      <c r="V2412" s="2"/>
      <c r="W2412" s="2">
        <v>7.5</v>
      </c>
    </row>
    <row r="2413" spans="1:23">
      <c r="A2413" s="4" t="s">
        <v>56</v>
      </c>
      <c r="B2413" s="5" t="s">
        <v>69</v>
      </c>
      <c r="C2413" s="5"/>
      <c r="D2413" s="5"/>
      <c r="E2413" s="5"/>
      <c r="F2413" s="5" t="s">
        <v>37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5" t="s">
        <v>90</v>
      </c>
      <c r="Q2413" s="5"/>
      <c r="R2413" s="5"/>
      <c r="S2413" s="5"/>
      <c r="T2413" s="5" t="s">
        <v>57</v>
      </c>
      <c r="U2413" s="5"/>
      <c r="V2413" s="5"/>
      <c r="W2413" s="5">
        <v>7.6</v>
      </c>
    </row>
    <row r="2414" spans="1:23">
      <c r="A2414" s="4" t="s">
        <v>56</v>
      </c>
      <c r="B2414" s="5" t="s">
        <v>69</v>
      </c>
      <c r="C2414" s="5"/>
      <c r="D2414" s="5"/>
      <c r="E2414" s="5"/>
      <c r="F2414" s="5" t="s">
        <v>37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 t="s">
        <v>57</v>
      </c>
      <c r="U2414" s="5"/>
      <c r="V2414" s="5"/>
      <c r="W2414" s="5">
        <v>4.3</v>
      </c>
    </row>
    <row r="2415" spans="1:23">
      <c r="A2415" s="4" t="s">
        <v>56</v>
      </c>
      <c r="B2415" s="5" t="s">
        <v>69</v>
      </c>
      <c r="C2415" s="5"/>
      <c r="D2415" s="5"/>
      <c r="E2415" s="5"/>
      <c r="F2415" s="5" t="s">
        <v>37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 t="s">
        <v>57</v>
      </c>
      <c r="U2415" s="5"/>
      <c r="V2415" s="5"/>
      <c r="W2415" s="5">
        <v>5.7</v>
      </c>
    </row>
    <row r="2416" spans="1:23">
      <c r="A2416" s="4" t="s">
        <v>56</v>
      </c>
      <c r="B2416" s="5" t="s">
        <v>69</v>
      </c>
      <c r="C2416" s="5"/>
      <c r="D2416" s="5"/>
      <c r="E2416" s="5"/>
      <c r="F2416" s="5" t="s">
        <v>37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 t="s">
        <v>57</v>
      </c>
      <c r="U2416" s="5"/>
      <c r="V2416" s="5"/>
      <c r="W2416" s="5">
        <v>5.8</v>
      </c>
    </row>
    <row r="2417" spans="1:23">
      <c r="A2417" s="4" t="s">
        <v>56</v>
      </c>
      <c r="B2417" s="5" t="s">
        <v>69</v>
      </c>
      <c r="C2417" s="5"/>
      <c r="D2417" s="5"/>
      <c r="E2417" s="5"/>
      <c r="F2417" s="5" t="s">
        <v>37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 t="s">
        <v>57</v>
      </c>
      <c r="U2417" s="5"/>
      <c r="V2417" s="5"/>
      <c r="W2417" s="5">
        <v>6</v>
      </c>
    </row>
    <row r="2418" spans="1:23">
      <c r="A2418" s="3" t="s">
        <v>56</v>
      </c>
      <c r="B2418" s="2" t="s">
        <v>69</v>
      </c>
      <c r="C2418" s="2"/>
      <c r="D2418" s="2"/>
      <c r="E2418" s="2"/>
      <c r="F2418" s="2" t="s">
        <v>37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 t="s">
        <v>57</v>
      </c>
      <c r="U2418" s="2"/>
      <c r="V2418" s="2"/>
      <c r="W2418" s="2">
        <v>6.3</v>
      </c>
    </row>
    <row r="2419" spans="1:23">
      <c r="A2419" s="4" t="s">
        <v>56</v>
      </c>
      <c r="B2419" s="5" t="s">
        <v>69</v>
      </c>
      <c r="C2419" s="5"/>
      <c r="D2419" s="5"/>
      <c r="E2419" s="5"/>
      <c r="F2419" s="5" t="s">
        <v>37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 t="s">
        <v>57</v>
      </c>
      <c r="U2419" s="5"/>
      <c r="V2419" s="5"/>
      <c r="W2419" s="5">
        <v>6.3</v>
      </c>
    </row>
    <row r="2420" spans="1:23">
      <c r="A2420" s="4" t="s">
        <v>56</v>
      </c>
      <c r="B2420" s="5" t="s">
        <v>69</v>
      </c>
      <c r="C2420" s="5"/>
      <c r="D2420" s="5"/>
      <c r="E2420" s="5"/>
      <c r="F2420" s="5" t="s">
        <v>37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 t="s">
        <v>57</v>
      </c>
      <c r="U2420" s="5"/>
      <c r="V2420" s="5"/>
      <c r="W2420" s="5">
        <v>7.2</v>
      </c>
    </row>
    <row r="2421" spans="1:23">
      <c r="A2421" s="4" t="s">
        <v>56</v>
      </c>
      <c r="B2421" s="5" t="s">
        <v>69</v>
      </c>
      <c r="C2421" s="5"/>
      <c r="D2421" s="5"/>
      <c r="E2421" s="5"/>
      <c r="F2421" s="5" t="s">
        <v>37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 t="s">
        <v>57</v>
      </c>
      <c r="U2421" s="5"/>
      <c r="V2421" s="5"/>
      <c r="W2421" s="5">
        <v>7.3</v>
      </c>
    </row>
    <row r="2422" spans="1:23">
      <c r="A2422" s="3" t="s">
        <v>56</v>
      </c>
      <c r="B2422" s="2"/>
      <c r="C2422" s="2"/>
      <c r="D2422" s="2"/>
      <c r="E2422" s="2"/>
      <c r="F2422" s="2" t="s">
        <v>37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 t="s">
        <v>520</v>
      </c>
      <c r="T2422" s="2" t="s">
        <v>57</v>
      </c>
      <c r="U2422" s="2"/>
      <c r="V2422" s="2"/>
      <c r="W2422" s="2">
        <v>5.3</v>
      </c>
    </row>
    <row r="2423" spans="1:23">
      <c r="A2423" s="3" t="s">
        <v>56</v>
      </c>
      <c r="B2423" s="2"/>
      <c r="C2423" s="2"/>
      <c r="D2423" s="2"/>
      <c r="E2423" s="2"/>
      <c r="F2423" s="2" t="s">
        <v>37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 t="s">
        <v>520</v>
      </c>
      <c r="T2423" s="2" t="s">
        <v>57</v>
      </c>
      <c r="U2423" s="2"/>
      <c r="V2423" s="2"/>
      <c r="W2423" s="2">
        <v>5.3</v>
      </c>
    </row>
    <row r="2424" spans="1:23">
      <c r="A2424" s="4" t="s">
        <v>56</v>
      </c>
      <c r="B2424" s="5"/>
      <c r="C2424" s="5"/>
      <c r="D2424" s="5"/>
      <c r="E2424" s="5"/>
      <c r="F2424" s="5" t="s">
        <v>37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5" t="s">
        <v>90</v>
      </c>
      <c r="Q2424" s="5"/>
      <c r="R2424" s="5" t="s">
        <v>86</v>
      </c>
      <c r="S2424" s="5"/>
      <c r="T2424" s="5" t="s">
        <v>57</v>
      </c>
      <c r="U2424" s="5"/>
      <c r="V2424" s="5"/>
      <c r="W2424" s="5">
        <v>6.7</v>
      </c>
    </row>
    <row r="2425" spans="1:23">
      <c r="A2425" s="4" t="s">
        <v>56</v>
      </c>
      <c r="B2425" s="5"/>
      <c r="C2425" s="5"/>
      <c r="D2425" s="5"/>
      <c r="E2425" s="5"/>
      <c r="F2425" s="5" t="s">
        <v>37</v>
      </c>
      <c r="G2425" s="5"/>
      <c r="H2425" s="5"/>
      <c r="I2425" s="5"/>
      <c r="J2425" s="5"/>
      <c r="K2425" s="5"/>
      <c r="L2425" s="5"/>
      <c r="M2425" s="5" t="s">
        <v>94</v>
      </c>
      <c r="N2425" s="5"/>
      <c r="O2425" s="5"/>
      <c r="P2425" s="5"/>
      <c r="Q2425" s="5"/>
      <c r="R2425" s="5" t="s">
        <v>86</v>
      </c>
      <c r="S2425" s="5"/>
      <c r="T2425" s="5" t="s">
        <v>57</v>
      </c>
      <c r="U2425" s="5"/>
      <c r="V2425" s="5"/>
      <c r="W2425" s="5">
        <v>6.2</v>
      </c>
    </row>
    <row r="2426" spans="1:23">
      <c r="A2426" s="3" t="s">
        <v>56</v>
      </c>
      <c r="B2426" s="2"/>
      <c r="C2426" s="2"/>
      <c r="D2426" s="2"/>
      <c r="E2426" s="2"/>
      <c r="F2426" s="2" t="s">
        <v>37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 t="s">
        <v>86</v>
      </c>
      <c r="S2426" s="2"/>
      <c r="T2426" s="2" t="s">
        <v>57</v>
      </c>
      <c r="U2426" s="2"/>
      <c r="V2426" s="2"/>
      <c r="W2426" s="2">
        <v>3.6</v>
      </c>
    </row>
    <row r="2427" spans="1:23">
      <c r="A2427" s="3" t="s">
        <v>56</v>
      </c>
      <c r="B2427" s="2"/>
      <c r="C2427" s="2"/>
      <c r="D2427" s="2"/>
      <c r="E2427" s="2"/>
      <c r="F2427" s="2" t="s">
        <v>37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 t="s">
        <v>86</v>
      </c>
      <c r="S2427" s="2"/>
      <c r="T2427" s="2" t="s">
        <v>57</v>
      </c>
      <c r="U2427" s="2"/>
      <c r="V2427" s="2"/>
      <c r="W2427" s="2">
        <v>3.9</v>
      </c>
    </row>
    <row r="2428" spans="1:23">
      <c r="A2428" s="4" t="s">
        <v>56</v>
      </c>
      <c r="B2428" s="5"/>
      <c r="C2428" s="5"/>
      <c r="D2428" s="5"/>
      <c r="E2428" s="5"/>
      <c r="F2428" s="5" t="s">
        <v>37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 t="s">
        <v>86</v>
      </c>
      <c r="S2428" s="5"/>
      <c r="T2428" s="5" t="s">
        <v>57</v>
      </c>
      <c r="U2428" s="5"/>
      <c r="V2428" s="5"/>
      <c r="W2428" s="5">
        <v>5.5</v>
      </c>
    </row>
    <row r="2429" spans="1:23">
      <c r="A2429" s="3" t="s">
        <v>56</v>
      </c>
      <c r="B2429" s="2"/>
      <c r="C2429" s="2"/>
      <c r="D2429" s="2"/>
      <c r="E2429" s="2"/>
      <c r="F2429" s="2" t="s">
        <v>37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 t="s">
        <v>86</v>
      </c>
      <c r="S2429" s="2"/>
      <c r="T2429" s="2" t="s">
        <v>57</v>
      </c>
      <c r="U2429" s="2"/>
      <c r="V2429" s="2"/>
      <c r="W2429" s="2">
        <v>5.8</v>
      </c>
    </row>
    <row r="2430" spans="1:23">
      <c r="A2430" s="4" t="s">
        <v>56</v>
      </c>
      <c r="B2430" s="5"/>
      <c r="C2430" s="5"/>
      <c r="D2430" s="5"/>
      <c r="E2430" s="5"/>
      <c r="F2430" s="5" t="s">
        <v>37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 t="s">
        <v>86</v>
      </c>
      <c r="S2430" s="5"/>
      <c r="T2430" s="5" t="s">
        <v>57</v>
      </c>
      <c r="U2430" s="5"/>
      <c r="V2430" s="5"/>
      <c r="W2430" s="5">
        <v>5.9</v>
      </c>
    </row>
    <row r="2431" spans="1:23">
      <c r="A2431" s="3" t="s">
        <v>56</v>
      </c>
      <c r="B2431" s="2"/>
      <c r="C2431" s="2"/>
      <c r="D2431" s="2"/>
      <c r="E2431" s="2"/>
      <c r="F2431" s="2" t="s">
        <v>37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 t="s">
        <v>86</v>
      </c>
      <c r="S2431" s="2"/>
      <c r="T2431" s="2" t="s">
        <v>57</v>
      </c>
      <c r="U2431" s="2"/>
      <c r="V2431" s="2"/>
      <c r="W2431" s="2">
        <v>6.2</v>
      </c>
    </row>
    <row r="2432" spans="1:23">
      <c r="A2432" s="3" t="s">
        <v>56</v>
      </c>
      <c r="B2432" s="2"/>
      <c r="C2432" s="2"/>
      <c r="D2432" s="2"/>
      <c r="E2432" s="2"/>
      <c r="F2432" s="2" t="s">
        <v>37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 t="s">
        <v>86</v>
      </c>
      <c r="S2432" s="2"/>
      <c r="T2432" s="2" t="s">
        <v>57</v>
      </c>
      <c r="U2432" s="2"/>
      <c r="V2432" s="2"/>
      <c r="W2432" s="2">
        <v>6.2</v>
      </c>
    </row>
    <row r="2433" spans="1:23">
      <c r="A2433" s="4" t="s">
        <v>56</v>
      </c>
      <c r="B2433" s="5"/>
      <c r="C2433" s="5"/>
      <c r="D2433" s="5"/>
      <c r="E2433" s="5"/>
      <c r="F2433" s="5" t="s">
        <v>37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 t="s">
        <v>86</v>
      </c>
      <c r="S2433" s="5"/>
      <c r="T2433" s="5" t="s">
        <v>57</v>
      </c>
      <c r="U2433" s="5"/>
      <c r="V2433" s="5"/>
      <c r="W2433" s="5">
        <v>6.2</v>
      </c>
    </row>
    <row r="2434" spans="1:23">
      <c r="A2434" s="3" t="s">
        <v>56</v>
      </c>
      <c r="B2434" s="2"/>
      <c r="C2434" s="2"/>
      <c r="D2434" s="2"/>
      <c r="E2434" s="2"/>
      <c r="F2434" s="2" t="s">
        <v>37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 t="s">
        <v>86</v>
      </c>
      <c r="S2434" s="2"/>
      <c r="T2434" s="2" t="s">
        <v>57</v>
      </c>
      <c r="U2434" s="2"/>
      <c r="V2434" s="2"/>
      <c r="W2434" s="2">
        <v>6.3</v>
      </c>
    </row>
    <row r="2435" spans="1:23">
      <c r="A2435" s="3" t="s">
        <v>56</v>
      </c>
      <c r="B2435" s="2"/>
      <c r="C2435" s="2"/>
      <c r="D2435" s="2"/>
      <c r="E2435" s="2"/>
      <c r="F2435" s="2" t="s">
        <v>37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 t="s">
        <v>86</v>
      </c>
      <c r="S2435" s="2"/>
      <c r="T2435" s="2" t="s">
        <v>57</v>
      </c>
      <c r="U2435" s="2"/>
      <c r="V2435" s="2"/>
      <c r="W2435" s="2">
        <v>6.6</v>
      </c>
    </row>
    <row r="2436" spans="1:23">
      <c r="A2436" s="3" t="s">
        <v>56</v>
      </c>
      <c r="B2436" s="2"/>
      <c r="C2436" s="2"/>
      <c r="D2436" s="2"/>
      <c r="E2436" s="2"/>
      <c r="F2436" s="2" t="s">
        <v>37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 t="s">
        <v>86</v>
      </c>
      <c r="S2436" s="2"/>
      <c r="T2436" s="2" t="s">
        <v>57</v>
      </c>
      <c r="U2436" s="2"/>
      <c r="V2436" s="2"/>
      <c r="W2436" s="2">
        <v>7.3</v>
      </c>
    </row>
    <row r="2437" spans="1:23">
      <c r="A2437" s="4" t="s">
        <v>56</v>
      </c>
      <c r="B2437" s="5"/>
      <c r="C2437" s="5"/>
      <c r="D2437" s="5"/>
      <c r="E2437" s="5"/>
      <c r="F2437" s="5" t="s">
        <v>37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5" t="s">
        <v>90</v>
      </c>
      <c r="Q2437" s="5" t="s">
        <v>87</v>
      </c>
      <c r="R2437" s="5"/>
      <c r="S2437" s="5"/>
      <c r="T2437" s="5" t="s">
        <v>57</v>
      </c>
      <c r="U2437" s="5"/>
      <c r="V2437" s="5"/>
      <c r="W2437" s="5">
        <v>5.4</v>
      </c>
    </row>
    <row r="2438" spans="1:23">
      <c r="A2438" s="4" t="s">
        <v>56</v>
      </c>
      <c r="B2438" s="5"/>
      <c r="C2438" s="5"/>
      <c r="D2438" s="5"/>
      <c r="E2438" s="5"/>
      <c r="F2438" s="5" t="s">
        <v>37</v>
      </c>
      <c r="G2438" s="5"/>
      <c r="H2438" s="5"/>
      <c r="I2438" s="5"/>
      <c r="J2438" s="5"/>
      <c r="K2438" s="5"/>
      <c r="L2438" s="5"/>
      <c r="M2438" s="5"/>
      <c r="N2438" s="5"/>
      <c r="O2438" s="5"/>
      <c r="P2438" s="5" t="s">
        <v>90</v>
      </c>
      <c r="Q2438" s="5" t="s">
        <v>87</v>
      </c>
      <c r="R2438" s="5"/>
      <c r="S2438" s="5"/>
      <c r="T2438" s="5" t="s">
        <v>57</v>
      </c>
      <c r="U2438" s="5"/>
      <c r="V2438" s="5"/>
      <c r="W2438" s="5">
        <v>6.7</v>
      </c>
    </row>
    <row r="2439" spans="1:23">
      <c r="A2439" s="3" t="s">
        <v>56</v>
      </c>
      <c r="B2439" s="2"/>
      <c r="C2439" s="2"/>
      <c r="D2439" s="2"/>
      <c r="E2439" s="2"/>
      <c r="F2439" s="2" t="s">
        <v>37</v>
      </c>
      <c r="G2439" s="2"/>
      <c r="H2439" s="2"/>
      <c r="I2439" s="2"/>
      <c r="J2439" s="2" t="s">
        <v>70</v>
      </c>
      <c r="K2439" s="2"/>
      <c r="L2439" s="2"/>
      <c r="M2439" s="2"/>
      <c r="N2439" s="2"/>
      <c r="O2439" s="2"/>
      <c r="P2439" s="2"/>
      <c r="Q2439" s="2" t="s">
        <v>87</v>
      </c>
      <c r="R2439" s="2"/>
      <c r="S2439" s="2"/>
      <c r="T2439" s="2" t="s">
        <v>57</v>
      </c>
      <c r="U2439" s="2"/>
      <c r="V2439" s="2"/>
      <c r="W2439" s="2">
        <v>3.3</v>
      </c>
    </row>
    <row r="2440" spans="1:23">
      <c r="A2440" s="3" t="s">
        <v>56</v>
      </c>
      <c r="B2440" s="2"/>
      <c r="C2440" s="2"/>
      <c r="D2440" s="2"/>
      <c r="E2440" s="2"/>
      <c r="F2440" s="2" t="s">
        <v>37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 t="s">
        <v>87</v>
      </c>
      <c r="R2440" s="2"/>
      <c r="S2440" s="2"/>
      <c r="T2440" s="2" t="s">
        <v>57</v>
      </c>
      <c r="U2440" s="2"/>
      <c r="V2440" s="2"/>
      <c r="W2440" s="2">
        <v>3.7</v>
      </c>
    </row>
    <row r="2441" spans="1:23">
      <c r="A2441" s="4" t="s">
        <v>56</v>
      </c>
      <c r="B2441" s="5"/>
      <c r="C2441" s="5"/>
      <c r="D2441" s="5"/>
      <c r="E2441" s="5"/>
      <c r="F2441" s="5" t="s">
        <v>37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 t="s">
        <v>87</v>
      </c>
      <c r="R2441" s="5"/>
      <c r="S2441" s="5"/>
      <c r="T2441" s="5" t="s">
        <v>57</v>
      </c>
      <c r="U2441" s="5"/>
      <c r="V2441" s="5"/>
      <c r="W2441" s="5">
        <v>6.2</v>
      </c>
    </row>
    <row r="2442" spans="1:23">
      <c r="A2442" s="3" t="s">
        <v>56</v>
      </c>
      <c r="B2442" s="2"/>
      <c r="C2442" s="2"/>
      <c r="D2442" s="2"/>
      <c r="E2442" s="2"/>
      <c r="F2442" s="2" t="s">
        <v>37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 t="s">
        <v>87</v>
      </c>
      <c r="R2442" s="2"/>
      <c r="S2442" s="2"/>
      <c r="T2442" s="2" t="s">
        <v>57</v>
      </c>
      <c r="U2442" s="2"/>
      <c r="V2442" s="2"/>
      <c r="W2442" s="2">
        <v>6.2</v>
      </c>
    </row>
    <row r="2443" spans="1:23">
      <c r="A2443" s="4" t="s">
        <v>56</v>
      </c>
      <c r="B2443" s="5"/>
      <c r="C2443" s="5"/>
      <c r="D2443" s="5"/>
      <c r="E2443" s="5"/>
      <c r="F2443" s="5" t="s">
        <v>37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5" t="s">
        <v>90</v>
      </c>
      <c r="Q2443" s="5"/>
      <c r="R2443" s="5"/>
      <c r="S2443" s="5"/>
      <c r="T2443" s="5" t="s">
        <v>57</v>
      </c>
      <c r="U2443" s="5"/>
      <c r="V2443" s="5"/>
      <c r="W2443" s="5">
        <v>5.0999999999999996</v>
      </c>
    </row>
    <row r="2444" spans="1:23">
      <c r="A2444" s="3" t="s">
        <v>56</v>
      </c>
      <c r="B2444" s="2"/>
      <c r="C2444" s="2"/>
      <c r="D2444" s="2"/>
      <c r="E2444" s="2"/>
      <c r="F2444" s="2" t="s">
        <v>37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 t="s">
        <v>90</v>
      </c>
      <c r="Q2444" s="2"/>
      <c r="R2444" s="2"/>
      <c r="S2444" s="2"/>
      <c r="T2444" s="2" t="s">
        <v>57</v>
      </c>
      <c r="U2444" s="2"/>
      <c r="V2444" s="2"/>
      <c r="W2444" s="2">
        <v>5.5</v>
      </c>
    </row>
    <row r="2445" spans="1:23">
      <c r="A2445" s="4" t="s">
        <v>56</v>
      </c>
      <c r="B2445" s="5"/>
      <c r="C2445" s="5"/>
      <c r="D2445" s="5"/>
      <c r="E2445" s="5"/>
      <c r="F2445" s="5" t="s">
        <v>37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5" t="s">
        <v>90</v>
      </c>
      <c r="Q2445" s="5"/>
      <c r="R2445" s="5"/>
      <c r="S2445" s="5"/>
      <c r="T2445" s="5" t="s">
        <v>57</v>
      </c>
      <c r="U2445" s="5"/>
      <c r="V2445" s="5"/>
      <c r="W2445" s="5">
        <v>6.4</v>
      </c>
    </row>
    <row r="2446" spans="1:23">
      <c r="A2446" s="3" t="s">
        <v>56</v>
      </c>
      <c r="B2446" s="2"/>
      <c r="C2446" s="2"/>
      <c r="D2446" s="2"/>
      <c r="E2446" s="2"/>
      <c r="F2446" s="2" t="s">
        <v>37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 t="s">
        <v>90</v>
      </c>
      <c r="Q2446" s="2"/>
      <c r="R2446" s="2"/>
      <c r="S2446" s="2"/>
      <c r="T2446" s="2" t="s">
        <v>57</v>
      </c>
      <c r="U2446" s="2"/>
      <c r="V2446" s="2"/>
      <c r="W2446" s="2">
        <v>6.8</v>
      </c>
    </row>
    <row r="2447" spans="1:23">
      <c r="A2447" s="3" t="s">
        <v>56</v>
      </c>
      <c r="B2447" s="2"/>
      <c r="C2447" s="2"/>
      <c r="D2447" s="2"/>
      <c r="E2447" s="2"/>
      <c r="F2447" s="2" t="s">
        <v>37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 t="s">
        <v>90</v>
      </c>
      <c r="Q2447" s="2"/>
      <c r="R2447" s="2"/>
      <c r="S2447" s="2"/>
      <c r="T2447" s="2" t="s">
        <v>57</v>
      </c>
      <c r="U2447" s="2"/>
      <c r="V2447" s="2"/>
      <c r="W2447" s="2">
        <v>7</v>
      </c>
    </row>
    <row r="2448" spans="1:23">
      <c r="A2448" s="4" t="s">
        <v>56</v>
      </c>
      <c r="B2448" s="5"/>
      <c r="C2448" s="5"/>
      <c r="D2448" s="5"/>
      <c r="E2448" s="5"/>
      <c r="F2448" s="5" t="s">
        <v>37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5" t="s">
        <v>90</v>
      </c>
      <c r="Q2448" s="5"/>
      <c r="R2448" s="5"/>
      <c r="S2448" s="5"/>
      <c r="T2448" s="5" t="s">
        <v>57</v>
      </c>
      <c r="U2448" s="5"/>
      <c r="V2448" s="5"/>
      <c r="W2448" s="5">
        <v>7</v>
      </c>
    </row>
    <row r="2449" spans="1:23">
      <c r="A2449" s="3" t="s">
        <v>56</v>
      </c>
      <c r="B2449" s="2"/>
      <c r="C2449" s="2"/>
      <c r="D2449" s="2"/>
      <c r="E2449" s="2"/>
      <c r="F2449" s="2" t="s">
        <v>37</v>
      </c>
      <c r="G2449" s="2"/>
      <c r="H2449" s="2"/>
      <c r="I2449" s="2"/>
      <c r="J2449" s="2" t="s">
        <v>70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 t="s">
        <v>57</v>
      </c>
      <c r="U2449" s="2"/>
      <c r="V2449" s="2"/>
      <c r="W2449" s="2">
        <v>4.8</v>
      </c>
    </row>
    <row r="2450" spans="1:23">
      <c r="A2450" s="3" t="s">
        <v>56</v>
      </c>
      <c r="B2450" s="2"/>
      <c r="C2450" s="2"/>
      <c r="D2450" s="2"/>
      <c r="E2450" s="2"/>
      <c r="F2450" s="2" t="s">
        <v>37</v>
      </c>
      <c r="G2450" s="2"/>
      <c r="H2450" s="2"/>
      <c r="I2450" s="2"/>
      <c r="J2450" s="2" t="s">
        <v>70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 t="s">
        <v>57</v>
      </c>
      <c r="U2450" s="2"/>
      <c r="V2450" s="2"/>
      <c r="W2450" s="2">
        <v>4.8</v>
      </c>
    </row>
    <row r="2451" spans="1:23">
      <c r="A2451" s="3" t="s">
        <v>56</v>
      </c>
      <c r="B2451" s="2"/>
      <c r="C2451" s="2"/>
      <c r="D2451" s="2"/>
      <c r="E2451" s="2"/>
      <c r="F2451" s="2" t="s">
        <v>37</v>
      </c>
      <c r="G2451" s="2"/>
      <c r="H2451" s="2"/>
      <c r="I2451" s="2"/>
      <c r="J2451" s="2" t="s">
        <v>70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 t="s">
        <v>57</v>
      </c>
      <c r="U2451" s="2"/>
      <c r="V2451" s="2"/>
      <c r="W2451" s="2">
        <v>6.7</v>
      </c>
    </row>
    <row r="2452" spans="1:23">
      <c r="A2452" s="4" t="s">
        <v>56</v>
      </c>
      <c r="B2452" s="5"/>
      <c r="C2452" s="5"/>
      <c r="D2452" s="5"/>
      <c r="E2452" s="5"/>
      <c r="F2452" s="5" t="s">
        <v>37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 t="s">
        <v>57</v>
      </c>
      <c r="U2452" s="5"/>
      <c r="V2452" s="5"/>
      <c r="W2452" s="5">
        <v>4.4000000000000004</v>
      </c>
    </row>
    <row r="2453" spans="1:23">
      <c r="A2453" s="4" t="s">
        <v>56</v>
      </c>
      <c r="B2453" s="5"/>
      <c r="C2453" s="5"/>
      <c r="D2453" s="5"/>
      <c r="E2453" s="5"/>
      <c r="F2453" s="5" t="s">
        <v>37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 t="s">
        <v>57</v>
      </c>
      <c r="U2453" s="5"/>
      <c r="V2453" s="5"/>
      <c r="W2453" s="5">
        <v>4.5999999999999996</v>
      </c>
    </row>
    <row r="2454" spans="1:23">
      <c r="A2454" s="4" t="s">
        <v>56</v>
      </c>
      <c r="B2454" s="5"/>
      <c r="C2454" s="5"/>
      <c r="D2454" s="5"/>
      <c r="E2454" s="5"/>
      <c r="F2454" s="5" t="s">
        <v>37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 t="s">
        <v>57</v>
      </c>
      <c r="U2454" s="5"/>
      <c r="V2454" s="5"/>
      <c r="W2454" s="5">
        <v>5.0999999999999996</v>
      </c>
    </row>
    <row r="2455" spans="1:23">
      <c r="A2455" s="3" t="s">
        <v>56</v>
      </c>
      <c r="B2455" s="2"/>
      <c r="C2455" s="2"/>
      <c r="D2455" s="2"/>
      <c r="E2455" s="2"/>
      <c r="F2455" s="2" t="s">
        <v>37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 t="s">
        <v>57</v>
      </c>
      <c r="U2455" s="2"/>
      <c r="V2455" s="2"/>
      <c r="W2455" s="2">
        <v>5.4</v>
      </c>
    </row>
    <row r="2456" spans="1:23">
      <c r="A2456" s="3" t="s">
        <v>56</v>
      </c>
      <c r="B2456" s="2"/>
      <c r="C2456" s="2"/>
      <c r="D2456" s="2"/>
      <c r="E2456" s="2"/>
      <c r="F2456" s="2" t="s">
        <v>37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 t="s">
        <v>57</v>
      </c>
      <c r="U2456" s="2"/>
      <c r="V2456" s="2"/>
      <c r="W2456" s="2">
        <v>5.6</v>
      </c>
    </row>
    <row r="2457" spans="1:23">
      <c r="A2457" s="3" t="s">
        <v>56</v>
      </c>
      <c r="B2457" s="2"/>
      <c r="C2457" s="2"/>
      <c r="D2457" s="2"/>
      <c r="E2457" s="2"/>
      <c r="F2457" s="2" t="s">
        <v>37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 t="s">
        <v>57</v>
      </c>
      <c r="U2457" s="2"/>
      <c r="V2457" s="2"/>
      <c r="W2457" s="2">
        <v>5.7</v>
      </c>
    </row>
    <row r="2458" spans="1:23">
      <c r="A2458" s="3" t="s">
        <v>56</v>
      </c>
      <c r="B2458" s="2"/>
      <c r="C2458" s="2"/>
      <c r="D2458" s="2"/>
      <c r="E2458" s="2"/>
      <c r="F2458" s="2" t="s">
        <v>37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 t="s">
        <v>57</v>
      </c>
      <c r="U2458" s="2"/>
      <c r="V2458" s="2"/>
      <c r="W2458" s="2">
        <v>5.7</v>
      </c>
    </row>
    <row r="2459" spans="1:23">
      <c r="A2459" s="3" t="s">
        <v>56</v>
      </c>
      <c r="B2459" s="2"/>
      <c r="C2459" s="2"/>
      <c r="D2459" s="2"/>
      <c r="E2459" s="2"/>
      <c r="F2459" s="2" t="s">
        <v>37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 t="s">
        <v>57</v>
      </c>
      <c r="U2459" s="2"/>
      <c r="V2459" s="2"/>
      <c r="W2459" s="2">
        <v>5.9</v>
      </c>
    </row>
    <row r="2460" spans="1:23">
      <c r="A2460" s="4" t="s">
        <v>56</v>
      </c>
      <c r="B2460" s="5"/>
      <c r="C2460" s="5"/>
      <c r="D2460" s="5"/>
      <c r="E2460" s="5"/>
      <c r="F2460" s="5" t="s">
        <v>37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 t="s">
        <v>57</v>
      </c>
      <c r="U2460" s="5"/>
      <c r="V2460" s="5"/>
      <c r="W2460" s="5">
        <v>5.9</v>
      </c>
    </row>
    <row r="2461" spans="1:23">
      <c r="A2461" s="4" t="s">
        <v>56</v>
      </c>
      <c r="B2461" s="5"/>
      <c r="C2461" s="5"/>
      <c r="D2461" s="5"/>
      <c r="E2461" s="5"/>
      <c r="F2461" s="5" t="s">
        <v>37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 t="s">
        <v>57</v>
      </c>
      <c r="U2461" s="5"/>
      <c r="V2461" s="5"/>
      <c r="W2461" s="5">
        <v>5.9</v>
      </c>
    </row>
    <row r="2462" spans="1:23">
      <c r="A2462" s="3" t="s">
        <v>56</v>
      </c>
      <c r="B2462" s="2"/>
      <c r="C2462" s="2"/>
      <c r="D2462" s="2"/>
      <c r="E2462" s="2"/>
      <c r="F2462" s="2" t="s">
        <v>37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 t="s">
        <v>57</v>
      </c>
      <c r="U2462" s="2"/>
      <c r="V2462" s="2"/>
      <c r="W2462" s="2">
        <v>6</v>
      </c>
    </row>
    <row r="2463" spans="1:23">
      <c r="A2463" s="4" t="s">
        <v>56</v>
      </c>
      <c r="B2463" s="5"/>
      <c r="C2463" s="5"/>
      <c r="D2463" s="5"/>
      <c r="E2463" s="5"/>
      <c r="F2463" s="5" t="s">
        <v>37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 t="s">
        <v>57</v>
      </c>
      <c r="U2463" s="5"/>
      <c r="V2463" s="5"/>
      <c r="W2463" s="5">
        <v>6</v>
      </c>
    </row>
    <row r="2464" spans="1:23">
      <c r="A2464" s="4" t="s">
        <v>56</v>
      </c>
      <c r="B2464" s="5"/>
      <c r="C2464" s="5"/>
      <c r="D2464" s="5"/>
      <c r="E2464" s="5"/>
      <c r="F2464" s="5" t="s">
        <v>37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 t="s">
        <v>57</v>
      </c>
      <c r="U2464" s="5"/>
      <c r="V2464" s="5"/>
      <c r="W2464" s="5">
        <v>6.1</v>
      </c>
    </row>
    <row r="2465" spans="1:23">
      <c r="A2465" s="4" t="s">
        <v>56</v>
      </c>
      <c r="B2465" s="5"/>
      <c r="C2465" s="5"/>
      <c r="D2465" s="5"/>
      <c r="E2465" s="5"/>
      <c r="F2465" s="5" t="s">
        <v>37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 t="s">
        <v>57</v>
      </c>
      <c r="U2465" s="5"/>
      <c r="V2465" s="5"/>
      <c r="W2465" s="5">
        <v>6.1</v>
      </c>
    </row>
    <row r="2466" spans="1:23">
      <c r="A2466" s="3" t="s">
        <v>56</v>
      </c>
      <c r="B2466" s="2"/>
      <c r="C2466" s="2"/>
      <c r="D2466" s="2"/>
      <c r="E2466" s="2"/>
      <c r="F2466" s="2" t="s">
        <v>37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 t="s">
        <v>57</v>
      </c>
      <c r="U2466" s="2"/>
      <c r="V2466" s="2"/>
      <c r="W2466" s="2">
        <v>6.1</v>
      </c>
    </row>
    <row r="2467" spans="1:23">
      <c r="A2467" s="4" t="s">
        <v>56</v>
      </c>
      <c r="B2467" s="5"/>
      <c r="C2467" s="5"/>
      <c r="D2467" s="5"/>
      <c r="E2467" s="5"/>
      <c r="F2467" s="5" t="s">
        <v>37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 t="s">
        <v>57</v>
      </c>
      <c r="U2467" s="5"/>
      <c r="V2467" s="5"/>
      <c r="W2467" s="5">
        <v>6.2</v>
      </c>
    </row>
    <row r="2468" spans="1:23">
      <c r="A2468" s="4" t="s">
        <v>56</v>
      </c>
      <c r="B2468" s="5"/>
      <c r="C2468" s="5"/>
      <c r="D2468" s="5"/>
      <c r="E2468" s="5"/>
      <c r="F2468" s="5" t="s">
        <v>37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 t="s">
        <v>57</v>
      </c>
      <c r="U2468" s="5"/>
      <c r="V2468" s="5"/>
      <c r="W2468" s="5">
        <v>6.3</v>
      </c>
    </row>
    <row r="2469" spans="1:23">
      <c r="A2469" s="3" t="s">
        <v>56</v>
      </c>
      <c r="B2469" s="2"/>
      <c r="C2469" s="2"/>
      <c r="D2469" s="2"/>
      <c r="E2469" s="2"/>
      <c r="F2469" s="2" t="s">
        <v>37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 t="s">
        <v>57</v>
      </c>
      <c r="U2469" s="2"/>
      <c r="V2469" s="2"/>
      <c r="W2469" s="2">
        <v>6.3</v>
      </c>
    </row>
    <row r="2470" spans="1:23">
      <c r="A2470" s="4" t="s">
        <v>56</v>
      </c>
      <c r="B2470" s="5"/>
      <c r="C2470" s="5"/>
      <c r="D2470" s="5"/>
      <c r="E2470" s="5"/>
      <c r="F2470" s="5" t="s">
        <v>37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 t="s">
        <v>57</v>
      </c>
      <c r="U2470" s="5"/>
      <c r="V2470" s="5"/>
      <c r="W2470" s="5">
        <v>6.3</v>
      </c>
    </row>
    <row r="2471" spans="1:23">
      <c r="A2471" s="4" t="s">
        <v>56</v>
      </c>
      <c r="B2471" s="5"/>
      <c r="C2471" s="5"/>
      <c r="D2471" s="5"/>
      <c r="E2471" s="5"/>
      <c r="F2471" s="5" t="s">
        <v>37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 t="s">
        <v>57</v>
      </c>
      <c r="U2471" s="5"/>
      <c r="V2471" s="5"/>
      <c r="W2471" s="5">
        <v>6.3</v>
      </c>
    </row>
    <row r="2472" spans="1:23">
      <c r="A2472" s="3" t="s">
        <v>56</v>
      </c>
      <c r="B2472" s="2"/>
      <c r="C2472" s="2"/>
      <c r="D2472" s="2"/>
      <c r="E2472" s="2"/>
      <c r="F2472" s="2" t="s">
        <v>37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 t="s">
        <v>57</v>
      </c>
      <c r="U2472" s="2"/>
      <c r="V2472" s="2"/>
      <c r="W2472" s="2">
        <v>6.3</v>
      </c>
    </row>
    <row r="2473" spans="1:23">
      <c r="A2473" s="4" t="s">
        <v>56</v>
      </c>
      <c r="B2473" s="5"/>
      <c r="C2473" s="5"/>
      <c r="D2473" s="5"/>
      <c r="E2473" s="5"/>
      <c r="F2473" s="5" t="s">
        <v>37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 t="s">
        <v>57</v>
      </c>
      <c r="U2473" s="5"/>
      <c r="V2473" s="5"/>
      <c r="W2473" s="5">
        <v>6.3</v>
      </c>
    </row>
    <row r="2474" spans="1:23">
      <c r="A2474" s="4" t="s">
        <v>56</v>
      </c>
      <c r="B2474" s="5"/>
      <c r="C2474" s="5"/>
      <c r="D2474" s="5"/>
      <c r="E2474" s="5"/>
      <c r="F2474" s="5" t="s">
        <v>37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 t="s">
        <v>57</v>
      </c>
      <c r="U2474" s="5"/>
      <c r="V2474" s="5"/>
      <c r="W2474" s="5">
        <v>6.4</v>
      </c>
    </row>
    <row r="2475" spans="1:23">
      <c r="A2475" s="3" t="s">
        <v>56</v>
      </c>
      <c r="B2475" s="2"/>
      <c r="C2475" s="2"/>
      <c r="D2475" s="2"/>
      <c r="E2475" s="2"/>
      <c r="F2475" s="2" t="s">
        <v>37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 t="s">
        <v>57</v>
      </c>
      <c r="U2475" s="2"/>
      <c r="V2475" s="2"/>
      <c r="W2475" s="2">
        <v>6.4</v>
      </c>
    </row>
    <row r="2476" spans="1:23">
      <c r="A2476" s="4" t="s">
        <v>56</v>
      </c>
      <c r="B2476" s="5"/>
      <c r="C2476" s="5"/>
      <c r="D2476" s="5"/>
      <c r="E2476" s="5"/>
      <c r="F2476" s="5" t="s">
        <v>37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 t="s">
        <v>57</v>
      </c>
      <c r="U2476" s="5"/>
      <c r="V2476" s="5"/>
      <c r="W2476" s="5">
        <v>6.4</v>
      </c>
    </row>
    <row r="2477" spans="1:23">
      <c r="A2477" s="4" t="s">
        <v>56</v>
      </c>
      <c r="B2477" s="5"/>
      <c r="C2477" s="5"/>
      <c r="D2477" s="5"/>
      <c r="E2477" s="5"/>
      <c r="F2477" s="5" t="s">
        <v>37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 t="s">
        <v>57</v>
      </c>
      <c r="U2477" s="5"/>
      <c r="V2477" s="5"/>
      <c r="W2477" s="5">
        <v>6.4</v>
      </c>
    </row>
    <row r="2478" spans="1:23">
      <c r="A2478" s="4" t="s">
        <v>56</v>
      </c>
      <c r="B2478" s="5"/>
      <c r="C2478" s="5"/>
      <c r="D2478" s="5"/>
      <c r="E2478" s="5"/>
      <c r="F2478" s="5" t="s">
        <v>37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 t="s">
        <v>57</v>
      </c>
      <c r="U2478" s="5"/>
      <c r="V2478" s="5"/>
      <c r="W2478" s="5">
        <v>6.5</v>
      </c>
    </row>
    <row r="2479" spans="1:23">
      <c r="A2479" s="3" t="s">
        <v>56</v>
      </c>
      <c r="B2479" s="2"/>
      <c r="C2479" s="2"/>
      <c r="D2479" s="2"/>
      <c r="E2479" s="2"/>
      <c r="F2479" s="2" t="s">
        <v>37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 t="s">
        <v>57</v>
      </c>
      <c r="U2479" s="2"/>
      <c r="V2479" s="2"/>
      <c r="W2479" s="2">
        <v>6.5</v>
      </c>
    </row>
    <row r="2480" spans="1:23">
      <c r="A2480" s="4" t="s">
        <v>56</v>
      </c>
      <c r="B2480" s="5"/>
      <c r="C2480" s="5"/>
      <c r="D2480" s="5"/>
      <c r="E2480" s="5"/>
      <c r="F2480" s="5" t="s">
        <v>37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 t="s">
        <v>57</v>
      </c>
      <c r="U2480" s="5"/>
      <c r="V2480" s="5"/>
      <c r="W2480" s="5">
        <v>6.5</v>
      </c>
    </row>
    <row r="2481" spans="1:23">
      <c r="A2481" s="3" t="s">
        <v>56</v>
      </c>
      <c r="B2481" s="2"/>
      <c r="C2481" s="2"/>
      <c r="D2481" s="2"/>
      <c r="E2481" s="2"/>
      <c r="F2481" s="2" t="s">
        <v>37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 t="s">
        <v>57</v>
      </c>
      <c r="U2481" s="2"/>
      <c r="V2481" s="2"/>
      <c r="W2481" s="2">
        <v>6.5</v>
      </c>
    </row>
    <row r="2482" spans="1:23">
      <c r="A2482" s="4" t="s">
        <v>56</v>
      </c>
      <c r="B2482" s="5"/>
      <c r="C2482" s="5"/>
      <c r="D2482" s="5"/>
      <c r="E2482" s="5"/>
      <c r="F2482" s="5" t="s">
        <v>37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 t="s">
        <v>57</v>
      </c>
      <c r="U2482" s="5"/>
      <c r="V2482" s="5"/>
      <c r="W2482" s="5">
        <v>6.5</v>
      </c>
    </row>
    <row r="2483" spans="1:23">
      <c r="A2483" s="3" t="s">
        <v>56</v>
      </c>
      <c r="B2483" s="2"/>
      <c r="C2483" s="2"/>
      <c r="D2483" s="2"/>
      <c r="E2483" s="2"/>
      <c r="F2483" s="2" t="s">
        <v>37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 t="s">
        <v>57</v>
      </c>
      <c r="U2483" s="2"/>
      <c r="V2483" s="2"/>
      <c r="W2483" s="2">
        <v>6.5</v>
      </c>
    </row>
    <row r="2484" spans="1:23">
      <c r="A2484" s="3" t="s">
        <v>56</v>
      </c>
      <c r="B2484" s="2"/>
      <c r="C2484" s="2"/>
      <c r="D2484" s="2"/>
      <c r="E2484" s="2"/>
      <c r="F2484" s="2" t="s">
        <v>37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 t="s">
        <v>57</v>
      </c>
      <c r="U2484" s="2"/>
      <c r="V2484" s="2"/>
      <c r="W2484" s="2">
        <v>6.5</v>
      </c>
    </row>
    <row r="2485" spans="1:23">
      <c r="A2485" s="4" t="s">
        <v>56</v>
      </c>
      <c r="B2485" s="5"/>
      <c r="C2485" s="5"/>
      <c r="D2485" s="5"/>
      <c r="E2485" s="5"/>
      <c r="F2485" s="5" t="s">
        <v>37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 t="s">
        <v>57</v>
      </c>
      <c r="U2485" s="5"/>
      <c r="V2485" s="5"/>
      <c r="W2485" s="5">
        <v>6.6</v>
      </c>
    </row>
    <row r="2486" spans="1:23">
      <c r="A2486" s="4" t="s">
        <v>56</v>
      </c>
      <c r="B2486" s="5"/>
      <c r="C2486" s="5"/>
      <c r="D2486" s="5"/>
      <c r="E2486" s="5"/>
      <c r="F2486" s="5" t="s">
        <v>37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 t="s">
        <v>57</v>
      </c>
      <c r="U2486" s="5"/>
      <c r="V2486" s="5"/>
      <c r="W2486" s="5">
        <v>6.6</v>
      </c>
    </row>
    <row r="2487" spans="1:23">
      <c r="A2487" s="4" t="s">
        <v>56</v>
      </c>
      <c r="B2487" s="5"/>
      <c r="C2487" s="5"/>
      <c r="D2487" s="5"/>
      <c r="E2487" s="5"/>
      <c r="F2487" s="5" t="s">
        <v>37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 t="s">
        <v>57</v>
      </c>
      <c r="U2487" s="5"/>
      <c r="V2487" s="5"/>
      <c r="W2487" s="5">
        <v>6.6</v>
      </c>
    </row>
    <row r="2488" spans="1:23">
      <c r="A2488" s="4" t="s">
        <v>56</v>
      </c>
      <c r="B2488" s="5"/>
      <c r="C2488" s="5"/>
      <c r="D2488" s="5"/>
      <c r="E2488" s="5"/>
      <c r="F2488" s="5" t="s">
        <v>37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 t="s">
        <v>57</v>
      </c>
      <c r="U2488" s="5"/>
      <c r="V2488" s="5"/>
      <c r="W2488" s="5">
        <v>6.6</v>
      </c>
    </row>
    <row r="2489" spans="1:23">
      <c r="A2489" s="4" t="s">
        <v>56</v>
      </c>
      <c r="B2489" s="5"/>
      <c r="C2489" s="5"/>
      <c r="D2489" s="5"/>
      <c r="E2489" s="5"/>
      <c r="F2489" s="5" t="s">
        <v>37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 t="s">
        <v>57</v>
      </c>
      <c r="U2489" s="5"/>
      <c r="V2489" s="5"/>
      <c r="W2489" s="5">
        <v>6.7</v>
      </c>
    </row>
    <row r="2490" spans="1:23">
      <c r="A2490" s="4" t="s">
        <v>56</v>
      </c>
      <c r="B2490" s="5"/>
      <c r="C2490" s="5"/>
      <c r="D2490" s="5"/>
      <c r="E2490" s="5"/>
      <c r="F2490" s="5" t="s">
        <v>37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 t="s">
        <v>57</v>
      </c>
      <c r="U2490" s="5"/>
      <c r="V2490" s="5"/>
      <c r="W2490" s="5">
        <v>6.7</v>
      </c>
    </row>
    <row r="2491" spans="1:23">
      <c r="A2491" s="3" t="s">
        <v>56</v>
      </c>
      <c r="B2491" s="2"/>
      <c r="C2491" s="2"/>
      <c r="D2491" s="2"/>
      <c r="E2491" s="2"/>
      <c r="F2491" s="2" t="s">
        <v>37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 t="s">
        <v>57</v>
      </c>
      <c r="U2491" s="2"/>
      <c r="V2491" s="2"/>
      <c r="W2491" s="2">
        <v>6.7</v>
      </c>
    </row>
    <row r="2492" spans="1:23">
      <c r="A2492" s="4" t="s">
        <v>56</v>
      </c>
      <c r="B2492" s="5"/>
      <c r="C2492" s="5"/>
      <c r="D2492" s="5"/>
      <c r="E2492" s="5"/>
      <c r="F2492" s="5" t="s">
        <v>37</v>
      </c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 t="s">
        <v>57</v>
      </c>
      <c r="U2492" s="5"/>
      <c r="V2492" s="5"/>
      <c r="W2492" s="5">
        <v>6.7</v>
      </c>
    </row>
    <row r="2493" spans="1:23">
      <c r="A2493" s="3" t="s">
        <v>56</v>
      </c>
      <c r="B2493" s="2"/>
      <c r="C2493" s="2"/>
      <c r="D2493" s="2"/>
      <c r="E2493" s="2"/>
      <c r="F2493" s="2" t="s">
        <v>37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 t="s">
        <v>57</v>
      </c>
      <c r="U2493" s="2"/>
      <c r="V2493" s="2"/>
      <c r="W2493" s="2">
        <v>6.8</v>
      </c>
    </row>
    <row r="2494" spans="1:23">
      <c r="A2494" s="4" t="s">
        <v>56</v>
      </c>
      <c r="B2494" s="5"/>
      <c r="C2494" s="5"/>
      <c r="D2494" s="5"/>
      <c r="E2494" s="5"/>
      <c r="F2494" s="5" t="s">
        <v>37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 t="s">
        <v>57</v>
      </c>
      <c r="U2494" s="5"/>
      <c r="V2494" s="5"/>
      <c r="W2494" s="5">
        <v>6.8</v>
      </c>
    </row>
    <row r="2495" spans="1:23">
      <c r="A2495" s="3" t="s">
        <v>56</v>
      </c>
      <c r="B2495" s="2"/>
      <c r="C2495" s="2"/>
      <c r="D2495" s="2"/>
      <c r="E2495" s="2"/>
      <c r="F2495" s="2" t="s">
        <v>37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 t="s">
        <v>57</v>
      </c>
      <c r="U2495" s="2"/>
      <c r="V2495" s="2"/>
      <c r="W2495" s="2">
        <v>6.8</v>
      </c>
    </row>
    <row r="2496" spans="1:23">
      <c r="A2496" s="3" t="s">
        <v>56</v>
      </c>
      <c r="B2496" s="2"/>
      <c r="C2496" s="2"/>
      <c r="D2496" s="2"/>
      <c r="E2496" s="2"/>
      <c r="F2496" s="2" t="s">
        <v>37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 t="s">
        <v>57</v>
      </c>
      <c r="U2496" s="2"/>
      <c r="V2496" s="2"/>
      <c r="W2496" s="2">
        <v>7</v>
      </c>
    </row>
    <row r="2497" spans="1:23">
      <c r="A2497" s="4" t="s">
        <v>56</v>
      </c>
      <c r="B2497" s="5"/>
      <c r="C2497" s="5"/>
      <c r="D2497" s="5"/>
      <c r="E2497" s="5"/>
      <c r="F2497" s="5" t="s">
        <v>37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 t="s">
        <v>57</v>
      </c>
      <c r="U2497" s="5"/>
      <c r="V2497" s="5"/>
      <c r="W2497" s="5">
        <v>7</v>
      </c>
    </row>
    <row r="2498" spans="1:23">
      <c r="A2498" s="4" t="s">
        <v>56</v>
      </c>
      <c r="B2498" s="5"/>
      <c r="C2498" s="5"/>
      <c r="D2498" s="5"/>
      <c r="E2498" s="5"/>
      <c r="F2498" s="5" t="s">
        <v>37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 t="s">
        <v>57</v>
      </c>
      <c r="U2498" s="5"/>
      <c r="V2498" s="5"/>
      <c r="W2498" s="5">
        <v>7</v>
      </c>
    </row>
    <row r="2499" spans="1:23">
      <c r="A2499" s="3" t="s">
        <v>56</v>
      </c>
      <c r="B2499" s="2"/>
      <c r="C2499" s="2"/>
      <c r="D2499" s="2"/>
      <c r="E2499" s="2"/>
      <c r="F2499" s="2" t="s">
        <v>37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 t="s">
        <v>57</v>
      </c>
      <c r="U2499" s="2"/>
      <c r="V2499" s="2"/>
      <c r="W2499" s="2">
        <v>7.2</v>
      </c>
    </row>
    <row r="2500" spans="1:23">
      <c r="A2500" s="4" t="s">
        <v>56</v>
      </c>
      <c r="B2500" s="5"/>
      <c r="C2500" s="5"/>
      <c r="D2500" s="5"/>
      <c r="E2500" s="5"/>
      <c r="F2500" s="5" t="s">
        <v>37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 t="s">
        <v>57</v>
      </c>
      <c r="U2500" s="5"/>
      <c r="V2500" s="5"/>
      <c r="W2500" s="5">
        <v>7.2</v>
      </c>
    </row>
    <row r="2501" spans="1:23">
      <c r="A2501" s="3" t="s">
        <v>56</v>
      </c>
      <c r="B2501" s="2"/>
      <c r="C2501" s="2"/>
      <c r="D2501" s="2"/>
      <c r="E2501" s="2"/>
      <c r="F2501" s="2" t="s">
        <v>37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 t="s">
        <v>57</v>
      </c>
      <c r="U2501" s="2"/>
      <c r="V2501" s="2"/>
      <c r="W2501" s="2">
        <v>7.2</v>
      </c>
    </row>
    <row r="2502" spans="1:23">
      <c r="A2502" s="4" t="s">
        <v>56</v>
      </c>
      <c r="B2502" s="5"/>
      <c r="C2502" s="5"/>
      <c r="D2502" s="5"/>
      <c r="E2502" s="5"/>
      <c r="F2502" s="5" t="s">
        <v>37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 t="s">
        <v>57</v>
      </c>
      <c r="U2502" s="5"/>
      <c r="V2502" s="5"/>
      <c r="W2502" s="5">
        <v>7.2</v>
      </c>
    </row>
    <row r="2503" spans="1:23">
      <c r="A2503" s="3" t="s">
        <v>56</v>
      </c>
      <c r="B2503" s="2"/>
      <c r="C2503" s="2"/>
      <c r="D2503" s="2"/>
      <c r="E2503" s="2"/>
      <c r="F2503" s="2" t="s">
        <v>37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 t="s">
        <v>57</v>
      </c>
      <c r="U2503" s="2"/>
      <c r="V2503" s="2"/>
      <c r="W2503" s="2">
        <v>7.3</v>
      </c>
    </row>
    <row r="2504" spans="1:23">
      <c r="A2504" s="4" t="s">
        <v>56</v>
      </c>
      <c r="B2504" s="5"/>
      <c r="C2504" s="5"/>
      <c r="D2504" s="5"/>
      <c r="E2504" s="5"/>
      <c r="F2504" s="5" t="s">
        <v>37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 t="s">
        <v>57</v>
      </c>
      <c r="U2504" s="5"/>
      <c r="V2504" s="5"/>
      <c r="W2504" s="5">
        <v>7.3</v>
      </c>
    </row>
    <row r="2505" spans="1:23">
      <c r="A2505" s="4" t="s">
        <v>56</v>
      </c>
      <c r="B2505" s="5"/>
      <c r="C2505" s="5"/>
      <c r="D2505" s="5"/>
      <c r="E2505" s="5"/>
      <c r="F2505" s="5" t="s">
        <v>37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 t="s">
        <v>57</v>
      </c>
      <c r="U2505" s="5"/>
      <c r="V2505" s="5"/>
      <c r="W2505" s="5">
        <v>7.3</v>
      </c>
    </row>
    <row r="2506" spans="1:23">
      <c r="A2506" s="3" t="s">
        <v>56</v>
      </c>
      <c r="B2506" s="2"/>
      <c r="C2506" s="2"/>
      <c r="D2506" s="2"/>
      <c r="E2506" s="2"/>
      <c r="F2506" s="2" t="s">
        <v>37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 t="s">
        <v>57</v>
      </c>
      <c r="U2506" s="2"/>
      <c r="V2506" s="2"/>
      <c r="W2506" s="2">
        <v>7.6</v>
      </c>
    </row>
    <row r="2507" spans="1:23">
      <c r="A2507" s="4" t="s">
        <v>56</v>
      </c>
      <c r="B2507" s="5"/>
      <c r="C2507" s="5"/>
      <c r="D2507" s="5"/>
      <c r="E2507" s="5"/>
      <c r="F2507" s="5" t="s">
        <v>37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 t="s">
        <v>86</v>
      </c>
      <c r="S2507" s="5"/>
      <c r="T2507" s="5"/>
      <c r="U2507" s="5"/>
      <c r="V2507" s="5"/>
      <c r="W2507" s="5">
        <v>2.8</v>
      </c>
    </row>
    <row r="2508" spans="1:23">
      <c r="A2508" s="3" t="s">
        <v>56</v>
      </c>
      <c r="B2508" s="2"/>
      <c r="C2508" s="2"/>
      <c r="D2508" s="2"/>
      <c r="E2508" s="2"/>
      <c r="F2508" s="2" t="s">
        <v>37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>
        <v>5.5</v>
      </c>
    </row>
    <row r="2509" spans="1:23">
      <c r="A2509" s="3" t="s">
        <v>56</v>
      </c>
      <c r="B2509" s="2"/>
      <c r="C2509" s="2"/>
      <c r="D2509" s="2"/>
      <c r="E2509" s="2"/>
      <c r="F2509" s="2" t="s">
        <v>37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>
        <v>6.2</v>
      </c>
    </row>
    <row r="2510" spans="1:23">
      <c r="A2510" s="6"/>
      <c r="B2510" s="2"/>
      <c r="C2510" s="2"/>
      <c r="D2510" s="2"/>
      <c r="E2510" s="2"/>
      <c r="F2510" s="2" t="s">
        <v>37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 t="s">
        <v>57</v>
      </c>
      <c r="U2510" s="2" t="s">
        <v>207</v>
      </c>
      <c r="V2510" s="2"/>
      <c r="W2510" s="2">
        <v>6.2</v>
      </c>
    </row>
    <row r="2511" spans="1:23">
      <c r="A2511" s="6"/>
      <c r="B2511" s="5"/>
      <c r="C2511" s="5"/>
      <c r="D2511" s="5"/>
      <c r="E2511" s="5"/>
      <c r="F2511" s="5" t="s">
        <v>37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 t="s">
        <v>87</v>
      </c>
      <c r="R2511" s="5"/>
      <c r="S2511" s="5"/>
      <c r="T2511" s="5" t="s">
        <v>57</v>
      </c>
      <c r="U2511" s="5"/>
      <c r="V2511" s="5"/>
      <c r="W2511" s="5">
        <v>6.8</v>
      </c>
    </row>
    <row r="2512" spans="1:23">
      <c r="A2512" s="6"/>
      <c r="B2512" s="2"/>
      <c r="C2512" s="2"/>
      <c r="D2512" s="2"/>
      <c r="E2512" s="2"/>
      <c r="F2512" s="2" t="s">
        <v>37</v>
      </c>
      <c r="G2512" s="2"/>
      <c r="H2512" s="2"/>
      <c r="I2512" s="2"/>
      <c r="J2512" s="2"/>
      <c r="K2512" s="2"/>
      <c r="L2512" s="2"/>
      <c r="M2512" s="2" t="s">
        <v>94</v>
      </c>
      <c r="N2512" s="2"/>
      <c r="O2512" s="2"/>
      <c r="P2512" s="2" t="s">
        <v>90</v>
      </c>
      <c r="Q2512" s="2"/>
      <c r="R2512" s="2"/>
      <c r="S2512" s="2"/>
      <c r="T2512" s="2" t="s">
        <v>57</v>
      </c>
      <c r="U2512" s="2"/>
      <c r="V2512" s="2"/>
      <c r="W2512" s="2">
        <v>5.3</v>
      </c>
    </row>
    <row r="2513" spans="1:23">
      <c r="A2513" s="6"/>
      <c r="B2513" s="5"/>
      <c r="C2513" s="5"/>
      <c r="D2513" s="5"/>
      <c r="E2513" s="5"/>
      <c r="F2513" s="5" t="s">
        <v>37</v>
      </c>
      <c r="G2513" s="5"/>
      <c r="H2513" s="5"/>
      <c r="I2513" s="5"/>
      <c r="J2513" s="5"/>
      <c r="K2513" s="5"/>
      <c r="L2513" s="5"/>
      <c r="M2513" s="5" t="s">
        <v>94</v>
      </c>
      <c r="N2513" s="5"/>
      <c r="O2513" s="5"/>
      <c r="P2513" s="5" t="s">
        <v>90</v>
      </c>
      <c r="Q2513" s="5"/>
      <c r="R2513" s="5"/>
      <c r="S2513" s="5"/>
      <c r="T2513" s="5" t="s">
        <v>57</v>
      </c>
      <c r="U2513" s="5"/>
      <c r="V2513" s="5"/>
      <c r="W2513" s="5">
        <v>6.4</v>
      </c>
    </row>
    <row r="2514" spans="1:23">
      <c r="A2514" s="6"/>
      <c r="B2514" s="2"/>
      <c r="C2514" s="2"/>
      <c r="D2514" s="2"/>
      <c r="E2514" s="2"/>
      <c r="F2514" s="2" t="s">
        <v>37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 t="s">
        <v>90</v>
      </c>
      <c r="Q2514" s="2"/>
      <c r="R2514" s="2"/>
      <c r="S2514" s="2"/>
      <c r="T2514" s="2" t="s">
        <v>57</v>
      </c>
      <c r="U2514" s="2"/>
      <c r="V2514" s="2"/>
      <c r="W2514" s="2">
        <v>4.2</v>
      </c>
    </row>
    <row r="2515" spans="1:23">
      <c r="A2515" s="6"/>
      <c r="B2515" s="2"/>
      <c r="C2515" s="2"/>
      <c r="D2515" s="2"/>
      <c r="E2515" s="2"/>
      <c r="F2515" s="2" t="s">
        <v>37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 t="s">
        <v>90</v>
      </c>
      <c r="Q2515" s="2"/>
      <c r="R2515" s="2"/>
      <c r="S2515" s="2"/>
      <c r="T2515" s="2" t="s">
        <v>57</v>
      </c>
      <c r="U2515" s="2"/>
      <c r="V2515" s="2"/>
      <c r="W2515" s="2">
        <v>5.5</v>
      </c>
    </row>
    <row r="2516" spans="1:23">
      <c r="A2516" s="6"/>
      <c r="B2516" s="2"/>
      <c r="C2516" s="2"/>
      <c r="D2516" s="2"/>
      <c r="E2516" s="2"/>
      <c r="F2516" s="2" t="s">
        <v>37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 t="s">
        <v>90</v>
      </c>
      <c r="Q2516" s="2"/>
      <c r="R2516" s="2"/>
      <c r="S2516" s="2"/>
      <c r="T2516" s="2" t="s">
        <v>57</v>
      </c>
      <c r="U2516" s="2"/>
      <c r="V2516" s="2"/>
      <c r="W2516" s="2">
        <v>5.9</v>
      </c>
    </row>
    <row r="2517" spans="1:23">
      <c r="A2517" s="6"/>
      <c r="B2517" s="2"/>
      <c r="C2517" s="2"/>
      <c r="D2517" s="2"/>
      <c r="E2517" s="2"/>
      <c r="F2517" s="2" t="s">
        <v>37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 t="s">
        <v>90</v>
      </c>
      <c r="Q2517" s="2"/>
      <c r="R2517" s="2"/>
      <c r="S2517" s="2"/>
      <c r="T2517" s="2" t="s">
        <v>57</v>
      </c>
      <c r="U2517" s="2"/>
      <c r="V2517" s="2"/>
      <c r="W2517" s="2">
        <v>5.9</v>
      </c>
    </row>
    <row r="2518" spans="1:23">
      <c r="A2518" s="6"/>
      <c r="B2518" s="2"/>
      <c r="C2518" s="2"/>
      <c r="D2518" s="2"/>
      <c r="E2518" s="2"/>
      <c r="F2518" s="2" t="s">
        <v>37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 t="s">
        <v>90</v>
      </c>
      <c r="Q2518" s="2"/>
      <c r="R2518" s="2"/>
      <c r="S2518" s="2"/>
      <c r="T2518" s="2" t="s">
        <v>57</v>
      </c>
      <c r="U2518" s="2"/>
      <c r="V2518" s="2"/>
      <c r="W2518" s="2">
        <v>6.1</v>
      </c>
    </row>
    <row r="2519" spans="1:23">
      <c r="A2519" s="6"/>
      <c r="B2519" s="5"/>
      <c r="C2519" s="5"/>
      <c r="D2519" s="5"/>
      <c r="E2519" s="5"/>
      <c r="F2519" s="5" t="s">
        <v>37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5" t="s">
        <v>90</v>
      </c>
      <c r="Q2519" s="5"/>
      <c r="R2519" s="5"/>
      <c r="S2519" s="5"/>
      <c r="T2519" s="5" t="s">
        <v>57</v>
      </c>
      <c r="U2519" s="5"/>
      <c r="V2519" s="5"/>
      <c r="W2519" s="5">
        <v>6.1</v>
      </c>
    </row>
    <row r="2520" spans="1:23">
      <c r="A2520" s="6"/>
      <c r="B2520" s="5"/>
      <c r="C2520" s="5"/>
      <c r="D2520" s="5"/>
      <c r="E2520" s="5"/>
      <c r="F2520" s="5" t="s">
        <v>37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5" t="s">
        <v>90</v>
      </c>
      <c r="Q2520" s="5"/>
      <c r="R2520" s="5"/>
      <c r="S2520" s="5"/>
      <c r="T2520" s="5" t="s">
        <v>57</v>
      </c>
      <c r="U2520" s="5"/>
      <c r="V2520" s="5"/>
      <c r="W2520" s="5">
        <v>6.1</v>
      </c>
    </row>
    <row r="2521" spans="1:23">
      <c r="A2521" s="6"/>
      <c r="B2521" s="2"/>
      <c r="C2521" s="2"/>
      <c r="D2521" s="2"/>
      <c r="E2521" s="2"/>
      <c r="F2521" s="2" t="s">
        <v>37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 t="s">
        <v>90</v>
      </c>
      <c r="Q2521" s="2"/>
      <c r="R2521" s="2"/>
      <c r="S2521" s="2"/>
      <c r="T2521" s="2" t="s">
        <v>57</v>
      </c>
      <c r="U2521" s="2"/>
      <c r="V2521" s="2"/>
      <c r="W2521" s="2">
        <v>6.4</v>
      </c>
    </row>
    <row r="2522" spans="1:23">
      <c r="A2522" s="6"/>
      <c r="B2522" s="2"/>
      <c r="C2522" s="2"/>
      <c r="D2522" s="2"/>
      <c r="E2522" s="2"/>
      <c r="F2522" s="2" t="s">
        <v>37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 t="s">
        <v>90</v>
      </c>
      <c r="Q2522" s="2"/>
      <c r="R2522" s="2"/>
      <c r="S2522" s="2"/>
      <c r="T2522" s="2" t="s">
        <v>57</v>
      </c>
      <c r="U2522" s="2"/>
      <c r="V2522" s="2"/>
      <c r="W2522" s="2">
        <v>6.4</v>
      </c>
    </row>
    <row r="2523" spans="1:23">
      <c r="A2523" s="6"/>
      <c r="B2523" s="2"/>
      <c r="C2523" s="2"/>
      <c r="D2523" s="2"/>
      <c r="E2523" s="2"/>
      <c r="F2523" s="2" t="s">
        <v>37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 t="s">
        <v>90</v>
      </c>
      <c r="Q2523" s="2"/>
      <c r="R2523" s="2"/>
      <c r="S2523" s="2"/>
      <c r="T2523" s="2" t="s">
        <v>57</v>
      </c>
      <c r="U2523" s="2"/>
      <c r="V2523" s="2"/>
      <c r="W2523" s="2">
        <v>6.4</v>
      </c>
    </row>
    <row r="2524" spans="1:23">
      <c r="A2524" s="6"/>
      <c r="B2524" s="2"/>
      <c r="C2524" s="2"/>
      <c r="D2524" s="2"/>
      <c r="E2524" s="2"/>
      <c r="F2524" s="2" t="s">
        <v>37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 t="s">
        <v>90</v>
      </c>
      <c r="Q2524" s="2"/>
      <c r="R2524" s="2"/>
      <c r="S2524" s="2"/>
      <c r="T2524" s="2" t="s">
        <v>57</v>
      </c>
      <c r="U2524" s="2"/>
      <c r="V2524" s="2"/>
      <c r="W2524" s="2">
        <v>6.4</v>
      </c>
    </row>
    <row r="2525" spans="1:23">
      <c r="A2525" s="6"/>
      <c r="B2525" s="5"/>
      <c r="C2525" s="5"/>
      <c r="D2525" s="5"/>
      <c r="E2525" s="5"/>
      <c r="F2525" s="5" t="s">
        <v>37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 t="s">
        <v>90</v>
      </c>
      <c r="Q2525" s="5"/>
      <c r="R2525" s="5"/>
      <c r="S2525" s="5"/>
      <c r="T2525" s="5" t="s">
        <v>57</v>
      </c>
      <c r="U2525" s="5"/>
      <c r="V2525" s="5"/>
      <c r="W2525" s="5">
        <v>6.5</v>
      </c>
    </row>
    <row r="2526" spans="1:23">
      <c r="A2526" s="6"/>
      <c r="B2526" s="5"/>
      <c r="C2526" s="5"/>
      <c r="D2526" s="5"/>
      <c r="E2526" s="5"/>
      <c r="F2526" s="5" t="s">
        <v>37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 t="s">
        <v>90</v>
      </c>
      <c r="Q2526" s="5"/>
      <c r="R2526" s="5"/>
      <c r="S2526" s="5"/>
      <c r="T2526" s="5" t="s">
        <v>57</v>
      </c>
      <c r="U2526" s="5"/>
      <c r="V2526" s="5"/>
      <c r="W2526" s="5">
        <v>7.3</v>
      </c>
    </row>
    <row r="2527" spans="1:23">
      <c r="A2527" s="6"/>
      <c r="B2527" s="2"/>
      <c r="C2527" s="2"/>
      <c r="D2527" s="2"/>
      <c r="E2527" s="2"/>
      <c r="F2527" s="2" t="s">
        <v>37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 t="s">
        <v>90</v>
      </c>
      <c r="Q2527" s="2"/>
      <c r="R2527" s="2"/>
      <c r="S2527" s="2"/>
      <c r="T2527" s="2" t="s">
        <v>57</v>
      </c>
      <c r="U2527" s="2"/>
      <c r="V2527" s="2"/>
      <c r="W2527" s="2">
        <v>7.7</v>
      </c>
    </row>
    <row r="2528" spans="1:23">
      <c r="A2528" s="6"/>
      <c r="B2528" s="5"/>
      <c r="C2528" s="5"/>
      <c r="D2528" s="5"/>
      <c r="E2528" s="5"/>
      <c r="F2528" s="5" t="s">
        <v>37</v>
      </c>
      <c r="G2528" s="5"/>
      <c r="H2528" s="5"/>
      <c r="I2528" s="5"/>
      <c r="J2528" s="5"/>
      <c r="K2528" s="5"/>
      <c r="L2528" s="5"/>
      <c r="M2528" s="5" t="s">
        <v>94</v>
      </c>
      <c r="N2528" s="5" t="s">
        <v>128</v>
      </c>
      <c r="O2528" s="5"/>
      <c r="P2528" s="5"/>
      <c r="Q2528" s="5"/>
      <c r="R2528" s="5"/>
      <c r="S2528" s="5"/>
      <c r="T2528" s="5" t="s">
        <v>57</v>
      </c>
      <c r="U2528" s="5"/>
      <c r="V2528" s="5"/>
      <c r="W2528" s="5">
        <v>7.1</v>
      </c>
    </row>
    <row r="2529" spans="1:23">
      <c r="A2529" s="6"/>
      <c r="B2529" s="5"/>
      <c r="C2529" s="5"/>
      <c r="D2529" s="5"/>
      <c r="E2529" s="5"/>
      <c r="F2529" s="5" t="s">
        <v>37</v>
      </c>
      <c r="G2529" s="5"/>
      <c r="H2529" s="5"/>
      <c r="I2529" s="5"/>
      <c r="J2529" s="5"/>
      <c r="K2529" s="5"/>
      <c r="L2529" s="5"/>
      <c r="M2529" s="5" t="s">
        <v>94</v>
      </c>
      <c r="N2529" s="5"/>
      <c r="O2529" s="5"/>
      <c r="P2529" s="5"/>
      <c r="Q2529" s="5"/>
      <c r="R2529" s="5"/>
      <c r="S2529" s="5"/>
      <c r="T2529" s="5" t="s">
        <v>57</v>
      </c>
      <c r="U2529" s="5"/>
      <c r="V2529" s="5"/>
      <c r="W2529" s="5">
        <v>3.3</v>
      </c>
    </row>
    <row r="2530" spans="1:23">
      <c r="A2530" s="6"/>
      <c r="B2530" s="5"/>
      <c r="C2530" s="5"/>
      <c r="D2530" s="5"/>
      <c r="E2530" s="5"/>
      <c r="F2530" s="5" t="s">
        <v>37</v>
      </c>
      <c r="G2530" s="5"/>
      <c r="H2530" s="5"/>
      <c r="I2530" s="5"/>
      <c r="J2530" s="5"/>
      <c r="K2530" s="5"/>
      <c r="L2530" s="5"/>
      <c r="M2530" s="5" t="s">
        <v>94</v>
      </c>
      <c r="N2530" s="5"/>
      <c r="O2530" s="5"/>
      <c r="P2530" s="5"/>
      <c r="Q2530" s="5"/>
      <c r="R2530" s="5"/>
      <c r="S2530" s="5"/>
      <c r="T2530" s="5" t="s">
        <v>57</v>
      </c>
      <c r="U2530" s="5"/>
      <c r="V2530" s="5"/>
      <c r="W2530" s="5">
        <v>6</v>
      </c>
    </row>
    <row r="2531" spans="1:23">
      <c r="A2531" s="6"/>
      <c r="B2531" s="5"/>
      <c r="C2531" s="5"/>
      <c r="D2531" s="5"/>
      <c r="E2531" s="5"/>
      <c r="F2531" s="5" t="s">
        <v>37</v>
      </c>
      <c r="G2531" s="5"/>
      <c r="H2531" s="5"/>
      <c r="I2531" s="5"/>
      <c r="J2531" s="5"/>
      <c r="K2531" s="5"/>
      <c r="L2531" s="5"/>
      <c r="M2531" s="5" t="s">
        <v>94</v>
      </c>
      <c r="N2531" s="5"/>
      <c r="O2531" s="5"/>
      <c r="P2531" s="5"/>
      <c r="Q2531" s="5"/>
      <c r="R2531" s="5"/>
      <c r="S2531" s="5"/>
      <c r="T2531" s="5" t="s">
        <v>57</v>
      </c>
      <c r="U2531" s="5"/>
      <c r="V2531" s="5"/>
      <c r="W2531" s="5">
        <v>6.3</v>
      </c>
    </row>
    <row r="2532" spans="1:23">
      <c r="A2532" s="6"/>
      <c r="B2532" s="2"/>
      <c r="C2532" s="2"/>
      <c r="D2532" s="2"/>
      <c r="E2532" s="2"/>
      <c r="F2532" s="2" t="s">
        <v>37</v>
      </c>
      <c r="G2532" s="2"/>
      <c r="H2532" s="2"/>
      <c r="I2532" s="2"/>
      <c r="J2532" s="2"/>
      <c r="K2532" s="2"/>
      <c r="L2532" s="2"/>
      <c r="M2532" s="2" t="s">
        <v>94</v>
      </c>
      <c r="N2532" s="2"/>
      <c r="O2532" s="2"/>
      <c r="P2532" s="2"/>
      <c r="Q2532" s="2"/>
      <c r="R2532" s="2"/>
      <c r="S2532" s="2"/>
      <c r="T2532" s="2" t="s">
        <v>57</v>
      </c>
      <c r="U2532" s="2"/>
      <c r="V2532" s="2"/>
      <c r="W2532" s="2">
        <v>6.6</v>
      </c>
    </row>
    <row r="2533" spans="1:23">
      <c r="A2533" s="6"/>
      <c r="B2533" s="2"/>
      <c r="C2533" s="2"/>
      <c r="D2533" s="2"/>
      <c r="E2533" s="2"/>
      <c r="F2533" s="2" t="s">
        <v>37</v>
      </c>
      <c r="G2533" s="2"/>
      <c r="H2533" s="2"/>
      <c r="I2533" s="2"/>
      <c r="J2533" s="2"/>
      <c r="K2533" s="2"/>
      <c r="L2533" s="2"/>
      <c r="M2533" s="2" t="s">
        <v>94</v>
      </c>
      <c r="N2533" s="2"/>
      <c r="O2533" s="2"/>
      <c r="P2533" s="2"/>
      <c r="Q2533" s="2"/>
      <c r="R2533" s="2"/>
      <c r="S2533" s="2"/>
      <c r="T2533" s="2" t="s">
        <v>57</v>
      </c>
      <c r="U2533" s="2"/>
      <c r="V2533" s="2"/>
      <c r="W2533" s="2">
        <v>6.6</v>
      </c>
    </row>
    <row r="2534" spans="1:23">
      <c r="A2534" s="6"/>
      <c r="B2534" s="2"/>
      <c r="C2534" s="2"/>
      <c r="D2534" s="2"/>
      <c r="E2534" s="2"/>
      <c r="F2534" s="2" t="s">
        <v>37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 t="s">
        <v>57</v>
      </c>
      <c r="U2534" s="2"/>
      <c r="V2534" s="2"/>
      <c r="W2534" s="2">
        <v>5.6</v>
      </c>
    </row>
    <row r="2535" spans="1:23">
      <c r="A2535" s="6"/>
      <c r="B2535" s="2"/>
      <c r="C2535" s="2"/>
      <c r="D2535" s="2"/>
      <c r="E2535" s="2"/>
      <c r="F2535" s="2" t="s">
        <v>37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 t="s">
        <v>57</v>
      </c>
      <c r="U2535" s="2"/>
      <c r="V2535" s="2"/>
      <c r="W2535" s="2">
        <v>5.6</v>
      </c>
    </row>
    <row r="2536" spans="1:23">
      <c r="A2536" s="6"/>
      <c r="B2536" s="2"/>
      <c r="C2536" s="2"/>
      <c r="D2536" s="2"/>
      <c r="E2536" s="2"/>
      <c r="F2536" s="2" t="s">
        <v>37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 t="s">
        <v>57</v>
      </c>
      <c r="U2536" s="2"/>
      <c r="V2536" s="2"/>
      <c r="W2536" s="2">
        <v>5.8</v>
      </c>
    </row>
    <row r="2537" spans="1:23">
      <c r="A2537" s="6"/>
      <c r="B2537" s="2"/>
      <c r="C2537" s="2"/>
      <c r="D2537" s="2"/>
      <c r="E2537" s="2"/>
      <c r="F2537" s="2" t="s">
        <v>37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 t="s">
        <v>57</v>
      </c>
      <c r="U2537" s="2"/>
      <c r="V2537" s="2"/>
      <c r="W2537" s="2">
        <v>6.2</v>
      </c>
    </row>
    <row r="2538" spans="1:23">
      <c r="A2538" s="6"/>
      <c r="B2538" s="2"/>
      <c r="C2538" s="2"/>
      <c r="D2538" s="2"/>
      <c r="E2538" s="2"/>
      <c r="F2538" s="2" t="s">
        <v>37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 t="s">
        <v>57</v>
      </c>
      <c r="U2538" s="2"/>
      <c r="V2538" s="2"/>
      <c r="W2538" s="2">
        <v>6.4</v>
      </c>
    </row>
    <row r="2539" spans="1:23">
      <c r="A2539" s="6"/>
      <c r="B2539" s="5"/>
      <c r="C2539" s="5"/>
      <c r="D2539" s="5"/>
      <c r="E2539" s="5"/>
      <c r="F2539" s="5" t="s">
        <v>37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 t="s">
        <v>57</v>
      </c>
      <c r="U2539" s="5"/>
      <c r="V2539" s="5"/>
      <c r="W2539" s="5">
        <v>6.4</v>
      </c>
    </row>
    <row r="2540" spans="1:23">
      <c r="A2540" s="6"/>
      <c r="B2540" s="2"/>
      <c r="C2540" s="2"/>
      <c r="D2540" s="2"/>
      <c r="E2540" s="2"/>
      <c r="F2540" s="2" t="s">
        <v>37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 t="s">
        <v>57</v>
      </c>
      <c r="U2540" s="2"/>
      <c r="V2540" s="2"/>
      <c r="W2540" s="2">
        <v>6.6</v>
      </c>
    </row>
    <row r="2541" spans="1:23">
      <c r="A2541" s="6"/>
      <c r="B2541" s="5"/>
      <c r="C2541" s="5"/>
      <c r="D2541" s="5"/>
      <c r="E2541" s="5"/>
      <c r="F2541" s="5" t="s">
        <v>37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 t="s">
        <v>57</v>
      </c>
      <c r="U2541" s="5"/>
      <c r="V2541" s="5"/>
      <c r="W2541" s="5">
        <v>6.7</v>
      </c>
    </row>
    <row r="2542" spans="1:23">
      <c r="A2542" s="6"/>
      <c r="B2542" s="5"/>
      <c r="C2542" s="5"/>
      <c r="D2542" s="5"/>
      <c r="E2542" s="5"/>
      <c r="F2542" s="5" t="s">
        <v>37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 t="s">
        <v>57</v>
      </c>
      <c r="U2542" s="5"/>
      <c r="V2542" s="5"/>
      <c r="W2542" s="5">
        <v>6.7</v>
      </c>
    </row>
    <row r="2543" spans="1:23">
      <c r="A2543" s="6"/>
      <c r="B2543" s="2"/>
      <c r="C2543" s="2"/>
      <c r="D2543" s="2"/>
      <c r="E2543" s="2"/>
      <c r="F2543" s="2" t="s">
        <v>37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 t="s">
        <v>57</v>
      </c>
      <c r="U2543" s="2"/>
      <c r="V2543" s="2"/>
      <c r="W2543" s="2">
        <v>6.9</v>
      </c>
    </row>
    <row r="2544" spans="1:23">
      <c r="A2544" s="6"/>
      <c r="B2544" s="5"/>
      <c r="C2544" s="5"/>
      <c r="D2544" s="5"/>
      <c r="E2544" s="5"/>
      <c r="F2544" s="5" t="s">
        <v>37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 t="s">
        <v>57</v>
      </c>
      <c r="U2544" s="5"/>
      <c r="V2544" s="5"/>
      <c r="W2544" s="5">
        <v>7.1</v>
      </c>
    </row>
    <row r="2545" spans="1:23">
      <c r="A2545" s="6"/>
      <c r="B2545" s="2"/>
      <c r="C2545" s="2"/>
      <c r="D2545" s="2"/>
      <c r="E2545" s="2"/>
      <c r="F2545" s="2" t="s">
        <v>37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 t="s">
        <v>57</v>
      </c>
      <c r="U2545" s="2"/>
      <c r="V2545" s="2"/>
      <c r="W2545" s="2">
        <v>7.3</v>
      </c>
    </row>
    <row r="2546" spans="1:23">
      <c r="A2546" s="6"/>
      <c r="B2546" s="5"/>
      <c r="C2546" s="5"/>
      <c r="D2546" s="5"/>
      <c r="E2546" s="5"/>
      <c r="F2546" s="5" t="s">
        <v>37</v>
      </c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 t="s">
        <v>57</v>
      </c>
      <c r="U2546" s="5"/>
      <c r="V2546" s="5"/>
      <c r="W2546" s="5">
        <v>7.5</v>
      </c>
    </row>
    <row r="2547" spans="1:23">
      <c r="A2547" s="6"/>
      <c r="B2547" s="2"/>
      <c r="C2547" s="2"/>
      <c r="D2547" s="2"/>
      <c r="E2547" s="2"/>
      <c r="F2547" s="2" t="s">
        <v>37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 t="s">
        <v>57</v>
      </c>
      <c r="U2547" s="2"/>
      <c r="V2547" s="2"/>
      <c r="W2547" s="2">
        <v>7.8</v>
      </c>
    </row>
    <row r="2548" spans="1:23">
      <c r="A2548" s="6"/>
      <c r="B2548" s="5"/>
      <c r="C2548" s="5"/>
      <c r="D2548" s="5"/>
      <c r="E2548" s="5"/>
      <c r="F2548" s="5" t="s">
        <v>37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 t="s">
        <v>57</v>
      </c>
      <c r="U2548" s="5"/>
      <c r="V2548" s="5"/>
      <c r="W2548" s="5">
        <v>8.1</v>
      </c>
    </row>
    <row r="2549" spans="1:23">
      <c r="A2549" s="6"/>
      <c r="B2549" s="5"/>
      <c r="C2549" s="5"/>
      <c r="D2549" s="5"/>
      <c r="E2549" s="5"/>
      <c r="F2549" s="5" t="s">
        <v>37</v>
      </c>
      <c r="G2549" s="5"/>
      <c r="H2549" s="5"/>
      <c r="I2549" s="5"/>
      <c r="J2549" s="5" t="s">
        <v>70</v>
      </c>
      <c r="K2549" s="5"/>
      <c r="L2549" s="5"/>
      <c r="M2549" s="5" t="s">
        <v>94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>
        <v>7.3</v>
      </c>
    </row>
    <row r="2550" spans="1:23">
      <c r="A2550" s="6"/>
      <c r="B2550" s="2"/>
      <c r="C2550" s="2"/>
      <c r="D2550" s="2"/>
      <c r="E2550" s="2"/>
      <c r="F2550" s="2" t="s">
        <v>37</v>
      </c>
      <c r="G2550" s="2"/>
      <c r="H2550" s="2"/>
      <c r="I2550" s="2"/>
      <c r="J2550" s="2"/>
      <c r="K2550" s="2"/>
      <c r="L2550" s="2"/>
      <c r="M2550" s="2" t="s">
        <v>94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>
        <v>6.9</v>
      </c>
    </row>
    <row r="2551" spans="1:23">
      <c r="A2551" s="6"/>
      <c r="B2551" s="2"/>
      <c r="C2551" s="2"/>
      <c r="D2551" s="2" t="s">
        <v>79</v>
      </c>
      <c r="E2551" s="2" t="s">
        <v>88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 t="s">
        <v>91</v>
      </c>
      <c r="P2551" s="2"/>
      <c r="Q2551" s="2" t="s">
        <v>87</v>
      </c>
      <c r="R2551" s="2"/>
      <c r="S2551" s="2"/>
      <c r="T2551" s="2"/>
      <c r="U2551" s="2"/>
      <c r="V2551" s="2" t="s">
        <v>92</v>
      </c>
      <c r="W2551" s="2">
        <v>7</v>
      </c>
    </row>
    <row r="2552" spans="1:23">
      <c r="A2552" s="7"/>
      <c r="B2552" s="5"/>
      <c r="C2552" s="5"/>
      <c r="D2552" s="5" t="s">
        <v>79</v>
      </c>
      <c r="E2552" s="5" t="s">
        <v>88</v>
      </c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 t="s">
        <v>87</v>
      </c>
      <c r="R2552" s="5"/>
      <c r="S2552" s="5"/>
      <c r="T2552" s="5"/>
      <c r="U2552" s="5"/>
      <c r="V2552" s="5"/>
      <c r="W2552" s="5">
        <v>5.3</v>
      </c>
    </row>
    <row r="2553" spans="1:23">
      <c r="A2553" s="7"/>
      <c r="B2553" s="5"/>
      <c r="C2553" s="5"/>
      <c r="D2553" s="5" t="s">
        <v>79</v>
      </c>
      <c r="E2553" s="5" t="s">
        <v>88</v>
      </c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 t="s">
        <v>87</v>
      </c>
      <c r="R2553" s="5"/>
      <c r="S2553" s="5"/>
      <c r="T2553" s="5"/>
      <c r="U2553" s="5"/>
      <c r="V2553" s="5"/>
      <c r="W2553" s="5">
        <v>5.3</v>
      </c>
    </row>
    <row r="2554" spans="1:23">
      <c r="A2554" s="7"/>
      <c r="B2554" s="2"/>
      <c r="C2554" s="2"/>
      <c r="D2554" s="2" t="s">
        <v>79</v>
      </c>
      <c r="E2554" s="2" t="s">
        <v>88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 t="s">
        <v>91</v>
      </c>
      <c r="P2554" s="2"/>
      <c r="Q2554" s="2"/>
      <c r="R2554" s="2"/>
      <c r="S2554" s="2"/>
      <c r="T2554" s="2"/>
      <c r="U2554" s="2"/>
      <c r="V2554" s="2"/>
      <c r="W2554" s="2">
        <v>4.5</v>
      </c>
    </row>
    <row r="2555" spans="1:23">
      <c r="A2555" s="2" t="s">
        <v>56</v>
      </c>
      <c r="B2555" s="2" t="s">
        <v>69</v>
      </c>
      <c r="C2555" s="2" t="s">
        <v>95</v>
      </c>
      <c r="D2555" s="2"/>
      <c r="E2555" s="2" t="s">
        <v>88</v>
      </c>
      <c r="F2555" s="2"/>
      <c r="G2555" s="2"/>
      <c r="H2555" s="2"/>
      <c r="I2555" s="2"/>
      <c r="J2555" s="2" t="s">
        <v>70</v>
      </c>
      <c r="K2555" s="2"/>
      <c r="L2555" s="2"/>
      <c r="M2555" s="2"/>
      <c r="N2555" s="2"/>
      <c r="O2555" s="2"/>
      <c r="P2555" s="2"/>
      <c r="Q2555" s="2"/>
      <c r="R2555" s="2" t="s">
        <v>86</v>
      </c>
      <c r="S2555" s="2"/>
      <c r="T2555" s="2"/>
      <c r="U2555" s="2"/>
      <c r="V2555" s="2"/>
      <c r="W2555" s="2">
        <v>6.9</v>
      </c>
    </row>
    <row r="2556" spans="1:23">
      <c r="A2556" s="2" t="s">
        <v>56</v>
      </c>
      <c r="B2556" s="2" t="s">
        <v>69</v>
      </c>
      <c r="C2556" s="2" t="s">
        <v>95</v>
      </c>
      <c r="D2556" s="2"/>
      <c r="E2556" s="2" t="s">
        <v>88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>
        <v>7.2</v>
      </c>
    </row>
    <row r="2557" spans="1:23">
      <c r="A2557" s="7"/>
      <c r="B2557" s="2" t="s">
        <v>69</v>
      </c>
      <c r="C2557" s="2" t="s">
        <v>95</v>
      </c>
      <c r="D2557" s="2"/>
      <c r="E2557" s="2" t="s">
        <v>88</v>
      </c>
      <c r="F2557" s="2"/>
      <c r="G2557" s="2"/>
      <c r="H2557" s="2"/>
      <c r="I2557" s="2"/>
      <c r="J2557" s="2" t="s">
        <v>70</v>
      </c>
      <c r="K2557" s="2"/>
      <c r="L2557" s="2"/>
      <c r="M2557" s="2"/>
      <c r="N2557" s="2"/>
      <c r="O2557" s="2"/>
      <c r="P2557" s="2"/>
      <c r="Q2557" s="2" t="s">
        <v>87</v>
      </c>
      <c r="R2557" s="2"/>
      <c r="S2557" s="2"/>
      <c r="T2557" s="2"/>
      <c r="U2557" s="2"/>
      <c r="V2557" s="2"/>
      <c r="W2557" s="2">
        <v>4.4000000000000004</v>
      </c>
    </row>
    <row r="2558" spans="1:23">
      <c r="A2558" s="7"/>
      <c r="B2558" s="2" t="s">
        <v>69</v>
      </c>
      <c r="C2558" s="2" t="s">
        <v>95</v>
      </c>
      <c r="D2558" s="2"/>
      <c r="E2558" s="2" t="s">
        <v>88</v>
      </c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>
        <v>7.4</v>
      </c>
    </row>
    <row r="2559" spans="1:23">
      <c r="A2559" s="2" t="s">
        <v>56</v>
      </c>
      <c r="B2559" s="2"/>
      <c r="C2559" s="2" t="s">
        <v>95</v>
      </c>
      <c r="D2559" s="2"/>
      <c r="E2559" s="2" t="s">
        <v>88</v>
      </c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 t="s">
        <v>86</v>
      </c>
      <c r="S2559" s="2"/>
      <c r="T2559" s="2"/>
      <c r="U2559" s="2"/>
      <c r="V2559" s="2"/>
      <c r="W2559" s="2">
        <v>5.6</v>
      </c>
    </row>
    <row r="2560" spans="1:23">
      <c r="A2560" s="7"/>
      <c r="B2560" s="5"/>
      <c r="C2560" s="5" t="s">
        <v>95</v>
      </c>
      <c r="D2560" s="5"/>
      <c r="E2560" s="5" t="s">
        <v>88</v>
      </c>
      <c r="F2560" s="5"/>
      <c r="G2560" s="5"/>
      <c r="H2560" s="5"/>
      <c r="I2560" s="5"/>
      <c r="J2560" s="5" t="s">
        <v>70</v>
      </c>
      <c r="K2560" s="5"/>
      <c r="L2560" s="5"/>
      <c r="M2560" s="5"/>
      <c r="N2560" s="5"/>
      <c r="O2560" s="5" t="s">
        <v>91</v>
      </c>
      <c r="P2560" s="5"/>
      <c r="Q2560" s="5"/>
      <c r="R2560" s="5"/>
      <c r="S2560" s="5"/>
      <c r="T2560" s="5"/>
      <c r="U2560" s="5"/>
      <c r="V2560" s="5"/>
      <c r="W2560" s="5">
        <v>7.8</v>
      </c>
    </row>
    <row r="2561" spans="1:23">
      <c r="A2561" s="7"/>
      <c r="B2561" s="5"/>
      <c r="C2561" s="5" t="s">
        <v>95</v>
      </c>
      <c r="D2561" s="5"/>
      <c r="E2561" s="5" t="s">
        <v>88</v>
      </c>
      <c r="F2561" s="5"/>
      <c r="G2561" s="5"/>
      <c r="H2561" s="5"/>
      <c r="I2561" s="5"/>
      <c r="J2561" s="5" t="s">
        <v>70</v>
      </c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>
        <v>4.7</v>
      </c>
    </row>
    <row r="2562" spans="1:23">
      <c r="A2562" s="2" t="s">
        <v>56</v>
      </c>
      <c r="B2562" s="2" t="s">
        <v>69</v>
      </c>
      <c r="C2562" s="2"/>
      <c r="D2562" s="2"/>
      <c r="E2562" s="2" t="s">
        <v>88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 t="s">
        <v>87</v>
      </c>
      <c r="R2562" s="2"/>
      <c r="S2562" s="2"/>
      <c r="T2562" s="2" t="s">
        <v>57</v>
      </c>
      <c r="U2562" s="2"/>
      <c r="V2562" s="2" t="s">
        <v>92</v>
      </c>
      <c r="W2562" s="2">
        <v>6.7</v>
      </c>
    </row>
    <row r="2563" spans="1:23">
      <c r="A2563" s="2" t="s">
        <v>56</v>
      </c>
      <c r="B2563" s="2" t="s">
        <v>69</v>
      </c>
      <c r="C2563" s="2"/>
      <c r="D2563" s="2"/>
      <c r="E2563" s="2" t="s">
        <v>88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 t="s">
        <v>92</v>
      </c>
      <c r="W2563" s="2">
        <v>6.6</v>
      </c>
    </row>
    <row r="2564" spans="1:23">
      <c r="A2564" s="5" t="s">
        <v>56</v>
      </c>
      <c r="B2564" s="5" t="s">
        <v>69</v>
      </c>
      <c r="C2564" s="5"/>
      <c r="D2564" s="5"/>
      <c r="E2564" s="5" t="s">
        <v>88</v>
      </c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 t="s">
        <v>92</v>
      </c>
      <c r="W2564" s="5">
        <v>7.3</v>
      </c>
    </row>
    <row r="2565" spans="1:23">
      <c r="A2565" s="5" t="s">
        <v>56</v>
      </c>
      <c r="B2565" s="5" t="s">
        <v>69</v>
      </c>
      <c r="C2565" s="5"/>
      <c r="D2565" s="5"/>
      <c r="E2565" s="5" t="s">
        <v>88</v>
      </c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 t="s">
        <v>86</v>
      </c>
      <c r="S2565" s="5"/>
      <c r="T2565" s="5" t="s">
        <v>57</v>
      </c>
      <c r="U2565" s="5"/>
      <c r="V2565" s="5"/>
      <c r="W2565" s="5">
        <v>5.2</v>
      </c>
    </row>
    <row r="2566" spans="1:23">
      <c r="A2566" s="2" t="s">
        <v>56</v>
      </c>
      <c r="B2566" s="2" t="s">
        <v>69</v>
      </c>
      <c r="C2566" s="2"/>
      <c r="D2566" s="2"/>
      <c r="E2566" s="2" t="s">
        <v>88</v>
      </c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87</v>
      </c>
      <c r="R2566" s="2"/>
      <c r="S2566" s="2"/>
      <c r="T2566" s="2" t="s">
        <v>57</v>
      </c>
      <c r="U2566" s="2"/>
      <c r="V2566" s="2"/>
      <c r="W2566" s="2">
        <v>5.6</v>
      </c>
    </row>
    <row r="2567" spans="1:23">
      <c r="A2567" s="2" t="s">
        <v>56</v>
      </c>
      <c r="B2567" s="2" t="s">
        <v>69</v>
      </c>
      <c r="C2567" s="2"/>
      <c r="D2567" s="2"/>
      <c r="E2567" s="2" t="s">
        <v>88</v>
      </c>
      <c r="F2567" s="2"/>
      <c r="G2567" s="2"/>
      <c r="H2567" s="2"/>
      <c r="I2567" s="2"/>
      <c r="J2567" s="2"/>
      <c r="K2567" s="2"/>
      <c r="L2567" s="2"/>
      <c r="M2567" s="2"/>
      <c r="N2567" s="2" t="s">
        <v>128</v>
      </c>
      <c r="O2567" s="2"/>
      <c r="P2567" s="2"/>
      <c r="Q2567" s="2"/>
      <c r="R2567" s="2"/>
      <c r="S2567" s="2"/>
      <c r="T2567" s="2" t="s">
        <v>57</v>
      </c>
      <c r="U2567" s="2"/>
      <c r="V2567" s="2"/>
      <c r="W2567" s="2">
        <v>4.2</v>
      </c>
    </row>
    <row r="2568" spans="1:23">
      <c r="A2568" s="5" t="s">
        <v>56</v>
      </c>
      <c r="B2568" s="5" t="s">
        <v>69</v>
      </c>
      <c r="C2568" s="5"/>
      <c r="D2568" s="5"/>
      <c r="E2568" s="5" t="s">
        <v>88</v>
      </c>
      <c r="F2568" s="5"/>
      <c r="G2568" s="5"/>
      <c r="H2568" s="5"/>
      <c r="I2568" s="5"/>
      <c r="J2568" s="5" t="s">
        <v>70</v>
      </c>
      <c r="K2568" s="5"/>
      <c r="L2568" s="5"/>
      <c r="M2568" s="5"/>
      <c r="N2568" s="5"/>
      <c r="O2568" s="5"/>
      <c r="P2568" s="5"/>
      <c r="Q2568" s="5"/>
      <c r="R2568" s="5"/>
      <c r="S2568" s="5"/>
      <c r="T2568" s="5" t="s">
        <v>57</v>
      </c>
      <c r="U2568" s="5"/>
      <c r="V2568" s="5"/>
      <c r="W2568" s="5">
        <v>5.9</v>
      </c>
    </row>
    <row r="2569" spans="1:23">
      <c r="A2569" s="2" t="s">
        <v>56</v>
      </c>
      <c r="B2569" s="2" t="s">
        <v>69</v>
      </c>
      <c r="C2569" s="2"/>
      <c r="D2569" s="2"/>
      <c r="E2569" s="2" t="s">
        <v>88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 t="s">
        <v>57</v>
      </c>
      <c r="U2569" s="2"/>
      <c r="V2569" s="2"/>
      <c r="W2569" s="2">
        <v>3.8</v>
      </c>
    </row>
    <row r="2570" spans="1:23">
      <c r="A2570" s="5" t="s">
        <v>56</v>
      </c>
      <c r="B2570" s="5" t="s">
        <v>69</v>
      </c>
      <c r="C2570" s="5"/>
      <c r="D2570" s="5"/>
      <c r="E2570" s="5" t="s">
        <v>88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 t="s">
        <v>57</v>
      </c>
      <c r="U2570" s="5"/>
      <c r="V2570" s="5"/>
      <c r="W2570" s="5">
        <v>5.4</v>
      </c>
    </row>
    <row r="2571" spans="1:23">
      <c r="A2571" s="5" t="s">
        <v>56</v>
      </c>
      <c r="B2571" s="5" t="s">
        <v>69</v>
      </c>
      <c r="C2571" s="5"/>
      <c r="D2571" s="5"/>
      <c r="E2571" s="5" t="s">
        <v>88</v>
      </c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 t="s">
        <v>57</v>
      </c>
      <c r="U2571" s="5"/>
      <c r="V2571" s="5"/>
      <c r="W2571" s="5">
        <v>5.6</v>
      </c>
    </row>
    <row r="2572" spans="1:23">
      <c r="A2572" s="2" t="s">
        <v>56</v>
      </c>
      <c r="B2572" s="2" t="s">
        <v>69</v>
      </c>
      <c r="C2572" s="2"/>
      <c r="D2572" s="2"/>
      <c r="E2572" s="2" t="s">
        <v>88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 t="s">
        <v>57</v>
      </c>
      <c r="U2572" s="2"/>
      <c r="V2572" s="2"/>
      <c r="W2572" s="2">
        <v>6</v>
      </c>
    </row>
    <row r="2573" spans="1:23">
      <c r="A2573" s="5" t="s">
        <v>56</v>
      </c>
      <c r="B2573" s="5" t="s">
        <v>69</v>
      </c>
      <c r="C2573" s="5"/>
      <c r="D2573" s="5"/>
      <c r="E2573" s="5" t="s">
        <v>88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 t="s">
        <v>57</v>
      </c>
      <c r="U2573" s="5"/>
      <c r="V2573" s="5"/>
      <c r="W2573" s="5">
        <v>6.7</v>
      </c>
    </row>
    <row r="2574" spans="1:23">
      <c r="A2574" s="2" t="s">
        <v>56</v>
      </c>
      <c r="B2574" s="2" t="s">
        <v>69</v>
      </c>
      <c r="C2574" s="2"/>
      <c r="D2574" s="2"/>
      <c r="E2574" s="2" t="s">
        <v>88</v>
      </c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 t="s">
        <v>87</v>
      </c>
      <c r="R2574" s="2" t="s">
        <v>86</v>
      </c>
      <c r="S2574" s="2"/>
      <c r="T2574" s="2"/>
      <c r="U2574" s="2"/>
      <c r="V2574" s="2"/>
      <c r="W2574" s="2">
        <v>4.5999999999999996</v>
      </c>
    </row>
    <row r="2575" spans="1:23">
      <c r="A2575" s="5" t="s">
        <v>56</v>
      </c>
      <c r="B2575" s="5" t="s">
        <v>69</v>
      </c>
      <c r="C2575" s="5"/>
      <c r="D2575" s="5"/>
      <c r="E2575" s="5" t="s">
        <v>88</v>
      </c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 t="s">
        <v>87</v>
      </c>
      <c r="R2575" s="5" t="s">
        <v>86</v>
      </c>
      <c r="S2575" s="5"/>
      <c r="T2575" s="5"/>
      <c r="U2575" s="5"/>
      <c r="V2575" s="5"/>
      <c r="W2575" s="5">
        <v>8.1</v>
      </c>
    </row>
    <row r="2576" spans="1:23">
      <c r="A2576" s="5" t="s">
        <v>56</v>
      </c>
      <c r="B2576" s="5" t="s">
        <v>69</v>
      </c>
      <c r="C2576" s="5"/>
      <c r="D2576" s="5"/>
      <c r="E2576" s="5" t="s">
        <v>88</v>
      </c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 t="s">
        <v>86</v>
      </c>
      <c r="S2576" s="5"/>
      <c r="T2576" s="5"/>
      <c r="U2576" s="5"/>
      <c r="V2576" s="5"/>
      <c r="W2576" s="5">
        <v>5.9</v>
      </c>
    </row>
    <row r="2577" spans="1:23">
      <c r="A2577" s="2" t="s">
        <v>56</v>
      </c>
      <c r="B2577" s="2" t="s">
        <v>69</v>
      </c>
      <c r="C2577" s="2"/>
      <c r="D2577" s="2"/>
      <c r="E2577" s="2" t="s">
        <v>88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 t="s">
        <v>86</v>
      </c>
      <c r="S2577" s="2"/>
      <c r="T2577" s="2"/>
      <c r="U2577" s="2"/>
      <c r="V2577" s="2"/>
      <c r="W2577" s="2">
        <v>5.9</v>
      </c>
    </row>
    <row r="2578" spans="1:23">
      <c r="A2578" s="2" t="s">
        <v>56</v>
      </c>
      <c r="B2578" s="2" t="s">
        <v>69</v>
      </c>
      <c r="C2578" s="2"/>
      <c r="D2578" s="2"/>
      <c r="E2578" s="2" t="s">
        <v>88</v>
      </c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 t="s">
        <v>86</v>
      </c>
      <c r="S2578" s="2"/>
      <c r="T2578" s="2"/>
      <c r="U2578" s="2"/>
      <c r="V2578" s="2"/>
      <c r="W2578" s="2">
        <v>6.9</v>
      </c>
    </row>
    <row r="2579" spans="1:23">
      <c r="A2579" s="2" t="s">
        <v>56</v>
      </c>
      <c r="B2579" s="2" t="s">
        <v>69</v>
      </c>
      <c r="C2579" s="2"/>
      <c r="D2579" s="2"/>
      <c r="E2579" s="2" t="s">
        <v>88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 t="s">
        <v>86</v>
      </c>
      <c r="S2579" s="2"/>
      <c r="T2579" s="2"/>
      <c r="U2579" s="2"/>
      <c r="V2579" s="2"/>
      <c r="W2579" s="2">
        <v>7.4</v>
      </c>
    </row>
    <row r="2580" spans="1:23">
      <c r="A2580" s="5" t="s">
        <v>56</v>
      </c>
      <c r="B2580" s="5" t="s">
        <v>69</v>
      </c>
      <c r="C2580" s="5"/>
      <c r="D2580" s="5"/>
      <c r="E2580" s="5" t="s">
        <v>88</v>
      </c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 t="s">
        <v>87</v>
      </c>
      <c r="R2580" s="5"/>
      <c r="S2580" s="5"/>
      <c r="T2580" s="5"/>
      <c r="U2580" s="5"/>
      <c r="V2580" s="5"/>
      <c r="W2580" s="5">
        <v>5.7</v>
      </c>
    </row>
    <row r="2581" spans="1:23">
      <c r="A2581" s="5" t="s">
        <v>56</v>
      </c>
      <c r="B2581" s="5" t="s">
        <v>69</v>
      </c>
      <c r="C2581" s="5"/>
      <c r="D2581" s="5"/>
      <c r="E2581" s="5" t="s">
        <v>88</v>
      </c>
      <c r="F2581" s="5"/>
      <c r="G2581" s="5"/>
      <c r="H2581" s="5"/>
      <c r="I2581" s="5"/>
      <c r="J2581" s="5" t="s">
        <v>70</v>
      </c>
      <c r="K2581" s="5"/>
      <c r="L2581" s="5"/>
      <c r="M2581" s="5"/>
      <c r="N2581" s="5"/>
      <c r="O2581" s="5"/>
      <c r="P2581" s="5" t="s">
        <v>90</v>
      </c>
      <c r="Q2581" s="5"/>
      <c r="R2581" s="5"/>
      <c r="S2581" s="5"/>
      <c r="T2581" s="5"/>
      <c r="U2581" s="5"/>
      <c r="V2581" s="5"/>
      <c r="W2581" s="5">
        <v>5.9</v>
      </c>
    </row>
    <row r="2582" spans="1:23">
      <c r="A2582" s="2" t="s">
        <v>56</v>
      </c>
      <c r="B2582" s="2" t="s">
        <v>69</v>
      </c>
      <c r="C2582" s="2"/>
      <c r="D2582" s="2"/>
      <c r="E2582" s="2" t="s">
        <v>88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 t="s">
        <v>91</v>
      </c>
      <c r="P2582" s="2"/>
      <c r="Q2582" s="2"/>
      <c r="R2582" s="2"/>
      <c r="S2582" s="2"/>
      <c r="T2582" s="2"/>
      <c r="U2582" s="2"/>
      <c r="V2582" s="2"/>
      <c r="W2582" s="2">
        <v>5.2</v>
      </c>
    </row>
    <row r="2583" spans="1:23">
      <c r="A2583" s="5" t="s">
        <v>56</v>
      </c>
      <c r="B2583" s="5" t="s">
        <v>69</v>
      </c>
      <c r="C2583" s="5"/>
      <c r="D2583" s="5"/>
      <c r="E2583" s="5" t="s">
        <v>88</v>
      </c>
      <c r="F2583" s="5"/>
      <c r="G2583" s="5"/>
      <c r="H2583" s="5"/>
      <c r="I2583" s="5"/>
      <c r="J2583" s="5" t="s">
        <v>70</v>
      </c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>
        <v>4.9000000000000004</v>
      </c>
    </row>
    <row r="2584" spans="1:23">
      <c r="A2584" s="2" t="s">
        <v>56</v>
      </c>
      <c r="B2584" s="2" t="s">
        <v>69</v>
      </c>
      <c r="C2584" s="2"/>
      <c r="D2584" s="2"/>
      <c r="E2584" s="2" t="s">
        <v>88</v>
      </c>
      <c r="F2584" s="2"/>
      <c r="G2584" s="2"/>
      <c r="H2584" s="2"/>
      <c r="I2584" s="2"/>
      <c r="J2584" s="2" t="s">
        <v>70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>
        <v>6.2</v>
      </c>
    </row>
    <row r="2585" spans="1:23">
      <c r="A2585" s="2" t="s">
        <v>56</v>
      </c>
      <c r="B2585" s="2" t="s">
        <v>69</v>
      </c>
      <c r="C2585" s="2"/>
      <c r="D2585" s="2"/>
      <c r="E2585" s="2" t="s">
        <v>88</v>
      </c>
      <c r="F2585" s="2"/>
      <c r="G2585" s="2"/>
      <c r="H2585" s="2"/>
      <c r="I2585" s="2"/>
      <c r="J2585" s="2" t="s">
        <v>70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>
        <v>7.3</v>
      </c>
    </row>
    <row r="2586" spans="1:23">
      <c r="A2586" s="5" t="s">
        <v>56</v>
      </c>
      <c r="B2586" s="5" t="s">
        <v>69</v>
      </c>
      <c r="C2586" s="5"/>
      <c r="D2586" s="5"/>
      <c r="E2586" s="5" t="s">
        <v>88</v>
      </c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>
        <v>5.0999999999999996</v>
      </c>
    </row>
    <row r="2587" spans="1:23">
      <c r="A2587" s="2" t="s">
        <v>56</v>
      </c>
      <c r="B2587" s="2" t="s">
        <v>69</v>
      </c>
      <c r="C2587" s="2"/>
      <c r="D2587" s="2"/>
      <c r="E2587" s="2" t="s">
        <v>88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>
        <v>5.5</v>
      </c>
    </row>
    <row r="2588" spans="1:23">
      <c r="A2588" s="5" t="s">
        <v>56</v>
      </c>
      <c r="B2588" s="5" t="s">
        <v>69</v>
      </c>
      <c r="C2588" s="5"/>
      <c r="D2588" s="5"/>
      <c r="E2588" s="5" t="s">
        <v>88</v>
      </c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>
        <v>5.6</v>
      </c>
    </row>
    <row r="2589" spans="1:23">
      <c r="A2589" s="5" t="s">
        <v>56</v>
      </c>
      <c r="B2589" s="5" t="s">
        <v>69</v>
      </c>
      <c r="C2589" s="5"/>
      <c r="D2589" s="5"/>
      <c r="E2589" s="5" t="s">
        <v>88</v>
      </c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>
        <v>5.7</v>
      </c>
    </row>
    <row r="2590" spans="1:23">
      <c r="A2590" s="5" t="s">
        <v>56</v>
      </c>
      <c r="B2590" s="5" t="s">
        <v>69</v>
      </c>
      <c r="C2590" s="5"/>
      <c r="D2590" s="5"/>
      <c r="E2590" s="5" t="s">
        <v>88</v>
      </c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>
        <v>5.8</v>
      </c>
    </row>
    <row r="2591" spans="1:23">
      <c r="A2591" s="5" t="s">
        <v>56</v>
      </c>
      <c r="B2591" s="5" t="s">
        <v>69</v>
      </c>
      <c r="C2591" s="5"/>
      <c r="D2591" s="5"/>
      <c r="E2591" s="5" t="s">
        <v>88</v>
      </c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>
        <v>5.8</v>
      </c>
    </row>
    <row r="2592" spans="1:23">
      <c r="A2592" s="2" t="s">
        <v>56</v>
      </c>
      <c r="B2592" s="2" t="s">
        <v>69</v>
      </c>
      <c r="C2592" s="2"/>
      <c r="D2592" s="2"/>
      <c r="E2592" s="2" t="s">
        <v>88</v>
      </c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>
        <v>6.1</v>
      </c>
    </row>
    <row r="2593" spans="1:23">
      <c r="A2593" s="2" t="s">
        <v>56</v>
      </c>
      <c r="B2593" s="2" t="s">
        <v>69</v>
      </c>
      <c r="C2593" s="2"/>
      <c r="D2593" s="2"/>
      <c r="E2593" s="2" t="s">
        <v>88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>
        <v>6.2</v>
      </c>
    </row>
    <row r="2594" spans="1:23">
      <c r="A2594" s="5" t="s">
        <v>56</v>
      </c>
      <c r="B2594" s="5" t="s">
        <v>69</v>
      </c>
      <c r="C2594" s="5"/>
      <c r="D2594" s="5"/>
      <c r="E2594" s="5" t="s">
        <v>88</v>
      </c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>
        <v>6.5</v>
      </c>
    </row>
    <row r="2595" spans="1:23">
      <c r="A2595" s="5" t="s">
        <v>56</v>
      </c>
      <c r="B2595" s="5" t="s">
        <v>69</v>
      </c>
      <c r="C2595" s="5"/>
      <c r="D2595" s="5"/>
      <c r="E2595" s="5" t="s">
        <v>88</v>
      </c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>
        <v>7.3</v>
      </c>
    </row>
    <row r="2596" spans="1:23">
      <c r="A2596" s="7"/>
      <c r="B2596" s="2" t="s">
        <v>69</v>
      </c>
      <c r="C2596" s="2"/>
      <c r="D2596" s="2"/>
      <c r="E2596" s="2" t="s">
        <v>88</v>
      </c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 t="s">
        <v>86</v>
      </c>
      <c r="S2596" s="2"/>
      <c r="T2596" s="2"/>
      <c r="U2596" s="2"/>
      <c r="V2596" s="2" t="s">
        <v>92</v>
      </c>
      <c r="W2596" s="2">
        <v>7.4</v>
      </c>
    </row>
    <row r="2597" spans="1:23">
      <c r="A2597" s="7"/>
      <c r="B2597" s="2" t="s">
        <v>69</v>
      </c>
      <c r="C2597" s="2"/>
      <c r="D2597" s="2"/>
      <c r="E2597" s="2" t="s">
        <v>88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 t="s">
        <v>520</v>
      </c>
      <c r="T2597" s="2"/>
      <c r="U2597" s="2"/>
      <c r="V2597" s="2"/>
      <c r="W2597" s="2">
        <v>6.2</v>
      </c>
    </row>
    <row r="2598" spans="1:23">
      <c r="A2598" s="7"/>
      <c r="B2598" s="5" t="s">
        <v>69</v>
      </c>
      <c r="C2598" s="5"/>
      <c r="D2598" s="5"/>
      <c r="E2598" s="5" t="s">
        <v>88</v>
      </c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 t="s">
        <v>87</v>
      </c>
      <c r="R2598" s="5" t="s">
        <v>86</v>
      </c>
      <c r="S2598" s="5"/>
      <c r="T2598" s="5"/>
      <c r="U2598" s="5"/>
      <c r="V2598" s="5"/>
      <c r="W2598" s="5">
        <v>5.6</v>
      </c>
    </row>
    <row r="2599" spans="1:23">
      <c r="A2599" s="7"/>
      <c r="B2599" s="2" t="s">
        <v>69</v>
      </c>
      <c r="C2599" s="2"/>
      <c r="D2599" s="2"/>
      <c r="E2599" s="2" t="s">
        <v>88</v>
      </c>
      <c r="F2599" s="2"/>
      <c r="G2599" s="2"/>
      <c r="H2599" s="2"/>
      <c r="I2599" s="2"/>
      <c r="J2599" s="2" t="s">
        <v>70</v>
      </c>
      <c r="K2599" s="2"/>
      <c r="L2599" s="2"/>
      <c r="M2599" s="2"/>
      <c r="N2599" s="2" t="s">
        <v>128</v>
      </c>
      <c r="O2599" s="2"/>
      <c r="P2599" s="2"/>
      <c r="Q2599" s="2"/>
      <c r="R2599" s="2" t="s">
        <v>86</v>
      </c>
      <c r="S2599" s="2"/>
      <c r="T2599" s="2"/>
      <c r="U2599" s="2"/>
      <c r="V2599" s="2"/>
      <c r="W2599" s="2">
        <v>6.2</v>
      </c>
    </row>
    <row r="2600" spans="1:23">
      <c r="A2600" s="7"/>
      <c r="B2600" s="5" t="s">
        <v>69</v>
      </c>
      <c r="C2600" s="5"/>
      <c r="D2600" s="5"/>
      <c r="E2600" s="5" t="s">
        <v>88</v>
      </c>
      <c r="F2600" s="5"/>
      <c r="G2600" s="5"/>
      <c r="H2600" s="5"/>
      <c r="I2600" s="5"/>
      <c r="J2600" s="5"/>
      <c r="K2600" s="5"/>
      <c r="L2600" s="5"/>
      <c r="M2600" s="5"/>
      <c r="N2600" s="5" t="s">
        <v>128</v>
      </c>
      <c r="O2600" s="5"/>
      <c r="P2600" s="5"/>
      <c r="Q2600" s="5"/>
      <c r="R2600" s="5" t="s">
        <v>86</v>
      </c>
      <c r="S2600" s="5"/>
      <c r="T2600" s="5"/>
      <c r="U2600" s="5"/>
      <c r="V2600" s="5"/>
      <c r="W2600" s="5">
        <v>6.9</v>
      </c>
    </row>
    <row r="2601" spans="1:23">
      <c r="A2601" s="7"/>
      <c r="B2601" s="2" t="s">
        <v>69</v>
      </c>
      <c r="C2601" s="2"/>
      <c r="D2601" s="2"/>
      <c r="E2601" s="2" t="s">
        <v>88</v>
      </c>
      <c r="F2601" s="2"/>
      <c r="G2601" s="2"/>
      <c r="H2601" s="2"/>
      <c r="I2601" s="2"/>
      <c r="J2601" s="2"/>
      <c r="K2601" s="2"/>
      <c r="L2601" s="2"/>
      <c r="M2601" s="2" t="s">
        <v>94</v>
      </c>
      <c r="N2601" s="2"/>
      <c r="O2601" s="2"/>
      <c r="P2601" s="2"/>
      <c r="Q2601" s="2"/>
      <c r="R2601" s="2" t="s">
        <v>86</v>
      </c>
      <c r="S2601" s="2"/>
      <c r="T2601" s="2"/>
      <c r="U2601" s="2"/>
      <c r="V2601" s="2"/>
      <c r="W2601" s="2">
        <v>7.7</v>
      </c>
    </row>
    <row r="2602" spans="1:23">
      <c r="A2602" s="7"/>
      <c r="B2602" s="5" t="s">
        <v>69</v>
      </c>
      <c r="C2602" s="5"/>
      <c r="D2602" s="5"/>
      <c r="E2602" s="5" t="s">
        <v>88</v>
      </c>
      <c r="F2602" s="5"/>
      <c r="G2602" s="5"/>
      <c r="H2602" s="5"/>
      <c r="I2602" s="5"/>
      <c r="J2602" s="5" t="s">
        <v>70</v>
      </c>
      <c r="K2602" s="5"/>
      <c r="L2602" s="5"/>
      <c r="M2602" s="5"/>
      <c r="N2602" s="5"/>
      <c r="O2602" s="5"/>
      <c r="P2602" s="5"/>
      <c r="Q2602" s="5"/>
      <c r="R2602" s="5" t="s">
        <v>86</v>
      </c>
      <c r="S2602" s="5"/>
      <c r="T2602" s="5"/>
      <c r="U2602" s="5"/>
      <c r="V2602" s="5"/>
      <c r="W2602" s="5">
        <v>7</v>
      </c>
    </row>
    <row r="2603" spans="1:23">
      <c r="A2603" s="7"/>
      <c r="B2603" s="2" t="s">
        <v>69</v>
      </c>
      <c r="C2603" s="2"/>
      <c r="D2603" s="2"/>
      <c r="E2603" s="2" t="s">
        <v>88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 t="s">
        <v>86</v>
      </c>
      <c r="S2603" s="2"/>
      <c r="T2603" s="2"/>
      <c r="U2603" s="2"/>
      <c r="V2603" s="2"/>
      <c r="W2603" s="2">
        <v>5.3</v>
      </c>
    </row>
    <row r="2604" spans="1:23">
      <c r="A2604" s="7"/>
      <c r="B2604" s="5" t="s">
        <v>69</v>
      </c>
      <c r="C2604" s="5"/>
      <c r="D2604" s="5"/>
      <c r="E2604" s="5" t="s">
        <v>88</v>
      </c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 t="s">
        <v>86</v>
      </c>
      <c r="S2604" s="5"/>
      <c r="T2604" s="5"/>
      <c r="U2604" s="5"/>
      <c r="V2604" s="5"/>
      <c r="W2604" s="5">
        <v>5.4</v>
      </c>
    </row>
    <row r="2605" spans="1:23">
      <c r="A2605" s="7"/>
      <c r="B2605" s="2" t="s">
        <v>69</v>
      </c>
      <c r="C2605" s="2"/>
      <c r="D2605" s="2"/>
      <c r="E2605" s="2" t="s">
        <v>88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 t="s">
        <v>86</v>
      </c>
      <c r="S2605" s="2"/>
      <c r="T2605" s="2"/>
      <c r="U2605" s="2"/>
      <c r="V2605" s="2"/>
      <c r="W2605" s="2">
        <v>6.8</v>
      </c>
    </row>
    <row r="2606" spans="1:23">
      <c r="A2606" s="7"/>
      <c r="B2606" s="5" t="s">
        <v>69</v>
      </c>
      <c r="C2606" s="5"/>
      <c r="D2606" s="5"/>
      <c r="E2606" s="5" t="s">
        <v>88</v>
      </c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 t="s">
        <v>86</v>
      </c>
      <c r="S2606" s="5"/>
      <c r="T2606" s="5"/>
      <c r="U2606" s="5"/>
      <c r="V2606" s="5"/>
      <c r="W2606" s="5">
        <v>7</v>
      </c>
    </row>
    <row r="2607" spans="1:23">
      <c r="A2607" s="7"/>
      <c r="B2607" s="5" t="s">
        <v>69</v>
      </c>
      <c r="C2607" s="5"/>
      <c r="D2607" s="5"/>
      <c r="E2607" s="5" t="s">
        <v>88</v>
      </c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 t="s">
        <v>86</v>
      </c>
      <c r="S2607" s="5"/>
      <c r="T2607" s="5"/>
      <c r="U2607" s="5"/>
      <c r="V2607" s="5"/>
      <c r="W2607" s="5">
        <v>7.1</v>
      </c>
    </row>
    <row r="2608" spans="1:23">
      <c r="A2608" s="7"/>
      <c r="B2608" s="5" t="s">
        <v>69</v>
      </c>
      <c r="C2608" s="5"/>
      <c r="D2608" s="5"/>
      <c r="E2608" s="5" t="s">
        <v>88</v>
      </c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 t="s">
        <v>86</v>
      </c>
      <c r="S2608" s="5"/>
      <c r="T2608" s="5"/>
      <c r="U2608" s="5"/>
      <c r="V2608" s="5"/>
      <c r="W2608" s="5">
        <v>7.3</v>
      </c>
    </row>
    <row r="2609" spans="1:23">
      <c r="A2609" s="7"/>
      <c r="B2609" s="2" t="s">
        <v>69</v>
      </c>
      <c r="C2609" s="2"/>
      <c r="D2609" s="2"/>
      <c r="E2609" s="2" t="s">
        <v>88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 t="s">
        <v>86</v>
      </c>
      <c r="S2609" s="2"/>
      <c r="T2609" s="2"/>
      <c r="U2609" s="2"/>
      <c r="V2609" s="2"/>
      <c r="W2609" s="2">
        <v>7.3</v>
      </c>
    </row>
    <row r="2610" spans="1:23">
      <c r="A2610" s="7"/>
      <c r="B2610" s="2" t="s">
        <v>69</v>
      </c>
      <c r="C2610" s="2"/>
      <c r="D2610" s="2"/>
      <c r="E2610" s="2" t="s">
        <v>88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 t="s">
        <v>86</v>
      </c>
      <c r="S2610" s="2"/>
      <c r="T2610" s="2"/>
      <c r="U2610" s="2"/>
      <c r="V2610" s="2"/>
      <c r="W2610" s="2">
        <v>7.8</v>
      </c>
    </row>
    <row r="2611" spans="1:23">
      <c r="A2611" s="7"/>
      <c r="B2611" s="2" t="s">
        <v>69</v>
      </c>
      <c r="C2611" s="2"/>
      <c r="D2611" s="2"/>
      <c r="E2611" s="2" t="s">
        <v>88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 t="s">
        <v>86</v>
      </c>
      <c r="S2611" s="2"/>
      <c r="T2611" s="2"/>
      <c r="U2611" s="2"/>
      <c r="V2611" s="2"/>
      <c r="W2611" s="2">
        <v>8.5</v>
      </c>
    </row>
    <row r="2612" spans="1:23">
      <c r="A2612" s="7"/>
      <c r="B2612" s="5" t="s">
        <v>69</v>
      </c>
      <c r="C2612" s="5"/>
      <c r="D2612" s="5"/>
      <c r="E2612" s="5" t="s">
        <v>88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 t="s">
        <v>91</v>
      </c>
      <c r="P2612" s="5"/>
      <c r="Q2612" s="5" t="s">
        <v>87</v>
      </c>
      <c r="R2612" s="5"/>
      <c r="S2612" s="5"/>
      <c r="T2612" s="5"/>
      <c r="U2612" s="5"/>
      <c r="V2612" s="5"/>
      <c r="W2612" s="5">
        <v>7.1</v>
      </c>
    </row>
    <row r="2613" spans="1:23">
      <c r="A2613" s="7"/>
      <c r="B2613" s="2" t="s">
        <v>69</v>
      </c>
      <c r="C2613" s="2"/>
      <c r="D2613" s="2"/>
      <c r="E2613" s="2" t="s">
        <v>88</v>
      </c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 t="s">
        <v>87</v>
      </c>
      <c r="R2613" s="2"/>
      <c r="S2613" s="2"/>
      <c r="T2613" s="2"/>
      <c r="U2613" s="2"/>
      <c r="V2613" s="2"/>
      <c r="W2613" s="2">
        <v>6.5</v>
      </c>
    </row>
    <row r="2614" spans="1:23">
      <c r="A2614" s="7"/>
      <c r="B2614" s="5" t="s">
        <v>69</v>
      </c>
      <c r="C2614" s="5"/>
      <c r="D2614" s="5"/>
      <c r="E2614" s="5" t="s">
        <v>88</v>
      </c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 t="s">
        <v>90</v>
      </c>
      <c r="Q2614" s="5"/>
      <c r="R2614" s="5"/>
      <c r="S2614" s="5"/>
      <c r="T2614" s="5"/>
      <c r="U2614" s="5"/>
      <c r="V2614" s="5"/>
      <c r="W2614" s="5">
        <v>4.9000000000000004</v>
      </c>
    </row>
    <row r="2615" spans="1:23">
      <c r="A2615" s="7"/>
      <c r="B2615" s="5" t="s">
        <v>69</v>
      </c>
      <c r="C2615" s="5"/>
      <c r="D2615" s="5"/>
      <c r="E2615" s="5" t="s">
        <v>88</v>
      </c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 t="s">
        <v>90</v>
      </c>
      <c r="Q2615" s="5"/>
      <c r="R2615" s="5"/>
      <c r="S2615" s="5"/>
      <c r="T2615" s="5"/>
      <c r="U2615" s="5"/>
      <c r="V2615" s="5"/>
      <c r="W2615" s="5">
        <v>5.9</v>
      </c>
    </row>
    <row r="2616" spans="1:23">
      <c r="A2616" s="7"/>
      <c r="B2616" s="5" t="s">
        <v>69</v>
      </c>
      <c r="C2616" s="5"/>
      <c r="D2616" s="5"/>
      <c r="E2616" s="5" t="s">
        <v>88</v>
      </c>
      <c r="F2616" s="5"/>
      <c r="G2616" s="5"/>
      <c r="H2616" s="5"/>
      <c r="I2616" s="5"/>
      <c r="J2616" s="5"/>
      <c r="K2616" s="5"/>
      <c r="L2616" s="5"/>
      <c r="M2616" s="5" t="s">
        <v>94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>
        <v>6.6</v>
      </c>
    </row>
    <row r="2617" spans="1:23">
      <c r="A2617" s="7"/>
      <c r="B2617" s="2" t="s">
        <v>69</v>
      </c>
      <c r="C2617" s="2"/>
      <c r="D2617" s="2"/>
      <c r="E2617" s="2" t="s">
        <v>88</v>
      </c>
      <c r="F2617" s="2"/>
      <c r="G2617" s="2"/>
      <c r="H2617" s="2"/>
      <c r="I2617" s="2"/>
      <c r="J2617" s="2" t="s">
        <v>70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>
        <v>4.8</v>
      </c>
    </row>
    <row r="2618" spans="1:23">
      <c r="A2618" s="7"/>
      <c r="B2618" s="2" t="s">
        <v>69</v>
      </c>
      <c r="C2618" s="2"/>
      <c r="D2618" s="2"/>
      <c r="E2618" s="2" t="s">
        <v>88</v>
      </c>
      <c r="F2618" s="2"/>
      <c r="G2618" s="2"/>
      <c r="H2618" s="2"/>
      <c r="I2618" s="2"/>
      <c r="J2618" s="2" t="s">
        <v>70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>
        <v>5.6</v>
      </c>
    </row>
    <row r="2619" spans="1:23">
      <c r="A2619" s="7"/>
      <c r="B2619" s="2" t="s">
        <v>69</v>
      </c>
      <c r="C2619" s="2"/>
      <c r="D2619" s="2"/>
      <c r="E2619" s="2" t="s">
        <v>88</v>
      </c>
      <c r="F2619" s="2"/>
      <c r="G2619" s="2"/>
      <c r="H2619" s="2"/>
      <c r="I2619" s="2"/>
      <c r="J2619" s="2" t="s">
        <v>70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>
        <v>8.3000000000000007</v>
      </c>
    </row>
    <row r="2620" spans="1:23">
      <c r="A2620" s="7"/>
      <c r="B2620" s="2" t="s">
        <v>69</v>
      </c>
      <c r="C2620" s="2"/>
      <c r="D2620" s="2"/>
      <c r="E2620" s="2" t="s">
        <v>88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>
        <v>2.2999999999999998</v>
      </c>
    </row>
    <row r="2621" spans="1:23">
      <c r="A2621" s="7"/>
      <c r="B2621" s="2" t="s">
        <v>69</v>
      </c>
      <c r="C2621" s="2"/>
      <c r="D2621" s="2"/>
      <c r="E2621" s="2" t="s">
        <v>88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>
        <v>4.9000000000000004</v>
      </c>
    </row>
    <row r="2622" spans="1:23">
      <c r="A2622" s="7"/>
      <c r="B2622" s="5" t="s">
        <v>69</v>
      </c>
      <c r="C2622" s="5"/>
      <c r="D2622" s="5"/>
      <c r="E2622" s="5" t="s">
        <v>88</v>
      </c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>
        <v>5.3</v>
      </c>
    </row>
    <row r="2623" spans="1:23">
      <c r="A2623" s="7"/>
      <c r="B2623" s="2" t="s">
        <v>69</v>
      </c>
      <c r="C2623" s="2"/>
      <c r="D2623" s="2"/>
      <c r="E2623" s="2" t="s">
        <v>88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>
        <v>5.4</v>
      </c>
    </row>
    <row r="2624" spans="1:23">
      <c r="A2624" s="7"/>
      <c r="B2624" s="5" t="s">
        <v>69</v>
      </c>
      <c r="C2624" s="5"/>
      <c r="D2624" s="5"/>
      <c r="E2624" s="5" t="s">
        <v>88</v>
      </c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>
        <v>5.5</v>
      </c>
    </row>
    <row r="2625" spans="1:23">
      <c r="A2625" s="7"/>
      <c r="B2625" s="5" t="s">
        <v>69</v>
      </c>
      <c r="C2625" s="5"/>
      <c r="D2625" s="5"/>
      <c r="E2625" s="5" t="s">
        <v>88</v>
      </c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>
        <v>6.1</v>
      </c>
    </row>
    <row r="2626" spans="1:23">
      <c r="A2626" s="7"/>
      <c r="B2626" s="5" t="s">
        <v>69</v>
      </c>
      <c r="C2626" s="5"/>
      <c r="D2626" s="5"/>
      <c r="E2626" s="5" t="s">
        <v>88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>
        <v>6.3</v>
      </c>
    </row>
    <row r="2627" spans="1:23">
      <c r="A2627" s="7"/>
      <c r="B2627" s="5" t="s">
        <v>69</v>
      </c>
      <c r="C2627" s="5"/>
      <c r="D2627" s="5"/>
      <c r="E2627" s="5" t="s">
        <v>88</v>
      </c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>
        <v>6.3</v>
      </c>
    </row>
    <row r="2628" spans="1:23">
      <c r="A2628" s="7"/>
      <c r="B2628" s="5" t="s">
        <v>69</v>
      </c>
      <c r="C2628" s="5"/>
      <c r="D2628" s="5"/>
      <c r="E2628" s="5" t="s">
        <v>88</v>
      </c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>
        <v>6.4</v>
      </c>
    </row>
    <row r="2629" spans="1:23">
      <c r="A2629" s="7"/>
      <c r="B2629" s="5" t="s">
        <v>69</v>
      </c>
      <c r="C2629" s="5"/>
      <c r="D2629" s="5"/>
      <c r="E2629" s="5" t="s">
        <v>88</v>
      </c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>
        <v>6.5</v>
      </c>
    </row>
    <row r="2630" spans="1:23">
      <c r="A2630" s="7"/>
      <c r="B2630" s="2" t="s">
        <v>69</v>
      </c>
      <c r="C2630" s="2"/>
      <c r="D2630" s="2"/>
      <c r="E2630" s="2" t="s">
        <v>88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>
        <v>6.5</v>
      </c>
    </row>
    <row r="2631" spans="1:23">
      <c r="A2631" s="7"/>
      <c r="B2631" s="2" t="s">
        <v>69</v>
      </c>
      <c r="C2631" s="2"/>
      <c r="D2631" s="2"/>
      <c r="E2631" s="2" t="s">
        <v>88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>
        <v>6.6</v>
      </c>
    </row>
    <row r="2632" spans="1:23">
      <c r="A2632" s="7"/>
      <c r="B2632" s="2" t="s">
        <v>69</v>
      </c>
      <c r="C2632" s="2"/>
      <c r="D2632" s="2"/>
      <c r="E2632" s="2" t="s">
        <v>88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>
        <v>7.1</v>
      </c>
    </row>
    <row r="2633" spans="1:23">
      <c r="A2633" s="7"/>
      <c r="B2633" s="2" t="s">
        <v>69</v>
      </c>
      <c r="C2633" s="2"/>
      <c r="D2633" s="2"/>
      <c r="E2633" s="2" t="s">
        <v>88</v>
      </c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>
        <v>7.4</v>
      </c>
    </row>
    <row r="2634" spans="1:23">
      <c r="A2634" s="5" t="s">
        <v>56</v>
      </c>
      <c r="B2634" s="5"/>
      <c r="C2634" s="5"/>
      <c r="D2634" s="5"/>
      <c r="E2634" s="5" t="s">
        <v>88</v>
      </c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 t="s">
        <v>86</v>
      </c>
      <c r="S2634" s="5"/>
      <c r="T2634" s="5"/>
      <c r="U2634" s="5"/>
      <c r="V2634" s="5" t="s">
        <v>92</v>
      </c>
      <c r="W2634" s="5">
        <v>4.8</v>
      </c>
    </row>
    <row r="2635" spans="1:23">
      <c r="A2635" s="2" t="s">
        <v>56</v>
      </c>
      <c r="B2635" s="2"/>
      <c r="C2635" s="2"/>
      <c r="D2635" s="2"/>
      <c r="E2635" s="2" t="s">
        <v>88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 t="s">
        <v>207</v>
      </c>
      <c r="V2635" s="2"/>
      <c r="W2635" s="2">
        <v>6.9</v>
      </c>
    </row>
    <row r="2636" spans="1:23">
      <c r="A2636" s="5" t="s">
        <v>56</v>
      </c>
      <c r="B2636" s="5"/>
      <c r="C2636" s="5"/>
      <c r="D2636" s="5"/>
      <c r="E2636" s="5" t="s">
        <v>88</v>
      </c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 t="s">
        <v>86</v>
      </c>
      <c r="S2636" s="5"/>
      <c r="T2636" s="5" t="s">
        <v>57</v>
      </c>
      <c r="U2636" s="5"/>
      <c r="V2636" s="5"/>
      <c r="W2636" s="5">
        <v>4.5</v>
      </c>
    </row>
    <row r="2637" spans="1:23">
      <c r="A2637" s="2" t="s">
        <v>56</v>
      </c>
      <c r="B2637" s="2"/>
      <c r="C2637" s="2"/>
      <c r="D2637" s="2"/>
      <c r="E2637" s="2" t="s">
        <v>88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 t="s">
        <v>86</v>
      </c>
      <c r="S2637" s="2"/>
      <c r="T2637" s="2" t="s">
        <v>57</v>
      </c>
      <c r="U2637" s="2"/>
      <c r="V2637" s="2"/>
      <c r="W2637" s="2">
        <v>6.6</v>
      </c>
    </row>
    <row r="2638" spans="1:23">
      <c r="A2638" s="2" t="s">
        <v>56</v>
      </c>
      <c r="B2638" s="2"/>
      <c r="C2638" s="2"/>
      <c r="D2638" s="2"/>
      <c r="E2638" s="2" t="s">
        <v>88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 t="s">
        <v>87</v>
      </c>
      <c r="R2638" s="2"/>
      <c r="S2638" s="2"/>
      <c r="T2638" s="2" t="s">
        <v>57</v>
      </c>
      <c r="U2638" s="2"/>
      <c r="V2638" s="2"/>
      <c r="W2638" s="2">
        <v>5.4</v>
      </c>
    </row>
    <row r="2639" spans="1:23">
      <c r="A2639" s="5" t="s">
        <v>56</v>
      </c>
      <c r="B2639" s="5"/>
      <c r="C2639" s="5"/>
      <c r="D2639" s="5"/>
      <c r="E2639" s="5" t="s">
        <v>88</v>
      </c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 t="s">
        <v>57</v>
      </c>
      <c r="U2639" s="5"/>
      <c r="V2639" s="5"/>
      <c r="W2639" s="5">
        <v>4.8</v>
      </c>
    </row>
    <row r="2640" spans="1:23">
      <c r="A2640" s="2" t="s">
        <v>56</v>
      </c>
      <c r="B2640" s="2"/>
      <c r="C2640" s="2"/>
      <c r="D2640" s="2"/>
      <c r="E2640" s="2" t="s">
        <v>88</v>
      </c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 t="s">
        <v>57</v>
      </c>
      <c r="U2640" s="2"/>
      <c r="V2640" s="2"/>
      <c r="W2640" s="2">
        <v>5.7</v>
      </c>
    </row>
    <row r="2641" spans="1:23">
      <c r="A2641" s="2" t="s">
        <v>56</v>
      </c>
      <c r="B2641" s="2"/>
      <c r="C2641" s="2"/>
      <c r="D2641" s="2"/>
      <c r="E2641" s="2" t="s">
        <v>88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 t="s">
        <v>57</v>
      </c>
      <c r="U2641" s="2"/>
      <c r="V2641" s="2"/>
      <c r="W2641" s="2">
        <v>6.1</v>
      </c>
    </row>
    <row r="2642" spans="1:23">
      <c r="A2642" s="5" t="s">
        <v>56</v>
      </c>
      <c r="B2642" s="5"/>
      <c r="C2642" s="5"/>
      <c r="D2642" s="5"/>
      <c r="E2642" s="5" t="s">
        <v>88</v>
      </c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 t="s">
        <v>57</v>
      </c>
      <c r="U2642" s="5"/>
      <c r="V2642" s="5"/>
      <c r="W2642" s="5">
        <v>7.2</v>
      </c>
    </row>
    <row r="2643" spans="1:23">
      <c r="A2643" s="2" t="s">
        <v>56</v>
      </c>
      <c r="B2643" s="2"/>
      <c r="C2643" s="2"/>
      <c r="D2643" s="2"/>
      <c r="E2643" s="2" t="s">
        <v>88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 t="s">
        <v>520</v>
      </c>
      <c r="T2643" s="2"/>
      <c r="U2643" s="2"/>
      <c r="V2643" s="2"/>
      <c r="W2643" s="2">
        <v>6.5</v>
      </c>
    </row>
    <row r="2644" spans="1:23">
      <c r="A2644" s="5" t="s">
        <v>56</v>
      </c>
      <c r="B2644" s="5"/>
      <c r="C2644" s="5"/>
      <c r="D2644" s="5"/>
      <c r="E2644" s="5" t="s">
        <v>88</v>
      </c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 t="s">
        <v>520</v>
      </c>
      <c r="T2644" s="5"/>
      <c r="U2644" s="5"/>
      <c r="V2644" s="5"/>
      <c r="W2644" s="5">
        <v>6.6</v>
      </c>
    </row>
    <row r="2645" spans="1:23">
      <c r="A2645" s="5" t="s">
        <v>56</v>
      </c>
      <c r="B2645" s="5"/>
      <c r="C2645" s="5"/>
      <c r="D2645" s="5"/>
      <c r="E2645" s="5" t="s">
        <v>88</v>
      </c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 t="s">
        <v>520</v>
      </c>
      <c r="T2645" s="5"/>
      <c r="U2645" s="5"/>
      <c r="V2645" s="5"/>
      <c r="W2645" s="5">
        <v>7.3</v>
      </c>
    </row>
    <row r="2646" spans="1:23">
      <c r="A2646" s="2" t="s">
        <v>56</v>
      </c>
      <c r="B2646" s="2"/>
      <c r="C2646" s="2"/>
      <c r="D2646" s="2"/>
      <c r="E2646" s="2" t="s">
        <v>88</v>
      </c>
      <c r="F2646" s="2"/>
      <c r="G2646" s="2"/>
      <c r="H2646" s="2"/>
      <c r="I2646" s="2"/>
      <c r="J2646" s="2"/>
      <c r="K2646" s="2"/>
      <c r="L2646" s="2"/>
      <c r="M2646" s="2" t="s">
        <v>94</v>
      </c>
      <c r="N2646" s="2"/>
      <c r="O2646" s="2"/>
      <c r="P2646" s="2"/>
      <c r="Q2646" s="2"/>
      <c r="R2646" s="2" t="s">
        <v>86</v>
      </c>
      <c r="S2646" s="2"/>
      <c r="T2646" s="2"/>
      <c r="U2646" s="2"/>
      <c r="V2646" s="2"/>
      <c r="W2646" s="2">
        <v>5.0999999999999996</v>
      </c>
    </row>
    <row r="2647" spans="1:23">
      <c r="A2647" s="5" t="s">
        <v>56</v>
      </c>
      <c r="B2647" s="5"/>
      <c r="C2647" s="5"/>
      <c r="D2647" s="5"/>
      <c r="E2647" s="5" t="s">
        <v>88</v>
      </c>
      <c r="F2647" s="5"/>
      <c r="G2647" s="5"/>
      <c r="H2647" s="5"/>
      <c r="I2647" s="5"/>
      <c r="J2647" s="5" t="s">
        <v>70</v>
      </c>
      <c r="K2647" s="5"/>
      <c r="L2647" s="5"/>
      <c r="M2647" s="5"/>
      <c r="N2647" s="5"/>
      <c r="O2647" s="5"/>
      <c r="P2647" s="5"/>
      <c r="Q2647" s="5"/>
      <c r="R2647" s="5" t="s">
        <v>86</v>
      </c>
      <c r="S2647" s="5"/>
      <c r="T2647" s="5"/>
      <c r="U2647" s="5"/>
      <c r="V2647" s="5"/>
      <c r="W2647" s="5">
        <v>5.5</v>
      </c>
    </row>
    <row r="2648" spans="1:23">
      <c r="A2648" s="5" t="s">
        <v>56</v>
      </c>
      <c r="B2648" s="5"/>
      <c r="C2648" s="5"/>
      <c r="D2648" s="5"/>
      <c r="E2648" s="5" t="s">
        <v>88</v>
      </c>
      <c r="F2648" s="5"/>
      <c r="G2648" s="5"/>
      <c r="H2648" s="5"/>
      <c r="I2648" s="5"/>
      <c r="J2648" s="5" t="s">
        <v>70</v>
      </c>
      <c r="K2648" s="5"/>
      <c r="L2648" s="5"/>
      <c r="M2648" s="5"/>
      <c r="N2648" s="5"/>
      <c r="O2648" s="5"/>
      <c r="P2648" s="5"/>
      <c r="Q2648" s="5"/>
      <c r="R2648" s="5" t="s">
        <v>86</v>
      </c>
      <c r="S2648" s="5"/>
      <c r="T2648" s="5"/>
      <c r="U2648" s="5"/>
      <c r="V2648" s="5"/>
      <c r="W2648" s="5">
        <v>5.5</v>
      </c>
    </row>
    <row r="2649" spans="1:23">
      <c r="A2649" s="2" t="s">
        <v>56</v>
      </c>
      <c r="B2649" s="2"/>
      <c r="C2649" s="2"/>
      <c r="D2649" s="2"/>
      <c r="E2649" s="2" t="s">
        <v>88</v>
      </c>
      <c r="F2649" s="2"/>
      <c r="G2649" s="2"/>
      <c r="H2649" s="2"/>
      <c r="I2649" s="2"/>
      <c r="J2649" s="2" t="s">
        <v>70</v>
      </c>
      <c r="K2649" s="2"/>
      <c r="L2649" s="2"/>
      <c r="M2649" s="2"/>
      <c r="N2649" s="2"/>
      <c r="O2649" s="2"/>
      <c r="P2649" s="2"/>
      <c r="Q2649" s="2"/>
      <c r="R2649" s="2" t="s">
        <v>86</v>
      </c>
      <c r="S2649" s="2"/>
      <c r="T2649" s="2"/>
      <c r="U2649" s="2"/>
      <c r="V2649" s="2"/>
      <c r="W2649" s="2">
        <v>6</v>
      </c>
    </row>
    <row r="2650" spans="1:23">
      <c r="A2650" s="5" t="s">
        <v>56</v>
      </c>
      <c r="B2650" s="5"/>
      <c r="C2650" s="5"/>
      <c r="D2650" s="5"/>
      <c r="E2650" s="5" t="s">
        <v>88</v>
      </c>
      <c r="F2650" s="5"/>
      <c r="G2650" s="5"/>
      <c r="H2650" s="5"/>
      <c r="I2650" s="5"/>
      <c r="J2650" s="5" t="s">
        <v>70</v>
      </c>
      <c r="K2650" s="5"/>
      <c r="L2650" s="5"/>
      <c r="M2650" s="5"/>
      <c r="N2650" s="5"/>
      <c r="O2650" s="5"/>
      <c r="P2650" s="5"/>
      <c r="Q2650" s="5"/>
      <c r="R2650" s="5" t="s">
        <v>86</v>
      </c>
      <c r="S2650" s="5"/>
      <c r="T2650" s="5"/>
      <c r="U2650" s="5"/>
      <c r="V2650" s="5"/>
      <c r="W2650" s="5">
        <v>6</v>
      </c>
    </row>
    <row r="2651" spans="1:23">
      <c r="A2651" s="5" t="s">
        <v>56</v>
      </c>
      <c r="B2651" s="5"/>
      <c r="C2651" s="5"/>
      <c r="D2651" s="5"/>
      <c r="E2651" s="5" t="s">
        <v>88</v>
      </c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 t="s">
        <v>86</v>
      </c>
      <c r="S2651" s="5"/>
      <c r="T2651" s="5"/>
      <c r="U2651" s="5"/>
      <c r="V2651" s="5"/>
      <c r="W2651" s="5">
        <v>3.8</v>
      </c>
    </row>
    <row r="2652" spans="1:23">
      <c r="A2652" s="5" t="s">
        <v>56</v>
      </c>
      <c r="B2652" s="5"/>
      <c r="C2652" s="5"/>
      <c r="D2652" s="5"/>
      <c r="E2652" s="5" t="s">
        <v>88</v>
      </c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 t="s">
        <v>86</v>
      </c>
      <c r="S2652" s="5"/>
      <c r="T2652" s="5"/>
      <c r="U2652" s="5"/>
      <c r="V2652" s="5"/>
      <c r="W2652" s="5">
        <v>4.9000000000000004</v>
      </c>
    </row>
    <row r="2653" spans="1:23">
      <c r="A2653" s="5" t="s">
        <v>56</v>
      </c>
      <c r="B2653" s="5"/>
      <c r="C2653" s="5"/>
      <c r="D2653" s="5"/>
      <c r="E2653" s="5" t="s">
        <v>88</v>
      </c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 t="s">
        <v>86</v>
      </c>
      <c r="S2653" s="5"/>
      <c r="T2653" s="5"/>
      <c r="U2653" s="5"/>
      <c r="V2653" s="5"/>
      <c r="W2653" s="5">
        <v>5.2</v>
      </c>
    </row>
    <row r="2654" spans="1:23">
      <c r="A2654" s="2" t="s">
        <v>56</v>
      </c>
      <c r="B2654" s="2"/>
      <c r="C2654" s="2"/>
      <c r="D2654" s="2"/>
      <c r="E2654" s="2" t="s">
        <v>88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 t="s">
        <v>86</v>
      </c>
      <c r="S2654" s="2"/>
      <c r="T2654" s="2"/>
      <c r="U2654" s="2"/>
      <c r="V2654" s="2"/>
      <c r="W2654" s="2">
        <v>5.3</v>
      </c>
    </row>
    <row r="2655" spans="1:23">
      <c r="A2655" s="2" t="s">
        <v>56</v>
      </c>
      <c r="B2655" s="2"/>
      <c r="C2655" s="2"/>
      <c r="D2655" s="2"/>
      <c r="E2655" s="2" t="s">
        <v>88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 t="s">
        <v>86</v>
      </c>
      <c r="S2655" s="2"/>
      <c r="T2655" s="2"/>
      <c r="U2655" s="2"/>
      <c r="V2655" s="2"/>
      <c r="W2655" s="2">
        <v>5.7</v>
      </c>
    </row>
    <row r="2656" spans="1:23">
      <c r="A2656" s="2" t="s">
        <v>56</v>
      </c>
      <c r="B2656" s="2"/>
      <c r="C2656" s="2"/>
      <c r="D2656" s="2"/>
      <c r="E2656" s="2" t="s">
        <v>88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 t="s">
        <v>86</v>
      </c>
      <c r="S2656" s="2"/>
      <c r="T2656" s="2"/>
      <c r="U2656" s="2"/>
      <c r="V2656" s="2"/>
      <c r="W2656" s="2">
        <v>5.7</v>
      </c>
    </row>
    <row r="2657" spans="1:23">
      <c r="A2657" s="2" t="s">
        <v>56</v>
      </c>
      <c r="B2657" s="2"/>
      <c r="C2657" s="2"/>
      <c r="D2657" s="2"/>
      <c r="E2657" s="2" t="s">
        <v>88</v>
      </c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 t="s">
        <v>86</v>
      </c>
      <c r="S2657" s="2"/>
      <c r="T2657" s="2"/>
      <c r="U2657" s="2"/>
      <c r="V2657" s="2"/>
      <c r="W2657" s="2">
        <v>6.3</v>
      </c>
    </row>
    <row r="2658" spans="1:23">
      <c r="A2658" s="5" t="s">
        <v>56</v>
      </c>
      <c r="B2658" s="5"/>
      <c r="C2658" s="5"/>
      <c r="D2658" s="5"/>
      <c r="E2658" s="5" t="s">
        <v>88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 t="s">
        <v>86</v>
      </c>
      <c r="S2658" s="5"/>
      <c r="T2658" s="5"/>
      <c r="U2658" s="5"/>
      <c r="V2658" s="5"/>
      <c r="W2658" s="5">
        <v>7</v>
      </c>
    </row>
    <row r="2659" spans="1:23">
      <c r="A2659" s="5" t="s">
        <v>56</v>
      </c>
      <c r="B2659" s="5"/>
      <c r="C2659" s="5"/>
      <c r="D2659" s="5"/>
      <c r="E2659" s="5" t="s">
        <v>88</v>
      </c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 t="s">
        <v>90</v>
      </c>
      <c r="Q2659" s="5" t="s">
        <v>87</v>
      </c>
      <c r="R2659" s="5"/>
      <c r="S2659" s="5"/>
      <c r="T2659" s="5"/>
      <c r="U2659" s="5"/>
      <c r="V2659" s="5"/>
      <c r="W2659" s="5">
        <v>5.5</v>
      </c>
    </row>
    <row r="2660" spans="1:23">
      <c r="A2660" s="2" t="s">
        <v>56</v>
      </c>
      <c r="B2660" s="2"/>
      <c r="C2660" s="2"/>
      <c r="D2660" s="2"/>
      <c r="E2660" s="2" t="s">
        <v>88</v>
      </c>
      <c r="F2660" s="2"/>
      <c r="G2660" s="2"/>
      <c r="H2660" s="2"/>
      <c r="I2660" s="2"/>
      <c r="J2660" s="2" t="s">
        <v>70</v>
      </c>
      <c r="K2660" s="2"/>
      <c r="L2660" s="2"/>
      <c r="M2660" s="2"/>
      <c r="N2660" s="2"/>
      <c r="O2660" s="2"/>
      <c r="P2660" s="2"/>
      <c r="Q2660" s="2" t="s">
        <v>87</v>
      </c>
      <c r="R2660" s="2"/>
      <c r="S2660" s="2"/>
      <c r="T2660" s="2"/>
      <c r="U2660" s="2"/>
      <c r="V2660" s="2"/>
      <c r="W2660" s="2">
        <v>7.5</v>
      </c>
    </row>
    <row r="2661" spans="1:23">
      <c r="A2661" s="5" t="s">
        <v>56</v>
      </c>
      <c r="B2661" s="5"/>
      <c r="C2661" s="5"/>
      <c r="D2661" s="5"/>
      <c r="E2661" s="5" t="s">
        <v>88</v>
      </c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 t="s">
        <v>87</v>
      </c>
      <c r="R2661" s="5"/>
      <c r="S2661" s="5"/>
      <c r="T2661" s="5"/>
      <c r="U2661" s="5"/>
      <c r="V2661" s="5"/>
      <c r="W2661" s="5">
        <v>5.3</v>
      </c>
    </row>
    <row r="2662" spans="1:23">
      <c r="A2662" s="2" t="s">
        <v>56</v>
      </c>
      <c r="B2662" s="2"/>
      <c r="C2662" s="2"/>
      <c r="D2662" s="2"/>
      <c r="E2662" s="2" t="s">
        <v>88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 t="s">
        <v>87</v>
      </c>
      <c r="R2662" s="2"/>
      <c r="S2662" s="2"/>
      <c r="T2662" s="2"/>
      <c r="U2662" s="2"/>
      <c r="V2662" s="2"/>
      <c r="W2662" s="2">
        <v>5.5</v>
      </c>
    </row>
    <row r="2663" spans="1:23">
      <c r="A2663" s="5" t="s">
        <v>56</v>
      </c>
      <c r="B2663" s="5"/>
      <c r="C2663" s="5"/>
      <c r="D2663" s="5"/>
      <c r="E2663" s="5" t="s">
        <v>88</v>
      </c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 t="s">
        <v>87</v>
      </c>
      <c r="R2663" s="5"/>
      <c r="S2663" s="5"/>
      <c r="T2663" s="5"/>
      <c r="U2663" s="5"/>
      <c r="V2663" s="5"/>
      <c r="W2663" s="5">
        <v>5.5</v>
      </c>
    </row>
    <row r="2664" spans="1:23">
      <c r="A2664" s="2" t="s">
        <v>56</v>
      </c>
      <c r="B2664" s="2"/>
      <c r="C2664" s="2"/>
      <c r="D2664" s="2"/>
      <c r="E2664" s="2" t="s">
        <v>88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 t="s">
        <v>87</v>
      </c>
      <c r="R2664" s="2"/>
      <c r="S2664" s="2"/>
      <c r="T2664" s="2"/>
      <c r="U2664" s="2"/>
      <c r="V2664" s="2"/>
      <c r="W2664" s="2">
        <v>6.1</v>
      </c>
    </row>
    <row r="2665" spans="1:23">
      <c r="A2665" s="5" t="s">
        <v>56</v>
      </c>
      <c r="B2665" s="5"/>
      <c r="C2665" s="5"/>
      <c r="D2665" s="5"/>
      <c r="E2665" s="5" t="s">
        <v>88</v>
      </c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 t="s">
        <v>87</v>
      </c>
      <c r="R2665" s="5"/>
      <c r="S2665" s="5"/>
      <c r="T2665" s="5"/>
      <c r="U2665" s="5"/>
      <c r="V2665" s="5"/>
      <c r="W2665" s="5">
        <v>6.3</v>
      </c>
    </row>
    <row r="2666" spans="1:23">
      <c r="A2666" s="5" t="s">
        <v>56</v>
      </c>
      <c r="B2666" s="5"/>
      <c r="C2666" s="5"/>
      <c r="D2666" s="5"/>
      <c r="E2666" s="5" t="s">
        <v>88</v>
      </c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 t="s">
        <v>87</v>
      </c>
      <c r="R2666" s="5"/>
      <c r="S2666" s="5"/>
      <c r="T2666" s="5"/>
      <c r="U2666" s="5"/>
      <c r="V2666" s="5"/>
      <c r="W2666" s="5">
        <v>6.3</v>
      </c>
    </row>
    <row r="2667" spans="1:23">
      <c r="A2667" s="5" t="s">
        <v>56</v>
      </c>
      <c r="B2667" s="5"/>
      <c r="C2667" s="5"/>
      <c r="D2667" s="5"/>
      <c r="E2667" s="5" t="s">
        <v>88</v>
      </c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 t="s">
        <v>90</v>
      </c>
      <c r="Q2667" s="5"/>
      <c r="R2667" s="5"/>
      <c r="S2667" s="5"/>
      <c r="T2667" s="5"/>
      <c r="U2667" s="5"/>
      <c r="V2667" s="5"/>
      <c r="W2667" s="5">
        <v>7.9</v>
      </c>
    </row>
    <row r="2668" spans="1:23">
      <c r="A2668" s="2" t="s">
        <v>56</v>
      </c>
      <c r="B2668" s="2"/>
      <c r="C2668" s="2"/>
      <c r="D2668" s="2"/>
      <c r="E2668" s="2" t="s">
        <v>88</v>
      </c>
      <c r="F2668" s="2"/>
      <c r="G2668" s="2"/>
      <c r="H2668" s="2"/>
      <c r="I2668" s="2"/>
      <c r="J2668" s="2"/>
      <c r="K2668" s="2"/>
      <c r="L2668" s="2"/>
      <c r="M2668" s="2"/>
      <c r="N2668" s="2" t="s">
        <v>128</v>
      </c>
      <c r="O2668" s="2"/>
      <c r="P2668" s="2"/>
      <c r="Q2668" s="2"/>
      <c r="R2668" s="2"/>
      <c r="S2668" s="2"/>
      <c r="T2668" s="2"/>
      <c r="U2668" s="2"/>
      <c r="V2668" s="2"/>
      <c r="W2668" s="2">
        <v>3.5</v>
      </c>
    </row>
    <row r="2669" spans="1:23">
      <c r="A2669" s="2" t="s">
        <v>56</v>
      </c>
      <c r="B2669" s="2"/>
      <c r="C2669" s="2"/>
      <c r="D2669" s="2"/>
      <c r="E2669" s="2" t="s">
        <v>88</v>
      </c>
      <c r="F2669" s="2"/>
      <c r="G2669" s="2"/>
      <c r="H2669" s="2"/>
      <c r="I2669" s="2"/>
      <c r="J2669" s="2"/>
      <c r="K2669" s="2"/>
      <c r="L2669" s="2"/>
      <c r="M2669" s="2" t="s">
        <v>94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>
        <v>5.4</v>
      </c>
    </row>
    <row r="2670" spans="1:23">
      <c r="A2670" s="2" t="s">
        <v>56</v>
      </c>
      <c r="B2670" s="2"/>
      <c r="C2670" s="2"/>
      <c r="D2670" s="2"/>
      <c r="E2670" s="2" t="s">
        <v>88</v>
      </c>
      <c r="F2670" s="2"/>
      <c r="G2670" s="2"/>
      <c r="H2670" s="2"/>
      <c r="I2670" s="2"/>
      <c r="J2670" s="2"/>
      <c r="K2670" s="2"/>
      <c r="L2670" s="2"/>
      <c r="M2670" s="2" t="s">
        <v>94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>
        <v>5.6</v>
      </c>
    </row>
    <row r="2671" spans="1:23">
      <c r="A2671" s="2" t="s">
        <v>56</v>
      </c>
      <c r="B2671" s="2"/>
      <c r="C2671" s="2"/>
      <c r="D2671" s="2"/>
      <c r="E2671" s="2" t="s">
        <v>88</v>
      </c>
      <c r="F2671" s="2"/>
      <c r="G2671" s="2"/>
      <c r="H2671" s="2"/>
      <c r="I2671" s="2"/>
      <c r="J2671" s="2" t="s">
        <v>70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>
        <v>5.2</v>
      </c>
    </row>
    <row r="2672" spans="1:23">
      <c r="A2672" s="5" t="s">
        <v>56</v>
      </c>
      <c r="B2672" s="5"/>
      <c r="C2672" s="5"/>
      <c r="D2672" s="5"/>
      <c r="E2672" s="5" t="s">
        <v>88</v>
      </c>
      <c r="F2672" s="5"/>
      <c r="G2672" s="5"/>
      <c r="H2672" s="5"/>
      <c r="I2672" s="5"/>
      <c r="J2672" s="5" t="s">
        <v>70</v>
      </c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>
        <v>5.5</v>
      </c>
    </row>
    <row r="2673" spans="1:23">
      <c r="A2673" s="5" t="s">
        <v>56</v>
      </c>
      <c r="B2673" s="5"/>
      <c r="C2673" s="5"/>
      <c r="D2673" s="5"/>
      <c r="E2673" s="5" t="s">
        <v>88</v>
      </c>
      <c r="F2673" s="5"/>
      <c r="G2673" s="5"/>
      <c r="H2673" s="5"/>
      <c r="I2673" s="5"/>
      <c r="J2673" s="5" t="s">
        <v>70</v>
      </c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>
        <v>5.6</v>
      </c>
    </row>
    <row r="2674" spans="1:23">
      <c r="A2674" s="2" t="s">
        <v>56</v>
      </c>
      <c r="B2674" s="2"/>
      <c r="C2674" s="2"/>
      <c r="D2674" s="2"/>
      <c r="E2674" s="2" t="s">
        <v>88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>
        <v>5.3</v>
      </c>
    </row>
    <row r="2675" spans="1:23">
      <c r="A2675" s="5" t="s">
        <v>56</v>
      </c>
      <c r="B2675" s="5"/>
      <c r="C2675" s="5"/>
      <c r="D2675" s="5"/>
      <c r="E2675" s="5" t="s">
        <v>88</v>
      </c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>
        <v>5.4</v>
      </c>
    </row>
    <row r="2676" spans="1:23">
      <c r="A2676" s="2" t="s">
        <v>56</v>
      </c>
      <c r="B2676" s="2"/>
      <c r="C2676" s="2"/>
      <c r="D2676" s="2"/>
      <c r="E2676" s="2" t="s">
        <v>88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>
        <v>5.5</v>
      </c>
    </row>
    <row r="2677" spans="1:23">
      <c r="A2677" s="2" t="s">
        <v>56</v>
      </c>
      <c r="B2677" s="2"/>
      <c r="C2677" s="2"/>
      <c r="D2677" s="2"/>
      <c r="E2677" s="2" t="s">
        <v>88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>
        <v>5.8</v>
      </c>
    </row>
    <row r="2678" spans="1:23">
      <c r="A2678" s="5" t="s">
        <v>56</v>
      </c>
      <c r="B2678" s="5"/>
      <c r="C2678" s="5"/>
      <c r="D2678" s="5"/>
      <c r="E2678" s="5" t="s">
        <v>88</v>
      </c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>
        <v>5.9</v>
      </c>
    </row>
    <row r="2679" spans="1:23">
      <c r="A2679" s="5" t="s">
        <v>56</v>
      </c>
      <c r="B2679" s="5"/>
      <c r="C2679" s="5"/>
      <c r="D2679" s="5"/>
      <c r="E2679" s="5" t="s">
        <v>88</v>
      </c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>
        <v>6.2</v>
      </c>
    </row>
    <row r="2680" spans="1:23">
      <c r="A2680" s="5" t="s">
        <v>56</v>
      </c>
      <c r="B2680" s="5"/>
      <c r="C2680" s="5"/>
      <c r="D2680" s="5"/>
      <c r="E2680" s="5" t="s">
        <v>88</v>
      </c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>
        <v>6.4</v>
      </c>
    </row>
    <row r="2681" spans="1:23">
      <c r="A2681" s="5" t="s">
        <v>56</v>
      </c>
      <c r="B2681" s="5"/>
      <c r="C2681" s="5"/>
      <c r="D2681" s="5"/>
      <c r="E2681" s="5" t="s">
        <v>88</v>
      </c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>
        <v>6.7</v>
      </c>
    </row>
    <row r="2682" spans="1:23">
      <c r="A2682" s="5" t="s">
        <v>56</v>
      </c>
      <c r="B2682" s="5"/>
      <c r="C2682" s="5"/>
      <c r="D2682" s="5"/>
      <c r="E2682" s="5" t="s">
        <v>88</v>
      </c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>
        <v>7</v>
      </c>
    </row>
    <row r="2683" spans="1:23">
      <c r="A2683" s="2" t="s">
        <v>56</v>
      </c>
      <c r="B2683" s="2"/>
      <c r="C2683" s="2"/>
      <c r="D2683" s="2"/>
      <c r="E2683" s="2" t="s">
        <v>88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>
        <v>7.2</v>
      </c>
    </row>
    <row r="2684" spans="1:23">
      <c r="A2684" s="2" t="s">
        <v>56</v>
      </c>
      <c r="B2684" s="2"/>
      <c r="C2684" s="2"/>
      <c r="D2684" s="2"/>
      <c r="E2684" s="2" t="s">
        <v>88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>
        <v>7.6</v>
      </c>
    </row>
    <row r="2685" spans="1:23">
      <c r="A2685" s="2" t="s">
        <v>56</v>
      </c>
      <c r="B2685" s="2"/>
      <c r="C2685" s="2"/>
      <c r="D2685" s="2"/>
      <c r="E2685" s="2" t="s">
        <v>88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>
        <v>7.7</v>
      </c>
    </row>
    <row r="2686" spans="1:23">
      <c r="A2686" s="7"/>
      <c r="B2686" s="5"/>
      <c r="C2686" s="5"/>
      <c r="D2686" s="5"/>
      <c r="E2686" s="5" t="s">
        <v>88</v>
      </c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 t="s">
        <v>92</v>
      </c>
      <c r="W2686" s="5">
        <v>5.5</v>
      </c>
    </row>
    <row r="2687" spans="1:23">
      <c r="A2687" s="7"/>
      <c r="B2687" s="5"/>
      <c r="C2687" s="5"/>
      <c r="D2687" s="5"/>
      <c r="E2687" s="5" t="s">
        <v>88</v>
      </c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 t="s">
        <v>92</v>
      </c>
      <c r="W2687" s="5">
        <v>6.1</v>
      </c>
    </row>
    <row r="2688" spans="1:23">
      <c r="A2688" s="7"/>
      <c r="B2688" s="2"/>
      <c r="C2688" s="2"/>
      <c r="D2688" s="2"/>
      <c r="E2688" s="2" t="s">
        <v>88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 t="s">
        <v>92</v>
      </c>
      <c r="W2688" s="2">
        <v>7.8</v>
      </c>
    </row>
    <row r="2689" spans="1:23">
      <c r="A2689" s="7"/>
      <c r="B2689" s="2"/>
      <c r="C2689" s="2"/>
      <c r="D2689" s="2"/>
      <c r="E2689" s="2" t="s">
        <v>88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 t="s">
        <v>207</v>
      </c>
      <c r="V2689" s="2"/>
      <c r="W2689" s="2">
        <v>6.1</v>
      </c>
    </row>
    <row r="2690" spans="1:23">
      <c r="A2690" s="7"/>
      <c r="B2690" s="2"/>
      <c r="C2690" s="2"/>
      <c r="D2690" s="2"/>
      <c r="E2690" s="2" t="s">
        <v>88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 t="s">
        <v>207</v>
      </c>
      <c r="V2690" s="2"/>
      <c r="W2690" s="2">
        <v>6.2</v>
      </c>
    </row>
    <row r="2691" spans="1:23">
      <c r="A2691" s="7"/>
      <c r="B2691" s="2"/>
      <c r="C2691" s="2"/>
      <c r="D2691" s="2"/>
      <c r="E2691" s="2" t="s">
        <v>88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 t="s">
        <v>87</v>
      </c>
      <c r="R2691" s="2" t="s">
        <v>86</v>
      </c>
      <c r="S2691" s="2"/>
      <c r="T2691" s="2" t="s">
        <v>57</v>
      </c>
      <c r="U2691" s="2"/>
      <c r="V2691" s="2"/>
      <c r="W2691" s="2">
        <v>5.9</v>
      </c>
    </row>
    <row r="2692" spans="1:23">
      <c r="A2692" s="7"/>
      <c r="B2692" s="5"/>
      <c r="C2692" s="5"/>
      <c r="D2692" s="5"/>
      <c r="E2692" s="5" t="s">
        <v>88</v>
      </c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 t="s">
        <v>90</v>
      </c>
      <c r="Q2692" s="5"/>
      <c r="R2692" s="5" t="s">
        <v>86</v>
      </c>
      <c r="S2692" s="5"/>
      <c r="T2692" s="5" t="s">
        <v>57</v>
      </c>
      <c r="U2692" s="5"/>
      <c r="V2692" s="5"/>
      <c r="W2692" s="5">
        <v>5.5</v>
      </c>
    </row>
    <row r="2693" spans="1:23">
      <c r="A2693" s="7"/>
      <c r="B2693" s="2"/>
      <c r="C2693" s="2"/>
      <c r="D2693" s="2"/>
      <c r="E2693" s="2" t="s">
        <v>88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 t="s">
        <v>86</v>
      </c>
      <c r="S2693" s="2"/>
      <c r="T2693" s="2" t="s">
        <v>57</v>
      </c>
      <c r="U2693" s="2"/>
      <c r="V2693" s="2"/>
      <c r="W2693" s="2">
        <v>5.2</v>
      </c>
    </row>
    <row r="2694" spans="1:23">
      <c r="A2694" s="7"/>
      <c r="B2694" s="5"/>
      <c r="C2694" s="5"/>
      <c r="D2694" s="5"/>
      <c r="E2694" s="5" t="s">
        <v>88</v>
      </c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 t="s">
        <v>87</v>
      </c>
      <c r="R2694" s="5"/>
      <c r="S2694" s="5"/>
      <c r="T2694" s="5" t="s">
        <v>57</v>
      </c>
      <c r="U2694" s="5"/>
      <c r="V2694" s="5"/>
      <c r="W2694" s="5">
        <v>6.5</v>
      </c>
    </row>
    <row r="2695" spans="1:23">
      <c r="A2695" s="7"/>
      <c r="B2695" s="5"/>
      <c r="C2695" s="5"/>
      <c r="D2695" s="5"/>
      <c r="E2695" s="5" t="s">
        <v>88</v>
      </c>
      <c r="F2695" s="5"/>
      <c r="G2695" s="5"/>
      <c r="H2695" s="5"/>
      <c r="I2695" s="5"/>
      <c r="J2695" s="5" t="s">
        <v>70</v>
      </c>
      <c r="K2695" s="5"/>
      <c r="L2695" s="5"/>
      <c r="M2695" s="5" t="s">
        <v>94</v>
      </c>
      <c r="N2695" s="5"/>
      <c r="O2695" s="5"/>
      <c r="P2695" s="5"/>
      <c r="Q2695" s="5"/>
      <c r="R2695" s="5"/>
      <c r="S2695" s="5"/>
      <c r="T2695" s="5" t="s">
        <v>57</v>
      </c>
      <c r="U2695" s="5"/>
      <c r="V2695" s="5"/>
      <c r="W2695" s="5">
        <v>4.9000000000000004</v>
      </c>
    </row>
    <row r="2696" spans="1:23">
      <c r="A2696" s="7"/>
      <c r="B2696" s="5"/>
      <c r="C2696" s="5"/>
      <c r="D2696" s="5"/>
      <c r="E2696" s="5" t="s">
        <v>88</v>
      </c>
      <c r="F2696" s="5"/>
      <c r="G2696" s="5"/>
      <c r="H2696" s="5"/>
      <c r="I2696" s="5"/>
      <c r="J2696" s="5" t="s">
        <v>70</v>
      </c>
      <c r="K2696" s="5"/>
      <c r="L2696" s="5"/>
      <c r="M2696" s="5" t="s">
        <v>94</v>
      </c>
      <c r="N2696" s="5"/>
      <c r="O2696" s="5"/>
      <c r="P2696" s="5"/>
      <c r="Q2696" s="5"/>
      <c r="R2696" s="5"/>
      <c r="S2696" s="5"/>
      <c r="T2696" s="5" t="s">
        <v>57</v>
      </c>
      <c r="U2696" s="5"/>
      <c r="V2696" s="5"/>
      <c r="W2696" s="5">
        <v>4.9000000000000004</v>
      </c>
    </row>
    <row r="2697" spans="1:23">
      <c r="A2697" s="7"/>
      <c r="B2697" s="5"/>
      <c r="C2697" s="5"/>
      <c r="D2697" s="5"/>
      <c r="E2697" s="5" t="s">
        <v>88</v>
      </c>
      <c r="F2697" s="5"/>
      <c r="G2697" s="5"/>
      <c r="H2697" s="5"/>
      <c r="I2697" s="5"/>
      <c r="J2697" s="5" t="s">
        <v>70</v>
      </c>
      <c r="K2697" s="5"/>
      <c r="L2697" s="5"/>
      <c r="M2697" s="5" t="s">
        <v>94</v>
      </c>
      <c r="N2697" s="5"/>
      <c r="O2697" s="5"/>
      <c r="P2697" s="5"/>
      <c r="Q2697" s="5"/>
      <c r="R2697" s="5"/>
      <c r="S2697" s="5"/>
      <c r="T2697" s="5" t="s">
        <v>57</v>
      </c>
      <c r="U2697" s="5"/>
      <c r="V2697" s="5"/>
      <c r="W2697" s="5">
        <v>6</v>
      </c>
    </row>
    <row r="2698" spans="1:23">
      <c r="A2698" s="7"/>
      <c r="B2698" s="5"/>
      <c r="C2698" s="5"/>
      <c r="D2698" s="5"/>
      <c r="E2698" s="5" t="s">
        <v>88</v>
      </c>
      <c r="F2698" s="5"/>
      <c r="G2698" s="5"/>
      <c r="H2698" s="5"/>
      <c r="I2698" s="5"/>
      <c r="J2698" s="5" t="s">
        <v>70</v>
      </c>
      <c r="K2698" s="5"/>
      <c r="L2698" s="5"/>
      <c r="M2698" s="5" t="s">
        <v>94</v>
      </c>
      <c r="N2698" s="5"/>
      <c r="O2698" s="5"/>
      <c r="P2698" s="5"/>
      <c r="Q2698" s="5"/>
      <c r="R2698" s="5"/>
      <c r="S2698" s="5"/>
      <c r="T2698" s="5" t="s">
        <v>57</v>
      </c>
      <c r="U2698" s="5"/>
      <c r="V2698" s="5"/>
      <c r="W2698" s="5">
        <v>6.2</v>
      </c>
    </row>
    <row r="2699" spans="1:23">
      <c r="A2699" s="7"/>
      <c r="B2699" s="2"/>
      <c r="C2699" s="2"/>
      <c r="D2699" s="2"/>
      <c r="E2699" s="2" t="s">
        <v>88</v>
      </c>
      <c r="F2699" s="2"/>
      <c r="G2699" s="2"/>
      <c r="H2699" s="2"/>
      <c r="I2699" s="2"/>
      <c r="J2699" s="2" t="s">
        <v>70</v>
      </c>
      <c r="K2699" s="2"/>
      <c r="L2699" s="2"/>
      <c r="M2699" s="2" t="s">
        <v>94</v>
      </c>
      <c r="N2699" s="2"/>
      <c r="O2699" s="2"/>
      <c r="P2699" s="2"/>
      <c r="Q2699" s="2"/>
      <c r="R2699" s="2"/>
      <c r="S2699" s="2"/>
      <c r="T2699" s="2" t="s">
        <v>57</v>
      </c>
      <c r="U2699" s="2"/>
      <c r="V2699" s="2"/>
      <c r="W2699" s="2">
        <v>6.3</v>
      </c>
    </row>
    <row r="2700" spans="1:23">
      <c r="A2700" s="7"/>
      <c r="B2700" s="2"/>
      <c r="C2700" s="2"/>
      <c r="D2700" s="2"/>
      <c r="E2700" s="2" t="s">
        <v>88</v>
      </c>
      <c r="F2700" s="2"/>
      <c r="G2700" s="2"/>
      <c r="H2700" s="2"/>
      <c r="I2700" s="2"/>
      <c r="J2700" s="2" t="s">
        <v>70</v>
      </c>
      <c r="K2700" s="2"/>
      <c r="L2700" s="2"/>
      <c r="M2700" s="2" t="s">
        <v>94</v>
      </c>
      <c r="N2700" s="2"/>
      <c r="O2700" s="2"/>
      <c r="P2700" s="2"/>
      <c r="Q2700" s="2"/>
      <c r="R2700" s="2"/>
      <c r="S2700" s="2"/>
      <c r="T2700" s="2" t="s">
        <v>57</v>
      </c>
      <c r="U2700" s="2"/>
      <c r="V2700" s="2"/>
      <c r="W2700" s="2">
        <v>7.8</v>
      </c>
    </row>
    <row r="2701" spans="1:23">
      <c r="A2701" s="7"/>
      <c r="B2701" s="2"/>
      <c r="C2701" s="2"/>
      <c r="D2701" s="2"/>
      <c r="E2701" s="2" t="s">
        <v>88</v>
      </c>
      <c r="F2701" s="2"/>
      <c r="G2701" s="2"/>
      <c r="H2701" s="2"/>
      <c r="I2701" s="2"/>
      <c r="J2701" s="2"/>
      <c r="K2701" s="2"/>
      <c r="L2701" s="2"/>
      <c r="M2701" s="2" t="s">
        <v>94</v>
      </c>
      <c r="N2701" s="2"/>
      <c r="O2701" s="2"/>
      <c r="P2701" s="2"/>
      <c r="Q2701" s="2"/>
      <c r="R2701" s="2"/>
      <c r="S2701" s="2"/>
      <c r="T2701" s="2" t="s">
        <v>57</v>
      </c>
      <c r="U2701" s="2"/>
      <c r="V2701" s="2"/>
      <c r="W2701" s="2">
        <v>4.0999999999999996</v>
      </c>
    </row>
    <row r="2702" spans="1:23">
      <c r="A2702" s="7"/>
      <c r="B2702" s="2"/>
      <c r="C2702" s="2"/>
      <c r="D2702" s="2"/>
      <c r="E2702" s="2" t="s">
        <v>88</v>
      </c>
      <c r="F2702" s="2"/>
      <c r="G2702" s="2"/>
      <c r="H2702" s="2"/>
      <c r="I2702" s="2"/>
      <c r="J2702" s="2"/>
      <c r="K2702" s="2"/>
      <c r="L2702" s="2"/>
      <c r="M2702" s="2" t="s">
        <v>94</v>
      </c>
      <c r="N2702" s="2"/>
      <c r="O2702" s="2"/>
      <c r="P2702" s="2"/>
      <c r="Q2702" s="2"/>
      <c r="R2702" s="2"/>
      <c r="S2702" s="2"/>
      <c r="T2702" s="2" t="s">
        <v>57</v>
      </c>
      <c r="U2702" s="2"/>
      <c r="V2702" s="2"/>
      <c r="W2702" s="2">
        <v>5.6</v>
      </c>
    </row>
    <row r="2703" spans="1:23">
      <c r="A2703" s="7"/>
      <c r="B2703" s="2"/>
      <c r="C2703" s="2"/>
      <c r="D2703" s="2"/>
      <c r="E2703" s="2" t="s">
        <v>88</v>
      </c>
      <c r="F2703" s="2"/>
      <c r="G2703" s="2"/>
      <c r="H2703" s="2"/>
      <c r="I2703" s="2"/>
      <c r="J2703" s="2"/>
      <c r="K2703" s="2"/>
      <c r="L2703" s="2"/>
      <c r="M2703" s="2" t="s">
        <v>94</v>
      </c>
      <c r="N2703" s="2"/>
      <c r="O2703" s="2"/>
      <c r="P2703" s="2"/>
      <c r="Q2703" s="2"/>
      <c r="R2703" s="2"/>
      <c r="S2703" s="2"/>
      <c r="T2703" s="2" t="s">
        <v>57</v>
      </c>
      <c r="U2703" s="2"/>
      <c r="V2703" s="2"/>
      <c r="W2703" s="2">
        <v>6.1</v>
      </c>
    </row>
    <row r="2704" spans="1:23">
      <c r="A2704" s="7"/>
      <c r="B2704" s="2"/>
      <c r="C2704" s="2"/>
      <c r="D2704" s="2"/>
      <c r="E2704" s="2" t="s">
        <v>88</v>
      </c>
      <c r="F2704" s="2"/>
      <c r="G2704" s="2"/>
      <c r="H2704" s="2"/>
      <c r="I2704" s="2"/>
      <c r="J2704" s="2"/>
      <c r="K2704" s="2"/>
      <c r="L2704" s="2"/>
      <c r="M2704" s="2" t="s">
        <v>94</v>
      </c>
      <c r="N2704" s="2"/>
      <c r="O2704" s="2"/>
      <c r="P2704" s="2"/>
      <c r="Q2704" s="2"/>
      <c r="R2704" s="2"/>
      <c r="S2704" s="2"/>
      <c r="T2704" s="2" t="s">
        <v>57</v>
      </c>
      <c r="U2704" s="2"/>
      <c r="V2704" s="2"/>
      <c r="W2704" s="2">
        <v>6.6</v>
      </c>
    </row>
    <row r="2705" spans="1:23">
      <c r="A2705" s="7"/>
      <c r="B2705" s="5"/>
      <c r="C2705" s="5"/>
      <c r="D2705" s="5"/>
      <c r="E2705" s="5" t="s">
        <v>88</v>
      </c>
      <c r="F2705" s="5"/>
      <c r="G2705" s="5"/>
      <c r="H2705" s="5"/>
      <c r="I2705" s="5"/>
      <c r="J2705" s="5" t="s">
        <v>70</v>
      </c>
      <c r="K2705" s="5"/>
      <c r="L2705" s="5"/>
      <c r="M2705" s="5"/>
      <c r="N2705" s="5"/>
      <c r="O2705" s="5"/>
      <c r="P2705" s="5"/>
      <c r="Q2705" s="5"/>
      <c r="R2705" s="5"/>
      <c r="S2705" s="5"/>
      <c r="T2705" s="5" t="s">
        <v>57</v>
      </c>
      <c r="U2705" s="5"/>
      <c r="V2705" s="5"/>
      <c r="W2705" s="5">
        <v>6.4</v>
      </c>
    </row>
    <row r="2706" spans="1:23">
      <c r="A2706" s="7"/>
      <c r="B2706" s="2"/>
      <c r="C2706" s="2"/>
      <c r="D2706" s="2"/>
      <c r="E2706" s="2" t="s">
        <v>88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 t="s">
        <v>87</v>
      </c>
      <c r="R2706" s="2"/>
      <c r="S2706" s="2" t="s">
        <v>520</v>
      </c>
      <c r="T2706" s="2"/>
      <c r="U2706" s="2"/>
      <c r="V2706" s="2"/>
      <c r="W2706" s="2">
        <v>3.8</v>
      </c>
    </row>
    <row r="2707" spans="1:23">
      <c r="A2707" s="7"/>
      <c r="B2707" s="5"/>
      <c r="C2707" s="5"/>
      <c r="D2707" s="5"/>
      <c r="E2707" s="5" t="s">
        <v>88</v>
      </c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 t="s">
        <v>87</v>
      </c>
      <c r="R2707" s="5"/>
      <c r="S2707" s="5" t="s">
        <v>520</v>
      </c>
      <c r="T2707" s="5"/>
      <c r="U2707" s="5"/>
      <c r="V2707" s="5"/>
      <c r="W2707" s="5">
        <v>5.6</v>
      </c>
    </row>
    <row r="2708" spans="1:23">
      <c r="A2708" s="7"/>
      <c r="B2708" s="5"/>
      <c r="C2708" s="5"/>
      <c r="D2708" s="5"/>
      <c r="E2708" s="5" t="s">
        <v>88</v>
      </c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 t="s">
        <v>87</v>
      </c>
      <c r="R2708" s="5"/>
      <c r="S2708" s="5" t="s">
        <v>520</v>
      </c>
      <c r="T2708" s="5"/>
      <c r="U2708" s="5"/>
      <c r="V2708" s="5"/>
      <c r="W2708" s="5">
        <v>5.7</v>
      </c>
    </row>
    <row r="2709" spans="1:23">
      <c r="A2709" s="7"/>
      <c r="B2709" s="5"/>
      <c r="C2709" s="5"/>
      <c r="D2709" s="5"/>
      <c r="E2709" s="5" t="s">
        <v>88</v>
      </c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 t="s">
        <v>87</v>
      </c>
      <c r="R2709" s="5"/>
      <c r="S2709" s="5" t="s">
        <v>520</v>
      </c>
      <c r="T2709" s="5"/>
      <c r="U2709" s="5"/>
      <c r="V2709" s="5"/>
      <c r="W2709" s="5">
        <v>6.3</v>
      </c>
    </row>
    <row r="2710" spans="1:23">
      <c r="A2710" s="7"/>
      <c r="B2710" s="5"/>
      <c r="C2710" s="5"/>
      <c r="D2710" s="5"/>
      <c r="E2710" s="5" t="s">
        <v>88</v>
      </c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 t="s">
        <v>520</v>
      </c>
      <c r="T2710" s="5"/>
      <c r="U2710" s="5"/>
      <c r="V2710" s="5"/>
      <c r="W2710" s="5">
        <v>2</v>
      </c>
    </row>
    <row r="2711" spans="1:23">
      <c r="A2711" s="7"/>
      <c r="B2711" s="2"/>
      <c r="C2711" s="2"/>
      <c r="D2711" s="2"/>
      <c r="E2711" s="2" t="s">
        <v>88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 t="s">
        <v>520</v>
      </c>
      <c r="T2711" s="2"/>
      <c r="U2711" s="2"/>
      <c r="V2711" s="2"/>
      <c r="W2711" s="2">
        <v>5.3</v>
      </c>
    </row>
    <row r="2712" spans="1:23">
      <c r="A2712" s="7"/>
      <c r="B2712" s="2"/>
      <c r="C2712" s="2"/>
      <c r="D2712" s="2"/>
      <c r="E2712" s="2" t="s">
        <v>88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 t="s">
        <v>520</v>
      </c>
      <c r="T2712" s="2"/>
      <c r="U2712" s="2"/>
      <c r="V2712" s="2"/>
      <c r="W2712" s="2">
        <v>5.8</v>
      </c>
    </row>
    <row r="2713" spans="1:23">
      <c r="A2713" s="7"/>
      <c r="B2713" s="2"/>
      <c r="C2713" s="2"/>
      <c r="D2713" s="2"/>
      <c r="E2713" s="2" t="s">
        <v>88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 t="s">
        <v>520</v>
      </c>
      <c r="T2713" s="2"/>
      <c r="U2713" s="2"/>
      <c r="V2713" s="2"/>
      <c r="W2713" s="2">
        <v>5.9</v>
      </c>
    </row>
    <row r="2714" spans="1:23">
      <c r="A2714" s="7"/>
      <c r="B2714" s="2"/>
      <c r="C2714" s="2"/>
      <c r="D2714" s="2"/>
      <c r="E2714" s="2" t="s">
        <v>88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 t="s">
        <v>520</v>
      </c>
      <c r="T2714" s="2"/>
      <c r="U2714" s="2"/>
      <c r="V2714" s="2"/>
      <c r="W2714" s="2">
        <v>6.1</v>
      </c>
    </row>
    <row r="2715" spans="1:23">
      <c r="A2715" s="7"/>
      <c r="B2715" s="5"/>
      <c r="C2715" s="5"/>
      <c r="D2715" s="5"/>
      <c r="E2715" s="5" t="s">
        <v>88</v>
      </c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 t="s">
        <v>520</v>
      </c>
      <c r="T2715" s="5"/>
      <c r="U2715" s="5"/>
      <c r="V2715" s="5"/>
      <c r="W2715" s="5">
        <v>6.3</v>
      </c>
    </row>
    <row r="2716" spans="1:23">
      <c r="A2716" s="7"/>
      <c r="B2716" s="2"/>
      <c r="C2716" s="2"/>
      <c r="D2716" s="2"/>
      <c r="E2716" s="2" t="s">
        <v>88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 t="s">
        <v>520</v>
      </c>
      <c r="T2716" s="2"/>
      <c r="U2716" s="2"/>
      <c r="V2716" s="2"/>
      <c r="W2716" s="2">
        <v>6.3</v>
      </c>
    </row>
    <row r="2717" spans="1:23">
      <c r="A2717" s="7"/>
      <c r="B2717" s="2"/>
      <c r="C2717" s="2"/>
      <c r="D2717" s="2"/>
      <c r="E2717" s="2" t="s">
        <v>88</v>
      </c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 t="s">
        <v>520</v>
      </c>
      <c r="T2717" s="2"/>
      <c r="U2717" s="2"/>
      <c r="V2717" s="2"/>
      <c r="W2717" s="2">
        <v>6.4</v>
      </c>
    </row>
    <row r="2718" spans="1:23">
      <c r="A2718" s="7"/>
      <c r="B2718" s="2"/>
      <c r="C2718" s="2"/>
      <c r="D2718" s="2"/>
      <c r="E2718" s="2" t="s">
        <v>88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 t="s">
        <v>520</v>
      </c>
      <c r="T2718" s="2"/>
      <c r="U2718" s="2"/>
      <c r="V2718" s="2"/>
      <c r="W2718" s="2">
        <v>6.5</v>
      </c>
    </row>
    <row r="2719" spans="1:23">
      <c r="A2719" s="7"/>
      <c r="B2719" s="2"/>
      <c r="C2719" s="2"/>
      <c r="D2719" s="2"/>
      <c r="E2719" s="2" t="s">
        <v>88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 t="s">
        <v>520</v>
      </c>
      <c r="T2719" s="2"/>
      <c r="U2719" s="2"/>
      <c r="V2719" s="2"/>
      <c r="W2719" s="2">
        <v>6.7</v>
      </c>
    </row>
    <row r="2720" spans="1:23">
      <c r="A2720" s="7"/>
      <c r="B2720" s="2"/>
      <c r="C2720" s="2"/>
      <c r="D2720" s="2"/>
      <c r="E2720" s="2" t="s">
        <v>88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 t="s">
        <v>520</v>
      </c>
      <c r="T2720" s="2"/>
      <c r="U2720" s="2"/>
      <c r="V2720" s="2"/>
      <c r="W2720" s="2">
        <v>6.7</v>
      </c>
    </row>
    <row r="2721" spans="1:23">
      <c r="A2721" s="7"/>
      <c r="B2721" s="5"/>
      <c r="C2721" s="5"/>
      <c r="D2721" s="5"/>
      <c r="E2721" s="5" t="s">
        <v>88</v>
      </c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 t="s">
        <v>520</v>
      </c>
      <c r="T2721" s="5"/>
      <c r="U2721" s="5"/>
      <c r="V2721" s="5"/>
      <c r="W2721" s="5">
        <v>6.9</v>
      </c>
    </row>
    <row r="2722" spans="1:23">
      <c r="A2722" s="7"/>
      <c r="B2722" s="5"/>
      <c r="C2722" s="5"/>
      <c r="D2722" s="5"/>
      <c r="E2722" s="5" t="s">
        <v>88</v>
      </c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 t="s">
        <v>520</v>
      </c>
      <c r="T2722" s="5"/>
      <c r="U2722" s="5"/>
      <c r="V2722" s="5"/>
      <c r="W2722" s="5">
        <v>7</v>
      </c>
    </row>
    <row r="2723" spans="1:23">
      <c r="A2723" s="7"/>
      <c r="B2723" s="5"/>
      <c r="C2723" s="5"/>
      <c r="D2723" s="5"/>
      <c r="E2723" s="5" t="s">
        <v>88</v>
      </c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 t="s">
        <v>520</v>
      </c>
      <c r="T2723" s="5"/>
      <c r="U2723" s="5"/>
      <c r="V2723" s="5"/>
      <c r="W2723" s="5">
        <v>7.2</v>
      </c>
    </row>
    <row r="2724" spans="1:23">
      <c r="A2724" s="7"/>
      <c r="B2724" s="5"/>
      <c r="C2724" s="5"/>
      <c r="D2724" s="5"/>
      <c r="E2724" s="5" t="s">
        <v>88</v>
      </c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 t="s">
        <v>520</v>
      </c>
      <c r="T2724" s="5"/>
      <c r="U2724" s="5"/>
      <c r="V2724" s="5"/>
      <c r="W2724" s="5">
        <v>7.4</v>
      </c>
    </row>
    <row r="2725" spans="1:23">
      <c r="A2725" s="7"/>
      <c r="B2725" s="2"/>
      <c r="C2725" s="2"/>
      <c r="D2725" s="2"/>
      <c r="E2725" s="2" t="s">
        <v>88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 t="s">
        <v>87</v>
      </c>
      <c r="R2725" s="2" t="s">
        <v>86</v>
      </c>
      <c r="S2725" s="2"/>
      <c r="T2725" s="2"/>
      <c r="U2725" s="2"/>
      <c r="V2725" s="2"/>
      <c r="W2725" s="2">
        <v>4.3</v>
      </c>
    </row>
    <row r="2726" spans="1:23">
      <c r="A2726" s="7"/>
      <c r="B2726" s="5"/>
      <c r="C2726" s="5"/>
      <c r="D2726" s="5"/>
      <c r="E2726" s="5" t="s">
        <v>88</v>
      </c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 t="s">
        <v>87</v>
      </c>
      <c r="R2726" s="5" t="s">
        <v>86</v>
      </c>
      <c r="S2726" s="5"/>
      <c r="T2726" s="5"/>
      <c r="U2726" s="5"/>
      <c r="V2726" s="5"/>
      <c r="W2726" s="5">
        <v>5.0999999999999996</v>
      </c>
    </row>
    <row r="2727" spans="1:23">
      <c r="A2727" s="7"/>
      <c r="B2727" s="5"/>
      <c r="C2727" s="5"/>
      <c r="D2727" s="5"/>
      <c r="E2727" s="5" t="s">
        <v>88</v>
      </c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 t="s">
        <v>87</v>
      </c>
      <c r="R2727" s="5" t="s">
        <v>86</v>
      </c>
      <c r="S2727" s="5"/>
      <c r="T2727" s="5"/>
      <c r="U2727" s="5"/>
      <c r="V2727" s="5"/>
      <c r="W2727" s="5">
        <v>5.2</v>
      </c>
    </row>
    <row r="2728" spans="1:23">
      <c r="A2728" s="7"/>
      <c r="B2728" s="2"/>
      <c r="C2728" s="2"/>
      <c r="D2728" s="2"/>
      <c r="E2728" s="2" t="s">
        <v>88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 t="s">
        <v>87</v>
      </c>
      <c r="R2728" s="2" t="s">
        <v>86</v>
      </c>
      <c r="S2728" s="2"/>
      <c r="T2728" s="2"/>
      <c r="U2728" s="2"/>
      <c r="V2728" s="2"/>
      <c r="W2728" s="2">
        <v>5.6</v>
      </c>
    </row>
    <row r="2729" spans="1:23">
      <c r="A2729" s="7"/>
      <c r="B2729" s="5"/>
      <c r="C2729" s="5"/>
      <c r="D2729" s="5"/>
      <c r="E2729" s="5" t="s">
        <v>88</v>
      </c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 t="s">
        <v>87</v>
      </c>
      <c r="R2729" s="5" t="s">
        <v>86</v>
      </c>
      <c r="S2729" s="5"/>
      <c r="T2729" s="5"/>
      <c r="U2729" s="5"/>
      <c r="V2729" s="5"/>
      <c r="W2729" s="5">
        <v>6</v>
      </c>
    </row>
    <row r="2730" spans="1:23">
      <c r="A2730" s="7"/>
      <c r="B2730" s="2"/>
      <c r="C2730" s="2"/>
      <c r="D2730" s="2"/>
      <c r="E2730" s="2" t="s">
        <v>88</v>
      </c>
      <c r="F2730" s="2"/>
      <c r="G2730" s="2"/>
      <c r="H2730" s="2"/>
      <c r="I2730" s="2"/>
      <c r="J2730" s="2"/>
      <c r="K2730" s="2"/>
      <c r="L2730" s="2"/>
      <c r="M2730" s="2" t="s">
        <v>94</v>
      </c>
      <c r="N2730" s="2"/>
      <c r="O2730" s="2" t="s">
        <v>91</v>
      </c>
      <c r="P2730" s="2"/>
      <c r="Q2730" s="2"/>
      <c r="R2730" s="2" t="s">
        <v>86</v>
      </c>
      <c r="S2730" s="2"/>
      <c r="T2730" s="2"/>
      <c r="U2730" s="2"/>
      <c r="V2730" s="2"/>
      <c r="W2730" s="2">
        <v>6.9</v>
      </c>
    </row>
    <row r="2731" spans="1:23">
      <c r="A2731" s="7"/>
      <c r="B2731" s="5"/>
      <c r="C2731" s="5"/>
      <c r="D2731" s="5"/>
      <c r="E2731" s="5" t="s">
        <v>88</v>
      </c>
      <c r="F2731" s="5"/>
      <c r="G2731" s="5"/>
      <c r="H2731" s="5"/>
      <c r="I2731" s="5"/>
      <c r="J2731" s="5" t="s">
        <v>70</v>
      </c>
      <c r="K2731" s="5"/>
      <c r="L2731" s="5"/>
      <c r="M2731" s="5"/>
      <c r="N2731" s="5"/>
      <c r="O2731" s="5" t="s">
        <v>91</v>
      </c>
      <c r="P2731" s="5"/>
      <c r="Q2731" s="5"/>
      <c r="R2731" s="5" t="s">
        <v>86</v>
      </c>
      <c r="S2731" s="5"/>
      <c r="T2731" s="5"/>
      <c r="U2731" s="5"/>
      <c r="V2731" s="5"/>
      <c r="W2731" s="5">
        <v>5.7</v>
      </c>
    </row>
    <row r="2732" spans="1:23">
      <c r="A2732" s="7"/>
      <c r="B2732" s="5"/>
      <c r="C2732" s="5"/>
      <c r="D2732" s="5"/>
      <c r="E2732" s="5" t="s">
        <v>88</v>
      </c>
      <c r="F2732" s="5"/>
      <c r="G2732" s="5"/>
      <c r="H2732" s="5"/>
      <c r="I2732" s="5"/>
      <c r="J2732" s="5"/>
      <c r="K2732" s="5"/>
      <c r="L2732" s="5"/>
      <c r="M2732" s="5" t="s">
        <v>94</v>
      </c>
      <c r="N2732" s="5"/>
      <c r="O2732" s="5"/>
      <c r="P2732" s="5"/>
      <c r="Q2732" s="5"/>
      <c r="R2732" s="5" t="s">
        <v>86</v>
      </c>
      <c r="S2732" s="5"/>
      <c r="T2732" s="5"/>
      <c r="U2732" s="5"/>
      <c r="V2732" s="5"/>
      <c r="W2732" s="5">
        <v>6.5</v>
      </c>
    </row>
    <row r="2733" spans="1:23">
      <c r="A2733" s="7"/>
      <c r="B2733" s="2"/>
      <c r="C2733" s="2"/>
      <c r="D2733" s="2"/>
      <c r="E2733" s="2" t="s">
        <v>88</v>
      </c>
      <c r="F2733" s="2"/>
      <c r="G2733" s="2"/>
      <c r="H2733" s="2"/>
      <c r="I2733" s="2"/>
      <c r="J2733" s="2"/>
      <c r="K2733" s="2"/>
      <c r="L2733" s="2"/>
      <c r="M2733" s="2" t="s">
        <v>94</v>
      </c>
      <c r="N2733" s="2"/>
      <c r="O2733" s="2"/>
      <c r="P2733" s="2"/>
      <c r="Q2733" s="2"/>
      <c r="R2733" s="2" t="s">
        <v>86</v>
      </c>
      <c r="S2733" s="2"/>
      <c r="T2733" s="2"/>
      <c r="U2733" s="2"/>
      <c r="V2733" s="2"/>
      <c r="W2733" s="2">
        <v>7</v>
      </c>
    </row>
    <row r="2734" spans="1:23">
      <c r="A2734" s="7"/>
      <c r="B2734" s="5"/>
      <c r="C2734" s="5"/>
      <c r="D2734" s="5"/>
      <c r="E2734" s="5" t="s">
        <v>88</v>
      </c>
      <c r="F2734" s="5"/>
      <c r="G2734" s="5"/>
      <c r="H2734" s="5"/>
      <c r="I2734" s="5"/>
      <c r="J2734" s="5"/>
      <c r="K2734" s="5"/>
      <c r="L2734" s="5"/>
      <c r="M2734" s="5" t="s">
        <v>94</v>
      </c>
      <c r="N2734" s="5"/>
      <c r="O2734" s="5"/>
      <c r="P2734" s="5"/>
      <c r="Q2734" s="5"/>
      <c r="R2734" s="5" t="s">
        <v>86</v>
      </c>
      <c r="S2734" s="5"/>
      <c r="T2734" s="5"/>
      <c r="U2734" s="5"/>
      <c r="V2734" s="5"/>
      <c r="W2734" s="5">
        <v>7.1</v>
      </c>
    </row>
    <row r="2735" spans="1:23">
      <c r="A2735" s="7"/>
      <c r="B2735" s="2"/>
      <c r="C2735" s="2"/>
      <c r="D2735" s="2"/>
      <c r="E2735" s="2" t="s">
        <v>88</v>
      </c>
      <c r="F2735" s="2"/>
      <c r="G2735" s="2"/>
      <c r="H2735" s="2"/>
      <c r="I2735" s="2"/>
      <c r="J2735" s="2" t="s">
        <v>70</v>
      </c>
      <c r="K2735" s="2"/>
      <c r="L2735" s="2"/>
      <c r="M2735" s="2"/>
      <c r="N2735" s="2"/>
      <c r="O2735" s="2"/>
      <c r="P2735" s="2"/>
      <c r="Q2735" s="2"/>
      <c r="R2735" s="2" t="s">
        <v>86</v>
      </c>
      <c r="S2735" s="2"/>
      <c r="T2735" s="2"/>
      <c r="U2735" s="2"/>
      <c r="V2735" s="2"/>
      <c r="W2735" s="2">
        <v>5.8</v>
      </c>
    </row>
    <row r="2736" spans="1:23">
      <c r="A2736" s="7"/>
      <c r="B2736" s="5"/>
      <c r="C2736" s="5"/>
      <c r="D2736" s="5"/>
      <c r="E2736" s="5" t="s">
        <v>88</v>
      </c>
      <c r="F2736" s="5"/>
      <c r="G2736" s="5"/>
      <c r="H2736" s="5"/>
      <c r="I2736" s="5"/>
      <c r="J2736" s="5" t="s">
        <v>70</v>
      </c>
      <c r="K2736" s="5"/>
      <c r="L2736" s="5"/>
      <c r="M2736" s="5"/>
      <c r="N2736" s="5"/>
      <c r="O2736" s="5"/>
      <c r="P2736" s="5"/>
      <c r="Q2736" s="5"/>
      <c r="R2736" s="5" t="s">
        <v>86</v>
      </c>
      <c r="S2736" s="5"/>
      <c r="T2736" s="5"/>
      <c r="U2736" s="5"/>
      <c r="V2736" s="5"/>
      <c r="W2736" s="5">
        <v>7</v>
      </c>
    </row>
    <row r="2737" spans="1:23">
      <c r="A2737" s="7"/>
      <c r="B2737" s="2"/>
      <c r="C2737" s="2"/>
      <c r="D2737" s="2"/>
      <c r="E2737" s="2" t="s">
        <v>88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 t="s">
        <v>86</v>
      </c>
      <c r="S2737" s="2"/>
      <c r="T2737" s="2"/>
      <c r="U2737" s="2"/>
      <c r="V2737" s="2"/>
      <c r="W2737" s="2">
        <v>4.8</v>
      </c>
    </row>
    <row r="2738" spans="1:23">
      <c r="A2738" s="7"/>
      <c r="B2738" s="5"/>
      <c r="C2738" s="5"/>
      <c r="D2738" s="5"/>
      <c r="E2738" s="5" t="s">
        <v>88</v>
      </c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 t="s">
        <v>86</v>
      </c>
      <c r="S2738" s="5"/>
      <c r="T2738" s="5"/>
      <c r="U2738" s="5"/>
      <c r="V2738" s="5"/>
      <c r="W2738" s="5">
        <v>5.0999999999999996</v>
      </c>
    </row>
    <row r="2739" spans="1:23">
      <c r="A2739" s="7"/>
      <c r="B2739" s="5"/>
      <c r="C2739" s="5"/>
      <c r="D2739" s="5"/>
      <c r="E2739" s="5" t="s">
        <v>88</v>
      </c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 t="s">
        <v>86</v>
      </c>
      <c r="S2739" s="5"/>
      <c r="T2739" s="5"/>
      <c r="U2739" s="5"/>
      <c r="V2739" s="5"/>
      <c r="W2739" s="5">
        <v>5.6</v>
      </c>
    </row>
    <row r="2740" spans="1:23">
      <c r="A2740" s="7"/>
      <c r="B2740" s="2"/>
      <c r="C2740" s="2"/>
      <c r="D2740" s="2"/>
      <c r="E2740" s="2" t="s">
        <v>88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 t="s">
        <v>86</v>
      </c>
      <c r="S2740" s="2"/>
      <c r="T2740" s="2"/>
      <c r="U2740" s="2"/>
      <c r="V2740" s="2"/>
      <c r="W2740" s="2">
        <v>6.2</v>
      </c>
    </row>
    <row r="2741" spans="1:23">
      <c r="A2741" s="7"/>
      <c r="B2741" s="5"/>
      <c r="C2741" s="5"/>
      <c r="D2741" s="5"/>
      <c r="E2741" s="5" t="s">
        <v>88</v>
      </c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 t="s">
        <v>86</v>
      </c>
      <c r="S2741" s="5"/>
      <c r="T2741" s="5"/>
      <c r="U2741" s="5"/>
      <c r="V2741" s="5"/>
      <c r="W2741" s="5">
        <v>6.4</v>
      </c>
    </row>
    <row r="2742" spans="1:23">
      <c r="A2742" s="7"/>
      <c r="B2742" s="5"/>
      <c r="C2742" s="5"/>
      <c r="D2742" s="5"/>
      <c r="E2742" s="5" t="s">
        <v>88</v>
      </c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 t="s">
        <v>90</v>
      </c>
      <c r="Q2742" s="5" t="s">
        <v>87</v>
      </c>
      <c r="R2742" s="5"/>
      <c r="S2742" s="5"/>
      <c r="T2742" s="5"/>
      <c r="U2742" s="5"/>
      <c r="V2742" s="5"/>
      <c r="W2742" s="5">
        <v>5.4</v>
      </c>
    </row>
    <row r="2743" spans="1:23">
      <c r="A2743" s="7"/>
      <c r="B2743" s="2"/>
      <c r="C2743" s="2"/>
      <c r="D2743" s="2"/>
      <c r="E2743" s="2" t="s">
        <v>88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 t="s">
        <v>91</v>
      </c>
      <c r="P2743" s="2"/>
      <c r="Q2743" s="2" t="s">
        <v>87</v>
      </c>
      <c r="R2743" s="2"/>
      <c r="S2743" s="2"/>
      <c r="T2743" s="2"/>
      <c r="U2743" s="2"/>
      <c r="V2743" s="2"/>
      <c r="W2743" s="2">
        <v>2.1</v>
      </c>
    </row>
    <row r="2744" spans="1:23">
      <c r="A2744" s="7"/>
      <c r="B2744" s="5"/>
      <c r="C2744" s="5"/>
      <c r="D2744" s="5"/>
      <c r="E2744" s="5" t="s">
        <v>88</v>
      </c>
      <c r="F2744" s="5"/>
      <c r="G2744" s="5"/>
      <c r="H2744" s="5"/>
      <c r="I2744" s="5"/>
      <c r="J2744" s="5"/>
      <c r="K2744" s="5"/>
      <c r="L2744" s="5"/>
      <c r="M2744" s="5"/>
      <c r="N2744" s="5"/>
      <c r="O2744" s="5" t="s">
        <v>91</v>
      </c>
      <c r="P2744" s="5"/>
      <c r="Q2744" s="5" t="s">
        <v>87</v>
      </c>
      <c r="R2744" s="5"/>
      <c r="S2744" s="5"/>
      <c r="T2744" s="5"/>
      <c r="U2744" s="5"/>
      <c r="V2744" s="5"/>
      <c r="W2744" s="5">
        <v>6.8</v>
      </c>
    </row>
    <row r="2745" spans="1:23">
      <c r="A2745" s="7"/>
      <c r="B2745" s="5"/>
      <c r="C2745" s="5"/>
      <c r="D2745" s="5"/>
      <c r="E2745" s="5" t="s">
        <v>88</v>
      </c>
      <c r="F2745" s="5"/>
      <c r="G2745" s="5"/>
      <c r="H2745" s="5"/>
      <c r="I2745" s="5"/>
      <c r="J2745" s="5"/>
      <c r="K2745" s="5"/>
      <c r="L2745" s="5"/>
      <c r="M2745" s="5"/>
      <c r="N2745" s="5"/>
      <c r="O2745" s="5" t="s">
        <v>91</v>
      </c>
      <c r="P2745" s="5"/>
      <c r="Q2745" s="5" t="s">
        <v>87</v>
      </c>
      <c r="R2745" s="5"/>
      <c r="S2745" s="5"/>
      <c r="T2745" s="5"/>
      <c r="U2745" s="5"/>
      <c r="V2745" s="5"/>
      <c r="W2745" s="5">
        <v>7.7</v>
      </c>
    </row>
    <row r="2746" spans="1:23">
      <c r="A2746" s="7"/>
      <c r="B2746" s="2"/>
      <c r="C2746" s="2"/>
      <c r="D2746" s="2"/>
      <c r="E2746" s="2" t="s">
        <v>88</v>
      </c>
      <c r="F2746" s="2"/>
      <c r="G2746" s="2"/>
      <c r="H2746" s="2"/>
      <c r="I2746" s="2"/>
      <c r="J2746" s="2"/>
      <c r="K2746" s="2"/>
      <c r="L2746" s="2"/>
      <c r="M2746" s="2"/>
      <c r="N2746" s="2"/>
      <c r="O2746" s="2" t="s">
        <v>91</v>
      </c>
      <c r="P2746" s="2"/>
      <c r="Q2746" s="2" t="s">
        <v>87</v>
      </c>
      <c r="R2746" s="2"/>
      <c r="S2746" s="2"/>
      <c r="T2746" s="2"/>
      <c r="U2746" s="2"/>
      <c r="V2746" s="2"/>
      <c r="W2746" s="2">
        <v>7.8</v>
      </c>
    </row>
    <row r="2747" spans="1:23">
      <c r="A2747" s="7"/>
      <c r="B2747" s="5"/>
      <c r="C2747" s="5"/>
      <c r="D2747" s="5"/>
      <c r="E2747" s="5" t="s">
        <v>88</v>
      </c>
      <c r="F2747" s="5"/>
      <c r="G2747" s="5"/>
      <c r="H2747" s="5"/>
      <c r="I2747" s="5"/>
      <c r="J2747" s="5"/>
      <c r="K2747" s="5"/>
      <c r="L2747" s="5"/>
      <c r="M2747" s="5"/>
      <c r="N2747" s="5" t="s">
        <v>128</v>
      </c>
      <c r="O2747" s="5"/>
      <c r="P2747" s="5"/>
      <c r="Q2747" s="5" t="s">
        <v>87</v>
      </c>
      <c r="R2747" s="5"/>
      <c r="S2747" s="5"/>
      <c r="T2747" s="5"/>
      <c r="U2747" s="5"/>
      <c r="V2747" s="5"/>
      <c r="W2747" s="5">
        <v>4.2</v>
      </c>
    </row>
    <row r="2748" spans="1:23">
      <c r="A2748" s="7"/>
      <c r="B2748" s="2"/>
      <c r="C2748" s="2"/>
      <c r="D2748" s="2"/>
      <c r="E2748" s="2" t="s">
        <v>88</v>
      </c>
      <c r="F2748" s="2"/>
      <c r="G2748" s="2"/>
      <c r="H2748" s="2"/>
      <c r="I2748" s="2"/>
      <c r="J2748" s="2"/>
      <c r="K2748" s="2"/>
      <c r="L2748" s="2"/>
      <c r="M2748" s="2"/>
      <c r="N2748" s="2" t="s">
        <v>128</v>
      </c>
      <c r="O2748" s="2"/>
      <c r="P2748" s="2"/>
      <c r="Q2748" s="2" t="s">
        <v>87</v>
      </c>
      <c r="R2748" s="2"/>
      <c r="S2748" s="2"/>
      <c r="T2748" s="2"/>
      <c r="U2748" s="2"/>
      <c r="V2748" s="2"/>
      <c r="W2748" s="2">
        <v>5.4</v>
      </c>
    </row>
    <row r="2749" spans="1:23">
      <c r="A2749" s="7"/>
      <c r="B2749" s="5"/>
      <c r="C2749" s="5"/>
      <c r="D2749" s="5"/>
      <c r="E2749" s="5" t="s">
        <v>88</v>
      </c>
      <c r="F2749" s="5"/>
      <c r="G2749" s="5"/>
      <c r="H2749" s="5"/>
      <c r="I2749" s="5"/>
      <c r="J2749" s="5"/>
      <c r="K2749" s="5"/>
      <c r="L2749" s="5"/>
      <c r="M2749" s="5"/>
      <c r="N2749" s="5" t="s">
        <v>128</v>
      </c>
      <c r="O2749" s="5"/>
      <c r="P2749" s="5"/>
      <c r="Q2749" s="5" t="s">
        <v>87</v>
      </c>
      <c r="R2749" s="5"/>
      <c r="S2749" s="5"/>
      <c r="T2749" s="5"/>
      <c r="U2749" s="5"/>
      <c r="V2749" s="5"/>
      <c r="W2749" s="5">
        <v>6.2</v>
      </c>
    </row>
    <row r="2750" spans="1:23">
      <c r="A2750" s="7"/>
      <c r="B2750" s="5"/>
      <c r="C2750" s="5"/>
      <c r="D2750" s="5"/>
      <c r="E2750" s="5" t="s">
        <v>88</v>
      </c>
      <c r="F2750" s="5"/>
      <c r="G2750" s="5"/>
      <c r="H2750" s="5"/>
      <c r="I2750" s="5"/>
      <c r="J2750" s="5"/>
      <c r="K2750" s="5"/>
      <c r="L2750" s="5"/>
      <c r="M2750" s="5"/>
      <c r="N2750" s="5" t="s">
        <v>128</v>
      </c>
      <c r="O2750" s="5"/>
      <c r="P2750" s="5"/>
      <c r="Q2750" s="5" t="s">
        <v>87</v>
      </c>
      <c r="R2750" s="5"/>
      <c r="S2750" s="5"/>
      <c r="T2750" s="5"/>
      <c r="U2750" s="5"/>
      <c r="V2750" s="5"/>
      <c r="W2750" s="5">
        <v>7.2</v>
      </c>
    </row>
    <row r="2751" spans="1:23">
      <c r="A2751" s="7"/>
      <c r="B2751" s="2"/>
      <c r="C2751" s="2"/>
      <c r="D2751" s="2"/>
      <c r="E2751" s="2" t="s">
        <v>88</v>
      </c>
      <c r="F2751" s="2"/>
      <c r="G2751" s="2"/>
      <c r="H2751" s="2"/>
      <c r="I2751" s="2"/>
      <c r="J2751" s="2"/>
      <c r="K2751" s="2"/>
      <c r="L2751" s="2"/>
      <c r="M2751" s="2"/>
      <c r="N2751" s="2" t="s">
        <v>128</v>
      </c>
      <c r="O2751" s="2"/>
      <c r="P2751" s="2"/>
      <c r="Q2751" s="2" t="s">
        <v>87</v>
      </c>
      <c r="R2751" s="2"/>
      <c r="S2751" s="2"/>
      <c r="T2751" s="2"/>
      <c r="U2751" s="2"/>
      <c r="V2751" s="2"/>
      <c r="W2751" s="2">
        <v>8.3000000000000007</v>
      </c>
    </row>
    <row r="2752" spans="1:23">
      <c r="A2752" s="7"/>
      <c r="B2752" s="2"/>
      <c r="C2752" s="2"/>
      <c r="D2752" s="2"/>
      <c r="E2752" s="2" t="s">
        <v>88</v>
      </c>
      <c r="F2752" s="2"/>
      <c r="G2752" s="2"/>
      <c r="H2752" s="2"/>
      <c r="I2752" s="2"/>
      <c r="J2752" s="2" t="s">
        <v>70</v>
      </c>
      <c r="K2752" s="2"/>
      <c r="L2752" s="2"/>
      <c r="M2752" s="2" t="s">
        <v>94</v>
      </c>
      <c r="N2752" s="2"/>
      <c r="O2752" s="2"/>
      <c r="P2752" s="2"/>
      <c r="Q2752" s="2" t="s">
        <v>87</v>
      </c>
      <c r="R2752" s="2"/>
      <c r="S2752" s="2"/>
      <c r="T2752" s="2"/>
      <c r="U2752" s="2"/>
      <c r="V2752" s="2"/>
      <c r="W2752" s="2">
        <v>4.5</v>
      </c>
    </row>
    <row r="2753" spans="1:23">
      <c r="A2753" s="7"/>
      <c r="B2753" s="5"/>
      <c r="C2753" s="5"/>
      <c r="D2753" s="5"/>
      <c r="E2753" s="5" t="s">
        <v>88</v>
      </c>
      <c r="F2753" s="5"/>
      <c r="G2753" s="5"/>
      <c r="H2753" s="5"/>
      <c r="I2753" s="5"/>
      <c r="J2753" s="5" t="s">
        <v>70</v>
      </c>
      <c r="K2753" s="5"/>
      <c r="L2753" s="5"/>
      <c r="M2753" s="5" t="s">
        <v>94</v>
      </c>
      <c r="N2753" s="5"/>
      <c r="O2753" s="5"/>
      <c r="P2753" s="5"/>
      <c r="Q2753" s="5" t="s">
        <v>87</v>
      </c>
      <c r="R2753" s="5"/>
      <c r="S2753" s="5"/>
      <c r="T2753" s="5"/>
      <c r="U2753" s="5"/>
      <c r="V2753" s="5"/>
      <c r="W2753" s="5">
        <v>5.3</v>
      </c>
    </row>
    <row r="2754" spans="1:23">
      <c r="A2754" s="7"/>
      <c r="B2754" s="2"/>
      <c r="C2754" s="2"/>
      <c r="D2754" s="2"/>
      <c r="E2754" s="2" t="s">
        <v>88</v>
      </c>
      <c r="F2754" s="2"/>
      <c r="G2754" s="2"/>
      <c r="H2754" s="2"/>
      <c r="I2754" s="2"/>
      <c r="J2754" s="2"/>
      <c r="K2754" s="2"/>
      <c r="L2754" s="2"/>
      <c r="M2754" s="2" t="s">
        <v>94</v>
      </c>
      <c r="N2754" s="2"/>
      <c r="O2754" s="2"/>
      <c r="P2754" s="2"/>
      <c r="Q2754" s="2" t="s">
        <v>87</v>
      </c>
      <c r="R2754" s="2"/>
      <c r="S2754" s="2"/>
      <c r="T2754" s="2"/>
      <c r="U2754" s="2"/>
      <c r="V2754" s="2"/>
      <c r="W2754" s="2">
        <v>5.0999999999999996</v>
      </c>
    </row>
    <row r="2755" spans="1:23">
      <c r="A2755" s="7"/>
      <c r="B2755" s="2"/>
      <c r="C2755" s="2"/>
      <c r="D2755" s="2"/>
      <c r="E2755" s="2" t="s">
        <v>88</v>
      </c>
      <c r="F2755" s="2"/>
      <c r="G2755" s="2"/>
      <c r="H2755" s="2"/>
      <c r="I2755" s="2"/>
      <c r="J2755" s="2"/>
      <c r="K2755" s="2"/>
      <c r="L2755" s="2"/>
      <c r="M2755" s="2" t="s">
        <v>94</v>
      </c>
      <c r="N2755" s="2"/>
      <c r="O2755" s="2"/>
      <c r="P2755" s="2"/>
      <c r="Q2755" s="2" t="s">
        <v>87</v>
      </c>
      <c r="R2755" s="2"/>
      <c r="S2755" s="2"/>
      <c r="T2755" s="2"/>
      <c r="U2755" s="2"/>
      <c r="V2755" s="2"/>
      <c r="W2755" s="2">
        <v>6.9</v>
      </c>
    </row>
    <row r="2756" spans="1:23">
      <c r="A2756" s="7"/>
      <c r="B2756" s="2"/>
      <c r="C2756" s="2"/>
      <c r="D2756" s="2"/>
      <c r="E2756" s="2" t="s">
        <v>88</v>
      </c>
      <c r="F2756" s="2"/>
      <c r="G2756" s="2"/>
      <c r="H2756" s="2"/>
      <c r="I2756" s="2"/>
      <c r="J2756" s="2" t="s">
        <v>70</v>
      </c>
      <c r="K2756" s="2"/>
      <c r="L2756" s="2"/>
      <c r="M2756" s="2"/>
      <c r="N2756" s="2"/>
      <c r="O2756" s="2"/>
      <c r="P2756" s="2"/>
      <c r="Q2756" s="2" t="s">
        <v>87</v>
      </c>
      <c r="R2756" s="2"/>
      <c r="S2756" s="2"/>
      <c r="T2756" s="2"/>
      <c r="U2756" s="2"/>
      <c r="V2756" s="2"/>
      <c r="W2756" s="2">
        <v>5.2</v>
      </c>
    </row>
    <row r="2757" spans="1:23">
      <c r="A2757" s="7"/>
      <c r="B2757" s="5"/>
      <c r="C2757" s="5"/>
      <c r="D2757" s="5"/>
      <c r="E2757" s="5" t="s">
        <v>88</v>
      </c>
      <c r="F2757" s="5"/>
      <c r="G2757" s="5"/>
      <c r="H2757" s="5"/>
      <c r="I2757" s="5"/>
      <c r="J2757" s="5" t="s">
        <v>70</v>
      </c>
      <c r="K2757" s="5"/>
      <c r="L2757" s="5"/>
      <c r="M2757" s="5"/>
      <c r="N2757" s="5"/>
      <c r="O2757" s="5"/>
      <c r="P2757" s="5"/>
      <c r="Q2757" s="5" t="s">
        <v>87</v>
      </c>
      <c r="R2757" s="5"/>
      <c r="S2757" s="5"/>
      <c r="T2757" s="5"/>
      <c r="U2757" s="5"/>
      <c r="V2757" s="5"/>
      <c r="W2757" s="5">
        <v>5.3</v>
      </c>
    </row>
    <row r="2758" spans="1:23">
      <c r="A2758" s="7"/>
      <c r="B2758" s="2"/>
      <c r="C2758" s="2"/>
      <c r="D2758" s="2"/>
      <c r="E2758" s="2" t="s">
        <v>88</v>
      </c>
      <c r="F2758" s="2"/>
      <c r="G2758" s="2"/>
      <c r="H2758" s="2"/>
      <c r="I2758" s="2"/>
      <c r="J2758" s="2" t="s">
        <v>70</v>
      </c>
      <c r="K2758" s="2"/>
      <c r="L2758" s="2"/>
      <c r="M2758" s="2"/>
      <c r="N2758" s="2"/>
      <c r="O2758" s="2"/>
      <c r="P2758" s="2"/>
      <c r="Q2758" s="2" t="s">
        <v>87</v>
      </c>
      <c r="R2758" s="2"/>
      <c r="S2758" s="2"/>
      <c r="T2758" s="2"/>
      <c r="U2758" s="2"/>
      <c r="V2758" s="2"/>
      <c r="W2758" s="2">
        <v>5.3</v>
      </c>
    </row>
    <row r="2759" spans="1:23">
      <c r="A2759" s="7"/>
      <c r="B2759" s="2"/>
      <c r="C2759" s="2"/>
      <c r="D2759" s="2"/>
      <c r="E2759" s="2" t="s">
        <v>88</v>
      </c>
      <c r="F2759" s="2"/>
      <c r="G2759" s="2"/>
      <c r="H2759" s="2"/>
      <c r="I2759" s="2"/>
      <c r="J2759" s="2" t="s">
        <v>70</v>
      </c>
      <c r="K2759" s="2"/>
      <c r="L2759" s="2"/>
      <c r="M2759" s="2"/>
      <c r="N2759" s="2"/>
      <c r="O2759" s="2"/>
      <c r="P2759" s="2"/>
      <c r="Q2759" s="2" t="s">
        <v>87</v>
      </c>
      <c r="R2759" s="2"/>
      <c r="S2759" s="2"/>
      <c r="T2759" s="2"/>
      <c r="U2759" s="2"/>
      <c r="V2759" s="2"/>
      <c r="W2759" s="2">
        <v>6</v>
      </c>
    </row>
    <row r="2760" spans="1:23">
      <c r="A2760" s="7"/>
      <c r="B2760" s="2"/>
      <c r="C2760" s="2"/>
      <c r="D2760" s="2"/>
      <c r="E2760" s="2" t="s">
        <v>88</v>
      </c>
      <c r="F2760" s="2"/>
      <c r="G2760" s="2"/>
      <c r="H2760" s="2"/>
      <c r="I2760" s="2"/>
      <c r="J2760" s="2" t="s">
        <v>70</v>
      </c>
      <c r="K2760" s="2"/>
      <c r="L2760" s="2"/>
      <c r="M2760" s="2"/>
      <c r="N2760" s="2"/>
      <c r="O2760" s="2"/>
      <c r="P2760" s="2"/>
      <c r="Q2760" s="2" t="s">
        <v>87</v>
      </c>
      <c r="R2760" s="2"/>
      <c r="S2760" s="2"/>
      <c r="T2760" s="2"/>
      <c r="U2760" s="2"/>
      <c r="V2760" s="2"/>
      <c r="W2760" s="2">
        <v>6.1</v>
      </c>
    </row>
    <row r="2761" spans="1:23">
      <c r="A2761" s="7"/>
      <c r="B2761" s="2"/>
      <c r="C2761" s="2"/>
      <c r="D2761" s="2"/>
      <c r="E2761" s="2" t="s">
        <v>88</v>
      </c>
      <c r="F2761" s="2"/>
      <c r="G2761" s="2"/>
      <c r="H2761" s="2"/>
      <c r="I2761" s="2"/>
      <c r="J2761" s="2" t="s">
        <v>70</v>
      </c>
      <c r="K2761" s="2"/>
      <c r="L2761" s="2"/>
      <c r="M2761" s="2"/>
      <c r="N2761" s="2"/>
      <c r="O2761" s="2"/>
      <c r="P2761" s="2"/>
      <c r="Q2761" s="2" t="s">
        <v>87</v>
      </c>
      <c r="R2761" s="2"/>
      <c r="S2761" s="2"/>
      <c r="T2761" s="2"/>
      <c r="U2761" s="2"/>
      <c r="V2761" s="2"/>
      <c r="W2761" s="2">
        <v>6.2</v>
      </c>
    </row>
    <row r="2762" spans="1:23">
      <c r="A2762" s="7"/>
      <c r="B2762" s="5"/>
      <c r="C2762" s="5"/>
      <c r="D2762" s="5"/>
      <c r="E2762" s="5" t="s">
        <v>88</v>
      </c>
      <c r="F2762" s="5"/>
      <c r="G2762" s="5"/>
      <c r="H2762" s="5"/>
      <c r="I2762" s="5"/>
      <c r="J2762" s="5" t="s">
        <v>70</v>
      </c>
      <c r="K2762" s="5"/>
      <c r="L2762" s="5"/>
      <c r="M2762" s="5"/>
      <c r="N2762" s="5"/>
      <c r="O2762" s="5"/>
      <c r="P2762" s="5"/>
      <c r="Q2762" s="5" t="s">
        <v>87</v>
      </c>
      <c r="R2762" s="5"/>
      <c r="S2762" s="5"/>
      <c r="T2762" s="5"/>
      <c r="U2762" s="5"/>
      <c r="V2762" s="5"/>
      <c r="W2762" s="5">
        <v>6.4</v>
      </c>
    </row>
    <row r="2763" spans="1:23">
      <c r="A2763" s="7"/>
      <c r="B2763" s="2"/>
      <c r="C2763" s="2"/>
      <c r="D2763" s="2"/>
      <c r="E2763" s="2" t="s">
        <v>88</v>
      </c>
      <c r="F2763" s="2"/>
      <c r="G2763" s="2"/>
      <c r="H2763" s="2"/>
      <c r="I2763" s="2"/>
      <c r="J2763" s="2" t="s">
        <v>70</v>
      </c>
      <c r="K2763" s="2"/>
      <c r="L2763" s="2"/>
      <c r="M2763" s="2"/>
      <c r="N2763" s="2"/>
      <c r="O2763" s="2"/>
      <c r="P2763" s="2"/>
      <c r="Q2763" s="2" t="s">
        <v>87</v>
      </c>
      <c r="R2763" s="2"/>
      <c r="S2763" s="2"/>
      <c r="T2763" s="2"/>
      <c r="U2763" s="2"/>
      <c r="V2763" s="2"/>
      <c r="W2763" s="2">
        <v>6.4</v>
      </c>
    </row>
    <row r="2764" spans="1:23">
      <c r="A2764" s="7"/>
      <c r="B2764" s="5"/>
      <c r="C2764" s="5"/>
      <c r="D2764" s="5"/>
      <c r="E2764" s="5" t="s">
        <v>88</v>
      </c>
      <c r="F2764" s="5"/>
      <c r="G2764" s="5"/>
      <c r="H2764" s="5"/>
      <c r="I2764" s="5"/>
      <c r="J2764" s="5" t="s">
        <v>70</v>
      </c>
      <c r="K2764" s="5"/>
      <c r="L2764" s="5"/>
      <c r="M2764" s="5"/>
      <c r="N2764" s="5"/>
      <c r="O2764" s="5"/>
      <c r="P2764" s="5"/>
      <c r="Q2764" s="5" t="s">
        <v>87</v>
      </c>
      <c r="R2764" s="5"/>
      <c r="S2764" s="5"/>
      <c r="T2764" s="5"/>
      <c r="U2764" s="5"/>
      <c r="V2764" s="5"/>
      <c r="W2764" s="5">
        <v>6.4</v>
      </c>
    </row>
    <row r="2765" spans="1:23">
      <c r="A2765" s="7"/>
      <c r="B2765" s="5"/>
      <c r="C2765" s="5"/>
      <c r="D2765" s="5"/>
      <c r="E2765" s="5" t="s">
        <v>88</v>
      </c>
      <c r="F2765" s="5"/>
      <c r="G2765" s="5"/>
      <c r="H2765" s="5"/>
      <c r="I2765" s="5"/>
      <c r="J2765" s="5" t="s">
        <v>70</v>
      </c>
      <c r="K2765" s="5"/>
      <c r="L2765" s="5"/>
      <c r="M2765" s="5"/>
      <c r="N2765" s="5"/>
      <c r="O2765" s="5"/>
      <c r="P2765" s="5"/>
      <c r="Q2765" s="5" t="s">
        <v>87</v>
      </c>
      <c r="R2765" s="5"/>
      <c r="S2765" s="5"/>
      <c r="T2765" s="5"/>
      <c r="U2765" s="5"/>
      <c r="V2765" s="5"/>
      <c r="W2765" s="5">
        <v>6.7</v>
      </c>
    </row>
    <row r="2766" spans="1:23">
      <c r="A2766" s="7"/>
      <c r="B2766" s="2"/>
      <c r="C2766" s="2"/>
      <c r="D2766" s="2"/>
      <c r="E2766" s="2" t="s">
        <v>88</v>
      </c>
      <c r="F2766" s="2"/>
      <c r="G2766" s="2"/>
      <c r="H2766" s="2"/>
      <c r="I2766" s="2"/>
      <c r="J2766" s="2" t="s">
        <v>70</v>
      </c>
      <c r="K2766" s="2"/>
      <c r="L2766" s="2"/>
      <c r="M2766" s="2"/>
      <c r="N2766" s="2"/>
      <c r="O2766" s="2"/>
      <c r="P2766" s="2"/>
      <c r="Q2766" s="2" t="s">
        <v>87</v>
      </c>
      <c r="R2766" s="2"/>
      <c r="S2766" s="2"/>
      <c r="T2766" s="2"/>
      <c r="U2766" s="2"/>
      <c r="V2766" s="2"/>
      <c r="W2766" s="2">
        <v>6.8</v>
      </c>
    </row>
    <row r="2767" spans="1:23">
      <c r="A2767" s="7"/>
      <c r="B2767" s="2"/>
      <c r="C2767" s="2"/>
      <c r="D2767" s="2"/>
      <c r="E2767" s="2" t="s">
        <v>88</v>
      </c>
      <c r="F2767" s="2"/>
      <c r="G2767" s="2"/>
      <c r="H2767" s="2"/>
      <c r="I2767" s="2"/>
      <c r="J2767" s="2" t="s">
        <v>70</v>
      </c>
      <c r="K2767" s="2"/>
      <c r="L2767" s="2"/>
      <c r="M2767" s="2"/>
      <c r="N2767" s="2"/>
      <c r="O2767" s="2"/>
      <c r="P2767" s="2"/>
      <c r="Q2767" s="2" t="s">
        <v>87</v>
      </c>
      <c r="R2767" s="2"/>
      <c r="S2767" s="2"/>
      <c r="T2767" s="2"/>
      <c r="U2767" s="2"/>
      <c r="V2767" s="2"/>
      <c r="W2767" s="2">
        <v>7.7</v>
      </c>
    </row>
    <row r="2768" spans="1:23">
      <c r="A2768" s="7"/>
      <c r="B2768" s="5"/>
      <c r="C2768" s="5"/>
      <c r="D2768" s="5"/>
      <c r="E2768" s="5" t="s">
        <v>88</v>
      </c>
      <c r="F2768" s="5"/>
      <c r="G2768" s="5"/>
      <c r="H2768" s="5"/>
      <c r="I2768" s="5"/>
      <c r="J2768" s="5" t="s">
        <v>70</v>
      </c>
      <c r="K2768" s="5"/>
      <c r="L2768" s="5"/>
      <c r="M2768" s="5"/>
      <c r="N2768" s="5"/>
      <c r="O2768" s="5"/>
      <c r="P2768" s="5"/>
      <c r="Q2768" s="5" t="s">
        <v>87</v>
      </c>
      <c r="R2768" s="5"/>
      <c r="S2768" s="5"/>
      <c r="T2768" s="5"/>
      <c r="U2768" s="5"/>
      <c r="V2768" s="5"/>
      <c r="W2768" s="5">
        <v>8.1</v>
      </c>
    </row>
    <row r="2769" spans="1:23">
      <c r="A2769" s="7"/>
      <c r="B2769" s="5"/>
      <c r="C2769" s="5"/>
      <c r="D2769" s="5"/>
      <c r="E2769" s="5" t="s">
        <v>88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 t="s">
        <v>87</v>
      </c>
      <c r="R2769" s="5"/>
      <c r="S2769" s="5"/>
      <c r="T2769" s="5"/>
      <c r="U2769" s="5"/>
      <c r="V2769" s="5"/>
      <c r="W2769" s="5">
        <v>2.7</v>
      </c>
    </row>
    <row r="2770" spans="1:23">
      <c r="A2770" s="7"/>
      <c r="B2770" s="5"/>
      <c r="C2770" s="5"/>
      <c r="D2770" s="5"/>
      <c r="E2770" s="5" t="s">
        <v>88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 t="s">
        <v>87</v>
      </c>
      <c r="R2770" s="5"/>
      <c r="S2770" s="5"/>
      <c r="T2770" s="5"/>
      <c r="U2770" s="5"/>
      <c r="V2770" s="5"/>
      <c r="W2770" s="5">
        <v>3.1</v>
      </c>
    </row>
    <row r="2771" spans="1:23">
      <c r="A2771" s="7"/>
      <c r="B2771" s="5"/>
      <c r="C2771" s="5"/>
      <c r="D2771" s="5"/>
      <c r="E2771" s="5" t="s">
        <v>88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 t="s">
        <v>87</v>
      </c>
      <c r="R2771" s="5"/>
      <c r="S2771" s="5"/>
      <c r="T2771" s="5"/>
      <c r="U2771" s="5"/>
      <c r="V2771" s="5"/>
      <c r="W2771" s="5">
        <v>3.6</v>
      </c>
    </row>
    <row r="2772" spans="1:23">
      <c r="A2772" s="7"/>
      <c r="B2772" s="2"/>
      <c r="C2772" s="2"/>
      <c r="D2772" s="2"/>
      <c r="E2772" s="2" t="s">
        <v>88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 t="s">
        <v>87</v>
      </c>
      <c r="R2772" s="2"/>
      <c r="S2772" s="2"/>
      <c r="T2772" s="2"/>
      <c r="U2772" s="2"/>
      <c r="V2772" s="2"/>
      <c r="W2772" s="2">
        <v>3.9</v>
      </c>
    </row>
    <row r="2773" spans="1:23">
      <c r="A2773" s="7"/>
      <c r="B2773" s="5"/>
      <c r="C2773" s="5"/>
      <c r="D2773" s="5"/>
      <c r="E2773" s="5" t="s">
        <v>88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 t="s">
        <v>87</v>
      </c>
      <c r="R2773" s="5"/>
      <c r="S2773" s="5"/>
      <c r="T2773" s="5"/>
      <c r="U2773" s="5"/>
      <c r="V2773" s="5"/>
      <c r="W2773" s="5">
        <v>4.4000000000000004</v>
      </c>
    </row>
    <row r="2774" spans="1:23">
      <c r="A2774" s="7"/>
      <c r="B2774" s="5"/>
      <c r="C2774" s="5"/>
      <c r="D2774" s="5"/>
      <c r="E2774" s="5" t="s">
        <v>88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 t="s">
        <v>87</v>
      </c>
      <c r="R2774" s="5"/>
      <c r="S2774" s="5"/>
      <c r="T2774" s="5"/>
      <c r="U2774" s="5"/>
      <c r="V2774" s="5"/>
      <c r="W2774" s="5">
        <v>4.4000000000000004</v>
      </c>
    </row>
    <row r="2775" spans="1:23">
      <c r="A2775" s="7"/>
      <c r="B2775" s="5"/>
      <c r="C2775" s="5"/>
      <c r="D2775" s="5"/>
      <c r="E2775" s="5" t="s">
        <v>88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 t="s">
        <v>87</v>
      </c>
      <c r="R2775" s="5"/>
      <c r="S2775" s="5"/>
      <c r="T2775" s="5"/>
      <c r="U2775" s="5"/>
      <c r="V2775" s="5"/>
      <c r="W2775" s="5">
        <v>4.5999999999999996</v>
      </c>
    </row>
    <row r="2776" spans="1:23">
      <c r="A2776" s="7"/>
      <c r="B2776" s="5"/>
      <c r="C2776" s="5"/>
      <c r="D2776" s="5"/>
      <c r="E2776" s="5" t="s">
        <v>88</v>
      </c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 t="s">
        <v>87</v>
      </c>
      <c r="R2776" s="5"/>
      <c r="S2776" s="5"/>
      <c r="T2776" s="5"/>
      <c r="U2776" s="5"/>
      <c r="V2776" s="5"/>
      <c r="W2776" s="5">
        <v>4.7</v>
      </c>
    </row>
    <row r="2777" spans="1:23">
      <c r="A2777" s="7"/>
      <c r="B2777" s="2"/>
      <c r="C2777" s="2"/>
      <c r="D2777" s="2"/>
      <c r="E2777" s="2" t="s">
        <v>88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 t="s">
        <v>87</v>
      </c>
      <c r="R2777" s="2"/>
      <c r="S2777" s="2"/>
      <c r="T2777" s="2"/>
      <c r="U2777" s="2"/>
      <c r="V2777" s="2"/>
      <c r="W2777" s="2">
        <v>4.8</v>
      </c>
    </row>
    <row r="2778" spans="1:23">
      <c r="A2778" s="7"/>
      <c r="B2778" s="2"/>
      <c r="C2778" s="2"/>
      <c r="D2778" s="2"/>
      <c r="E2778" s="2" t="s">
        <v>88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 t="s">
        <v>87</v>
      </c>
      <c r="R2778" s="2"/>
      <c r="S2778" s="2"/>
      <c r="T2778" s="2"/>
      <c r="U2778" s="2"/>
      <c r="V2778" s="2"/>
      <c r="W2778" s="2">
        <v>4.9000000000000004</v>
      </c>
    </row>
    <row r="2779" spans="1:23">
      <c r="A2779" s="7"/>
      <c r="B2779" s="5"/>
      <c r="C2779" s="5"/>
      <c r="D2779" s="5"/>
      <c r="E2779" s="5" t="s">
        <v>88</v>
      </c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 t="s">
        <v>87</v>
      </c>
      <c r="R2779" s="5"/>
      <c r="S2779" s="5"/>
      <c r="T2779" s="5"/>
      <c r="U2779" s="5"/>
      <c r="V2779" s="5"/>
      <c r="W2779" s="5">
        <v>4.9000000000000004</v>
      </c>
    </row>
    <row r="2780" spans="1:23">
      <c r="A2780" s="7"/>
      <c r="B2780" s="2"/>
      <c r="C2780" s="2"/>
      <c r="D2780" s="2"/>
      <c r="E2780" s="2" t="s">
        <v>88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 t="s">
        <v>87</v>
      </c>
      <c r="R2780" s="2"/>
      <c r="S2780" s="2"/>
      <c r="T2780" s="2"/>
      <c r="U2780" s="2"/>
      <c r="V2780" s="2"/>
      <c r="W2780" s="2">
        <v>4.9000000000000004</v>
      </c>
    </row>
    <row r="2781" spans="1:23">
      <c r="A2781" s="7"/>
      <c r="B2781" s="2"/>
      <c r="C2781" s="2"/>
      <c r="D2781" s="2"/>
      <c r="E2781" s="2" t="s">
        <v>88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 t="s">
        <v>87</v>
      </c>
      <c r="R2781" s="2"/>
      <c r="S2781" s="2"/>
      <c r="T2781" s="2"/>
      <c r="U2781" s="2"/>
      <c r="V2781" s="2"/>
      <c r="W2781" s="2">
        <v>5</v>
      </c>
    </row>
    <row r="2782" spans="1:23">
      <c r="A2782" s="7"/>
      <c r="B2782" s="5"/>
      <c r="C2782" s="5"/>
      <c r="D2782" s="5"/>
      <c r="E2782" s="5" t="s">
        <v>88</v>
      </c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 t="s">
        <v>87</v>
      </c>
      <c r="R2782" s="5"/>
      <c r="S2782" s="5"/>
      <c r="T2782" s="5"/>
      <c r="U2782" s="5"/>
      <c r="V2782" s="5"/>
      <c r="W2782" s="5">
        <v>5</v>
      </c>
    </row>
    <row r="2783" spans="1:23">
      <c r="A2783" s="7"/>
      <c r="B2783" s="2"/>
      <c r="C2783" s="2"/>
      <c r="D2783" s="2"/>
      <c r="E2783" s="2" t="s">
        <v>88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 t="s">
        <v>87</v>
      </c>
      <c r="R2783" s="2"/>
      <c r="S2783" s="2"/>
      <c r="T2783" s="2"/>
      <c r="U2783" s="2"/>
      <c r="V2783" s="2"/>
      <c r="W2783" s="2">
        <v>5.0999999999999996</v>
      </c>
    </row>
    <row r="2784" spans="1:23">
      <c r="A2784" s="7"/>
      <c r="B2784" s="2"/>
      <c r="C2784" s="2"/>
      <c r="D2784" s="2"/>
      <c r="E2784" s="2" t="s">
        <v>88</v>
      </c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 t="s">
        <v>87</v>
      </c>
      <c r="R2784" s="2"/>
      <c r="S2784" s="2"/>
      <c r="T2784" s="2"/>
      <c r="U2784" s="2"/>
      <c r="V2784" s="2"/>
      <c r="W2784" s="2">
        <v>5.0999999999999996</v>
      </c>
    </row>
    <row r="2785" spans="1:23">
      <c r="A2785" s="7"/>
      <c r="B2785" s="2"/>
      <c r="C2785" s="2"/>
      <c r="D2785" s="2"/>
      <c r="E2785" s="2" t="s">
        <v>88</v>
      </c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 t="s">
        <v>87</v>
      </c>
      <c r="R2785" s="2"/>
      <c r="S2785" s="2"/>
      <c r="T2785" s="2"/>
      <c r="U2785" s="2"/>
      <c r="V2785" s="2"/>
      <c r="W2785" s="2">
        <v>5.2</v>
      </c>
    </row>
    <row r="2786" spans="1:23">
      <c r="A2786" s="7"/>
      <c r="B2786" s="2"/>
      <c r="C2786" s="2"/>
      <c r="D2786" s="2"/>
      <c r="E2786" s="2" t="s">
        <v>88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 t="s">
        <v>87</v>
      </c>
      <c r="R2786" s="2"/>
      <c r="S2786" s="2"/>
      <c r="T2786" s="2"/>
      <c r="U2786" s="2"/>
      <c r="V2786" s="2"/>
      <c r="W2786" s="2">
        <v>5.2</v>
      </c>
    </row>
    <row r="2787" spans="1:23">
      <c r="A2787" s="7"/>
      <c r="B2787" s="2"/>
      <c r="C2787" s="2"/>
      <c r="D2787" s="2"/>
      <c r="E2787" s="2" t="s">
        <v>88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 t="s">
        <v>87</v>
      </c>
      <c r="R2787" s="2"/>
      <c r="S2787" s="2"/>
      <c r="T2787" s="2"/>
      <c r="U2787" s="2"/>
      <c r="V2787" s="2"/>
      <c r="W2787" s="2">
        <v>5.3</v>
      </c>
    </row>
    <row r="2788" spans="1:23">
      <c r="A2788" s="7"/>
      <c r="B2788" s="5"/>
      <c r="C2788" s="5"/>
      <c r="D2788" s="5"/>
      <c r="E2788" s="5" t="s">
        <v>88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 t="s">
        <v>87</v>
      </c>
      <c r="R2788" s="5"/>
      <c r="S2788" s="5"/>
      <c r="T2788" s="5"/>
      <c r="U2788" s="5"/>
      <c r="V2788" s="5"/>
      <c r="W2788" s="5">
        <v>5.3</v>
      </c>
    </row>
    <row r="2789" spans="1:23">
      <c r="A2789" s="7"/>
      <c r="B2789" s="5"/>
      <c r="C2789" s="5"/>
      <c r="D2789" s="5"/>
      <c r="E2789" s="5" t="s">
        <v>88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 t="s">
        <v>87</v>
      </c>
      <c r="R2789" s="5"/>
      <c r="S2789" s="5"/>
      <c r="T2789" s="5"/>
      <c r="U2789" s="5"/>
      <c r="V2789" s="5"/>
      <c r="W2789" s="5">
        <v>5.3</v>
      </c>
    </row>
    <row r="2790" spans="1:23">
      <c r="A2790" s="7"/>
      <c r="B2790" s="2"/>
      <c r="C2790" s="2"/>
      <c r="D2790" s="2"/>
      <c r="E2790" s="2" t="s">
        <v>88</v>
      </c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 t="s">
        <v>87</v>
      </c>
      <c r="R2790" s="2"/>
      <c r="S2790" s="2"/>
      <c r="T2790" s="2"/>
      <c r="U2790" s="2"/>
      <c r="V2790" s="2"/>
      <c r="W2790" s="2">
        <v>5.3</v>
      </c>
    </row>
    <row r="2791" spans="1:23">
      <c r="A2791" s="7"/>
      <c r="B2791" s="5"/>
      <c r="C2791" s="5"/>
      <c r="D2791" s="5"/>
      <c r="E2791" s="5" t="s">
        <v>88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 t="s">
        <v>87</v>
      </c>
      <c r="R2791" s="5"/>
      <c r="S2791" s="5"/>
      <c r="T2791" s="5"/>
      <c r="U2791" s="5"/>
      <c r="V2791" s="5"/>
      <c r="W2791" s="5">
        <v>5.3</v>
      </c>
    </row>
    <row r="2792" spans="1:23">
      <c r="A2792" s="7"/>
      <c r="B2792" s="2"/>
      <c r="C2792" s="2"/>
      <c r="D2792" s="2"/>
      <c r="E2792" s="2" t="s">
        <v>88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 t="s">
        <v>87</v>
      </c>
      <c r="R2792" s="2"/>
      <c r="S2792" s="2"/>
      <c r="T2792" s="2"/>
      <c r="U2792" s="2"/>
      <c r="V2792" s="2"/>
      <c r="W2792" s="2">
        <v>5.3</v>
      </c>
    </row>
    <row r="2793" spans="1:23">
      <c r="A2793" s="7"/>
      <c r="B2793" s="5"/>
      <c r="C2793" s="5"/>
      <c r="D2793" s="5"/>
      <c r="E2793" s="5" t="s">
        <v>88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 t="s">
        <v>87</v>
      </c>
      <c r="R2793" s="5"/>
      <c r="S2793" s="5"/>
      <c r="T2793" s="5"/>
      <c r="U2793" s="5"/>
      <c r="V2793" s="5"/>
      <c r="W2793" s="5">
        <v>5.3</v>
      </c>
    </row>
    <row r="2794" spans="1:23">
      <c r="A2794" s="7"/>
      <c r="B2794" s="5"/>
      <c r="C2794" s="5"/>
      <c r="D2794" s="5"/>
      <c r="E2794" s="5" t="s">
        <v>88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 t="s">
        <v>87</v>
      </c>
      <c r="R2794" s="5"/>
      <c r="S2794" s="5"/>
      <c r="T2794" s="5"/>
      <c r="U2794" s="5"/>
      <c r="V2794" s="5"/>
      <c r="W2794" s="5">
        <v>5.3</v>
      </c>
    </row>
    <row r="2795" spans="1:23">
      <c r="A2795" s="7"/>
      <c r="B2795" s="2"/>
      <c r="C2795" s="2"/>
      <c r="D2795" s="2"/>
      <c r="E2795" s="2" t="s">
        <v>88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 t="s">
        <v>87</v>
      </c>
      <c r="R2795" s="2"/>
      <c r="S2795" s="2"/>
      <c r="T2795" s="2"/>
      <c r="U2795" s="2"/>
      <c r="V2795" s="2"/>
      <c r="W2795" s="2">
        <v>5.3</v>
      </c>
    </row>
    <row r="2796" spans="1:23">
      <c r="A2796" s="7"/>
      <c r="B2796" s="5"/>
      <c r="C2796" s="5"/>
      <c r="D2796" s="5"/>
      <c r="E2796" s="5" t="s">
        <v>88</v>
      </c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 t="s">
        <v>87</v>
      </c>
      <c r="R2796" s="5"/>
      <c r="S2796" s="5"/>
      <c r="T2796" s="5"/>
      <c r="U2796" s="5"/>
      <c r="V2796" s="5"/>
      <c r="W2796" s="5">
        <v>5.3</v>
      </c>
    </row>
    <row r="2797" spans="1:23">
      <c r="A2797" s="7"/>
      <c r="B2797" s="2"/>
      <c r="C2797" s="2"/>
      <c r="D2797" s="2"/>
      <c r="E2797" s="2" t="s">
        <v>88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 t="s">
        <v>87</v>
      </c>
      <c r="R2797" s="2"/>
      <c r="S2797" s="2"/>
      <c r="T2797" s="2"/>
      <c r="U2797" s="2"/>
      <c r="V2797" s="2"/>
      <c r="W2797" s="2">
        <v>5.4</v>
      </c>
    </row>
    <row r="2798" spans="1:23">
      <c r="A2798" s="7"/>
      <c r="B2798" s="5"/>
      <c r="C2798" s="5"/>
      <c r="D2798" s="5"/>
      <c r="E2798" s="5" t="s">
        <v>88</v>
      </c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 t="s">
        <v>87</v>
      </c>
      <c r="R2798" s="5"/>
      <c r="S2798" s="5"/>
      <c r="T2798" s="5"/>
      <c r="U2798" s="5"/>
      <c r="V2798" s="5"/>
      <c r="W2798" s="5">
        <v>5.4</v>
      </c>
    </row>
    <row r="2799" spans="1:23">
      <c r="A2799" s="7"/>
      <c r="B2799" s="5"/>
      <c r="C2799" s="5"/>
      <c r="D2799" s="5"/>
      <c r="E2799" s="5" t="s">
        <v>88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 t="s">
        <v>87</v>
      </c>
      <c r="R2799" s="5"/>
      <c r="S2799" s="5"/>
      <c r="T2799" s="5"/>
      <c r="U2799" s="5"/>
      <c r="V2799" s="5"/>
      <c r="W2799" s="5">
        <v>5.5</v>
      </c>
    </row>
    <row r="2800" spans="1:23">
      <c r="A2800" s="7"/>
      <c r="B2800" s="2"/>
      <c r="C2800" s="2"/>
      <c r="D2800" s="2"/>
      <c r="E2800" s="2" t="s">
        <v>88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 t="s">
        <v>87</v>
      </c>
      <c r="R2800" s="2"/>
      <c r="S2800" s="2"/>
      <c r="T2800" s="2"/>
      <c r="U2800" s="2"/>
      <c r="V2800" s="2"/>
      <c r="W2800" s="2">
        <v>5.5</v>
      </c>
    </row>
    <row r="2801" spans="1:23">
      <c r="A2801" s="7"/>
      <c r="B2801" s="5"/>
      <c r="C2801" s="5"/>
      <c r="D2801" s="5"/>
      <c r="E2801" s="5" t="s">
        <v>88</v>
      </c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 t="s">
        <v>87</v>
      </c>
      <c r="R2801" s="5"/>
      <c r="S2801" s="5"/>
      <c r="T2801" s="5"/>
      <c r="U2801" s="5"/>
      <c r="V2801" s="5"/>
      <c r="W2801" s="5">
        <v>5.5</v>
      </c>
    </row>
    <row r="2802" spans="1:23">
      <c r="A2802" s="7"/>
      <c r="B2802" s="5"/>
      <c r="C2802" s="5"/>
      <c r="D2802" s="5"/>
      <c r="E2802" s="5" t="s">
        <v>88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 t="s">
        <v>87</v>
      </c>
      <c r="R2802" s="5"/>
      <c r="S2802" s="5"/>
      <c r="T2802" s="5"/>
      <c r="U2802" s="5"/>
      <c r="V2802" s="5"/>
      <c r="W2802" s="5">
        <v>5.5</v>
      </c>
    </row>
    <row r="2803" spans="1:23">
      <c r="A2803" s="7"/>
      <c r="B2803" s="5"/>
      <c r="C2803" s="5"/>
      <c r="D2803" s="5"/>
      <c r="E2803" s="5" t="s">
        <v>88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 t="s">
        <v>87</v>
      </c>
      <c r="R2803" s="5"/>
      <c r="S2803" s="5"/>
      <c r="T2803" s="5"/>
      <c r="U2803" s="5"/>
      <c r="V2803" s="5"/>
      <c r="W2803" s="5">
        <v>5.5</v>
      </c>
    </row>
    <row r="2804" spans="1:23">
      <c r="A2804" s="7"/>
      <c r="B2804" s="5"/>
      <c r="C2804" s="5"/>
      <c r="D2804" s="5"/>
      <c r="E2804" s="5" t="s">
        <v>88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 t="s">
        <v>87</v>
      </c>
      <c r="R2804" s="5"/>
      <c r="S2804" s="5"/>
      <c r="T2804" s="5"/>
      <c r="U2804" s="5"/>
      <c r="V2804" s="5"/>
      <c r="W2804" s="5">
        <v>5.6</v>
      </c>
    </row>
    <row r="2805" spans="1:23">
      <c r="A2805" s="7"/>
      <c r="B2805" s="5"/>
      <c r="C2805" s="5"/>
      <c r="D2805" s="5"/>
      <c r="E2805" s="5" t="s">
        <v>88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 t="s">
        <v>87</v>
      </c>
      <c r="R2805" s="5"/>
      <c r="S2805" s="5"/>
      <c r="T2805" s="5"/>
      <c r="U2805" s="5"/>
      <c r="V2805" s="5"/>
      <c r="W2805" s="5">
        <v>5.6</v>
      </c>
    </row>
    <row r="2806" spans="1:23">
      <c r="A2806" s="7"/>
      <c r="B2806" s="5"/>
      <c r="C2806" s="5"/>
      <c r="D2806" s="5"/>
      <c r="E2806" s="5" t="s">
        <v>88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 t="s">
        <v>87</v>
      </c>
      <c r="R2806" s="5"/>
      <c r="S2806" s="5"/>
      <c r="T2806" s="5"/>
      <c r="U2806" s="5"/>
      <c r="V2806" s="5"/>
      <c r="W2806" s="5">
        <v>5.6</v>
      </c>
    </row>
    <row r="2807" spans="1:23">
      <c r="A2807" s="7"/>
      <c r="B2807" s="5"/>
      <c r="C2807" s="5"/>
      <c r="D2807" s="5"/>
      <c r="E2807" s="5" t="s">
        <v>88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 t="s">
        <v>87</v>
      </c>
      <c r="R2807" s="5"/>
      <c r="S2807" s="5"/>
      <c r="T2807" s="5"/>
      <c r="U2807" s="5"/>
      <c r="V2807" s="5"/>
      <c r="W2807" s="5">
        <v>5.6</v>
      </c>
    </row>
    <row r="2808" spans="1:23">
      <c r="A2808" s="7"/>
      <c r="B2808" s="2"/>
      <c r="C2808" s="2"/>
      <c r="D2808" s="2"/>
      <c r="E2808" s="2" t="s">
        <v>88</v>
      </c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 t="s">
        <v>87</v>
      </c>
      <c r="R2808" s="2"/>
      <c r="S2808" s="2"/>
      <c r="T2808" s="2"/>
      <c r="U2808" s="2"/>
      <c r="V2808" s="2"/>
      <c r="W2808" s="2">
        <v>5.6</v>
      </c>
    </row>
    <row r="2809" spans="1:23">
      <c r="A2809" s="7"/>
      <c r="B2809" s="5"/>
      <c r="C2809" s="5"/>
      <c r="D2809" s="5"/>
      <c r="E2809" s="5" t="s">
        <v>88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 t="s">
        <v>87</v>
      </c>
      <c r="R2809" s="5"/>
      <c r="S2809" s="5"/>
      <c r="T2809" s="5"/>
      <c r="U2809" s="5"/>
      <c r="V2809" s="5"/>
      <c r="W2809" s="5">
        <v>5.6</v>
      </c>
    </row>
    <row r="2810" spans="1:23">
      <c r="A2810" s="7"/>
      <c r="B2810" s="2"/>
      <c r="C2810" s="2"/>
      <c r="D2810" s="2"/>
      <c r="E2810" s="2" t="s">
        <v>88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 t="s">
        <v>87</v>
      </c>
      <c r="R2810" s="2"/>
      <c r="S2810" s="2"/>
      <c r="T2810" s="2"/>
      <c r="U2810" s="2"/>
      <c r="V2810" s="2"/>
      <c r="W2810" s="2">
        <v>5.6</v>
      </c>
    </row>
    <row r="2811" spans="1:23">
      <c r="A2811" s="7"/>
      <c r="B2811" s="2"/>
      <c r="C2811" s="2"/>
      <c r="D2811" s="2"/>
      <c r="E2811" s="2" t="s">
        <v>88</v>
      </c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 t="s">
        <v>87</v>
      </c>
      <c r="R2811" s="2"/>
      <c r="S2811" s="2"/>
      <c r="T2811" s="2"/>
      <c r="U2811" s="2"/>
      <c r="V2811" s="2"/>
      <c r="W2811" s="2">
        <v>5.6</v>
      </c>
    </row>
    <row r="2812" spans="1:23">
      <c r="A2812" s="7"/>
      <c r="B2812" s="2"/>
      <c r="C2812" s="2"/>
      <c r="D2812" s="2"/>
      <c r="E2812" s="2" t="s">
        <v>88</v>
      </c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 t="s">
        <v>87</v>
      </c>
      <c r="R2812" s="2"/>
      <c r="S2812" s="2"/>
      <c r="T2812" s="2"/>
      <c r="U2812" s="2"/>
      <c r="V2812" s="2"/>
      <c r="W2812" s="2">
        <v>5.7</v>
      </c>
    </row>
    <row r="2813" spans="1:23">
      <c r="A2813" s="7"/>
      <c r="B2813" s="5"/>
      <c r="C2813" s="5"/>
      <c r="D2813" s="5"/>
      <c r="E2813" s="5" t="s">
        <v>88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 t="s">
        <v>87</v>
      </c>
      <c r="R2813" s="5"/>
      <c r="S2813" s="5"/>
      <c r="T2813" s="5"/>
      <c r="U2813" s="5"/>
      <c r="V2813" s="5"/>
      <c r="W2813" s="5">
        <v>5.7</v>
      </c>
    </row>
    <row r="2814" spans="1:23">
      <c r="A2814" s="7"/>
      <c r="B2814" s="2"/>
      <c r="C2814" s="2"/>
      <c r="D2814" s="2"/>
      <c r="E2814" s="2" t="s">
        <v>88</v>
      </c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 t="s">
        <v>87</v>
      </c>
      <c r="R2814" s="2"/>
      <c r="S2814" s="2"/>
      <c r="T2814" s="2"/>
      <c r="U2814" s="2"/>
      <c r="V2814" s="2"/>
      <c r="W2814" s="2">
        <v>5.7</v>
      </c>
    </row>
    <row r="2815" spans="1:23">
      <c r="A2815" s="7"/>
      <c r="B2815" s="2"/>
      <c r="C2815" s="2"/>
      <c r="D2815" s="2"/>
      <c r="E2815" s="2" t="s">
        <v>88</v>
      </c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 t="s">
        <v>87</v>
      </c>
      <c r="R2815" s="2"/>
      <c r="S2815" s="2"/>
      <c r="T2815" s="2"/>
      <c r="U2815" s="2"/>
      <c r="V2815" s="2"/>
      <c r="W2815" s="2">
        <v>5.7</v>
      </c>
    </row>
    <row r="2816" spans="1:23">
      <c r="A2816" s="7"/>
      <c r="B2816" s="5"/>
      <c r="C2816" s="5"/>
      <c r="D2816" s="5"/>
      <c r="E2816" s="5" t="s">
        <v>88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 t="s">
        <v>87</v>
      </c>
      <c r="R2816" s="5"/>
      <c r="S2816" s="5"/>
      <c r="T2816" s="5"/>
      <c r="U2816" s="5"/>
      <c r="V2816" s="5"/>
      <c r="W2816" s="5">
        <v>5.7</v>
      </c>
    </row>
    <row r="2817" spans="1:23">
      <c r="A2817" s="7"/>
      <c r="B2817" s="5"/>
      <c r="C2817" s="5"/>
      <c r="D2817" s="5"/>
      <c r="E2817" s="5" t="s">
        <v>88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 t="s">
        <v>87</v>
      </c>
      <c r="R2817" s="5"/>
      <c r="S2817" s="5"/>
      <c r="T2817" s="5"/>
      <c r="U2817" s="5"/>
      <c r="V2817" s="5"/>
      <c r="W2817" s="5">
        <v>5.7</v>
      </c>
    </row>
    <row r="2818" spans="1:23">
      <c r="A2818" s="7"/>
      <c r="B2818" s="5"/>
      <c r="C2818" s="5"/>
      <c r="D2818" s="5"/>
      <c r="E2818" s="5" t="s">
        <v>88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 t="s">
        <v>87</v>
      </c>
      <c r="R2818" s="5"/>
      <c r="S2818" s="5"/>
      <c r="T2818" s="5"/>
      <c r="U2818" s="5"/>
      <c r="V2818" s="5"/>
      <c r="W2818" s="5">
        <v>5.8</v>
      </c>
    </row>
    <row r="2819" spans="1:23">
      <c r="A2819" s="7"/>
      <c r="B2819" s="2"/>
      <c r="C2819" s="2"/>
      <c r="D2819" s="2"/>
      <c r="E2819" s="2" t="s">
        <v>88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 t="s">
        <v>87</v>
      </c>
      <c r="R2819" s="2"/>
      <c r="S2819" s="2"/>
      <c r="T2819" s="2"/>
      <c r="U2819" s="2"/>
      <c r="V2819" s="2"/>
      <c r="W2819" s="2">
        <v>5.8</v>
      </c>
    </row>
    <row r="2820" spans="1:23">
      <c r="A2820" s="7"/>
      <c r="B2820" s="2"/>
      <c r="C2820" s="2"/>
      <c r="D2820" s="2"/>
      <c r="E2820" s="2" t="s">
        <v>88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 t="s">
        <v>87</v>
      </c>
      <c r="R2820" s="2"/>
      <c r="S2820" s="2"/>
      <c r="T2820" s="2"/>
      <c r="U2820" s="2"/>
      <c r="V2820" s="2"/>
      <c r="W2820" s="2">
        <v>5.8</v>
      </c>
    </row>
    <row r="2821" spans="1:23">
      <c r="A2821" s="7"/>
      <c r="B2821" s="2"/>
      <c r="C2821" s="2"/>
      <c r="D2821" s="2"/>
      <c r="E2821" s="2" t="s">
        <v>88</v>
      </c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 t="s">
        <v>87</v>
      </c>
      <c r="R2821" s="2"/>
      <c r="S2821" s="2"/>
      <c r="T2821" s="2"/>
      <c r="U2821" s="2"/>
      <c r="V2821" s="2"/>
      <c r="W2821" s="2">
        <v>5.8</v>
      </c>
    </row>
    <row r="2822" spans="1:23">
      <c r="A2822" s="7"/>
      <c r="B2822" s="5"/>
      <c r="C2822" s="5"/>
      <c r="D2822" s="5"/>
      <c r="E2822" s="5" t="s">
        <v>88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 t="s">
        <v>87</v>
      </c>
      <c r="R2822" s="5"/>
      <c r="S2822" s="5"/>
      <c r="T2822" s="5"/>
      <c r="U2822" s="5"/>
      <c r="V2822" s="5"/>
      <c r="W2822" s="5">
        <v>5.8</v>
      </c>
    </row>
    <row r="2823" spans="1:23">
      <c r="A2823" s="7"/>
      <c r="B2823" s="5"/>
      <c r="C2823" s="5"/>
      <c r="D2823" s="5"/>
      <c r="E2823" s="5" t="s">
        <v>88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 t="s">
        <v>87</v>
      </c>
      <c r="R2823" s="5"/>
      <c r="S2823" s="5"/>
      <c r="T2823" s="5"/>
      <c r="U2823" s="5"/>
      <c r="V2823" s="5"/>
      <c r="W2823" s="5">
        <v>5.8</v>
      </c>
    </row>
    <row r="2824" spans="1:23">
      <c r="A2824" s="7"/>
      <c r="B2824" s="2"/>
      <c r="C2824" s="2"/>
      <c r="D2824" s="2"/>
      <c r="E2824" s="2" t="s">
        <v>88</v>
      </c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 t="s">
        <v>87</v>
      </c>
      <c r="R2824" s="2"/>
      <c r="S2824" s="2"/>
      <c r="T2824" s="2"/>
      <c r="U2824" s="2"/>
      <c r="V2824" s="2"/>
      <c r="W2824" s="2">
        <v>5.9</v>
      </c>
    </row>
    <row r="2825" spans="1:23">
      <c r="A2825" s="7"/>
      <c r="B2825" s="2"/>
      <c r="C2825" s="2"/>
      <c r="D2825" s="2"/>
      <c r="E2825" s="2" t="s">
        <v>88</v>
      </c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 t="s">
        <v>87</v>
      </c>
      <c r="R2825" s="2"/>
      <c r="S2825" s="2"/>
      <c r="T2825" s="2"/>
      <c r="U2825" s="2"/>
      <c r="V2825" s="2"/>
      <c r="W2825" s="2">
        <v>5.9</v>
      </c>
    </row>
    <row r="2826" spans="1:23">
      <c r="A2826" s="7"/>
      <c r="B2826" s="2"/>
      <c r="C2826" s="2"/>
      <c r="D2826" s="2"/>
      <c r="E2826" s="2" t="s">
        <v>88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 t="s">
        <v>87</v>
      </c>
      <c r="R2826" s="2"/>
      <c r="S2826" s="2"/>
      <c r="T2826" s="2"/>
      <c r="U2826" s="2"/>
      <c r="V2826" s="2"/>
      <c r="W2826" s="2">
        <v>5.9</v>
      </c>
    </row>
    <row r="2827" spans="1:23">
      <c r="A2827" s="7"/>
      <c r="B2827" s="5"/>
      <c r="C2827" s="5"/>
      <c r="D2827" s="5"/>
      <c r="E2827" s="5" t="s">
        <v>88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 t="s">
        <v>87</v>
      </c>
      <c r="R2827" s="5"/>
      <c r="S2827" s="5"/>
      <c r="T2827" s="5"/>
      <c r="U2827" s="5"/>
      <c r="V2827" s="5"/>
      <c r="W2827" s="5">
        <v>5.9</v>
      </c>
    </row>
    <row r="2828" spans="1:23">
      <c r="A2828" s="7"/>
      <c r="B2828" s="2"/>
      <c r="C2828" s="2"/>
      <c r="D2828" s="2"/>
      <c r="E2828" s="2" t="s">
        <v>88</v>
      </c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 t="s">
        <v>87</v>
      </c>
      <c r="R2828" s="2"/>
      <c r="S2828" s="2"/>
      <c r="T2828" s="2"/>
      <c r="U2828" s="2"/>
      <c r="V2828" s="2"/>
      <c r="W2828" s="2">
        <v>5.9</v>
      </c>
    </row>
    <row r="2829" spans="1:23">
      <c r="A2829" s="7"/>
      <c r="B2829" s="5"/>
      <c r="C2829" s="5"/>
      <c r="D2829" s="5"/>
      <c r="E2829" s="5" t="s">
        <v>88</v>
      </c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 t="s">
        <v>87</v>
      </c>
      <c r="R2829" s="5"/>
      <c r="S2829" s="5"/>
      <c r="T2829" s="5"/>
      <c r="U2829" s="5"/>
      <c r="V2829" s="5"/>
      <c r="W2829" s="5">
        <v>5.9</v>
      </c>
    </row>
    <row r="2830" spans="1:23">
      <c r="A2830" s="7"/>
      <c r="B2830" s="5"/>
      <c r="C2830" s="5"/>
      <c r="D2830" s="5"/>
      <c r="E2830" s="5" t="s">
        <v>88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 t="s">
        <v>87</v>
      </c>
      <c r="R2830" s="5"/>
      <c r="S2830" s="5"/>
      <c r="T2830" s="5"/>
      <c r="U2830" s="5"/>
      <c r="V2830" s="5"/>
      <c r="W2830" s="5">
        <v>5.9</v>
      </c>
    </row>
    <row r="2831" spans="1:23">
      <c r="A2831" s="7"/>
      <c r="B2831" s="5"/>
      <c r="C2831" s="5"/>
      <c r="D2831" s="5"/>
      <c r="E2831" s="5" t="s">
        <v>88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 t="s">
        <v>87</v>
      </c>
      <c r="R2831" s="5"/>
      <c r="S2831" s="5"/>
      <c r="T2831" s="5"/>
      <c r="U2831" s="5"/>
      <c r="V2831" s="5"/>
      <c r="W2831" s="5">
        <v>5.9</v>
      </c>
    </row>
    <row r="2832" spans="1:23">
      <c r="A2832" s="7"/>
      <c r="B2832" s="5"/>
      <c r="C2832" s="5"/>
      <c r="D2832" s="5"/>
      <c r="E2832" s="5" t="s">
        <v>88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 t="s">
        <v>87</v>
      </c>
      <c r="R2832" s="5"/>
      <c r="S2832" s="5"/>
      <c r="T2832" s="5"/>
      <c r="U2832" s="5"/>
      <c r="V2832" s="5"/>
      <c r="W2832" s="5">
        <v>6</v>
      </c>
    </row>
    <row r="2833" spans="1:23">
      <c r="A2833" s="7"/>
      <c r="B2833" s="2"/>
      <c r="C2833" s="2"/>
      <c r="D2833" s="2"/>
      <c r="E2833" s="2" t="s">
        <v>88</v>
      </c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 t="s">
        <v>87</v>
      </c>
      <c r="R2833" s="2"/>
      <c r="S2833" s="2"/>
      <c r="T2833" s="2"/>
      <c r="U2833" s="2"/>
      <c r="V2833" s="2"/>
      <c r="W2833" s="2">
        <v>6</v>
      </c>
    </row>
    <row r="2834" spans="1:23">
      <c r="A2834" s="7"/>
      <c r="B2834" s="5"/>
      <c r="C2834" s="5"/>
      <c r="D2834" s="5"/>
      <c r="E2834" s="5" t="s">
        <v>88</v>
      </c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 t="s">
        <v>87</v>
      </c>
      <c r="R2834" s="5"/>
      <c r="S2834" s="5"/>
      <c r="T2834" s="5"/>
      <c r="U2834" s="5"/>
      <c r="V2834" s="5"/>
      <c r="W2834" s="5">
        <v>6</v>
      </c>
    </row>
    <row r="2835" spans="1:23">
      <c r="A2835" s="7"/>
      <c r="B2835" s="5"/>
      <c r="C2835" s="5"/>
      <c r="D2835" s="5"/>
      <c r="E2835" s="5" t="s">
        <v>88</v>
      </c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 t="s">
        <v>87</v>
      </c>
      <c r="R2835" s="5"/>
      <c r="S2835" s="5"/>
      <c r="T2835" s="5"/>
      <c r="U2835" s="5"/>
      <c r="V2835" s="5"/>
      <c r="W2835" s="5">
        <v>6</v>
      </c>
    </row>
    <row r="2836" spans="1:23">
      <c r="A2836" s="7"/>
      <c r="B2836" s="2"/>
      <c r="C2836" s="2"/>
      <c r="D2836" s="2"/>
      <c r="E2836" s="2" t="s">
        <v>88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 t="s">
        <v>87</v>
      </c>
      <c r="R2836" s="2"/>
      <c r="S2836" s="2"/>
      <c r="T2836" s="2"/>
      <c r="U2836" s="2"/>
      <c r="V2836" s="2"/>
      <c r="W2836" s="2">
        <v>6.1</v>
      </c>
    </row>
    <row r="2837" spans="1:23">
      <c r="A2837" s="7"/>
      <c r="B2837" s="5"/>
      <c r="C2837" s="5"/>
      <c r="D2837" s="5"/>
      <c r="E2837" s="5" t="s">
        <v>88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 t="s">
        <v>87</v>
      </c>
      <c r="R2837" s="5"/>
      <c r="S2837" s="5"/>
      <c r="T2837" s="5"/>
      <c r="U2837" s="5"/>
      <c r="V2837" s="5"/>
      <c r="W2837" s="5">
        <v>6.1</v>
      </c>
    </row>
    <row r="2838" spans="1:23">
      <c r="A2838" s="7"/>
      <c r="B2838" s="5"/>
      <c r="C2838" s="5"/>
      <c r="D2838" s="5"/>
      <c r="E2838" s="5" t="s">
        <v>88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 t="s">
        <v>87</v>
      </c>
      <c r="R2838" s="5"/>
      <c r="S2838" s="5"/>
      <c r="T2838" s="5"/>
      <c r="U2838" s="5"/>
      <c r="V2838" s="5"/>
      <c r="W2838" s="5">
        <v>6.1</v>
      </c>
    </row>
    <row r="2839" spans="1:23">
      <c r="A2839" s="7"/>
      <c r="B2839" s="2"/>
      <c r="C2839" s="2"/>
      <c r="D2839" s="2"/>
      <c r="E2839" s="2" t="s">
        <v>88</v>
      </c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 t="s">
        <v>87</v>
      </c>
      <c r="R2839" s="2"/>
      <c r="S2839" s="2"/>
      <c r="T2839" s="2"/>
      <c r="U2839" s="2"/>
      <c r="V2839" s="2"/>
      <c r="W2839" s="2">
        <v>6.1</v>
      </c>
    </row>
    <row r="2840" spans="1:23">
      <c r="A2840" s="7"/>
      <c r="B2840" s="2"/>
      <c r="C2840" s="2"/>
      <c r="D2840" s="2"/>
      <c r="E2840" s="2" t="s">
        <v>88</v>
      </c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 t="s">
        <v>87</v>
      </c>
      <c r="R2840" s="2"/>
      <c r="S2840" s="2"/>
      <c r="T2840" s="2"/>
      <c r="U2840" s="2"/>
      <c r="V2840" s="2"/>
      <c r="W2840" s="2">
        <v>6.1</v>
      </c>
    </row>
    <row r="2841" spans="1:23">
      <c r="A2841" s="7"/>
      <c r="B2841" s="5"/>
      <c r="C2841" s="5"/>
      <c r="D2841" s="5"/>
      <c r="E2841" s="5" t="s">
        <v>88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 t="s">
        <v>87</v>
      </c>
      <c r="R2841" s="5"/>
      <c r="S2841" s="5"/>
      <c r="T2841" s="5"/>
      <c r="U2841" s="5"/>
      <c r="V2841" s="5"/>
      <c r="W2841" s="5">
        <v>6.1</v>
      </c>
    </row>
    <row r="2842" spans="1:23">
      <c r="A2842" s="7"/>
      <c r="B2842" s="5"/>
      <c r="C2842" s="5"/>
      <c r="D2842" s="5"/>
      <c r="E2842" s="5" t="s">
        <v>88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 t="s">
        <v>87</v>
      </c>
      <c r="R2842" s="5"/>
      <c r="S2842" s="5"/>
      <c r="T2842" s="5"/>
      <c r="U2842" s="5"/>
      <c r="V2842" s="5"/>
      <c r="W2842" s="5">
        <v>6.1</v>
      </c>
    </row>
    <row r="2843" spans="1:23">
      <c r="A2843" s="7"/>
      <c r="B2843" s="5"/>
      <c r="C2843" s="5"/>
      <c r="D2843" s="5"/>
      <c r="E2843" s="5" t="s">
        <v>88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 t="s">
        <v>87</v>
      </c>
      <c r="R2843" s="5"/>
      <c r="S2843" s="5"/>
      <c r="T2843" s="5"/>
      <c r="U2843" s="5"/>
      <c r="V2843" s="5"/>
      <c r="W2843" s="5">
        <v>6.1</v>
      </c>
    </row>
    <row r="2844" spans="1:23">
      <c r="A2844" s="7"/>
      <c r="B2844" s="5"/>
      <c r="C2844" s="5"/>
      <c r="D2844" s="5"/>
      <c r="E2844" s="5" t="s">
        <v>88</v>
      </c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 t="s">
        <v>87</v>
      </c>
      <c r="R2844" s="5"/>
      <c r="S2844" s="5"/>
      <c r="T2844" s="5"/>
      <c r="U2844" s="5"/>
      <c r="V2844" s="5"/>
      <c r="W2844" s="5">
        <v>6.1</v>
      </c>
    </row>
    <row r="2845" spans="1:23">
      <c r="A2845" s="7"/>
      <c r="B2845" s="2"/>
      <c r="C2845" s="2"/>
      <c r="D2845" s="2"/>
      <c r="E2845" s="2" t="s">
        <v>88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 t="s">
        <v>87</v>
      </c>
      <c r="R2845" s="2"/>
      <c r="S2845" s="2"/>
      <c r="T2845" s="2"/>
      <c r="U2845" s="2"/>
      <c r="V2845" s="2"/>
      <c r="W2845" s="2">
        <v>6.1</v>
      </c>
    </row>
    <row r="2846" spans="1:23">
      <c r="A2846" s="7"/>
      <c r="B2846" s="2"/>
      <c r="C2846" s="2"/>
      <c r="D2846" s="2"/>
      <c r="E2846" s="2" t="s">
        <v>88</v>
      </c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 t="s">
        <v>87</v>
      </c>
      <c r="R2846" s="2"/>
      <c r="S2846" s="2"/>
      <c r="T2846" s="2"/>
      <c r="U2846" s="2"/>
      <c r="V2846" s="2"/>
      <c r="W2846" s="2">
        <v>6.1</v>
      </c>
    </row>
    <row r="2847" spans="1:23">
      <c r="A2847" s="7"/>
      <c r="B2847" s="2"/>
      <c r="C2847" s="2"/>
      <c r="D2847" s="2"/>
      <c r="E2847" s="2" t="s">
        <v>88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 t="s">
        <v>87</v>
      </c>
      <c r="R2847" s="2"/>
      <c r="S2847" s="2"/>
      <c r="T2847" s="2"/>
      <c r="U2847" s="2"/>
      <c r="V2847" s="2"/>
      <c r="W2847" s="2">
        <v>6.1</v>
      </c>
    </row>
    <row r="2848" spans="1:23">
      <c r="A2848" s="7"/>
      <c r="B2848" s="2"/>
      <c r="C2848" s="2"/>
      <c r="D2848" s="2"/>
      <c r="E2848" s="2" t="s">
        <v>88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 t="s">
        <v>87</v>
      </c>
      <c r="R2848" s="2"/>
      <c r="S2848" s="2"/>
      <c r="T2848" s="2"/>
      <c r="U2848" s="2"/>
      <c r="V2848" s="2"/>
      <c r="W2848" s="2">
        <v>6.1</v>
      </c>
    </row>
    <row r="2849" spans="1:23">
      <c r="A2849" s="7"/>
      <c r="B2849" s="2"/>
      <c r="C2849" s="2"/>
      <c r="D2849" s="2"/>
      <c r="E2849" s="2" t="s">
        <v>88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 t="s">
        <v>87</v>
      </c>
      <c r="R2849" s="2"/>
      <c r="S2849" s="2"/>
      <c r="T2849" s="2"/>
      <c r="U2849" s="2"/>
      <c r="V2849" s="2"/>
      <c r="W2849" s="2">
        <v>6.2</v>
      </c>
    </row>
    <row r="2850" spans="1:23">
      <c r="A2850" s="7"/>
      <c r="B2850" s="2"/>
      <c r="C2850" s="2"/>
      <c r="D2850" s="2"/>
      <c r="E2850" s="2" t="s">
        <v>88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 t="s">
        <v>87</v>
      </c>
      <c r="R2850" s="2"/>
      <c r="S2850" s="2"/>
      <c r="T2850" s="2"/>
      <c r="U2850" s="2"/>
      <c r="V2850" s="2"/>
      <c r="W2850" s="2">
        <v>6.2</v>
      </c>
    </row>
    <row r="2851" spans="1:23">
      <c r="A2851" s="7"/>
      <c r="B2851" s="2"/>
      <c r="C2851" s="2"/>
      <c r="D2851" s="2"/>
      <c r="E2851" s="2" t="s">
        <v>88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 t="s">
        <v>87</v>
      </c>
      <c r="R2851" s="2"/>
      <c r="S2851" s="2"/>
      <c r="T2851" s="2"/>
      <c r="U2851" s="2"/>
      <c r="V2851" s="2"/>
      <c r="W2851" s="2">
        <v>6.2</v>
      </c>
    </row>
    <row r="2852" spans="1:23">
      <c r="A2852" s="7"/>
      <c r="B2852" s="2"/>
      <c r="C2852" s="2"/>
      <c r="D2852" s="2"/>
      <c r="E2852" s="2" t="s">
        <v>88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 t="s">
        <v>87</v>
      </c>
      <c r="R2852" s="2"/>
      <c r="S2852" s="2"/>
      <c r="T2852" s="2"/>
      <c r="U2852" s="2"/>
      <c r="V2852" s="2"/>
      <c r="W2852" s="2">
        <v>6.2</v>
      </c>
    </row>
    <row r="2853" spans="1:23">
      <c r="A2853" s="7"/>
      <c r="B2853" s="2"/>
      <c r="C2853" s="2"/>
      <c r="D2853" s="2"/>
      <c r="E2853" s="2" t="s">
        <v>88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 t="s">
        <v>87</v>
      </c>
      <c r="R2853" s="2"/>
      <c r="S2853" s="2"/>
      <c r="T2853" s="2"/>
      <c r="U2853" s="2"/>
      <c r="V2853" s="2"/>
      <c r="W2853" s="2">
        <v>6.3</v>
      </c>
    </row>
    <row r="2854" spans="1:23">
      <c r="A2854" s="7"/>
      <c r="B2854" s="2"/>
      <c r="C2854" s="2"/>
      <c r="D2854" s="2"/>
      <c r="E2854" s="2" t="s">
        <v>88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 t="s">
        <v>87</v>
      </c>
      <c r="R2854" s="2"/>
      <c r="S2854" s="2"/>
      <c r="T2854" s="2"/>
      <c r="U2854" s="2"/>
      <c r="V2854" s="2"/>
      <c r="W2854" s="2">
        <v>6.3</v>
      </c>
    </row>
    <row r="2855" spans="1:23">
      <c r="A2855" s="7"/>
      <c r="B2855" s="5"/>
      <c r="C2855" s="5"/>
      <c r="D2855" s="5"/>
      <c r="E2855" s="5" t="s">
        <v>88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 t="s">
        <v>87</v>
      </c>
      <c r="R2855" s="5"/>
      <c r="S2855" s="5"/>
      <c r="T2855" s="5"/>
      <c r="U2855" s="5"/>
      <c r="V2855" s="5"/>
      <c r="W2855" s="5">
        <v>6.3</v>
      </c>
    </row>
    <row r="2856" spans="1:23">
      <c r="A2856" s="7"/>
      <c r="B2856" s="2"/>
      <c r="C2856" s="2"/>
      <c r="D2856" s="2"/>
      <c r="E2856" s="2" t="s">
        <v>88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 t="s">
        <v>87</v>
      </c>
      <c r="R2856" s="2"/>
      <c r="S2856" s="2"/>
      <c r="T2856" s="2"/>
      <c r="U2856" s="2"/>
      <c r="V2856" s="2"/>
      <c r="W2856" s="2">
        <v>6.3</v>
      </c>
    </row>
    <row r="2857" spans="1:23">
      <c r="A2857" s="7"/>
      <c r="B2857" s="5"/>
      <c r="C2857" s="5"/>
      <c r="D2857" s="5"/>
      <c r="E2857" s="5" t="s">
        <v>88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 t="s">
        <v>87</v>
      </c>
      <c r="R2857" s="5"/>
      <c r="S2857" s="5"/>
      <c r="T2857" s="5"/>
      <c r="U2857" s="5"/>
      <c r="V2857" s="5"/>
      <c r="W2857" s="5">
        <v>6.3</v>
      </c>
    </row>
    <row r="2858" spans="1:23">
      <c r="A2858" s="7"/>
      <c r="B2858" s="2"/>
      <c r="C2858" s="2"/>
      <c r="D2858" s="2"/>
      <c r="E2858" s="2" t="s">
        <v>88</v>
      </c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 t="s">
        <v>87</v>
      </c>
      <c r="R2858" s="2"/>
      <c r="S2858" s="2"/>
      <c r="T2858" s="2"/>
      <c r="U2858" s="2"/>
      <c r="V2858" s="2"/>
      <c r="W2858" s="2">
        <v>6.3</v>
      </c>
    </row>
    <row r="2859" spans="1:23">
      <c r="A2859" s="7"/>
      <c r="B2859" s="2"/>
      <c r="C2859" s="2"/>
      <c r="D2859" s="2"/>
      <c r="E2859" s="2" t="s">
        <v>88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 t="s">
        <v>87</v>
      </c>
      <c r="R2859" s="2"/>
      <c r="S2859" s="2"/>
      <c r="T2859" s="2"/>
      <c r="U2859" s="2"/>
      <c r="V2859" s="2"/>
      <c r="W2859" s="2">
        <v>6.3</v>
      </c>
    </row>
    <row r="2860" spans="1:23">
      <c r="A2860" s="7"/>
      <c r="B2860" s="2"/>
      <c r="C2860" s="2"/>
      <c r="D2860" s="2"/>
      <c r="E2860" s="2" t="s">
        <v>88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 t="s">
        <v>87</v>
      </c>
      <c r="R2860" s="2"/>
      <c r="S2860" s="2"/>
      <c r="T2860" s="2"/>
      <c r="U2860" s="2"/>
      <c r="V2860" s="2"/>
      <c r="W2860" s="2">
        <v>6.4</v>
      </c>
    </row>
    <row r="2861" spans="1:23">
      <c r="A2861" s="7"/>
      <c r="B2861" s="5"/>
      <c r="C2861" s="5"/>
      <c r="D2861" s="5"/>
      <c r="E2861" s="5" t="s">
        <v>88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 t="s">
        <v>87</v>
      </c>
      <c r="R2861" s="5"/>
      <c r="S2861" s="5"/>
      <c r="T2861" s="5"/>
      <c r="U2861" s="5"/>
      <c r="V2861" s="5"/>
      <c r="W2861" s="5">
        <v>6.4</v>
      </c>
    </row>
    <row r="2862" spans="1:23">
      <c r="A2862" s="7"/>
      <c r="B2862" s="5"/>
      <c r="C2862" s="5"/>
      <c r="D2862" s="5"/>
      <c r="E2862" s="5" t="s">
        <v>88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 t="s">
        <v>87</v>
      </c>
      <c r="R2862" s="5"/>
      <c r="S2862" s="5"/>
      <c r="T2862" s="5"/>
      <c r="U2862" s="5"/>
      <c r="V2862" s="5"/>
      <c r="W2862" s="5">
        <v>6.4</v>
      </c>
    </row>
    <row r="2863" spans="1:23">
      <c r="A2863" s="7"/>
      <c r="B2863" s="2"/>
      <c r="C2863" s="2"/>
      <c r="D2863" s="2"/>
      <c r="E2863" s="2" t="s">
        <v>88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 t="s">
        <v>87</v>
      </c>
      <c r="R2863" s="2"/>
      <c r="S2863" s="2"/>
      <c r="T2863" s="2"/>
      <c r="U2863" s="2"/>
      <c r="V2863" s="2"/>
      <c r="W2863" s="2">
        <v>6.4</v>
      </c>
    </row>
    <row r="2864" spans="1:23">
      <c r="A2864" s="7"/>
      <c r="B2864" s="2"/>
      <c r="C2864" s="2"/>
      <c r="D2864" s="2"/>
      <c r="E2864" s="2" t="s">
        <v>88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 t="s">
        <v>87</v>
      </c>
      <c r="R2864" s="2"/>
      <c r="S2864" s="2"/>
      <c r="T2864" s="2"/>
      <c r="U2864" s="2"/>
      <c r="V2864" s="2"/>
      <c r="W2864" s="2">
        <v>6.4</v>
      </c>
    </row>
    <row r="2865" spans="1:23">
      <c r="A2865" s="7"/>
      <c r="B2865" s="2"/>
      <c r="C2865" s="2"/>
      <c r="D2865" s="2"/>
      <c r="E2865" s="2" t="s">
        <v>88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 t="s">
        <v>87</v>
      </c>
      <c r="R2865" s="2"/>
      <c r="S2865" s="2"/>
      <c r="T2865" s="2"/>
      <c r="U2865" s="2"/>
      <c r="V2865" s="2"/>
      <c r="W2865" s="2">
        <v>6.4</v>
      </c>
    </row>
    <row r="2866" spans="1:23">
      <c r="A2866" s="7"/>
      <c r="B2866" s="5"/>
      <c r="C2866" s="5"/>
      <c r="D2866" s="5"/>
      <c r="E2866" s="5" t="s">
        <v>88</v>
      </c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 t="s">
        <v>87</v>
      </c>
      <c r="R2866" s="5"/>
      <c r="S2866" s="5"/>
      <c r="T2866" s="5"/>
      <c r="U2866" s="5"/>
      <c r="V2866" s="5"/>
      <c r="W2866" s="5">
        <v>6.4</v>
      </c>
    </row>
    <row r="2867" spans="1:23">
      <c r="A2867" s="7"/>
      <c r="B2867" s="2"/>
      <c r="C2867" s="2"/>
      <c r="D2867" s="2"/>
      <c r="E2867" s="2" t="s">
        <v>88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 t="s">
        <v>87</v>
      </c>
      <c r="R2867" s="2"/>
      <c r="S2867" s="2"/>
      <c r="T2867" s="2"/>
      <c r="U2867" s="2"/>
      <c r="V2867" s="2"/>
      <c r="W2867" s="2">
        <v>6.4</v>
      </c>
    </row>
    <row r="2868" spans="1:23">
      <c r="A2868" s="7"/>
      <c r="B2868" s="5"/>
      <c r="C2868" s="5"/>
      <c r="D2868" s="5"/>
      <c r="E2868" s="5" t="s">
        <v>88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 t="s">
        <v>87</v>
      </c>
      <c r="R2868" s="5"/>
      <c r="S2868" s="5"/>
      <c r="T2868" s="5"/>
      <c r="U2868" s="5"/>
      <c r="V2868" s="5"/>
      <c r="W2868" s="5">
        <v>6.5</v>
      </c>
    </row>
    <row r="2869" spans="1:23">
      <c r="A2869" s="7"/>
      <c r="B2869" s="5"/>
      <c r="C2869" s="5"/>
      <c r="D2869" s="5"/>
      <c r="E2869" s="5" t="s">
        <v>88</v>
      </c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 t="s">
        <v>87</v>
      </c>
      <c r="R2869" s="5"/>
      <c r="S2869" s="5"/>
      <c r="T2869" s="5"/>
      <c r="U2869" s="5"/>
      <c r="V2869" s="5"/>
      <c r="W2869" s="5">
        <v>6.5</v>
      </c>
    </row>
    <row r="2870" spans="1:23">
      <c r="A2870" s="7"/>
      <c r="B2870" s="2"/>
      <c r="C2870" s="2"/>
      <c r="D2870" s="2"/>
      <c r="E2870" s="2" t="s">
        <v>88</v>
      </c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 t="s">
        <v>87</v>
      </c>
      <c r="R2870" s="2"/>
      <c r="S2870" s="2"/>
      <c r="T2870" s="2"/>
      <c r="U2870" s="2"/>
      <c r="V2870" s="2"/>
      <c r="W2870" s="2">
        <v>6.5</v>
      </c>
    </row>
    <row r="2871" spans="1:23">
      <c r="A2871" s="7"/>
      <c r="B2871" s="5"/>
      <c r="C2871" s="5"/>
      <c r="D2871" s="5"/>
      <c r="E2871" s="5" t="s">
        <v>88</v>
      </c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 t="s">
        <v>87</v>
      </c>
      <c r="R2871" s="5"/>
      <c r="S2871" s="5"/>
      <c r="T2871" s="5"/>
      <c r="U2871" s="5"/>
      <c r="V2871" s="5"/>
      <c r="W2871" s="5">
        <v>6.5</v>
      </c>
    </row>
    <row r="2872" spans="1:23">
      <c r="A2872" s="7"/>
      <c r="B2872" s="2"/>
      <c r="C2872" s="2"/>
      <c r="D2872" s="2"/>
      <c r="E2872" s="2" t="s">
        <v>88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 t="s">
        <v>87</v>
      </c>
      <c r="R2872" s="2"/>
      <c r="S2872" s="2"/>
      <c r="T2872" s="2"/>
      <c r="U2872" s="2"/>
      <c r="V2872" s="2"/>
      <c r="W2872" s="2">
        <v>6.5</v>
      </c>
    </row>
    <row r="2873" spans="1:23">
      <c r="A2873" s="7"/>
      <c r="B2873" s="2"/>
      <c r="C2873" s="2"/>
      <c r="D2873" s="2"/>
      <c r="E2873" s="2" t="s">
        <v>88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 t="s">
        <v>87</v>
      </c>
      <c r="R2873" s="2"/>
      <c r="S2873" s="2"/>
      <c r="T2873" s="2"/>
      <c r="U2873" s="2"/>
      <c r="V2873" s="2"/>
      <c r="W2873" s="2">
        <v>6.5</v>
      </c>
    </row>
    <row r="2874" spans="1:23">
      <c r="A2874" s="7"/>
      <c r="B2874" s="2"/>
      <c r="C2874" s="2"/>
      <c r="D2874" s="2"/>
      <c r="E2874" s="2" t="s">
        <v>88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 t="s">
        <v>87</v>
      </c>
      <c r="R2874" s="2"/>
      <c r="S2874" s="2"/>
      <c r="T2874" s="2"/>
      <c r="U2874" s="2"/>
      <c r="V2874" s="2"/>
      <c r="W2874" s="2">
        <v>6.5</v>
      </c>
    </row>
    <row r="2875" spans="1:23">
      <c r="A2875" s="7"/>
      <c r="B2875" s="5"/>
      <c r="C2875" s="5"/>
      <c r="D2875" s="5"/>
      <c r="E2875" s="5" t="s">
        <v>88</v>
      </c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 t="s">
        <v>87</v>
      </c>
      <c r="R2875" s="5"/>
      <c r="S2875" s="5"/>
      <c r="T2875" s="5"/>
      <c r="U2875" s="5"/>
      <c r="V2875" s="5"/>
      <c r="W2875" s="5">
        <v>6.6</v>
      </c>
    </row>
    <row r="2876" spans="1:23">
      <c r="A2876" s="7"/>
      <c r="B2876" s="2"/>
      <c r="C2876" s="2"/>
      <c r="D2876" s="2"/>
      <c r="E2876" s="2" t="s">
        <v>88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 t="s">
        <v>87</v>
      </c>
      <c r="R2876" s="2"/>
      <c r="S2876" s="2"/>
      <c r="T2876" s="2"/>
      <c r="U2876" s="2"/>
      <c r="V2876" s="2"/>
      <c r="W2876" s="2">
        <v>6.6</v>
      </c>
    </row>
    <row r="2877" spans="1:23">
      <c r="A2877" s="7"/>
      <c r="B2877" s="2"/>
      <c r="C2877" s="2"/>
      <c r="D2877" s="2"/>
      <c r="E2877" s="2" t="s">
        <v>88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 t="s">
        <v>87</v>
      </c>
      <c r="R2877" s="2"/>
      <c r="S2877" s="2"/>
      <c r="T2877" s="2"/>
      <c r="U2877" s="2"/>
      <c r="V2877" s="2"/>
      <c r="W2877" s="2">
        <v>6.6</v>
      </c>
    </row>
    <row r="2878" spans="1:23">
      <c r="A2878" s="7"/>
      <c r="B2878" s="2"/>
      <c r="C2878" s="2"/>
      <c r="D2878" s="2"/>
      <c r="E2878" s="2" t="s">
        <v>88</v>
      </c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 t="s">
        <v>87</v>
      </c>
      <c r="R2878" s="2"/>
      <c r="S2878" s="2"/>
      <c r="T2878" s="2"/>
      <c r="U2878" s="2"/>
      <c r="V2878" s="2"/>
      <c r="W2878" s="2">
        <v>6.6</v>
      </c>
    </row>
    <row r="2879" spans="1:23">
      <c r="A2879" s="7"/>
      <c r="B2879" s="5"/>
      <c r="C2879" s="5"/>
      <c r="D2879" s="5"/>
      <c r="E2879" s="5" t="s">
        <v>88</v>
      </c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 t="s">
        <v>87</v>
      </c>
      <c r="R2879" s="5"/>
      <c r="S2879" s="5"/>
      <c r="T2879" s="5"/>
      <c r="U2879" s="5"/>
      <c r="V2879" s="5"/>
      <c r="W2879" s="5">
        <v>6.6</v>
      </c>
    </row>
    <row r="2880" spans="1:23">
      <c r="A2880" s="7"/>
      <c r="B2880" s="5"/>
      <c r="C2880" s="5"/>
      <c r="D2880" s="5"/>
      <c r="E2880" s="5" t="s">
        <v>88</v>
      </c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 t="s">
        <v>87</v>
      </c>
      <c r="R2880" s="5"/>
      <c r="S2880" s="5"/>
      <c r="T2880" s="5"/>
      <c r="U2880" s="5"/>
      <c r="V2880" s="5"/>
      <c r="W2880" s="5">
        <v>6.6</v>
      </c>
    </row>
    <row r="2881" spans="1:23">
      <c r="A2881" s="7"/>
      <c r="B2881" s="2"/>
      <c r="C2881" s="2"/>
      <c r="D2881" s="2"/>
      <c r="E2881" s="2" t="s">
        <v>88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 t="s">
        <v>87</v>
      </c>
      <c r="R2881" s="2"/>
      <c r="S2881" s="2"/>
      <c r="T2881" s="2"/>
      <c r="U2881" s="2"/>
      <c r="V2881" s="2"/>
      <c r="W2881" s="2">
        <v>6.8</v>
      </c>
    </row>
    <row r="2882" spans="1:23">
      <c r="A2882" s="7"/>
      <c r="B2882" s="2"/>
      <c r="C2882" s="2"/>
      <c r="D2882" s="2"/>
      <c r="E2882" s="2" t="s">
        <v>88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 t="s">
        <v>87</v>
      </c>
      <c r="R2882" s="2"/>
      <c r="S2882" s="2"/>
      <c r="T2882" s="2"/>
      <c r="U2882" s="2"/>
      <c r="V2882" s="2"/>
      <c r="W2882" s="2">
        <v>6.8</v>
      </c>
    </row>
    <row r="2883" spans="1:23">
      <c r="A2883" s="7"/>
      <c r="B2883" s="5"/>
      <c r="C2883" s="5"/>
      <c r="D2883" s="5"/>
      <c r="E2883" s="5" t="s">
        <v>88</v>
      </c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 t="s">
        <v>87</v>
      </c>
      <c r="R2883" s="5"/>
      <c r="S2883" s="5"/>
      <c r="T2883" s="5"/>
      <c r="U2883" s="5"/>
      <c r="V2883" s="5"/>
      <c r="W2883" s="5">
        <v>6.8</v>
      </c>
    </row>
    <row r="2884" spans="1:23">
      <c r="A2884" s="7"/>
      <c r="B2884" s="5"/>
      <c r="C2884" s="5"/>
      <c r="D2884" s="5"/>
      <c r="E2884" s="5" t="s">
        <v>88</v>
      </c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 t="s">
        <v>87</v>
      </c>
      <c r="R2884" s="5"/>
      <c r="S2884" s="5"/>
      <c r="T2884" s="5"/>
      <c r="U2884" s="5"/>
      <c r="V2884" s="5"/>
      <c r="W2884" s="5">
        <v>6.8</v>
      </c>
    </row>
    <row r="2885" spans="1:23">
      <c r="A2885" s="7"/>
      <c r="B2885" s="5"/>
      <c r="C2885" s="5"/>
      <c r="D2885" s="5"/>
      <c r="E2885" s="5" t="s">
        <v>88</v>
      </c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 t="s">
        <v>87</v>
      </c>
      <c r="R2885" s="5"/>
      <c r="S2885" s="5"/>
      <c r="T2885" s="5"/>
      <c r="U2885" s="5"/>
      <c r="V2885" s="5"/>
      <c r="W2885" s="5">
        <v>6.9</v>
      </c>
    </row>
    <row r="2886" spans="1:23">
      <c r="A2886" s="7"/>
      <c r="B2886" s="5"/>
      <c r="C2886" s="5"/>
      <c r="D2886" s="5"/>
      <c r="E2886" s="5" t="s">
        <v>88</v>
      </c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 t="s">
        <v>87</v>
      </c>
      <c r="R2886" s="5"/>
      <c r="S2886" s="5"/>
      <c r="T2886" s="5"/>
      <c r="U2886" s="5"/>
      <c r="V2886" s="5"/>
      <c r="W2886" s="5">
        <v>6.9</v>
      </c>
    </row>
    <row r="2887" spans="1:23">
      <c r="A2887" s="7"/>
      <c r="B2887" s="5"/>
      <c r="C2887" s="5"/>
      <c r="D2887" s="5"/>
      <c r="E2887" s="5" t="s">
        <v>88</v>
      </c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 t="s">
        <v>87</v>
      </c>
      <c r="R2887" s="5"/>
      <c r="S2887" s="5"/>
      <c r="T2887" s="5"/>
      <c r="U2887" s="5"/>
      <c r="V2887" s="5"/>
      <c r="W2887" s="5">
        <v>6.9</v>
      </c>
    </row>
    <row r="2888" spans="1:23">
      <c r="A2888" s="7"/>
      <c r="B2888" s="5"/>
      <c r="C2888" s="5"/>
      <c r="D2888" s="5"/>
      <c r="E2888" s="5" t="s">
        <v>88</v>
      </c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 t="s">
        <v>87</v>
      </c>
      <c r="R2888" s="5"/>
      <c r="S2888" s="5"/>
      <c r="T2888" s="5"/>
      <c r="U2888" s="5"/>
      <c r="V2888" s="5"/>
      <c r="W2888" s="5">
        <v>6.9</v>
      </c>
    </row>
    <row r="2889" spans="1:23">
      <c r="A2889" s="7"/>
      <c r="B2889" s="5"/>
      <c r="C2889" s="5"/>
      <c r="D2889" s="5"/>
      <c r="E2889" s="5" t="s">
        <v>88</v>
      </c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 t="s">
        <v>87</v>
      </c>
      <c r="R2889" s="5"/>
      <c r="S2889" s="5"/>
      <c r="T2889" s="5"/>
      <c r="U2889" s="5"/>
      <c r="V2889" s="5"/>
      <c r="W2889" s="5">
        <v>6.9</v>
      </c>
    </row>
    <row r="2890" spans="1:23">
      <c r="A2890" s="7"/>
      <c r="B2890" s="2"/>
      <c r="C2890" s="2"/>
      <c r="D2890" s="2"/>
      <c r="E2890" s="2" t="s">
        <v>88</v>
      </c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 t="s">
        <v>87</v>
      </c>
      <c r="R2890" s="2"/>
      <c r="S2890" s="2"/>
      <c r="T2890" s="2"/>
      <c r="U2890" s="2"/>
      <c r="V2890" s="2"/>
      <c r="W2890" s="2">
        <v>7</v>
      </c>
    </row>
    <row r="2891" spans="1:23">
      <c r="A2891" s="7"/>
      <c r="B2891" s="5"/>
      <c r="C2891" s="5"/>
      <c r="D2891" s="5"/>
      <c r="E2891" s="5" t="s">
        <v>88</v>
      </c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 t="s">
        <v>87</v>
      </c>
      <c r="R2891" s="5"/>
      <c r="S2891" s="5"/>
      <c r="T2891" s="5"/>
      <c r="U2891" s="5"/>
      <c r="V2891" s="5"/>
      <c r="W2891" s="5">
        <v>7.1</v>
      </c>
    </row>
    <row r="2892" spans="1:23">
      <c r="A2892" s="7"/>
      <c r="B2892" s="5"/>
      <c r="C2892" s="5"/>
      <c r="D2892" s="5"/>
      <c r="E2892" s="5" t="s">
        <v>88</v>
      </c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 t="s">
        <v>87</v>
      </c>
      <c r="R2892" s="5"/>
      <c r="S2892" s="5"/>
      <c r="T2892" s="5"/>
      <c r="U2892" s="5"/>
      <c r="V2892" s="5"/>
      <c r="W2892" s="5">
        <v>7.1</v>
      </c>
    </row>
    <row r="2893" spans="1:23">
      <c r="A2893" s="7"/>
      <c r="B2893" s="5"/>
      <c r="C2893" s="5"/>
      <c r="D2893" s="5"/>
      <c r="E2893" s="5" t="s">
        <v>88</v>
      </c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 t="s">
        <v>87</v>
      </c>
      <c r="R2893" s="5"/>
      <c r="S2893" s="5"/>
      <c r="T2893" s="5"/>
      <c r="U2893" s="5"/>
      <c r="V2893" s="5"/>
      <c r="W2893" s="5">
        <v>7.1</v>
      </c>
    </row>
    <row r="2894" spans="1:23">
      <c r="A2894" s="7"/>
      <c r="B2894" s="5"/>
      <c r="C2894" s="5"/>
      <c r="D2894" s="5"/>
      <c r="E2894" s="5" t="s">
        <v>88</v>
      </c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 t="s">
        <v>87</v>
      </c>
      <c r="R2894" s="5"/>
      <c r="S2894" s="5"/>
      <c r="T2894" s="5"/>
      <c r="U2894" s="5"/>
      <c r="V2894" s="5"/>
      <c r="W2894" s="5">
        <v>7.1</v>
      </c>
    </row>
    <row r="2895" spans="1:23">
      <c r="A2895" s="7"/>
      <c r="B2895" s="2"/>
      <c r="C2895" s="2"/>
      <c r="D2895" s="2"/>
      <c r="E2895" s="2" t="s">
        <v>88</v>
      </c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 t="s">
        <v>87</v>
      </c>
      <c r="R2895" s="2"/>
      <c r="S2895" s="2"/>
      <c r="T2895" s="2"/>
      <c r="U2895" s="2"/>
      <c r="V2895" s="2"/>
      <c r="W2895" s="2">
        <v>7.2</v>
      </c>
    </row>
    <row r="2896" spans="1:23">
      <c r="A2896" s="7"/>
      <c r="B2896" s="5"/>
      <c r="C2896" s="5"/>
      <c r="D2896" s="5"/>
      <c r="E2896" s="5" t="s">
        <v>88</v>
      </c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 t="s">
        <v>87</v>
      </c>
      <c r="R2896" s="5"/>
      <c r="S2896" s="5"/>
      <c r="T2896" s="5"/>
      <c r="U2896" s="5"/>
      <c r="V2896" s="5"/>
      <c r="W2896" s="5">
        <v>7.2</v>
      </c>
    </row>
    <row r="2897" spans="1:23">
      <c r="A2897" s="7"/>
      <c r="B2897" s="5"/>
      <c r="C2897" s="5"/>
      <c r="D2897" s="5"/>
      <c r="E2897" s="5" t="s">
        <v>88</v>
      </c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 t="s">
        <v>87</v>
      </c>
      <c r="R2897" s="5"/>
      <c r="S2897" s="5"/>
      <c r="T2897" s="5"/>
      <c r="U2897" s="5"/>
      <c r="V2897" s="5"/>
      <c r="W2897" s="5">
        <v>7.6</v>
      </c>
    </row>
    <row r="2898" spans="1:23">
      <c r="A2898" s="7"/>
      <c r="B2898" s="5"/>
      <c r="C2898" s="5"/>
      <c r="D2898" s="5"/>
      <c r="E2898" s="5" t="s">
        <v>88</v>
      </c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 t="s">
        <v>87</v>
      </c>
      <c r="R2898" s="5"/>
      <c r="S2898" s="5"/>
      <c r="T2898" s="5"/>
      <c r="U2898" s="5"/>
      <c r="V2898" s="5"/>
      <c r="W2898" s="5">
        <v>8.1</v>
      </c>
    </row>
    <row r="2899" spans="1:23">
      <c r="A2899" s="7"/>
      <c r="B2899" s="5"/>
      <c r="C2899" s="5"/>
      <c r="D2899" s="5"/>
      <c r="E2899" s="5" t="s">
        <v>88</v>
      </c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 t="s">
        <v>87</v>
      </c>
      <c r="R2899" s="5"/>
      <c r="S2899" s="5"/>
      <c r="T2899" s="5"/>
      <c r="U2899" s="5"/>
      <c r="V2899" s="5"/>
      <c r="W2899" s="5">
        <v>8.4</v>
      </c>
    </row>
    <row r="2900" spans="1:23">
      <c r="A2900" s="7"/>
      <c r="B2900" s="2"/>
      <c r="C2900" s="2"/>
      <c r="D2900" s="2"/>
      <c r="E2900" s="2" t="s">
        <v>88</v>
      </c>
      <c r="F2900" s="2"/>
      <c r="G2900" s="2"/>
      <c r="H2900" s="2"/>
      <c r="I2900" s="2"/>
      <c r="J2900" s="2"/>
      <c r="K2900" s="2"/>
      <c r="L2900" s="2"/>
      <c r="M2900" s="2" t="s">
        <v>94</v>
      </c>
      <c r="N2900" s="2"/>
      <c r="O2900" s="2"/>
      <c r="P2900" s="2" t="s">
        <v>90</v>
      </c>
      <c r="Q2900" s="2"/>
      <c r="R2900" s="2"/>
      <c r="S2900" s="2"/>
      <c r="T2900" s="2"/>
      <c r="U2900" s="2"/>
      <c r="V2900" s="2"/>
      <c r="W2900" s="2">
        <v>6.3</v>
      </c>
    </row>
    <row r="2901" spans="1:23">
      <c r="A2901" s="7"/>
      <c r="B2901" s="5"/>
      <c r="C2901" s="5"/>
      <c r="D2901" s="5"/>
      <c r="E2901" s="5" t="s">
        <v>88</v>
      </c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 t="s">
        <v>90</v>
      </c>
      <c r="Q2901" s="5"/>
      <c r="R2901" s="5"/>
      <c r="S2901" s="5"/>
      <c r="T2901" s="5"/>
      <c r="U2901" s="5"/>
      <c r="V2901" s="5"/>
      <c r="W2901" s="5">
        <v>5.5</v>
      </c>
    </row>
    <row r="2902" spans="1:23">
      <c r="A2902" s="7"/>
      <c r="B2902" s="2"/>
      <c r="C2902" s="2"/>
      <c r="D2902" s="2"/>
      <c r="E2902" s="2" t="s">
        <v>88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 t="s">
        <v>90</v>
      </c>
      <c r="Q2902" s="2"/>
      <c r="R2902" s="2"/>
      <c r="S2902" s="2"/>
      <c r="T2902" s="2"/>
      <c r="U2902" s="2"/>
      <c r="V2902" s="2"/>
      <c r="W2902" s="2">
        <v>6.4</v>
      </c>
    </row>
    <row r="2903" spans="1:23">
      <c r="A2903" s="7"/>
      <c r="B2903" s="2"/>
      <c r="C2903" s="2"/>
      <c r="D2903" s="2"/>
      <c r="E2903" s="2" t="s">
        <v>88</v>
      </c>
      <c r="F2903" s="2"/>
      <c r="G2903" s="2"/>
      <c r="H2903" s="2"/>
      <c r="I2903" s="2"/>
      <c r="J2903" s="2"/>
      <c r="K2903" s="2"/>
      <c r="L2903" s="2"/>
      <c r="M2903" s="2" t="s">
        <v>94</v>
      </c>
      <c r="N2903" s="2"/>
      <c r="O2903" s="2" t="s">
        <v>91</v>
      </c>
      <c r="P2903" s="2"/>
      <c r="Q2903" s="2"/>
      <c r="R2903" s="2"/>
      <c r="S2903" s="2"/>
      <c r="T2903" s="2"/>
      <c r="U2903" s="2"/>
      <c r="V2903" s="2"/>
      <c r="W2903" s="2">
        <v>6.2</v>
      </c>
    </row>
    <row r="2904" spans="1:23">
      <c r="A2904" s="7"/>
      <c r="B2904" s="2"/>
      <c r="C2904" s="2"/>
      <c r="D2904" s="2"/>
      <c r="E2904" s="2" t="s">
        <v>88</v>
      </c>
      <c r="F2904" s="2"/>
      <c r="G2904" s="2"/>
      <c r="H2904" s="2"/>
      <c r="I2904" s="2"/>
      <c r="J2904" s="2"/>
      <c r="K2904" s="2"/>
      <c r="L2904" s="2"/>
      <c r="M2904" s="2"/>
      <c r="N2904" s="2"/>
      <c r="O2904" s="2" t="s">
        <v>91</v>
      </c>
      <c r="P2904" s="2"/>
      <c r="Q2904" s="2"/>
      <c r="R2904" s="2"/>
      <c r="S2904" s="2"/>
      <c r="T2904" s="2"/>
      <c r="U2904" s="2"/>
      <c r="V2904" s="2"/>
      <c r="W2904" s="2">
        <v>5.8</v>
      </c>
    </row>
    <row r="2905" spans="1:23">
      <c r="A2905" s="7"/>
      <c r="B2905" s="5"/>
      <c r="C2905" s="5"/>
      <c r="D2905" s="5"/>
      <c r="E2905" s="5" t="s">
        <v>88</v>
      </c>
      <c r="F2905" s="5"/>
      <c r="G2905" s="5"/>
      <c r="H2905" s="5"/>
      <c r="I2905" s="5"/>
      <c r="J2905" s="5"/>
      <c r="K2905" s="5"/>
      <c r="L2905" s="5"/>
      <c r="M2905" s="5"/>
      <c r="N2905" s="5"/>
      <c r="O2905" s="5" t="s">
        <v>91</v>
      </c>
      <c r="P2905" s="5"/>
      <c r="Q2905" s="5"/>
      <c r="R2905" s="5"/>
      <c r="S2905" s="5"/>
      <c r="T2905" s="5"/>
      <c r="U2905" s="5"/>
      <c r="V2905" s="5"/>
      <c r="W2905" s="5">
        <v>6.4</v>
      </c>
    </row>
    <row r="2906" spans="1:23">
      <c r="A2906" s="7"/>
      <c r="B2906" s="2"/>
      <c r="C2906" s="2"/>
      <c r="D2906" s="2"/>
      <c r="E2906" s="2" t="s">
        <v>88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 t="s">
        <v>91</v>
      </c>
      <c r="P2906" s="2"/>
      <c r="Q2906" s="2"/>
      <c r="R2906" s="2"/>
      <c r="S2906" s="2"/>
      <c r="T2906" s="2"/>
      <c r="U2906" s="2"/>
      <c r="V2906" s="2"/>
      <c r="W2906" s="2">
        <v>7.7</v>
      </c>
    </row>
    <row r="2907" spans="1:23">
      <c r="A2907" s="7"/>
      <c r="B2907" s="2"/>
      <c r="C2907" s="2"/>
      <c r="D2907" s="2"/>
      <c r="E2907" s="2" t="s">
        <v>88</v>
      </c>
      <c r="F2907" s="2"/>
      <c r="G2907" s="2"/>
      <c r="H2907" s="2"/>
      <c r="I2907" s="2"/>
      <c r="J2907" s="2"/>
      <c r="K2907" s="2"/>
      <c r="L2907" s="2"/>
      <c r="M2907" s="2"/>
      <c r="N2907" s="2" t="s">
        <v>128</v>
      </c>
      <c r="O2907" s="2"/>
      <c r="P2907" s="2"/>
      <c r="Q2907" s="2"/>
      <c r="R2907" s="2"/>
      <c r="S2907" s="2"/>
      <c r="T2907" s="2"/>
      <c r="U2907" s="2"/>
      <c r="V2907" s="2"/>
      <c r="W2907" s="2">
        <v>2.8</v>
      </c>
    </row>
    <row r="2908" spans="1:23">
      <c r="A2908" s="7"/>
      <c r="B2908" s="5"/>
      <c r="C2908" s="5"/>
      <c r="D2908" s="5"/>
      <c r="E2908" s="5" t="s">
        <v>88</v>
      </c>
      <c r="F2908" s="5"/>
      <c r="G2908" s="5"/>
      <c r="H2908" s="5"/>
      <c r="I2908" s="5"/>
      <c r="J2908" s="5"/>
      <c r="K2908" s="5"/>
      <c r="L2908" s="5"/>
      <c r="M2908" s="5"/>
      <c r="N2908" s="5" t="s">
        <v>128</v>
      </c>
      <c r="O2908" s="5"/>
      <c r="P2908" s="5"/>
      <c r="Q2908" s="5"/>
      <c r="R2908" s="5"/>
      <c r="S2908" s="5"/>
      <c r="T2908" s="5"/>
      <c r="U2908" s="5"/>
      <c r="V2908" s="5"/>
      <c r="W2908" s="5">
        <v>5.3</v>
      </c>
    </row>
    <row r="2909" spans="1:23">
      <c r="A2909" s="7"/>
      <c r="B2909" s="2"/>
      <c r="C2909" s="2"/>
      <c r="D2909" s="2"/>
      <c r="E2909" s="2" t="s">
        <v>88</v>
      </c>
      <c r="F2909" s="2"/>
      <c r="G2909" s="2"/>
      <c r="H2909" s="2"/>
      <c r="I2909" s="2"/>
      <c r="J2909" s="2"/>
      <c r="K2909" s="2"/>
      <c r="L2909" s="2"/>
      <c r="M2909" s="2"/>
      <c r="N2909" s="2" t="s">
        <v>128</v>
      </c>
      <c r="O2909" s="2"/>
      <c r="P2909" s="2"/>
      <c r="Q2909" s="2"/>
      <c r="R2909" s="2"/>
      <c r="S2909" s="2"/>
      <c r="T2909" s="2"/>
      <c r="U2909" s="2"/>
      <c r="V2909" s="2"/>
      <c r="W2909" s="2">
        <v>5.5</v>
      </c>
    </row>
    <row r="2910" spans="1:23">
      <c r="A2910" s="7"/>
      <c r="B2910" s="2"/>
      <c r="C2910" s="2"/>
      <c r="D2910" s="2"/>
      <c r="E2910" s="2" t="s">
        <v>88</v>
      </c>
      <c r="F2910" s="2"/>
      <c r="G2910" s="2"/>
      <c r="H2910" s="2"/>
      <c r="I2910" s="2"/>
      <c r="J2910" s="2"/>
      <c r="K2910" s="2"/>
      <c r="L2910" s="2"/>
      <c r="M2910" s="2"/>
      <c r="N2910" s="2" t="s">
        <v>128</v>
      </c>
      <c r="O2910" s="2"/>
      <c r="P2910" s="2"/>
      <c r="Q2910" s="2"/>
      <c r="R2910" s="2"/>
      <c r="S2910" s="2"/>
      <c r="T2910" s="2"/>
      <c r="U2910" s="2"/>
      <c r="V2910" s="2"/>
      <c r="W2910" s="2">
        <v>5.7</v>
      </c>
    </row>
    <row r="2911" spans="1:23">
      <c r="A2911" s="7"/>
      <c r="B2911" s="5"/>
      <c r="C2911" s="5"/>
      <c r="D2911" s="5"/>
      <c r="E2911" s="5" t="s">
        <v>88</v>
      </c>
      <c r="F2911" s="5"/>
      <c r="G2911" s="5"/>
      <c r="H2911" s="5"/>
      <c r="I2911" s="5"/>
      <c r="J2911" s="5"/>
      <c r="K2911" s="5"/>
      <c r="L2911" s="5"/>
      <c r="M2911" s="5"/>
      <c r="N2911" s="5" t="s">
        <v>128</v>
      </c>
      <c r="O2911" s="5"/>
      <c r="P2911" s="5"/>
      <c r="Q2911" s="5"/>
      <c r="R2911" s="5"/>
      <c r="S2911" s="5"/>
      <c r="T2911" s="5"/>
      <c r="U2911" s="5"/>
      <c r="V2911" s="5"/>
      <c r="W2911" s="5">
        <v>6.1</v>
      </c>
    </row>
    <row r="2912" spans="1:23">
      <c r="A2912" s="7"/>
      <c r="B2912" s="2"/>
      <c r="C2912" s="2"/>
      <c r="D2912" s="2"/>
      <c r="E2912" s="2" t="s">
        <v>88</v>
      </c>
      <c r="F2912" s="2"/>
      <c r="G2912" s="2"/>
      <c r="H2912" s="2"/>
      <c r="I2912" s="2"/>
      <c r="J2912" s="2"/>
      <c r="K2912" s="2"/>
      <c r="L2912" s="2"/>
      <c r="M2912" s="2"/>
      <c r="N2912" s="2" t="s">
        <v>128</v>
      </c>
      <c r="O2912" s="2"/>
      <c r="P2912" s="2"/>
      <c r="Q2912" s="2"/>
      <c r="R2912" s="2"/>
      <c r="S2912" s="2"/>
      <c r="T2912" s="2"/>
      <c r="U2912" s="2"/>
      <c r="V2912" s="2"/>
      <c r="W2912" s="2">
        <v>6.2</v>
      </c>
    </row>
    <row r="2913" spans="1:23">
      <c r="A2913" s="7"/>
      <c r="B2913" s="5"/>
      <c r="C2913" s="5"/>
      <c r="D2913" s="5"/>
      <c r="E2913" s="5" t="s">
        <v>88</v>
      </c>
      <c r="F2913" s="5"/>
      <c r="G2913" s="5"/>
      <c r="H2913" s="5"/>
      <c r="I2913" s="5"/>
      <c r="J2913" s="5"/>
      <c r="K2913" s="5"/>
      <c r="L2913" s="5"/>
      <c r="M2913" s="5"/>
      <c r="N2913" s="5" t="s">
        <v>128</v>
      </c>
      <c r="O2913" s="5"/>
      <c r="P2913" s="5"/>
      <c r="Q2913" s="5"/>
      <c r="R2913" s="5"/>
      <c r="S2913" s="5"/>
      <c r="T2913" s="5"/>
      <c r="U2913" s="5"/>
      <c r="V2913" s="5"/>
      <c r="W2913" s="5">
        <v>6.4</v>
      </c>
    </row>
    <row r="2914" spans="1:23">
      <c r="A2914" s="7"/>
      <c r="B2914" s="2"/>
      <c r="C2914" s="2"/>
      <c r="D2914" s="2"/>
      <c r="E2914" s="2" t="s">
        <v>88</v>
      </c>
      <c r="F2914" s="2"/>
      <c r="G2914" s="2"/>
      <c r="H2914" s="2"/>
      <c r="I2914" s="2"/>
      <c r="J2914" s="2"/>
      <c r="K2914" s="2"/>
      <c r="L2914" s="2"/>
      <c r="M2914" s="2"/>
      <c r="N2914" s="2" t="s">
        <v>128</v>
      </c>
      <c r="O2914" s="2"/>
      <c r="P2914" s="2"/>
      <c r="Q2914" s="2"/>
      <c r="R2914" s="2"/>
      <c r="S2914" s="2"/>
      <c r="T2914" s="2"/>
      <c r="U2914" s="2"/>
      <c r="V2914" s="2"/>
      <c r="W2914" s="2">
        <v>6.5</v>
      </c>
    </row>
    <row r="2915" spans="1:23">
      <c r="A2915" s="7"/>
      <c r="B2915" s="5"/>
      <c r="C2915" s="5"/>
      <c r="D2915" s="5"/>
      <c r="E2915" s="5" t="s">
        <v>88</v>
      </c>
      <c r="F2915" s="5"/>
      <c r="G2915" s="5"/>
      <c r="H2915" s="5"/>
      <c r="I2915" s="5"/>
      <c r="J2915" s="5"/>
      <c r="K2915" s="5"/>
      <c r="L2915" s="5"/>
      <c r="M2915" s="5"/>
      <c r="N2915" s="5" t="s">
        <v>128</v>
      </c>
      <c r="O2915" s="5"/>
      <c r="P2915" s="5"/>
      <c r="Q2915" s="5"/>
      <c r="R2915" s="5"/>
      <c r="S2915" s="5"/>
      <c r="T2915" s="5"/>
      <c r="U2915" s="5"/>
      <c r="V2915" s="5"/>
      <c r="W2915" s="5">
        <v>6.7</v>
      </c>
    </row>
    <row r="2916" spans="1:23">
      <c r="A2916" s="7"/>
      <c r="B2916" s="2"/>
      <c r="C2916" s="2"/>
      <c r="D2916" s="2"/>
      <c r="E2916" s="2" t="s">
        <v>88</v>
      </c>
      <c r="F2916" s="2"/>
      <c r="G2916" s="2"/>
      <c r="H2916" s="2"/>
      <c r="I2916" s="2"/>
      <c r="J2916" s="2"/>
      <c r="K2916" s="2"/>
      <c r="L2916" s="2"/>
      <c r="M2916" s="2"/>
      <c r="N2916" s="2" t="s">
        <v>128</v>
      </c>
      <c r="O2916" s="2"/>
      <c r="P2916" s="2"/>
      <c r="Q2916" s="2"/>
      <c r="R2916" s="2"/>
      <c r="S2916" s="2"/>
      <c r="T2916" s="2"/>
      <c r="U2916" s="2"/>
      <c r="V2916" s="2"/>
      <c r="W2916" s="2">
        <v>6.8</v>
      </c>
    </row>
    <row r="2917" spans="1:23">
      <c r="A2917" s="7"/>
      <c r="B2917" s="2"/>
      <c r="C2917" s="2"/>
      <c r="D2917" s="2"/>
      <c r="E2917" s="2" t="s">
        <v>88</v>
      </c>
      <c r="F2917" s="2"/>
      <c r="G2917" s="2"/>
      <c r="H2917" s="2"/>
      <c r="I2917" s="2"/>
      <c r="J2917" s="2"/>
      <c r="K2917" s="2"/>
      <c r="L2917" s="2"/>
      <c r="M2917" s="2"/>
      <c r="N2917" s="2" t="s">
        <v>128</v>
      </c>
      <c r="O2917" s="2"/>
      <c r="P2917" s="2"/>
      <c r="Q2917" s="2"/>
      <c r="R2917" s="2"/>
      <c r="S2917" s="2"/>
      <c r="T2917" s="2"/>
      <c r="U2917" s="2"/>
      <c r="V2917" s="2"/>
      <c r="W2917" s="2">
        <v>7</v>
      </c>
    </row>
    <row r="2918" spans="1:23">
      <c r="A2918" s="7"/>
      <c r="B2918" s="5"/>
      <c r="C2918" s="5"/>
      <c r="D2918" s="5"/>
      <c r="E2918" s="5" t="s">
        <v>88</v>
      </c>
      <c r="F2918" s="5"/>
      <c r="G2918" s="5"/>
      <c r="H2918" s="5"/>
      <c r="I2918" s="5"/>
      <c r="J2918" s="5"/>
      <c r="K2918" s="5"/>
      <c r="L2918" s="5"/>
      <c r="M2918" s="5"/>
      <c r="N2918" s="5" t="s">
        <v>128</v>
      </c>
      <c r="O2918" s="5"/>
      <c r="P2918" s="5"/>
      <c r="Q2918" s="5"/>
      <c r="R2918" s="5"/>
      <c r="S2918" s="5"/>
      <c r="T2918" s="5"/>
      <c r="U2918" s="5"/>
      <c r="V2918" s="5"/>
      <c r="W2918" s="5">
        <v>7.1</v>
      </c>
    </row>
    <row r="2919" spans="1:23">
      <c r="A2919" s="7"/>
      <c r="B2919" s="5"/>
      <c r="C2919" s="5"/>
      <c r="D2919" s="5"/>
      <c r="E2919" s="5" t="s">
        <v>88</v>
      </c>
      <c r="F2919" s="5"/>
      <c r="G2919" s="5"/>
      <c r="H2919" s="5"/>
      <c r="I2919" s="5"/>
      <c r="J2919" s="5"/>
      <c r="K2919" s="5"/>
      <c r="L2919" s="5"/>
      <c r="M2919" s="5"/>
      <c r="N2919" s="5" t="s">
        <v>128</v>
      </c>
      <c r="O2919" s="5"/>
      <c r="P2919" s="5"/>
      <c r="Q2919" s="5"/>
      <c r="R2919" s="5"/>
      <c r="S2919" s="5"/>
      <c r="T2919" s="5"/>
      <c r="U2919" s="5"/>
      <c r="V2919" s="5"/>
      <c r="W2919" s="5">
        <v>7.1</v>
      </c>
    </row>
    <row r="2920" spans="1:23">
      <c r="A2920" s="7"/>
      <c r="B2920" s="5"/>
      <c r="C2920" s="5"/>
      <c r="D2920" s="5"/>
      <c r="E2920" s="5" t="s">
        <v>88</v>
      </c>
      <c r="F2920" s="5"/>
      <c r="G2920" s="5"/>
      <c r="H2920" s="5"/>
      <c r="I2920" s="5"/>
      <c r="J2920" s="5" t="s">
        <v>70</v>
      </c>
      <c r="K2920" s="5"/>
      <c r="L2920" s="5"/>
      <c r="M2920" s="5" t="s">
        <v>94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>
        <v>5.0999999999999996</v>
      </c>
    </row>
    <row r="2921" spans="1:23">
      <c r="A2921" s="7"/>
      <c r="B2921" s="2"/>
      <c r="C2921" s="2"/>
      <c r="D2921" s="2"/>
      <c r="E2921" s="2" t="s">
        <v>88</v>
      </c>
      <c r="F2921" s="2"/>
      <c r="G2921" s="2"/>
      <c r="H2921" s="2"/>
      <c r="I2921" s="2"/>
      <c r="J2921" s="2" t="s">
        <v>70</v>
      </c>
      <c r="K2921" s="2"/>
      <c r="L2921" s="2"/>
      <c r="M2921" s="2" t="s">
        <v>94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>
        <v>5.8</v>
      </c>
    </row>
    <row r="2922" spans="1:23">
      <c r="A2922" s="7"/>
      <c r="B2922" s="5"/>
      <c r="C2922" s="5"/>
      <c r="D2922" s="5"/>
      <c r="E2922" s="5" t="s">
        <v>88</v>
      </c>
      <c r="F2922" s="5"/>
      <c r="G2922" s="5"/>
      <c r="H2922" s="5"/>
      <c r="I2922" s="5"/>
      <c r="J2922" s="5" t="s">
        <v>70</v>
      </c>
      <c r="K2922" s="5"/>
      <c r="L2922" s="5"/>
      <c r="M2922" s="5" t="s">
        <v>94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>
        <v>6.2</v>
      </c>
    </row>
    <row r="2923" spans="1:23">
      <c r="A2923" s="7"/>
      <c r="B2923" s="5"/>
      <c r="C2923" s="5"/>
      <c r="D2923" s="5"/>
      <c r="E2923" s="5" t="s">
        <v>88</v>
      </c>
      <c r="F2923" s="5"/>
      <c r="G2923" s="5"/>
      <c r="H2923" s="5"/>
      <c r="I2923" s="5"/>
      <c r="J2923" s="5" t="s">
        <v>70</v>
      </c>
      <c r="K2923" s="5"/>
      <c r="L2923" s="5"/>
      <c r="M2923" s="5" t="s">
        <v>94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>
        <v>6.2</v>
      </c>
    </row>
    <row r="2924" spans="1:23">
      <c r="A2924" s="7"/>
      <c r="B2924" s="2"/>
      <c r="C2924" s="2"/>
      <c r="D2924" s="2"/>
      <c r="E2924" s="2" t="s">
        <v>88</v>
      </c>
      <c r="F2924" s="2"/>
      <c r="G2924" s="2"/>
      <c r="H2924" s="2"/>
      <c r="I2924" s="2"/>
      <c r="J2924" s="2" t="s">
        <v>70</v>
      </c>
      <c r="K2924" s="2"/>
      <c r="L2924" s="2"/>
      <c r="M2924" s="2" t="s">
        <v>94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>
        <v>6.3</v>
      </c>
    </row>
    <row r="2925" spans="1:23">
      <c r="A2925" s="7"/>
      <c r="B2925" s="2"/>
      <c r="C2925" s="2"/>
      <c r="D2925" s="2"/>
      <c r="E2925" s="2" t="s">
        <v>88</v>
      </c>
      <c r="F2925" s="2"/>
      <c r="G2925" s="2"/>
      <c r="H2925" s="2"/>
      <c r="I2925" s="2"/>
      <c r="J2925" s="2" t="s">
        <v>70</v>
      </c>
      <c r="K2925" s="2"/>
      <c r="L2925" s="2"/>
      <c r="M2925" s="2" t="s">
        <v>94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>
        <v>6.4</v>
      </c>
    </row>
    <row r="2926" spans="1:23">
      <c r="A2926" s="7"/>
      <c r="B2926" s="2"/>
      <c r="C2926" s="2"/>
      <c r="D2926" s="2"/>
      <c r="E2926" s="2" t="s">
        <v>88</v>
      </c>
      <c r="F2926" s="2"/>
      <c r="G2926" s="2"/>
      <c r="H2926" s="2"/>
      <c r="I2926" s="2"/>
      <c r="J2926" s="2" t="s">
        <v>70</v>
      </c>
      <c r="K2926" s="2"/>
      <c r="L2926" s="2"/>
      <c r="M2926" s="2" t="s">
        <v>94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>
        <v>7.2</v>
      </c>
    </row>
    <row r="2927" spans="1:23">
      <c r="A2927" s="7"/>
      <c r="B2927" s="2"/>
      <c r="C2927" s="2"/>
      <c r="D2927" s="2"/>
      <c r="E2927" s="2" t="s">
        <v>88</v>
      </c>
      <c r="F2927" s="2"/>
      <c r="G2927" s="2"/>
      <c r="H2927" s="2"/>
      <c r="I2927" s="2"/>
      <c r="J2927" s="2" t="s">
        <v>70</v>
      </c>
      <c r="K2927" s="2"/>
      <c r="L2927" s="2"/>
      <c r="M2927" s="2" t="s">
        <v>94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>
        <v>7.6</v>
      </c>
    </row>
    <row r="2928" spans="1:23">
      <c r="A2928" s="7"/>
      <c r="B2928" s="5"/>
      <c r="C2928" s="5"/>
      <c r="D2928" s="5"/>
      <c r="E2928" s="5" t="s">
        <v>88</v>
      </c>
      <c r="F2928" s="5"/>
      <c r="G2928" s="5"/>
      <c r="H2928" s="5"/>
      <c r="I2928" s="5"/>
      <c r="J2928" s="5"/>
      <c r="K2928" s="5"/>
      <c r="L2928" s="5"/>
      <c r="M2928" s="5" t="s">
        <v>94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>
        <v>4.5999999999999996</v>
      </c>
    </row>
    <row r="2929" spans="1:23">
      <c r="A2929" s="7"/>
      <c r="B2929" s="5"/>
      <c r="C2929" s="5"/>
      <c r="D2929" s="5"/>
      <c r="E2929" s="5" t="s">
        <v>88</v>
      </c>
      <c r="F2929" s="5"/>
      <c r="G2929" s="5"/>
      <c r="H2929" s="5"/>
      <c r="I2929" s="5"/>
      <c r="J2929" s="5"/>
      <c r="K2929" s="5"/>
      <c r="L2929" s="5"/>
      <c r="M2929" s="5" t="s">
        <v>94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>
        <v>5</v>
      </c>
    </row>
    <row r="2930" spans="1:23">
      <c r="A2930" s="7"/>
      <c r="B2930" s="2"/>
      <c r="C2930" s="2"/>
      <c r="D2930" s="2"/>
      <c r="E2930" s="2" t="s">
        <v>88</v>
      </c>
      <c r="F2930" s="2"/>
      <c r="G2930" s="2"/>
      <c r="H2930" s="2"/>
      <c r="I2930" s="2"/>
      <c r="J2930" s="2"/>
      <c r="K2930" s="2"/>
      <c r="L2930" s="2"/>
      <c r="M2930" s="2" t="s">
        <v>94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>
        <v>5.5</v>
      </c>
    </row>
    <row r="2931" spans="1:23">
      <c r="A2931" s="7"/>
      <c r="B2931" s="2"/>
      <c r="C2931" s="2"/>
      <c r="D2931" s="2"/>
      <c r="E2931" s="2" t="s">
        <v>88</v>
      </c>
      <c r="F2931" s="2"/>
      <c r="G2931" s="2"/>
      <c r="H2931" s="2"/>
      <c r="I2931" s="2"/>
      <c r="J2931" s="2"/>
      <c r="K2931" s="2"/>
      <c r="L2931" s="2"/>
      <c r="M2931" s="2" t="s">
        <v>94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>
        <v>5.5</v>
      </c>
    </row>
    <row r="2932" spans="1:23">
      <c r="A2932" s="7"/>
      <c r="B2932" s="2"/>
      <c r="C2932" s="2"/>
      <c r="D2932" s="2"/>
      <c r="E2932" s="2" t="s">
        <v>88</v>
      </c>
      <c r="F2932" s="2"/>
      <c r="G2932" s="2"/>
      <c r="H2932" s="2"/>
      <c r="I2932" s="2"/>
      <c r="J2932" s="2"/>
      <c r="K2932" s="2"/>
      <c r="L2932" s="2"/>
      <c r="M2932" s="2" t="s">
        <v>94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>
        <v>6.4</v>
      </c>
    </row>
    <row r="2933" spans="1:23">
      <c r="A2933" s="7"/>
      <c r="B2933" s="2"/>
      <c r="C2933" s="2"/>
      <c r="D2933" s="2"/>
      <c r="E2933" s="2" t="s">
        <v>88</v>
      </c>
      <c r="F2933" s="2"/>
      <c r="G2933" s="2"/>
      <c r="H2933" s="2"/>
      <c r="I2933" s="2"/>
      <c r="J2933" s="2"/>
      <c r="K2933" s="2"/>
      <c r="L2933" s="2"/>
      <c r="M2933" s="2" t="s">
        <v>94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>
        <v>6.4</v>
      </c>
    </row>
    <row r="2934" spans="1:23">
      <c r="A2934" s="7"/>
      <c r="B2934" s="5"/>
      <c r="C2934" s="5"/>
      <c r="D2934" s="5"/>
      <c r="E2934" s="5" t="s">
        <v>88</v>
      </c>
      <c r="F2934" s="5"/>
      <c r="G2934" s="5"/>
      <c r="H2934" s="5"/>
      <c r="I2934" s="5"/>
      <c r="J2934" s="5"/>
      <c r="K2934" s="5"/>
      <c r="L2934" s="5"/>
      <c r="M2934" s="5" t="s">
        <v>94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>
        <v>8</v>
      </c>
    </row>
    <row r="2935" spans="1:23">
      <c r="A2935" s="7"/>
      <c r="B2935" s="5"/>
      <c r="C2935" s="5"/>
      <c r="D2935" s="5"/>
      <c r="E2935" s="5" t="s">
        <v>88</v>
      </c>
      <c r="F2935" s="5"/>
      <c r="G2935" s="5"/>
      <c r="H2935" s="5"/>
      <c r="I2935" s="5"/>
      <c r="J2935" s="5"/>
      <c r="K2935" s="5"/>
      <c r="L2935" s="5" t="s">
        <v>80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>
        <v>7.3</v>
      </c>
    </row>
    <row r="2936" spans="1:23">
      <c r="A2936" s="7"/>
      <c r="B2936" s="5"/>
      <c r="C2936" s="5"/>
      <c r="D2936" s="5"/>
      <c r="E2936" s="5" t="s">
        <v>88</v>
      </c>
      <c r="F2936" s="5"/>
      <c r="G2936" s="5"/>
      <c r="H2936" s="5"/>
      <c r="I2936" s="5"/>
      <c r="J2936" s="5" t="s">
        <v>70</v>
      </c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>
        <v>3.2</v>
      </c>
    </row>
    <row r="2937" spans="1:23">
      <c r="A2937" s="7"/>
      <c r="B2937" s="5"/>
      <c r="C2937" s="5"/>
      <c r="D2937" s="5"/>
      <c r="E2937" s="5" t="s">
        <v>88</v>
      </c>
      <c r="F2937" s="5"/>
      <c r="G2937" s="5"/>
      <c r="H2937" s="5"/>
      <c r="I2937" s="5"/>
      <c r="J2937" s="5" t="s">
        <v>70</v>
      </c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>
        <v>4.3</v>
      </c>
    </row>
    <row r="2938" spans="1:23">
      <c r="A2938" s="7"/>
      <c r="B2938" s="5"/>
      <c r="C2938" s="5"/>
      <c r="D2938" s="5"/>
      <c r="E2938" s="5" t="s">
        <v>88</v>
      </c>
      <c r="F2938" s="5"/>
      <c r="G2938" s="5"/>
      <c r="H2938" s="5"/>
      <c r="I2938" s="5"/>
      <c r="J2938" s="5" t="s">
        <v>70</v>
      </c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>
        <v>4.7</v>
      </c>
    </row>
    <row r="2939" spans="1:23">
      <c r="A2939" s="7"/>
      <c r="B2939" s="5"/>
      <c r="C2939" s="5"/>
      <c r="D2939" s="5"/>
      <c r="E2939" s="5" t="s">
        <v>88</v>
      </c>
      <c r="F2939" s="5"/>
      <c r="G2939" s="5"/>
      <c r="H2939" s="5"/>
      <c r="I2939" s="5"/>
      <c r="J2939" s="5" t="s">
        <v>70</v>
      </c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>
        <v>5.0999999999999996</v>
      </c>
    </row>
    <row r="2940" spans="1:23">
      <c r="A2940" s="7"/>
      <c r="B2940" s="2"/>
      <c r="C2940" s="2"/>
      <c r="D2940" s="2"/>
      <c r="E2940" s="2" t="s">
        <v>88</v>
      </c>
      <c r="F2940" s="2"/>
      <c r="G2940" s="2"/>
      <c r="H2940" s="2"/>
      <c r="I2940" s="2"/>
      <c r="J2940" s="2" t="s">
        <v>70</v>
      </c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>
        <v>5.3</v>
      </c>
    </row>
    <row r="2941" spans="1:23">
      <c r="A2941" s="7"/>
      <c r="B2941" s="5"/>
      <c r="C2941" s="5"/>
      <c r="D2941" s="5"/>
      <c r="E2941" s="5" t="s">
        <v>88</v>
      </c>
      <c r="F2941" s="5"/>
      <c r="G2941" s="5"/>
      <c r="H2941" s="5"/>
      <c r="I2941" s="5"/>
      <c r="J2941" s="5" t="s">
        <v>70</v>
      </c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>
        <v>5.4</v>
      </c>
    </row>
    <row r="2942" spans="1:23">
      <c r="A2942" s="7"/>
      <c r="B2942" s="5"/>
      <c r="C2942" s="5"/>
      <c r="D2942" s="5"/>
      <c r="E2942" s="5" t="s">
        <v>88</v>
      </c>
      <c r="F2942" s="5"/>
      <c r="G2942" s="5"/>
      <c r="H2942" s="5"/>
      <c r="I2942" s="5"/>
      <c r="J2942" s="5" t="s">
        <v>70</v>
      </c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>
        <v>6.2</v>
      </c>
    </row>
    <row r="2943" spans="1:23">
      <c r="A2943" s="7"/>
      <c r="B2943" s="2"/>
      <c r="C2943" s="2"/>
      <c r="D2943" s="2"/>
      <c r="E2943" s="2" t="s">
        <v>88</v>
      </c>
      <c r="F2943" s="2"/>
      <c r="G2943" s="2"/>
      <c r="H2943" s="2"/>
      <c r="I2943" s="2"/>
      <c r="J2943" s="2" t="s">
        <v>70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>
        <v>6.3</v>
      </c>
    </row>
    <row r="2944" spans="1:23">
      <c r="A2944" s="7"/>
      <c r="B2944" s="2"/>
      <c r="C2944" s="2"/>
      <c r="D2944" s="2"/>
      <c r="E2944" s="2" t="s">
        <v>88</v>
      </c>
      <c r="F2944" s="2"/>
      <c r="G2944" s="2"/>
      <c r="H2944" s="2"/>
      <c r="I2944" s="2"/>
      <c r="J2944" s="2" t="s">
        <v>70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>
        <v>6.4</v>
      </c>
    </row>
    <row r="2945" spans="1:23">
      <c r="A2945" s="7"/>
      <c r="B2945" s="5"/>
      <c r="C2945" s="5"/>
      <c r="D2945" s="5"/>
      <c r="E2945" s="5" t="s">
        <v>88</v>
      </c>
      <c r="F2945" s="5"/>
      <c r="G2945" s="5"/>
      <c r="H2945" s="5"/>
      <c r="I2945" s="5"/>
      <c r="J2945" s="5" t="s">
        <v>70</v>
      </c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>
        <v>6.7</v>
      </c>
    </row>
    <row r="2946" spans="1:23">
      <c r="A2946" s="7"/>
      <c r="B2946" s="5"/>
      <c r="C2946" s="5"/>
      <c r="D2946" s="5"/>
      <c r="E2946" s="5" t="s">
        <v>88</v>
      </c>
      <c r="F2946" s="5"/>
      <c r="G2946" s="5"/>
      <c r="H2946" s="5"/>
      <c r="I2946" s="5"/>
      <c r="J2946" s="5" t="s">
        <v>70</v>
      </c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>
        <v>6.7</v>
      </c>
    </row>
    <row r="2947" spans="1:23">
      <c r="A2947" s="7"/>
      <c r="B2947" s="2"/>
      <c r="C2947" s="2"/>
      <c r="D2947" s="2"/>
      <c r="E2947" s="2" t="s">
        <v>88</v>
      </c>
      <c r="F2947" s="2"/>
      <c r="G2947" s="2"/>
      <c r="H2947" s="2"/>
      <c r="I2947" s="2"/>
      <c r="J2947" s="2" t="s">
        <v>70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>
        <v>6.8</v>
      </c>
    </row>
    <row r="2948" spans="1:23">
      <c r="A2948" s="7"/>
      <c r="B2948" s="2"/>
      <c r="C2948" s="2"/>
      <c r="D2948" s="2"/>
      <c r="E2948" s="2" t="s">
        <v>88</v>
      </c>
      <c r="F2948" s="2"/>
      <c r="G2948" s="2"/>
      <c r="H2948" s="2"/>
      <c r="I2948" s="2"/>
      <c r="J2948" s="2" t="s">
        <v>70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>
        <v>7</v>
      </c>
    </row>
    <row r="2949" spans="1:23">
      <c r="A2949" s="7"/>
      <c r="B2949" s="5"/>
      <c r="C2949" s="5"/>
      <c r="D2949" s="5"/>
      <c r="E2949" s="5" t="s">
        <v>88</v>
      </c>
      <c r="F2949" s="5"/>
      <c r="G2949" s="5"/>
      <c r="H2949" s="5"/>
      <c r="I2949" s="5"/>
      <c r="J2949" s="5" t="s">
        <v>70</v>
      </c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>
        <v>7.3</v>
      </c>
    </row>
    <row r="2950" spans="1:23">
      <c r="A2950" s="7"/>
      <c r="B2950" s="2"/>
      <c r="C2950" s="2"/>
      <c r="D2950" s="2"/>
      <c r="E2950" s="2" t="s">
        <v>88</v>
      </c>
      <c r="F2950" s="2"/>
      <c r="G2950" s="2"/>
      <c r="H2950" s="2"/>
      <c r="I2950" s="2"/>
      <c r="J2950" s="2" t="s">
        <v>70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>
        <v>7.5</v>
      </c>
    </row>
    <row r="2951" spans="1:23">
      <c r="A2951" s="7"/>
      <c r="B2951" s="2"/>
      <c r="C2951" s="2"/>
      <c r="D2951" s="2"/>
      <c r="E2951" s="2" t="s">
        <v>88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>
        <v>1.9</v>
      </c>
    </row>
    <row r="2952" spans="1:23">
      <c r="A2952" s="7"/>
      <c r="B2952" s="2"/>
      <c r="C2952" s="2"/>
      <c r="D2952" s="2"/>
      <c r="E2952" s="2" t="s">
        <v>88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>
        <v>2.2999999999999998</v>
      </c>
    </row>
    <row r="2953" spans="1:23">
      <c r="A2953" s="7"/>
      <c r="B2953" s="5"/>
      <c r="C2953" s="5"/>
      <c r="D2953" s="5"/>
      <c r="E2953" s="5" t="s">
        <v>88</v>
      </c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>
        <v>2.7</v>
      </c>
    </row>
    <row r="2954" spans="1:23">
      <c r="A2954" s="7"/>
      <c r="B2954" s="5"/>
      <c r="C2954" s="5"/>
      <c r="D2954" s="5"/>
      <c r="E2954" s="5" t="s">
        <v>88</v>
      </c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>
        <v>3</v>
      </c>
    </row>
    <row r="2955" spans="1:23">
      <c r="A2955" s="7"/>
      <c r="B2955" s="5"/>
      <c r="C2955" s="5"/>
      <c r="D2955" s="5"/>
      <c r="E2955" s="5" t="s">
        <v>88</v>
      </c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>
        <v>3.3</v>
      </c>
    </row>
    <row r="2956" spans="1:23">
      <c r="A2956" s="7"/>
      <c r="B2956" s="5"/>
      <c r="C2956" s="5"/>
      <c r="D2956" s="5"/>
      <c r="E2956" s="5" t="s">
        <v>88</v>
      </c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>
        <v>3.4</v>
      </c>
    </row>
    <row r="2957" spans="1:23">
      <c r="A2957" s="7"/>
      <c r="B2957" s="2"/>
      <c r="C2957" s="2"/>
      <c r="D2957" s="2"/>
      <c r="E2957" s="2" t="s">
        <v>88</v>
      </c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>
        <v>3.4</v>
      </c>
    </row>
    <row r="2958" spans="1:23">
      <c r="A2958" s="7"/>
      <c r="B2958" s="5"/>
      <c r="C2958" s="5"/>
      <c r="D2958" s="5"/>
      <c r="E2958" s="5" t="s">
        <v>88</v>
      </c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>
        <v>3.5</v>
      </c>
    </row>
    <row r="2959" spans="1:23">
      <c r="A2959" s="7"/>
      <c r="B2959" s="2"/>
      <c r="C2959" s="2"/>
      <c r="D2959" s="2"/>
      <c r="E2959" s="2" t="s">
        <v>88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>
        <v>3.5</v>
      </c>
    </row>
    <row r="2960" spans="1:23">
      <c r="A2960" s="7"/>
      <c r="B2960" s="2"/>
      <c r="C2960" s="2"/>
      <c r="D2960" s="2"/>
      <c r="E2960" s="2" t="s">
        <v>88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>
        <v>3.5</v>
      </c>
    </row>
    <row r="2961" spans="1:23">
      <c r="A2961" s="7"/>
      <c r="B2961" s="2"/>
      <c r="C2961" s="2"/>
      <c r="D2961" s="2"/>
      <c r="E2961" s="2" t="s">
        <v>88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>
        <v>3.6</v>
      </c>
    </row>
    <row r="2962" spans="1:23">
      <c r="A2962" s="7"/>
      <c r="B2962" s="5"/>
      <c r="C2962" s="5"/>
      <c r="D2962" s="5"/>
      <c r="E2962" s="5" t="s">
        <v>88</v>
      </c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>
        <v>3.9</v>
      </c>
    </row>
    <row r="2963" spans="1:23">
      <c r="A2963" s="7"/>
      <c r="B2963" s="5"/>
      <c r="C2963" s="5"/>
      <c r="D2963" s="5"/>
      <c r="E2963" s="5" t="s">
        <v>88</v>
      </c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>
        <v>4</v>
      </c>
    </row>
    <row r="2964" spans="1:23">
      <c r="A2964" s="7"/>
      <c r="B2964" s="5"/>
      <c r="C2964" s="5"/>
      <c r="D2964" s="5"/>
      <c r="E2964" s="5" t="s">
        <v>88</v>
      </c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>
        <v>4.3</v>
      </c>
    </row>
    <row r="2965" spans="1:23">
      <c r="A2965" s="7"/>
      <c r="B2965" s="2"/>
      <c r="C2965" s="2"/>
      <c r="D2965" s="2"/>
      <c r="E2965" s="2" t="s">
        <v>88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>
        <v>4.3</v>
      </c>
    </row>
    <row r="2966" spans="1:23">
      <c r="A2966" s="7"/>
      <c r="B2966" s="5"/>
      <c r="C2966" s="5"/>
      <c r="D2966" s="5"/>
      <c r="E2966" s="5" t="s">
        <v>88</v>
      </c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>
        <v>4.4000000000000004</v>
      </c>
    </row>
    <row r="2967" spans="1:23">
      <c r="A2967" s="7"/>
      <c r="B2967" s="2"/>
      <c r="C2967" s="2"/>
      <c r="D2967" s="2"/>
      <c r="E2967" s="2" t="s">
        <v>88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>
        <v>4.5</v>
      </c>
    </row>
    <row r="2968" spans="1:23">
      <c r="A2968" s="7"/>
      <c r="B2968" s="5"/>
      <c r="C2968" s="5"/>
      <c r="D2968" s="5"/>
      <c r="E2968" s="5" t="s">
        <v>88</v>
      </c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>
        <v>4.5999999999999996</v>
      </c>
    </row>
    <row r="2969" spans="1:23">
      <c r="A2969" s="7"/>
      <c r="B2969" s="5"/>
      <c r="C2969" s="5"/>
      <c r="D2969" s="5"/>
      <c r="E2969" s="5" t="s">
        <v>88</v>
      </c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>
        <v>4.5999999999999996</v>
      </c>
    </row>
    <row r="2970" spans="1:23">
      <c r="A2970" s="7"/>
      <c r="B2970" s="2"/>
      <c r="C2970" s="2"/>
      <c r="D2970" s="2"/>
      <c r="E2970" s="2" t="s">
        <v>88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>
        <v>4.5999999999999996</v>
      </c>
    </row>
    <row r="2971" spans="1:23">
      <c r="A2971" s="7"/>
      <c r="B2971" s="2"/>
      <c r="C2971" s="2"/>
      <c r="D2971" s="2"/>
      <c r="E2971" s="2" t="s">
        <v>88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>
        <v>4.5999999999999996</v>
      </c>
    </row>
    <row r="2972" spans="1:23">
      <c r="A2972" s="7"/>
      <c r="B2972" s="2"/>
      <c r="C2972" s="2"/>
      <c r="D2972" s="2"/>
      <c r="E2972" s="2" t="s">
        <v>88</v>
      </c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>
        <v>4.5999999999999996</v>
      </c>
    </row>
    <row r="2973" spans="1:23">
      <c r="A2973" s="7"/>
      <c r="B2973" s="2"/>
      <c r="C2973" s="2"/>
      <c r="D2973" s="2"/>
      <c r="E2973" s="2" t="s">
        <v>88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>
        <v>4.5999999999999996</v>
      </c>
    </row>
    <row r="2974" spans="1:23">
      <c r="A2974" s="7"/>
      <c r="B2974" s="2"/>
      <c r="C2974" s="2"/>
      <c r="D2974" s="2"/>
      <c r="E2974" s="2" t="s">
        <v>88</v>
      </c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>
        <v>4.7</v>
      </c>
    </row>
    <row r="2975" spans="1:23">
      <c r="A2975" s="7"/>
      <c r="B2975" s="5"/>
      <c r="C2975" s="5"/>
      <c r="D2975" s="5"/>
      <c r="E2975" s="5" t="s">
        <v>88</v>
      </c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>
        <v>4.8</v>
      </c>
    </row>
    <row r="2976" spans="1:23">
      <c r="A2976" s="7"/>
      <c r="B2976" s="2"/>
      <c r="C2976" s="2"/>
      <c r="D2976" s="2"/>
      <c r="E2976" s="2" t="s">
        <v>88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>
        <v>4.8</v>
      </c>
    </row>
    <row r="2977" spans="1:23">
      <c r="A2977" s="7"/>
      <c r="B2977" s="2"/>
      <c r="C2977" s="2"/>
      <c r="D2977" s="2"/>
      <c r="E2977" s="2" t="s">
        <v>88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>
        <v>4.9000000000000004</v>
      </c>
    </row>
    <row r="2978" spans="1:23">
      <c r="A2978" s="7"/>
      <c r="B2978" s="5"/>
      <c r="C2978" s="5"/>
      <c r="D2978" s="5"/>
      <c r="E2978" s="5" t="s">
        <v>88</v>
      </c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>
        <v>4.9000000000000004</v>
      </c>
    </row>
    <row r="2979" spans="1:23">
      <c r="A2979" s="7"/>
      <c r="B2979" s="2"/>
      <c r="C2979" s="2"/>
      <c r="D2979" s="2"/>
      <c r="E2979" s="2" t="s">
        <v>88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>
        <v>5</v>
      </c>
    </row>
    <row r="2980" spans="1:23">
      <c r="A2980" s="7"/>
      <c r="B2980" s="5"/>
      <c r="C2980" s="5"/>
      <c r="D2980" s="5"/>
      <c r="E2980" s="5" t="s">
        <v>88</v>
      </c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>
        <v>5.0999999999999996</v>
      </c>
    </row>
    <row r="2981" spans="1:23">
      <c r="A2981" s="7"/>
      <c r="B2981" s="2"/>
      <c r="C2981" s="2"/>
      <c r="D2981" s="2"/>
      <c r="E2981" s="2" t="s">
        <v>88</v>
      </c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>
        <v>5.0999999999999996</v>
      </c>
    </row>
    <row r="2982" spans="1:23">
      <c r="A2982" s="7"/>
      <c r="B2982" s="2"/>
      <c r="C2982" s="2"/>
      <c r="D2982" s="2"/>
      <c r="E2982" s="2" t="s">
        <v>88</v>
      </c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>
        <v>5.0999999999999996</v>
      </c>
    </row>
    <row r="2983" spans="1:23">
      <c r="A2983" s="7"/>
      <c r="B2983" s="2"/>
      <c r="C2983" s="2"/>
      <c r="D2983" s="2"/>
      <c r="E2983" s="2" t="s">
        <v>88</v>
      </c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>
        <v>5.0999999999999996</v>
      </c>
    </row>
    <row r="2984" spans="1:23">
      <c r="A2984" s="7"/>
      <c r="B2984" s="5"/>
      <c r="C2984" s="5"/>
      <c r="D2984" s="5"/>
      <c r="E2984" s="5" t="s">
        <v>88</v>
      </c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>
        <v>5.2</v>
      </c>
    </row>
    <row r="2985" spans="1:23">
      <c r="A2985" s="7"/>
      <c r="B2985" s="5"/>
      <c r="C2985" s="5"/>
      <c r="D2985" s="5"/>
      <c r="E2985" s="5" t="s">
        <v>88</v>
      </c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>
        <v>5.3</v>
      </c>
    </row>
    <row r="2986" spans="1:23">
      <c r="A2986" s="7"/>
      <c r="B2986" s="2"/>
      <c r="C2986" s="2"/>
      <c r="D2986" s="2"/>
      <c r="E2986" s="2" t="s">
        <v>88</v>
      </c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>
        <v>5.3</v>
      </c>
    </row>
    <row r="2987" spans="1:23">
      <c r="A2987" s="7"/>
      <c r="B2987" s="2"/>
      <c r="C2987" s="2"/>
      <c r="D2987" s="2"/>
      <c r="E2987" s="2" t="s">
        <v>88</v>
      </c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>
        <v>5.3</v>
      </c>
    </row>
    <row r="2988" spans="1:23">
      <c r="A2988" s="7"/>
      <c r="B2988" s="5"/>
      <c r="C2988" s="5"/>
      <c r="D2988" s="5"/>
      <c r="E2988" s="5" t="s">
        <v>88</v>
      </c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>
        <v>5.3</v>
      </c>
    </row>
    <row r="2989" spans="1:23">
      <c r="A2989" s="7"/>
      <c r="B2989" s="2"/>
      <c r="C2989" s="2"/>
      <c r="D2989" s="2"/>
      <c r="E2989" s="2" t="s">
        <v>88</v>
      </c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>
        <v>5.3</v>
      </c>
    </row>
    <row r="2990" spans="1:23">
      <c r="A2990" s="7"/>
      <c r="B2990" s="2"/>
      <c r="C2990" s="2"/>
      <c r="D2990" s="2"/>
      <c r="E2990" s="2" t="s">
        <v>88</v>
      </c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>
        <v>5.4</v>
      </c>
    </row>
    <row r="2991" spans="1:23">
      <c r="A2991" s="7"/>
      <c r="B2991" s="2"/>
      <c r="C2991" s="2"/>
      <c r="D2991" s="2"/>
      <c r="E2991" s="2" t="s">
        <v>88</v>
      </c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>
        <v>5.4</v>
      </c>
    </row>
    <row r="2992" spans="1:23">
      <c r="A2992" s="7"/>
      <c r="B2992" s="2"/>
      <c r="C2992" s="2"/>
      <c r="D2992" s="2"/>
      <c r="E2992" s="2" t="s">
        <v>88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>
        <v>5.4</v>
      </c>
    </row>
    <row r="2993" spans="1:23">
      <c r="A2993" s="7"/>
      <c r="B2993" s="5"/>
      <c r="C2993" s="5"/>
      <c r="D2993" s="5"/>
      <c r="E2993" s="5" t="s">
        <v>88</v>
      </c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>
        <v>5.4</v>
      </c>
    </row>
    <row r="2994" spans="1:23">
      <c r="A2994" s="7"/>
      <c r="B2994" s="5"/>
      <c r="C2994" s="5"/>
      <c r="D2994" s="5"/>
      <c r="E2994" s="5" t="s">
        <v>88</v>
      </c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>
        <v>5.4</v>
      </c>
    </row>
    <row r="2995" spans="1:23">
      <c r="A2995" s="7"/>
      <c r="B2995" s="5"/>
      <c r="C2995" s="5"/>
      <c r="D2995" s="5"/>
      <c r="E2995" s="5" t="s">
        <v>88</v>
      </c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>
        <v>5.5</v>
      </c>
    </row>
    <row r="2996" spans="1:23">
      <c r="A2996" s="7"/>
      <c r="B2996" s="2"/>
      <c r="C2996" s="2"/>
      <c r="D2996" s="2"/>
      <c r="E2996" s="2" t="s">
        <v>88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>
        <v>5.5</v>
      </c>
    </row>
    <row r="2997" spans="1:23">
      <c r="A2997" s="7"/>
      <c r="B2997" s="5"/>
      <c r="C2997" s="5"/>
      <c r="D2997" s="5"/>
      <c r="E2997" s="5" t="s">
        <v>88</v>
      </c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>
        <v>5.5</v>
      </c>
    </row>
    <row r="2998" spans="1:23">
      <c r="A2998" s="7"/>
      <c r="B2998" s="5"/>
      <c r="C2998" s="5"/>
      <c r="D2998" s="5"/>
      <c r="E2998" s="5" t="s">
        <v>88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>
        <v>5.6</v>
      </c>
    </row>
    <row r="2999" spans="1:23">
      <c r="A2999" s="7"/>
      <c r="B2999" s="5"/>
      <c r="C2999" s="5"/>
      <c r="D2999" s="5"/>
      <c r="E2999" s="5" t="s">
        <v>88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>
        <v>5.6</v>
      </c>
    </row>
    <row r="3000" spans="1:23">
      <c r="A3000" s="7"/>
      <c r="B3000" s="2"/>
      <c r="C3000" s="2"/>
      <c r="D3000" s="2"/>
      <c r="E3000" s="2" t="s">
        <v>88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>
        <v>5.6</v>
      </c>
    </row>
    <row r="3001" spans="1:23">
      <c r="A3001" s="7"/>
      <c r="B3001" s="2"/>
      <c r="C3001" s="2"/>
      <c r="D3001" s="2"/>
      <c r="E3001" s="2" t="s">
        <v>88</v>
      </c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>
        <v>5.6</v>
      </c>
    </row>
    <row r="3002" spans="1:23">
      <c r="A3002" s="7"/>
      <c r="B3002" s="5"/>
      <c r="C3002" s="5"/>
      <c r="D3002" s="5"/>
      <c r="E3002" s="5" t="s">
        <v>88</v>
      </c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>
        <v>5.6</v>
      </c>
    </row>
    <row r="3003" spans="1:23">
      <c r="A3003" s="7"/>
      <c r="B3003" s="5"/>
      <c r="C3003" s="5"/>
      <c r="D3003" s="5"/>
      <c r="E3003" s="5" t="s">
        <v>88</v>
      </c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>
        <v>5.7</v>
      </c>
    </row>
    <row r="3004" spans="1:23">
      <c r="A3004" s="7"/>
      <c r="B3004" s="5"/>
      <c r="C3004" s="5"/>
      <c r="D3004" s="5"/>
      <c r="E3004" s="5" t="s">
        <v>88</v>
      </c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>
        <v>5.7</v>
      </c>
    </row>
    <row r="3005" spans="1:23">
      <c r="A3005" s="7"/>
      <c r="B3005" s="5"/>
      <c r="C3005" s="5"/>
      <c r="D3005" s="5"/>
      <c r="E3005" s="5" t="s">
        <v>88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>
        <v>5.7</v>
      </c>
    </row>
    <row r="3006" spans="1:23">
      <c r="A3006" s="7"/>
      <c r="B3006" s="5"/>
      <c r="C3006" s="5"/>
      <c r="D3006" s="5"/>
      <c r="E3006" s="5" t="s">
        <v>88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>
        <v>5.7</v>
      </c>
    </row>
    <row r="3007" spans="1:23">
      <c r="A3007" s="7"/>
      <c r="B3007" s="2"/>
      <c r="C3007" s="2"/>
      <c r="D3007" s="2"/>
      <c r="E3007" s="2" t="s">
        <v>88</v>
      </c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>
        <v>5.7</v>
      </c>
    </row>
    <row r="3008" spans="1:23">
      <c r="A3008" s="7"/>
      <c r="B3008" s="5"/>
      <c r="C3008" s="5"/>
      <c r="D3008" s="5"/>
      <c r="E3008" s="5" t="s">
        <v>88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>
        <v>5.7</v>
      </c>
    </row>
    <row r="3009" spans="1:23">
      <c r="A3009" s="7"/>
      <c r="B3009" s="5"/>
      <c r="C3009" s="5"/>
      <c r="D3009" s="5"/>
      <c r="E3009" s="5" t="s">
        <v>88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>
        <v>5.8</v>
      </c>
    </row>
    <row r="3010" spans="1:23">
      <c r="A3010" s="7"/>
      <c r="B3010" s="2"/>
      <c r="C3010" s="2"/>
      <c r="D3010" s="2"/>
      <c r="E3010" s="2" t="s">
        <v>88</v>
      </c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>
        <v>5.8</v>
      </c>
    </row>
    <row r="3011" spans="1:23">
      <c r="A3011" s="7"/>
      <c r="B3011" s="5"/>
      <c r="C3011" s="5"/>
      <c r="D3011" s="5"/>
      <c r="E3011" s="5" t="s">
        <v>88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>
        <v>5.8</v>
      </c>
    </row>
    <row r="3012" spans="1:23">
      <c r="A3012" s="7"/>
      <c r="B3012" s="2"/>
      <c r="C3012" s="2"/>
      <c r="D3012" s="2"/>
      <c r="E3012" s="2" t="s">
        <v>88</v>
      </c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>
        <v>5.8</v>
      </c>
    </row>
    <row r="3013" spans="1:23">
      <c r="A3013" s="7"/>
      <c r="B3013" s="5"/>
      <c r="C3013" s="5"/>
      <c r="D3013" s="5"/>
      <c r="E3013" s="5" t="s">
        <v>88</v>
      </c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>
        <v>5.9</v>
      </c>
    </row>
    <row r="3014" spans="1:23">
      <c r="A3014" s="7"/>
      <c r="B3014" s="5"/>
      <c r="C3014" s="5"/>
      <c r="D3014" s="5"/>
      <c r="E3014" s="5" t="s">
        <v>88</v>
      </c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>
        <v>5.9</v>
      </c>
    </row>
    <row r="3015" spans="1:23">
      <c r="A3015" s="7"/>
      <c r="B3015" s="5"/>
      <c r="C3015" s="5"/>
      <c r="D3015" s="5"/>
      <c r="E3015" s="5" t="s">
        <v>88</v>
      </c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>
        <v>5.9</v>
      </c>
    </row>
    <row r="3016" spans="1:23">
      <c r="A3016" s="7"/>
      <c r="B3016" s="5"/>
      <c r="C3016" s="5"/>
      <c r="D3016" s="5"/>
      <c r="E3016" s="5" t="s">
        <v>88</v>
      </c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>
        <v>5.9</v>
      </c>
    </row>
    <row r="3017" spans="1:23">
      <c r="A3017" s="7"/>
      <c r="B3017" s="2"/>
      <c r="C3017" s="2"/>
      <c r="D3017" s="2"/>
      <c r="E3017" s="2" t="s">
        <v>88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>
        <v>5.9</v>
      </c>
    </row>
    <row r="3018" spans="1:23">
      <c r="A3018" s="7"/>
      <c r="B3018" s="2"/>
      <c r="C3018" s="2"/>
      <c r="D3018" s="2"/>
      <c r="E3018" s="2" t="s">
        <v>88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>
        <v>6</v>
      </c>
    </row>
    <row r="3019" spans="1:23">
      <c r="A3019" s="7"/>
      <c r="B3019" s="5"/>
      <c r="C3019" s="5"/>
      <c r="D3019" s="5"/>
      <c r="E3019" s="5" t="s">
        <v>88</v>
      </c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>
        <v>6</v>
      </c>
    </row>
    <row r="3020" spans="1:23">
      <c r="A3020" s="7"/>
      <c r="B3020" s="5"/>
      <c r="C3020" s="5"/>
      <c r="D3020" s="5"/>
      <c r="E3020" s="5" t="s">
        <v>88</v>
      </c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>
        <v>6</v>
      </c>
    </row>
    <row r="3021" spans="1:23">
      <c r="A3021" s="7"/>
      <c r="B3021" s="5"/>
      <c r="C3021" s="5"/>
      <c r="D3021" s="5"/>
      <c r="E3021" s="5" t="s">
        <v>88</v>
      </c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>
        <v>6</v>
      </c>
    </row>
    <row r="3022" spans="1:23">
      <c r="A3022" s="7"/>
      <c r="B3022" s="2"/>
      <c r="C3022" s="2"/>
      <c r="D3022" s="2"/>
      <c r="E3022" s="2" t="s">
        <v>88</v>
      </c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>
        <v>6</v>
      </c>
    </row>
    <row r="3023" spans="1:23">
      <c r="A3023" s="7"/>
      <c r="B3023" s="5"/>
      <c r="C3023" s="5"/>
      <c r="D3023" s="5"/>
      <c r="E3023" s="5" t="s">
        <v>88</v>
      </c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>
        <v>6.1</v>
      </c>
    </row>
    <row r="3024" spans="1:23">
      <c r="A3024" s="7"/>
      <c r="B3024" s="2"/>
      <c r="C3024" s="2"/>
      <c r="D3024" s="2"/>
      <c r="E3024" s="2" t="s">
        <v>88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>
        <v>6.1</v>
      </c>
    </row>
    <row r="3025" spans="1:23">
      <c r="A3025" s="7"/>
      <c r="B3025" s="2"/>
      <c r="C3025" s="2"/>
      <c r="D3025" s="2"/>
      <c r="E3025" s="2" t="s">
        <v>88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>
        <v>6.2</v>
      </c>
    </row>
    <row r="3026" spans="1:23">
      <c r="A3026" s="7"/>
      <c r="B3026" s="2"/>
      <c r="C3026" s="2"/>
      <c r="D3026" s="2"/>
      <c r="E3026" s="2" t="s">
        <v>88</v>
      </c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>
        <v>6.2</v>
      </c>
    </row>
    <row r="3027" spans="1:23">
      <c r="A3027" s="7"/>
      <c r="B3027" s="5"/>
      <c r="C3027" s="5"/>
      <c r="D3027" s="5"/>
      <c r="E3027" s="5" t="s">
        <v>88</v>
      </c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>
        <v>6.2</v>
      </c>
    </row>
    <row r="3028" spans="1:23">
      <c r="A3028" s="7"/>
      <c r="B3028" s="5"/>
      <c r="C3028" s="5"/>
      <c r="D3028" s="5"/>
      <c r="E3028" s="5" t="s">
        <v>88</v>
      </c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>
        <v>6.2</v>
      </c>
    </row>
    <row r="3029" spans="1:23">
      <c r="A3029" s="7"/>
      <c r="B3029" s="5"/>
      <c r="C3029" s="5"/>
      <c r="D3029" s="5"/>
      <c r="E3029" s="5" t="s">
        <v>88</v>
      </c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>
        <v>6.2</v>
      </c>
    </row>
    <row r="3030" spans="1:23">
      <c r="A3030" s="7"/>
      <c r="B3030" s="5"/>
      <c r="C3030" s="5"/>
      <c r="D3030" s="5"/>
      <c r="E3030" s="5" t="s">
        <v>88</v>
      </c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>
        <v>6.2</v>
      </c>
    </row>
    <row r="3031" spans="1:23">
      <c r="A3031" s="7"/>
      <c r="B3031" s="5"/>
      <c r="C3031" s="5"/>
      <c r="D3031" s="5"/>
      <c r="E3031" s="5" t="s">
        <v>88</v>
      </c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>
        <v>6.2</v>
      </c>
    </row>
    <row r="3032" spans="1:23">
      <c r="A3032" s="7"/>
      <c r="B3032" s="2"/>
      <c r="C3032" s="2"/>
      <c r="D3032" s="2"/>
      <c r="E3032" s="2" t="s">
        <v>88</v>
      </c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>
        <v>6.3</v>
      </c>
    </row>
    <row r="3033" spans="1:23">
      <c r="A3033" s="7"/>
      <c r="B3033" s="2"/>
      <c r="C3033" s="2"/>
      <c r="D3033" s="2"/>
      <c r="E3033" s="2" t="s">
        <v>88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>
        <v>6.3</v>
      </c>
    </row>
    <row r="3034" spans="1:23">
      <c r="A3034" s="7"/>
      <c r="B3034" s="5"/>
      <c r="C3034" s="5"/>
      <c r="D3034" s="5"/>
      <c r="E3034" s="5" t="s">
        <v>88</v>
      </c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>
        <v>6.3</v>
      </c>
    </row>
    <row r="3035" spans="1:23">
      <c r="A3035" s="7"/>
      <c r="B3035" s="5"/>
      <c r="C3035" s="5"/>
      <c r="D3035" s="5"/>
      <c r="E3035" s="5" t="s">
        <v>88</v>
      </c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>
        <v>6.3</v>
      </c>
    </row>
    <row r="3036" spans="1:23">
      <c r="A3036" s="7"/>
      <c r="B3036" s="5"/>
      <c r="C3036" s="5"/>
      <c r="D3036" s="5"/>
      <c r="E3036" s="5" t="s">
        <v>88</v>
      </c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>
        <v>6.3</v>
      </c>
    </row>
    <row r="3037" spans="1:23">
      <c r="A3037" s="7"/>
      <c r="B3037" s="5"/>
      <c r="C3037" s="5"/>
      <c r="D3037" s="5"/>
      <c r="E3037" s="5" t="s">
        <v>88</v>
      </c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>
        <v>6.3</v>
      </c>
    </row>
    <row r="3038" spans="1:23">
      <c r="A3038" s="7"/>
      <c r="B3038" s="2"/>
      <c r="C3038" s="2"/>
      <c r="D3038" s="2"/>
      <c r="E3038" s="2" t="s">
        <v>88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>
        <v>6.3</v>
      </c>
    </row>
    <row r="3039" spans="1:23">
      <c r="A3039" s="7"/>
      <c r="B3039" s="2"/>
      <c r="C3039" s="2"/>
      <c r="D3039" s="2"/>
      <c r="E3039" s="2" t="s">
        <v>88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>
        <v>6.4</v>
      </c>
    </row>
    <row r="3040" spans="1:23">
      <c r="A3040" s="7"/>
      <c r="B3040" s="5"/>
      <c r="C3040" s="5"/>
      <c r="D3040" s="5"/>
      <c r="E3040" s="5" t="s">
        <v>88</v>
      </c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>
        <v>6.4</v>
      </c>
    </row>
    <row r="3041" spans="1:23">
      <c r="A3041" s="7"/>
      <c r="B3041" s="2"/>
      <c r="C3041" s="2"/>
      <c r="D3041" s="2"/>
      <c r="E3041" s="2" t="s">
        <v>88</v>
      </c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>
        <v>6.4</v>
      </c>
    </row>
    <row r="3042" spans="1:23">
      <c r="A3042" s="7"/>
      <c r="B3042" s="2"/>
      <c r="C3042" s="2"/>
      <c r="D3042" s="2"/>
      <c r="E3042" s="2" t="s">
        <v>88</v>
      </c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>
        <v>6.4</v>
      </c>
    </row>
    <row r="3043" spans="1:23">
      <c r="A3043" s="7"/>
      <c r="B3043" s="2"/>
      <c r="C3043" s="2"/>
      <c r="D3043" s="2"/>
      <c r="E3043" s="2" t="s">
        <v>88</v>
      </c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>
        <v>6.4</v>
      </c>
    </row>
    <row r="3044" spans="1:23">
      <c r="A3044" s="7"/>
      <c r="B3044" s="5"/>
      <c r="C3044" s="5"/>
      <c r="D3044" s="5"/>
      <c r="E3044" s="5" t="s">
        <v>88</v>
      </c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>
        <v>6.4</v>
      </c>
    </row>
    <row r="3045" spans="1:23">
      <c r="A3045" s="7"/>
      <c r="B3045" s="2"/>
      <c r="C3045" s="2"/>
      <c r="D3045" s="2"/>
      <c r="E3045" s="2" t="s">
        <v>88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>
        <v>6.5</v>
      </c>
    </row>
    <row r="3046" spans="1:23">
      <c r="A3046" s="7"/>
      <c r="B3046" s="5"/>
      <c r="C3046" s="5"/>
      <c r="D3046" s="5"/>
      <c r="E3046" s="5" t="s">
        <v>88</v>
      </c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>
        <v>6.5</v>
      </c>
    </row>
    <row r="3047" spans="1:23">
      <c r="A3047" s="7"/>
      <c r="B3047" s="5"/>
      <c r="C3047" s="5"/>
      <c r="D3047" s="5"/>
      <c r="E3047" s="5" t="s">
        <v>88</v>
      </c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>
        <v>6.5</v>
      </c>
    </row>
    <row r="3048" spans="1:23">
      <c r="A3048" s="7"/>
      <c r="B3048" s="2"/>
      <c r="C3048" s="2"/>
      <c r="D3048" s="2"/>
      <c r="E3048" s="2" t="s">
        <v>88</v>
      </c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>
        <v>6.5</v>
      </c>
    </row>
    <row r="3049" spans="1:23">
      <c r="A3049" s="7"/>
      <c r="B3049" s="5"/>
      <c r="C3049" s="5"/>
      <c r="D3049" s="5"/>
      <c r="E3049" s="5" t="s">
        <v>88</v>
      </c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>
        <v>6.5</v>
      </c>
    </row>
    <row r="3050" spans="1:23">
      <c r="A3050" s="7"/>
      <c r="B3050" s="2"/>
      <c r="C3050" s="2"/>
      <c r="D3050" s="2"/>
      <c r="E3050" s="2" t="s">
        <v>88</v>
      </c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>
        <v>6.5</v>
      </c>
    </row>
    <row r="3051" spans="1:23">
      <c r="A3051" s="7"/>
      <c r="B3051" s="2"/>
      <c r="C3051" s="2"/>
      <c r="D3051" s="2"/>
      <c r="E3051" s="2" t="s">
        <v>88</v>
      </c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>
        <v>6.6</v>
      </c>
    </row>
    <row r="3052" spans="1:23">
      <c r="A3052" s="7"/>
      <c r="B3052" s="5"/>
      <c r="C3052" s="5"/>
      <c r="D3052" s="5"/>
      <c r="E3052" s="5" t="s">
        <v>88</v>
      </c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>
        <v>6.6</v>
      </c>
    </row>
    <row r="3053" spans="1:23">
      <c r="A3053" s="7"/>
      <c r="B3053" s="2"/>
      <c r="C3053" s="2"/>
      <c r="D3053" s="2"/>
      <c r="E3053" s="2" t="s">
        <v>88</v>
      </c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>
        <v>6.6</v>
      </c>
    </row>
    <row r="3054" spans="1:23">
      <c r="A3054" s="7"/>
      <c r="B3054" s="5"/>
      <c r="C3054" s="5"/>
      <c r="D3054" s="5"/>
      <c r="E3054" s="5" t="s">
        <v>88</v>
      </c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>
        <v>6.6</v>
      </c>
    </row>
    <row r="3055" spans="1:23">
      <c r="A3055" s="7"/>
      <c r="B3055" s="5"/>
      <c r="C3055" s="5"/>
      <c r="D3055" s="5"/>
      <c r="E3055" s="5" t="s">
        <v>88</v>
      </c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>
        <v>6.7</v>
      </c>
    </row>
    <row r="3056" spans="1:23">
      <c r="A3056" s="7"/>
      <c r="B3056" s="5"/>
      <c r="C3056" s="5"/>
      <c r="D3056" s="5"/>
      <c r="E3056" s="5" t="s">
        <v>88</v>
      </c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>
        <v>6.7</v>
      </c>
    </row>
    <row r="3057" spans="1:23">
      <c r="A3057" s="7"/>
      <c r="B3057" s="5"/>
      <c r="C3057" s="5"/>
      <c r="D3057" s="5"/>
      <c r="E3057" s="5" t="s">
        <v>88</v>
      </c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>
        <v>6.7</v>
      </c>
    </row>
    <row r="3058" spans="1:23">
      <c r="A3058" s="7"/>
      <c r="B3058" s="5"/>
      <c r="C3058" s="5"/>
      <c r="D3058" s="5"/>
      <c r="E3058" s="5" t="s">
        <v>88</v>
      </c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>
        <v>6.8</v>
      </c>
    </row>
    <row r="3059" spans="1:23">
      <c r="A3059" s="7"/>
      <c r="B3059" s="5"/>
      <c r="C3059" s="5"/>
      <c r="D3059" s="5"/>
      <c r="E3059" s="5" t="s">
        <v>88</v>
      </c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>
        <v>6.8</v>
      </c>
    </row>
    <row r="3060" spans="1:23">
      <c r="A3060" s="7"/>
      <c r="B3060" s="5"/>
      <c r="C3060" s="5"/>
      <c r="D3060" s="5"/>
      <c r="E3060" s="5" t="s">
        <v>88</v>
      </c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>
        <v>6.9</v>
      </c>
    </row>
    <row r="3061" spans="1:23">
      <c r="A3061" s="7"/>
      <c r="B3061" s="2"/>
      <c r="C3061" s="2"/>
      <c r="D3061" s="2"/>
      <c r="E3061" s="2" t="s">
        <v>88</v>
      </c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>
        <v>6.9</v>
      </c>
    </row>
    <row r="3062" spans="1:23">
      <c r="A3062" s="7"/>
      <c r="B3062" s="5"/>
      <c r="C3062" s="5"/>
      <c r="D3062" s="5"/>
      <c r="E3062" s="5" t="s">
        <v>88</v>
      </c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>
        <v>6.9</v>
      </c>
    </row>
    <row r="3063" spans="1:23">
      <c r="A3063" s="7"/>
      <c r="B3063" s="2"/>
      <c r="C3063" s="2"/>
      <c r="D3063" s="2"/>
      <c r="E3063" s="2" t="s">
        <v>88</v>
      </c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>
        <v>6.9</v>
      </c>
    </row>
    <row r="3064" spans="1:23">
      <c r="A3064" s="7"/>
      <c r="B3064" s="5"/>
      <c r="C3064" s="5"/>
      <c r="D3064" s="5"/>
      <c r="E3064" s="5" t="s">
        <v>88</v>
      </c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>
        <v>6.9</v>
      </c>
    </row>
    <row r="3065" spans="1:23">
      <c r="A3065" s="7"/>
      <c r="B3065" s="2"/>
      <c r="C3065" s="2"/>
      <c r="D3065" s="2"/>
      <c r="E3065" s="2" t="s">
        <v>88</v>
      </c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>
        <v>7</v>
      </c>
    </row>
    <row r="3066" spans="1:23">
      <c r="A3066" s="7"/>
      <c r="B3066" s="2"/>
      <c r="C3066" s="2"/>
      <c r="D3066" s="2"/>
      <c r="E3066" s="2" t="s">
        <v>88</v>
      </c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>
        <v>7</v>
      </c>
    </row>
    <row r="3067" spans="1:23">
      <c r="A3067" s="7"/>
      <c r="B3067" s="2"/>
      <c r="C3067" s="2"/>
      <c r="D3067" s="2"/>
      <c r="E3067" s="2" t="s">
        <v>88</v>
      </c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>
        <v>7</v>
      </c>
    </row>
    <row r="3068" spans="1:23">
      <c r="A3068" s="7"/>
      <c r="B3068" s="5"/>
      <c r="C3068" s="5"/>
      <c r="D3068" s="5"/>
      <c r="E3068" s="5" t="s">
        <v>88</v>
      </c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>
        <v>7</v>
      </c>
    </row>
    <row r="3069" spans="1:23">
      <c r="A3069" s="7"/>
      <c r="B3069" s="2"/>
      <c r="C3069" s="2"/>
      <c r="D3069" s="2"/>
      <c r="E3069" s="2" t="s">
        <v>88</v>
      </c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>
        <v>7.2</v>
      </c>
    </row>
    <row r="3070" spans="1:23">
      <c r="A3070" s="7"/>
      <c r="B3070" s="5"/>
      <c r="C3070" s="5"/>
      <c r="D3070" s="5"/>
      <c r="E3070" s="5" t="s">
        <v>88</v>
      </c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>
        <v>7.2</v>
      </c>
    </row>
    <row r="3071" spans="1:23">
      <c r="A3071" s="7"/>
      <c r="B3071" s="5"/>
      <c r="C3071" s="5"/>
      <c r="D3071" s="5"/>
      <c r="E3071" s="5" t="s">
        <v>88</v>
      </c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>
        <v>7.3</v>
      </c>
    </row>
    <row r="3072" spans="1:23">
      <c r="A3072" s="7"/>
      <c r="B3072" s="2"/>
      <c r="C3072" s="2"/>
      <c r="D3072" s="2"/>
      <c r="E3072" s="2" t="s">
        <v>88</v>
      </c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>
        <v>7.3</v>
      </c>
    </row>
    <row r="3073" spans="1:23">
      <c r="A3073" s="7"/>
      <c r="B3073" s="5"/>
      <c r="C3073" s="5"/>
      <c r="D3073" s="5"/>
      <c r="E3073" s="5" t="s">
        <v>88</v>
      </c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>
        <v>7.4</v>
      </c>
    </row>
    <row r="3074" spans="1:23">
      <c r="A3074" s="7"/>
      <c r="B3074" s="2"/>
      <c r="C3074" s="2"/>
      <c r="D3074" s="2"/>
      <c r="E3074" s="2" t="s">
        <v>88</v>
      </c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>
        <v>7.4</v>
      </c>
    </row>
    <row r="3075" spans="1:23">
      <c r="A3075" s="7"/>
      <c r="B3075" s="2"/>
      <c r="C3075" s="2"/>
      <c r="D3075" s="2"/>
      <c r="E3075" s="2" t="s">
        <v>88</v>
      </c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>
        <v>7.4</v>
      </c>
    </row>
    <row r="3076" spans="1:23">
      <c r="A3076" s="7"/>
      <c r="B3076" s="5"/>
      <c r="C3076" s="5"/>
      <c r="D3076" s="5"/>
      <c r="E3076" s="5" t="s">
        <v>88</v>
      </c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>
        <v>7.4</v>
      </c>
    </row>
    <row r="3077" spans="1:23">
      <c r="A3077" s="7"/>
      <c r="B3077" s="2"/>
      <c r="C3077" s="2"/>
      <c r="D3077" s="2"/>
      <c r="E3077" s="2" t="s">
        <v>88</v>
      </c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>
        <v>7.5</v>
      </c>
    </row>
    <row r="3078" spans="1:23">
      <c r="A3078" s="7"/>
      <c r="B3078" s="5"/>
      <c r="C3078" s="5"/>
      <c r="D3078" s="5"/>
      <c r="E3078" s="5" t="s">
        <v>88</v>
      </c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>
        <v>7.6</v>
      </c>
    </row>
    <row r="3079" spans="1:23">
      <c r="A3079" s="7"/>
      <c r="B3079" s="2"/>
      <c r="C3079" s="2"/>
      <c r="D3079" s="2"/>
      <c r="E3079" s="2" t="s">
        <v>88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>
        <v>7.6</v>
      </c>
    </row>
    <row r="3080" spans="1:23">
      <c r="A3080" s="7"/>
      <c r="B3080" s="2"/>
      <c r="C3080" s="2"/>
      <c r="D3080" s="2"/>
      <c r="E3080" s="2" t="s">
        <v>88</v>
      </c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>
        <v>7.6</v>
      </c>
    </row>
    <row r="3081" spans="1:23">
      <c r="A3081" s="7"/>
      <c r="B3081" s="2"/>
      <c r="C3081" s="2"/>
      <c r="D3081" s="2"/>
      <c r="E3081" s="2" t="s">
        <v>88</v>
      </c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>
        <v>7.6</v>
      </c>
    </row>
    <row r="3082" spans="1:23">
      <c r="A3082" s="7"/>
      <c r="B3082" s="2"/>
      <c r="C3082" s="2"/>
      <c r="D3082" s="2"/>
      <c r="E3082" s="2" t="s">
        <v>88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>
        <v>7.7</v>
      </c>
    </row>
    <row r="3083" spans="1:23">
      <c r="A3083" s="7"/>
      <c r="B3083" s="2"/>
      <c r="C3083" s="2"/>
      <c r="D3083" s="2"/>
      <c r="E3083" s="2" t="s">
        <v>88</v>
      </c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>
        <v>7.8</v>
      </c>
    </row>
    <row r="3084" spans="1:23">
      <c r="A3084" s="7"/>
      <c r="B3084" s="5"/>
      <c r="C3084" s="5"/>
      <c r="D3084" s="5"/>
      <c r="E3084" s="5" t="s">
        <v>88</v>
      </c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>
        <v>7.8</v>
      </c>
    </row>
    <row r="3085" spans="1:23">
      <c r="A3085" s="7"/>
      <c r="B3085" s="5"/>
      <c r="C3085" s="5"/>
      <c r="D3085" s="5"/>
      <c r="E3085" s="5" t="s">
        <v>88</v>
      </c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>
        <v>7.8</v>
      </c>
    </row>
    <row r="3086" spans="1:23">
      <c r="A3086" s="7"/>
      <c r="B3086" s="2"/>
      <c r="C3086" s="2"/>
      <c r="D3086" s="2"/>
      <c r="E3086" s="2" t="s">
        <v>88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>
        <v>7.8</v>
      </c>
    </row>
    <row r="3087" spans="1:23">
      <c r="A3087" s="7"/>
      <c r="B3087" s="2"/>
      <c r="C3087" s="2"/>
      <c r="D3087" s="2"/>
      <c r="E3087" s="2" t="s">
        <v>88</v>
      </c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>
        <v>8</v>
      </c>
    </row>
    <row r="3088" spans="1:23">
      <c r="A3088" s="7"/>
      <c r="B3088" s="2" t="s">
        <v>69</v>
      </c>
      <c r="C3088" s="2"/>
      <c r="D3088" s="2" t="s">
        <v>79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>
        <v>6.9</v>
      </c>
    </row>
    <row r="3089" spans="1:23">
      <c r="A3089" s="5" t="s">
        <v>56</v>
      </c>
      <c r="B3089" s="5" t="s">
        <v>69</v>
      </c>
      <c r="C3089" s="5" t="s">
        <v>95</v>
      </c>
      <c r="D3089" s="5"/>
      <c r="E3089" s="5"/>
      <c r="F3089" s="5"/>
      <c r="G3089" s="5"/>
      <c r="H3089" s="5"/>
      <c r="I3089" s="5"/>
      <c r="J3089" s="5" t="s">
        <v>70</v>
      </c>
      <c r="K3089" s="5"/>
      <c r="L3089" s="5"/>
      <c r="M3089" s="5"/>
      <c r="N3089" s="5"/>
      <c r="O3089" s="5"/>
      <c r="P3089" s="5"/>
      <c r="Q3089" s="5" t="s">
        <v>87</v>
      </c>
      <c r="R3089" s="5" t="s">
        <v>86</v>
      </c>
      <c r="S3089" s="5"/>
      <c r="T3089" s="5"/>
      <c r="U3089" s="5"/>
      <c r="V3089" s="5"/>
      <c r="W3089" s="5">
        <v>6.4</v>
      </c>
    </row>
    <row r="3090" spans="1:23">
      <c r="A3090" s="2" t="s">
        <v>56</v>
      </c>
      <c r="B3090" s="2" t="s">
        <v>69</v>
      </c>
      <c r="C3090" s="2" t="s">
        <v>95</v>
      </c>
      <c r="D3090" s="2"/>
      <c r="E3090" s="2"/>
      <c r="F3090" s="2"/>
      <c r="G3090" s="2"/>
      <c r="H3090" s="2"/>
      <c r="I3090" s="2"/>
      <c r="J3090" s="2" t="s">
        <v>70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>
        <v>6.3</v>
      </c>
    </row>
    <row r="3091" spans="1:23">
      <c r="A3091" s="7"/>
      <c r="B3091" s="2" t="s">
        <v>69</v>
      </c>
      <c r="C3091" s="2" t="s">
        <v>95</v>
      </c>
      <c r="D3091" s="2"/>
      <c r="E3091" s="2"/>
      <c r="F3091" s="2"/>
      <c r="G3091" s="2"/>
      <c r="H3091" s="2"/>
      <c r="I3091" s="2"/>
      <c r="J3091" s="2" t="s">
        <v>70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>
        <v>8.4</v>
      </c>
    </row>
    <row r="3092" spans="1:23">
      <c r="A3092" s="5" t="s">
        <v>56</v>
      </c>
      <c r="B3092" s="5"/>
      <c r="C3092" s="5" t="s">
        <v>95</v>
      </c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 t="s">
        <v>86</v>
      </c>
      <c r="S3092" s="5"/>
      <c r="T3092" s="5" t="s">
        <v>57</v>
      </c>
      <c r="U3092" s="5"/>
      <c r="V3092" s="5"/>
      <c r="W3092" s="5">
        <v>6.7</v>
      </c>
    </row>
    <row r="3093" spans="1:23">
      <c r="A3093" s="5" t="s">
        <v>56</v>
      </c>
      <c r="B3093" s="5"/>
      <c r="C3093" s="5" t="s">
        <v>95</v>
      </c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 t="s">
        <v>86</v>
      </c>
      <c r="S3093" s="5"/>
      <c r="T3093" s="5"/>
      <c r="U3093" s="5"/>
      <c r="V3093" s="5"/>
      <c r="W3093" s="5">
        <v>8.1</v>
      </c>
    </row>
    <row r="3094" spans="1:23">
      <c r="A3094" s="5" t="s">
        <v>56</v>
      </c>
      <c r="B3094" s="5" t="s">
        <v>69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 t="s">
        <v>92</v>
      </c>
      <c r="W3094" s="5">
        <v>5</v>
      </c>
    </row>
    <row r="3095" spans="1:23">
      <c r="A3095" s="2" t="s">
        <v>56</v>
      </c>
      <c r="B3095" s="2" t="s">
        <v>69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 t="s">
        <v>92</v>
      </c>
      <c r="W3095" s="2">
        <v>5.9</v>
      </c>
    </row>
    <row r="3096" spans="1:23">
      <c r="A3096" s="5" t="s">
        <v>56</v>
      </c>
      <c r="B3096" s="5" t="s">
        <v>69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 t="s">
        <v>92</v>
      </c>
      <c r="W3096" s="5">
        <v>6.5</v>
      </c>
    </row>
    <row r="3097" spans="1:23">
      <c r="A3097" s="5" t="s">
        <v>56</v>
      </c>
      <c r="B3097" s="5" t="s">
        <v>69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 t="s">
        <v>92</v>
      </c>
      <c r="W3097" s="5">
        <v>6.7</v>
      </c>
    </row>
    <row r="3098" spans="1:23">
      <c r="A3098" s="5" t="s">
        <v>56</v>
      </c>
      <c r="B3098" s="5" t="s">
        <v>69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 t="s">
        <v>57</v>
      </c>
      <c r="U3098" s="5" t="s">
        <v>207</v>
      </c>
      <c r="V3098" s="5"/>
      <c r="W3098" s="5">
        <v>5.7</v>
      </c>
    </row>
    <row r="3099" spans="1:23">
      <c r="A3099" s="5" t="s">
        <v>56</v>
      </c>
      <c r="B3099" s="5" t="s">
        <v>69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 t="s">
        <v>57</v>
      </c>
      <c r="U3099" s="5" t="s">
        <v>207</v>
      </c>
      <c r="V3099" s="5"/>
      <c r="W3099" s="5">
        <v>6.4</v>
      </c>
    </row>
    <row r="3100" spans="1:23">
      <c r="A3100" s="5" t="s">
        <v>56</v>
      </c>
      <c r="B3100" s="5" t="s">
        <v>69</v>
      </c>
      <c r="C3100" s="5"/>
      <c r="D3100" s="5"/>
      <c r="E3100" s="5"/>
      <c r="F3100" s="5"/>
      <c r="G3100" s="5"/>
      <c r="H3100" s="5"/>
      <c r="I3100" s="5"/>
      <c r="J3100" s="5" t="s">
        <v>70</v>
      </c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 t="s">
        <v>207</v>
      </c>
      <c r="V3100" s="5"/>
      <c r="W3100" s="5">
        <v>5.4</v>
      </c>
    </row>
    <row r="3101" spans="1:23">
      <c r="A3101" s="5" t="s">
        <v>56</v>
      </c>
      <c r="B3101" s="5" t="s">
        <v>69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 t="s">
        <v>87</v>
      </c>
      <c r="R3101" s="5" t="s">
        <v>86</v>
      </c>
      <c r="S3101" s="5"/>
      <c r="T3101" s="5" t="s">
        <v>57</v>
      </c>
      <c r="U3101" s="5"/>
      <c r="V3101" s="5"/>
      <c r="W3101" s="5">
        <v>5.9</v>
      </c>
    </row>
    <row r="3102" spans="1:23">
      <c r="A3102" s="5" t="s">
        <v>56</v>
      </c>
      <c r="B3102" s="5" t="s">
        <v>69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 t="s">
        <v>87</v>
      </c>
      <c r="R3102" s="5" t="s">
        <v>86</v>
      </c>
      <c r="S3102" s="5"/>
      <c r="T3102" s="5" t="s">
        <v>57</v>
      </c>
      <c r="U3102" s="5"/>
      <c r="V3102" s="5"/>
      <c r="W3102" s="5">
        <v>6.2</v>
      </c>
    </row>
    <row r="3103" spans="1:23">
      <c r="A3103" s="2" t="s">
        <v>56</v>
      </c>
      <c r="B3103" s="2" t="s">
        <v>69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 t="s">
        <v>87</v>
      </c>
      <c r="R3103" s="2" t="s">
        <v>86</v>
      </c>
      <c r="S3103" s="2"/>
      <c r="T3103" s="2" t="s">
        <v>57</v>
      </c>
      <c r="U3103" s="2"/>
      <c r="V3103" s="2"/>
      <c r="W3103" s="2">
        <v>6.9</v>
      </c>
    </row>
    <row r="3104" spans="1:23">
      <c r="A3104" s="2" t="s">
        <v>56</v>
      </c>
      <c r="B3104" s="2" t="s">
        <v>69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 t="s">
        <v>87</v>
      </c>
      <c r="R3104" s="2" t="s">
        <v>86</v>
      </c>
      <c r="S3104" s="2"/>
      <c r="T3104" s="2" t="s">
        <v>57</v>
      </c>
      <c r="U3104" s="2"/>
      <c r="V3104" s="2"/>
      <c r="W3104" s="2">
        <v>6.9</v>
      </c>
    </row>
    <row r="3105" spans="1:23">
      <c r="A3105" s="2" t="s">
        <v>56</v>
      </c>
      <c r="B3105" s="2" t="s">
        <v>69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 t="s">
        <v>90</v>
      </c>
      <c r="Q3105" s="2"/>
      <c r="R3105" s="2" t="s">
        <v>86</v>
      </c>
      <c r="S3105" s="2"/>
      <c r="T3105" s="2" t="s">
        <v>57</v>
      </c>
      <c r="U3105" s="2"/>
      <c r="V3105" s="2"/>
      <c r="W3105" s="2">
        <v>5.8</v>
      </c>
    </row>
    <row r="3106" spans="1:23">
      <c r="A3106" s="2" t="s">
        <v>56</v>
      </c>
      <c r="B3106" s="2" t="s">
        <v>69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 t="s">
        <v>90</v>
      </c>
      <c r="Q3106" s="2"/>
      <c r="R3106" s="2" t="s">
        <v>86</v>
      </c>
      <c r="S3106" s="2"/>
      <c r="T3106" s="2" t="s">
        <v>57</v>
      </c>
      <c r="U3106" s="2"/>
      <c r="V3106" s="2"/>
      <c r="W3106" s="2">
        <v>6.1</v>
      </c>
    </row>
    <row r="3107" spans="1:23">
      <c r="A3107" s="5" t="s">
        <v>56</v>
      </c>
      <c r="B3107" s="5" t="s">
        <v>69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 t="s">
        <v>90</v>
      </c>
      <c r="Q3107" s="5"/>
      <c r="R3107" s="5" t="s">
        <v>86</v>
      </c>
      <c r="S3107" s="5"/>
      <c r="T3107" s="5" t="s">
        <v>57</v>
      </c>
      <c r="U3107" s="5"/>
      <c r="V3107" s="5"/>
      <c r="W3107" s="5">
        <v>6.6</v>
      </c>
    </row>
    <row r="3108" spans="1:23">
      <c r="A3108" s="2" t="s">
        <v>56</v>
      </c>
      <c r="B3108" s="2" t="s">
        <v>69</v>
      </c>
      <c r="C3108" s="2"/>
      <c r="D3108" s="2"/>
      <c r="E3108" s="2"/>
      <c r="F3108" s="2"/>
      <c r="G3108" s="2"/>
      <c r="H3108" s="2"/>
      <c r="I3108" s="2"/>
      <c r="J3108" s="2" t="s">
        <v>70</v>
      </c>
      <c r="K3108" s="2"/>
      <c r="L3108" s="2"/>
      <c r="M3108" s="2" t="s">
        <v>94</v>
      </c>
      <c r="N3108" s="2"/>
      <c r="O3108" s="2"/>
      <c r="P3108" s="2"/>
      <c r="Q3108" s="2"/>
      <c r="R3108" s="2" t="s">
        <v>86</v>
      </c>
      <c r="S3108" s="2"/>
      <c r="T3108" s="2" t="s">
        <v>57</v>
      </c>
      <c r="U3108" s="2"/>
      <c r="V3108" s="2"/>
      <c r="W3108" s="2">
        <v>5.9</v>
      </c>
    </row>
    <row r="3109" spans="1:23">
      <c r="A3109" s="5" t="s">
        <v>56</v>
      </c>
      <c r="B3109" s="5" t="s">
        <v>69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 t="s">
        <v>94</v>
      </c>
      <c r="N3109" s="5"/>
      <c r="O3109" s="5"/>
      <c r="P3109" s="5"/>
      <c r="Q3109" s="5"/>
      <c r="R3109" s="5" t="s">
        <v>86</v>
      </c>
      <c r="S3109" s="5"/>
      <c r="T3109" s="5" t="s">
        <v>57</v>
      </c>
      <c r="U3109" s="5"/>
      <c r="V3109" s="5"/>
      <c r="W3109" s="5">
        <v>4.2</v>
      </c>
    </row>
    <row r="3110" spans="1:23">
      <c r="A3110" s="2" t="s">
        <v>56</v>
      </c>
      <c r="B3110" s="2" t="s">
        <v>69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 t="s">
        <v>94</v>
      </c>
      <c r="N3110" s="2"/>
      <c r="O3110" s="2"/>
      <c r="P3110" s="2"/>
      <c r="Q3110" s="2"/>
      <c r="R3110" s="2" t="s">
        <v>86</v>
      </c>
      <c r="S3110" s="2"/>
      <c r="T3110" s="2" t="s">
        <v>57</v>
      </c>
      <c r="U3110" s="2"/>
      <c r="V3110" s="2"/>
      <c r="W3110" s="2">
        <v>4.9000000000000004</v>
      </c>
    </row>
    <row r="3111" spans="1:23">
      <c r="A3111" s="2" t="s">
        <v>56</v>
      </c>
      <c r="B3111" s="2" t="s">
        <v>69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 t="s">
        <v>94</v>
      </c>
      <c r="N3111" s="2"/>
      <c r="O3111" s="2"/>
      <c r="P3111" s="2"/>
      <c r="Q3111" s="2"/>
      <c r="R3111" s="2" t="s">
        <v>86</v>
      </c>
      <c r="S3111" s="2"/>
      <c r="T3111" s="2" t="s">
        <v>57</v>
      </c>
      <c r="U3111" s="2"/>
      <c r="V3111" s="2"/>
      <c r="W3111" s="2">
        <v>7</v>
      </c>
    </row>
    <row r="3112" spans="1:23">
      <c r="A3112" s="2" t="s">
        <v>56</v>
      </c>
      <c r="B3112" s="2" t="s">
        <v>69</v>
      </c>
      <c r="C3112" s="2"/>
      <c r="D3112" s="2"/>
      <c r="E3112" s="2"/>
      <c r="F3112" s="2"/>
      <c r="G3112" s="2"/>
      <c r="H3112" s="2"/>
      <c r="I3112" s="2"/>
      <c r="J3112" s="2" t="s">
        <v>70</v>
      </c>
      <c r="K3112" s="2"/>
      <c r="L3112" s="2"/>
      <c r="M3112" s="2"/>
      <c r="N3112" s="2"/>
      <c r="O3112" s="2"/>
      <c r="P3112" s="2"/>
      <c r="Q3112" s="2"/>
      <c r="R3112" s="2" t="s">
        <v>86</v>
      </c>
      <c r="S3112" s="2"/>
      <c r="T3112" s="2" t="s">
        <v>57</v>
      </c>
      <c r="U3112" s="2"/>
      <c r="V3112" s="2"/>
      <c r="W3112" s="2">
        <v>2.7</v>
      </c>
    </row>
    <row r="3113" spans="1:23">
      <c r="A3113" s="2" t="s">
        <v>56</v>
      </c>
      <c r="B3113" s="2" t="s">
        <v>69</v>
      </c>
      <c r="C3113" s="2"/>
      <c r="D3113" s="2"/>
      <c r="E3113" s="2"/>
      <c r="F3113" s="2"/>
      <c r="G3113" s="2"/>
      <c r="H3113" s="2"/>
      <c r="I3113" s="2"/>
      <c r="J3113" s="2" t="s">
        <v>70</v>
      </c>
      <c r="K3113" s="2"/>
      <c r="L3113" s="2"/>
      <c r="M3113" s="2"/>
      <c r="N3113" s="2"/>
      <c r="O3113" s="2"/>
      <c r="P3113" s="2"/>
      <c r="Q3113" s="2"/>
      <c r="R3113" s="2" t="s">
        <v>86</v>
      </c>
      <c r="S3113" s="2"/>
      <c r="T3113" s="2" t="s">
        <v>57</v>
      </c>
      <c r="U3113" s="2"/>
      <c r="V3113" s="2"/>
      <c r="W3113" s="2">
        <v>3.5</v>
      </c>
    </row>
    <row r="3114" spans="1:23">
      <c r="A3114" s="2" t="s">
        <v>56</v>
      </c>
      <c r="B3114" s="2" t="s">
        <v>69</v>
      </c>
      <c r="C3114" s="2"/>
      <c r="D3114" s="2"/>
      <c r="E3114" s="2"/>
      <c r="F3114" s="2"/>
      <c r="G3114" s="2"/>
      <c r="H3114" s="2"/>
      <c r="I3114" s="2"/>
      <c r="J3114" s="2" t="s">
        <v>70</v>
      </c>
      <c r="K3114" s="2"/>
      <c r="L3114" s="2"/>
      <c r="M3114" s="2"/>
      <c r="N3114" s="2"/>
      <c r="O3114" s="2"/>
      <c r="P3114" s="2"/>
      <c r="Q3114" s="2"/>
      <c r="R3114" s="2" t="s">
        <v>86</v>
      </c>
      <c r="S3114" s="2"/>
      <c r="T3114" s="2" t="s">
        <v>57</v>
      </c>
      <c r="U3114" s="2"/>
      <c r="V3114" s="2"/>
      <c r="W3114" s="2">
        <v>3.7</v>
      </c>
    </row>
    <row r="3115" spans="1:23">
      <c r="A3115" s="2" t="s">
        <v>56</v>
      </c>
      <c r="B3115" s="2" t="s">
        <v>69</v>
      </c>
      <c r="C3115" s="2"/>
      <c r="D3115" s="2"/>
      <c r="E3115" s="2"/>
      <c r="F3115" s="2"/>
      <c r="G3115" s="2"/>
      <c r="H3115" s="2"/>
      <c r="I3115" s="2"/>
      <c r="J3115" s="2" t="s">
        <v>70</v>
      </c>
      <c r="K3115" s="2"/>
      <c r="L3115" s="2"/>
      <c r="M3115" s="2"/>
      <c r="N3115" s="2"/>
      <c r="O3115" s="2"/>
      <c r="P3115" s="2"/>
      <c r="Q3115" s="2"/>
      <c r="R3115" s="2" t="s">
        <v>86</v>
      </c>
      <c r="S3115" s="2"/>
      <c r="T3115" s="2" t="s">
        <v>57</v>
      </c>
      <c r="U3115" s="2"/>
      <c r="V3115" s="2"/>
      <c r="W3115" s="2">
        <v>4.0999999999999996</v>
      </c>
    </row>
    <row r="3116" spans="1:23">
      <c r="A3116" s="5" t="s">
        <v>56</v>
      </c>
      <c r="B3116" s="5" t="s">
        <v>69</v>
      </c>
      <c r="C3116" s="5"/>
      <c r="D3116" s="5"/>
      <c r="E3116" s="5"/>
      <c r="F3116" s="5"/>
      <c r="G3116" s="5"/>
      <c r="H3116" s="5"/>
      <c r="I3116" s="5"/>
      <c r="J3116" s="5" t="s">
        <v>70</v>
      </c>
      <c r="K3116" s="5"/>
      <c r="L3116" s="5"/>
      <c r="M3116" s="5"/>
      <c r="N3116" s="5"/>
      <c r="O3116" s="5"/>
      <c r="P3116" s="5"/>
      <c r="Q3116" s="5"/>
      <c r="R3116" s="5" t="s">
        <v>86</v>
      </c>
      <c r="S3116" s="5"/>
      <c r="T3116" s="5" t="s">
        <v>57</v>
      </c>
      <c r="U3116" s="5"/>
      <c r="V3116" s="5"/>
      <c r="W3116" s="5">
        <v>5.8</v>
      </c>
    </row>
    <row r="3117" spans="1:23">
      <c r="A3117" s="5" t="s">
        <v>56</v>
      </c>
      <c r="B3117" s="5" t="s">
        <v>69</v>
      </c>
      <c r="C3117" s="5"/>
      <c r="D3117" s="5"/>
      <c r="E3117" s="5"/>
      <c r="F3117" s="5"/>
      <c r="G3117" s="5"/>
      <c r="H3117" s="5"/>
      <c r="I3117" s="5"/>
      <c r="J3117" s="5" t="s">
        <v>70</v>
      </c>
      <c r="K3117" s="5"/>
      <c r="L3117" s="5"/>
      <c r="M3117" s="5"/>
      <c r="N3117" s="5"/>
      <c r="O3117" s="5"/>
      <c r="P3117" s="5"/>
      <c r="Q3117" s="5"/>
      <c r="R3117" s="5" t="s">
        <v>86</v>
      </c>
      <c r="S3117" s="5"/>
      <c r="T3117" s="5" t="s">
        <v>57</v>
      </c>
      <c r="U3117" s="5"/>
      <c r="V3117" s="5"/>
      <c r="W3117" s="5">
        <v>6.2</v>
      </c>
    </row>
    <row r="3118" spans="1:23">
      <c r="A3118" s="5" t="s">
        <v>56</v>
      </c>
      <c r="B3118" s="5" t="s">
        <v>69</v>
      </c>
      <c r="C3118" s="5"/>
      <c r="D3118" s="5"/>
      <c r="E3118" s="5"/>
      <c r="F3118" s="5"/>
      <c r="G3118" s="5"/>
      <c r="H3118" s="5"/>
      <c r="I3118" s="5"/>
      <c r="J3118" s="5" t="s">
        <v>70</v>
      </c>
      <c r="K3118" s="5"/>
      <c r="L3118" s="5"/>
      <c r="M3118" s="5"/>
      <c r="N3118" s="5"/>
      <c r="O3118" s="5"/>
      <c r="P3118" s="5"/>
      <c r="Q3118" s="5"/>
      <c r="R3118" s="5" t="s">
        <v>86</v>
      </c>
      <c r="S3118" s="5"/>
      <c r="T3118" s="5" t="s">
        <v>57</v>
      </c>
      <c r="U3118" s="5"/>
      <c r="V3118" s="5"/>
      <c r="W3118" s="5">
        <v>6.6</v>
      </c>
    </row>
    <row r="3119" spans="1:23">
      <c r="A3119" s="2" t="s">
        <v>56</v>
      </c>
      <c r="B3119" s="2" t="s">
        <v>69</v>
      </c>
      <c r="C3119" s="2"/>
      <c r="D3119" s="2"/>
      <c r="E3119" s="2"/>
      <c r="F3119" s="2"/>
      <c r="G3119" s="2"/>
      <c r="H3119" s="2"/>
      <c r="I3119" s="2"/>
      <c r="J3119" s="2" t="s">
        <v>70</v>
      </c>
      <c r="K3119" s="2"/>
      <c r="L3119" s="2"/>
      <c r="M3119" s="2"/>
      <c r="N3119" s="2"/>
      <c r="O3119" s="2"/>
      <c r="P3119" s="2"/>
      <c r="Q3119" s="2"/>
      <c r="R3119" s="2" t="s">
        <v>86</v>
      </c>
      <c r="S3119" s="2"/>
      <c r="T3119" s="2" t="s">
        <v>57</v>
      </c>
      <c r="U3119" s="2"/>
      <c r="V3119" s="2"/>
      <c r="W3119" s="2">
        <v>6.7</v>
      </c>
    </row>
    <row r="3120" spans="1:23">
      <c r="A3120" s="5" t="s">
        <v>56</v>
      </c>
      <c r="B3120" s="5" t="s">
        <v>69</v>
      </c>
      <c r="C3120" s="5"/>
      <c r="D3120" s="5"/>
      <c r="E3120" s="5"/>
      <c r="F3120" s="5"/>
      <c r="G3120" s="5"/>
      <c r="H3120" s="5"/>
      <c r="I3120" s="5"/>
      <c r="J3120" s="5" t="s">
        <v>70</v>
      </c>
      <c r="K3120" s="5"/>
      <c r="L3120" s="5"/>
      <c r="M3120" s="5"/>
      <c r="N3120" s="5"/>
      <c r="O3120" s="5"/>
      <c r="P3120" s="5"/>
      <c r="Q3120" s="5"/>
      <c r="R3120" s="5" t="s">
        <v>86</v>
      </c>
      <c r="S3120" s="5"/>
      <c r="T3120" s="5" t="s">
        <v>57</v>
      </c>
      <c r="U3120" s="5"/>
      <c r="V3120" s="5"/>
      <c r="W3120" s="5">
        <v>6.8</v>
      </c>
    </row>
    <row r="3121" spans="1:23">
      <c r="A3121" s="5" t="s">
        <v>56</v>
      </c>
      <c r="B3121" s="5" t="s">
        <v>69</v>
      </c>
      <c r="C3121" s="5"/>
      <c r="D3121" s="5"/>
      <c r="E3121" s="5"/>
      <c r="F3121" s="5"/>
      <c r="G3121" s="5"/>
      <c r="H3121" s="5"/>
      <c r="I3121" s="5"/>
      <c r="J3121" s="5" t="s">
        <v>70</v>
      </c>
      <c r="K3121" s="5"/>
      <c r="L3121" s="5"/>
      <c r="M3121" s="5"/>
      <c r="N3121" s="5"/>
      <c r="O3121" s="5"/>
      <c r="P3121" s="5"/>
      <c r="Q3121" s="5"/>
      <c r="R3121" s="5" t="s">
        <v>86</v>
      </c>
      <c r="S3121" s="5"/>
      <c r="T3121" s="5" t="s">
        <v>57</v>
      </c>
      <c r="U3121" s="5"/>
      <c r="V3121" s="5"/>
      <c r="W3121" s="5">
        <v>6.8</v>
      </c>
    </row>
    <row r="3122" spans="1:23">
      <c r="A3122" s="5" t="s">
        <v>56</v>
      </c>
      <c r="B3122" s="5" t="s">
        <v>69</v>
      </c>
      <c r="C3122" s="5"/>
      <c r="D3122" s="5"/>
      <c r="E3122" s="5"/>
      <c r="F3122" s="5"/>
      <c r="G3122" s="5"/>
      <c r="H3122" s="5"/>
      <c r="I3122" s="5"/>
      <c r="J3122" s="5" t="s">
        <v>70</v>
      </c>
      <c r="K3122" s="5"/>
      <c r="L3122" s="5"/>
      <c r="M3122" s="5"/>
      <c r="N3122" s="5"/>
      <c r="O3122" s="5"/>
      <c r="P3122" s="5"/>
      <c r="Q3122" s="5"/>
      <c r="R3122" s="5" t="s">
        <v>86</v>
      </c>
      <c r="S3122" s="5"/>
      <c r="T3122" s="5" t="s">
        <v>57</v>
      </c>
      <c r="U3122" s="5"/>
      <c r="V3122" s="5"/>
      <c r="W3122" s="5">
        <v>7.5</v>
      </c>
    </row>
    <row r="3123" spans="1:23">
      <c r="A3123" s="2" t="s">
        <v>56</v>
      </c>
      <c r="B3123" s="2" t="s">
        <v>69</v>
      </c>
      <c r="C3123" s="2"/>
      <c r="D3123" s="2"/>
      <c r="E3123" s="2"/>
      <c r="F3123" s="2"/>
      <c r="G3123" s="2"/>
      <c r="H3123" s="2"/>
      <c r="I3123" s="2"/>
      <c r="J3123" s="2" t="s">
        <v>70</v>
      </c>
      <c r="K3123" s="2"/>
      <c r="L3123" s="2"/>
      <c r="M3123" s="2"/>
      <c r="N3123" s="2"/>
      <c r="O3123" s="2"/>
      <c r="P3123" s="2"/>
      <c r="Q3123" s="2"/>
      <c r="R3123" s="2" t="s">
        <v>86</v>
      </c>
      <c r="S3123" s="2"/>
      <c r="T3123" s="2" t="s">
        <v>57</v>
      </c>
      <c r="U3123" s="2"/>
      <c r="V3123" s="2"/>
      <c r="W3123" s="2">
        <v>8</v>
      </c>
    </row>
    <row r="3124" spans="1:23">
      <c r="A3124" s="2" t="s">
        <v>56</v>
      </c>
      <c r="B3124" s="2" t="s">
        <v>69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 t="s">
        <v>86</v>
      </c>
      <c r="S3124" s="2"/>
      <c r="T3124" s="2" t="s">
        <v>57</v>
      </c>
      <c r="U3124" s="2"/>
      <c r="V3124" s="2"/>
      <c r="W3124" s="2">
        <v>5</v>
      </c>
    </row>
    <row r="3125" spans="1:23">
      <c r="A3125" s="5" t="s">
        <v>56</v>
      </c>
      <c r="B3125" s="5" t="s">
        <v>69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 t="s">
        <v>86</v>
      </c>
      <c r="S3125" s="5"/>
      <c r="T3125" s="5" t="s">
        <v>57</v>
      </c>
      <c r="U3125" s="5"/>
      <c r="V3125" s="5"/>
      <c r="W3125" s="5">
        <v>5.2</v>
      </c>
    </row>
    <row r="3126" spans="1:23">
      <c r="A3126" s="5" t="s">
        <v>56</v>
      </c>
      <c r="B3126" s="5" t="s">
        <v>69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 t="s">
        <v>86</v>
      </c>
      <c r="S3126" s="5"/>
      <c r="T3126" s="5" t="s">
        <v>57</v>
      </c>
      <c r="U3126" s="5"/>
      <c r="V3126" s="5"/>
      <c r="W3126" s="5">
        <v>5.4</v>
      </c>
    </row>
    <row r="3127" spans="1:23">
      <c r="A3127" s="5" t="s">
        <v>56</v>
      </c>
      <c r="B3127" s="5" t="s">
        <v>69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 t="s">
        <v>86</v>
      </c>
      <c r="S3127" s="5"/>
      <c r="T3127" s="5" t="s">
        <v>57</v>
      </c>
      <c r="U3127" s="5"/>
      <c r="V3127" s="5"/>
      <c r="W3127" s="5">
        <v>5.4</v>
      </c>
    </row>
    <row r="3128" spans="1:23">
      <c r="A3128" s="2" t="s">
        <v>56</v>
      </c>
      <c r="B3128" s="2" t="s">
        <v>69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 t="s">
        <v>86</v>
      </c>
      <c r="S3128" s="2"/>
      <c r="T3128" s="2" t="s">
        <v>57</v>
      </c>
      <c r="U3128" s="2"/>
      <c r="V3128" s="2"/>
      <c r="W3128" s="2">
        <v>5.6</v>
      </c>
    </row>
    <row r="3129" spans="1:23">
      <c r="A3129" s="2" t="s">
        <v>56</v>
      </c>
      <c r="B3129" s="2" t="s">
        <v>69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 t="s">
        <v>86</v>
      </c>
      <c r="S3129" s="2"/>
      <c r="T3129" s="2" t="s">
        <v>57</v>
      </c>
      <c r="U3129" s="2"/>
      <c r="V3129" s="2"/>
      <c r="W3129" s="2">
        <v>5.6</v>
      </c>
    </row>
    <row r="3130" spans="1:23">
      <c r="A3130" s="5" t="s">
        <v>56</v>
      </c>
      <c r="B3130" s="5" t="s">
        <v>69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 t="s">
        <v>86</v>
      </c>
      <c r="S3130" s="5"/>
      <c r="T3130" s="5" t="s">
        <v>57</v>
      </c>
      <c r="U3130" s="5"/>
      <c r="V3130" s="5"/>
      <c r="W3130" s="5">
        <v>5.7</v>
      </c>
    </row>
    <row r="3131" spans="1:23">
      <c r="A3131" s="2" t="s">
        <v>56</v>
      </c>
      <c r="B3131" s="2" t="s">
        <v>69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 t="s">
        <v>86</v>
      </c>
      <c r="S3131" s="2"/>
      <c r="T3131" s="2" t="s">
        <v>57</v>
      </c>
      <c r="U3131" s="2"/>
      <c r="V3131" s="2"/>
      <c r="W3131" s="2">
        <v>5.7</v>
      </c>
    </row>
    <row r="3132" spans="1:23">
      <c r="A3132" s="5" t="s">
        <v>56</v>
      </c>
      <c r="B3132" s="5" t="s">
        <v>69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 t="s">
        <v>86</v>
      </c>
      <c r="S3132" s="5"/>
      <c r="T3132" s="5" t="s">
        <v>57</v>
      </c>
      <c r="U3132" s="5"/>
      <c r="V3132" s="5"/>
      <c r="W3132" s="5">
        <v>5.7</v>
      </c>
    </row>
    <row r="3133" spans="1:23">
      <c r="A3133" s="5" t="s">
        <v>56</v>
      </c>
      <c r="B3133" s="5" t="s">
        <v>69</v>
      </c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 t="s">
        <v>86</v>
      </c>
      <c r="S3133" s="5"/>
      <c r="T3133" s="5" t="s">
        <v>57</v>
      </c>
      <c r="U3133" s="5"/>
      <c r="V3133" s="5"/>
      <c r="W3133" s="5">
        <v>5.8</v>
      </c>
    </row>
    <row r="3134" spans="1:23">
      <c r="A3134" s="5" t="s">
        <v>56</v>
      </c>
      <c r="B3134" s="5" t="s">
        <v>69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 t="s">
        <v>86</v>
      </c>
      <c r="S3134" s="5"/>
      <c r="T3134" s="5" t="s">
        <v>57</v>
      </c>
      <c r="U3134" s="5"/>
      <c r="V3134" s="5"/>
      <c r="W3134" s="5">
        <v>5.8</v>
      </c>
    </row>
    <row r="3135" spans="1:23">
      <c r="A3135" s="2" t="s">
        <v>56</v>
      </c>
      <c r="B3135" s="2" t="s">
        <v>69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 t="s">
        <v>86</v>
      </c>
      <c r="S3135" s="2"/>
      <c r="T3135" s="2" t="s">
        <v>57</v>
      </c>
      <c r="U3135" s="2"/>
      <c r="V3135" s="2"/>
      <c r="W3135" s="2">
        <v>5.9</v>
      </c>
    </row>
    <row r="3136" spans="1:23">
      <c r="A3136" s="5" t="s">
        <v>56</v>
      </c>
      <c r="B3136" s="5" t="s">
        <v>69</v>
      </c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 t="s">
        <v>86</v>
      </c>
      <c r="S3136" s="5"/>
      <c r="T3136" s="5" t="s">
        <v>57</v>
      </c>
      <c r="U3136" s="5"/>
      <c r="V3136" s="5"/>
      <c r="W3136" s="5">
        <v>5.9</v>
      </c>
    </row>
    <row r="3137" spans="1:23">
      <c r="A3137" s="5" t="s">
        <v>56</v>
      </c>
      <c r="B3137" s="5" t="s">
        <v>69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 t="s">
        <v>86</v>
      </c>
      <c r="S3137" s="5"/>
      <c r="T3137" s="5" t="s">
        <v>57</v>
      </c>
      <c r="U3137" s="5"/>
      <c r="V3137" s="5"/>
      <c r="W3137" s="5">
        <v>6.1</v>
      </c>
    </row>
    <row r="3138" spans="1:23">
      <c r="A3138" s="5" t="s">
        <v>56</v>
      </c>
      <c r="B3138" s="5" t="s">
        <v>69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 t="s">
        <v>86</v>
      </c>
      <c r="S3138" s="5"/>
      <c r="T3138" s="5" t="s">
        <v>57</v>
      </c>
      <c r="U3138" s="5"/>
      <c r="V3138" s="5"/>
      <c r="W3138" s="5">
        <v>6.1</v>
      </c>
    </row>
    <row r="3139" spans="1:23">
      <c r="A3139" s="5" t="s">
        <v>56</v>
      </c>
      <c r="B3139" s="5" t="s">
        <v>69</v>
      </c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 t="s">
        <v>86</v>
      </c>
      <c r="S3139" s="5"/>
      <c r="T3139" s="5" t="s">
        <v>57</v>
      </c>
      <c r="U3139" s="5"/>
      <c r="V3139" s="5"/>
      <c r="W3139" s="5">
        <v>6.1</v>
      </c>
    </row>
    <row r="3140" spans="1:23">
      <c r="A3140" s="5" t="s">
        <v>56</v>
      </c>
      <c r="B3140" s="5" t="s">
        <v>69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 t="s">
        <v>86</v>
      </c>
      <c r="S3140" s="5"/>
      <c r="T3140" s="5" t="s">
        <v>57</v>
      </c>
      <c r="U3140" s="5"/>
      <c r="V3140" s="5"/>
      <c r="W3140" s="5">
        <v>6.1</v>
      </c>
    </row>
    <row r="3141" spans="1:23">
      <c r="A3141" s="2" t="s">
        <v>56</v>
      </c>
      <c r="B3141" s="2" t="s">
        <v>69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 t="s">
        <v>86</v>
      </c>
      <c r="S3141" s="2"/>
      <c r="T3141" s="2" t="s">
        <v>57</v>
      </c>
      <c r="U3141" s="2"/>
      <c r="V3141" s="2"/>
      <c r="W3141" s="2">
        <v>6.2</v>
      </c>
    </row>
    <row r="3142" spans="1:23">
      <c r="A3142" s="5" t="s">
        <v>56</v>
      </c>
      <c r="B3142" s="5" t="s">
        <v>69</v>
      </c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 t="s">
        <v>86</v>
      </c>
      <c r="S3142" s="5"/>
      <c r="T3142" s="5" t="s">
        <v>57</v>
      </c>
      <c r="U3142" s="5"/>
      <c r="V3142" s="5"/>
      <c r="W3142" s="5">
        <v>6.3</v>
      </c>
    </row>
    <row r="3143" spans="1:23">
      <c r="A3143" s="5" t="s">
        <v>56</v>
      </c>
      <c r="B3143" s="5" t="s">
        <v>69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 t="s">
        <v>86</v>
      </c>
      <c r="S3143" s="5"/>
      <c r="T3143" s="5" t="s">
        <v>57</v>
      </c>
      <c r="U3143" s="5"/>
      <c r="V3143" s="5"/>
      <c r="W3143" s="5">
        <v>6.4</v>
      </c>
    </row>
    <row r="3144" spans="1:23">
      <c r="A3144" s="5" t="s">
        <v>56</v>
      </c>
      <c r="B3144" s="5" t="s">
        <v>69</v>
      </c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 t="s">
        <v>86</v>
      </c>
      <c r="S3144" s="5"/>
      <c r="T3144" s="5" t="s">
        <v>57</v>
      </c>
      <c r="U3144" s="5"/>
      <c r="V3144" s="5"/>
      <c r="W3144" s="5">
        <v>6.4</v>
      </c>
    </row>
    <row r="3145" spans="1:23">
      <c r="A3145" s="2" t="s">
        <v>56</v>
      </c>
      <c r="B3145" s="2" t="s">
        <v>69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 t="s">
        <v>86</v>
      </c>
      <c r="S3145" s="2"/>
      <c r="T3145" s="2" t="s">
        <v>57</v>
      </c>
      <c r="U3145" s="2"/>
      <c r="V3145" s="2"/>
      <c r="W3145" s="2">
        <v>6.4</v>
      </c>
    </row>
    <row r="3146" spans="1:23">
      <c r="A3146" s="5" t="s">
        <v>56</v>
      </c>
      <c r="B3146" s="5" t="s">
        <v>69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 t="s">
        <v>86</v>
      </c>
      <c r="S3146" s="5"/>
      <c r="T3146" s="5" t="s">
        <v>57</v>
      </c>
      <c r="U3146" s="5"/>
      <c r="V3146" s="5"/>
      <c r="W3146" s="5">
        <v>6.4</v>
      </c>
    </row>
    <row r="3147" spans="1:23">
      <c r="A3147" s="2" t="s">
        <v>56</v>
      </c>
      <c r="B3147" s="2" t="s">
        <v>69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 t="s">
        <v>86</v>
      </c>
      <c r="S3147" s="2"/>
      <c r="T3147" s="2" t="s">
        <v>57</v>
      </c>
      <c r="U3147" s="2"/>
      <c r="V3147" s="2"/>
      <c r="W3147" s="2">
        <v>6.6</v>
      </c>
    </row>
    <row r="3148" spans="1:23">
      <c r="A3148" s="5" t="s">
        <v>56</v>
      </c>
      <c r="B3148" s="5" t="s">
        <v>69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 t="s">
        <v>86</v>
      </c>
      <c r="S3148" s="5"/>
      <c r="T3148" s="5" t="s">
        <v>57</v>
      </c>
      <c r="U3148" s="5"/>
      <c r="V3148" s="5"/>
      <c r="W3148" s="5">
        <v>6.7</v>
      </c>
    </row>
    <row r="3149" spans="1:23">
      <c r="A3149" s="5" t="s">
        <v>56</v>
      </c>
      <c r="B3149" s="5" t="s">
        <v>69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 t="s">
        <v>86</v>
      </c>
      <c r="S3149" s="5"/>
      <c r="T3149" s="5" t="s">
        <v>57</v>
      </c>
      <c r="U3149" s="5"/>
      <c r="V3149" s="5"/>
      <c r="W3149" s="5">
        <v>6.7</v>
      </c>
    </row>
    <row r="3150" spans="1:23">
      <c r="A3150" s="5" t="s">
        <v>56</v>
      </c>
      <c r="B3150" s="5" t="s">
        <v>69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 t="s">
        <v>86</v>
      </c>
      <c r="S3150" s="5"/>
      <c r="T3150" s="5" t="s">
        <v>57</v>
      </c>
      <c r="U3150" s="5"/>
      <c r="V3150" s="5"/>
      <c r="W3150" s="5">
        <v>7</v>
      </c>
    </row>
    <row r="3151" spans="1:23">
      <c r="A3151" s="5" t="s">
        <v>56</v>
      </c>
      <c r="B3151" s="5" t="s">
        <v>69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 t="s">
        <v>86</v>
      </c>
      <c r="S3151" s="5"/>
      <c r="T3151" s="5" t="s">
        <v>57</v>
      </c>
      <c r="U3151" s="5"/>
      <c r="V3151" s="5"/>
      <c r="W3151" s="5">
        <v>7.1</v>
      </c>
    </row>
    <row r="3152" spans="1:23">
      <c r="A3152" s="2" t="s">
        <v>56</v>
      </c>
      <c r="B3152" s="2" t="s">
        <v>69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 t="s">
        <v>86</v>
      </c>
      <c r="S3152" s="2"/>
      <c r="T3152" s="2" t="s">
        <v>57</v>
      </c>
      <c r="U3152" s="2"/>
      <c r="V3152" s="2"/>
      <c r="W3152" s="2">
        <v>7.2</v>
      </c>
    </row>
    <row r="3153" spans="1:23">
      <c r="A3153" s="5" t="s">
        <v>56</v>
      </c>
      <c r="B3153" s="5" t="s">
        <v>69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 t="s">
        <v>86</v>
      </c>
      <c r="S3153" s="5"/>
      <c r="T3153" s="5" t="s">
        <v>57</v>
      </c>
      <c r="U3153" s="5"/>
      <c r="V3153" s="5"/>
      <c r="W3153" s="5">
        <v>7.5</v>
      </c>
    </row>
    <row r="3154" spans="1:23">
      <c r="A3154" s="5" t="s">
        <v>56</v>
      </c>
      <c r="B3154" s="5" t="s">
        <v>69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 t="s">
        <v>86</v>
      </c>
      <c r="S3154" s="5"/>
      <c r="T3154" s="5" t="s">
        <v>57</v>
      </c>
      <c r="U3154" s="5"/>
      <c r="V3154" s="5"/>
      <c r="W3154" s="5">
        <v>7.6</v>
      </c>
    </row>
    <row r="3155" spans="1:23">
      <c r="A3155" s="2" t="s">
        <v>56</v>
      </c>
      <c r="B3155" s="2" t="s">
        <v>69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 t="s">
        <v>86</v>
      </c>
      <c r="S3155" s="2"/>
      <c r="T3155" s="2" t="s">
        <v>57</v>
      </c>
      <c r="U3155" s="2"/>
      <c r="V3155" s="2"/>
      <c r="W3155" s="2">
        <v>8</v>
      </c>
    </row>
    <row r="3156" spans="1:23">
      <c r="A3156" s="5" t="s">
        <v>56</v>
      </c>
      <c r="B3156" s="5" t="s">
        <v>69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 t="s">
        <v>86</v>
      </c>
      <c r="S3156" s="5"/>
      <c r="T3156" s="5" t="s">
        <v>57</v>
      </c>
      <c r="U3156" s="5"/>
      <c r="V3156" s="5"/>
      <c r="W3156" s="5">
        <v>8.1</v>
      </c>
    </row>
    <row r="3157" spans="1:23">
      <c r="A3157" s="2" t="s">
        <v>56</v>
      </c>
      <c r="B3157" s="2" t="s">
        <v>69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 t="s">
        <v>86</v>
      </c>
      <c r="S3157" s="2"/>
      <c r="T3157" s="2" t="s">
        <v>57</v>
      </c>
      <c r="U3157" s="2"/>
      <c r="V3157" s="2"/>
      <c r="W3157" s="2">
        <v>8.8000000000000007</v>
      </c>
    </row>
    <row r="3158" spans="1:23">
      <c r="A3158" s="5" t="s">
        <v>56</v>
      </c>
      <c r="B3158" s="5" t="s">
        <v>69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 t="s">
        <v>87</v>
      </c>
      <c r="R3158" s="5"/>
      <c r="S3158" s="5"/>
      <c r="T3158" s="5" t="s">
        <v>57</v>
      </c>
      <c r="U3158" s="5"/>
      <c r="V3158" s="5"/>
      <c r="W3158" s="5">
        <v>5.9</v>
      </c>
    </row>
    <row r="3159" spans="1:23">
      <c r="A3159" s="2" t="s">
        <v>56</v>
      </c>
      <c r="B3159" s="2" t="s">
        <v>69</v>
      </c>
      <c r="C3159" s="2"/>
      <c r="D3159" s="2"/>
      <c r="E3159" s="2"/>
      <c r="F3159" s="2"/>
      <c r="G3159" s="2"/>
      <c r="H3159" s="2"/>
      <c r="I3159" s="2"/>
      <c r="J3159" s="2" t="s">
        <v>70</v>
      </c>
      <c r="K3159" s="2"/>
      <c r="L3159" s="2"/>
      <c r="M3159" s="2" t="s">
        <v>94</v>
      </c>
      <c r="N3159" s="2"/>
      <c r="O3159" s="2"/>
      <c r="P3159" s="2"/>
      <c r="Q3159" s="2"/>
      <c r="R3159" s="2"/>
      <c r="S3159" s="2"/>
      <c r="T3159" s="2" t="s">
        <v>57</v>
      </c>
      <c r="U3159" s="2"/>
      <c r="V3159" s="2"/>
      <c r="W3159" s="2">
        <v>5.2</v>
      </c>
    </row>
    <row r="3160" spans="1:23">
      <c r="A3160" s="2" t="s">
        <v>56</v>
      </c>
      <c r="B3160" s="2" t="s">
        <v>69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 t="s">
        <v>94</v>
      </c>
      <c r="N3160" s="2"/>
      <c r="O3160" s="2"/>
      <c r="P3160" s="2"/>
      <c r="Q3160" s="2"/>
      <c r="R3160" s="2"/>
      <c r="S3160" s="2"/>
      <c r="T3160" s="2" t="s">
        <v>57</v>
      </c>
      <c r="U3160" s="2"/>
      <c r="V3160" s="2"/>
      <c r="W3160" s="2">
        <v>4.5999999999999996</v>
      </c>
    </row>
    <row r="3161" spans="1:23">
      <c r="A3161" s="2" t="s">
        <v>56</v>
      </c>
      <c r="B3161" s="2" t="s">
        <v>69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 t="s">
        <v>94</v>
      </c>
      <c r="N3161" s="2"/>
      <c r="O3161" s="2"/>
      <c r="P3161" s="2"/>
      <c r="Q3161" s="2"/>
      <c r="R3161" s="2"/>
      <c r="S3161" s="2"/>
      <c r="T3161" s="2" t="s">
        <v>57</v>
      </c>
      <c r="U3161" s="2"/>
      <c r="V3161" s="2"/>
      <c r="W3161" s="2">
        <v>4.5999999999999996</v>
      </c>
    </row>
    <row r="3162" spans="1:23">
      <c r="A3162" s="5" t="s">
        <v>56</v>
      </c>
      <c r="B3162" s="5" t="s">
        <v>69</v>
      </c>
      <c r="C3162" s="5"/>
      <c r="D3162" s="5"/>
      <c r="E3162" s="5"/>
      <c r="F3162" s="5"/>
      <c r="G3162" s="5"/>
      <c r="H3162" s="5"/>
      <c r="I3162" s="5"/>
      <c r="J3162" s="5" t="s">
        <v>70</v>
      </c>
      <c r="K3162" s="5"/>
      <c r="L3162" s="5"/>
      <c r="M3162" s="5"/>
      <c r="N3162" s="5"/>
      <c r="O3162" s="5"/>
      <c r="P3162" s="5"/>
      <c r="Q3162" s="5"/>
      <c r="R3162" s="5"/>
      <c r="S3162" s="5"/>
      <c r="T3162" s="5" t="s">
        <v>57</v>
      </c>
      <c r="U3162" s="5"/>
      <c r="V3162" s="5"/>
      <c r="W3162" s="5">
        <v>3.8</v>
      </c>
    </row>
    <row r="3163" spans="1:23">
      <c r="A3163" s="2" t="s">
        <v>56</v>
      </c>
      <c r="B3163" s="2" t="s">
        <v>69</v>
      </c>
      <c r="C3163" s="2"/>
      <c r="D3163" s="2"/>
      <c r="E3163" s="2"/>
      <c r="F3163" s="2"/>
      <c r="G3163" s="2"/>
      <c r="H3163" s="2"/>
      <c r="I3163" s="2"/>
      <c r="J3163" s="2" t="s">
        <v>70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 t="s">
        <v>57</v>
      </c>
      <c r="U3163" s="2"/>
      <c r="V3163" s="2"/>
      <c r="W3163" s="2">
        <v>5.5</v>
      </c>
    </row>
    <row r="3164" spans="1:23">
      <c r="A3164" s="5" t="s">
        <v>56</v>
      </c>
      <c r="B3164" s="5" t="s">
        <v>69</v>
      </c>
      <c r="C3164" s="5"/>
      <c r="D3164" s="5"/>
      <c r="E3164" s="5"/>
      <c r="F3164" s="5"/>
      <c r="G3164" s="5"/>
      <c r="H3164" s="5"/>
      <c r="I3164" s="5"/>
      <c r="J3164" s="5" t="s">
        <v>70</v>
      </c>
      <c r="K3164" s="5"/>
      <c r="L3164" s="5"/>
      <c r="M3164" s="5"/>
      <c r="N3164" s="5"/>
      <c r="O3164" s="5"/>
      <c r="P3164" s="5"/>
      <c r="Q3164" s="5"/>
      <c r="R3164" s="5"/>
      <c r="S3164" s="5"/>
      <c r="T3164" s="5" t="s">
        <v>57</v>
      </c>
      <c r="U3164" s="5"/>
      <c r="V3164" s="5"/>
      <c r="W3164" s="5">
        <v>5.7</v>
      </c>
    </row>
    <row r="3165" spans="1:23">
      <c r="A3165" s="5" t="s">
        <v>56</v>
      </c>
      <c r="B3165" s="5" t="s">
        <v>69</v>
      </c>
      <c r="C3165" s="5"/>
      <c r="D3165" s="5"/>
      <c r="E3165" s="5"/>
      <c r="F3165" s="5"/>
      <c r="G3165" s="5"/>
      <c r="H3165" s="5"/>
      <c r="I3165" s="5"/>
      <c r="J3165" s="5" t="s">
        <v>70</v>
      </c>
      <c r="K3165" s="5"/>
      <c r="L3165" s="5"/>
      <c r="M3165" s="5"/>
      <c r="N3165" s="5"/>
      <c r="O3165" s="5"/>
      <c r="P3165" s="5"/>
      <c r="Q3165" s="5"/>
      <c r="R3165" s="5"/>
      <c r="S3165" s="5"/>
      <c r="T3165" s="5" t="s">
        <v>57</v>
      </c>
      <c r="U3165" s="5"/>
      <c r="V3165" s="5"/>
      <c r="W3165" s="5">
        <v>5.9</v>
      </c>
    </row>
    <row r="3166" spans="1:23">
      <c r="A3166" s="5" t="s">
        <v>56</v>
      </c>
      <c r="B3166" s="5" t="s">
        <v>69</v>
      </c>
      <c r="C3166" s="5"/>
      <c r="D3166" s="5"/>
      <c r="E3166" s="5"/>
      <c r="F3166" s="5"/>
      <c r="G3166" s="5"/>
      <c r="H3166" s="5"/>
      <c r="I3166" s="5"/>
      <c r="J3166" s="5" t="s">
        <v>70</v>
      </c>
      <c r="K3166" s="5"/>
      <c r="L3166" s="5"/>
      <c r="M3166" s="5"/>
      <c r="N3166" s="5"/>
      <c r="O3166" s="5"/>
      <c r="P3166" s="5"/>
      <c r="Q3166" s="5"/>
      <c r="R3166" s="5"/>
      <c r="S3166" s="5"/>
      <c r="T3166" s="5" t="s">
        <v>57</v>
      </c>
      <c r="U3166" s="5"/>
      <c r="V3166" s="5"/>
      <c r="W3166" s="5">
        <v>6.3</v>
      </c>
    </row>
    <row r="3167" spans="1:23">
      <c r="A3167" s="2" t="s">
        <v>56</v>
      </c>
      <c r="B3167" s="2" t="s">
        <v>69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 t="s">
        <v>57</v>
      </c>
      <c r="U3167" s="2"/>
      <c r="V3167" s="2"/>
      <c r="W3167" s="2">
        <v>4.4000000000000004</v>
      </c>
    </row>
    <row r="3168" spans="1:23">
      <c r="A3168" s="5" t="s">
        <v>56</v>
      </c>
      <c r="B3168" s="5" t="s">
        <v>69</v>
      </c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 t="s">
        <v>57</v>
      </c>
      <c r="U3168" s="5"/>
      <c r="V3168" s="5"/>
      <c r="W3168" s="5">
        <v>4.5</v>
      </c>
    </row>
    <row r="3169" spans="1:23">
      <c r="A3169" s="2" t="s">
        <v>56</v>
      </c>
      <c r="B3169" s="2" t="s">
        <v>69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 t="s">
        <v>57</v>
      </c>
      <c r="U3169" s="2"/>
      <c r="V3169" s="2"/>
      <c r="W3169" s="2">
        <v>5.8</v>
      </c>
    </row>
    <row r="3170" spans="1:23">
      <c r="A3170" s="2" t="s">
        <v>56</v>
      </c>
      <c r="B3170" s="2" t="s">
        <v>69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 t="s">
        <v>57</v>
      </c>
      <c r="U3170" s="2"/>
      <c r="V3170" s="2"/>
      <c r="W3170" s="2">
        <v>5.8</v>
      </c>
    </row>
    <row r="3171" spans="1:23">
      <c r="A3171" s="2" t="s">
        <v>56</v>
      </c>
      <c r="B3171" s="2" t="s">
        <v>69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 t="s">
        <v>57</v>
      </c>
      <c r="U3171" s="2"/>
      <c r="V3171" s="2"/>
      <c r="W3171" s="2">
        <v>5.9</v>
      </c>
    </row>
    <row r="3172" spans="1:23">
      <c r="A3172" s="2" t="s">
        <v>56</v>
      </c>
      <c r="B3172" s="2" t="s">
        <v>69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 t="s">
        <v>57</v>
      </c>
      <c r="U3172" s="2"/>
      <c r="V3172" s="2"/>
      <c r="W3172" s="2">
        <v>6.1</v>
      </c>
    </row>
    <row r="3173" spans="1:23">
      <c r="A3173" s="2" t="s">
        <v>56</v>
      </c>
      <c r="B3173" s="2" t="s">
        <v>69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 t="s">
        <v>57</v>
      </c>
      <c r="U3173" s="2"/>
      <c r="V3173" s="2"/>
      <c r="W3173" s="2">
        <v>6.1</v>
      </c>
    </row>
    <row r="3174" spans="1:23">
      <c r="A3174" s="5" t="s">
        <v>56</v>
      </c>
      <c r="B3174" s="5" t="s">
        <v>69</v>
      </c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 t="s">
        <v>57</v>
      </c>
      <c r="U3174" s="5"/>
      <c r="V3174" s="5"/>
      <c r="W3174" s="5">
        <v>6.1</v>
      </c>
    </row>
    <row r="3175" spans="1:23">
      <c r="A3175" s="5" t="s">
        <v>56</v>
      </c>
      <c r="B3175" s="5" t="s">
        <v>69</v>
      </c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 t="s">
        <v>57</v>
      </c>
      <c r="U3175" s="5"/>
      <c r="V3175" s="5"/>
      <c r="W3175" s="5">
        <v>6.2</v>
      </c>
    </row>
    <row r="3176" spans="1:23">
      <c r="A3176" s="5" t="s">
        <v>56</v>
      </c>
      <c r="B3176" s="5" t="s">
        <v>69</v>
      </c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 t="s">
        <v>57</v>
      </c>
      <c r="U3176" s="5"/>
      <c r="V3176" s="5"/>
      <c r="W3176" s="5">
        <v>6.3</v>
      </c>
    </row>
    <row r="3177" spans="1:23">
      <c r="A3177" s="2" t="s">
        <v>56</v>
      </c>
      <c r="B3177" s="2" t="s">
        <v>69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 t="s">
        <v>57</v>
      </c>
      <c r="U3177" s="2"/>
      <c r="V3177" s="2"/>
      <c r="W3177" s="2">
        <v>6.4</v>
      </c>
    </row>
    <row r="3178" spans="1:23">
      <c r="A3178" s="2" t="s">
        <v>56</v>
      </c>
      <c r="B3178" s="2" t="s">
        <v>69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 t="s">
        <v>57</v>
      </c>
      <c r="U3178" s="2"/>
      <c r="V3178" s="2"/>
      <c r="W3178" s="2">
        <v>6.4</v>
      </c>
    </row>
    <row r="3179" spans="1:23">
      <c r="A3179" s="5" t="s">
        <v>56</v>
      </c>
      <c r="B3179" s="5" t="s">
        <v>69</v>
      </c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 t="s">
        <v>57</v>
      </c>
      <c r="U3179" s="5"/>
      <c r="V3179" s="5"/>
      <c r="W3179" s="5">
        <v>6.4</v>
      </c>
    </row>
    <row r="3180" spans="1:23">
      <c r="A3180" s="5" t="s">
        <v>56</v>
      </c>
      <c r="B3180" s="5" t="s">
        <v>69</v>
      </c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 t="s">
        <v>57</v>
      </c>
      <c r="U3180" s="5"/>
      <c r="V3180" s="5"/>
      <c r="W3180" s="5">
        <v>6.4</v>
      </c>
    </row>
    <row r="3181" spans="1:23">
      <c r="A3181" s="5" t="s">
        <v>56</v>
      </c>
      <c r="B3181" s="5" t="s">
        <v>69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 t="s">
        <v>57</v>
      </c>
      <c r="U3181" s="5"/>
      <c r="V3181" s="5"/>
      <c r="W3181" s="5">
        <v>6.5</v>
      </c>
    </row>
    <row r="3182" spans="1:23">
      <c r="A3182" s="5" t="s">
        <v>56</v>
      </c>
      <c r="B3182" s="5" t="s">
        <v>69</v>
      </c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 t="s">
        <v>57</v>
      </c>
      <c r="U3182" s="5"/>
      <c r="V3182" s="5"/>
      <c r="W3182" s="5">
        <v>6.5</v>
      </c>
    </row>
    <row r="3183" spans="1:23">
      <c r="A3183" s="5" t="s">
        <v>56</v>
      </c>
      <c r="B3183" s="5" t="s">
        <v>69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 t="s">
        <v>57</v>
      </c>
      <c r="U3183" s="5"/>
      <c r="V3183" s="5"/>
      <c r="W3183" s="5">
        <v>6.6</v>
      </c>
    </row>
    <row r="3184" spans="1:23">
      <c r="A3184" s="5" t="s">
        <v>56</v>
      </c>
      <c r="B3184" s="5" t="s">
        <v>69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 t="s">
        <v>57</v>
      </c>
      <c r="U3184" s="5"/>
      <c r="V3184" s="5"/>
      <c r="W3184" s="5">
        <v>6.6</v>
      </c>
    </row>
    <row r="3185" spans="1:23">
      <c r="A3185" s="2" t="s">
        <v>56</v>
      </c>
      <c r="B3185" s="2" t="s">
        <v>69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 t="s">
        <v>57</v>
      </c>
      <c r="U3185" s="2"/>
      <c r="V3185" s="2"/>
      <c r="W3185" s="2">
        <v>6.7</v>
      </c>
    </row>
    <row r="3186" spans="1:23">
      <c r="A3186" s="2" t="s">
        <v>56</v>
      </c>
      <c r="B3186" s="2" t="s">
        <v>69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 t="s">
        <v>57</v>
      </c>
      <c r="U3186" s="2"/>
      <c r="V3186" s="2"/>
      <c r="W3186" s="2">
        <v>6.7</v>
      </c>
    </row>
    <row r="3187" spans="1:23">
      <c r="A3187" s="2" t="s">
        <v>56</v>
      </c>
      <c r="B3187" s="2" t="s">
        <v>69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 t="s">
        <v>57</v>
      </c>
      <c r="U3187" s="2"/>
      <c r="V3187" s="2"/>
      <c r="W3187" s="2">
        <v>6.7</v>
      </c>
    </row>
    <row r="3188" spans="1:23">
      <c r="A3188" s="5" t="s">
        <v>56</v>
      </c>
      <c r="B3188" s="5" t="s">
        <v>69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 t="s">
        <v>57</v>
      </c>
      <c r="U3188" s="5"/>
      <c r="V3188" s="5"/>
      <c r="W3188" s="5">
        <v>6.7</v>
      </c>
    </row>
    <row r="3189" spans="1:23">
      <c r="A3189" s="5" t="s">
        <v>56</v>
      </c>
      <c r="B3189" s="5" t="s">
        <v>69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 t="s">
        <v>57</v>
      </c>
      <c r="U3189" s="5"/>
      <c r="V3189" s="5"/>
      <c r="W3189" s="5">
        <v>6.8</v>
      </c>
    </row>
    <row r="3190" spans="1:23">
      <c r="A3190" s="2" t="s">
        <v>56</v>
      </c>
      <c r="B3190" s="2" t="s">
        <v>69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 t="s">
        <v>57</v>
      </c>
      <c r="U3190" s="2"/>
      <c r="V3190" s="2"/>
      <c r="W3190" s="2">
        <v>6.8</v>
      </c>
    </row>
    <row r="3191" spans="1:23">
      <c r="A3191" s="5" t="s">
        <v>56</v>
      </c>
      <c r="B3191" s="5" t="s">
        <v>69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 t="s">
        <v>57</v>
      </c>
      <c r="U3191" s="5"/>
      <c r="V3191" s="5"/>
      <c r="W3191" s="5">
        <v>6.8</v>
      </c>
    </row>
    <row r="3192" spans="1:23">
      <c r="A3192" s="2" t="s">
        <v>56</v>
      </c>
      <c r="B3192" s="2" t="s">
        <v>69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 t="s">
        <v>57</v>
      </c>
      <c r="U3192" s="2"/>
      <c r="V3192" s="2"/>
      <c r="W3192" s="2">
        <v>6.8</v>
      </c>
    </row>
    <row r="3193" spans="1:23">
      <c r="A3193" s="2" t="s">
        <v>56</v>
      </c>
      <c r="B3193" s="2" t="s">
        <v>69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 t="s">
        <v>57</v>
      </c>
      <c r="U3193" s="2"/>
      <c r="V3193" s="2"/>
      <c r="W3193" s="2">
        <v>6.8</v>
      </c>
    </row>
    <row r="3194" spans="1:23">
      <c r="A3194" s="2" t="s">
        <v>56</v>
      </c>
      <c r="B3194" s="2" t="s">
        <v>69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 t="s">
        <v>57</v>
      </c>
      <c r="U3194" s="2"/>
      <c r="V3194" s="2"/>
      <c r="W3194" s="2">
        <v>6.9</v>
      </c>
    </row>
    <row r="3195" spans="1:23">
      <c r="A3195" s="2" t="s">
        <v>56</v>
      </c>
      <c r="B3195" s="2" t="s">
        <v>69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 t="s">
        <v>57</v>
      </c>
      <c r="U3195" s="2"/>
      <c r="V3195" s="2"/>
      <c r="W3195" s="2">
        <v>6.9</v>
      </c>
    </row>
    <row r="3196" spans="1:23">
      <c r="A3196" s="2" t="s">
        <v>56</v>
      </c>
      <c r="B3196" s="2" t="s">
        <v>69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 t="s">
        <v>57</v>
      </c>
      <c r="U3196" s="2"/>
      <c r="V3196" s="2"/>
      <c r="W3196" s="2">
        <v>7</v>
      </c>
    </row>
    <row r="3197" spans="1:23">
      <c r="A3197" s="2" t="s">
        <v>56</v>
      </c>
      <c r="B3197" s="2" t="s">
        <v>69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 t="s">
        <v>57</v>
      </c>
      <c r="U3197" s="2"/>
      <c r="V3197" s="2"/>
      <c r="W3197" s="2">
        <v>7.1</v>
      </c>
    </row>
    <row r="3198" spans="1:23">
      <c r="A3198" s="5" t="s">
        <v>56</v>
      </c>
      <c r="B3198" s="5" t="s">
        <v>69</v>
      </c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 t="s">
        <v>57</v>
      </c>
      <c r="U3198" s="5"/>
      <c r="V3198" s="5"/>
      <c r="W3198" s="5">
        <v>7.2</v>
      </c>
    </row>
    <row r="3199" spans="1:23">
      <c r="A3199" s="5" t="s">
        <v>56</v>
      </c>
      <c r="B3199" s="5" t="s">
        <v>69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 t="s">
        <v>57</v>
      </c>
      <c r="U3199" s="5"/>
      <c r="V3199" s="5"/>
      <c r="W3199" s="5">
        <v>7.2</v>
      </c>
    </row>
    <row r="3200" spans="1:23">
      <c r="A3200" s="5" t="s">
        <v>56</v>
      </c>
      <c r="B3200" s="5" t="s">
        <v>69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 t="s">
        <v>57</v>
      </c>
      <c r="U3200" s="5"/>
      <c r="V3200" s="5"/>
      <c r="W3200" s="5">
        <v>7.3</v>
      </c>
    </row>
    <row r="3201" spans="1:23">
      <c r="A3201" s="5" t="s">
        <v>56</v>
      </c>
      <c r="B3201" s="5" t="s">
        <v>69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 t="s">
        <v>57</v>
      </c>
      <c r="U3201" s="5"/>
      <c r="V3201" s="5"/>
      <c r="W3201" s="5">
        <v>7.4</v>
      </c>
    </row>
    <row r="3202" spans="1:23">
      <c r="A3202" s="2" t="s">
        <v>56</v>
      </c>
      <c r="B3202" s="2" t="s">
        <v>69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 t="s">
        <v>57</v>
      </c>
      <c r="U3202" s="2"/>
      <c r="V3202" s="2"/>
      <c r="W3202" s="2">
        <v>7.4</v>
      </c>
    </row>
    <row r="3203" spans="1:23">
      <c r="A3203" s="5" t="s">
        <v>56</v>
      </c>
      <c r="B3203" s="5" t="s">
        <v>69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 t="s">
        <v>57</v>
      </c>
      <c r="U3203" s="5"/>
      <c r="V3203" s="5"/>
      <c r="W3203" s="5">
        <v>7.4</v>
      </c>
    </row>
    <row r="3204" spans="1:23">
      <c r="A3204" s="2" t="s">
        <v>56</v>
      </c>
      <c r="B3204" s="2" t="s">
        <v>69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 t="s">
        <v>57</v>
      </c>
      <c r="U3204" s="2"/>
      <c r="V3204" s="2"/>
      <c r="W3204" s="2">
        <v>7.5</v>
      </c>
    </row>
    <row r="3205" spans="1:23">
      <c r="A3205" s="2" t="s">
        <v>56</v>
      </c>
      <c r="B3205" s="2" t="s">
        <v>69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 t="s">
        <v>57</v>
      </c>
      <c r="U3205" s="2"/>
      <c r="V3205" s="2"/>
      <c r="W3205" s="2">
        <v>7.6</v>
      </c>
    </row>
    <row r="3206" spans="1:23">
      <c r="A3206" s="5" t="s">
        <v>56</v>
      </c>
      <c r="B3206" s="5" t="s">
        <v>69</v>
      </c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 t="s">
        <v>57</v>
      </c>
      <c r="U3206" s="5"/>
      <c r="V3206" s="5"/>
      <c r="W3206" s="5">
        <v>7.6</v>
      </c>
    </row>
    <row r="3207" spans="1:23">
      <c r="A3207" s="2" t="s">
        <v>56</v>
      </c>
      <c r="B3207" s="2" t="s">
        <v>69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 t="s">
        <v>57</v>
      </c>
      <c r="U3207" s="2"/>
      <c r="V3207" s="2"/>
      <c r="W3207" s="2">
        <v>7.8</v>
      </c>
    </row>
    <row r="3208" spans="1:23">
      <c r="A3208" s="2" t="s">
        <v>56</v>
      </c>
      <c r="B3208" s="2" t="s">
        <v>69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 t="s">
        <v>57</v>
      </c>
      <c r="U3208" s="2"/>
      <c r="V3208" s="2"/>
      <c r="W3208" s="2">
        <v>7.8</v>
      </c>
    </row>
    <row r="3209" spans="1:23">
      <c r="A3209" s="5" t="s">
        <v>56</v>
      </c>
      <c r="B3209" s="5" t="s">
        <v>69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 t="s">
        <v>57</v>
      </c>
      <c r="U3209" s="5"/>
      <c r="V3209" s="5"/>
      <c r="W3209" s="5">
        <v>7.8</v>
      </c>
    </row>
    <row r="3210" spans="1:23">
      <c r="A3210" s="2" t="s">
        <v>56</v>
      </c>
      <c r="B3210" s="2" t="s">
        <v>69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 t="s">
        <v>57</v>
      </c>
      <c r="U3210" s="2"/>
      <c r="V3210" s="2"/>
      <c r="W3210" s="2">
        <v>8</v>
      </c>
    </row>
    <row r="3211" spans="1:23">
      <c r="A3211" s="2" t="s">
        <v>56</v>
      </c>
      <c r="B3211" s="2" t="s">
        <v>69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 t="s">
        <v>57</v>
      </c>
      <c r="U3211" s="2"/>
      <c r="V3211" s="2"/>
      <c r="W3211" s="2">
        <v>8</v>
      </c>
    </row>
    <row r="3212" spans="1:23">
      <c r="A3212" s="5" t="s">
        <v>56</v>
      </c>
      <c r="B3212" s="5" t="s">
        <v>69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 t="s">
        <v>87</v>
      </c>
      <c r="R3212" s="5" t="s">
        <v>86</v>
      </c>
      <c r="S3212" s="5"/>
      <c r="T3212" s="5"/>
      <c r="U3212" s="5"/>
      <c r="V3212" s="5"/>
      <c r="W3212" s="5">
        <v>6.8</v>
      </c>
    </row>
    <row r="3213" spans="1:23">
      <c r="A3213" s="5" t="s">
        <v>56</v>
      </c>
      <c r="B3213" s="5" t="s">
        <v>69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 t="s">
        <v>90</v>
      </c>
      <c r="Q3213" s="5"/>
      <c r="R3213" s="5" t="s">
        <v>86</v>
      </c>
      <c r="S3213" s="5"/>
      <c r="T3213" s="5"/>
      <c r="U3213" s="5"/>
      <c r="V3213" s="5"/>
      <c r="W3213" s="5">
        <v>5</v>
      </c>
    </row>
    <row r="3214" spans="1:23">
      <c r="A3214" s="2" t="s">
        <v>56</v>
      </c>
      <c r="B3214" s="2" t="s">
        <v>69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 t="s">
        <v>90</v>
      </c>
      <c r="Q3214" s="2"/>
      <c r="R3214" s="2" t="s">
        <v>86</v>
      </c>
      <c r="S3214" s="2"/>
      <c r="T3214" s="2"/>
      <c r="U3214" s="2"/>
      <c r="V3214" s="2"/>
      <c r="W3214" s="2">
        <v>7</v>
      </c>
    </row>
    <row r="3215" spans="1:23">
      <c r="A3215" s="2" t="s">
        <v>56</v>
      </c>
      <c r="B3215" s="2" t="s">
        <v>69</v>
      </c>
      <c r="C3215" s="2"/>
      <c r="D3215" s="2"/>
      <c r="E3215" s="2"/>
      <c r="F3215" s="2"/>
      <c r="G3215" s="2"/>
      <c r="H3215" s="2"/>
      <c r="I3215" s="2"/>
      <c r="J3215" s="2" t="s">
        <v>70</v>
      </c>
      <c r="K3215" s="2"/>
      <c r="L3215" s="2"/>
      <c r="M3215" s="2" t="s">
        <v>94</v>
      </c>
      <c r="N3215" s="2"/>
      <c r="O3215" s="2"/>
      <c r="P3215" s="2"/>
      <c r="Q3215" s="2"/>
      <c r="R3215" s="2" t="s">
        <v>86</v>
      </c>
      <c r="S3215" s="2"/>
      <c r="T3215" s="2"/>
      <c r="U3215" s="2"/>
      <c r="V3215" s="2"/>
      <c r="W3215" s="2">
        <v>7</v>
      </c>
    </row>
    <row r="3216" spans="1:23">
      <c r="A3216" s="2" t="s">
        <v>56</v>
      </c>
      <c r="B3216" s="2" t="s">
        <v>69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 t="s">
        <v>94</v>
      </c>
      <c r="N3216" s="2"/>
      <c r="O3216" s="2"/>
      <c r="P3216" s="2"/>
      <c r="Q3216" s="2"/>
      <c r="R3216" s="2" t="s">
        <v>86</v>
      </c>
      <c r="S3216" s="2"/>
      <c r="T3216" s="2"/>
      <c r="U3216" s="2"/>
      <c r="V3216" s="2"/>
      <c r="W3216" s="2">
        <v>5.2</v>
      </c>
    </row>
    <row r="3217" spans="1:23">
      <c r="A3217" s="5" t="s">
        <v>56</v>
      </c>
      <c r="B3217" s="5" t="s">
        <v>69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 t="s">
        <v>94</v>
      </c>
      <c r="N3217" s="5"/>
      <c r="O3217" s="5"/>
      <c r="P3217" s="5"/>
      <c r="Q3217" s="5"/>
      <c r="R3217" s="5" t="s">
        <v>86</v>
      </c>
      <c r="S3217" s="5"/>
      <c r="T3217" s="5"/>
      <c r="U3217" s="5"/>
      <c r="V3217" s="5"/>
      <c r="W3217" s="5">
        <v>5.9</v>
      </c>
    </row>
    <row r="3218" spans="1:23">
      <c r="A3218" s="2" t="s">
        <v>56</v>
      </c>
      <c r="B3218" s="2" t="s">
        <v>69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 t="s">
        <v>94</v>
      </c>
      <c r="N3218" s="2"/>
      <c r="O3218" s="2"/>
      <c r="P3218" s="2"/>
      <c r="Q3218" s="2"/>
      <c r="R3218" s="2" t="s">
        <v>86</v>
      </c>
      <c r="S3218" s="2"/>
      <c r="T3218" s="2"/>
      <c r="U3218" s="2"/>
      <c r="V3218" s="2"/>
      <c r="W3218" s="2">
        <v>6</v>
      </c>
    </row>
    <row r="3219" spans="1:23">
      <c r="A3219" s="5" t="s">
        <v>56</v>
      </c>
      <c r="B3219" s="5" t="s">
        <v>69</v>
      </c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 t="s">
        <v>94</v>
      </c>
      <c r="N3219" s="5"/>
      <c r="O3219" s="5"/>
      <c r="P3219" s="5"/>
      <c r="Q3219" s="5"/>
      <c r="R3219" s="5" t="s">
        <v>86</v>
      </c>
      <c r="S3219" s="5"/>
      <c r="T3219" s="5"/>
      <c r="U3219" s="5"/>
      <c r="V3219" s="5"/>
      <c r="W3219" s="5">
        <v>7</v>
      </c>
    </row>
    <row r="3220" spans="1:23">
      <c r="A3220" s="5" t="s">
        <v>56</v>
      </c>
      <c r="B3220" s="5" t="s">
        <v>69</v>
      </c>
      <c r="C3220" s="5"/>
      <c r="D3220" s="5"/>
      <c r="E3220" s="5"/>
      <c r="F3220" s="5"/>
      <c r="G3220" s="5"/>
      <c r="H3220" s="5"/>
      <c r="I3220" s="5"/>
      <c r="J3220" s="5" t="s">
        <v>70</v>
      </c>
      <c r="K3220" s="5"/>
      <c r="L3220" s="5"/>
      <c r="M3220" s="5"/>
      <c r="N3220" s="5"/>
      <c r="O3220" s="5"/>
      <c r="P3220" s="5"/>
      <c r="Q3220" s="5"/>
      <c r="R3220" s="5" t="s">
        <v>86</v>
      </c>
      <c r="S3220" s="5"/>
      <c r="T3220" s="5"/>
      <c r="U3220" s="5"/>
      <c r="V3220" s="5"/>
      <c r="W3220" s="5">
        <v>3.8</v>
      </c>
    </row>
    <row r="3221" spans="1:23">
      <c r="A3221" s="5" t="s">
        <v>56</v>
      </c>
      <c r="B3221" s="5" t="s">
        <v>69</v>
      </c>
      <c r="C3221" s="5"/>
      <c r="D3221" s="5"/>
      <c r="E3221" s="5"/>
      <c r="F3221" s="5"/>
      <c r="G3221" s="5"/>
      <c r="H3221" s="5"/>
      <c r="I3221" s="5"/>
      <c r="J3221" s="5" t="s">
        <v>70</v>
      </c>
      <c r="K3221" s="5"/>
      <c r="L3221" s="5"/>
      <c r="M3221" s="5"/>
      <c r="N3221" s="5"/>
      <c r="O3221" s="5"/>
      <c r="P3221" s="5"/>
      <c r="Q3221" s="5"/>
      <c r="R3221" s="5" t="s">
        <v>86</v>
      </c>
      <c r="S3221" s="5"/>
      <c r="T3221" s="5"/>
      <c r="U3221" s="5"/>
      <c r="V3221" s="5"/>
      <c r="W3221" s="5">
        <v>4.5999999999999996</v>
      </c>
    </row>
    <row r="3222" spans="1:23">
      <c r="A3222" s="5" t="s">
        <v>56</v>
      </c>
      <c r="B3222" s="5" t="s">
        <v>69</v>
      </c>
      <c r="C3222" s="5"/>
      <c r="D3222" s="5"/>
      <c r="E3222" s="5"/>
      <c r="F3222" s="5"/>
      <c r="G3222" s="5"/>
      <c r="H3222" s="5"/>
      <c r="I3222" s="5"/>
      <c r="J3222" s="5" t="s">
        <v>70</v>
      </c>
      <c r="K3222" s="5"/>
      <c r="L3222" s="5"/>
      <c r="M3222" s="5"/>
      <c r="N3222" s="5"/>
      <c r="O3222" s="5"/>
      <c r="P3222" s="5"/>
      <c r="Q3222" s="5"/>
      <c r="R3222" s="5" t="s">
        <v>86</v>
      </c>
      <c r="S3222" s="5"/>
      <c r="T3222" s="5"/>
      <c r="U3222" s="5"/>
      <c r="V3222" s="5"/>
      <c r="W3222" s="5">
        <v>5.8</v>
      </c>
    </row>
    <row r="3223" spans="1:23">
      <c r="A3223" s="2" t="s">
        <v>56</v>
      </c>
      <c r="B3223" s="2" t="s">
        <v>69</v>
      </c>
      <c r="C3223" s="2"/>
      <c r="D3223" s="2"/>
      <c r="E3223" s="2"/>
      <c r="F3223" s="2"/>
      <c r="G3223" s="2"/>
      <c r="H3223" s="2"/>
      <c r="I3223" s="2"/>
      <c r="J3223" s="2" t="s">
        <v>70</v>
      </c>
      <c r="K3223" s="2"/>
      <c r="L3223" s="2"/>
      <c r="M3223" s="2"/>
      <c r="N3223" s="2"/>
      <c r="O3223" s="2"/>
      <c r="P3223" s="2"/>
      <c r="Q3223" s="2"/>
      <c r="R3223" s="2" t="s">
        <v>86</v>
      </c>
      <c r="S3223" s="2"/>
      <c r="T3223" s="2"/>
      <c r="U3223" s="2"/>
      <c r="V3223" s="2"/>
      <c r="W3223" s="2">
        <v>6.5</v>
      </c>
    </row>
    <row r="3224" spans="1:23">
      <c r="A3224" s="2" t="s">
        <v>56</v>
      </c>
      <c r="B3224" s="2" t="s">
        <v>69</v>
      </c>
      <c r="C3224" s="2"/>
      <c r="D3224" s="2"/>
      <c r="E3224" s="2"/>
      <c r="F3224" s="2"/>
      <c r="G3224" s="2"/>
      <c r="H3224" s="2"/>
      <c r="I3224" s="2"/>
      <c r="J3224" s="2" t="s">
        <v>70</v>
      </c>
      <c r="K3224" s="2"/>
      <c r="L3224" s="2"/>
      <c r="M3224" s="2"/>
      <c r="N3224" s="2"/>
      <c r="O3224" s="2"/>
      <c r="P3224" s="2"/>
      <c r="Q3224" s="2"/>
      <c r="R3224" s="2" t="s">
        <v>86</v>
      </c>
      <c r="S3224" s="2"/>
      <c r="T3224" s="2"/>
      <c r="U3224" s="2"/>
      <c r="V3224" s="2"/>
      <c r="W3224" s="2">
        <v>6.7</v>
      </c>
    </row>
    <row r="3225" spans="1:23">
      <c r="A3225" s="2" t="s">
        <v>56</v>
      </c>
      <c r="B3225" s="2" t="s">
        <v>69</v>
      </c>
      <c r="C3225" s="2"/>
      <c r="D3225" s="2"/>
      <c r="E3225" s="2"/>
      <c r="F3225" s="2"/>
      <c r="G3225" s="2"/>
      <c r="H3225" s="2"/>
      <c r="I3225" s="2"/>
      <c r="J3225" s="2" t="s">
        <v>70</v>
      </c>
      <c r="K3225" s="2"/>
      <c r="L3225" s="2"/>
      <c r="M3225" s="2"/>
      <c r="N3225" s="2"/>
      <c r="O3225" s="2"/>
      <c r="P3225" s="2"/>
      <c r="Q3225" s="2"/>
      <c r="R3225" s="2" t="s">
        <v>86</v>
      </c>
      <c r="S3225" s="2"/>
      <c r="T3225" s="2"/>
      <c r="U3225" s="2"/>
      <c r="V3225" s="2"/>
      <c r="W3225" s="2">
        <v>6.7</v>
      </c>
    </row>
    <row r="3226" spans="1:23">
      <c r="A3226" s="5" t="s">
        <v>56</v>
      </c>
      <c r="B3226" s="5" t="s">
        <v>69</v>
      </c>
      <c r="C3226" s="5"/>
      <c r="D3226" s="5"/>
      <c r="E3226" s="5"/>
      <c r="F3226" s="5"/>
      <c r="G3226" s="5"/>
      <c r="H3226" s="5"/>
      <c r="I3226" s="5"/>
      <c r="J3226" s="5" t="s">
        <v>70</v>
      </c>
      <c r="K3226" s="5"/>
      <c r="L3226" s="5"/>
      <c r="M3226" s="5"/>
      <c r="N3226" s="5"/>
      <c r="O3226" s="5"/>
      <c r="P3226" s="5"/>
      <c r="Q3226" s="5"/>
      <c r="R3226" s="5" t="s">
        <v>86</v>
      </c>
      <c r="S3226" s="5"/>
      <c r="T3226" s="5"/>
      <c r="U3226" s="5"/>
      <c r="V3226" s="5"/>
      <c r="W3226" s="5">
        <v>7.2</v>
      </c>
    </row>
    <row r="3227" spans="1:23">
      <c r="A3227" s="5" t="s">
        <v>56</v>
      </c>
      <c r="B3227" s="5" t="s">
        <v>69</v>
      </c>
      <c r="C3227" s="5"/>
      <c r="D3227" s="5"/>
      <c r="E3227" s="5"/>
      <c r="F3227" s="5"/>
      <c r="G3227" s="5"/>
      <c r="H3227" s="5"/>
      <c r="I3227" s="5"/>
      <c r="J3227" s="5" t="s">
        <v>70</v>
      </c>
      <c r="K3227" s="5"/>
      <c r="L3227" s="5"/>
      <c r="M3227" s="5"/>
      <c r="N3227" s="5"/>
      <c r="O3227" s="5"/>
      <c r="P3227" s="5"/>
      <c r="Q3227" s="5"/>
      <c r="R3227" s="5" t="s">
        <v>86</v>
      </c>
      <c r="S3227" s="5"/>
      <c r="T3227" s="5"/>
      <c r="U3227" s="5"/>
      <c r="V3227" s="5"/>
      <c r="W3227" s="5">
        <v>7.6</v>
      </c>
    </row>
    <row r="3228" spans="1:23">
      <c r="A3228" s="2" t="s">
        <v>56</v>
      </c>
      <c r="B3228" s="2" t="s">
        <v>69</v>
      </c>
      <c r="C3228" s="2"/>
      <c r="D3228" s="2"/>
      <c r="E3228" s="2"/>
      <c r="F3228" s="2"/>
      <c r="G3228" s="2"/>
      <c r="H3228" s="2"/>
      <c r="I3228" s="2"/>
      <c r="J3228" s="2" t="s">
        <v>70</v>
      </c>
      <c r="K3228" s="2"/>
      <c r="L3228" s="2"/>
      <c r="M3228" s="2"/>
      <c r="N3228" s="2"/>
      <c r="O3228" s="2"/>
      <c r="P3228" s="2"/>
      <c r="Q3228" s="2"/>
      <c r="R3228" s="2" t="s">
        <v>86</v>
      </c>
      <c r="S3228" s="2"/>
      <c r="T3228" s="2"/>
      <c r="U3228" s="2"/>
      <c r="V3228" s="2"/>
      <c r="W3228" s="2">
        <v>7.9</v>
      </c>
    </row>
    <row r="3229" spans="1:23">
      <c r="A3229" s="2" t="s">
        <v>56</v>
      </c>
      <c r="B3229" s="2" t="s">
        <v>69</v>
      </c>
      <c r="C3229" s="2"/>
      <c r="D3229" s="2"/>
      <c r="E3229" s="2"/>
      <c r="F3229" s="2"/>
      <c r="G3229" s="2"/>
      <c r="H3229" s="2"/>
      <c r="I3229" s="2"/>
      <c r="J3229" s="2" t="s">
        <v>70</v>
      </c>
      <c r="K3229" s="2"/>
      <c r="L3229" s="2"/>
      <c r="M3229" s="2"/>
      <c r="N3229" s="2"/>
      <c r="O3229" s="2"/>
      <c r="P3229" s="2"/>
      <c r="Q3229" s="2"/>
      <c r="R3229" s="2" t="s">
        <v>86</v>
      </c>
      <c r="S3229" s="2"/>
      <c r="T3229" s="2"/>
      <c r="U3229" s="2"/>
      <c r="V3229" s="2"/>
      <c r="W3229" s="2">
        <v>8.4</v>
      </c>
    </row>
    <row r="3230" spans="1:23">
      <c r="A3230" s="2" t="s">
        <v>56</v>
      </c>
      <c r="B3230" s="2" t="s">
        <v>69</v>
      </c>
      <c r="C3230" s="2"/>
      <c r="D3230" s="2"/>
      <c r="E3230" s="2"/>
      <c r="F3230" s="2"/>
      <c r="G3230" s="2"/>
      <c r="H3230" s="2"/>
      <c r="I3230" s="2"/>
      <c r="J3230" s="2" t="s">
        <v>70</v>
      </c>
      <c r="K3230" s="2"/>
      <c r="L3230" s="2"/>
      <c r="M3230" s="2"/>
      <c r="N3230" s="2"/>
      <c r="O3230" s="2"/>
      <c r="P3230" s="2"/>
      <c r="Q3230" s="2"/>
      <c r="R3230" s="2" t="s">
        <v>86</v>
      </c>
      <c r="S3230" s="2"/>
      <c r="T3230" s="2"/>
      <c r="U3230" s="2"/>
      <c r="V3230" s="2"/>
      <c r="W3230" s="2">
        <v>8.6999999999999993</v>
      </c>
    </row>
    <row r="3231" spans="1:23">
      <c r="A3231" s="2" t="s">
        <v>56</v>
      </c>
      <c r="B3231" s="2" t="s">
        <v>69</v>
      </c>
      <c r="C3231" s="2"/>
      <c r="D3231" s="2"/>
      <c r="E3231" s="2"/>
      <c r="F3231" s="2"/>
      <c r="G3231" s="2"/>
      <c r="H3231" s="2"/>
      <c r="I3231" s="2"/>
      <c r="J3231" s="2" t="s">
        <v>70</v>
      </c>
      <c r="K3231" s="2"/>
      <c r="L3231" s="2"/>
      <c r="M3231" s="2"/>
      <c r="N3231" s="2"/>
      <c r="O3231" s="2"/>
      <c r="P3231" s="2"/>
      <c r="Q3231" s="2"/>
      <c r="R3231" s="2" t="s">
        <v>86</v>
      </c>
      <c r="S3231" s="2"/>
      <c r="T3231" s="2"/>
      <c r="U3231" s="2"/>
      <c r="V3231" s="2"/>
      <c r="W3231" s="2">
        <v>8.8000000000000007</v>
      </c>
    </row>
    <row r="3232" spans="1:23">
      <c r="A3232" s="2" t="s">
        <v>56</v>
      </c>
      <c r="B3232" s="2" t="s">
        <v>69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 t="s">
        <v>86</v>
      </c>
      <c r="S3232" s="2"/>
      <c r="T3232" s="2"/>
      <c r="U3232" s="2"/>
      <c r="V3232" s="2"/>
      <c r="W3232" s="2">
        <v>2.4</v>
      </c>
    </row>
    <row r="3233" spans="1:23">
      <c r="A3233" s="5" t="s">
        <v>56</v>
      </c>
      <c r="B3233" s="5" t="s">
        <v>69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 t="s">
        <v>86</v>
      </c>
      <c r="S3233" s="5"/>
      <c r="T3233" s="5"/>
      <c r="U3233" s="5"/>
      <c r="V3233" s="5"/>
      <c r="W3233" s="5">
        <v>4.0999999999999996</v>
      </c>
    </row>
    <row r="3234" spans="1:23">
      <c r="A3234" s="2" t="s">
        <v>56</v>
      </c>
      <c r="B3234" s="2" t="s">
        <v>69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 t="s">
        <v>86</v>
      </c>
      <c r="S3234" s="2"/>
      <c r="T3234" s="2"/>
      <c r="U3234" s="2"/>
      <c r="V3234" s="2"/>
      <c r="W3234" s="2">
        <v>4.3</v>
      </c>
    </row>
    <row r="3235" spans="1:23">
      <c r="A3235" s="2" t="s">
        <v>56</v>
      </c>
      <c r="B3235" s="2" t="s">
        <v>69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 t="s">
        <v>86</v>
      </c>
      <c r="S3235" s="2"/>
      <c r="T3235" s="2"/>
      <c r="U3235" s="2"/>
      <c r="V3235" s="2"/>
      <c r="W3235" s="2">
        <v>4.9000000000000004</v>
      </c>
    </row>
    <row r="3236" spans="1:23">
      <c r="A3236" s="2" t="s">
        <v>56</v>
      </c>
      <c r="B3236" s="2" t="s">
        <v>69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 t="s">
        <v>86</v>
      </c>
      <c r="S3236" s="2"/>
      <c r="T3236" s="2"/>
      <c r="U3236" s="2"/>
      <c r="V3236" s="2"/>
      <c r="W3236" s="2">
        <v>5.4</v>
      </c>
    </row>
    <row r="3237" spans="1:23">
      <c r="A3237" s="5" t="s">
        <v>56</v>
      </c>
      <c r="B3237" s="5" t="s">
        <v>69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 t="s">
        <v>86</v>
      </c>
      <c r="S3237" s="5"/>
      <c r="T3237" s="5"/>
      <c r="U3237" s="5"/>
      <c r="V3237" s="5"/>
      <c r="W3237" s="5">
        <v>5.5</v>
      </c>
    </row>
    <row r="3238" spans="1:23">
      <c r="A3238" s="5" t="s">
        <v>56</v>
      </c>
      <c r="B3238" s="5" t="s">
        <v>69</v>
      </c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 t="s">
        <v>86</v>
      </c>
      <c r="S3238" s="5"/>
      <c r="T3238" s="5"/>
      <c r="U3238" s="5"/>
      <c r="V3238" s="5"/>
      <c r="W3238" s="5">
        <v>5.6</v>
      </c>
    </row>
    <row r="3239" spans="1:23">
      <c r="A3239" s="2" t="s">
        <v>56</v>
      </c>
      <c r="B3239" s="2" t="s">
        <v>69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 t="s">
        <v>86</v>
      </c>
      <c r="S3239" s="2"/>
      <c r="T3239" s="2"/>
      <c r="U3239" s="2"/>
      <c r="V3239" s="2"/>
      <c r="W3239" s="2">
        <v>5.6</v>
      </c>
    </row>
    <row r="3240" spans="1:23">
      <c r="A3240" s="5" t="s">
        <v>56</v>
      </c>
      <c r="B3240" s="5" t="s">
        <v>69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 t="s">
        <v>86</v>
      </c>
      <c r="S3240" s="5"/>
      <c r="T3240" s="5"/>
      <c r="U3240" s="5"/>
      <c r="V3240" s="5"/>
      <c r="W3240" s="5">
        <v>5.7</v>
      </c>
    </row>
    <row r="3241" spans="1:23">
      <c r="A3241" s="2" t="s">
        <v>56</v>
      </c>
      <c r="B3241" s="2" t="s">
        <v>69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 t="s">
        <v>86</v>
      </c>
      <c r="S3241" s="2"/>
      <c r="T3241" s="2"/>
      <c r="U3241" s="2"/>
      <c r="V3241" s="2"/>
      <c r="W3241" s="2">
        <v>5.8</v>
      </c>
    </row>
    <row r="3242" spans="1:23">
      <c r="A3242" s="5" t="s">
        <v>56</v>
      </c>
      <c r="B3242" s="5" t="s">
        <v>69</v>
      </c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 t="s">
        <v>86</v>
      </c>
      <c r="S3242" s="5"/>
      <c r="T3242" s="5"/>
      <c r="U3242" s="5"/>
      <c r="V3242" s="5"/>
      <c r="W3242" s="5">
        <v>5.9</v>
      </c>
    </row>
    <row r="3243" spans="1:23">
      <c r="A3243" s="5" t="s">
        <v>56</v>
      </c>
      <c r="B3243" s="5" t="s">
        <v>69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 t="s">
        <v>86</v>
      </c>
      <c r="S3243" s="5"/>
      <c r="T3243" s="5"/>
      <c r="U3243" s="5"/>
      <c r="V3243" s="5"/>
      <c r="W3243" s="5">
        <v>6</v>
      </c>
    </row>
    <row r="3244" spans="1:23">
      <c r="A3244" s="5" t="s">
        <v>56</v>
      </c>
      <c r="B3244" s="5" t="s">
        <v>69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 t="s">
        <v>86</v>
      </c>
      <c r="S3244" s="5"/>
      <c r="T3244" s="5"/>
      <c r="U3244" s="5"/>
      <c r="V3244" s="5"/>
      <c r="W3244" s="5">
        <v>6.1</v>
      </c>
    </row>
    <row r="3245" spans="1:23">
      <c r="A3245" s="5" t="s">
        <v>56</v>
      </c>
      <c r="B3245" s="5" t="s">
        <v>69</v>
      </c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 t="s">
        <v>86</v>
      </c>
      <c r="S3245" s="5"/>
      <c r="T3245" s="5"/>
      <c r="U3245" s="5"/>
      <c r="V3245" s="5"/>
      <c r="W3245" s="5">
        <v>6.3</v>
      </c>
    </row>
    <row r="3246" spans="1:23">
      <c r="A3246" s="2" t="s">
        <v>56</v>
      </c>
      <c r="B3246" s="2" t="s">
        <v>69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 t="s">
        <v>86</v>
      </c>
      <c r="S3246" s="2"/>
      <c r="T3246" s="2"/>
      <c r="U3246" s="2"/>
      <c r="V3246" s="2"/>
      <c r="W3246" s="2">
        <v>6.5</v>
      </c>
    </row>
    <row r="3247" spans="1:23">
      <c r="A3247" s="2" t="s">
        <v>56</v>
      </c>
      <c r="B3247" s="2" t="s">
        <v>69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 t="s">
        <v>86</v>
      </c>
      <c r="S3247" s="2"/>
      <c r="T3247" s="2"/>
      <c r="U3247" s="2"/>
      <c r="V3247" s="2"/>
      <c r="W3247" s="2">
        <v>6.6</v>
      </c>
    </row>
    <row r="3248" spans="1:23">
      <c r="A3248" s="2" t="s">
        <v>56</v>
      </c>
      <c r="B3248" s="2" t="s">
        <v>69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 t="s">
        <v>86</v>
      </c>
      <c r="S3248" s="2"/>
      <c r="T3248" s="2"/>
      <c r="U3248" s="2"/>
      <c r="V3248" s="2"/>
      <c r="W3248" s="2">
        <v>6.6</v>
      </c>
    </row>
    <row r="3249" spans="1:23">
      <c r="A3249" s="5" t="s">
        <v>56</v>
      </c>
      <c r="B3249" s="5" t="s">
        <v>69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 t="s">
        <v>86</v>
      </c>
      <c r="S3249" s="5"/>
      <c r="T3249" s="5"/>
      <c r="U3249" s="5"/>
      <c r="V3249" s="5"/>
      <c r="W3249" s="5">
        <v>6.6</v>
      </c>
    </row>
    <row r="3250" spans="1:23">
      <c r="A3250" s="5" t="s">
        <v>56</v>
      </c>
      <c r="B3250" s="5" t="s">
        <v>69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 t="s">
        <v>86</v>
      </c>
      <c r="S3250" s="5"/>
      <c r="T3250" s="5"/>
      <c r="U3250" s="5"/>
      <c r="V3250" s="5"/>
      <c r="W3250" s="5">
        <v>6.6</v>
      </c>
    </row>
    <row r="3251" spans="1:23">
      <c r="A3251" s="5" t="s">
        <v>56</v>
      </c>
      <c r="B3251" s="5" t="s">
        <v>69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 t="s">
        <v>86</v>
      </c>
      <c r="S3251" s="5"/>
      <c r="T3251" s="5"/>
      <c r="U3251" s="5"/>
      <c r="V3251" s="5"/>
      <c r="W3251" s="5">
        <v>6.6</v>
      </c>
    </row>
    <row r="3252" spans="1:23">
      <c r="A3252" s="2" t="s">
        <v>56</v>
      </c>
      <c r="B3252" s="2" t="s">
        <v>69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 t="s">
        <v>86</v>
      </c>
      <c r="S3252" s="2"/>
      <c r="T3252" s="2"/>
      <c r="U3252" s="2"/>
      <c r="V3252" s="2"/>
      <c r="W3252" s="2">
        <v>6.8</v>
      </c>
    </row>
    <row r="3253" spans="1:23">
      <c r="A3253" s="2" t="s">
        <v>56</v>
      </c>
      <c r="B3253" s="2" t="s">
        <v>69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 t="s">
        <v>86</v>
      </c>
      <c r="S3253" s="2"/>
      <c r="T3253" s="2"/>
      <c r="U3253" s="2"/>
      <c r="V3253" s="2"/>
      <c r="W3253" s="2">
        <v>6.8</v>
      </c>
    </row>
    <row r="3254" spans="1:23">
      <c r="A3254" s="2" t="s">
        <v>56</v>
      </c>
      <c r="B3254" s="2" t="s">
        <v>69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 t="s">
        <v>86</v>
      </c>
      <c r="S3254" s="2"/>
      <c r="T3254" s="2"/>
      <c r="U3254" s="2"/>
      <c r="V3254" s="2"/>
      <c r="W3254" s="2">
        <v>6.8</v>
      </c>
    </row>
    <row r="3255" spans="1:23">
      <c r="A3255" s="5" t="s">
        <v>56</v>
      </c>
      <c r="B3255" s="5" t="s">
        <v>69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 t="s">
        <v>86</v>
      </c>
      <c r="S3255" s="5"/>
      <c r="T3255" s="5"/>
      <c r="U3255" s="5"/>
      <c r="V3255" s="5"/>
      <c r="W3255" s="5">
        <v>6.8</v>
      </c>
    </row>
    <row r="3256" spans="1:23">
      <c r="A3256" s="2" t="s">
        <v>56</v>
      </c>
      <c r="B3256" s="2" t="s">
        <v>69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 t="s">
        <v>86</v>
      </c>
      <c r="S3256" s="2"/>
      <c r="T3256" s="2"/>
      <c r="U3256" s="2"/>
      <c r="V3256" s="2"/>
      <c r="W3256" s="2">
        <v>6.9</v>
      </c>
    </row>
    <row r="3257" spans="1:23">
      <c r="A3257" s="5" t="s">
        <v>56</v>
      </c>
      <c r="B3257" s="5" t="s">
        <v>69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 t="s">
        <v>86</v>
      </c>
      <c r="S3257" s="5"/>
      <c r="T3257" s="5"/>
      <c r="U3257" s="5"/>
      <c r="V3257" s="5"/>
      <c r="W3257" s="5">
        <v>6.9</v>
      </c>
    </row>
    <row r="3258" spans="1:23">
      <c r="A3258" s="2" t="s">
        <v>56</v>
      </c>
      <c r="B3258" s="2" t="s">
        <v>69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 t="s">
        <v>86</v>
      </c>
      <c r="S3258" s="2"/>
      <c r="T3258" s="2"/>
      <c r="U3258" s="2"/>
      <c r="V3258" s="2"/>
      <c r="W3258" s="2">
        <v>6.9</v>
      </c>
    </row>
    <row r="3259" spans="1:23">
      <c r="A3259" s="5" t="s">
        <v>56</v>
      </c>
      <c r="B3259" s="5" t="s">
        <v>69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 t="s">
        <v>86</v>
      </c>
      <c r="S3259" s="5"/>
      <c r="T3259" s="5"/>
      <c r="U3259" s="5"/>
      <c r="V3259" s="5"/>
      <c r="W3259" s="5">
        <v>7</v>
      </c>
    </row>
    <row r="3260" spans="1:23">
      <c r="A3260" s="2" t="s">
        <v>56</v>
      </c>
      <c r="B3260" s="2" t="s">
        <v>69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 t="s">
        <v>86</v>
      </c>
      <c r="S3260" s="2"/>
      <c r="T3260" s="2"/>
      <c r="U3260" s="2"/>
      <c r="V3260" s="2"/>
      <c r="W3260" s="2">
        <v>7</v>
      </c>
    </row>
    <row r="3261" spans="1:23">
      <c r="A3261" s="5" t="s">
        <v>56</v>
      </c>
      <c r="B3261" s="5" t="s">
        <v>69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 t="s">
        <v>86</v>
      </c>
      <c r="S3261" s="5"/>
      <c r="T3261" s="5"/>
      <c r="U3261" s="5"/>
      <c r="V3261" s="5"/>
      <c r="W3261" s="5">
        <v>7.1</v>
      </c>
    </row>
    <row r="3262" spans="1:23">
      <c r="A3262" s="5" t="s">
        <v>56</v>
      </c>
      <c r="B3262" s="5" t="s">
        <v>69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 t="s">
        <v>86</v>
      </c>
      <c r="S3262" s="5"/>
      <c r="T3262" s="5"/>
      <c r="U3262" s="5"/>
      <c r="V3262" s="5"/>
      <c r="W3262" s="5">
        <v>7.2</v>
      </c>
    </row>
    <row r="3263" spans="1:23">
      <c r="A3263" s="2" t="s">
        <v>56</v>
      </c>
      <c r="B3263" s="2" t="s">
        <v>69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 t="s">
        <v>86</v>
      </c>
      <c r="S3263" s="2"/>
      <c r="T3263" s="2"/>
      <c r="U3263" s="2"/>
      <c r="V3263" s="2"/>
      <c r="W3263" s="2">
        <v>7.3</v>
      </c>
    </row>
    <row r="3264" spans="1:23">
      <c r="A3264" s="2" t="s">
        <v>56</v>
      </c>
      <c r="B3264" s="2" t="s">
        <v>69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 t="s">
        <v>86</v>
      </c>
      <c r="S3264" s="2"/>
      <c r="T3264" s="2"/>
      <c r="U3264" s="2"/>
      <c r="V3264" s="2"/>
      <c r="W3264" s="2">
        <v>7.4</v>
      </c>
    </row>
    <row r="3265" spans="1:23">
      <c r="A3265" s="2" t="s">
        <v>56</v>
      </c>
      <c r="B3265" s="2" t="s">
        <v>69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 t="s">
        <v>86</v>
      </c>
      <c r="S3265" s="2"/>
      <c r="T3265" s="2"/>
      <c r="U3265" s="2"/>
      <c r="V3265" s="2"/>
      <c r="W3265" s="2">
        <v>7.5</v>
      </c>
    </row>
    <row r="3266" spans="1:23">
      <c r="A3266" s="2" t="s">
        <v>56</v>
      </c>
      <c r="B3266" s="2" t="s">
        <v>69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 t="s">
        <v>86</v>
      </c>
      <c r="S3266" s="2"/>
      <c r="T3266" s="2"/>
      <c r="U3266" s="2"/>
      <c r="V3266" s="2"/>
      <c r="W3266" s="2">
        <v>7.7</v>
      </c>
    </row>
    <row r="3267" spans="1:23">
      <c r="A3267" s="2" t="s">
        <v>56</v>
      </c>
      <c r="B3267" s="2" t="s">
        <v>69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 t="s">
        <v>86</v>
      </c>
      <c r="S3267" s="2"/>
      <c r="T3267" s="2"/>
      <c r="U3267" s="2"/>
      <c r="V3267" s="2"/>
      <c r="W3267" s="2">
        <v>7.7</v>
      </c>
    </row>
    <row r="3268" spans="1:23">
      <c r="A3268" s="5" t="s">
        <v>56</v>
      </c>
      <c r="B3268" s="5" t="s">
        <v>69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 t="s">
        <v>86</v>
      </c>
      <c r="S3268" s="5"/>
      <c r="T3268" s="5"/>
      <c r="U3268" s="5"/>
      <c r="V3268" s="5"/>
      <c r="W3268" s="5">
        <v>7.8</v>
      </c>
    </row>
    <row r="3269" spans="1:23">
      <c r="A3269" s="5" t="s">
        <v>56</v>
      </c>
      <c r="B3269" s="5" t="s">
        <v>69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 t="s">
        <v>86</v>
      </c>
      <c r="S3269" s="5"/>
      <c r="T3269" s="5"/>
      <c r="U3269" s="5"/>
      <c r="V3269" s="5"/>
      <c r="W3269" s="5">
        <v>7.8</v>
      </c>
    </row>
    <row r="3270" spans="1:23">
      <c r="A3270" s="2" t="s">
        <v>56</v>
      </c>
      <c r="B3270" s="2" t="s">
        <v>69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 t="s">
        <v>86</v>
      </c>
      <c r="S3270" s="2"/>
      <c r="T3270" s="2"/>
      <c r="U3270" s="2"/>
      <c r="V3270" s="2"/>
      <c r="W3270" s="2">
        <v>7.8</v>
      </c>
    </row>
    <row r="3271" spans="1:23">
      <c r="A3271" s="2" t="s">
        <v>56</v>
      </c>
      <c r="B3271" s="2" t="s">
        <v>69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 t="s">
        <v>86</v>
      </c>
      <c r="S3271" s="2"/>
      <c r="T3271" s="2"/>
      <c r="U3271" s="2"/>
      <c r="V3271" s="2"/>
      <c r="W3271" s="2">
        <v>7.9</v>
      </c>
    </row>
    <row r="3272" spans="1:23">
      <c r="A3272" s="5" t="s">
        <v>56</v>
      </c>
      <c r="B3272" s="5" t="s">
        <v>69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 t="s">
        <v>86</v>
      </c>
      <c r="S3272" s="5"/>
      <c r="T3272" s="5"/>
      <c r="U3272" s="5"/>
      <c r="V3272" s="5"/>
      <c r="W3272" s="5">
        <v>7.9</v>
      </c>
    </row>
    <row r="3273" spans="1:23">
      <c r="A3273" s="2" t="s">
        <v>56</v>
      </c>
      <c r="B3273" s="2" t="s">
        <v>69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 t="s">
        <v>86</v>
      </c>
      <c r="S3273" s="2"/>
      <c r="T3273" s="2"/>
      <c r="U3273" s="2"/>
      <c r="V3273" s="2"/>
      <c r="W3273" s="2">
        <v>8</v>
      </c>
    </row>
    <row r="3274" spans="1:23">
      <c r="A3274" s="5" t="s">
        <v>56</v>
      </c>
      <c r="B3274" s="5" t="s">
        <v>69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 t="s">
        <v>86</v>
      </c>
      <c r="S3274" s="5"/>
      <c r="T3274" s="5"/>
      <c r="U3274" s="5"/>
      <c r="V3274" s="5"/>
      <c r="W3274" s="5">
        <v>8.1</v>
      </c>
    </row>
    <row r="3275" spans="1:23">
      <c r="A3275" s="2" t="s">
        <v>56</v>
      </c>
      <c r="B3275" s="2" t="s">
        <v>69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 t="s">
        <v>86</v>
      </c>
      <c r="S3275" s="2"/>
      <c r="T3275" s="2"/>
      <c r="U3275" s="2"/>
      <c r="V3275" s="2"/>
      <c r="W3275" s="2">
        <v>8.1</v>
      </c>
    </row>
    <row r="3276" spans="1:23">
      <c r="A3276" s="5" t="s">
        <v>56</v>
      </c>
      <c r="B3276" s="5" t="s">
        <v>69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 t="s">
        <v>86</v>
      </c>
      <c r="S3276" s="5"/>
      <c r="T3276" s="5"/>
      <c r="U3276" s="5"/>
      <c r="V3276" s="5"/>
      <c r="W3276" s="5">
        <v>8.1999999999999993</v>
      </c>
    </row>
    <row r="3277" spans="1:23">
      <c r="A3277" s="5" t="s">
        <v>56</v>
      </c>
      <c r="B3277" s="5" t="s">
        <v>69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 t="s">
        <v>86</v>
      </c>
      <c r="S3277" s="5"/>
      <c r="T3277" s="5"/>
      <c r="U3277" s="5"/>
      <c r="V3277" s="5"/>
      <c r="W3277" s="5">
        <v>8.4</v>
      </c>
    </row>
    <row r="3278" spans="1:23">
      <c r="A3278" s="5" t="s">
        <v>56</v>
      </c>
      <c r="B3278" s="5" t="s">
        <v>69</v>
      </c>
      <c r="C3278" s="5"/>
      <c r="D3278" s="5"/>
      <c r="E3278" s="5"/>
      <c r="F3278" s="5"/>
      <c r="G3278" s="5"/>
      <c r="H3278" s="5"/>
      <c r="I3278" s="5"/>
      <c r="J3278" s="5" t="s">
        <v>70</v>
      </c>
      <c r="K3278" s="5"/>
      <c r="L3278" s="5"/>
      <c r="M3278" s="5"/>
      <c r="N3278" s="5"/>
      <c r="O3278" s="5"/>
      <c r="P3278" s="5"/>
      <c r="Q3278" s="5" t="s">
        <v>87</v>
      </c>
      <c r="R3278" s="5"/>
      <c r="S3278" s="5"/>
      <c r="T3278" s="5"/>
      <c r="U3278" s="5"/>
      <c r="V3278" s="5"/>
      <c r="W3278" s="5">
        <v>6.6</v>
      </c>
    </row>
    <row r="3279" spans="1:23">
      <c r="A3279" s="5" t="s">
        <v>56</v>
      </c>
      <c r="B3279" s="5" t="s">
        <v>69</v>
      </c>
      <c r="C3279" s="5"/>
      <c r="D3279" s="5"/>
      <c r="E3279" s="5"/>
      <c r="F3279" s="5"/>
      <c r="G3279" s="5"/>
      <c r="H3279" s="5"/>
      <c r="I3279" s="5"/>
      <c r="J3279" s="5" t="s">
        <v>70</v>
      </c>
      <c r="K3279" s="5"/>
      <c r="L3279" s="5"/>
      <c r="M3279" s="5"/>
      <c r="N3279" s="5"/>
      <c r="O3279" s="5"/>
      <c r="P3279" s="5"/>
      <c r="Q3279" s="5" t="s">
        <v>87</v>
      </c>
      <c r="R3279" s="5"/>
      <c r="S3279" s="5"/>
      <c r="T3279" s="5"/>
      <c r="U3279" s="5"/>
      <c r="V3279" s="5"/>
      <c r="W3279" s="5">
        <v>7.3</v>
      </c>
    </row>
    <row r="3280" spans="1:23">
      <c r="A3280" s="2" t="s">
        <v>56</v>
      </c>
      <c r="B3280" s="2" t="s">
        <v>69</v>
      </c>
      <c r="C3280" s="2"/>
      <c r="D3280" s="2"/>
      <c r="E3280" s="2"/>
      <c r="F3280" s="2"/>
      <c r="G3280" s="2"/>
      <c r="H3280" s="2"/>
      <c r="I3280" s="2"/>
      <c r="J3280" s="2" t="s">
        <v>70</v>
      </c>
      <c r="K3280" s="2"/>
      <c r="L3280" s="2"/>
      <c r="M3280" s="2"/>
      <c r="N3280" s="2"/>
      <c r="O3280" s="2"/>
      <c r="P3280" s="2"/>
      <c r="Q3280" s="2" t="s">
        <v>87</v>
      </c>
      <c r="R3280" s="2"/>
      <c r="S3280" s="2"/>
      <c r="T3280" s="2"/>
      <c r="U3280" s="2"/>
      <c r="V3280" s="2"/>
      <c r="W3280" s="2">
        <v>7.3</v>
      </c>
    </row>
    <row r="3281" spans="1:23">
      <c r="A3281" s="2" t="s">
        <v>56</v>
      </c>
      <c r="B3281" s="2" t="s">
        <v>69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87</v>
      </c>
      <c r="R3281" s="2"/>
      <c r="S3281" s="2"/>
      <c r="T3281" s="2"/>
      <c r="U3281" s="2"/>
      <c r="V3281" s="2"/>
      <c r="W3281" s="2">
        <v>4.7</v>
      </c>
    </row>
    <row r="3282" spans="1:23">
      <c r="A3282" s="2" t="s">
        <v>56</v>
      </c>
      <c r="B3282" s="2" t="s">
        <v>69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87</v>
      </c>
      <c r="R3282" s="2"/>
      <c r="S3282" s="2"/>
      <c r="T3282" s="2"/>
      <c r="U3282" s="2"/>
      <c r="V3282" s="2"/>
      <c r="W3282" s="2">
        <v>5.8</v>
      </c>
    </row>
    <row r="3283" spans="1:23">
      <c r="A3283" s="2" t="s">
        <v>56</v>
      </c>
      <c r="B3283" s="2" t="s">
        <v>69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87</v>
      </c>
      <c r="R3283" s="2"/>
      <c r="S3283" s="2"/>
      <c r="T3283" s="2"/>
      <c r="U3283" s="2"/>
      <c r="V3283" s="2"/>
      <c r="W3283" s="2">
        <v>6.2</v>
      </c>
    </row>
    <row r="3284" spans="1:23">
      <c r="A3284" s="2" t="s">
        <v>56</v>
      </c>
      <c r="B3284" s="2" t="s">
        <v>69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87</v>
      </c>
      <c r="R3284" s="2"/>
      <c r="S3284" s="2"/>
      <c r="T3284" s="2"/>
      <c r="U3284" s="2"/>
      <c r="V3284" s="2"/>
      <c r="W3284" s="2">
        <v>6.2</v>
      </c>
    </row>
    <row r="3285" spans="1:23">
      <c r="A3285" s="5" t="s">
        <v>56</v>
      </c>
      <c r="B3285" s="5" t="s">
        <v>69</v>
      </c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 t="s">
        <v>87</v>
      </c>
      <c r="R3285" s="5"/>
      <c r="S3285" s="5"/>
      <c r="T3285" s="5"/>
      <c r="U3285" s="5"/>
      <c r="V3285" s="5"/>
      <c r="W3285" s="5">
        <v>6.9</v>
      </c>
    </row>
    <row r="3286" spans="1:23">
      <c r="A3286" s="2" t="s">
        <v>56</v>
      </c>
      <c r="B3286" s="2" t="s">
        <v>69</v>
      </c>
      <c r="C3286" s="2"/>
      <c r="D3286" s="2"/>
      <c r="E3286" s="2"/>
      <c r="F3286" s="2"/>
      <c r="G3286" s="2"/>
      <c r="H3286" s="2"/>
      <c r="I3286" s="2"/>
      <c r="J3286" s="2" t="s">
        <v>70</v>
      </c>
      <c r="K3286" s="2"/>
      <c r="L3286" s="2"/>
      <c r="M3286" s="2" t="s">
        <v>94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>
        <v>2.9</v>
      </c>
    </row>
    <row r="3287" spans="1:23">
      <c r="A3287" s="2" t="s">
        <v>56</v>
      </c>
      <c r="B3287" s="2" t="s">
        <v>69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 t="s">
        <v>80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>
        <v>6.5</v>
      </c>
    </row>
    <row r="3288" spans="1:23">
      <c r="A3288" s="5" t="s">
        <v>56</v>
      </c>
      <c r="B3288" s="5" t="s">
        <v>69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 t="s">
        <v>80</v>
      </c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>
        <v>6.6</v>
      </c>
    </row>
    <row r="3289" spans="1:23">
      <c r="A3289" s="2" t="s">
        <v>56</v>
      </c>
      <c r="B3289" s="2" t="s">
        <v>69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 t="s">
        <v>80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>
        <v>7.9</v>
      </c>
    </row>
    <row r="3290" spans="1:23">
      <c r="A3290" s="5" t="s">
        <v>56</v>
      </c>
      <c r="B3290" s="5" t="s">
        <v>69</v>
      </c>
      <c r="C3290" s="5"/>
      <c r="D3290" s="5"/>
      <c r="E3290" s="5"/>
      <c r="F3290" s="5"/>
      <c r="G3290" s="5"/>
      <c r="H3290" s="5"/>
      <c r="I3290" s="5"/>
      <c r="J3290" s="5" t="s">
        <v>70</v>
      </c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>
        <v>4.2</v>
      </c>
    </row>
    <row r="3291" spans="1:23">
      <c r="A3291" s="5" t="s">
        <v>56</v>
      </c>
      <c r="B3291" s="5" t="s">
        <v>69</v>
      </c>
      <c r="C3291" s="5"/>
      <c r="D3291" s="5"/>
      <c r="E3291" s="5"/>
      <c r="F3291" s="5"/>
      <c r="G3291" s="5"/>
      <c r="H3291" s="5"/>
      <c r="I3291" s="5"/>
      <c r="J3291" s="5" t="s">
        <v>70</v>
      </c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>
        <v>4.5999999999999996</v>
      </c>
    </row>
    <row r="3292" spans="1:23">
      <c r="A3292" s="2" t="s">
        <v>56</v>
      </c>
      <c r="B3292" s="2" t="s">
        <v>69</v>
      </c>
      <c r="C3292" s="2"/>
      <c r="D3292" s="2"/>
      <c r="E3292" s="2"/>
      <c r="F3292" s="2"/>
      <c r="G3292" s="2"/>
      <c r="H3292" s="2"/>
      <c r="I3292" s="2"/>
      <c r="J3292" s="2" t="s">
        <v>70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>
        <v>5.4</v>
      </c>
    </row>
    <row r="3293" spans="1:23">
      <c r="A3293" s="2" t="s">
        <v>56</v>
      </c>
      <c r="B3293" s="2" t="s">
        <v>69</v>
      </c>
      <c r="C3293" s="2"/>
      <c r="D3293" s="2"/>
      <c r="E3293" s="2"/>
      <c r="F3293" s="2"/>
      <c r="G3293" s="2"/>
      <c r="H3293" s="2"/>
      <c r="I3293" s="2"/>
      <c r="J3293" s="2" t="s">
        <v>70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>
        <v>5.5</v>
      </c>
    </row>
    <row r="3294" spans="1:23">
      <c r="A3294" s="2" t="s">
        <v>56</v>
      </c>
      <c r="B3294" s="2" t="s">
        <v>69</v>
      </c>
      <c r="C3294" s="2"/>
      <c r="D3294" s="2"/>
      <c r="E3294" s="2"/>
      <c r="F3294" s="2"/>
      <c r="G3294" s="2"/>
      <c r="H3294" s="2"/>
      <c r="I3294" s="2"/>
      <c r="J3294" s="2" t="s">
        <v>70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>
        <v>5.5</v>
      </c>
    </row>
    <row r="3295" spans="1:23">
      <c r="A3295" s="5" t="s">
        <v>56</v>
      </c>
      <c r="B3295" s="5" t="s">
        <v>69</v>
      </c>
      <c r="C3295" s="5"/>
      <c r="D3295" s="5"/>
      <c r="E3295" s="5"/>
      <c r="F3295" s="5"/>
      <c r="G3295" s="5"/>
      <c r="H3295" s="5"/>
      <c r="I3295" s="5"/>
      <c r="J3295" s="5" t="s">
        <v>70</v>
      </c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>
        <v>5.5</v>
      </c>
    </row>
    <row r="3296" spans="1:23">
      <c r="A3296" s="2" t="s">
        <v>56</v>
      </c>
      <c r="B3296" s="2" t="s">
        <v>69</v>
      </c>
      <c r="C3296" s="2"/>
      <c r="D3296" s="2"/>
      <c r="E3296" s="2"/>
      <c r="F3296" s="2"/>
      <c r="G3296" s="2"/>
      <c r="H3296" s="2"/>
      <c r="I3296" s="2"/>
      <c r="J3296" s="2" t="s">
        <v>70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>
        <v>5.8</v>
      </c>
    </row>
    <row r="3297" spans="1:23">
      <c r="A3297" s="5" t="s">
        <v>56</v>
      </c>
      <c r="B3297" s="5" t="s">
        <v>69</v>
      </c>
      <c r="C3297" s="5"/>
      <c r="D3297" s="5"/>
      <c r="E3297" s="5"/>
      <c r="F3297" s="5"/>
      <c r="G3297" s="5"/>
      <c r="H3297" s="5"/>
      <c r="I3297" s="5"/>
      <c r="J3297" s="5" t="s">
        <v>70</v>
      </c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>
        <v>5.8</v>
      </c>
    </row>
    <row r="3298" spans="1:23">
      <c r="A3298" s="2" t="s">
        <v>56</v>
      </c>
      <c r="B3298" s="2" t="s">
        <v>69</v>
      </c>
      <c r="C3298" s="2"/>
      <c r="D3298" s="2"/>
      <c r="E3298" s="2"/>
      <c r="F3298" s="2"/>
      <c r="G3298" s="2"/>
      <c r="H3298" s="2"/>
      <c r="I3298" s="2"/>
      <c r="J3298" s="2" t="s">
        <v>70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>
        <v>5.8</v>
      </c>
    </row>
    <row r="3299" spans="1:23">
      <c r="A3299" s="2" t="s">
        <v>56</v>
      </c>
      <c r="B3299" s="2" t="s">
        <v>69</v>
      </c>
      <c r="C3299" s="2"/>
      <c r="D3299" s="2"/>
      <c r="E3299" s="2"/>
      <c r="F3299" s="2"/>
      <c r="G3299" s="2"/>
      <c r="H3299" s="2"/>
      <c r="I3299" s="2"/>
      <c r="J3299" s="2" t="s">
        <v>70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>
        <v>5.8</v>
      </c>
    </row>
    <row r="3300" spans="1:23">
      <c r="A3300" s="2" t="s">
        <v>56</v>
      </c>
      <c r="B3300" s="2" t="s">
        <v>69</v>
      </c>
      <c r="C3300" s="2"/>
      <c r="D3300" s="2"/>
      <c r="E3300" s="2"/>
      <c r="F3300" s="2"/>
      <c r="G3300" s="2"/>
      <c r="H3300" s="2"/>
      <c r="I3300" s="2"/>
      <c r="J3300" s="2" t="s">
        <v>70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>
        <v>6</v>
      </c>
    </row>
    <row r="3301" spans="1:23">
      <c r="A3301" s="5" t="s">
        <v>56</v>
      </c>
      <c r="B3301" s="5" t="s">
        <v>69</v>
      </c>
      <c r="C3301" s="5"/>
      <c r="D3301" s="5"/>
      <c r="E3301" s="5"/>
      <c r="F3301" s="5"/>
      <c r="G3301" s="5"/>
      <c r="H3301" s="5"/>
      <c r="I3301" s="5"/>
      <c r="J3301" s="5" t="s">
        <v>70</v>
      </c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>
        <v>6.2</v>
      </c>
    </row>
    <row r="3302" spans="1:23">
      <c r="A3302" s="2" t="s">
        <v>56</v>
      </c>
      <c r="B3302" s="2" t="s">
        <v>69</v>
      </c>
      <c r="C3302" s="2"/>
      <c r="D3302" s="2"/>
      <c r="E3302" s="2"/>
      <c r="F3302" s="2"/>
      <c r="G3302" s="2"/>
      <c r="H3302" s="2"/>
      <c r="I3302" s="2"/>
      <c r="J3302" s="2" t="s">
        <v>70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>
        <v>6.4</v>
      </c>
    </row>
    <row r="3303" spans="1:23">
      <c r="A3303" s="5" t="s">
        <v>56</v>
      </c>
      <c r="B3303" s="5" t="s">
        <v>69</v>
      </c>
      <c r="C3303" s="5"/>
      <c r="D3303" s="5"/>
      <c r="E3303" s="5"/>
      <c r="F3303" s="5"/>
      <c r="G3303" s="5"/>
      <c r="H3303" s="5"/>
      <c r="I3303" s="5"/>
      <c r="J3303" s="5" t="s">
        <v>70</v>
      </c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>
        <v>6.6</v>
      </c>
    </row>
    <row r="3304" spans="1:23">
      <c r="A3304" s="2" t="s">
        <v>56</v>
      </c>
      <c r="B3304" s="2" t="s">
        <v>69</v>
      </c>
      <c r="C3304" s="2"/>
      <c r="D3304" s="2"/>
      <c r="E3304" s="2"/>
      <c r="F3304" s="2"/>
      <c r="G3304" s="2"/>
      <c r="H3304" s="2"/>
      <c r="I3304" s="2"/>
      <c r="J3304" s="2" t="s">
        <v>70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>
        <v>6.7</v>
      </c>
    </row>
    <row r="3305" spans="1:23">
      <c r="A3305" s="5" t="s">
        <v>56</v>
      </c>
      <c r="B3305" s="5" t="s">
        <v>69</v>
      </c>
      <c r="C3305" s="5"/>
      <c r="D3305" s="5"/>
      <c r="E3305" s="5"/>
      <c r="F3305" s="5"/>
      <c r="G3305" s="5"/>
      <c r="H3305" s="5"/>
      <c r="I3305" s="5"/>
      <c r="J3305" s="5" t="s">
        <v>70</v>
      </c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>
        <v>6.7</v>
      </c>
    </row>
    <row r="3306" spans="1:23">
      <c r="A3306" s="2" t="s">
        <v>56</v>
      </c>
      <c r="B3306" s="2" t="s">
        <v>69</v>
      </c>
      <c r="C3306" s="2"/>
      <c r="D3306" s="2"/>
      <c r="E3306" s="2"/>
      <c r="F3306" s="2"/>
      <c r="G3306" s="2"/>
      <c r="H3306" s="2"/>
      <c r="I3306" s="2"/>
      <c r="J3306" s="2" t="s">
        <v>70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>
        <v>7</v>
      </c>
    </row>
    <row r="3307" spans="1:23">
      <c r="A3307" s="2" t="s">
        <v>56</v>
      </c>
      <c r="B3307" s="2" t="s">
        <v>69</v>
      </c>
      <c r="C3307" s="2"/>
      <c r="D3307" s="2"/>
      <c r="E3307" s="2"/>
      <c r="F3307" s="2"/>
      <c r="G3307" s="2"/>
      <c r="H3307" s="2"/>
      <c r="I3307" s="2"/>
      <c r="J3307" s="2" t="s">
        <v>70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>
        <v>7</v>
      </c>
    </row>
    <row r="3308" spans="1:23">
      <c r="A3308" s="2" t="s">
        <v>56</v>
      </c>
      <c r="B3308" s="2" t="s">
        <v>69</v>
      </c>
      <c r="C3308" s="2"/>
      <c r="D3308" s="2"/>
      <c r="E3308" s="2"/>
      <c r="F3308" s="2"/>
      <c r="G3308" s="2"/>
      <c r="H3308" s="2"/>
      <c r="I3308" s="2"/>
      <c r="J3308" s="2" t="s">
        <v>70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>
        <v>7.1</v>
      </c>
    </row>
    <row r="3309" spans="1:23">
      <c r="A3309" s="2" t="s">
        <v>56</v>
      </c>
      <c r="B3309" s="2" t="s">
        <v>69</v>
      </c>
      <c r="C3309" s="2"/>
      <c r="D3309" s="2"/>
      <c r="E3309" s="2"/>
      <c r="F3309" s="2"/>
      <c r="G3309" s="2"/>
      <c r="H3309" s="2"/>
      <c r="I3309" s="2"/>
      <c r="J3309" s="2" t="s">
        <v>70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>
        <v>7.1</v>
      </c>
    </row>
    <row r="3310" spans="1:23">
      <c r="A3310" s="5" t="s">
        <v>56</v>
      </c>
      <c r="B3310" s="5" t="s">
        <v>69</v>
      </c>
      <c r="C3310" s="5"/>
      <c r="D3310" s="5"/>
      <c r="E3310" s="5"/>
      <c r="F3310" s="5"/>
      <c r="G3310" s="5"/>
      <c r="H3310" s="5"/>
      <c r="I3310" s="5"/>
      <c r="J3310" s="5" t="s">
        <v>70</v>
      </c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>
        <v>7.2</v>
      </c>
    </row>
    <row r="3311" spans="1:23">
      <c r="A3311" s="2" t="s">
        <v>56</v>
      </c>
      <c r="B3311" s="2" t="s">
        <v>69</v>
      </c>
      <c r="C3311" s="2"/>
      <c r="D3311" s="2"/>
      <c r="E3311" s="2"/>
      <c r="F3311" s="2"/>
      <c r="G3311" s="2"/>
      <c r="H3311" s="2"/>
      <c r="I3311" s="2"/>
      <c r="J3311" s="2" t="s">
        <v>70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>
        <v>7.3</v>
      </c>
    </row>
    <row r="3312" spans="1:23">
      <c r="A3312" s="5" t="s">
        <v>56</v>
      </c>
      <c r="B3312" s="5" t="s">
        <v>69</v>
      </c>
      <c r="C3312" s="5"/>
      <c r="D3312" s="5"/>
      <c r="E3312" s="5"/>
      <c r="F3312" s="5"/>
      <c r="G3312" s="5"/>
      <c r="H3312" s="5"/>
      <c r="I3312" s="5"/>
      <c r="J3312" s="5" t="s">
        <v>70</v>
      </c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>
        <v>7.3</v>
      </c>
    </row>
    <row r="3313" spans="1:23">
      <c r="A3313" s="2" t="s">
        <v>56</v>
      </c>
      <c r="B3313" s="2" t="s">
        <v>69</v>
      </c>
      <c r="C3313" s="2"/>
      <c r="D3313" s="2"/>
      <c r="E3313" s="2"/>
      <c r="F3313" s="2"/>
      <c r="G3313" s="2"/>
      <c r="H3313" s="2"/>
      <c r="I3313" s="2"/>
      <c r="J3313" s="2" t="s">
        <v>70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>
        <v>8.1</v>
      </c>
    </row>
    <row r="3314" spans="1:23">
      <c r="A3314" s="2" t="s">
        <v>56</v>
      </c>
      <c r="B3314" s="2" t="s">
        <v>69</v>
      </c>
      <c r="C3314" s="2"/>
      <c r="D3314" s="2"/>
      <c r="E3314" s="2"/>
      <c r="F3314" s="2"/>
      <c r="G3314" s="2"/>
      <c r="H3314" s="2"/>
      <c r="I3314" s="2"/>
      <c r="J3314" s="2" t="s">
        <v>70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>
        <v>8.3000000000000007</v>
      </c>
    </row>
    <row r="3315" spans="1:23">
      <c r="A3315" s="2" t="s">
        <v>56</v>
      </c>
      <c r="B3315" s="2" t="s">
        <v>69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>
        <v>4.8</v>
      </c>
    </row>
    <row r="3316" spans="1:23">
      <c r="A3316" s="2" t="s">
        <v>56</v>
      </c>
      <c r="B3316" s="2" t="s">
        <v>69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>
        <v>6</v>
      </c>
    </row>
    <row r="3317" spans="1:23">
      <c r="A3317" s="2" t="s">
        <v>56</v>
      </c>
      <c r="B3317" s="2" t="s">
        <v>69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>
        <v>6.4</v>
      </c>
    </row>
    <row r="3318" spans="1:23">
      <c r="A3318" s="5" t="s">
        <v>56</v>
      </c>
      <c r="B3318" s="5" t="s">
        <v>69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>
        <v>6.7</v>
      </c>
    </row>
    <row r="3319" spans="1:23">
      <c r="A3319" s="2" t="s">
        <v>56</v>
      </c>
      <c r="B3319" s="2" t="s">
        <v>69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>
        <v>7.6</v>
      </c>
    </row>
    <row r="3320" spans="1:23">
      <c r="A3320" s="5" t="s">
        <v>56</v>
      </c>
      <c r="B3320" s="5" t="s">
        <v>69</v>
      </c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>
        <v>7.6</v>
      </c>
    </row>
    <row r="3321" spans="1:23">
      <c r="A3321" s="2" t="s">
        <v>56</v>
      </c>
      <c r="B3321" s="2" t="s">
        <v>69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>
        <v>8.3000000000000007</v>
      </c>
    </row>
    <row r="3322" spans="1:23">
      <c r="A3322" s="2" t="s">
        <v>56</v>
      </c>
      <c r="B3322" s="2" t="s">
        <v>69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>
        <v>8.5</v>
      </c>
    </row>
    <row r="3323" spans="1:23">
      <c r="A3323" s="7"/>
      <c r="B3323" s="5" t="s">
        <v>69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 t="s">
        <v>207</v>
      </c>
      <c r="V3323" s="5" t="s">
        <v>92</v>
      </c>
      <c r="W3323" s="5">
        <v>6.8</v>
      </c>
    </row>
    <row r="3324" spans="1:23">
      <c r="A3324" s="7"/>
      <c r="B3324" s="5" t="s">
        <v>69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 t="s">
        <v>86</v>
      </c>
      <c r="S3324" s="5"/>
      <c r="T3324" s="5" t="s">
        <v>57</v>
      </c>
      <c r="U3324" s="5"/>
      <c r="V3324" s="5"/>
      <c r="W3324" s="5">
        <v>5.6</v>
      </c>
    </row>
    <row r="3325" spans="1:23">
      <c r="A3325" s="7"/>
      <c r="B3325" s="2" t="s">
        <v>69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 t="s">
        <v>86</v>
      </c>
      <c r="S3325" s="2"/>
      <c r="T3325" s="2" t="s">
        <v>57</v>
      </c>
      <c r="U3325" s="2"/>
      <c r="V3325" s="2"/>
      <c r="W3325" s="2">
        <v>6.3</v>
      </c>
    </row>
    <row r="3326" spans="1:23">
      <c r="A3326" s="7"/>
      <c r="B3326" s="2" t="s">
        <v>69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 t="s">
        <v>86</v>
      </c>
      <c r="S3326" s="2"/>
      <c r="T3326" s="2" t="s">
        <v>57</v>
      </c>
      <c r="U3326" s="2"/>
      <c r="V3326" s="2"/>
      <c r="W3326" s="2">
        <v>6.5</v>
      </c>
    </row>
    <row r="3327" spans="1:23">
      <c r="A3327" s="7"/>
      <c r="B3327" s="5" t="s">
        <v>69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 t="s">
        <v>86</v>
      </c>
      <c r="S3327" s="5"/>
      <c r="T3327" s="5" t="s">
        <v>57</v>
      </c>
      <c r="U3327" s="5"/>
      <c r="V3327" s="5"/>
      <c r="W3327" s="5">
        <v>6.7</v>
      </c>
    </row>
    <row r="3328" spans="1:23">
      <c r="A3328" s="7"/>
      <c r="B3328" s="2" t="s">
        <v>69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 t="s">
        <v>86</v>
      </c>
      <c r="S3328" s="2"/>
      <c r="T3328" s="2" t="s">
        <v>57</v>
      </c>
      <c r="U3328" s="2"/>
      <c r="V3328" s="2"/>
      <c r="W3328" s="2">
        <v>7.3</v>
      </c>
    </row>
    <row r="3329" spans="1:23">
      <c r="A3329" s="7"/>
      <c r="B3329" s="2" t="s">
        <v>69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 t="s">
        <v>86</v>
      </c>
      <c r="S3329" s="2"/>
      <c r="T3329" s="2" t="s">
        <v>57</v>
      </c>
      <c r="U3329" s="2"/>
      <c r="V3329" s="2"/>
      <c r="W3329" s="2">
        <v>7.6</v>
      </c>
    </row>
    <row r="3330" spans="1:23">
      <c r="A3330" s="7"/>
      <c r="B3330" s="2" t="s">
        <v>69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 t="s">
        <v>86</v>
      </c>
      <c r="S3330" s="2"/>
      <c r="T3330" s="2" t="s">
        <v>57</v>
      </c>
      <c r="U3330" s="2"/>
      <c r="V3330" s="2"/>
      <c r="W3330" s="2">
        <v>8.1</v>
      </c>
    </row>
    <row r="3331" spans="1:23">
      <c r="A3331" s="7"/>
      <c r="B3331" s="2" t="s">
        <v>69</v>
      </c>
      <c r="C3331" s="2"/>
      <c r="D3331" s="2"/>
      <c r="E3331" s="2"/>
      <c r="F3331" s="2"/>
      <c r="G3331" s="2"/>
      <c r="H3331" s="2"/>
      <c r="I3331" s="2"/>
      <c r="J3331" s="2" t="s">
        <v>70</v>
      </c>
      <c r="K3331" s="2"/>
      <c r="L3331" s="2"/>
      <c r="M3331" s="2" t="s">
        <v>94</v>
      </c>
      <c r="N3331" s="2"/>
      <c r="O3331" s="2"/>
      <c r="P3331" s="2" t="s">
        <v>90</v>
      </c>
      <c r="Q3331" s="2"/>
      <c r="R3331" s="2"/>
      <c r="S3331" s="2"/>
      <c r="T3331" s="2" t="s">
        <v>57</v>
      </c>
      <c r="U3331" s="2"/>
      <c r="V3331" s="2"/>
      <c r="W3331" s="2">
        <v>4</v>
      </c>
    </row>
    <row r="3332" spans="1:23">
      <c r="A3332" s="7"/>
      <c r="B3332" s="5" t="s">
        <v>69</v>
      </c>
      <c r="C3332" s="5"/>
      <c r="D3332" s="5"/>
      <c r="E3332" s="5"/>
      <c r="F3332" s="5"/>
      <c r="G3332" s="5"/>
      <c r="H3332" s="5"/>
      <c r="I3332" s="5"/>
      <c r="J3332" s="5" t="s">
        <v>70</v>
      </c>
      <c r="K3332" s="5"/>
      <c r="L3332" s="5"/>
      <c r="M3332" s="5"/>
      <c r="N3332" s="5"/>
      <c r="O3332" s="5"/>
      <c r="P3332" s="5" t="s">
        <v>90</v>
      </c>
      <c r="Q3332" s="5"/>
      <c r="R3332" s="5"/>
      <c r="S3332" s="5"/>
      <c r="T3332" s="5" t="s">
        <v>57</v>
      </c>
      <c r="U3332" s="5"/>
      <c r="V3332" s="5"/>
      <c r="W3332" s="5">
        <v>6.8</v>
      </c>
    </row>
    <row r="3333" spans="1:23">
      <c r="A3333" s="7"/>
      <c r="B3333" s="5" t="s">
        <v>69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 t="s">
        <v>90</v>
      </c>
      <c r="Q3333" s="5"/>
      <c r="R3333" s="5"/>
      <c r="S3333" s="5"/>
      <c r="T3333" s="5" t="s">
        <v>57</v>
      </c>
      <c r="U3333" s="5"/>
      <c r="V3333" s="5"/>
      <c r="W3333" s="5">
        <v>5.2</v>
      </c>
    </row>
    <row r="3334" spans="1:23">
      <c r="A3334" s="7"/>
      <c r="B3334" s="5" t="s">
        <v>69</v>
      </c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 t="s">
        <v>90</v>
      </c>
      <c r="Q3334" s="5"/>
      <c r="R3334" s="5"/>
      <c r="S3334" s="5"/>
      <c r="T3334" s="5" t="s">
        <v>57</v>
      </c>
      <c r="U3334" s="5"/>
      <c r="V3334" s="5"/>
      <c r="W3334" s="5">
        <v>6.5</v>
      </c>
    </row>
    <row r="3335" spans="1:23">
      <c r="A3335" s="7"/>
      <c r="B3335" s="2" t="s">
        <v>69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 t="s">
        <v>94</v>
      </c>
      <c r="N3335" s="2"/>
      <c r="O3335" s="2"/>
      <c r="P3335" s="2"/>
      <c r="Q3335" s="2"/>
      <c r="R3335" s="2"/>
      <c r="S3335" s="2"/>
      <c r="T3335" s="2" t="s">
        <v>57</v>
      </c>
      <c r="U3335" s="2"/>
      <c r="V3335" s="2"/>
      <c r="W3335" s="2">
        <v>2.8</v>
      </c>
    </row>
    <row r="3336" spans="1:23">
      <c r="A3336" s="7"/>
      <c r="B3336" s="2" t="s">
        <v>69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 t="s">
        <v>94</v>
      </c>
      <c r="N3336" s="2"/>
      <c r="O3336" s="2"/>
      <c r="P3336" s="2"/>
      <c r="Q3336" s="2"/>
      <c r="R3336" s="2"/>
      <c r="S3336" s="2"/>
      <c r="T3336" s="2" t="s">
        <v>57</v>
      </c>
      <c r="U3336" s="2"/>
      <c r="V3336" s="2"/>
      <c r="W3336" s="2">
        <v>5.0999999999999996</v>
      </c>
    </row>
    <row r="3337" spans="1:23">
      <c r="A3337" s="7"/>
      <c r="B3337" s="2" t="s">
        <v>69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 t="s">
        <v>94</v>
      </c>
      <c r="N3337" s="2"/>
      <c r="O3337" s="2"/>
      <c r="P3337" s="2"/>
      <c r="Q3337" s="2"/>
      <c r="R3337" s="2"/>
      <c r="S3337" s="2"/>
      <c r="T3337" s="2" t="s">
        <v>57</v>
      </c>
      <c r="U3337" s="2"/>
      <c r="V3337" s="2"/>
      <c r="W3337" s="2">
        <v>5.7</v>
      </c>
    </row>
    <row r="3338" spans="1:23">
      <c r="A3338" s="7"/>
      <c r="B3338" s="5" t="s">
        <v>69</v>
      </c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 t="s">
        <v>94</v>
      </c>
      <c r="N3338" s="5"/>
      <c r="O3338" s="5"/>
      <c r="P3338" s="5"/>
      <c r="Q3338" s="5"/>
      <c r="R3338" s="5"/>
      <c r="S3338" s="5"/>
      <c r="T3338" s="5" t="s">
        <v>57</v>
      </c>
      <c r="U3338" s="5"/>
      <c r="V3338" s="5"/>
      <c r="W3338" s="5">
        <v>6.4</v>
      </c>
    </row>
    <row r="3339" spans="1:23">
      <c r="A3339" s="7"/>
      <c r="B3339" s="2" t="s">
        <v>69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 t="s">
        <v>94</v>
      </c>
      <c r="N3339" s="2"/>
      <c r="O3339" s="2"/>
      <c r="P3339" s="2"/>
      <c r="Q3339" s="2"/>
      <c r="R3339" s="2"/>
      <c r="S3339" s="2"/>
      <c r="T3339" s="2" t="s">
        <v>57</v>
      </c>
      <c r="U3339" s="2"/>
      <c r="V3339" s="2"/>
      <c r="W3339" s="2">
        <v>7.2</v>
      </c>
    </row>
    <row r="3340" spans="1:23">
      <c r="A3340" s="7"/>
      <c r="B3340" s="5" t="s">
        <v>69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 t="s">
        <v>90</v>
      </c>
      <c r="Q3340" s="5"/>
      <c r="R3340" s="5" t="s">
        <v>86</v>
      </c>
      <c r="S3340" s="5"/>
      <c r="T3340" s="5"/>
      <c r="U3340" s="5"/>
      <c r="V3340" s="5"/>
      <c r="W3340" s="5">
        <v>6.4</v>
      </c>
    </row>
    <row r="3341" spans="1:23">
      <c r="A3341" s="7"/>
      <c r="B3341" s="2" t="s">
        <v>69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 t="s">
        <v>90</v>
      </c>
      <c r="Q3341" s="2"/>
      <c r="R3341" s="2" t="s">
        <v>86</v>
      </c>
      <c r="S3341" s="2"/>
      <c r="T3341" s="2"/>
      <c r="U3341" s="2"/>
      <c r="V3341" s="2"/>
      <c r="W3341" s="2">
        <v>6.7</v>
      </c>
    </row>
    <row r="3342" spans="1:23">
      <c r="A3342" s="7"/>
      <c r="B3342" s="5" t="s">
        <v>69</v>
      </c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 t="s">
        <v>90</v>
      </c>
      <c r="Q3342" s="5"/>
      <c r="R3342" s="5" t="s">
        <v>86</v>
      </c>
      <c r="S3342" s="5"/>
      <c r="T3342" s="5"/>
      <c r="U3342" s="5"/>
      <c r="V3342" s="5"/>
      <c r="W3342" s="5">
        <v>7</v>
      </c>
    </row>
    <row r="3343" spans="1:23">
      <c r="A3343" s="7"/>
      <c r="B3343" s="2" t="s">
        <v>69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 t="s">
        <v>90</v>
      </c>
      <c r="Q3343" s="2"/>
      <c r="R3343" s="2" t="s">
        <v>86</v>
      </c>
      <c r="S3343" s="2"/>
      <c r="T3343" s="2"/>
      <c r="U3343" s="2"/>
      <c r="V3343" s="2"/>
      <c r="W3343" s="2">
        <v>8.3000000000000007</v>
      </c>
    </row>
    <row r="3344" spans="1:23">
      <c r="A3344" s="7"/>
      <c r="B3344" s="2" t="s">
        <v>69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 t="s">
        <v>94</v>
      </c>
      <c r="N3344" s="2"/>
      <c r="O3344" s="2"/>
      <c r="P3344" s="2"/>
      <c r="Q3344" s="2"/>
      <c r="R3344" s="2" t="s">
        <v>86</v>
      </c>
      <c r="S3344" s="2"/>
      <c r="T3344" s="2"/>
      <c r="U3344" s="2"/>
      <c r="V3344" s="2"/>
      <c r="W3344" s="2">
        <v>6.7</v>
      </c>
    </row>
    <row r="3345" spans="1:23">
      <c r="A3345" s="7"/>
      <c r="B3345" s="2" t="s">
        <v>69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 t="s">
        <v>86</v>
      </c>
      <c r="S3345" s="2"/>
      <c r="T3345" s="2"/>
      <c r="U3345" s="2"/>
      <c r="V3345" s="2"/>
      <c r="W3345" s="2">
        <v>6.6</v>
      </c>
    </row>
    <row r="3346" spans="1:23">
      <c r="A3346" s="7"/>
      <c r="B3346" s="5" t="s">
        <v>69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 t="s">
        <v>94</v>
      </c>
      <c r="N3346" s="5"/>
      <c r="O3346" s="5"/>
      <c r="P3346" s="5" t="s">
        <v>90</v>
      </c>
      <c r="Q3346" s="5"/>
      <c r="R3346" s="5"/>
      <c r="S3346" s="5"/>
      <c r="T3346" s="5"/>
      <c r="U3346" s="5"/>
      <c r="V3346" s="5"/>
      <c r="W3346" s="5">
        <v>6.6</v>
      </c>
    </row>
    <row r="3347" spans="1:23">
      <c r="A3347" s="7"/>
      <c r="B3347" s="2" t="s">
        <v>69</v>
      </c>
      <c r="C3347" s="2"/>
      <c r="D3347" s="2"/>
      <c r="E3347" s="2"/>
      <c r="F3347" s="2"/>
      <c r="G3347" s="2"/>
      <c r="H3347" s="2"/>
      <c r="I3347" s="2"/>
      <c r="J3347" s="2" t="s">
        <v>70</v>
      </c>
      <c r="K3347" s="2"/>
      <c r="L3347" s="2"/>
      <c r="M3347" s="2"/>
      <c r="N3347" s="2"/>
      <c r="O3347" s="2"/>
      <c r="P3347" s="2" t="s">
        <v>90</v>
      </c>
      <c r="Q3347" s="2"/>
      <c r="R3347" s="2"/>
      <c r="S3347" s="2"/>
      <c r="T3347" s="2"/>
      <c r="U3347" s="2"/>
      <c r="V3347" s="2"/>
      <c r="W3347" s="2">
        <v>6.8</v>
      </c>
    </row>
    <row r="3348" spans="1:23">
      <c r="A3348" s="7"/>
      <c r="B3348" s="5" t="s">
        <v>69</v>
      </c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 t="s">
        <v>94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>
        <v>4.5</v>
      </c>
    </row>
    <row r="3349" spans="1:23">
      <c r="A3349" s="7"/>
      <c r="B3349" s="5" t="s">
        <v>69</v>
      </c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 t="s">
        <v>94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>
        <v>5.4</v>
      </c>
    </row>
    <row r="3350" spans="1:23">
      <c r="A3350" s="7"/>
      <c r="B3350" s="2" t="s">
        <v>69</v>
      </c>
      <c r="C3350" s="2"/>
      <c r="D3350" s="2"/>
      <c r="E3350" s="2"/>
      <c r="F3350" s="2"/>
      <c r="G3350" s="2"/>
      <c r="H3350" s="2"/>
      <c r="I3350" s="2"/>
      <c r="J3350" s="2" t="s">
        <v>70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>
        <v>4.8</v>
      </c>
    </row>
    <row r="3351" spans="1:23">
      <c r="A3351" s="7"/>
      <c r="B3351" s="2" t="s">
        <v>69</v>
      </c>
      <c r="C3351" s="2"/>
      <c r="D3351" s="2"/>
      <c r="E3351" s="2"/>
      <c r="F3351" s="2"/>
      <c r="G3351" s="2"/>
      <c r="H3351" s="2"/>
      <c r="I3351" s="2"/>
      <c r="J3351" s="2" t="s">
        <v>70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>
        <v>6.3</v>
      </c>
    </row>
    <row r="3352" spans="1:23">
      <c r="A3352" s="7"/>
      <c r="B3352" s="2" t="s">
        <v>69</v>
      </c>
      <c r="C3352" s="2"/>
      <c r="D3352" s="2"/>
      <c r="E3352" s="2"/>
      <c r="F3352" s="2"/>
      <c r="G3352" s="2"/>
      <c r="H3352" s="2"/>
      <c r="I3352" s="2"/>
      <c r="J3352" s="2" t="s">
        <v>70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>
        <v>6.9</v>
      </c>
    </row>
    <row r="3353" spans="1:23">
      <c r="A3353" s="7"/>
      <c r="B3353" s="2" t="s">
        <v>69</v>
      </c>
      <c r="C3353" s="2"/>
      <c r="D3353" s="2"/>
      <c r="E3353" s="2"/>
      <c r="F3353" s="2"/>
      <c r="G3353" s="2"/>
      <c r="H3353" s="2"/>
      <c r="I3353" s="2"/>
      <c r="J3353" s="2" t="s">
        <v>70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>
        <v>6.9</v>
      </c>
    </row>
    <row r="3354" spans="1:23">
      <c r="A3354" s="7"/>
      <c r="B3354" s="5" t="s">
        <v>69</v>
      </c>
      <c r="C3354" s="5"/>
      <c r="D3354" s="5"/>
      <c r="E3354" s="5"/>
      <c r="F3354" s="5"/>
      <c r="G3354" s="5"/>
      <c r="H3354" s="5"/>
      <c r="I3354" s="5"/>
      <c r="J3354" s="5" t="s">
        <v>70</v>
      </c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>
        <v>6.9</v>
      </c>
    </row>
    <row r="3355" spans="1:23">
      <c r="A3355" s="7"/>
      <c r="B3355" s="2" t="s">
        <v>69</v>
      </c>
      <c r="C3355" s="2"/>
      <c r="D3355" s="2"/>
      <c r="E3355" s="2"/>
      <c r="F3355" s="2"/>
      <c r="G3355" s="2"/>
      <c r="H3355" s="2"/>
      <c r="I3355" s="2"/>
      <c r="J3355" s="2" t="s">
        <v>70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>
        <v>7.5</v>
      </c>
    </row>
    <row r="3356" spans="1:23">
      <c r="A3356" s="7"/>
      <c r="B3356" s="5" t="s">
        <v>69</v>
      </c>
      <c r="C3356" s="5"/>
      <c r="D3356" s="5"/>
      <c r="E3356" s="5"/>
      <c r="F3356" s="5"/>
      <c r="G3356" s="5"/>
      <c r="H3356" s="5"/>
      <c r="I3356" s="5"/>
      <c r="J3356" s="5" t="s">
        <v>70</v>
      </c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>
        <v>7.9</v>
      </c>
    </row>
    <row r="3357" spans="1:23">
      <c r="A3357" s="7"/>
      <c r="B3357" s="2" t="s">
        <v>69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>
        <v>3.3</v>
      </c>
    </row>
    <row r="3358" spans="1:23">
      <c r="A3358" s="7"/>
      <c r="B3358" s="2" t="s">
        <v>69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>
        <v>7.2</v>
      </c>
    </row>
    <row r="3359" spans="1:23">
      <c r="A3359" s="2" t="s">
        <v>56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 t="s">
        <v>57</v>
      </c>
      <c r="U3359" s="2"/>
      <c r="V3359" s="2" t="s">
        <v>92</v>
      </c>
      <c r="W3359" s="2">
        <v>6.4</v>
      </c>
    </row>
    <row r="3360" spans="1:23">
      <c r="A3360" s="2" t="s">
        <v>56</v>
      </c>
      <c r="B3360" s="2"/>
      <c r="C3360" s="2"/>
      <c r="D3360" s="2"/>
      <c r="E3360" s="2"/>
      <c r="F3360" s="2"/>
      <c r="G3360" s="2"/>
      <c r="H3360" s="2"/>
      <c r="I3360" s="2"/>
      <c r="J3360" s="2" t="s">
        <v>70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 t="s">
        <v>92</v>
      </c>
      <c r="W3360" s="2">
        <v>6.3</v>
      </c>
    </row>
    <row r="3361" spans="1:23">
      <c r="A3361" s="2" t="s">
        <v>56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 t="s">
        <v>92</v>
      </c>
      <c r="W3361" s="2">
        <v>6</v>
      </c>
    </row>
    <row r="3362" spans="1:23">
      <c r="A3362" s="2" t="s">
        <v>56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 t="s">
        <v>86</v>
      </c>
      <c r="S3362" s="2"/>
      <c r="T3362" s="2"/>
      <c r="U3362" s="2" t="s">
        <v>207</v>
      </c>
      <c r="V3362" s="2"/>
      <c r="W3362" s="2">
        <v>7.2</v>
      </c>
    </row>
    <row r="3363" spans="1:23">
      <c r="A3363" s="2" t="s">
        <v>56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 t="s">
        <v>207</v>
      </c>
      <c r="V3363" s="2"/>
      <c r="W3363" s="2">
        <v>6.6</v>
      </c>
    </row>
    <row r="3364" spans="1:23">
      <c r="A3364" s="2" t="s">
        <v>56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 t="s">
        <v>94</v>
      </c>
      <c r="N3364" s="2"/>
      <c r="O3364" s="2"/>
      <c r="P3364" s="2"/>
      <c r="Q3364" s="2" t="s">
        <v>87</v>
      </c>
      <c r="R3364" s="2" t="s">
        <v>86</v>
      </c>
      <c r="S3364" s="2"/>
      <c r="T3364" s="2" t="s">
        <v>57</v>
      </c>
      <c r="U3364" s="2"/>
      <c r="V3364" s="2"/>
      <c r="W3364" s="2">
        <v>5.9</v>
      </c>
    </row>
    <row r="3365" spans="1:23">
      <c r="A3365" s="2" t="s">
        <v>56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 t="s">
        <v>94</v>
      </c>
      <c r="N3365" s="2"/>
      <c r="O3365" s="2"/>
      <c r="P3365" s="2" t="s">
        <v>90</v>
      </c>
      <c r="Q3365" s="2"/>
      <c r="R3365" s="2" t="s">
        <v>86</v>
      </c>
      <c r="S3365" s="2"/>
      <c r="T3365" s="2" t="s">
        <v>57</v>
      </c>
      <c r="U3365" s="2"/>
      <c r="V3365" s="2"/>
      <c r="W3365" s="2">
        <v>6.8</v>
      </c>
    </row>
    <row r="3366" spans="1:23">
      <c r="A3366" s="2" t="s">
        <v>56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 t="s">
        <v>90</v>
      </c>
      <c r="Q3366" s="2"/>
      <c r="R3366" s="2" t="s">
        <v>86</v>
      </c>
      <c r="S3366" s="2"/>
      <c r="T3366" s="2" t="s">
        <v>57</v>
      </c>
      <c r="U3366" s="2"/>
      <c r="V3366" s="2"/>
      <c r="W3366" s="2">
        <v>5.9</v>
      </c>
    </row>
    <row r="3367" spans="1:23">
      <c r="A3367" s="5" t="s">
        <v>56</v>
      </c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 t="s">
        <v>90</v>
      </c>
      <c r="Q3367" s="5"/>
      <c r="R3367" s="5" t="s">
        <v>86</v>
      </c>
      <c r="S3367" s="5"/>
      <c r="T3367" s="5" t="s">
        <v>57</v>
      </c>
      <c r="U3367" s="5"/>
      <c r="V3367" s="5"/>
      <c r="W3367" s="5">
        <v>6.3</v>
      </c>
    </row>
    <row r="3368" spans="1:23">
      <c r="A3368" s="2" t="s">
        <v>56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 t="s">
        <v>90</v>
      </c>
      <c r="Q3368" s="2"/>
      <c r="R3368" s="2" t="s">
        <v>86</v>
      </c>
      <c r="S3368" s="2"/>
      <c r="T3368" s="2" t="s">
        <v>57</v>
      </c>
      <c r="U3368" s="2"/>
      <c r="V3368" s="2"/>
      <c r="W3368" s="2">
        <v>6.5</v>
      </c>
    </row>
    <row r="3369" spans="1:23">
      <c r="A3369" s="5" t="s">
        <v>56</v>
      </c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 t="s">
        <v>90</v>
      </c>
      <c r="Q3369" s="5"/>
      <c r="R3369" s="5" t="s">
        <v>86</v>
      </c>
      <c r="S3369" s="5"/>
      <c r="T3369" s="5" t="s">
        <v>57</v>
      </c>
      <c r="U3369" s="5"/>
      <c r="V3369" s="5"/>
      <c r="W3369" s="5">
        <v>6.8</v>
      </c>
    </row>
    <row r="3370" spans="1:23">
      <c r="A3370" s="2" t="s">
        <v>56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 t="s">
        <v>90</v>
      </c>
      <c r="Q3370" s="2"/>
      <c r="R3370" s="2" t="s">
        <v>86</v>
      </c>
      <c r="S3370" s="2"/>
      <c r="T3370" s="2" t="s">
        <v>57</v>
      </c>
      <c r="U3370" s="2"/>
      <c r="V3370" s="2"/>
      <c r="W3370" s="2">
        <v>7.1</v>
      </c>
    </row>
    <row r="3371" spans="1:23">
      <c r="A3371" s="2" t="s">
        <v>56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 t="s">
        <v>90</v>
      </c>
      <c r="Q3371" s="2"/>
      <c r="R3371" s="2" t="s">
        <v>86</v>
      </c>
      <c r="S3371" s="2"/>
      <c r="T3371" s="2" t="s">
        <v>57</v>
      </c>
      <c r="U3371" s="2"/>
      <c r="V3371" s="2"/>
      <c r="W3371" s="2">
        <v>7.7</v>
      </c>
    </row>
    <row r="3372" spans="1:23">
      <c r="A3372" s="2" t="s">
        <v>56</v>
      </c>
      <c r="B3372" s="2"/>
      <c r="C3372" s="2"/>
      <c r="D3372" s="2"/>
      <c r="E3372" s="2"/>
      <c r="F3372" s="2"/>
      <c r="G3372" s="2"/>
      <c r="H3372" s="2"/>
      <c r="I3372" s="2"/>
      <c r="J3372" s="2" t="s">
        <v>70</v>
      </c>
      <c r="K3372" s="2"/>
      <c r="L3372" s="2"/>
      <c r="M3372" s="2" t="s">
        <v>94</v>
      </c>
      <c r="N3372" s="2"/>
      <c r="O3372" s="2"/>
      <c r="P3372" s="2"/>
      <c r="Q3372" s="2"/>
      <c r="R3372" s="2" t="s">
        <v>86</v>
      </c>
      <c r="S3372" s="2"/>
      <c r="T3372" s="2" t="s">
        <v>57</v>
      </c>
      <c r="U3372" s="2"/>
      <c r="V3372" s="2"/>
      <c r="W3372" s="2">
        <v>5.7</v>
      </c>
    </row>
    <row r="3373" spans="1:23">
      <c r="A3373" s="2" t="s">
        <v>56</v>
      </c>
      <c r="B3373" s="2"/>
      <c r="C3373" s="2"/>
      <c r="D3373" s="2"/>
      <c r="E3373" s="2"/>
      <c r="F3373" s="2"/>
      <c r="G3373" s="2"/>
      <c r="H3373" s="2"/>
      <c r="I3373" s="2"/>
      <c r="J3373" s="2" t="s">
        <v>70</v>
      </c>
      <c r="K3373" s="2"/>
      <c r="L3373" s="2"/>
      <c r="M3373" s="2" t="s">
        <v>94</v>
      </c>
      <c r="N3373" s="2"/>
      <c r="O3373" s="2"/>
      <c r="P3373" s="2"/>
      <c r="Q3373" s="2"/>
      <c r="R3373" s="2" t="s">
        <v>86</v>
      </c>
      <c r="S3373" s="2"/>
      <c r="T3373" s="2" t="s">
        <v>57</v>
      </c>
      <c r="U3373" s="2"/>
      <c r="V3373" s="2"/>
      <c r="W3373" s="2">
        <v>6.5</v>
      </c>
    </row>
    <row r="3374" spans="1:23">
      <c r="A3374" s="5" t="s">
        <v>56</v>
      </c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 t="s">
        <v>94</v>
      </c>
      <c r="N3374" s="5"/>
      <c r="O3374" s="5"/>
      <c r="P3374" s="5"/>
      <c r="Q3374" s="5"/>
      <c r="R3374" s="5" t="s">
        <v>86</v>
      </c>
      <c r="S3374" s="5"/>
      <c r="T3374" s="5" t="s">
        <v>57</v>
      </c>
      <c r="U3374" s="5"/>
      <c r="V3374" s="5"/>
      <c r="W3374" s="5">
        <v>4.4000000000000004</v>
      </c>
    </row>
    <row r="3375" spans="1:23">
      <c r="A3375" s="2" t="s">
        <v>56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 t="s">
        <v>94</v>
      </c>
      <c r="N3375" s="2"/>
      <c r="O3375" s="2"/>
      <c r="P3375" s="2"/>
      <c r="Q3375" s="2"/>
      <c r="R3375" s="2" t="s">
        <v>86</v>
      </c>
      <c r="S3375" s="2"/>
      <c r="T3375" s="2" t="s">
        <v>57</v>
      </c>
      <c r="U3375" s="2"/>
      <c r="V3375" s="2"/>
      <c r="W3375" s="2">
        <v>4.4000000000000004</v>
      </c>
    </row>
    <row r="3376" spans="1:23">
      <c r="A3376" s="2" t="s">
        <v>56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 t="s">
        <v>94</v>
      </c>
      <c r="N3376" s="2"/>
      <c r="O3376" s="2"/>
      <c r="P3376" s="2"/>
      <c r="Q3376" s="2"/>
      <c r="R3376" s="2" t="s">
        <v>86</v>
      </c>
      <c r="S3376" s="2"/>
      <c r="T3376" s="2" t="s">
        <v>57</v>
      </c>
      <c r="U3376" s="2"/>
      <c r="V3376" s="2"/>
      <c r="W3376" s="2">
        <v>4.7</v>
      </c>
    </row>
    <row r="3377" spans="1:23">
      <c r="A3377" s="2" t="s">
        <v>56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 t="s">
        <v>94</v>
      </c>
      <c r="N3377" s="2"/>
      <c r="O3377" s="2"/>
      <c r="P3377" s="2"/>
      <c r="Q3377" s="2"/>
      <c r="R3377" s="2" t="s">
        <v>86</v>
      </c>
      <c r="S3377" s="2"/>
      <c r="T3377" s="2" t="s">
        <v>57</v>
      </c>
      <c r="U3377" s="2"/>
      <c r="V3377" s="2"/>
      <c r="W3377" s="2">
        <v>5.4</v>
      </c>
    </row>
    <row r="3378" spans="1:23">
      <c r="A3378" s="2" t="s">
        <v>56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 t="s">
        <v>94</v>
      </c>
      <c r="N3378" s="2"/>
      <c r="O3378" s="2"/>
      <c r="P3378" s="2"/>
      <c r="Q3378" s="2"/>
      <c r="R3378" s="2" t="s">
        <v>86</v>
      </c>
      <c r="S3378" s="2"/>
      <c r="T3378" s="2" t="s">
        <v>57</v>
      </c>
      <c r="U3378" s="2"/>
      <c r="V3378" s="2"/>
      <c r="W3378" s="2">
        <v>5.6</v>
      </c>
    </row>
    <row r="3379" spans="1:23">
      <c r="A3379" s="2" t="s">
        <v>56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 t="s">
        <v>94</v>
      </c>
      <c r="N3379" s="2"/>
      <c r="O3379" s="2"/>
      <c r="P3379" s="2"/>
      <c r="Q3379" s="2"/>
      <c r="R3379" s="2" t="s">
        <v>86</v>
      </c>
      <c r="S3379" s="2"/>
      <c r="T3379" s="2" t="s">
        <v>57</v>
      </c>
      <c r="U3379" s="2"/>
      <c r="V3379" s="2"/>
      <c r="W3379" s="2">
        <v>5.7</v>
      </c>
    </row>
    <row r="3380" spans="1:23">
      <c r="A3380" s="2" t="s">
        <v>56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 t="s">
        <v>94</v>
      </c>
      <c r="N3380" s="2"/>
      <c r="O3380" s="2"/>
      <c r="P3380" s="2"/>
      <c r="Q3380" s="2"/>
      <c r="R3380" s="2" t="s">
        <v>86</v>
      </c>
      <c r="S3380" s="2"/>
      <c r="T3380" s="2" t="s">
        <v>57</v>
      </c>
      <c r="U3380" s="2"/>
      <c r="V3380" s="2"/>
      <c r="W3380" s="2">
        <v>5.8</v>
      </c>
    </row>
    <row r="3381" spans="1:23">
      <c r="A3381" s="2" t="s">
        <v>56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 t="s">
        <v>94</v>
      </c>
      <c r="N3381" s="2"/>
      <c r="O3381" s="2"/>
      <c r="P3381" s="2"/>
      <c r="Q3381" s="2"/>
      <c r="R3381" s="2" t="s">
        <v>86</v>
      </c>
      <c r="S3381" s="2"/>
      <c r="T3381" s="2" t="s">
        <v>57</v>
      </c>
      <c r="U3381" s="2"/>
      <c r="V3381" s="2"/>
      <c r="W3381" s="2">
        <v>6</v>
      </c>
    </row>
    <row r="3382" spans="1:23">
      <c r="A3382" s="2" t="s">
        <v>56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 t="s">
        <v>94</v>
      </c>
      <c r="N3382" s="2"/>
      <c r="O3382" s="2"/>
      <c r="P3382" s="2"/>
      <c r="Q3382" s="2"/>
      <c r="R3382" s="2" t="s">
        <v>86</v>
      </c>
      <c r="S3382" s="2"/>
      <c r="T3382" s="2" t="s">
        <v>57</v>
      </c>
      <c r="U3382" s="2"/>
      <c r="V3382" s="2"/>
      <c r="W3382" s="2">
        <v>6.1</v>
      </c>
    </row>
    <row r="3383" spans="1:23">
      <c r="A3383" s="5" t="s">
        <v>56</v>
      </c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 t="s">
        <v>94</v>
      </c>
      <c r="N3383" s="5"/>
      <c r="O3383" s="5"/>
      <c r="P3383" s="5"/>
      <c r="Q3383" s="5"/>
      <c r="R3383" s="5" t="s">
        <v>86</v>
      </c>
      <c r="S3383" s="5"/>
      <c r="T3383" s="5" t="s">
        <v>57</v>
      </c>
      <c r="U3383" s="5"/>
      <c r="V3383" s="5"/>
      <c r="W3383" s="5">
        <v>6.2</v>
      </c>
    </row>
    <row r="3384" spans="1:23">
      <c r="A3384" s="2" t="s">
        <v>56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 t="s">
        <v>94</v>
      </c>
      <c r="N3384" s="2"/>
      <c r="O3384" s="2"/>
      <c r="P3384" s="2"/>
      <c r="Q3384" s="2"/>
      <c r="R3384" s="2" t="s">
        <v>86</v>
      </c>
      <c r="S3384" s="2"/>
      <c r="T3384" s="2" t="s">
        <v>57</v>
      </c>
      <c r="U3384" s="2"/>
      <c r="V3384" s="2"/>
      <c r="W3384" s="2">
        <v>6.3</v>
      </c>
    </row>
    <row r="3385" spans="1:23">
      <c r="A3385" s="5" t="s">
        <v>56</v>
      </c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 t="s">
        <v>94</v>
      </c>
      <c r="N3385" s="5"/>
      <c r="O3385" s="5"/>
      <c r="P3385" s="5"/>
      <c r="Q3385" s="5"/>
      <c r="R3385" s="5" t="s">
        <v>86</v>
      </c>
      <c r="S3385" s="5"/>
      <c r="T3385" s="5" t="s">
        <v>57</v>
      </c>
      <c r="U3385" s="5"/>
      <c r="V3385" s="5"/>
      <c r="W3385" s="5">
        <v>6.5</v>
      </c>
    </row>
    <row r="3386" spans="1:23">
      <c r="A3386" s="2" t="s">
        <v>56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 t="s">
        <v>94</v>
      </c>
      <c r="N3386" s="2"/>
      <c r="O3386" s="2"/>
      <c r="P3386" s="2"/>
      <c r="Q3386" s="2"/>
      <c r="R3386" s="2" t="s">
        <v>86</v>
      </c>
      <c r="S3386" s="2"/>
      <c r="T3386" s="2" t="s">
        <v>57</v>
      </c>
      <c r="U3386" s="2"/>
      <c r="V3386" s="2"/>
      <c r="W3386" s="2">
        <v>6.5</v>
      </c>
    </row>
    <row r="3387" spans="1:23">
      <c r="A3387" s="2" t="s">
        <v>56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 t="s">
        <v>94</v>
      </c>
      <c r="N3387" s="2"/>
      <c r="O3387" s="2"/>
      <c r="P3387" s="2"/>
      <c r="Q3387" s="2"/>
      <c r="R3387" s="2" t="s">
        <v>86</v>
      </c>
      <c r="S3387" s="2"/>
      <c r="T3387" s="2" t="s">
        <v>57</v>
      </c>
      <c r="U3387" s="2"/>
      <c r="V3387" s="2"/>
      <c r="W3387" s="2">
        <v>6.7</v>
      </c>
    </row>
    <row r="3388" spans="1:23">
      <c r="A3388" s="2" t="s">
        <v>56</v>
      </c>
      <c r="B3388" s="2"/>
      <c r="C3388" s="2"/>
      <c r="D3388" s="2"/>
      <c r="E3388" s="2"/>
      <c r="F3388" s="2"/>
      <c r="G3388" s="2"/>
      <c r="H3388" s="2"/>
      <c r="I3388" s="2"/>
      <c r="J3388" s="2" t="s">
        <v>70</v>
      </c>
      <c r="K3388" s="2"/>
      <c r="L3388" s="2"/>
      <c r="M3388" s="2"/>
      <c r="N3388" s="2"/>
      <c r="O3388" s="2"/>
      <c r="P3388" s="2"/>
      <c r="Q3388" s="2"/>
      <c r="R3388" s="2" t="s">
        <v>86</v>
      </c>
      <c r="S3388" s="2"/>
      <c r="T3388" s="2" t="s">
        <v>57</v>
      </c>
      <c r="U3388" s="2"/>
      <c r="V3388" s="2"/>
      <c r="W3388" s="2">
        <v>5.0999999999999996</v>
      </c>
    </row>
    <row r="3389" spans="1:23">
      <c r="A3389" s="5" t="s">
        <v>56</v>
      </c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 t="s">
        <v>86</v>
      </c>
      <c r="S3389" s="5"/>
      <c r="T3389" s="5" t="s">
        <v>57</v>
      </c>
      <c r="U3389" s="5"/>
      <c r="V3389" s="5"/>
      <c r="W3389" s="5">
        <v>4.4000000000000004</v>
      </c>
    </row>
    <row r="3390" spans="1:23">
      <c r="A3390" s="5" t="s">
        <v>56</v>
      </c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 t="s">
        <v>86</v>
      </c>
      <c r="S3390" s="5"/>
      <c r="T3390" s="5" t="s">
        <v>57</v>
      </c>
      <c r="U3390" s="5"/>
      <c r="V3390" s="5"/>
      <c r="W3390" s="5">
        <v>5.7</v>
      </c>
    </row>
    <row r="3391" spans="1:23">
      <c r="A3391" s="2" t="s">
        <v>56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 t="s">
        <v>86</v>
      </c>
      <c r="S3391" s="2"/>
      <c r="T3391" s="2" t="s">
        <v>57</v>
      </c>
      <c r="U3391" s="2"/>
      <c r="V3391" s="2"/>
      <c r="W3391" s="2">
        <v>5.8</v>
      </c>
    </row>
    <row r="3392" spans="1:23">
      <c r="A3392" s="2" t="s">
        <v>56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 t="s">
        <v>86</v>
      </c>
      <c r="S3392" s="2"/>
      <c r="T3392" s="2" t="s">
        <v>57</v>
      </c>
      <c r="U3392" s="2"/>
      <c r="V3392" s="2"/>
      <c r="W3392" s="2">
        <v>5.8</v>
      </c>
    </row>
    <row r="3393" spans="1:23">
      <c r="A3393" s="5" t="s">
        <v>56</v>
      </c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 t="s">
        <v>86</v>
      </c>
      <c r="S3393" s="5"/>
      <c r="T3393" s="5" t="s">
        <v>57</v>
      </c>
      <c r="U3393" s="5"/>
      <c r="V3393" s="5"/>
      <c r="W3393" s="5">
        <v>5.9</v>
      </c>
    </row>
    <row r="3394" spans="1:23">
      <c r="A3394" s="5" t="s">
        <v>56</v>
      </c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 t="s">
        <v>86</v>
      </c>
      <c r="S3394" s="5"/>
      <c r="T3394" s="5" t="s">
        <v>57</v>
      </c>
      <c r="U3394" s="5"/>
      <c r="V3394" s="5"/>
      <c r="W3394" s="5">
        <v>6</v>
      </c>
    </row>
    <row r="3395" spans="1:23">
      <c r="A3395" s="5" t="s">
        <v>56</v>
      </c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 t="s">
        <v>86</v>
      </c>
      <c r="S3395" s="5"/>
      <c r="T3395" s="5" t="s">
        <v>57</v>
      </c>
      <c r="U3395" s="5"/>
      <c r="V3395" s="5"/>
      <c r="W3395" s="5">
        <v>6.3</v>
      </c>
    </row>
    <row r="3396" spans="1:23">
      <c r="A3396" s="2" t="s">
        <v>56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 t="s">
        <v>86</v>
      </c>
      <c r="S3396" s="2"/>
      <c r="T3396" s="2" t="s">
        <v>57</v>
      </c>
      <c r="U3396" s="2"/>
      <c r="V3396" s="2"/>
      <c r="W3396" s="2">
        <v>6.4</v>
      </c>
    </row>
    <row r="3397" spans="1:23">
      <c r="A3397" s="5" t="s">
        <v>56</v>
      </c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 t="s">
        <v>86</v>
      </c>
      <c r="S3397" s="5"/>
      <c r="T3397" s="5" t="s">
        <v>57</v>
      </c>
      <c r="U3397" s="5"/>
      <c r="V3397" s="5"/>
      <c r="W3397" s="5">
        <v>6.4</v>
      </c>
    </row>
    <row r="3398" spans="1:23">
      <c r="A3398" s="5" t="s">
        <v>56</v>
      </c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 t="s">
        <v>86</v>
      </c>
      <c r="S3398" s="5"/>
      <c r="T3398" s="5" t="s">
        <v>57</v>
      </c>
      <c r="U3398" s="5"/>
      <c r="V3398" s="5"/>
      <c r="W3398" s="5">
        <v>6.4</v>
      </c>
    </row>
    <row r="3399" spans="1:23">
      <c r="A3399" s="5" t="s">
        <v>56</v>
      </c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 t="s">
        <v>86</v>
      </c>
      <c r="S3399" s="5"/>
      <c r="T3399" s="5" t="s">
        <v>57</v>
      </c>
      <c r="U3399" s="5"/>
      <c r="V3399" s="5"/>
      <c r="W3399" s="5">
        <v>6.4</v>
      </c>
    </row>
    <row r="3400" spans="1:23">
      <c r="A3400" s="2" t="s">
        <v>56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 t="s">
        <v>86</v>
      </c>
      <c r="S3400" s="2"/>
      <c r="T3400" s="2" t="s">
        <v>57</v>
      </c>
      <c r="U3400" s="2"/>
      <c r="V3400" s="2"/>
      <c r="W3400" s="2">
        <v>6.7</v>
      </c>
    </row>
    <row r="3401" spans="1:23">
      <c r="A3401" s="5" t="s">
        <v>56</v>
      </c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 t="s">
        <v>86</v>
      </c>
      <c r="S3401" s="5"/>
      <c r="T3401" s="5" t="s">
        <v>57</v>
      </c>
      <c r="U3401" s="5"/>
      <c r="V3401" s="5"/>
      <c r="W3401" s="5">
        <v>8</v>
      </c>
    </row>
    <row r="3402" spans="1:23">
      <c r="A3402" s="5" t="s">
        <v>56</v>
      </c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 t="s">
        <v>87</v>
      </c>
      <c r="R3402" s="5"/>
      <c r="S3402" s="5"/>
      <c r="T3402" s="5" t="s">
        <v>57</v>
      </c>
      <c r="U3402" s="5"/>
      <c r="V3402" s="5"/>
      <c r="W3402" s="5">
        <v>6</v>
      </c>
    </row>
    <row r="3403" spans="1:23">
      <c r="A3403" s="5" t="s">
        <v>56</v>
      </c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 t="s">
        <v>87</v>
      </c>
      <c r="R3403" s="5"/>
      <c r="S3403" s="5"/>
      <c r="T3403" s="5" t="s">
        <v>57</v>
      </c>
      <c r="U3403" s="5"/>
      <c r="V3403" s="5"/>
      <c r="W3403" s="5">
        <v>6</v>
      </c>
    </row>
    <row r="3404" spans="1:23">
      <c r="A3404" s="5" t="s">
        <v>56</v>
      </c>
      <c r="B3404" s="5"/>
      <c r="C3404" s="5"/>
      <c r="D3404" s="5"/>
      <c r="E3404" s="5"/>
      <c r="F3404" s="5"/>
      <c r="G3404" s="5"/>
      <c r="H3404" s="5"/>
      <c r="I3404" s="5"/>
      <c r="J3404" s="5" t="s">
        <v>70</v>
      </c>
      <c r="K3404" s="5"/>
      <c r="L3404" s="5"/>
      <c r="M3404" s="5" t="s">
        <v>94</v>
      </c>
      <c r="N3404" s="5"/>
      <c r="O3404" s="5"/>
      <c r="P3404" s="5" t="s">
        <v>90</v>
      </c>
      <c r="Q3404" s="5"/>
      <c r="R3404" s="5"/>
      <c r="S3404" s="5"/>
      <c r="T3404" s="5" t="s">
        <v>57</v>
      </c>
      <c r="U3404" s="5"/>
      <c r="V3404" s="5"/>
      <c r="W3404" s="5">
        <v>6.6</v>
      </c>
    </row>
    <row r="3405" spans="1:23">
      <c r="A3405" s="2" t="s">
        <v>56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 t="s">
        <v>90</v>
      </c>
      <c r="Q3405" s="2"/>
      <c r="R3405" s="2"/>
      <c r="S3405" s="2"/>
      <c r="T3405" s="2" t="s">
        <v>57</v>
      </c>
      <c r="U3405" s="2"/>
      <c r="V3405" s="2"/>
      <c r="W3405" s="2">
        <v>5</v>
      </c>
    </row>
    <row r="3406" spans="1:23">
      <c r="A3406" s="5" t="s">
        <v>56</v>
      </c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 t="s">
        <v>90</v>
      </c>
      <c r="Q3406" s="5"/>
      <c r="R3406" s="5"/>
      <c r="S3406" s="5"/>
      <c r="T3406" s="5" t="s">
        <v>57</v>
      </c>
      <c r="U3406" s="5"/>
      <c r="V3406" s="5"/>
      <c r="W3406" s="5">
        <v>5.0999999999999996</v>
      </c>
    </row>
    <row r="3407" spans="1:23">
      <c r="A3407" s="2" t="s">
        <v>56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 t="s">
        <v>90</v>
      </c>
      <c r="Q3407" s="2"/>
      <c r="R3407" s="2"/>
      <c r="S3407" s="2"/>
      <c r="T3407" s="2" t="s">
        <v>57</v>
      </c>
      <c r="U3407" s="2"/>
      <c r="V3407" s="2"/>
      <c r="W3407" s="2">
        <v>6.6</v>
      </c>
    </row>
    <row r="3408" spans="1:23">
      <c r="A3408" s="2" t="s">
        <v>56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 t="s">
        <v>90</v>
      </c>
      <c r="Q3408" s="2"/>
      <c r="R3408" s="2"/>
      <c r="S3408" s="2"/>
      <c r="T3408" s="2" t="s">
        <v>57</v>
      </c>
      <c r="U3408" s="2"/>
      <c r="V3408" s="2"/>
      <c r="W3408" s="2">
        <v>6.9</v>
      </c>
    </row>
    <row r="3409" spans="1:23">
      <c r="A3409" s="5" t="s">
        <v>56</v>
      </c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 t="s">
        <v>90</v>
      </c>
      <c r="Q3409" s="5"/>
      <c r="R3409" s="5"/>
      <c r="S3409" s="5"/>
      <c r="T3409" s="5" t="s">
        <v>57</v>
      </c>
      <c r="U3409" s="5"/>
      <c r="V3409" s="5"/>
      <c r="W3409" s="5">
        <v>6.9</v>
      </c>
    </row>
    <row r="3410" spans="1:23">
      <c r="A3410" s="5" t="s">
        <v>56</v>
      </c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 t="s">
        <v>90</v>
      </c>
      <c r="Q3410" s="5"/>
      <c r="R3410" s="5"/>
      <c r="S3410" s="5"/>
      <c r="T3410" s="5" t="s">
        <v>57</v>
      </c>
      <c r="U3410" s="5"/>
      <c r="V3410" s="5"/>
      <c r="W3410" s="5">
        <v>7</v>
      </c>
    </row>
    <row r="3411" spans="1:23">
      <c r="A3411" s="5" t="s">
        <v>56</v>
      </c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 t="s">
        <v>90</v>
      </c>
      <c r="Q3411" s="5"/>
      <c r="R3411" s="5"/>
      <c r="S3411" s="5"/>
      <c r="T3411" s="5" t="s">
        <v>57</v>
      </c>
      <c r="U3411" s="5"/>
      <c r="V3411" s="5"/>
      <c r="W3411" s="5">
        <v>7.8</v>
      </c>
    </row>
    <row r="3412" spans="1:23">
      <c r="A3412" s="2" t="s">
        <v>56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 t="s">
        <v>90</v>
      </c>
      <c r="Q3412" s="2"/>
      <c r="R3412" s="2"/>
      <c r="S3412" s="2"/>
      <c r="T3412" s="2" t="s">
        <v>57</v>
      </c>
      <c r="U3412" s="2"/>
      <c r="V3412" s="2"/>
      <c r="W3412" s="2">
        <v>7.9</v>
      </c>
    </row>
    <row r="3413" spans="1:23">
      <c r="A3413" s="5" t="s">
        <v>56</v>
      </c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 t="s">
        <v>90</v>
      </c>
      <c r="Q3413" s="5"/>
      <c r="R3413" s="5"/>
      <c r="S3413" s="5"/>
      <c r="T3413" s="5" t="s">
        <v>57</v>
      </c>
      <c r="U3413" s="5"/>
      <c r="V3413" s="5"/>
      <c r="W3413" s="5">
        <v>8.1</v>
      </c>
    </row>
    <row r="3414" spans="1:23">
      <c r="A3414" s="2" t="s">
        <v>56</v>
      </c>
      <c r="B3414" s="2"/>
      <c r="C3414" s="2"/>
      <c r="D3414" s="2"/>
      <c r="E3414" s="2"/>
      <c r="F3414" s="2"/>
      <c r="G3414" s="2"/>
      <c r="H3414" s="2"/>
      <c r="I3414" s="2"/>
      <c r="J3414" s="2" t="s">
        <v>70</v>
      </c>
      <c r="K3414" s="2"/>
      <c r="L3414" s="2"/>
      <c r="M3414" s="2" t="s">
        <v>94</v>
      </c>
      <c r="N3414" s="2"/>
      <c r="O3414" s="2"/>
      <c r="P3414" s="2"/>
      <c r="Q3414" s="2"/>
      <c r="R3414" s="2"/>
      <c r="S3414" s="2"/>
      <c r="T3414" s="2" t="s">
        <v>57</v>
      </c>
      <c r="U3414" s="2"/>
      <c r="V3414" s="2"/>
      <c r="W3414" s="2">
        <v>4.9000000000000004</v>
      </c>
    </row>
    <row r="3415" spans="1:23">
      <c r="A3415" s="5" t="s">
        <v>56</v>
      </c>
      <c r="B3415" s="5"/>
      <c r="C3415" s="5"/>
      <c r="D3415" s="5"/>
      <c r="E3415" s="5"/>
      <c r="F3415" s="5"/>
      <c r="G3415" s="5"/>
      <c r="H3415" s="5"/>
      <c r="I3415" s="5"/>
      <c r="J3415" s="5" t="s">
        <v>70</v>
      </c>
      <c r="K3415" s="5"/>
      <c r="L3415" s="5"/>
      <c r="M3415" s="5" t="s">
        <v>94</v>
      </c>
      <c r="N3415" s="5"/>
      <c r="O3415" s="5"/>
      <c r="P3415" s="5"/>
      <c r="Q3415" s="5"/>
      <c r="R3415" s="5"/>
      <c r="S3415" s="5"/>
      <c r="T3415" s="5" t="s">
        <v>57</v>
      </c>
      <c r="U3415" s="5"/>
      <c r="V3415" s="5"/>
      <c r="W3415" s="5">
        <v>5.3</v>
      </c>
    </row>
    <row r="3416" spans="1:23">
      <c r="A3416" s="5" t="s">
        <v>56</v>
      </c>
      <c r="B3416" s="5"/>
      <c r="C3416" s="5"/>
      <c r="D3416" s="5"/>
      <c r="E3416" s="5"/>
      <c r="F3416" s="5"/>
      <c r="G3416" s="5"/>
      <c r="H3416" s="5"/>
      <c r="I3416" s="5"/>
      <c r="J3416" s="5" t="s">
        <v>70</v>
      </c>
      <c r="K3416" s="5"/>
      <c r="L3416" s="5"/>
      <c r="M3416" s="5" t="s">
        <v>94</v>
      </c>
      <c r="N3416" s="5"/>
      <c r="O3416" s="5"/>
      <c r="P3416" s="5"/>
      <c r="Q3416" s="5"/>
      <c r="R3416" s="5"/>
      <c r="S3416" s="5"/>
      <c r="T3416" s="5" t="s">
        <v>57</v>
      </c>
      <c r="U3416" s="5"/>
      <c r="V3416" s="5"/>
      <c r="W3416" s="5">
        <v>6.2</v>
      </c>
    </row>
    <row r="3417" spans="1:23">
      <c r="A3417" s="2" t="s">
        <v>56</v>
      </c>
      <c r="B3417" s="2"/>
      <c r="C3417" s="2"/>
      <c r="D3417" s="2"/>
      <c r="E3417" s="2"/>
      <c r="F3417" s="2"/>
      <c r="G3417" s="2"/>
      <c r="H3417" s="2"/>
      <c r="I3417" s="2"/>
      <c r="J3417" s="2" t="s">
        <v>70</v>
      </c>
      <c r="K3417" s="2"/>
      <c r="L3417" s="2"/>
      <c r="M3417" s="2" t="s">
        <v>94</v>
      </c>
      <c r="N3417" s="2"/>
      <c r="O3417" s="2"/>
      <c r="P3417" s="2"/>
      <c r="Q3417" s="2"/>
      <c r="R3417" s="2"/>
      <c r="S3417" s="2"/>
      <c r="T3417" s="2" t="s">
        <v>57</v>
      </c>
      <c r="U3417" s="2"/>
      <c r="V3417" s="2"/>
      <c r="W3417" s="2">
        <v>6.6</v>
      </c>
    </row>
    <row r="3418" spans="1:23">
      <c r="A3418" s="5" t="s">
        <v>56</v>
      </c>
      <c r="B3418" s="5"/>
      <c r="C3418" s="5"/>
      <c r="D3418" s="5"/>
      <c r="E3418" s="5"/>
      <c r="F3418" s="5"/>
      <c r="G3418" s="5"/>
      <c r="H3418" s="5"/>
      <c r="I3418" s="5"/>
      <c r="J3418" s="5" t="s">
        <v>70</v>
      </c>
      <c r="K3418" s="5"/>
      <c r="L3418" s="5"/>
      <c r="M3418" s="5" t="s">
        <v>94</v>
      </c>
      <c r="N3418" s="5"/>
      <c r="O3418" s="5"/>
      <c r="P3418" s="5"/>
      <c r="Q3418" s="5"/>
      <c r="R3418" s="5"/>
      <c r="S3418" s="5"/>
      <c r="T3418" s="5" t="s">
        <v>57</v>
      </c>
      <c r="U3418" s="5"/>
      <c r="V3418" s="5"/>
      <c r="W3418" s="5">
        <v>6.7</v>
      </c>
    </row>
    <row r="3419" spans="1:23">
      <c r="A3419" s="2" t="s">
        <v>56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 t="s">
        <v>94</v>
      </c>
      <c r="N3419" s="2"/>
      <c r="O3419" s="2"/>
      <c r="P3419" s="2"/>
      <c r="Q3419" s="2"/>
      <c r="R3419" s="2"/>
      <c r="S3419" s="2"/>
      <c r="T3419" s="2" t="s">
        <v>57</v>
      </c>
      <c r="U3419" s="2"/>
      <c r="V3419" s="2"/>
      <c r="W3419" s="2">
        <v>5.8</v>
      </c>
    </row>
    <row r="3420" spans="1:23">
      <c r="A3420" s="2" t="s">
        <v>56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 t="s">
        <v>94</v>
      </c>
      <c r="N3420" s="2"/>
      <c r="O3420" s="2"/>
      <c r="P3420" s="2"/>
      <c r="Q3420" s="2"/>
      <c r="R3420" s="2"/>
      <c r="S3420" s="2"/>
      <c r="T3420" s="2" t="s">
        <v>57</v>
      </c>
      <c r="U3420" s="2"/>
      <c r="V3420" s="2"/>
      <c r="W3420" s="2">
        <v>6.1</v>
      </c>
    </row>
    <row r="3421" spans="1:23">
      <c r="A3421" s="2" t="s">
        <v>56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 t="s">
        <v>94</v>
      </c>
      <c r="N3421" s="2"/>
      <c r="O3421" s="2"/>
      <c r="P3421" s="2"/>
      <c r="Q3421" s="2"/>
      <c r="R3421" s="2"/>
      <c r="S3421" s="2"/>
      <c r="T3421" s="2" t="s">
        <v>57</v>
      </c>
      <c r="U3421" s="2"/>
      <c r="V3421" s="2"/>
      <c r="W3421" s="2">
        <v>6.1</v>
      </c>
    </row>
    <row r="3422" spans="1:23">
      <c r="A3422" s="5" t="s">
        <v>56</v>
      </c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 t="s">
        <v>94</v>
      </c>
      <c r="N3422" s="5"/>
      <c r="O3422" s="5"/>
      <c r="P3422" s="5"/>
      <c r="Q3422" s="5"/>
      <c r="R3422" s="5"/>
      <c r="S3422" s="5"/>
      <c r="T3422" s="5" t="s">
        <v>57</v>
      </c>
      <c r="U3422" s="5"/>
      <c r="V3422" s="5"/>
      <c r="W3422" s="5">
        <v>7.4</v>
      </c>
    </row>
    <row r="3423" spans="1:23">
      <c r="A3423" s="2" t="s">
        <v>56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 t="s">
        <v>94</v>
      </c>
      <c r="N3423" s="2"/>
      <c r="O3423" s="2"/>
      <c r="P3423" s="2"/>
      <c r="Q3423" s="2"/>
      <c r="R3423" s="2"/>
      <c r="S3423" s="2"/>
      <c r="T3423" s="2" t="s">
        <v>57</v>
      </c>
      <c r="U3423" s="2"/>
      <c r="V3423" s="2"/>
      <c r="W3423" s="2">
        <v>7.4</v>
      </c>
    </row>
    <row r="3424" spans="1:23">
      <c r="A3424" s="2" t="s">
        <v>56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 t="s">
        <v>94</v>
      </c>
      <c r="N3424" s="2"/>
      <c r="O3424" s="2"/>
      <c r="P3424" s="2"/>
      <c r="Q3424" s="2"/>
      <c r="R3424" s="2"/>
      <c r="S3424" s="2"/>
      <c r="T3424" s="2" t="s">
        <v>57</v>
      </c>
      <c r="U3424" s="2"/>
      <c r="V3424" s="2"/>
      <c r="W3424" s="2">
        <v>7.6</v>
      </c>
    </row>
    <row r="3425" spans="1:23">
      <c r="A3425" s="2" t="s">
        <v>56</v>
      </c>
      <c r="B3425" s="2"/>
      <c r="C3425" s="2"/>
      <c r="D3425" s="2"/>
      <c r="E3425" s="2"/>
      <c r="F3425" s="2"/>
      <c r="G3425" s="2"/>
      <c r="H3425" s="2"/>
      <c r="I3425" s="2"/>
      <c r="J3425" s="2" t="s">
        <v>70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 t="s">
        <v>57</v>
      </c>
      <c r="U3425" s="2"/>
      <c r="V3425" s="2"/>
      <c r="W3425" s="2">
        <v>4.3</v>
      </c>
    </row>
    <row r="3426" spans="1:23">
      <c r="A3426" s="5" t="s">
        <v>56</v>
      </c>
      <c r="B3426" s="5"/>
      <c r="C3426" s="5"/>
      <c r="D3426" s="5"/>
      <c r="E3426" s="5"/>
      <c r="F3426" s="5"/>
      <c r="G3426" s="5"/>
      <c r="H3426" s="5"/>
      <c r="I3426" s="5"/>
      <c r="J3426" s="5" t="s">
        <v>70</v>
      </c>
      <c r="K3426" s="5"/>
      <c r="L3426" s="5"/>
      <c r="M3426" s="5"/>
      <c r="N3426" s="5"/>
      <c r="O3426" s="5"/>
      <c r="P3426" s="5"/>
      <c r="Q3426" s="5"/>
      <c r="R3426" s="5"/>
      <c r="S3426" s="5"/>
      <c r="T3426" s="5" t="s">
        <v>57</v>
      </c>
      <c r="U3426" s="5"/>
      <c r="V3426" s="5"/>
      <c r="W3426" s="5">
        <v>5.2</v>
      </c>
    </row>
    <row r="3427" spans="1:23">
      <c r="A3427" s="5" t="s">
        <v>56</v>
      </c>
      <c r="B3427" s="5"/>
      <c r="C3427" s="5"/>
      <c r="D3427" s="5"/>
      <c r="E3427" s="5"/>
      <c r="F3427" s="5"/>
      <c r="G3427" s="5"/>
      <c r="H3427" s="5"/>
      <c r="I3427" s="5"/>
      <c r="J3427" s="5" t="s">
        <v>70</v>
      </c>
      <c r="K3427" s="5"/>
      <c r="L3427" s="5"/>
      <c r="M3427" s="5"/>
      <c r="N3427" s="5"/>
      <c r="O3427" s="5"/>
      <c r="P3427" s="5"/>
      <c r="Q3427" s="5"/>
      <c r="R3427" s="5"/>
      <c r="S3427" s="5"/>
      <c r="T3427" s="5" t="s">
        <v>57</v>
      </c>
      <c r="U3427" s="5"/>
      <c r="V3427" s="5"/>
      <c r="W3427" s="5">
        <v>5.5</v>
      </c>
    </row>
    <row r="3428" spans="1:23">
      <c r="A3428" s="5" t="s">
        <v>56</v>
      </c>
      <c r="B3428" s="5"/>
      <c r="C3428" s="5"/>
      <c r="D3428" s="5"/>
      <c r="E3428" s="5"/>
      <c r="F3428" s="5"/>
      <c r="G3428" s="5"/>
      <c r="H3428" s="5"/>
      <c r="I3428" s="5"/>
      <c r="J3428" s="5" t="s">
        <v>70</v>
      </c>
      <c r="K3428" s="5"/>
      <c r="L3428" s="5"/>
      <c r="M3428" s="5"/>
      <c r="N3428" s="5"/>
      <c r="O3428" s="5"/>
      <c r="P3428" s="5"/>
      <c r="Q3428" s="5"/>
      <c r="R3428" s="5"/>
      <c r="S3428" s="5"/>
      <c r="T3428" s="5" t="s">
        <v>57</v>
      </c>
      <c r="U3428" s="5"/>
      <c r="V3428" s="5"/>
      <c r="W3428" s="5">
        <v>7</v>
      </c>
    </row>
    <row r="3429" spans="1:23">
      <c r="A3429" s="5" t="s">
        <v>56</v>
      </c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 t="s">
        <v>57</v>
      </c>
      <c r="U3429" s="5"/>
      <c r="V3429" s="5"/>
      <c r="W3429" s="5">
        <v>4.7</v>
      </c>
    </row>
    <row r="3430" spans="1:23">
      <c r="A3430" s="2" t="s">
        <v>56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 t="s">
        <v>57</v>
      </c>
      <c r="U3430" s="2"/>
      <c r="V3430" s="2"/>
      <c r="W3430" s="2">
        <v>4.9000000000000004</v>
      </c>
    </row>
    <row r="3431" spans="1:23">
      <c r="A3431" s="2" t="s">
        <v>56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 t="s">
        <v>57</v>
      </c>
      <c r="U3431" s="2"/>
      <c r="V3431" s="2"/>
      <c r="W3431" s="2">
        <v>4.9000000000000004</v>
      </c>
    </row>
    <row r="3432" spans="1:23">
      <c r="A3432" s="5" t="s">
        <v>56</v>
      </c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 t="s">
        <v>57</v>
      </c>
      <c r="U3432" s="5"/>
      <c r="V3432" s="5"/>
      <c r="W3432" s="5">
        <v>5.3</v>
      </c>
    </row>
    <row r="3433" spans="1:23">
      <c r="A3433" s="5" t="s">
        <v>56</v>
      </c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 t="s">
        <v>57</v>
      </c>
      <c r="U3433" s="5"/>
      <c r="V3433" s="5"/>
      <c r="W3433" s="5">
        <v>5.4</v>
      </c>
    </row>
    <row r="3434" spans="1:23">
      <c r="A3434" s="5" t="s">
        <v>56</v>
      </c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 t="s">
        <v>57</v>
      </c>
      <c r="U3434" s="5"/>
      <c r="V3434" s="5"/>
      <c r="W3434" s="5">
        <v>5.7</v>
      </c>
    </row>
    <row r="3435" spans="1:23">
      <c r="A3435" s="2" t="s">
        <v>56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 t="s">
        <v>57</v>
      </c>
      <c r="U3435" s="2"/>
      <c r="V3435" s="2"/>
      <c r="W3435" s="2">
        <v>5.8</v>
      </c>
    </row>
    <row r="3436" spans="1:23">
      <c r="A3436" s="5" t="s">
        <v>56</v>
      </c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 t="s">
        <v>57</v>
      </c>
      <c r="U3436" s="5"/>
      <c r="V3436" s="5"/>
      <c r="W3436" s="5">
        <v>5.8</v>
      </c>
    </row>
    <row r="3437" spans="1:23">
      <c r="A3437" s="2" t="s">
        <v>56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 t="s">
        <v>57</v>
      </c>
      <c r="U3437" s="2"/>
      <c r="V3437" s="2"/>
      <c r="W3437" s="2">
        <v>5.9</v>
      </c>
    </row>
    <row r="3438" spans="1:23">
      <c r="A3438" s="5" t="s">
        <v>56</v>
      </c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 t="s">
        <v>57</v>
      </c>
      <c r="U3438" s="5"/>
      <c r="V3438" s="5"/>
      <c r="W3438" s="5">
        <v>6</v>
      </c>
    </row>
    <row r="3439" spans="1:23">
      <c r="A3439" s="5" t="s">
        <v>56</v>
      </c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 t="s">
        <v>57</v>
      </c>
      <c r="U3439" s="5"/>
      <c r="V3439" s="5"/>
      <c r="W3439" s="5">
        <v>6.3</v>
      </c>
    </row>
    <row r="3440" spans="1:23">
      <c r="A3440" s="2" t="s">
        <v>56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 t="s">
        <v>57</v>
      </c>
      <c r="U3440" s="2"/>
      <c r="V3440" s="2"/>
      <c r="W3440" s="2">
        <v>6.5</v>
      </c>
    </row>
    <row r="3441" spans="1:23">
      <c r="A3441" s="2" t="s">
        <v>56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 t="s">
        <v>57</v>
      </c>
      <c r="U3441" s="2"/>
      <c r="V3441" s="2"/>
      <c r="W3441" s="2">
        <v>6.5</v>
      </c>
    </row>
    <row r="3442" spans="1:23">
      <c r="A3442" s="2" t="s">
        <v>56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 t="s">
        <v>57</v>
      </c>
      <c r="U3442" s="2"/>
      <c r="V3442" s="2"/>
      <c r="W3442" s="2">
        <v>6.5</v>
      </c>
    </row>
    <row r="3443" spans="1:23">
      <c r="A3443" s="5" t="s">
        <v>56</v>
      </c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 t="s">
        <v>57</v>
      </c>
      <c r="U3443" s="5"/>
      <c r="V3443" s="5"/>
      <c r="W3443" s="5">
        <v>6.8</v>
      </c>
    </row>
    <row r="3444" spans="1:23">
      <c r="A3444" s="2" t="s">
        <v>56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 t="s">
        <v>57</v>
      </c>
      <c r="U3444" s="2"/>
      <c r="V3444" s="2"/>
      <c r="W3444" s="2">
        <v>6.8</v>
      </c>
    </row>
    <row r="3445" spans="1:23">
      <c r="A3445" s="2" t="s">
        <v>56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 t="s">
        <v>57</v>
      </c>
      <c r="U3445" s="2"/>
      <c r="V3445" s="2"/>
      <c r="W3445" s="2">
        <v>6.9</v>
      </c>
    </row>
    <row r="3446" spans="1:23">
      <c r="A3446" s="5" t="s">
        <v>56</v>
      </c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 t="s">
        <v>57</v>
      </c>
      <c r="U3446" s="5"/>
      <c r="V3446" s="5"/>
      <c r="W3446" s="5">
        <v>7.1</v>
      </c>
    </row>
    <row r="3447" spans="1:23">
      <c r="A3447" s="5" t="s">
        <v>56</v>
      </c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 t="s">
        <v>57</v>
      </c>
      <c r="U3447" s="5"/>
      <c r="V3447" s="5"/>
      <c r="W3447" s="5">
        <v>7.1</v>
      </c>
    </row>
    <row r="3448" spans="1:23">
      <c r="A3448" s="5" t="s">
        <v>56</v>
      </c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 t="s">
        <v>57</v>
      </c>
      <c r="U3448" s="5"/>
      <c r="V3448" s="5"/>
      <c r="W3448" s="5">
        <v>7.9</v>
      </c>
    </row>
    <row r="3449" spans="1:23">
      <c r="A3449" s="5" t="s">
        <v>56</v>
      </c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 t="s">
        <v>57</v>
      </c>
      <c r="U3449" s="5"/>
      <c r="V3449" s="5"/>
      <c r="W3449" s="5">
        <v>8.1999999999999993</v>
      </c>
    </row>
    <row r="3450" spans="1:23">
      <c r="A3450" s="2" t="s">
        <v>56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 t="s">
        <v>57</v>
      </c>
      <c r="U3450" s="2"/>
      <c r="V3450" s="2"/>
      <c r="W3450" s="2">
        <v>8.5</v>
      </c>
    </row>
    <row r="3451" spans="1:23">
      <c r="A3451" s="5" t="s">
        <v>56</v>
      </c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 t="s">
        <v>86</v>
      </c>
      <c r="S3451" s="5" t="s">
        <v>520</v>
      </c>
      <c r="T3451" s="5"/>
      <c r="U3451" s="5"/>
      <c r="V3451" s="5"/>
      <c r="W3451" s="5">
        <v>3</v>
      </c>
    </row>
    <row r="3452" spans="1:23">
      <c r="A3452" s="2" t="s">
        <v>56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 t="s">
        <v>86</v>
      </c>
      <c r="S3452" s="2" t="s">
        <v>520</v>
      </c>
      <c r="T3452" s="2"/>
      <c r="U3452" s="2"/>
      <c r="V3452" s="2"/>
      <c r="W3452" s="2">
        <v>6.5</v>
      </c>
    </row>
    <row r="3453" spans="1:23">
      <c r="A3453" s="2" t="s">
        <v>56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 t="s">
        <v>520</v>
      </c>
      <c r="T3453" s="2"/>
      <c r="U3453" s="2"/>
      <c r="V3453" s="2"/>
      <c r="W3453" s="2">
        <v>2.1</v>
      </c>
    </row>
    <row r="3454" spans="1:23">
      <c r="A3454" s="5" t="s">
        <v>56</v>
      </c>
      <c r="B3454" s="5"/>
      <c r="C3454" s="5"/>
      <c r="D3454" s="5"/>
      <c r="E3454" s="5"/>
      <c r="F3454" s="5"/>
      <c r="G3454" s="5"/>
      <c r="H3454" s="5"/>
      <c r="I3454" s="5"/>
      <c r="J3454" s="5" t="s">
        <v>70</v>
      </c>
      <c r="K3454" s="5"/>
      <c r="L3454" s="5"/>
      <c r="M3454" s="5"/>
      <c r="N3454" s="5"/>
      <c r="O3454" s="5"/>
      <c r="P3454" s="5"/>
      <c r="Q3454" s="5" t="s">
        <v>87</v>
      </c>
      <c r="R3454" s="5" t="s">
        <v>86</v>
      </c>
      <c r="S3454" s="5"/>
      <c r="T3454" s="5"/>
      <c r="U3454" s="5"/>
      <c r="V3454" s="5"/>
      <c r="W3454" s="5">
        <v>4.3</v>
      </c>
    </row>
    <row r="3455" spans="1:23">
      <c r="A3455" s="2" t="s">
        <v>56</v>
      </c>
      <c r="B3455" s="2"/>
      <c r="C3455" s="2"/>
      <c r="D3455" s="2"/>
      <c r="E3455" s="2"/>
      <c r="F3455" s="2"/>
      <c r="G3455" s="2"/>
      <c r="H3455" s="2"/>
      <c r="I3455" s="2"/>
      <c r="J3455" s="2" t="s">
        <v>70</v>
      </c>
      <c r="K3455" s="2"/>
      <c r="L3455" s="2"/>
      <c r="M3455" s="2" t="s">
        <v>94</v>
      </c>
      <c r="N3455" s="2"/>
      <c r="O3455" s="2"/>
      <c r="P3455" s="2"/>
      <c r="Q3455" s="2"/>
      <c r="R3455" s="2" t="s">
        <v>86</v>
      </c>
      <c r="S3455" s="2"/>
      <c r="T3455" s="2"/>
      <c r="U3455" s="2"/>
      <c r="V3455" s="2"/>
      <c r="W3455" s="2">
        <v>6.8</v>
      </c>
    </row>
    <row r="3456" spans="1:23">
      <c r="A3456" s="5" t="s">
        <v>56</v>
      </c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 t="s">
        <v>94</v>
      </c>
      <c r="N3456" s="5"/>
      <c r="O3456" s="5"/>
      <c r="P3456" s="5"/>
      <c r="Q3456" s="5"/>
      <c r="R3456" s="5" t="s">
        <v>86</v>
      </c>
      <c r="S3456" s="5"/>
      <c r="T3456" s="5"/>
      <c r="U3456" s="5"/>
      <c r="V3456" s="5"/>
      <c r="W3456" s="5">
        <v>4.9000000000000004</v>
      </c>
    </row>
    <row r="3457" spans="1:23">
      <c r="A3457" s="2" t="s">
        <v>56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 t="s">
        <v>94</v>
      </c>
      <c r="N3457" s="2"/>
      <c r="O3457" s="2"/>
      <c r="P3457" s="2"/>
      <c r="Q3457" s="2"/>
      <c r="R3457" s="2" t="s">
        <v>86</v>
      </c>
      <c r="S3457" s="2"/>
      <c r="T3457" s="2"/>
      <c r="U3457" s="2"/>
      <c r="V3457" s="2"/>
      <c r="W3457" s="2">
        <v>6.2</v>
      </c>
    </row>
    <row r="3458" spans="1:23">
      <c r="A3458" s="2" t="s">
        <v>56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 t="s">
        <v>94</v>
      </c>
      <c r="N3458" s="2"/>
      <c r="O3458" s="2"/>
      <c r="P3458" s="2"/>
      <c r="Q3458" s="2"/>
      <c r="R3458" s="2" t="s">
        <v>86</v>
      </c>
      <c r="S3458" s="2"/>
      <c r="T3458" s="2"/>
      <c r="U3458" s="2"/>
      <c r="V3458" s="2"/>
      <c r="W3458" s="2">
        <v>6.3</v>
      </c>
    </row>
    <row r="3459" spans="1:23">
      <c r="A3459" s="2" t="s">
        <v>56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 t="s">
        <v>94</v>
      </c>
      <c r="N3459" s="2"/>
      <c r="O3459" s="2"/>
      <c r="P3459" s="2"/>
      <c r="Q3459" s="2"/>
      <c r="R3459" s="2" t="s">
        <v>86</v>
      </c>
      <c r="S3459" s="2"/>
      <c r="T3459" s="2"/>
      <c r="U3459" s="2"/>
      <c r="V3459" s="2"/>
      <c r="W3459" s="2">
        <v>6.4</v>
      </c>
    </row>
    <row r="3460" spans="1:23">
      <c r="A3460" s="5" t="s">
        <v>56</v>
      </c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 t="s">
        <v>94</v>
      </c>
      <c r="N3460" s="5"/>
      <c r="O3460" s="5"/>
      <c r="P3460" s="5"/>
      <c r="Q3460" s="5"/>
      <c r="R3460" s="5" t="s">
        <v>86</v>
      </c>
      <c r="S3460" s="5"/>
      <c r="T3460" s="5"/>
      <c r="U3460" s="5"/>
      <c r="V3460" s="5"/>
      <c r="W3460" s="5">
        <v>6.7</v>
      </c>
    </row>
    <row r="3461" spans="1:23">
      <c r="A3461" s="2" t="s">
        <v>56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 t="s">
        <v>94</v>
      </c>
      <c r="N3461" s="2"/>
      <c r="O3461" s="2"/>
      <c r="P3461" s="2"/>
      <c r="Q3461" s="2"/>
      <c r="R3461" s="2" t="s">
        <v>86</v>
      </c>
      <c r="S3461" s="2"/>
      <c r="T3461" s="2"/>
      <c r="U3461" s="2"/>
      <c r="V3461" s="2"/>
      <c r="W3461" s="2">
        <v>7.8</v>
      </c>
    </row>
    <row r="3462" spans="1:23">
      <c r="A3462" s="5" t="s">
        <v>56</v>
      </c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 t="s">
        <v>86</v>
      </c>
      <c r="S3462" s="5"/>
      <c r="T3462" s="5"/>
      <c r="U3462" s="5"/>
      <c r="V3462" s="5"/>
      <c r="W3462" s="5">
        <v>3.5</v>
      </c>
    </row>
    <row r="3463" spans="1:23">
      <c r="A3463" s="2" t="s">
        <v>56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 t="s">
        <v>86</v>
      </c>
      <c r="S3463" s="2"/>
      <c r="T3463" s="2"/>
      <c r="U3463" s="2"/>
      <c r="V3463" s="2"/>
      <c r="W3463" s="2">
        <v>4.0999999999999996</v>
      </c>
    </row>
    <row r="3464" spans="1:23">
      <c r="A3464" s="5" t="s">
        <v>56</v>
      </c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 t="s">
        <v>86</v>
      </c>
      <c r="S3464" s="5"/>
      <c r="T3464" s="5"/>
      <c r="U3464" s="5"/>
      <c r="V3464" s="5"/>
      <c r="W3464" s="5">
        <v>5.5</v>
      </c>
    </row>
    <row r="3465" spans="1:23">
      <c r="A3465" s="2" t="s">
        <v>56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 t="s">
        <v>86</v>
      </c>
      <c r="S3465" s="2"/>
      <c r="T3465" s="2"/>
      <c r="U3465" s="2"/>
      <c r="V3465" s="2"/>
      <c r="W3465" s="2">
        <v>5.7</v>
      </c>
    </row>
    <row r="3466" spans="1:23">
      <c r="A3466" s="5" t="s">
        <v>56</v>
      </c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 t="s">
        <v>86</v>
      </c>
      <c r="S3466" s="5"/>
      <c r="T3466" s="5"/>
      <c r="U3466" s="5"/>
      <c r="V3466" s="5"/>
      <c r="W3466" s="5">
        <v>5.8</v>
      </c>
    </row>
    <row r="3467" spans="1:23">
      <c r="A3467" s="5" t="s">
        <v>56</v>
      </c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 t="s">
        <v>86</v>
      </c>
      <c r="S3467" s="5"/>
      <c r="T3467" s="5"/>
      <c r="U3467" s="5"/>
      <c r="V3467" s="5"/>
      <c r="W3467" s="5">
        <v>6.4</v>
      </c>
    </row>
    <row r="3468" spans="1:23">
      <c r="A3468" s="5" t="s">
        <v>56</v>
      </c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 t="s">
        <v>86</v>
      </c>
      <c r="S3468" s="5"/>
      <c r="T3468" s="5"/>
      <c r="U3468" s="5"/>
      <c r="V3468" s="5"/>
      <c r="W3468" s="5">
        <v>6.7</v>
      </c>
    </row>
    <row r="3469" spans="1:23">
      <c r="A3469" s="2" t="s">
        <v>56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 t="s">
        <v>86</v>
      </c>
      <c r="S3469" s="2"/>
      <c r="T3469" s="2"/>
      <c r="U3469" s="2"/>
      <c r="V3469" s="2"/>
      <c r="W3469" s="2">
        <v>6.7</v>
      </c>
    </row>
    <row r="3470" spans="1:23">
      <c r="A3470" s="5" t="s">
        <v>56</v>
      </c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 t="s">
        <v>86</v>
      </c>
      <c r="S3470" s="5"/>
      <c r="T3470" s="5"/>
      <c r="U3470" s="5"/>
      <c r="V3470" s="5"/>
      <c r="W3470" s="5">
        <v>7.1</v>
      </c>
    </row>
    <row r="3471" spans="1:23">
      <c r="A3471" s="5" t="s">
        <v>56</v>
      </c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 t="s">
        <v>86</v>
      </c>
      <c r="S3471" s="5"/>
      <c r="T3471" s="5"/>
      <c r="U3471" s="5"/>
      <c r="V3471" s="5"/>
      <c r="W3471" s="5">
        <v>7.1</v>
      </c>
    </row>
    <row r="3472" spans="1:23">
      <c r="A3472" s="5" t="s">
        <v>56</v>
      </c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 t="s">
        <v>86</v>
      </c>
      <c r="S3472" s="5"/>
      <c r="T3472" s="5"/>
      <c r="U3472" s="5"/>
      <c r="V3472" s="5"/>
      <c r="W3472" s="5">
        <v>7.2</v>
      </c>
    </row>
    <row r="3473" spans="1:23">
      <c r="A3473" s="5" t="s">
        <v>56</v>
      </c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 t="s">
        <v>86</v>
      </c>
      <c r="S3473" s="5"/>
      <c r="T3473" s="5"/>
      <c r="U3473" s="5"/>
      <c r="V3473" s="5"/>
      <c r="W3473" s="5">
        <v>7.2</v>
      </c>
    </row>
    <row r="3474" spans="1:23">
      <c r="A3474" s="5" t="s">
        <v>56</v>
      </c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 t="s">
        <v>86</v>
      </c>
      <c r="S3474" s="5"/>
      <c r="T3474" s="5"/>
      <c r="U3474" s="5"/>
      <c r="V3474" s="5"/>
      <c r="W3474" s="5">
        <v>7.5</v>
      </c>
    </row>
    <row r="3475" spans="1:23">
      <c r="A3475" s="5" t="s">
        <v>56</v>
      </c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 t="s">
        <v>86</v>
      </c>
      <c r="S3475" s="5"/>
      <c r="T3475" s="5"/>
      <c r="U3475" s="5"/>
      <c r="V3475" s="5"/>
      <c r="W3475" s="5">
        <v>8.1</v>
      </c>
    </row>
    <row r="3476" spans="1:23">
      <c r="A3476" s="2" t="s">
        <v>56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 t="s">
        <v>86</v>
      </c>
      <c r="S3476" s="2"/>
      <c r="T3476" s="2"/>
      <c r="U3476" s="2"/>
      <c r="V3476" s="2"/>
      <c r="W3476" s="2">
        <v>8.5</v>
      </c>
    </row>
    <row r="3477" spans="1:23">
      <c r="A3477" s="2" t="s">
        <v>56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 t="s">
        <v>86</v>
      </c>
      <c r="S3477" s="2"/>
      <c r="T3477" s="2"/>
      <c r="U3477" s="2"/>
      <c r="V3477" s="2"/>
      <c r="W3477" s="2">
        <v>8.6999999999999993</v>
      </c>
    </row>
    <row r="3478" spans="1:23">
      <c r="A3478" s="5" t="s">
        <v>56</v>
      </c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 t="s">
        <v>94</v>
      </c>
      <c r="N3478" s="5"/>
      <c r="O3478" s="5"/>
      <c r="P3478" s="5"/>
      <c r="Q3478" s="5" t="s">
        <v>87</v>
      </c>
      <c r="R3478" s="5"/>
      <c r="S3478" s="5"/>
      <c r="T3478" s="5"/>
      <c r="U3478" s="5"/>
      <c r="V3478" s="5"/>
      <c r="W3478" s="5">
        <v>5.8</v>
      </c>
    </row>
    <row r="3479" spans="1:23">
      <c r="A3479" s="2" t="s">
        <v>56</v>
      </c>
      <c r="B3479" s="2"/>
      <c r="C3479" s="2"/>
      <c r="D3479" s="2"/>
      <c r="E3479" s="2"/>
      <c r="F3479" s="2"/>
      <c r="G3479" s="2"/>
      <c r="H3479" s="2"/>
      <c r="I3479" s="2"/>
      <c r="J3479" s="2" t="s">
        <v>70</v>
      </c>
      <c r="K3479" s="2"/>
      <c r="L3479" s="2"/>
      <c r="M3479" s="2" t="s">
        <v>94</v>
      </c>
      <c r="N3479" s="2"/>
      <c r="O3479" s="2"/>
      <c r="P3479" s="2" t="s">
        <v>90</v>
      </c>
      <c r="Q3479" s="2"/>
      <c r="R3479" s="2"/>
      <c r="S3479" s="2"/>
      <c r="T3479" s="2"/>
      <c r="U3479" s="2"/>
      <c r="V3479" s="2"/>
      <c r="W3479" s="2">
        <v>5.7</v>
      </c>
    </row>
    <row r="3480" spans="1:23">
      <c r="A3480" s="2" t="s">
        <v>56</v>
      </c>
      <c r="B3480" s="2"/>
      <c r="C3480" s="2"/>
      <c r="D3480" s="2"/>
      <c r="E3480" s="2"/>
      <c r="F3480" s="2"/>
      <c r="G3480" s="2"/>
      <c r="H3480" s="2"/>
      <c r="I3480" s="2"/>
      <c r="J3480" s="2" t="s">
        <v>70</v>
      </c>
      <c r="K3480" s="2"/>
      <c r="L3480" s="2"/>
      <c r="M3480" s="2" t="s">
        <v>94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>
        <v>5.2</v>
      </c>
    </row>
    <row r="3481" spans="1:23">
      <c r="A3481" s="5" t="s">
        <v>56</v>
      </c>
      <c r="B3481" s="5"/>
      <c r="C3481" s="5"/>
      <c r="D3481" s="5"/>
      <c r="E3481" s="5"/>
      <c r="F3481" s="5"/>
      <c r="G3481" s="5"/>
      <c r="H3481" s="5"/>
      <c r="I3481" s="5"/>
      <c r="J3481" s="5" t="s">
        <v>70</v>
      </c>
      <c r="K3481" s="5"/>
      <c r="L3481" s="5"/>
      <c r="M3481" s="5" t="s">
        <v>94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>
        <v>5.9</v>
      </c>
    </row>
    <row r="3482" spans="1:23">
      <c r="A3482" s="2" t="s">
        <v>56</v>
      </c>
      <c r="B3482" s="2"/>
      <c r="C3482" s="2"/>
      <c r="D3482" s="2"/>
      <c r="E3482" s="2"/>
      <c r="F3482" s="2"/>
      <c r="G3482" s="2"/>
      <c r="H3482" s="2"/>
      <c r="I3482" s="2"/>
      <c r="J3482" s="2" t="s">
        <v>70</v>
      </c>
      <c r="K3482" s="2"/>
      <c r="L3482" s="2"/>
      <c r="M3482" s="2" t="s">
        <v>94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>
        <v>6.1</v>
      </c>
    </row>
    <row r="3483" spans="1:23">
      <c r="A3483" s="2" t="s">
        <v>56</v>
      </c>
      <c r="B3483" s="2"/>
      <c r="C3483" s="2"/>
      <c r="D3483" s="2"/>
      <c r="E3483" s="2"/>
      <c r="F3483" s="2"/>
      <c r="G3483" s="2"/>
      <c r="H3483" s="2"/>
      <c r="I3483" s="2"/>
      <c r="J3483" s="2" t="s">
        <v>70</v>
      </c>
      <c r="K3483" s="2"/>
      <c r="L3483" s="2"/>
      <c r="M3483" s="2" t="s">
        <v>94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>
        <v>6.4</v>
      </c>
    </row>
    <row r="3484" spans="1:23">
      <c r="A3484" s="2" t="s">
        <v>56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 t="s">
        <v>94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>
        <v>5.2</v>
      </c>
    </row>
    <row r="3485" spans="1:23">
      <c r="A3485" s="2" t="s">
        <v>56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 t="s">
        <v>94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>
        <v>7.1</v>
      </c>
    </row>
    <row r="3486" spans="1:23">
      <c r="A3486" s="2" t="s">
        <v>56</v>
      </c>
      <c r="B3486" s="2"/>
      <c r="C3486" s="2"/>
      <c r="D3486" s="2"/>
      <c r="E3486" s="2"/>
      <c r="F3486" s="2"/>
      <c r="G3486" s="2"/>
      <c r="H3486" s="2"/>
      <c r="I3486" s="2"/>
      <c r="J3486" s="2" t="s">
        <v>70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>
        <v>6.1</v>
      </c>
    </row>
    <row r="3487" spans="1:23">
      <c r="A3487" s="5" t="s">
        <v>56</v>
      </c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>
        <v>3.7</v>
      </c>
    </row>
    <row r="3488" spans="1:23">
      <c r="A3488" s="2" t="s">
        <v>56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>
        <v>5.0999999999999996</v>
      </c>
    </row>
    <row r="3489" spans="1:23">
      <c r="A3489" s="2" t="s">
        <v>56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>
        <v>5.4</v>
      </c>
    </row>
    <row r="3490" spans="1:23">
      <c r="A3490" s="2" t="s">
        <v>56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>
        <v>6.2</v>
      </c>
    </row>
    <row r="3491" spans="1:23">
      <c r="A3491" s="5" t="s">
        <v>56</v>
      </c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>
        <v>7</v>
      </c>
    </row>
    <row r="3492" spans="1:23">
      <c r="A3492" s="2" t="s">
        <v>56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>
        <v>8.1</v>
      </c>
    </row>
    <row r="3493" spans="1:23">
      <c r="A3493" s="7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92</v>
      </c>
      <c r="W3493" s="2">
        <v>7.3</v>
      </c>
    </row>
    <row r="3494" spans="1:23">
      <c r="A3494" s="7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 t="s">
        <v>92</v>
      </c>
      <c r="W3494" s="5">
        <v>8.9</v>
      </c>
    </row>
    <row r="3495" spans="1:23">
      <c r="A3495" s="7"/>
      <c r="B3495" s="2"/>
      <c r="C3495" s="2"/>
      <c r="D3495" s="2"/>
      <c r="E3495" s="2"/>
      <c r="F3495" s="2"/>
      <c r="G3495" s="2"/>
      <c r="H3495" s="2"/>
      <c r="I3495" s="2"/>
      <c r="J3495" s="2" t="s">
        <v>70</v>
      </c>
      <c r="K3495" s="2"/>
      <c r="L3495" s="2"/>
      <c r="M3495" s="2"/>
      <c r="N3495" s="2"/>
      <c r="O3495" s="2"/>
      <c r="P3495" s="2" t="s">
        <v>90</v>
      </c>
      <c r="Q3495" s="2" t="s">
        <v>87</v>
      </c>
      <c r="R3495" s="2" t="s">
        <v>86</v>
      </c>
      <c r="S3495" s="2"/>
      <c r="T3495" s="2" t="s">
        <v>57</v>
      </c>
      <c r="U3495" s="2"/>
      <c r="V3495" s="2"/>
      <c r="W3495" s="2">
        <v>6.9</v>
      </c>
    </row>
    <row r="3496" spans="1:23">
      <c r="A3496" s="7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87</v>
      </c>
      <c r="R3496" s="2" t="s">
        <v>86</v>
      </c>
      <c r="S3496" s="2"/>
      <c r="T3496" s="2" t="s">
        <v>57</v>
      </c>
      <c r="U3496" s="2"/>
      <c r="V3496" s="2"/>
      <c r="W3496" s="2">
        <v>7.1</v>
      </c>
    </row>
    <row r="3497" spans="1:23">
      <c r="A3497" s="7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 t="s">
        <v>94</v>
      </c>
      <c r="N3497" s="5"/>
      <c r="O3497" s="5"/>
      <c r="P3497" s="5" t="s">
        <v>90</v>
      </c>
      <c r="Q3497" s="5"/>
      <c r="R3497" s="5" t="s">
        <v>86</v>
      </c>
      <c r="S3497" s="5"/>
      <c r="T3497" s="5" t="s">
        <v>57</v>
      </c>
      <c r="U3497" s="5"/>
      <c r="V3497" s="5"/>
      <c r="W3497" s="5">
        <v>5</v>
      </c>
    </row>
    <row r="3498" spans="1:23">
      <c r="A3498" s="7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 t="s">
        <v>94</v>
      </c>
      <c r="N3498" s="5"/>
      <c r="O3498" s="5"/>
      <c r="P3498" s="5" t="s">
        <v>90</v>
      </c>
      <c r="Q3498" s="5"/>
      <c r="R3498" s="5" t="s">
        <v>86</v>
      </c>
      <c r="S3498" s="5"/>
      <c r="T3498" s="5" t="s">
        <v>57</v>
      </c>
      <c r="U3498" s="5"/>
      <c r="V3498" s="5"/>
      <c r="W3498" s="5">
        <v>5.2</v>
      </c>
    </row>
    <row r="3499" spans="1:23">
      <c r="A3499" s="7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 t="s">
        <v>94</v>
      </c>
      <c r="N3499" s="2"/>
      <c r="O3499" s="2"/>
      <c r="P3499" s="2" t="s">
        <v>90</v>
      </c>
      <c r="Q3499" s="2"/>
      <c r="R3499" s="2" t="s">
        <v>86</v>
      </c>
      <c r="S3499" s="2"/>
      <c r="T3499" s="2" t="s">
        <v>57</v>
      </c>
      <c r="U3499" s="2"/>
      <c r="V3499" s="2"/>
      <c r="W3499" s="2">
        <v>5.5</v>
      </c>
    </row>
    <row r="3500" spans="1:23">
      <c r="A3500" s="7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 t="s">
        <v>94</v>
      </c>
      <c r="N3500" s="5"/>
      <c r="O3500" s="5"/>
      <c r="P3500" s="5" t="s">
        <v>90</v>
      </c>
      <c r="Q3500" s="5"/>
      <c r="R3500" s="5" t="s">
        <v>86</v>
      </c>
      <c r="S3500" s="5"/>
      <c r="T3500" s="5" t="s">
        <v>57</v>
      </c>
      <c r="U3500" s="5"/>
      <c r="V3500" s="5"/>
      <c r="W3500" s="5">
        <v>5.7</v>
      </c>
    </row>
    <row r="3501" spans="1:23">
      <c r="A3501" s="7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 t="s">
        <v>94</v>
      </c>
      <c r="N3501" s="2"/>
      <c r="O3501" s="2"/>
      <c r="P3501" s="2" t="s">
        <v>90</v>
      </c>
      <c r="Q3501" s="2"/>
      <c r="R3501" s="2" t="s">
        <v>86</v>
      </c>
      <c r="S3501" s="2"/>
      <c r="T3501" s="2" t="s">
        <v>57</v>
      </c>
      <c r="U3501" s="2"/>
      <c r="V3501" s="2"/>
      <c r="W3501" s="2">
        <v>7.2</v>
      </c>
    </row>
    <row r="3502" spans="1:23">
      <c r="A3502" s="7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 t="s">
        <v>90</v>
      </c>
      <c r="Q3502" s="5"/>
      <c r="R3502" s="5" t="s">
        <v>86</v>
      </c>
      <c r="S3502" s="5"/>
      <c r="T3502" s="5" t="s">
        <v>57</v>
      </c>
      <c r="U3502" s="5"/>
      <c r="V3502" s="5"/>
      <c r="W3502" s="5">
        <v>5.9</v>
      </c>
    </row>
    <row r="3503" spans="1:23">
      <c r="A3503" s="7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 t="s">
        <v>90</v>
      </c>
      <c r="Q3503" s="2"/>
      <c r="R3503" s="2" t="s">
        <v>86</v>
      </c>
      <c r="S3503" s="2"/>
      <c r="T3503" s="2" t="s">
        <v>57</v>
      </c>
      <c r="U3503" s="2"/>
      <c r="V3503" s="2"/>
      <c r="W3503" s="2">
        <v>7</v>
      </c>
    </row>
    <row r="3504" spans="1:23">
      <c r="A3504" s="7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 t="s">
        <v>90</v>
      </c>
      <c r="Q3504" s="5"/>
      <c r="R3504" s="5" t="s">
        <v>86</v>
      </c>
      <c r="S3504" s="5"/>
      <c r="T3504" s="5" t="s">
        <v>57</v>
      </c>
      <c r="U3504" s="5"/>
      <c r="V3504" s="5"/>
      <c r="W3504" s="5">
        <v>7.1</v>
      </c>
    </row>
    <row r="3505" spans="1:23">
      <c r="A3505" s="7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 t="s">
        <v>90</v>
      </c>
      <c r="Q3505" s="2"/>
      <c r="R3505" s="2" t="s">
        <v>86</v>
      </c>
      <c r="S3505" s="2"/>
      <c r="T3505" s="2" t="s">
        <v>57</v>
      </c>
      <c r="U3505" s="2"/>
      <c r="V3505" s="2"/>
      <c r="W3505" s="2">
        <v>7.3</v>
      </c>
    </row>
    <row r="3506" spans="1:23">
      <c r="A3506" s="7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 t="s">
        <v>90</v>
      </c>
      <c r="Q3506" s="5"/>
      <c r="R3506" s="5" t="s">
        <v>86</v>
      </c>
      <c r="S3506" s="5"/>
      <c r="T3506" s="5" t="s">
        <v>57</v>
      </c>
      <c r="U3506" s="5"/>
      <c r="V3506" s="5"/>
      <c r="W3506" s="5">
        <v>7.5</v>
      </c>
    </row>
    <row r="3507" spans="1:23">
      <c r="A3507" s="7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 t="s">
        <v>94</v>
      </c>
      <c r="N3507" s="2"/>
      <c r="O3507" s="2"/>
      <c r="P3507" s="2"/>
      <c r="Q3507" s="2"/>
      <c r="R3507" s="2" t="s">
        <v>86</v>
      </c>
      <c r="S3507" s="2"/>
      <c r="T3507" s="2" t="s">
        <v>57</v>
      </c>
      <c r="U3507" s="2"/>
      <c r="V3507" s="2"/>
      <c r="W3507" s="2">
        <v>3.6</v>
      </c>
    </row>
    <row r="3508" spans="1:23">
      <c r="A3508" s="7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 t="s">
        <v>94</v>
      </c>
      <c r="N3508" s="5"/>
      <c r="O3508" s="5"/>
      <c r="P3508" s="5"/>
      <c r="Q3508" s="5"/>
      <c r="R3508" s="5" t="s">
        <v>86</v>
      </c>
      <c r="S3508" s="5"/>
      <c r="T3508" s="5" t="s">
        <v>57</v>
      </c>
      <c r="U3508" s="5"/>
      <c r="V3508" s="5"/>
      <c r="W3508" s="5">
        <v>4.4000000000000004</v>
      </c>
    </row>
    <row r="3509" spans="1:23">
      <c r="A3509" s="7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 t="s">
        <v>94</v>
      </c>
      <c r="N3509" s="2"/>
      <c r="O3509" s="2"/>
      <c r="P3509" s="2"/>
      <c r="Q3509" s="2"/>
      <c r="R3509" s="2" t="s">
        <v>86</v>
      </c>
      <c r="S3509" s="2"/>
      <c r="T3509" s="2" t="s">
        <v>57</v>
      </c>
      <c r="U3509" s="2"/>
      <c r="V3509" s="2"/>
      <c r="W3509" s="2">
        <v>4.5999999999999996</v>
      </c>
    </row>
    <row r="3510" spans="1:23">
      <c r="A3510" s="7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 t="s">
        <v>94</v>
      </c>
      <c r="N3510" s="5"/>
      <c r="O3510" s="5"/>
      <c r="P3510" s="5"/>
      <c r="Q3510" s="5"/>
      <c r="R3510" s="5" t="s">
        <v>86</v>
      </c>
      <c r="S3510" s="5"/>
      <c r="T3510" s="5" t="s">
        <v>57</v>
      </c>
      <c r="U3510" s="5"/>
      <c r="V3510" s="5"/>
      <c r="W3510" s="5">
        <v>4.8</v>
      </c>
    </row>
    <row r="3511" spans="1:23">
      <c r="A3511" s="7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 t="s">
        <v>94</v>
      </c>
      <c r="N3511" s="5"/>
      <c r="O3511" s="5"/>
      <c r="P3511" s="5"/>
      <c r="Q3511" s="5"/>
      <c r="R3511" s="5" t="s">
        <v>86</v>
      </c>
      <c r="S3511" s="5"/>
      <c r="T3511" s="5" t="s">
        <v>57</v>
      </c>
      <c r="U3511" s="5"/>
      <c r="V3511" s="5"/>
      <c r="W3511" s="5">
        <v>5.2</v>
      </c>
    </row>
    <row r="3512" spans="1:23">
      <c r="A3512" s="7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 t="s">
        <v>94</v>
      </c>
      <c r="N3512" s="5"/>
      <c r="O3512" s="5"/>
      <c r="P3512" s="5"/>
      <c r="Q3512" s="5"/>
      <c r="R3512" s="5" t="s">
        <v>86</v>
      </c>
      <c r="S3512" s="5"/>
      <c r="T3512" s="5" t="s">
        <v>57</v>
      </c>
      <c r="U3512" s="5"/>
      <c r="V3512" s="5"/>
      <c r="W3512" s="5">
        <v>5.5</v>
      </c>
    </row>
    <row r="3513" spans="1:23">
      <c r="A3513" s="7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 t="s">
        <v>94</v>
      </c>
      <c r="N3513" s="2"/>
      <c r="O3513" s="2"/>
      <c r="P3513" s="2"/>
      <c r="Q3513" s="2"/>
      <c r="R3513" s="2" t="s">
        <v>86</v>
      </c>
      <c r="S3513" s="2"/>
      <c r="T3513" s="2" t="s">
        <v>57</v>
      </c>
      <c r="U3513" s="2"/>
      <c r="V3513" s="2"/>
      <c r="W3513" s="2">
        <v>5.7</v>
      </c>
    </row>
    <row r="3514" spans="1:23">
      <c r="A3514" s="7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 t="s">
        <v>94</v>
      </c>
      <c r="N3514" s="5"/>
      <c r="O3514" s="5"/>
      <c r="P3514" s="5"/>
      <c r="Q3514" s="5"/>
      <c r="R3514" s="5" t="s">
        <v>86</v>
      </c>
      <c r="S3514" s="5"/>
      <c r="T3514" s="5" t="s">
        <v>57</v>
      </c>
      <c r="U3514" s="5"/>
      <c r="V3514" s="5"/>
      <c r="W3514" s="5">
        <v>6</v>
      </c>
    </row>
    <row r="3515" spans="1:23">
      <c r="A3515" s="7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 t="s">
        <v>94</v>
      </c>
      <c r="N3515" s="2"/>
      <c r="O3515" s="2"/>
      <c r="P3515" s="2"/>
      <c r="Q3515" s="2"/>
      <c r="R3515" s="2" t="s">
        <v>86</v>
      </c>
      <c r="S3515" s="2"/>
      <c r="T3515" s="2" t="s">
        <v>57</v>
      </c>
      <c r="U3515" s="2"/>
      <c r="V3515" s="2"/>
      <c r="W3515" s="2">
        <v>6.3</v>
      </c>
    </row>
    <row r="3516" spans="1:23">
      <c r="A3516" s="7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 t="s">
        <v>94</v>
      </c>
      <c r="N3516" s="5"/>
      <c r="O3516" s="5"/>
      <c r="P3516" s="5"/>
      <c r="Q3516" s="5"/>
      <c r="R3516" s="5" t="s">
        <v>86</v>
      </c>
      <c r="S3516" s="5"/>
      <c r="T3516" s="5" t="s">
        <v>57</v>
      </c>
      <c r="U3516" s="5"/>
      <c r="V3516" s="5"/>
      <c r="W3516" s="5">
        <v>6.7</v>
      </c>
    </row>
    <row r="3517" spans="1:23">
      <c r="A3517" s="7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 t="s">
        <v>94</v>
      </c>
      <c r="N3517" s="2"/>
      <c r="O3517" s="2"/>
      <c r="P3517" s="2"/>
      <c r="Q3517" s="2"/>
      <c r="R3517" s="2" t="s">
        <v>86</v>
      </c>
      <c r="S3517" s="2"/>
      <c r="T3517" s="2" t="s">
        <v>57</v>
      </c>
      <c r="U3517" s="2"/>
      <c r="V3517" s="2"/>
      <c r="W3517" s="2">
        <v>6.8</v>
      </c>
    </row>
    <row r="3518" spans="1:23">
      <c r="A3518" s="7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 t="s">
        <v>94</v>
      </c>
      <c r="N3518" s="5"/>
      <c r="O3518" s="5"/>
      <c r="P3518" s="5"/>
      <c r="Q3518" s="5"/>
      <c r="R3518" s="5" t="s">
        <v>86</v>
      </c>
      <c r="S3518" s="5"/>
      <c r="T3518" s="5" t="s">
        <v>57</v>
      </c>
      <c r="U3518" s="5"/>
      <c r="V3518" s="5"/>
      <c r="W3518" s="5">
        <v>7.3</v>
      </c>
    </row>
    <row r="3519" spans="1:23">
      <c r="A3519" s="7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 t="s">
        <v>86</v>
      </c>
      <c r="S3519" s="5"/>
      <c r="T3519" s="5" t="s">
        <v>57</v>
      </c>
      <c r="U3519" s="5"/>
      <c r="V3519" s="5"/>
      <c r="W3519" s="5">
        <v>5</v>
      </c>
    </row>
    <row r="3520" spans="1:23">
      <c r="A3520" s="7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 t="s">
        <v>86</v>
      </c>
      <c r="S3520" s="5"/>
      <c r="T3520" s="5" t="s">
        <v>57</v>
      </c>
      <c r="U3520" s="5"/>
      <c r="V3520" s="5"/>
      <c r="W3520" s="5">
        <v>5.9</v>
      </c>
    </row>
    <row r="3521" spans="1:23">
      <c r="A3521" s="7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 t="s">
        <v>86</v>
      </c>
      <c r="S3521" s="2"/>
      <c r="T3521" s="2" t="s">
        <v>57</v>
      </c>
      <c r="U3521" s="2"/>
      <c r="V3521" s="2"/>
      <c r="W3521" s="2">
        <v>6.1</v>
      </c>
    </row>
    <row r="3522" spans="1:23">
      <c r="A3522" s="7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 t="s">
        <v>86</v>
      </c>
      <c r="S3522" s="2"/>
      <c r="T3522" s="2" t="s">
        <v>57</v>
      </c>
      <c r="U3522" s="2"/>
      <c r="V3522" s="2"/>
      <c r="W3522" s="2">
        <v>6.4</v>
      </c>
    </row>
    <row r="3523" spans="1:23">
      <c r="A3523" s="7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 t="s">
        <v>86</v>
      </c>
      <c r="S3523" s="5"/>
      <c r="T3523" s="5" t="s">
        <v>57</v>
      </c>
      <c r="U3523" s="5"/>
      <c r="V3523" s="5"/>
      <c r="W3523" s="5">
        <v>7.1</v>
      </c>
    </row>
    <row r="3524" spans="1:23">
      <c r="A3524" s="7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 t="s">
        <v>86</v>
      </c>
      <c r="S3524" s="2"/>
      <c r="T3524" s="2" t="s">
        <v>57</v>
      </c>
      <c r="U3524" s="2"/>
      <c r="V3524" s="2"/>
      <c r="W3524" s="2">
        <v>7.7</v>
      </c>
    </row>
    <row r="3525" spans="1:23">
      <c r="A3525" s="7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 t="s">
        <v>86</v>
      </c>
      <c r="S3525" s="2"/>
      <c r="T3525" s="2" t="s">
        <v>57</v>
      </c>
      <c r="U3525" s="2"/>
      <c r="V3525" s="2"/>
      <c r="W3525" s="2">
        <v>8.1999999999999993</v>
      </c>
    </row>
    <row r="3526" spans="1:23">
      <c r="A3526" s="7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 t="s">
        <v>90</v>
      </c>
      <c r="Q3526" s="5" t="s">
        <v>87</v>
      </c>
      <c r="R3526" s="5"/>
      <c r="S3526" s="5"/>
      <c r="T3526" s="5" t="s">
        <v>57</v>
      </c>
      <c r="U3526" s="5"/>
      <c r="V3526" s="5"/>
      <c r="W3526" s="5">
        <v>3.3</v>
      </c>
    </row>
    <row r="3527" spans="1:23">
      <c r="A3527" s="7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 t="s">
        <v>90</v>
      </c>
      <c r="Q3527" s="5" t="s">
        <v>87</v>
      </c>
      <c r="R3527" s="5"/>
      <c r="S3527" s="5"/>
      <c r="T3527" s="5" t="s">
        <v>57</v>
      </c>
      <c r="U3527" s="5"/>
      <c r="V3527" s="5"/>
      <c r="W3527" s="5">
        <v>7.1</v>
      </c>
    </row>
    <row r="3528" spans="1:23">
      <c r="A3528" s="6"/>
      <c r="B3528" s="5"/>
      <c r="C3528" s="5"/>
      <c r="D3528" s="5"/>
      <c r="E3528" s="5"/>
      <c r="F3528" s="5"/>
      <c r="G3528" s="5"/>
      <c r="H3528" s="5"/>
      <c r="I3528" s="5"/>
      <c r="J3528" s="5" t="s">
        <v>70</v>
      </c>
      <c r="K3528" s="5"/>
      <c r="L3528" s="5"/>
      <c r="M3528" s="5" t="s">
        <v>94</v>
      </c>
      <c r="N3528" s="5"/>
      <c r="O3528" s="5"/>
      <c r="P3528" s="5"/>
      <c r="Q3528" s="5" t="s">
        <v>87</v>
      </c>
      <c r="R3528" s="5"/>
      <c r="S3528" s="5"/>
      <c r="T3528" s="5" t="s">
        <v>57</v>
      </c>
      <c r="U3528" s="5"/>
      <c r="V3528" s="5"/>
      <c r="W3528" s="5">
        <v>5.0999999999999996</v>
      </c>
    </row>
    <row r="3529" spans="1:23">
      <c r="A3529" s="6"/>
      <c r="B3529" s="2"/>
      <c r="C3529" s="2"/>
      <c r="D3529" s="2"/>
      <c r="E3529" s="2"/>
      <c r="F3529" s="2"/>
      <c r="G3529" s="2"/>
      <c r="H3529" s="2"/>
      <c r="I3529" s="2"/>
      <c r="J3529" s="2" t="s">
        <v>70</v>
      </c>
      <c r="K3529" s="2"/>
      <c r="L3529" s="2"/>
      <c r="M3529" s="2" t="s">
        <v>94</v>
      </c>
      <c r="N3529" s="2"/>
      <c r="O3529" s="2"/>
      <c r="P3529" s="2" t="s">
        <v>90</v>
      </c>
      <c r="Q3529" s="2"/>
      <c r="R3529" s="2"/>
      <c r="S3529" s="2"/>
      <c r="T3529" s="2" t="s">
        <v>57</v>
      </c>
      <c r="U3529" s="2"/>
      <c r="V3529" s="2"/>
      <c r="W3529" s="2">
        <v>4.9000000000000004</v>
      </c>
    </row>
    <row r="3530" spans="1:23">
      <c r="A3530" s="6"/>
      <c r="B3530" s="2"/>
      <c r="C3530" s="2"/>
      <c r="D3530" s="2"/>
      <c r="E3530" s="2"/>
      <c r="F3530" s="2"/>
      <c r="G3530" s="2"/>
      <c r="H3530" s="2"/>
      <c r="I3530" s="2"/>
      <c r="J3530" s="2" t="s">
        <v>70</v>
      </c>
      <c r="K3530" s="2"/>
      <c r="L3530" s="2"/>
      <c r="M3530" s="2" t="s">
        <v>94</v>
      </c>
      <c r="N3530" s="2"/>
      <c r="O3530" s="2"/>
      <c r="P3530" s="2" t="s">
        <v>90</v>
      </c>
      <c r="Q3530" s="2"/>
      <c r="R3530" s="2"/>
      <c r="S3530" s="2"/>
      <c r="T3530" s="2" t="s">
        <v>57</v>
      </c>
      <c r="U3530" s="2"/>
      <c r="V3530" s="2"/>
      <c r="W3530" s="2">
        <v>5.4</v>
      </c>
    </row>
    <row r="3531" spans="1:23">
      <c r="A3531" s="6"/>
      <c r="B3531" s="2"/>
      <c r="C3531" s="2"/>
      <c r="D3531" s="2"/>
      <c r="E3531" s="2"/>
      <c r="F3531" s="2"/>
      <c r="G3531" s="2"/>
      <c r="H3531" s="2"/>
      <c r="I3531" s="2"/>
      <c r="J3531" s="2" t="s">
        <v>70</v>
      </c>
      <c r="K3531" s="2"/>
      <c r="L3531" s="2"/>
      <c r="M3531" s="2" t="s">
        <v>94</v>
      </c>
      <c r="N3531" s="2"/>
      <c r="O3531" s="2"/>
      <c r="P3531" s="2" t="s">
        <v>90</v>
      </c>
      <c r="Q3531" s="2"/>
      <c r="R3531" s="2"/>
      <c r="S3531" s="2"/>
      <c r="T3531" s="2" t="s">
        <v>57</v>
      </c>
      <c r="U3531" s="2"/>
      <c r="V3531" s="2"/>
      <c r="W3531" s="2">
        <v>6.4</v>
      </c>
    </row>
    <row r="3532" spans="1:23">
      <c r="A3532" s="6"/>
      <c r="B3532" s="2"/>
      <c r="C3532" s="2"/>
      <c r="D3532" s="2"/>
      <c r="E3532" s="2"/>
      <c r="F3532" s="2"/>
      <c r="G3532" s="2"/>
      <c r="H3532" s="2"/>
      <c r="I3532" s="2"/>
      <c r="J3532" s="2" t="s">
        <v>70</v>
      </c>
      <c r="K3532" s="2"/>
      <c r="L3532" s="2"/>
      <c r="M3532" s="2" t="s">
        <v>94</v>
      </c>
      <c r="N3532" s="2"/>
      <c r="O3532" s="2"/>
      <c r="P3532" s="2" t="s">
        <v>90</v>
      </c>
      <c r="Q3532" s="2"/>
      <c r="R3532" s="2"/>
      <c r="S3532" s="2"/>
      <c r="T3532" s="2" t="s">
        <v>57</v>
      </c>
      <c r="U3532" s="2"/>
      <c r="V3532" s="2"/>
      <c r="W3532" s="2">
        <v>6.7</v>
      </c>
    </row>
    <row r="3533" spans="1:23">
      <c r="A3533" s="6"/>
      <c r="B3533" s="2"/>
      <c r="C3533" s="2"/>
      <c r="D3533" s="2"/>
      <c r="E3533" s="2"/>
      <c r="F3533" s="2"/>
      <c r="G3533" s="2"/>
      <c r="H3533" s="2"/>
      <c r="I3533" s="2"/>
      <c r="J3533" s="2" t="s">
        <v>70</v>
      </c>
      <c r="K3533" s="2"/>
      <c r="L3533" s="2"/>
      <c r="M3533" s="2" t="s">
        <v>94</v>
      </c>
      <c r="N3533" s="2"/>
      <c r="O3533" s="2"/>
      <c r="P3533" s="2" t="s">
        <v>90</v>
      </c>
      <c r="Q3533" s="2"/>
      <c r="R3533" s="2"/>
      <c r="S3533" s="2"/>
      <c r="T3533" s="2" t="s">
        <v>57</v>
      </c>
      <c r="U3533" s="2"/>
      <c r="V3533" s="2"/>
      <c r="W3533" s="2">
        <v>6.8</v>
      </c>
    </row>
    <row r="3534" spans="1:23">
      <c r="A3534" s="6"/>
      <c r="B3534" s="2"/>
      <c r="C3534" s="2"/>
      <c r="D3534" s="2"/>
      <c r="E3534" s="2"/>
      <c r="F3534" s="2"/>
      <c r="G3534" s="2"/>
      <c r="H3534" s="2"/>
      <c r="I3534" s="2"/>
      <c r="J3534" s="2" t="s">
        <v>70</v>
      </c>
      <c r="K3534" s="2"/>
      <c r="L3534" s="2"/>
      <c r="M3534" s="2" t="s">
        <v>94</v>
      </c>
      <c r="N3534" s="2"/>
      <c r="O3534" s="2"/>
      <c r="P3534" s="2" t="s">
        <v>90</v>
      </c>
      <c r="Q3534" s="2"/>
      <c r="R3534" s="2"/>
      <c r="S3534" s="2"/>
      <c r="T3534" s="2" t="s">
        <v>57</v>
      </c>
      <c r="U3534" s="2"/>
      <c r="V3534" s="2"/>
      <c r="W3534" s="2">
        <v>7</v>
      </c>
    </row>
    <row r="3535" spans="1:23">
      <c r="A3535" s="6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 t="s">
        <v>94</v>
      </c>
      <c r="N3535" s="5"/>
      <c r="O3535" s="5"/>
      <c r="P3535" s="5" t="s">
        <v>90</v>
      </c>
      <c r="Q3535" s="5"/>
      <c r="R3535" s="5"/>
      <c r="S3535" s="5"/>
      <c r="T3535" s="5" t="s">
        <v>57</v>
      </c>
      <c r="U3535" s="5"/>
      <c r="V3535" s="5"/>
      <c r="W3535" s="5">
        <v>4.0999999999999996</v>
      </c>
    </row>
    <row r="3536" spans="1:23">
      <c r="A3536" s="6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 t="s">
        <v>94</v>
      </c>
      <c r="N3536" s="2"/>
      <c r="O3536" s="2"/>
      <c r="P3536" s="2" t="s">
        <v>90</v>
      </c>
      <c r="Q3536" s="2"/>
      <c r="R3536" s="2"/>
      <c r="S3536" s="2"/>
      <c r="T3536" s="2" t="s">
        <v>57</v>
      </c>
      <c r="U3536" s="2"/>
      <c r="V3536" s="2"/>
      <c r="W3536" s="2">
        <v>4.7</v>
      </c>
    </row>
    <row r="3537" spans="1:23">
      <c r="A3537" s="6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 t="s">
        <v>94</v>
      </c>
      <c r="N3537" s="2"/>
      <c r="O3537" s="2"/>
      <c r="P3537" s="2" t="s">
        <v>90</v>
      </c>
      <c r="Q3537" s="2"/>
      <c r="R3537" s="2"/>
      <c r="S3537" s="2"/>
      <c r="T3537" s="2" t="s">
        <v>57</v>
      </c>
      <c r="U3537" s="2"/>
      <c r="V3537" s="2"/>
      <c r="W3537" s="2">
        <v>4.7</v>
      </c>
    </row>
    <row r="3538" spans="1:23">
      <c r="A3538" s="6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 t="s">
        <v>94</v>
      </c>
      <c r="N3538" s="5"/>
      <c r="O3538" s="5"/>
      <c r="P3538" s="5" t="s">
        <v>90</v>
      </c>
      <c r="Q3538" s="5"/>
      <c r="R3538" s="5"/>
      <c r="S3538" s="5"/>
      <c r="T3538" s="5" t="s">
        <v>57</v>
      </c>
      <c r="U3538" s="5"/>
      <c r="V3538" s="5"/>
      <c r="W3538" s="5">
        <v>4.8</v>
      </c>
    </row>
    <row r="3539" spans="1:23">
      <c r="A3539" s="6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 t="s">
        <v>94</v>
      </c>
      <c r="N3539" s="5"/>
      <c r="O3539" s="5"/>
      <c r="P3539" s="5" t="s">
        <v>90</v>
      </c>
      <c r="Q3539" s="5"/>
      <c r="R3539" s="5"/>
      <c r="S3539" s="5"/>
      <c r="T3539" s="5" t="s">
        <v>57</v>
      </c>
      <c r="U3539" s="5"/>
      <c r="V3539" s="5"/>
      <c r="W3539" s="5">
        <v>4.8</v>
      </c>
    </row>
    <row r="3540" spans="1:23">
      <c r="A3540" s="6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 t="s">
        <v>94</v>
      </c>
      <c r="N3540" s="5"/>
      <c r="O3540" s="5"/>
      <c r="P3540" s="5" t="s">
        <v>90</v>
      </c>
      <c r="Q3540" s="5"/>
      <c r="R3540" s="5"/>
      <c r="S3540" s="5"/>
      <c r="T3540" s="5" t="s">
        <v>57</v>
      </c>
      <c r="U3540" s="5"/>
      <c r="V3540" s="5"/>
      <c r="W3540" s="5">
        <v>4.8</v>
      </c>
    </row>
    <row r="3541" spans="1:23">
      <c r="A3541" s="6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 t="s">
        <v>94</v>
      </c>
      <c r="N3541" s="5"/>
      <c r="O3541" s="5"/>
      <c r="P3541" s="5" t="s">
        <v>90</v>
      </c>
      <c r="Q3541" s="5"/>
      <c r="R3541" s="5"/>
      <c r="S3541" s="5"/>
      <c r="T3541" s="5" t="s">
        <v>57</v>
      </c>
      <c r="U3541" s="5"/>
      <c r="V3541" s="5"/>
      <c r="W3541" s="5">
        <v>4.9000000000000004</v>
      </c>
    </row>
    <row r="3542" spans="1:23">
      <c r="A3542" s="6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 t="s">
        <v>94</v>
      </c>
      <c r="N3542" s="5"/>
      <c r="O3542" s="5"/>
      <c r="P3542" s="5" t="s">
        <v>90</v>
      </c>
      <c r="Q3542" s="5"/>
      <c r="R3542" s="5"/>
      <c r="S3542" s="5"/>
      <c r="T3542" s="5" t="s">
        <v>57</v>
      </c>
      <c r="U3542" s="5"/>
      <c r="V3542" s="5"/>
      <c r="W3542" s="5">
        <v>5</v>
      </c>
    </row>
    <row r="3543" spans="1:23">
      <c r="A3543" s="6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 t="s">
        <v>94</v>
      </c>
      <c r="N3543" s="5"/>
      <c r="O3543" s="5"/>
      <c r="P3543" s="5" t="s">
        <v>90</v>
      </c>
      <c r="Q3543" s="5"/>
      <c r="R3543" s="5"/>
      <c r="S3543" s="5"/>
      <c r="T3543" s="5" t="s">
        <v>57</v>
      </c>
      <c r="U3543" s="5"/>
      <c r="V3543" s="5"/>
      <c r="W3543" s="5">
        <v>5.0999999999999996</v>
      </c>
    </row>
    <row r="3544" spans="1:23">
      <c r="A3544" s="6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 t="s">
        <v>94</v>
      </c>
      <c r="N3544" s="5"/>
      <c r="O3544" s="5"/>
      <c r="P3544" s="5" t="s">
        <v>90</v>
      </c>
      <c r="Q3544" s="5"/>
      <c r="R3544" s="5"/>
      <c r="S3544" s="5"/>
      <c r="T3544" s="5" t="s">
        <v>57</v>
      </c>
      <c r="U3544" s="5"/>
      <c r="V3544" s="5"/>
      <c r="W3544" s="5">
        <v>5.2</v>
      </c>
    </row>
    <row r="3545" spans="1:23">
      <c r="A3545" s="6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 t="s">
        <v>94</v>
      </c>
      <c r="N3545" s="2"/>
      <c r="O3545" s="2"/>
      <c r="P3545" s="2" t="s">
        <v>90</v>
      </c>
      <c r="Q3545" s="2"/>
      <c r="R3545" s="2"/>
      <c r="S3545" s="2"/>
      <c r="T3545" s="2" t="s">
        <v>57</v>
      </c>
      <c r="U3545" s="2"/>
      <c r="V3545" s="2"/>
      <c r="W3545" s="2">
        <v>5.2</v>
      </c>
    </row>
    <row r="3546" spans="1:23">
      <c r="A3546" s="6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 t="s">
        <v>94</v>
      </c>
      <c r="N3546" s="2"/>
      <c r="O3546" s="2"/>
      <c r="P3546" s="2" t="s">
        <v>90</v>
      </c>
      <c r="Q3546" s="2"/>
      <c r="R3546" s="2"/>
      <c r="S3546" s="2"/>
      <c r="T3546" s="2" t="s">
        <v>57</v>
      </c>
      <c r="U3546" s="2"/>
      <c r="V3546" s="2"/>
      <c r="W3546" s="2">
        <v>5.5</v>
      </c>
    </row>
    <row r="3547" spans="1:23">
      <c r="A3547" s="6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 t="s">
        <v>94</v>
      </c>
      <c r="N3547" s="2"/>
      <c r="O3547" s="2"/>
      <c r="P3547" s="2" t="s">
        <v>90</v>
      </c>
      <c r="Q3547" s="2"/>
      <c r="R3547" s="2"/>
      <c r="S3547" s="2"/>
      <c r="T3547" s="2" t="s">
        <v>57</v>
      </c>
      <c r="U3547" s="2"/>
      <c r="V3547" s="2"/>
      <c r="W3547" s="2">
        <v>5.6</v>
      </c>
    </row>
    <row r="3548" spans="1:23">
      <c r="A3548" s="6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 t="s">
        <v>94</v>
      </c>
      <c r="N3548" s="2"/>
      <c r="O3548" s="2"/>
      <c r="P3548" s="2" t="s">
        <v>90</v>
      </c>
      <c r="Q3548" s="2"/>
      <c r="R3548" s="2"/>
      <c r="S3548" s="2"/>
      <c r="T3548" s="2" t="s">
        <v>57</v>
      </c>
      <c r="U3548" s="2"/>
      <c r="V3548" s="2"/>
      <c r="W3548" s="2">
        <v>5.6</v>
      </c>
    </row>
    <row r="3549" spans="1:23">
      <c r="A3549" s="6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 t="s">
        <v>94</v>
      </c>
      <c r="N3549" s="2"/>
      <c r="O3549" s="2"/>
      <c r="P3549" s="2" t="s">
        <v>90</v>
      </c>
      <c r="Q3549" s="2"/>
      <c r="R3549" s="2"/>
      <c r="S3549" s="2"/>
      <c r="T3549" s="2" t="s">
        <v>57</v>
      </c>
      <c r="U3549" s="2"/>
      <c r="V3549" s="2"/>
      <c r="W3549" s="2">
        <v>5.7</v>
      </c>
    </row>
    <row r="3550" spans="1:23">
      <c r="A3550" s="6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 t="s">
        <v>94</v>
      </c>
      <c r="N3550" s="2"/>
      <c r="O3550" s="2"/>
      <c r="P3550" s="2" t="s">
        <v>90</v>
      </c>
      <c r="Q3550" s="2"/>
      <c r="R3550" s="2"/>
      <c r="S3550" s="2"/>
      <c r="T3550" s="2" t="s">
        <v>57</v>
      </c>
      <c r="U3550" s="2"/>
      <c r="V3550" s="2"/>
      <c r="W3550" s="2">
        <v>5.7</v>
      </c>
    </row>
    <row r="3551" spans="1:23">
      <c r="A3551" s="6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 t="s">
        <v>94</v>
      </c>
      <c r="N3551" s="5"/>
      <c r="O3551" s="5"/>
      <c r="P3551" s="5" t="s">
        <v>90</v>
      </c>
      <c r="Q3551" s="5"/>
      <c r="R3551" s="5"/>
      <c r="S3551" s="5"/>
      <c r="T3551" s="5" t="s">
        <v>57</v>
      </c>
      <c r="U3551" s="5"/>
      <c r="V3551" s="5"/>
      <c r="W3551" s="5">
        <v>5.8</v>
      </c>
    </row>
    <row r="3552" spans="1:23">
      <c r="A3552" s="6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 t="s">
        <v>94</v>
      </c>
      <c r="N3552" s="2"/>
      <c r="O3552" s="2"/>
      <c r="P3552" s="2" t="s">
        <v>90</v>
      </c>
      <c r="Q3552" s="2"/>
      <c r="R3552" s="2"/>
      <c r="S3552" s="2"/>
      <c r="T3552" s="2" t="s">
        <v>57</v>
      </c>
      <c r="U3552" s="2"/>
      <c r="V3552" s="2"/>
      <c r="W3552" s="2">
        <v>5.9</v>
      </c>
    </row>
    <row r="3553" spans="1:23">
      <c r="A3553" s="6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 t="s">
        <v>94</v>
      </c>
      <c r="N3553" s="5"/>
      <c r="O3553" s="5"/>
      <c r="P3553" s="5" t="s">
        <v>90</v>
      </c>
      <c r="Q3553" s="5"/>
      <c r="R3553" s="5"/>
      <c r="S3553" s="5"/>
      <c r="T3553" s="5" t="s">
        <v>57</v>
      </c>
      <c r="U3553" s="5"/>
      <c r="V3553" s="5"/>
      <c r="W3553" s="5">
        <v>6</v>
      </c>
    </row>
    <row r="3554" spans="1:23">
      <c r="A3554" s="6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 t="s">
        <v>94</v>
      </c>
      <c r="N3554" s="5"/>
      <c r="O3554" s="5"/>
      <c r="P3554" s="5" t="s">
        <v>90</v>
      </c>
      <c r="Q3554" s="5"/>
      <c r="R3554" s="5"/>
      <c r="S3554" s="5"/>
      <c r="T3554" s="5" t="s">
        <v>57</v>
      </c>
      <c r="U3554" s="5"/>
      <c r="V3554" s="5"/>
      <c r="W3554" s="5">
        <v>6.1</v>
      </c>
    </row>
    <row r="3555" spans="1:23">
      <c r="A3555" s="6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 t="s">
        <v>94</v>
      </c>
      <c r="N3555" s="2"/>
      <c r="O3555" s="2"/>
      <c r="P3555" s="2" t="s">
        <v>90</v>
      </c>
      <c r="Q3555" s="2"/>
      <c r="R3555" s="2"/>
      <c r="S3555" s="2"/>
      <c r="T3555" s="2" t="s">
        <v>57</v>
      </c>
      <c r="U3555" s="2"/>
      <c r="V3555" s="2"/>
      <c r="W3555" s="2">
        <v>6.1</v>
      </c>
    </row>
    <row r="3556" spans="1:23">
      <c r="A3556" s="6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 t="s">
        <v>94</v>
      </c>
      <c r="N3556" s="5"/>
      <c r="O3556" s="5"/>
      <c r="P3556" s="5" t="s">
        <v>90</v>
      </c>
      <c r="Q3556" s="5"/>
      <c r="R3556" s="5"/>
      <c r="S3556" s="5"/>
      <c r="T3556" s="5" t="s">
        <v>57</v>
      </c>
      <c r="U3556" s="5"/>
      <c r="V3556" s="5"/>
      <c r="W3556" s="5">
        <v>6.2</v>
      </c>
    </row>
    <row r="3557" spans="1:23">
      <c r="A3557" s="6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 t="s">
        <v>94</v>
      </c>
      <c r="N3557" s="5"/>
      <c r="O3557" s="5"/>
      <c r="P3557" s="5" t="s">
        <v>90</v>
      </c>
      <c r="Q3557" s="5"/>
      <c r="R3557" s="5"/>
      <c r="S3557" s="5"/>
      <c r="T3557" s="5" t="s">
        <v>57</v>
      </c>
      <c r="U3557" s="5"/>
      <c r="V3557" s="5"/>
      <c r="W3557" s="5">
        <v>6.2</v>
      </c>
    </row>
    <row r="3558" spans="1:23">
      <c r="A3558" s="6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 t="s">
        <v>94</v>
      </c>
      <c r="N3558" s="5"/>
      <c r="O3558" s="5"/>
      <c r="P3558" s="5" t="s">
        <v>90</v>
      </c>
      <c r="Q3558" s="5"/>
      <c r="R3558" s="5"/>
      <c r="S3558" s="5"/>
      <c r="T3558" s="5" t="s">
        <v>57</v>
      </c>
      <c r="U3558" s="5"/>
      <c r="V3558" s="5"/>
      <c r="W3558" s="5">
        <v>6.3</v>
      </c>
    </row>
    <row r="3559" spans="1:23">
      <c r="A3559" s="6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 t="s">
        <v>94</v>
      </c>
      <c r="N3559" s="5"/>
      <c r="O3559" s="5"/>
      <c r="P3559" s="5" t="s">
        <v>90</v>
      </c>
      <c r="Q3559" s="5"/>
      <c r="R3559" s="5"/>
      <c r="S3559" s="5"/>
      <c r="T3559" s="5" t="s">
        <v>57</v>
      </c>
      <c r="U3559" s="5"/>
      <c r="V3559" s="5"/>
      <c r="W3559" s="5">
        <v>6.5</v>
      </c>
    </row>
    <row r="3560" spans="1:23">
      <c r="A3560" s="6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 t="s">
        <v>94</v>
      </c>
      <c r="N3560" s="5"/>
      <c r="O3560" s="5"/>
      <c r="P3560" s="5" t="s">
        <v>90</v>
      </c>
      <c r="Q3560" s="5"/>
      <c r="R3560" s="5"/>
      <c r="S3560" s="5"/>
      <c r="T3560" s="5" t="s">
        <v>57</v>
      </c>
      <c r="U3560" s="5"/>
      <c r="V3560" s="5"/>
      <c r="W3560" s="5">
        <v>6.8</v>
      </c>
    </row>
    <row r="3561" spans="1:23">
      <c r="A3561" s="6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 t="s">
        <v>94</v>
      </c>
      <c r="N3561" s="2"/>
      <c r="O3561" s="2"/>
      <c r="P3561" s="2" t="s">
        <v>90</v>
      </c>
      <c r="Q3561" s="2"/>
      <c r="R3561" s="2"/>
      <c r="S3561" s="2"/>
      <c r="T3561" s="2" t="s">
        <v>57</v>
      </c>
      <c r="U3561" s="2"/>
      <c r="V3561" s="2"/>
      <c r="W3561" s="2">
        <v>7</v>
      </c>
    </row>
    <row r="3562" spans="1:23">
      <c r="A3562" s="6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 t="s">
        <v>94</v>
      </c>
      <c r="N3562" s="2"/>
      <c r="O3562" s="2"/>
      <c r="P3562" s="2" t="s">
        <v>90</v>
      </c>
      <c r="Q3562" s="2"/>
      <c r="R3562" s="2"/>
      <c r="S3562" s="2"/>
      <c r="T3562" s="2" t="s">
        <v>57</v>
      </c>
      <c r="U3562" s="2"/>
      <c r="V3562" s="2"/>
      <c r="W3562" s="2">
        <v>7.5</v>
      </c>
    </row>
    <row r="3563" spans="1:23">
      <c r="A3563" s="6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 t="s">
        <v>94</v>
      </c>
      <c r="N3563" s="2"/>
      <c r="O3563" s="2"/>
      <c r="P3563" s="2" t="s">
        <v>90</v>
      </c>
      <c r="Q3563" s="2"/>
      <c r="R3563" s="2"/>
      <c r="S3563" s="2"/>
      <c r="T3563" s="2" t="s">
        <v>57</v>
      </c>
      <c r="U3563" s="2"/>
      <c r="V3563" s="2"/>
      <c r="W3563" s="2">
        <v>7.7</v>
      </c>
    </row>
    <row r="3564" spans="1:23">
      <c r="A3564" s="6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 t="s">
        <v>94</v>
      </c>
      <c r="N3564" s="5"/>
      <c r="O3564" s="5"/>
      <c r="P3564" s="5" t="s">
        <v>90</v>
      </c>
      <c r="Q3564" s="5"/>
      <c r="R3564" s="5"/>
      <c r="S3564" s="5"/>
      <c r="T3564" s="5" t="s">
        <v>57</v>
      </c>
      <c r="U3564" s="5"/>
      <c r="V3564" s="5"/>
      <c r="W3564" s="5">
        <v>7.8</v>
      </c>
    </row>
    <row r="3565" spans="1:23">
      <c r="A3565" s="6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 t="s">
        <v>94</v>
      </c>
      <c r="N3565" s="5"/>
      <c r="O3565" s="5"/>
      <c r="P3565" s="5" t="s">
        <v>90</v>
      </c>
      <c r="Q3565" s="5"/>
      <c r="R3565" s="5"/>
      <c r="S3565" s="5"/>
      <c r="T3565" s="5" t="s">
        <v>57</v>
      </c>
      <c r="U3565" s="5"/>
      <c r="V3565" s="5"/>
      <c r="W3565" s="5">
        <v>8.5</v>
      </c>
    </row>
    <row r="3566" spans="1:23">
      <c r="A3566" s="6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 t="s">
        <v>90</v>
      </c>
      <c r="Q3566" s="5"/>
      <c r="R3566" s="5"/>
      <c r="S3566" s="5"/>
      <c r="T3566" s="5" t="s">
        <v>57</v>
      </c>
      <c r="U3566" s="5"/>
      <c r="V3566" s="5"/>
      <c r="W3566" s="5">
        <v>4.5999999999999996</v>
      </c>
    </row>
    <row r="3567" spans="1:23">
      <c r="A3567" s="6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 t="s">
        <v>90</v>
      </c>
      <c r="Q3567" s="5"/>
      <c r="R3567" s="5"/>
      <c r="S3567" s="5"/>
      <c r="T3567" s="5" t="s">
        <v>57</v>
      </c>
      <c r="U3567" s="5"/>
      <c r="V3567" s="5"/>
      <c r="W3567" s="5">
        <v>5.3</v>
      </c>
    </row>
    <row r="3568" spans="1:23">
      <c r="A3568" s="6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 t="s">
        <v>90</v>
      </c>
      <c r="Q3568" s="5"/>
      <c r="R3568" s="5"/>
      <c r="S3568" s="5"/>
      <c r="T3568" s="5" t="s">
        <v>57</v>
      </c>
      <c r="U3568" s="5"/>
      <c r="V3568" s="5"/>
      <c r="W3568" s="5">
        <v>6.4</v>
      </c>
    </row>
    <row r="3569" spans="1:23">
      <c r="A3569" s="6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 t="s">
        <v>90</v>
      </c>
      <c r="Q3569" s="2"/>
      <c r="R3569" s="2"/>
      <c r="S3569" s="2"/>
      <c r="T3569" s="2" t="s">
        <v>57</v>
      </c>
      <c r="U3569" s="2"/>
      <c r="V3569" s="2"/>
      <c r="W3569" s="2">
        <v>6.5</v>
      </c>
    </row>
    <row r="3570" spans="1:23">
      <c r="A3570" s="6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 t="s">
        <v>90</v>
      </c>
      <c r="Q3570" s="5"/>
      <c r="R3570" s="5"/>
      <c r="S3570" s="5"/>
      <c r="T3570" s="5" t="s">
        <v>57</v>
      </c>
      <c r="U3570" s="5"/>
      <c r="V3570" s="5"/>
      <c r="W3570" s="5">
        <v>6.5</v>
      </c>
    </row>
    <row r="3571" spans="1:23">
      <c r="A3571" s="6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 t="s">
        <v>90</v>
      </c>
      <c r="Q3571" s="2"/>
      <c r="R3571" s="2"/>
      <c r="S3571" s="2"/>
      <c r="T3571" s="2" t="s">
        <v>57</v>
      </c>
      <c r="U3571" s="2"/>
      <c r="V3571" s="2"/>
      <c r="W3571" s="2">
        <v>6.6</v>
      </c>
    </row>
    <row r="3572" spans="1:23">
      <c r="A3572" s="6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 t="s">
        <v>90</v>
      </c>
      <c r="Q3572" s="5"/>
      <c r="R3572" s="5"/>
      <c r="S3572" s="5"/>
      <c r="T3572" s="5" t="s">
        <v>57</v>
      </c>
      <c r="U3572" s="5"/>
      <c r="V3572" s="5"/>
      <c r="W3572" s="5">
        <v>6.6</v>
      </c>
    </row>
    <row r="3573" spans="1:23">
      <c r="A3573" s="6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 t="s">
        <v>90</v>
      </c>
      <c r="Q3573" s="5"/>
      <c r="R3573" s="5"/>
      <c r="S3573" s="5"/>
      <c r="T3573" s="5" t="s">
        <v>57</v>
      </c>
      <c r="U3573" s="5"/>
      <c r="V3573" s="5"/>
      <c r="W3573" s="5">
        <v>6.6</v>
      </c>
    </row>
    <row r="3574" spans="1:23">
      <c r="A3574" s="6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 t="s">
        <v>90</v>
      </c>
      <c r="Q3574" s="2"/>
      <c r="R3574" s="2"/>
      <c r="S3574" s="2"/>
      <c r="T3574" s="2" t="s">
        <v>57</v>
      </c>
      <c r="U3574" s="2"/>
      <c r="V3574" s="2"/>
      <c r="W3574" s="2">
        <v>6.7</v>
      </c>
    </row>
    <row r="3575" spans="1:23">
      <c r="A3575" s="6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 t="s">
        <v>90</v>
      </c>
      <c r="Q3575" s="2"/>
      <c r="R3575" s="2"/>
      <c r="S3575" s="2"/>
      <c r="T3575" s="2" t="s">
        <v>57</v>
      </c>
      <c r="U3575" s="2"/>
      <c r="V3575" s="2"/>
      <c r="W3575" s="2">
        <v>6.7</v>
      </c>
    </row>
    <row r="3576" spans="1:23">
      <c r="A3576" s="6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 t="s">
        <v>90</v>
      </c>
      <c r="Q3576" s="2"/>
      <c r="R3576" s="2"/>
      <c r="S3576" s="2"/>
      <c r="T3576" s="2" t="s">
        <v>57</v>
      </c>
      <c r="U3576" s="2"/>
      <c r="V3576" s="2"/>
      <c r="W3576" s="2">
        <v>7.1</v>
      </c>
    </row>
    <row r="3577" spans="1:23">
      <c r="A3577" s="6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 t="s">
        <v>90</v>
      </c>
      <c r="Q3577" s="2"/>
      <c r="R3577" s="2"/>
      <c r="S3577" s="2"/>
      <c r="T3577" s="2" t="s">
        <v>57</v>
      </c>
      <c r="U3577" s="2"/>
      <c r="V3577" s="2"/>
      <c r="W3577" s="2">
        <v>7.1</v>
      </c>
    </row>
    <row r="3578" spans="1:23">
      <c r="A3578" s="6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 t="s">
        <v>90</v>
      </c>
      <c r="Q3578" s="2"/>
      <c r="R3578" s="2"/>
      <c r="S3578" s="2"/>
      <c r="T3578" s="2" t="s">
        <v>57</v>
      </c>
      <c r="U3578" s="2"/>
      <c r="V3578" s="2"/>
      <c r="W3578" s="2">
        <v>7.2</v>
      </c>
    </row>
    <row r="3579" spans="1:23">
      <c r="A3579" s="6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 t="s">
        <v>90</v>
      </c>
      <c r="Q3579" s="5"/>
      <c r="R3579" s="5"/>
      <c r="S3579" s="5"/>
      <c r="T3579" s="5" t="s">
        <v>57</v>
      </c>
      <c r="U3579" s="5"/>
      <c r="V3579" s="5"/>
      <c r="W3579" s="5">
        <v>7.3</v>
      </c>
    </row>
    <row r="3580" spans="1:23">
      <c r="A3580" s="6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 t="s">
        <v>90</v>
      </c>
      <c r="Q3580" s="5"/>
      <c r="R3580" s="5"/>
      <c r="S3580" s="5"/>
      <c r="T3580" s="5" t="s">
        <v>57</v>
      </c>
      <c r="U3580" s="5"/>
      <c r="V3580" s="5"/>
      <c r="W3580" s="5">
        <v>8.1</v>
      </c>
    </row>
    <row r="3581" spans="1:23">
      <c r="A3581" s="6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 t="s">
        <v>90</v>
      </c>
      <c r="Q3581" s="2"/>
      <c r="R3581" s="2"/>
      <c r="S3581" s="2"/>
      <c r="T3581" s="2" t="s">
        <v>57</v>
      </c>
      <c r="U3581" s="2"/>
      <c r="V3581" s="2"/>
      <c r="W3581" s="2">
        <v>8.5</v>
      </c>
    </row>
    <row r="3582" spans="1:23">
      <c r="A3582" s="6"/>
      <c r="B3582" s="5"/>
      <c r="C3582" s="5"/>
      <c r="D3582" s="5"/>
      <c r="E3582" s="5"/>
      <c r="F3582" s="5"/>
      <c r="G3582" s="5"/>
      <c r="H3582" s="5"/>
      <c r="I3582" s="5"/>
      <c r="J3582" s="5" t="s">
        <v>70</v>
      </c>
      <c r="K3582" s="5"/>
      <c r="L3582" s="5"/>
      <c r="M3582" s="5" t="s">
        <v>94</v>
      </c>
      <c r="N3582" s="5"/>
      <c r="O3582" s="5"/>
      <c r="P3582" s="5"/>
      <c r="Q3582" s="5"/>
      <c r="R3582" s="5"/>
      <c r="S3582" s="5"/>
      <c r="T3582" s="5" t="s">
        <v>57</v>
      </c>
      <c r="U3582" s="5"/>
      <c r="V3582" s="5"/>
      <c r="W3582" s="5">
        <v>4.3</v>
      </c>
    </row>
    <row r="3583" spans="1:23">
      <c r="A3583" s="6"/>
      <c r="B3583" s="2"/>
      <c r="C3583" s="2"/>
      <c r="D3583" s="2"/>
      <c r="E3583" s="2"/>
      <c r="F3583" s="2"/>
      <c r="G3583" s="2"/>
      <c r="H3583" s="2"/>
      <c r="I3583" s="2"/>
      <c r="J3583" s="2" t="s">
        <v>70</v>
      </c>
      <c r="K3583" s="2"/>
      <c r="L3583" s="2"/>
      <c r="M3583" s="2" t="s">
        <v>94</v>
      </c>
      <c r="N3583" s="2"/>
      <c r="O3583" s="2"/>
      <c r="P3583" s="2"/>
      <c r="Q3583" s="2"/>
      <c r="R3583" s="2"/>
      <c r="S3583" s="2"/>
      <c r="T3583" s="2" t="s">
        <v>57</v>
      </c>
      <c r="U3583" s="2"/>
      <c r="V3583" s="2"/>
      <c r="W3583" s="2">
        <v>5</v>
      </c>
    </row>
    <row r="3584" spans="1:23">
      <c r="A3584" s="6"/>
      <c r="B3584" s="2"/>
      <c r="C3584" s="2"/>
      <c r="D3584" s="2"/>
      <c r="E3584" s="2"/>
      <c r="F3584" s="2"/>
      <c r="G3584" s="2"/>
      <c r="H3584" s="2"/>
      <c r="I3584" s="2"/>
      <c r="J3584" s="2" t="s">
        <v>70</v>
      </c>
      <c r="K3584" s="2"/>
      <c r="L3584" s="2"/>
      <c r="M3584" s="2" t="s">
        <v>94</v>
      </c>
      <c r="N3584" s="2"/>
      <c r="O3584" s="2"/>
      <c r="P3584" s="2"/>
      <c r="Q3584" s="2"/>
      <c r="R3584" s="2"/>
      <c r="S3584" s="2"/>
      <c r="T3584" s="2" t="s">
        <v>57</v>
      </c>
      <c r="U3584" s="2"/>
      <c r="V3584" s="2"/>
      <c r="W3584" s="2">
        <v>5.6</v>
      </c>
    </row>
    <row r="3585" spans="1:23">
      <c r="A3585" s="6"/>
      <c r="B3585" s="2"/>
      <c r="C3585" s="2"/>
      <c r="D3585" s="2"/>
      <c r="E3585" s="2"/>
      <c r="F3585" s="2"/>
      <c r="G3585" s="2"/>
      <c r="H3585" s="2"/>
      <c r="I3585" s="2"/>
      <c r="J3585" s="2" t="s">
        <v>70</v>
      </c>
      <c r="K3585" s="2"/>
      <c r="L3585" s="2"/>
      <c r="M3585" s="2" t="s">
        <v>94</v>
      </c>
      <c r="N3585" s="2"/>
      <c r="O3585" s="2"/>
      <c r="P3585" s="2"/>
      <c r="Q3585" s="2"/>
      <c r="R3585" s="2"/>
      <c r="S3585" s="2"/>
      <c r="T3585" s="2" t="s">
        <v>57</v>
      </c>
      <c r="U3585" s="2"/>
      <c r="V3585" s="2"/>
      <c r="W3585" s="2">
        <v>5.7</v>
      </c>
    </row>
    <row r="3586" spans="1:23">
      <c r="A3586" s="6"/>
      <c r="B3586" s="2"/>
      <c r="C3586" s="2"/>
      <c r="D3586" s="2"/>
      <c r="E3586" s="2"/>
      <c r="F3586" s="2"/>
      <c r="G3586" s="2"/>
      <c r="H3586" s="2"/>
      <c r="I3586" s="2"/>
      <c r="J3586" s="2" t="s">
        <v>70</v>
      </c>
      <c r="K3586" s="2"/>
      <c r="L3586" s="2"/>
      <c r="M3586" s="2" t="s">
        <v>94</v>
      </c>
      <c r="N3586" s="2"/>
      <c r="O3586" s="2"/>
      <c r="P3586" s="2"/>
      <c r="Q3586" s="2"/>
      <c r="R3586" s="2"/>
      <c r="S3586" s="2"/>
      <c r="T3586" s="2" t="s">
        <v>57</v>
      </c>
      <c r="U3586" s="2"/>
      <c r="V3586" s="2"/>
      <c r="W3586" s="2">
        <v>6.1</v>
      </c>
    </row>
    <row r="3587" spans="1:23">
      <c r="A3587" s="6"/>
      <c r="B3587" s="5"/>
      <c r="C3587" s="5"/>
      <c r="D3587" s="5"/>
      <c r="E3587" s="5"/>
      <c r="F3587" s="5"/>
      <c r="G3587" s="5"/>
      <c r="H3587" s="5"/>
      <c r="I3587" s="5"/>
      <c r="J3587" s="5" t="s">
        <v>70</v>
      </c>
      <c r="K3587" s="5"/>
      <c r="L3587" s="5"/>
      <c r="M3587" s="5" t="s">
        <v>94</v>
      </c>
      <c r="N3587" s="5"/>
      <c r="O3587" s="5"/>
      <c r="P3587" s="5"/>
      <c r="Q3587" s="5"/>
      <c r="R3587" s="5"/>
      <c r="S3587" s="5"/>
      <c r="T3587" s="5" t="s">
        <v>57</v>
      </c>
      <c r="U3587" s="5"/>
      <c r="V3587" s="5"/>
      <c r="W3587" s="5">
        <v>6.6</v>
      </c>
    </row>
    <row r="3588" spans="1:23">
      <c r="A3588" s="6"/>
      <c r="B3588" s="2"/>
      <c r="C3588" s="2"/>
      <c r="D3588" s="2"/>
      <c r="E3588" s="2"/>
      <c r="F3588" s="2"/>
      <c r="G3588" s="2"/>
      <c r="H3588" s="2"/>
      <c r="I3588" s="2"/>
      <c r="J3588" s="2" t="s">
        <v>70</v>
      </c>
      <c r="K3588" s="2"/>
      <c r="L3588" s="2"/>
      <c r="M3588" s="2" t="s">
        <v>94</v>
      </c>
      <c r="N3588" s="2"/>
      <c r="O3588" s="2"/>
      <c r="P3588" s="2"/>
      <c r="Q3588" s="2"/>
      <c r="R3588" s="2"/>
      <c r="S3588" s="2"/>
      <c r="T3588" s="2" t="s">
        <v>57</v>
      </c>
      <c r="U3588" s="2"/>
      <c r="V3588" s="2"/>
      <c r="W3588" s="2">
        <v>7.1</v>
      </c>
    </row>
    <row r="3589" spans="1:23">
      <c r="A3589" s="6"/>
      <c r="B3589" s="2"/>
      <c r="C3589" s="2"/>
      <c r="D3589" s="2"/>
      <c r="E3589" s="2"/>
      <c r="F3589" s="2"/>
      <c r="G3589" s="2"/>
      <c r="H3589" s="2"/>
      <c r="I3589" s="2"/>
      <c r="J3589" s="2" t="s">
        <v>70</v>
      </c>
      <c r="K3589" s="2"/>
      <c r="L3589" s="2"/>
      <c r="M3589" s="2" t="s">
        <v>94</v>
      </c>
      <c r="N3589" s="2"/>
      <c r="O3589" s="2"/>
      <c r="P3589" s="2"/>
      <c r="Q3589" s="2"/>
      <c r="R3589" s="2"/>
      <c r="S3589" s="2"/>
      <c r="T3589" s="2" t="s">
        <v>57</v>
      </c>
      <c r="U3589" s="2"/>
      <c r="V3589" s="2"/>
      <c r="W3589" s="2">
        <v>7.6</v>
      </c>
    </row>
    <row r="3590" spans="1:23">
      <c r="A3590" s="6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 t="s">
        <v>94</v>
      </c>
      <c r="N3590" s="2"/>
      <c r="O3590" s="2"/>
      <c r="P3590" s="2"/>
      <c r="Q3590" s="2"/>
      <c r="R3590" s="2"/>
      <c r="S3590" s="2"/>
      <c r="T3590" s="2" t="s">
        <v>57</v>
      </c>
      <c r="U3590" s="2"/>
      <c r="V3590" s="2"/>
      <c r="W3590" s="2">
        <v>4</v>
      </c>
    </row>
    <row r="3591" spans="1:23">
      <c r="A3591" s="6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 t="s">
        <v>94</v>
      </c>
      <c r="N3591" s="5"/>
      <c r="O3591" s="5"/>
      <c r="P3591" s="5"/>
      <c r="Q3591" s="5"/>
      <c r="R3591" s="5"/>
      <c r="S3591" s="5"/>
      <c r="T3591" s="5" t="s">
        <v>57</v>
      </c>
      <c r="U3591" s="5"/>
      <c r="V3591" s="5"/>
      <c r="W3591" s="5">
        <v>4.0999999999999996</v>
      </c>
    </row>
    <row r="3592" spans="1:23">
      <c r="A3592" s="6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 t="s">
        <v>94</v>
      </c>
      <c r="N3592" s="2"/>
      <c r="O3592" s="2"/>
      <c r="P3592" s="2"/>
      <c r="Q3592" s="2"/>
      <c r="R3592" s="2"/>
      <c r="S3592" s="2"/>
      <c r="T3592" s="2" t="s">
        <v>57</v>
      </c>
      <c r="U3592" s="2"/>
      <c r="V3592" s="2"/>
      <c r="W3592" s="2">
        <v>4.0999999999999996</v>
      </c>
    </row>
    <row r="3593" spans="1:23">
      <c r="A3593" s="6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 t="s">
        <v>94</v>
      </c>
      <c r="N3593" s="5"/>
      <c r="O3593" s="5"/>
      <c r="P3593" s="5"/>
      <c r="Q3593" s="5"/>
      <c r="R3593" s="5"/>
      <c r="S3593" s="5"/>
      <c r="T3593" s="5" t="s">
        <v>57</v>
      </c>
      <c r="U3593" s="5"/>
      <c r="V3593" s="5"/>
      <c r="W3593" s="5">
        <v>4.2</v>
      </c>
    </row>
    <row r="3594" spans="1:23">
      <c r="A3594" s="6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 t="s">
        <v>94</v>
      </c>
      <c r="N3594" s="5"/>
      <c r="O3594" s="5"/>
      <c r="P3594" s="5"/>
      <c r="Q3594" s="5"/>
      <c r="R3594" s="5"/>
      <c r="S3594" s="5"/>
      <c r="T3594" s="5" t="s">
        <v>57</v>
      </c>
      <c r="U3594" s="5"/>
      <c r="V3594" s="5"/>
      <c r="W3594" s="5">
        <v>4.5</v>
      </c>
    </row>
    <row r="3595" spans="1:23">
      <c r="A3595" s="6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 t="s">
        <v>94</v>
      </c>
      <c r="N3595" s="5"/>
      <c r="O3595" s="5"/>
      <c r="P3595" s="5"/>
      <c r="Q3595" s="5"/>
      <c r="R3595" s="5"/>
      <c r="S3595" s="5"/>
      <c r="T3595" s="5" t="s">
        <v>57</v>
      </c>
      <c r="U3595" s="5"/>
      <c r="V3595" s="5"/>
      <c r="W3595" s="5">
        <v>4.5</v>
      </c>
    </row>
    <row r="3596" spans="1:23">
      <c r="A3596" s="6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 t="s">
        <v>94</v>
      </c>
      <c r="N3596" s="5"/>
      <c r="O3596" s="5"/>
      <c r="P3596" s="5"/>
      <c r="Q3596" s="5"/>
      <c r="R3596" s="5"/>
      <c r="S3596" s="5"/>
      <c r="T3596" s="5" t="s">
        <v>57</v>
      </c>
      <c r="U3596" s="5"/>
      <c r="V3596" s="5"/>
      <c r="W3596" s="5">
        <v>4.8</v>
      </c>
    </row>
    <row r="3597" spans="1:23">
      <c r="A3597" s="6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 t="s">
        <v>94</v>
      </c>
      <c r="N3597" s="2"/>
      <c r="O3597" s="2"/>
      <c r="P3597" s="2"/>
      <c r="Q3597" s="2"/>
      <c r="R3597" s="2"/>
      <c r="S3597" s="2"/>
      <c r="T3597" s="2" t="s">
        <v>57</v>
      </c>
      <c r="U3597" s="2"/>
      <c r="V3597" s="2"/>
      <c r="W3597" s="2">
        <v>4.9000000000000004</v>
      </c>
    </row>
    <row r="3598" spans="1:23">
      <c r="A3598" s="6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 t="s">
        <v>94</v>
      </c>
      <c r="N3598" s="5"/>
      <c r="O3598" s="5"/>
      <c r="P3598" s="5"/>
      <c r="Q3598" s="5"/>
      <c r="R3598" s="5"/>
      <c r="S3598" s="5"/>
      <c r="T3598" s="5" t="s">
        <v>57</v>
      </c>
      <c r="U3598" s="5"/>
      <c r="V3598" s="5"/>
      <c r="W3598" s="5">
        <v>5</v>
      </c>
    </row>
    <row r="3599" spans="1:23">
      <c r="A3599" s="6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 t="s">
        <v>94</v>
      </c>
      <c r="N3599" s="2"/>
      <c r="O3599" s="2"/>
      <c r="P3599" s="2"/>
      <c r="Q3599" s="2"/>
      <c r="R3599" s="2"/>
      <c r="S3599" s="2"/>
      <c r="T3599" s="2" t="s">
        <v>57</v>
      </c>
      <c r="U3599" s="2"/>
      <c r="V3599" s="2"/>
      <c r="W3599" s="2">
        <v>5</v>
      </c>
    </row>
    <row r="3600" spans="1:23">
      <c r="A3600" s="6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 t="s">
        <v>94</v>
      </c>
      <c r="N3600" s="2"/>
      <c r="O3600" s="2"/>
      <c r="P3600" s="2"/>
      <c r="Q3600" s="2"/>
      <c r="R3600" s="2"/>
      <c r="S3600" s="2"/>
      <c r="T3600" s="2" t="s">
        <v>57</v>
      </c>
      <c r="U3600" s="2"/>
      <c r="V3600" s="2"/>
      <c r="W3600" s="2">
        <v>5.0999999999999996</v>
      </c>
    </row>
    <row r="3601" spans="1:23">
      <c r="A3601" s="6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 t="s">
        <v>94</v>
      </c>
      <c r="N3601" s="2"/>
      <c r="O3601" s="2"/>
      <c r="P3601" s="2"/>
      <c r="Q3601" s="2"/>
      <c r="R3601" s="2"/>
      <c r="S3601" s="2"/>
      <c r="T3601" s="2" t="s">
        <v>57</v>
      </c>
      <c r="U3601" s="2"/>
      <c r="V3601" s="2"/>
      <c r="W3601" s="2">
        <v>5.2</v>
      </c>
    </row>
    <row r="3602" spans="1:23">
      <c r="A3602" s="6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 t="s">
        <v>94</v>
      </c>
      <c r="N3602" s="2"/>
      <c r="O3602" s="2"/>
      <c r="P3602" s="2"/>
      <c r="Q3602" s="2"/>
      <c r="R3602" s="2"/>
      <c r="S3602" s="2"/>
      <c r="T3602" s="2" t="s">
        <v>57</v>
      </c>
      <c r="U3602" s="2"/>
      <c r="V3602" s="2"/>
      <c r="W3602" s="2">
        <v>5.3</v>
      </c>
    </row>
    <row r="3603" spans="1:23">
      <c r="A3603" s="6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 t="s">
        <v>94</v>
      </c>
      <c r="N3603" s="5"/>
      <c r="O3603" s="5"/>
      <c r="P3603" s="5"/>
      <c r="Q3603" s="5"/>
      <c r="R3603" s="5"/>
      <c r="S3603" s="5"/>
      <c r="T3603" s="5" t="s">
        <v>57</v>
      </c>
      <c r="U3603" s="5"/>
      <c r="V3603" s="5"/>
      <c r="W3603" s="5">
        <v>5.5</v>
      </c>
    </row>
    <row r="3604" spans="1:23">
      <c r="A3604" s="6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 t="s">
        <v>94</v>
      </c>
      <c r="N3604" s="2"/>
      <c r="O3604" s="2"/>
      <c r="P3604" s="2"/>
      <c r="Q3604" s="2"/>
      <c r="R3604" s="2"/>
      <c r="S3604" s="2"/>
      <c r="T3604" s="2" t="s">
        <v>57</v>
      </c>
      <c r="U3604" s="2"/>
      <c r="V3604" s="2"/>
      <c r="W3604" s="2">
        <v>5.7</v>
      </c>
    </row>
    <row r="3605" spans="1:23">
      <c r="A3605" s="6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 t="s">
        <v>94</v>
      </c>
      <c r="N3605" s="5"/>
      <c r="O3605" s="5"/>
      <c r="P3605" s="5"/>
      <c r="Q3605" s="5"/>
      <c r="R3605" s="5"/>
      <c r="S3605" s="5"/>
      <c r="T3605" s="5" t="s">
        <v>57</v>
      </c>
      <c r="U3605" s="5"/>
      <c r="V3605" s="5"/>
      <c r="W3605" s="5">
        <v>5.7</v>
      </c>
    </row>
    <row r="3606" spans="1:23">
      <c r="A3606" s="6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 t="s">
        <v>94</v>
      </c>
      <c r="N3606" s="5"/>
      <c r="O3606" s="5"/>
      <c r="P3606" s="5"/>
      <c r="Q3606" s="5"/>
      <c r="R3606" s="5"/>
      <c r="S3606" s="5"/>
      <c r="T3606" s="5" t="s">
        <v>57</v>
      </c>
      <c r="U3606" s="5"/>
      <c r="V3606" s="5"/>
      <c r="W3606" s="5">
        <v>5.9</v>
      </c>
    </row>
    <row r="3607" spans="1:23">
      <c r="A3607" s="6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 t="s">
        <v>94</v>
      </c>
      <c r="N3607" s="5"/>
      <c r="O3607" s="5"/>
      <c r="P3607" s="5"/>
      <c r="Q3607" s="5"/>
      <c r="R3607" s="5"/>
      <c r="S3607" s="5"/>
      <c r="T3607" s="5" t="s">
        <v>57</v>
      </c>
      <c r="U3607" s="5"/>
      <c r="V3607" s="5"/>
      <c r="W3607" s="5">
        <v>5.9</v>
      </c>
    </row>
    <row r="3608" spans="1:23">
      <c r="A3608" s="6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 t="s">
        <v>94</v>
      </c>
      <c r="N3608" s="2"/>
      <c r="O3608" s="2"/>
      <c r="P3608" s="2"/>
      <c r="Q3608" s="2"/>
      <c r="R3608" s="2"/>
      <c r="S3608" s="2"/>
      <c r="T3608" s="2" t="s">
        <v>57</v>
      </c>
      <c r="U3608" s="2"/>
      <c r="V3608" s="2"/>
      <c r="W3608" s="2">
        <v>5.9</v>
      </c>
    </row>
    <row r="3609" spans="1:23">
      <c r="A3609" s="6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 t="s">
        <v>94</v>
      </c>
      <c r="N3609" s="2"/>
      <c r="O3609" s="2"/>
      <c r="P3609" s="2"/>
      <c r="Q3609" s="2"/>
      <c r="R3609" s="2"/>
      <c r="S3609" s="2"/>
      <c r="T3609" s="2" t="s">
        <v>57</v>
      </c>
      <c r="U3609" s="2"/>
      <c r="V3609" s="2"/>
      <c r="W3609" s="2">
        <v>5.9</v>
      </c>
    </row>
    <row r="3610" spans="1:23">
      <c r="A3610" s="6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 t="s">
        <v>94</v>
      </c>
      <c r="N3610" s="5"/>
      <c r="O3610" s="5"/>
      <c r="P3610" s="5"/>
      <c r="Q3610" s="5"/>
      <c r="R3610" s="5"/>
      <c r="S3610" s="5"/>
      <c r="T3610" s="5" t="s">
        <v>57</v>
      </c>
      <c r="U3610" s="5"/>
      <c r="V3610" s="5"/>
      <c r="W3610" s="5">
        <v>6.1</v>
      </c>
    </row>
    <row r="3611" spans="1:23">
      <c r="A3611" s="6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 t="s">
        <v>94</v>
      </c>
      <c r="N3611" s="5"/>
      <c r="O3611" s="5"/>
      <c r="P3611" s="5"/>
      <c r="Q3611" s="5"/>
      <c r="R3611" s="5"/>
      <c r="S3611" s="5"/>
      <c r="T3611" s="5" t="s">
        <v>57</v>
      </c>
      <c r="U3611" s="5"/>
      <c r="V3611" s="5"/>
      <c r="W3611" s="5">
        <v>6.1</v>
      </c>
    </row>
    <row r="3612" spans="1:23">
      <c r="A3612" s="6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 t="s">
        <v>94</v>
      </c>
      <c r="N3612" s="5"/>
      <c r="O3612" s="5"/>
      <c r="P3612" s="5"/>
      <c r="Q3612" s="5"/>
      <c r="R3612" s="5"/>
      <c r="S3612" s="5"/>
      <c r="T3612" s="5" t="s">
        <v>57</v>
      </c>
      <c r="U3612" s="5"/>
      <c r="V3612" s="5"/>
      <c r="W3612" s="5">
        <v>6.1</v>
      </c>
    </row>
    <row r="3613" spans="1:23">
      <c r="A3613" s="6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 t="s">
        <v>94</v>
      </c>
      <c r="N3613" s="5"/>
      <c r="O3613" s="5"/>
      <c r="P3613" s="5"/>
      <c r="Q3613" s="5"/>
      <c r="R3613" s="5"/>
      <c r="S3613" s="5"/>
      <c r="T3613" s="5" t="s">
        <v>57</v>
      </c>
      <c r="U3613" s="5"/>
      <c r="V3613" s="5"/>
      <c r="W3613" s="5">
        <v>6.2</v>
      </c>
    </row>
    <row r="3614" spans="1:23">
      <c r="A3614" s="6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 t="s">
        <v>94</v>
      </c>
      <c r="N3614" s="2"/>
      <c r="O3614" s="2"/>
      <c r="P3614" s="2"/>
      <c r="Q3614" s="2"/>
      <c r="R3614" s="2"/>
      <c r="S3614" s="2"/>
      <c r="T3614" s="2" t="s">
        <v>57</v>
      </c>
      <c r="U3614" s="2"/>
      <c r="V3614" s="2"/>
      <c r="W3614" s="2">
        <v>6.3</v>
      </c>
    </row>
    <row r="3615" spans="1:23">
      <c r="A3615" s="6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 t="s">
        <v>94</v>
      </c>
      <c r="N3615" s="5"/>
      <c r="O3615" s="5"/>
      <c r="P3615" s="5"/>
      <c r="Q3615" s="5"/>
      <c r="R3615" s="5"/>
      <c r="S3615" s="5"/>
      <c r="T3615" s="5" t="s">
        <v>57</v>
      </c>
      <c r="U3615" s="5"/>
      <c r="V3615" s="5"/>
      <c r="W3615" s="5">
        <v>6.5</v>
      </c>
    </row>
    <row r="3616" spans="1:23">
      <c r="A3616" s="6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 t="s">
        <v>94</v>
      </c>
      <c r="N3616" s="2"/>
      <c r="O3616" s="2"/>
      <c r="P3616" s="2"/>
      <c r="Q3616" s="2"/>
      <c r="R3616" s="2"/>
      <c r="S3616" s="2"/>
      <c r="T3616" s="2" t="s">
        <v>57</v>
      </c>
      <c r="U3616" s="2"/>
      <c r="V3616" s="2"/>
      <c r="W3616" s="2">
        <v>6.6</v>
      </c>
    </row>
    <row r="3617" spans="1:23">
      <c r="A3617" s="6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 t="s">
        <v>94</v>
      </c>
      <c r="N3617" s="2"/>
      <c r="O3617" s="2"/>
      <c r="P3617" s="2"/>
      <c r="Q3617" s="2"/>
      <c r="R3617" s="2"/>
      <c r="S3617" s="2"/>
      <c r="T3617" s="2" t="s">
        <v>57</v>
      </c>
      <c r="U3617" s="2"/>
      <c r="V3617" s="2"/>
      <c r="W3617" s="2">
        <v>6.7</v>
      </c>
    </row>
    <row r="3618" spans="1:23">
      <c r="A3618" s="6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 t="s">
        <v>94</v>
      </c>
      <c r="N3618" s="2"/>
      <c r="O3618" s="2"/>
      <c r="P3618" s="2"/>
      <c r="Q3618" s="2"/>
      <c r="R3618" s="2"/>
      <c r="S3618" s="2"/>
      <c r="T3618" s="2" t="s">
        <v>57</v>
      </c>
      <c r="U3618" s="2"/>
      <c r="V3618" s="2"/>
      <c r="W3618" s="2">
        <v>7</v>
      </c>
    </row>
    <row r="3619" spans="1:23">
      <c r="A3619" s="6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 t="s">
        <v>94</v>
      </c>
      <c r="N3619" s="2"/>
      <c r="O3619" s="2"/>
      <c r="P3619" s="2"/>
      <c r="Q3619" s="2"/>
      <c r="R3619" s="2"/>
      <c r="S3619" s="2"/>
      <c r="T3619" s="2" t="s">
        <v>57</v>
      </c>
      <c r="U3619" s="2"/>
      <c r="V3619" s="2"/>
      <c r="W3619" s="2">
        <v>7.5</v>
      </c>
    </row>
    <row r="3620" spans="1:23">
      <c r="A3620" s="6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 t="s">
        <v>94</v>
      </c>
      <c r="N3620" s="2"/>
      <c r="O3620" s="2"/>
      <c r="P3620" s="2"/>
      <c r="Q3620" s="2"/>
      <c r="R3620" s="2"/>
      <c r="S3620" s="2"/>
      <c r="T3620" s="2" t="s">
        <v>57</v>
      </c>
      <c r="U3620" s="2"/>
      <c r="V3620" s="2"/>
      <c r="W3620" s="2">
        <v>7.5</v>
      </c>
    </row>
    <row r="3621" spans="1:23">
      <c r="A3621" s="6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 t="s">
        <v>94</v>
      </c>
      <c r="N3621" s="2"/>
      <c r="O3621" s="2"/>
      <c r="P3621" s="2"/>
      <c r="Q3621" s="2"/>
      <c r="R3621" s="2"/>
      <c r="S3621" s="2"/>
      <c r="T3621" s="2" t="s">
        <v>57</v>
      </c>
      <c r="U3621" s="2"/>
      <c r="V3621" s="2"/>
      <c r="W3621" s="2">
        <v>7.9</v>
      </c>
    </row>
    <row r="3622" spans="1:23">
      <c r="A3622" s="6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 t="s">
        <v>94</v>
      </c>
      <c r="N3622" s="5"/>
      <c r="O3622" s="5"/>
      <c r="P3622" s="5"/>
      <c r="Q3622" s="5"/>
      <c r="R3622" s="5"/>
      <c r="S3622" s="5"/>
      <c r="T3622" s="5" t="s">
        <v>57</v>
      </c>
      <c r="U3622" s="5"/>
      <c r="V3622" s="5"/>
      <c r="W3622" s="5">
        <v>7.9</v>
      </c>
    </row>
    <row r="3623" spans="1:23">
      <c r="A3623" s="6"/>
      <c r="B3623" s="5"/>
      <c r="C3623" s="5"/>
      <c r="D3623" s="5"/>
      <c r="E3623" s="5"/>
      <c r="F3623" s="5"/>
      <c r="G3623" s="5"/>
      <c r="H3623" s="5"/>
      <c r="I3623" s="5"/>
      <c r="J3623" s="5" t="s">
        <v>70</v>
      </c>
      <c r="K3623" s="5"/>
      <c r="L3623" s="5"/>
      <c r="M3623" s="5"/>
      <c r="N3623" s="5"/>
      <c r="O3623" s="5"/>
      <c r="P3623" s="5"/>
      <c r="Q3623" s="5"/>
      <c r="R3623" s="5"/>
      <c r="S3623" s="5"/>
      <c r="T3623" s="5" t="s">
        <v>57</v>
      </c>
      <c r="U3623" s="5"/>
      <c r="V3623" s="5"/>
      <c r="W3623" s="5">
        <v>6.5</v>
      </c>
    </row>
    <row r="3624" spans="1:23">
      <c r="A3624" s="6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 t="s">
        <v>57</v>
      </c>
      <c r="U3624" s="2"/>
      <c r="V3624" s="2"/>
      <c r="W3624" s="2">
        <v>4.8</v>
      </c>
    </row>
    <row r="3625" spans="1:23">
      <c r="A3625" s="6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 t="s">
        <v>94</v>
      </c>
      <c r="N3625" s="5"/>
      <c r="O3625" s="5"/>
      <c r="P3625" s="5" t="s">
        <v>90</v>
      </c>
      <c r="Q3625" s="5"/>
      <c r="R3625" s="5" t="s">
        <v>86</v>
      </c>
      <c r="S3625" s="5"/>
      <c r="T3625" s="5"/>
      <c r="U3625" s="5"/>
      <c r="V3625" s="5"/>
      <c r="W3625" s="5">
        <v>4.5999999999999996</v>
      </c>
    </row>
    <row r="3626" spans="1:23">
      <c r="A3626" s="6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 t="s">
        <v>94</v>
      </c>
      <c r="N3626" s="5"/>
      <c r="O3626" s="5"/>
      <c r="P3626" s="5" t="s">
        <v>90</v>
      </c>
      <c r="Q3626" s="5"/>
      <c r="R3626" s="5" t="s">
        <v>86</v>
      </c>
      <c r="S3626" s="5"/>
      <c r="T3626" s="5"/>
      <c r="U3626" s="5"/>
      <c r="V3626" s="5"/>
      <c r="W3626" s="5">
        <v>6.4</v>
      </c>
    </row>
    <row r="3627" spans="1:23">
      <c r="A3627" s="6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 t="s">
        <v>94</v>
      </c>
      <c r="N3627" s="2"/>
      <c r="O3627" s="2"/>
      <c r="P3627" s="2" t="s">
        <v>90</v>
      </c>
      <c r="Q3627" s="2"/>
      <c r="R3627" s="2" t="s">
        <v>86</v>
      </c>
      <c r="S3627" s="2"/>
      <c r="T3627" s="2"/>
      <c r="U3627" s="2"/>
      <c r="V3627" s="2"/>
      <c r="W3627" s="2">
        <v>8.1999999999999993</v>
      </c>
    </row>
    <row r="3628" spans="1:23">
      <c r="A3628" s="6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 t="s">
        <v>94</v>
      </c>
      <c r="N3628" s="5"/>
      <c r="O3628" s="5" t="s">
        <v>91</v>
      </c>
      <c r="P3628" s="5"/>
      <c r="Q3628" s="5"/>
      <c r="R3628" s="5" t="s">
        <v>86</v>
      </c>
      <c r="S3628" s="5"/>
      <c r="T3628" s="5"/>
      <c r="U3628" s="5"/>
      <c r="V3628" s="5"/>
      <c r="W3628" s="5">
        <v>6.7</v>
      </c>
    </row>
    <row r="3629" spans="1:23">
      <c r="A3629" s="6"/>
      <c r="B3629" s="5"/>
      <c r="C3629" s="5"/>
      <c r="D3629" s="5"/>
      <c r="E3629" s="5"/>
      <c r="F3629" s="5"/>
      <c r="G3629" s="5"/>
      <c r="H3629" s="5"/>
      <c r="I3629" s="5"/>
      <c r="J3629" s="5" t="s">
        <v>70</v>
      </c>
      <c r="K3629" s="5"/>
      <c r="L3629" s="5"/>
      <c r="M3629" s="5" t="s">
        <v>94</v>
      </c>
      <c r="N3629" s="5"/>
      <c r="O3629" s="5"/>
      <c r="P3629" s="5"/>
      <c r="Q3629" s="5"/>
      <c r="R3629" s="5" t="s">
        <v>86</v>
      </c>
      <c r="S3629" s="5"/>
      <c r="T3629" s="5"/>
      <c r="U3629" s="5"/>
      <c r="V3629" s="5"/>
      <c r="W3629" s="5">
        <v>6.5</v>
      </c>
    </row>
    <row r="3630" spans="1:23">
      <c r="A3630" s="6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 t="s">
        <v>94</v>
      </c>
      <c r="N3630" s="5"/>
      <c r="O3630" s="5"/>
      <c r="P3630" s="5"/>
      <c r="Q3630" s="5"/>
      <c r="R3630" s="5" t="s">
        <v>86</v>
      </c>
      <c r="S3630" s="5"/>
      <c r="T3630" s="5"/>
      <c r="U3630" s="5"/>
      <c r="V3630" s="5"/>
      <c r="W3630" s="5">
        <v>2.2999999999999998</v>
      </c>
    </row>
    <row r="3631" spans="1:23">
      <c r="A3631" s="6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 t="s">
        <v>94</v>
      </c>
      <c r="N3631" s="2"/>
      <c r="O3631" s="2"/>
      <c r="P3631" s="2"/>
      <c r="Q3631" s="2"/>
      <c r="R3631" s="2" t="s">
        <v>86</v>
      </c>
      <c r="S3631" s="2"/>
      <c r="T3631" s="2"/>
      <c r="U3631" s="2"/>
      <c r="V3631" s="2"/>
      <c r="W3631" s="2">
        <v>5.4</v>
      </c>
    </row>
    <row r="3632" spans="1:23">
      <c r="A3632" s="6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 t="s">
        <v>94</v>
      </c>
      <c r="N3632" s="2"/>
      <c r="O3632" s="2"/>
      <c r="P3632" s="2"/>
      <c r="Q3632" s="2"/>
      <c r="R3632" s="2" t="s">
        <v>86</v>
      </c>
      <c r="S3632" s="2"/>
      <c r="T3632" s="2"/>
      <c r="U3632" s="2"/>
      <c r="V3632" s="2"/>
      <c r="W3632" s="2">
        <v>5.5</v>
      </c>
    </row>
    <row r="3633" spans="1:23">
      <c r="A3633" s="6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 t="s">
        <v>94</v>
      </c>
      <c r="N3633" s="2"/>
      <c r="O3633" s="2"/>
      <c r="P3633" s="2"/>
      <c r="Q3633" s="2"/>
      <c r="R3633" s="2" t="s">
        <v>86</v>
      </c>
      <c r="S3633" s="2"/>
      <c r="T3633" s="2"/>
      <c r="U3633" s="2"/>
      <c r="V3633" s="2"/>
      <c r="W3633" s="2">
        <v>5.9</v>
      </c>
    </row>
    <row r="3634" spans="1:23">
      <c r="A3634" s="6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 t="s">
        <v>94</v>
      </c>
      <c r="N3634" s="2"/>
      <c r="O3634" s="2"/>
      <c r="P3634" s="2"/>
      <c r="Q3634" s="2"/>
      <c r="R3634" s="2" t="s">
        <v>86</v>
      </c>
      <c r="S3634" s="2"/>
      <c r="T3634" s="2"/>
      <c r="U3634" s="2"/>
      <c r="V3634" s="2"/>
      <c r="W3634" s="2">
        <v>7.1</v>
      </c>
    </row>
    <row r="3635" spans="1:23">
      <c r="A3635" s="6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 t="s">
        <v>94</v>
      </c>
      <c r="N3635" s="5"/>
      <c r="O3635" s="5"/>
      <c r="P3635" s="5"/>
      <c r="Q3635" s="5"/>
      <c r="R3635" s="5" t="s">
        <v>86</v>
      </c>
      <c r="S3635" s="5"/>
      <c r="T3635" s="5"/>
      <c r="U3635" s="5"/>
      <c r="V3635" s="5"/>
      <c r="W3635" s="5">
        <v>8.5</v>
      </c>
    </row>
    <row r="3636" spans="1:23">
      <c r="A3636" s="6"/>
      <c r="B3636" s="2"/>
      <c r="C3636" s="2"/>
      <c r="D3636" s="2"/>
      <c r="E3636" s="2"/>
      <c r="F3636" s="2"/>
      <c r="G3636" s="2"/>
      <c r="H3636" s="2"/>
      <c r="I3636" s="2"/>
      <c r="J3636" s="2" t="s">
        <v>70</v>
      </c>
      <c r="K3636" s="2"/>
      <c r="L3636" s="2"/>
      <c r="M3636" s="2" t="s">
        <v>94</v>
      </c>
      <c r="N3636" s="2"/>
      <c r="O3636" s="2"/>
      <c r="P3636" s="2" t="s">
        <v>90</v>
      </c>
      <c r="Q3636" s="2" t="s">
        <v>87</v>
      </c>
      <c r="R3636" s="2"/>
      <c r="S3636" s="2"/>
      <c r="T3636" s="2"/>
      <c r="U3636" s="2"/>
      <c r="V3636" s="2"/>
      <c r="W3636" s="2">
        <v>6</v>
      </c>
    </row>
    <row r="3637" spans="1:23">
      <c r="A3637" s="6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 t="s">
        <v>91</v>
      </c>
      <c r="P3637" s="5"/>
      <c r="Q3637" s="5" t="s">
        <v>87</v>
      </c>
      <c r="R3637" s="5"/>
      <c r="S3637" s="5"/>
      <c r="T3637" s="5"/>
      <c r="U3637" s="5"/>
      <c r="V3637" s="5"/>
      <c r="W3637" s="5">
        <v>6.3</v>
      </c>
    </row>
    <row r="3638" spans="1:23">
      <c r="A3638" s="6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 t="s">
        <v>91</v>
      </c>
      <c r="P3638" s="2"/>
      <c r="Q3638" s="2" t="s">
        <v>87</v>
      </c>
      <c r="R3638" s="2"/>
      <c r="S3638" s="2"/>
      <c r="T3638" s="2"/>
      <c r="U3638" s="2"/>
      <c r="V3638" s="2"/>
      <c r="W3638" s="2">
        <v>7.2</v>
      </c>
    </row>
    <row r="3639" spans="1:23">
      <c r="A3639" s="6"/>
      <c r="B3639" s="5"/>
      <c r="C3639" s="5"/>
      <c r="D3639" s="5"/>
      <c r="E3639" s="5"/>
      <c r="F3639" s="5"/>
      <c r="G3639" s="5"/>
      <c r="H3639" s="5"/>
      <c r="I3639" s="5"/>
      <c r="J3639" s="5" t="s">
        <v>70</v>
      </c>
      <c r="K3639" s="5"/>
      <c r="L3639" s="5"/>
      <c r="M3639" s="5" t="s">
        <v>94</v>
      </c>
      <c r="N3639" s="5"/>
      <c r="O3639" s="5"/>
      <c r="P3639" s="5"/>
      <c r="Q3639" s="5" t="s">
        <v>87</v>
      </c>
      <c r="R3639" s="5"/>
      <c r="S3639" s="5"/>
      <c r="T3639" s="5"/>
      <c r="U3639" s="5"/>
      <c r="V3639" s="5"/>
      <c r="W3639" s="5">
        <v>7.5</v>
      </c>
    </row>
    <row r="3640" spans="1:23">
      <c r="A3640" s="6"/>
      <c r="B3640" s="2"/>
      <c r="C3640" s="2"/>
      <c r="D3640" s="2"/>
      <c r="E3640" s="2"/>
      <c r="F3640" s="2"/>
      <c r="G3640" s="2"/>
      <c r="H3640" s="2"/>
      <c r="I3640" s="2"/>
      <c r="J3640" s="2" t="s">
        <v>70</v>
      </c>
      <c r="K3640" s="2"/>
      <c r="L3640" s="2"/>
      <c r="M3640" s="2"/>
      <c r="N3640" s="2"/>
      <c r="O3640" s="2"/>
      <c r="P3640" s="2"/>
      <c r="Q3640" s="2" t="s">
        <v>87</v>
      </c>
      <c r="R3640" s="2"/>
      <c r="S3640" s="2"/>
      <c r="T3640" s="2"/>
      <c r="U3640" s="2"/>
      <c r="V3640" s="2"/>
      <c r="W3640" s="2">
        <v>7.9</v>
      </c>
    </row>
    <row r="3641" spans="1:23">
      <c r="A3641" s="6"/>
      <c r="B3641" s="2"/>
      <c r="C3641" s="2"/>
      <c r="D3641" s="2"/>
      <c r="E3641" s="2"/>
      <c r="F3641" s="2"/>
      <c r="G3641" s="2"/>
      <c r="H3641" s="2"/>
      <c r="I3641" s="2"/>
      <c r="J3641" s="2" t="s">
        <v>70</v>
      </c>
      <c r="K3641" s="2"/>
      <c r="L3641" s="2"/>
      <c r="M3641" s="2" t="s">
        <v>94</v>
      </c>
      <c r="N3641" s="2"/>
      <c r="O3641" s="2"/>
      <c r="P3641" s="2" t="s">
        <v>90</v>
      </c>
      <c r="Q3641" s="2"/>
      <c r="R3641" s="2"/>
      <c r="S3641" s="2"/>
      <c r="T3641" s="2"/>
      <c r="U3641" s="2"/>
      <c r="V3641" s="2"/>
      <c r="W3641" s="2">
        <v>6.1</v>
      </c>
    </row>
    <row r="3642" spans="1:23">
      <c r="A3642" s="6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 t="s">
        <v>94</v>
      </c>
      <c r="N3642" s="5"/>
      <c r="O3642" s="5"/>
      <c r="P3642" s="5" t="s">
        <v>90</v>
      </c>
      <c r="Q3642" s="5"/>
      <c r="R3642" s="5"/>
      <c r="S3642" s="5"/>
      <c r="T3642" s="5"/>
      <c r="U3642" s="5"/>
      <c r="V3642" s="5"/>
      <c r="W3642" s="5">
        <v>3.9</v>
      </c>
    </row>
    <row r="3643" spans="1:23">
      <c r="A3643" s="6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 t="s">
        <v>94</v>
      </c>
      <c r="N3643" s="2"/>
      <c r="O3643" s="2"/>
      <c r="P3643" s="2" t="s">
        <v>90</v>
      </c>
      <c r="Q3643" s="2"/>
      <c r="R3643" s="2"/>
      <c r="S3643" s="2"/>
      <c r="T3643" s="2"/>
      <c r="U3643" s="2"/>
      <c r="V3643" s="2"/>
      <c r="W3643" s="2">
        <v>3.9</v>
      </c>
    </row>
    <row r="3644" spans="1:23">
      <c r="A3644" s="6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 t="s">
        <v>94</v>
      </c>
      <c r="N3644" s="5"/>
      <c r="O3644" s="5"/>
      <c r="P3644" s="5" t="s">
        <v>90</v>
      </c>
      <c r="Q3644" s="5"/>
      <c r="R3644" s="5"/>
      <c r="S3644" s="5"/>
      <c r="T3644" s="5"/>
      <c r="U3644" s="5"/>
      <c r="V3644" s="5"/>
      <c r="W3644" s="5">
        <v>4</v>
      </c>
    </row>
    <row r="3645" spans="1:23">
      <c r="A3645" s="6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 t="s">
        <v>94</v>
      </c>
      <c r="N3645" s="2"/>
      <c r="O3645" s="2"/>
      <c r="P3645" s="2" t="s">
        <v>90</v>
      </c>
      <c r="Q3645" s="2"/>
      <c r="R3645" s="2"/>
      <c r="S3645" s="2"/>
      <c r="T3645" s="2"/>
      <c r="U3645" s="2"/>
      <c r="V3645" s="2"/>
      <c r="W3645" s="2">
        <v>4.5999999999999996</v>
      </c>
    </row>
    <row r="3646" spans="1:23">
      <c r="A3646" s="6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 t="s">
        <v>94</v>
      </c>
      <c r="N3646" s="5"/>
      <c r="O3646" s="5"/>
      <c r="P3646" s="5" t="s">
        <v>90</v>
      </c>
      <c r="Q3646" s="5"/>
      <c r="R3646" s="5"/>
      <c r="S3646" s="5"/>
      <c r="T3646" s="5"/>
      <c r="U3646" s="5"/>
      <c r="V3646" s="5"/>
      <c r="W3646" s="5">
        <v>5.0999999999999996</v>
      </c>
    </row>
    <row r="3647" spans="1:23">
      <c r="A3647" s="6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 t="s">
        <v>94</v>
      </c>
      <c r="N3647" s="2"/>
      <c r="O3647" s="2"/>
      <c r="P3647" s="2" t="s">
        <v>90</v>
      </c>
      <c r="Q3647" s="2"/>
      <c r="R3647" s="2"/>
      <c r="S3647" s="2"/>
      <c r="T3647" s="2"/>
      <c r="U3647" s="2"/>
      <c r="V3647" s="2"/>
      <c r="W3647" s="2">
        <v>5.4</v>
      </c>
    </row>
    <row r="3648" spans="1:23">
      <c r="A3648" s="6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 t="s">
        <v>94</v>
      </c>
      <c r="N3648" s="2"/>
      <c r="O3648" s="2"/>
      <c r="P3648" s="2" t="s">
        <v>90</v>
      </c>
      <c r="Q3648" s="2"/>
      <c r="R3648" s="2"/>
      <c r="S3648" s="2"/>
      <c r="T3648" s="2"/>
      <c r="U3648" s="2"/>
      <c r="V3648" s="2"/>
      <c r="W3648" s="2">
        <v>5.4</v>
      </c>
    </row>
    <row r="3649" spans="1:23">
      <c r="A3649" s="6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 t="s">
        <v>94</v>
      </c>
      <c r="N3649" s="5"/>
      <c r="O3649" s="5"/>
      <c r="P3649" s="5" t="s">
        <v>90</v>
      </c>
      <c r="Q3649" s="5"/>
      <c r="R3649" s="5"/>
      <c r="S3649" s="5"/>
      <c r="T3649" s="5"/>
      <c r="U3649" s="5"/>
      <c r="V3649" s="5"/>
      <c r="W3649" s="5">
        <v>5.5</v>
      </c>
    </row>
    <row r="3650" spans="1:23">
      <c r="A3650" s="6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 t="s">
        <v>94</v>
      </c>
      <c r="N3650" s="5"/>
      <c r="O3650" s="5"/>
      <c r="P3650" s="5" t="s">
        <v>90</v>
      </c>
      <c r="Q3650" s="5"/>
      <c r="R3650" s="5"/>
      <c r="S3650" s="5"/>
      <c r="T3650" s="5"/>
      <c r="U3650" s="5"/>
      <c r="V3650" s="5"/>
      <c r="W3650" s="5">
        <v>5.6</v>
      </c>
    </row>
    <row r="3651" spans="1:23">
      <c r="A3651" s="6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 t="s">
        <v>94</v>
      </c>
      <c r="N3651" s="5"/>
      <c r="O3651" s="5"/>
      <c r="P3651" s="5" t="s">
        <v>90</v>
      </c>
      <c r="Q3651" s="5"/>
      <c r="R3651" s="5"/>
      <c r="S3651" s="5"/>
      <c r="T3651" s="5"/>
      <c r="U3651" s="5"/>
      <c r="V3651" s="5"/>
      <c r="W3651" s="5">
        <v>5.8</v>
      </c>
    </row>
    <row r="3652" spans="1:23">
      <c r="A3652" s="6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 t="s">
        <v>94</v>
      </c>
      <c r="N3652" s="5"/>
      <c r="O3652" s="5"/>
      <c r="P3652" s="5" t="s">
        <v>90</v>
      </c>
      <c r="Q3652" s="5"/>
      <c r="R3652" s="5"/>
      <c r="S3652" s="5"/>
      <c r="T3652" s="5"/>
      <c r="U3652" s="5"/>
      <c r="V3652" s="5"/>
      <c r="W3652" s="5">
        <v>5.9</v>
      </c>
    </row>
    <row r="3653" spans="1:23">
      <c r="A3653" s="6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 t="s">
        <v>94</v>
      </c>
      <c r="N3653" s="2"/>
      <c r="O3653" s="2"/>
      <c r="P3653" s="2" t="s">
        <v>90</v>
      </c>
      <c r="Q3653" s="2"/>
      <c r="R3653" s="2"/>
      <c r="S3653" s="2"/>
      <c r="T3653" s="2"/>
      <c r="U3653" s="2"/>
      <c r="V3653" s="2"/>
      <c r="W3653" s="2">
        <v>6</v>
      </c>
    </row>
    <row r="3654" spans="1:23">
      <c r="A3654" s="6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 t="s">
        <v>94</v>
      </c>
      <c r="N3654" s="5"/>
      <c r="O3654" s="5"/>
      <c r="P3654" s="5" t="s">
        <v>90</v>
      </c>
      <c r="Q3654" s="5"/>
      <c r="R3654" s="5"/>
      <c r="S3654" s="5"/>
      <c r="T3654" s="5"/>
      <c r="U3654" s="5"/>
      <c r="V3654" s="5"/>
      <c r="W3654" s="5">
        <v>6.1</v>
      </c>
    </row>
    <row r="3655" spans="1:23">
      <c r="A3655" s="6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 t="s">
        <v>94</v>
      </c>
      <c r="N3655" s="5"/>
      <c r="O3655" s="5"/>
      <c r="P3655" s="5" t="s">
        <v>90</v>
      </c>
      <c r="Q3655" s="5"/>
      <c r="R3655" s="5"/>
      <c r="S3655" s="5"/>
      <c r="T3655" s="5"/>
      <c r="U3655" s="5"/>
      <c r="V3655" s="5"/>
      <c r="W3655" s="5">
        <v>6.1</v>
      </c>
    </row>
    <row r="3656" spans="1:23">
      <c r="A3656" s="6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 t="s">
        <v>94</v>
      </c>
      <c r="N3656" s="5"/>
      <c r="O3656" s="5"/>
      <c r="P3656" s="5" t="s">
        <v>90</v>
      </c>
      <c r="Q3656" s="5"/>
      <c r="R3656" s="5"/>
      <c r="S3656" s="5"/>
      <c r="T3656" s="5"/>
      <c r="U3656" s="5"/>
      <c r="V3656" s="5"/>
      <c r="W3656" s="5">
        <v>6.2</v>
      </c>
    </row>
    <row r="3657" spans="1:23">
      <c r="A3657" s="6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 t="s">
        <v>94</v>
      </c>
      <c r="N3657" s="5"/>
      <c r="O3657" s="5"/>
      <c r="P3657" s="5" t="s">
        <v>90</v>
      </c>
      <c r="Q3657" s="5"/>
      <c r="R3657" s="5"/>
      <c r="S3657" s="5"/>
      <c r="T3657" s="5"/>
      <c r="U3657" s="5"/>
      <c r="V3657" s="5"/>
      <c r="W3657" s="5">
        <v>6.2</v>
      </c>
    </row>
    <row r="3658" spans="1:23">
      <c r="A3658" s="6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 t="s">
        <v>94</v>
      </c>
      <c r="N3658" s="5"/>
      <c r="O3658" s="5"/>
      <c r="P3658" s="5" t="s">
        <v>90</v>
      </c>
      <c r="Q3658" s="5"/>
      <c r="R3658" s="5"/>
      <c r="S3658" s="5"/>
      <c r="T3658" s="5"/>
      <c r="U3658" s="5"/>
      <c r="V3658" s="5"/>
      <c r="W3658" s="5">
        <v>6.2</v>
      </c>
    </row>
    <row r="3659" spans="1:23">
      <c r="A3659" s="6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 t="s">
        <v>94</v>
      </c>
      <c r="N3659" s="2"/>
      <c r="O3659" s="2"/>
      <c r="P3659" s="2" t="s">
        <v>90</v>
      </c>
      <c r="Q3659" s="2"/>
      <c r="R3659" s="2"/>
      <c r="S3659" s="2"/>
      <c r="T3659" s="2"/>
      <c r="U3659" s="2"/>
      <c r="V3659" s="2"/>
      <c r="W3659" s="2">
        <v>6.2</v>
      </c>
    </row>
    <row r="3660" spans="1:23">
      <c r="A3660" s="6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 t="s">
        <v>94</v>
      </c>
      <c r="N3660" s="5"/>
      <c r="O3660" s="5"/>
      <c r="P3660" s="5" t="s">
        <v>90</v>
      </c>
      <c r="Q3660" s="5"/>
      <c r="R3660" s="5"/>
      <c r="S3660" s="5"/>
      <c r="T3660" s="5"/>
      <c r="U3660" s="5"/>
      <c r="V3660" s="5"/>
      <c r="W3660" s="5">
        <v>6.5</v>
      </c>
    </row>
    <row r="3661" spans="1:23">
      <c r="A3661" s="6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 t="s">
        <v>94</v>
      </c>
      <c r="N3661" s="5"/>
      <c r="O3661" s="5"/>
      <c r="P3661" s="5" t="s">
        <v>90</v>
      </c>
      <c r="Q3661" s="5"/>
      <c r="R3661" s="5"/>
      <c r="S3661" s="5"/>
      <c r="T3661" s="5"/>
      <c r="U3661" s="5"/>
      <c r="V3661" s="5"/>
      <c r="W3661" s="5">
        <v>6.5</v>
      </c>
    </row>
    <row r="3662" spans="1:23">
      <c r="A3662" s="6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 t="s">
        <v>94</v>
      </c>
      <c r="N3662" s="2"/>
      <c r="O3662" s="2"/>
      <c r="P3662" s="2" t="s">
        <v>90</v>
      </c>
      <c r="Q3662" s="2"/>
      <c r="R3662" s="2"/>
      <c r="S3662" s="2"/>
      <c r="T3662" s="2"/>
      <c r="U3662" s="2"/>
      <c r="V3662" s="2"/>
      <c r="W3662" s="2">
        <v>6.6</v>
      </c>
    </row>
    <row r="3663" spans="1:23">
      <c r="A3663" s="6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 t="s">
        <v>94</v>
      </c>
      <c r="N3663" s="5"/>
      <c r="O3663" s="5"/>
      <c r="P3663" s="5" t="s">
        <v>90</v>
      </c>
      <c r="Q3663" s="5"/>
      <c r="R3663" s="5"/>
      <c r="S3663" s="5"/>
      <c r="T3663" s="5"/>
      <c r="U3663" s="5"/>
      <c r="V3663" s="5"/>
      <c r="W3663" s="5">
        <v>6.8</v>
      </c>
    </row>
    <row r="3664" spans="1:23">
      <c r="A3664" s="6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 t="s">
        <v>94</v>
      </c>
      <c r="N3664" s="5"/>
      <c r="O3664" s="5"/>
      <c r="P3664" s="5" t="s">
        <v>90</v>
      </c>
      <c r="Q3664" s="5"/>
      <c r="R3664" s="5"/>
      <c r="S3664" s="5"/>
      <c r="T3664" s="5"/>
      <c r="U3664" s="5"/>
      <c r="V3664" s="5"/>
      <c r="W3664" s="5">
        <v>6.8</v>
      </c>
    </row>
    <row r="3665" spans="1:23">
      <c r="A3665" s="6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 t="s">
        <v>94</v>
      </c>
      <c r="N3665" s="5"/>
      <c r="O3665" s="5"/>
      <c r="P3665" s="5" t="s">
        <v>90</v>
      </c>
      <c r="Q3665" s="5"/>
      <c r="R3665" s="5"/>
      <c r="S3665" s="5"/>
      <c r="T3665" s="5"/>
      <c r="U3665" s="5"/>
      <c r="V3665" s="5"/>
      <c r="W3665" s="5">
        <v>6.9</v>
      </c>
    </row>
    <row r="3666" spans="1:23">
      <c r="A3666" s="6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 t="s">
        <v>94</v>
      </c>
      <c r="N3666" s="2"/>
      <c r="O3666" s="2"/>
      <c r="P3666" s="2" t="s">
        <v>90</v>
      </c>
      <c r="Q3666" s="2"/>
      <c r="R3666" s="2"/>
      <c r="S3666" s="2"/>
      <c r="T3666" s="2"/>
      <c r="U3666" s="2"/>
      <c r="V3666" s="2"/>
      <c r="W3666" s="2">
        <v>7.2</v>
      </c>
    </row>
    <row r="3667" spans="1:23">
      <c r="A3667" s="6"/>
      <c r="B3667" s="2"/>
      <c r="C3667" s="2"/>
      <c r="D3667" s="2"/>
      <c r="E3667" s="2"/>
      <c r="F3667" s="2"/>
      <c r="G3667" s="2"/>
      <c r="H3667" s="2"/>
      <c r="I3667" s="2"/>
      <c r="J3667" s="2" t="s">
        <v>70</v>
      </c>
      <c r="K3667" s="2"/>
      <c r="L3667" s="2"/>
      <c r="M3667" s="2" t="s">
        <v>94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>
        <v>4.4000000000000004</v>
      </c>
    </row>
    <row r="3668" spans="1:23">
      <c r="A3668" s="6"/>
      <c r="B3668" s="5"/>
      <c r="C3668" s="5"/>
      <c r="D3668" s="5"/>
      <c r="E3668" s="5"/>
      <c r="F3668" s="5"/>
      <c r="G3668" s="5"/>
      <c r="H3668" s="5"/>
      <c r="I3668" s="5"/>
      <c r="J3668" s="5" t="s">
        <v>70</v>
      </c>
      <c r="K3668" s="5"/>
      <c r="L3668" s="5"/>
      <c r="M3668" s="5" t="s">
        <v>94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>
        <v>5.3</v>
      </c>
    </row>
    <row r="3669" spans="1:23">
      <c r="A3669" s="6"/>
      <c r="B3669" s="2"/>
      <c r="C3669" s="2"/>
      <c r="D3669" s="2"/>
      <c r="E3669" s="2"/>
      <c r="F3669" s="2"/>
      <c r="G3669" s="2"/>
      <c r="H3669" s="2"/>
      <c r="I3669" s="2"/>
      <c r="J3669" s="2" t="s">
        <v>70</v>
      </c>
      <c r="K3669" s="2"/>
      <c r="L3669" s="2"/>
      <c r="M3669" s="2" t="s">
        <v>94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>
        <v>5.4</v>
      </c>
    </row>
    <row r="3670" spans="1:23">
      <c r="A3670" s="6"/>
      <c r="B3670" s="2"/>
      <c r="C3670" s="2"/>
      <c r="D3670" s="2"/>
      <c r="E3670" s="2"/>
      <c r="F3670" s="2"/>
      <c r="G3670" s="2"/>
      <c r="H3670" s="2"/>
      <c r="I3670" s="2"/>
      <c r="J3670" s="2" t="s">
        <v>70</v>
      </c>
      <c r="K3670" s="2"/>
      <c r="L3670" s="2"/>
      <c r="M3670" s="2" t="s">
        <v>94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>
        <v>5.7</v>
      </c>
    </row>
    <row r="3671" spans="1:23">
      <c r="A3671" s="6"/>
      <c r="B3671" s="5"/>
      <c r="C3671" s="5"/>
      <c r="D3671" s="5"/>
      <c r="E3671" s="5"/>
      <c r="F3671" s="5"/>
      <c r="G3671" s="5"/>
      <c r="H3671" s="5"/>
      <c r="I3671" s="5"/>
      <c r="J3671" s="5" t="s">
        <v>70</v>
      </c>
      <c r="K3671" s="5"/>
      <c r="L3671" s="5"/>
      <c r="M3671" s="5" t="s">
        <v>94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>
        <v>5.7</v>
      </c>
    </row>
    <row r="3672" spans="1:23">
      <c r="A3672" s="6"/>
      <c r="B3672" s="2"/>
      <c r="C3672" s="2"/>
      <c r="D3672" s="2"/>
      <c r="E3672" s="2"/>
      <c r="F3672" s="2"/>
      <c r="G3672" s="2"/>
      <c r="H3672" s="2"/>
      <c r="I3672" s="2"/>
      <c r="J3672" s="2" t="s">
        <v>70</v>
      </c>
      <c r="K3672" s="2"/>
      <c r="L3672" s="2"/>
      <c r="M3672" s="2" t="s">
        <v>94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>
        <v>6.2</v>
      </c>
    </row>
    <row r="3673" spans="1:23">
      <c r="A3673" s="6"/>
      <c r="B3673" s="5"/>
      <c r="C3673" s="5"/>
      <c r="D3673" s="5"/>
      <c r="E3673" s="5"/>
      <c r="F3673" s="5"/>
      <c r="G3673" s="5"/>
      <c r="H3673" s="5"/>
      <c r="I3673" s="5"/>
      <c r="J3673" s="5" t="s">
        <v>70</v>
      </c>
      <c r="K3673" s="5"/>
      <c r="L3673" s="5"/>
      <c r="M3673" s="5" t="s">
        <v>94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>
        <v>6.5</v>
      </c>
    </row>
    <row r="3674" spans="1:23">
      <c r="A3674" s="6"/>
      <c r="B3674" s="2"/>
      <c r="C3674" s="2"/>
      <c r="D3674" s="2"/>
      <c r="E3674" s="2"/>
      <c r="F3674" s="2"/>
      <c r="G3674" s="2"/>
      <c r="H3674" s="2"/>
      <c r="I3674" s="2"/>
      <c r="J3674" s="2" t="s">
        <v>70</v>
      </c>
      <c r="K3674" s="2"/>
      <c r="L3674" s="2"/>
      <c r="M3674" s="2" t="s">
        <v>94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>
        <v>6.6</v>
      </c>
    </row>
    <row r="3675" spans="1:23">
      <c r="A3675" s="6"/>
      <c r="B3675" s="5"/>
      <c r="C3675" s="5"/>
      <c r="D3675" s="5"/>
      <c r="E3675" s="5"/>
      <c r="F3675" s="5"/>
      <c r="G3675" s="5"/>
      <c r="H3675" s="5"/>
      <c r="I3675" s="5"/>
      <c r="J3675" s="5" t="s">
        <v>70</v>
      </c>
      <c r="K3675" s="5"/>
      <c r="L3675" s="5"/>
      <c r="M3675" s="5" t="s">
        <v>94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>
        <v>6.7</v>
      </c>
    </row>
    <row r="3676" spans="1:23">
      <c r="A3676" s="6"/>
      <c r="B3676" s="5"/>
      <c r="C3676" s="5"/>
      <c r="D3676" s="5"/>
      <c r="E3676" s="5"/>
      <c r="F3676" s="5"/>
      <c r="G3676" s="5"/>
      <c r="H3676" s="5"/>
      <c r="I3676" s="5"/>
      <c r="J3676" s="5" t="s">
        <v>70</v>
      </c>
      <c r="K3676" s="5"/>
      <c r="L3676" s="5"/>
      <c r="M3676" s="5" t="s">
        <v>94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>
        <v>6.8</v>
      </c>
    </row>
    <row r="3677" spans="1:23">
      <c r="A3677" s="6"/>
      <c r="B3677" s="2"/>
      <c r="C3677" s="2"/>
      <c r="D3677" s="2"/>
      <c r="E3677" s="2"/>
      <c r="F3677" s="2"/>
      <c r="G3677" s="2"/>
      <c r="H3677" s="2"/>
      <c r="I3677" s="2"/>
      <c r="J3677" s="2" t="s">
        <v>70</v>
      </c>
      <c r="K3677" s="2"/>
      <c r="L3677" s="2"/>
      <c r="M3677" s="2" t="s">
        <v>94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>
        <v>6.8</v>
      </c>
    </row>
    <row r="3678" spans="1:23">
      <c r="A3678" s="6"/>
      <c r="B3678" s="2"/>
      <c r="C3678" s="2"/>
      <c r="D3678" s="2"/>
      <c r="E3678" s="2"/>
      <c r="F3678" s="2"/>
      <c r="G3678" s="2"/>
      <c r="H3678" s="2"/>
      <c r="I3678" s="2"/>
      <c r="J3678" s="2" t="s">
        <v>70</v>
      </c>
      <c r="K3678" s="2"/>
      <c r="L3678" s="2"/>
      <c r="M3678" s="2" t="s">
        <v>94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>
        <v>6.8</v>
      </c>
    </row>
    <row r="3679" spans="1:23">
      <c r="A3679" s="7"/>
      <c r="B3679" s="2"/>
      <c r="C3679" s="2"/>
      <c r="D3679" s="2"/>
      <c r="E3679" s="2"/>
      <c r="F3679" s="2"/>
      <c r="G3679" s="2"/>
      <c r="H3679" s="2"/>
      <c r="I3679" s="2"/>
      <c r="J3679" s="2" t="s">
        <v>70</v>
      </c>
      <c r="K3679" s="2"/>
      <c r="L3679" s="2"/>
      <c r="M3679" s="2" t="s">
        <v>94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>
        <v>7</v>
      </c>
    </row>
    <row r="3680" spans="1:23">
      <c r="A3680" s="7"/>
      <c r="B3680" s="2"/>
      <c r="C3680" s="2"/>
      <c r="D3680" s="2"/>
      <c r="E3680" s="2"/>
      <c r="F3680" s="2"/>
      <c r="G3680" s="2"/>
      <c r="H3680" s="2"/>
      <c r="I3680" s="2"/>
      <c r="J3680" s="2" t="s">
        <v>70</v>
      </c>
      <c r="K3680" s="2"/>
      <c r="L3680" s="2"/>
      <c r="M3680" s="2" t="s">
        <v>94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>
        <v>7.4</v>
      </c>
    </row>
    <row r="3681" spans="1:23">
      <c r="A3681" s="7"/>
      <c r="B3681" s="5"/>
      <c r="C3681" s="5"/>
      <c r="D3681" s="5"/>
      <c r="E3681" s="5"/>
      <c r="F3681" s="5"/>
      <c r="G3681" s="5"/>
      <c r="H3681" s="5"/>
      <c r="I3681" s="5"/>
      <c r="J3681" s="5" t="s">
        <v>70</v>
      </c>
      <c r="K3681" s="5"/>
      <c r="L3681" s="5"/>
      <c r="M3681" s="5" t="s">
        <v>94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>
        <v>7.4</v>
      </c>
    </row>
    <row r="3682" spans="1:23">
      <c r="A3682" s="7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 t="s">
        <v>94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>
        <v>4.2</v>
      </c>
    </row>
    <row r="3683" spans="1:23">
      <c r="A3683" s="7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 t="s">
        <v>94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>
        <v>4.5</v>
      </c>
    </row>
    <row r="3684" spans="1:23">
      <c r="A3684" s="7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 t="s">
        <v>94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>
        <v>4.5999999999999996</v>
      </c>
    </row>
    <row r="3685" spans="1:23">
      <c r="A3685" s="7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 t="s">
        <v>94</v>
      </c>
      <c r="N3685" s="5"/>
      <c r="O3685" s="5"/>
      <c r="P3685" s="5"/>
      <c r="Q3685" s="5"/>
      <c r="R3685" s="5"/>
      <c r="S3685" s="5"/>
      <c r="T3685" s="5"/>
      <c r="U3685" s="5"/>
      <c r="V3685" s="5"/>
      <c r="W3685" s="5">
        <v>4.9000000000000004</v>
      </c>
    </row>
    <row r="3686" spans="1:23">
      <c r="A3686" s="7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 t="s">
        <v>94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>
        <v>5</v>
      </c>
    </row>
    <row r="3687" spans="1:23">
      <c r="A3687" s="7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 t="s">
        <v>94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>
        <v>5.0999999999999996</v>
      </c>
    </row>
    <row r="3688" spans="1:23">
      <c r="A3688" s="7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 t="s">
        <v>94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>
        <v>5.2</v>
      </c>
    </row>
    <row r="3689" spans="1:23">
      <c r="A3689" s="7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 t="s">
        <v>94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>
        <v>5.3</v>
      </c>
    </row>
    <row r="3690" spans="1:23">
      <c r="A3690" s="7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 t="s">
        <v>94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>
        <v>5.3</v>
      </c>
    </row>
    <row r="3691" spans="1:23">
      <c r="A3691" s="7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 t="s">
        <v>94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>
        <v>5.3</v>
      </c>
    </row>
    <row r="3692" spans="1:23">
      <c r="A3692" s="7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 t="s">
        <v>94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>
        <v>5.4</v>
      </c>
    </row>
    <row r="3693" spans="1:23">
      <c r="A3693" s="7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 t="s">
        <v>94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>
        <v>5.4</v>
      </c>
    </row>
    <row r="3694" spans="1:23">
      <c r="A3694" s="7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 t="s">
        <v>94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>
        <v>5.5</v>
      </c>
    </row>
    <row r="3695" spans="1:23">
      <c r="A3695" s="7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 t="s">
        <v>94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>
        <v>5.5</v>
      </c>
    </row>
    <row r="3696" spans="1:23">
      <c r="A3696" s="7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 t="s">
        <v>94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>
        <v>5.5</v>
      </c>
    </row>
    <row r="3697" spans="1:23">
      <c r="A3697" s="7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 t="s">
        <v>94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>
        <v>5.6</v>
      </c>
    </row>
    <row r="3698" spans="1:23">
      <c r="A3698" s="7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 t="s">
        <v>94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>
        <v>5.7</v>
      </c>
    </row>
    <row r="3699" spans="1:23">
      <c r="A3699" s="7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 t="s">
        <v>94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>
        <v>5.7</v>
      </c>
    </row>
    <row r="3700" spans="1:23">
      <c r="A3700" s="7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 t="s">
        <v>94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>
        <v>5.8</v>
      </c>
    </row>
    <row r="3701" spans="1:23">
      <c r="A3701" s="7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 t="s">
        <v>94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>
        <v>5.8</v>
      </c>
    </row>
    <row r="3702" spans="1:23">
      <c r="A3702" s="7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 t="s">
        <v>94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>
        <v>5.9</v>
      </c>
    </row>
    <row r="3703" spans="1:23">
      <c r="A3703" s="7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 t="s">
        <v>94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>
        <v>5.9</v>
      </c>
    </row>
    <row r="3704" spans="1:23">
      <c r="A3704" s="7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 t="s">
        <v>94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>
        <v>5.9</v>
      </c>
    </row>
    <row r="3705" spans="1:23">
      <c r="A3705" s="7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 t="s">
        <v>94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>
        <v>5.9</v>
      </c>
    </row>
    <row r="3706" spans="1:23">
      <c r="A3706" s="7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 t="s">
        <v>94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>
        <v>6</v>
      </c>
    </row>
    <row r="3707" spans="1:23">
      <c r="A3707" s="7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 t="s">
        <v>94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>
        <v>6.1</v>
      </c>
    </row>
    <row r="3708" spans="1:23">
      <c r="A3708" s="7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 t="s">
        <v>94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>
        <v>6.2</v>
      </c>
    </row>
    <row r="3709" spans="1:23">
      <c r="A3709" s="7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 t="s">
        <v>94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>
        <v>6.2</v>
      </c>
    </row>
    <row r="3710" spans="1:23">
      <c r="A3710" s="7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 t="s">
        <v>94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>
        <v>6.3</v>
      </c>
    </row>
    <row r="3711" spans="1:23">
      <c r="A3711" s="7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 t="s">
        <v>94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>
        <v>6.4</v>
      </c>
    </row>
    <row r="3712" spans="1:23">
      <c r="A3712" s="7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 t="s">
        <v>94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>
        <v>6.4</v>
      </c>
    </row>
    <row r="3713" spans="1:23">
      <c r="A3713" s="7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 t="s">
        <v>94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>
        <v>6.4</v>
      </c>
    </row>
    <row r="3714" spans="1:23">
      <c r="A3714" s="7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 t="s">
        <v>94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>
        <v>6.5</v>
      </c>
    </row>
    <row r="3715" spans="1:23">
      <c r="A3715" s="7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 t="s">
        <v>94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>
        <v>6.6</v>
      </c>
    </row>
    <row r="3716" spans="1:23">
      <c r="A3716" s="7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 t="s">
        <v>94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>
        <v>6.6</v>
      </c>
    </row>
    <row r="3717" spans="1:23">
      <c r="A3717" s="7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 t="s">
        <v>94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>
        <v>6.6</v>
      </c>
    </row>
    <row r="3718" spans="1:23">
      <c r="A3718" s="7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 t="s">
        <v>94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>
        <v>6.8</v>
      </c>
    </row>
    <row r="3719" spans="1:23">
      <c r="A3719" s="7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 t="s">
        <v>94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>
        <v>6.9</v>
      </c>
    </row>
    <row r="3720" spans="1:23">
      <c r="A3720" s="7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 t="s">
        <v>94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>
        <v>6.9</v>
      </c>
    </row>
    <row r="3721" spans="1:23">
      <c r="A3721" s="7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 t="s">
        <v>94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>
        <v>7.2</v>
      </c>
    </row>
    <row r="3722" spans="1:23">
      <c r="A3722" s="7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 t="s">
        <v>94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>
        <v>7.5</v>
      </c>
    </row>
    <row r="3723" spans="1:23">
      <c r="A3723" s="7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 t="s">
        <v>94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>
        <v>7.5</v>
      </c>
    </row>
    <row r="3724" spans="1:23">
      <c r="A3724" s="7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 t="s">
        <v>94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>
        <v>8</v>
      </c>
    </row>
  </sheetData>
  <autoFilter ref="A1:W3724" xr:uid="{00000000-0009-0000-0000-000009000000}">
    <sortState xmlns:xlrd2="http://schemas.microsoft.com/office/spreadsheetml/2017/richdata2" ref="A2:W3724">
      <sortCondition ref="K1:K372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5018F-F2E5-44D6-B0D6-6B58D731BC95}">
  <dimension ref="A3:L27"/>
  <sheetViews>
    <sheetView topLeftCell="A7" workbookViewId="0">
      <selection activeCell="B4" sqref="B4"/>
    </sheetView>
  </sheetViews>
  <sheetFormatPr defaultRowHeight="15"/>
  <cols>
    <col min="1" max="1" width="13.140625" bestFit="1" customWidth="1"/>
    <col min="2" max="2" width="21.7109375" bestFit="1" customWidth="1"/>
  </cols>
  <sheetData>
    <row r="3" spans="1:12">
      <c r="A3" s="20" t="s">
        <v>17050</v>
      </c>
      <c r="B3" t="s">
        <v>17054</v>
      </c>
    </row>
    <row r="4" spans="1:12">
      <c r="A4" s="14" t="s">
        <v>56</v>
      </c>
      <c r="B4" s="9">
        <v>6.2899053627760333</v>
      </c>
    </row>
    <row r="5" spans="1:12">
      <c r="A5" s="14" t="s">
        <v>17101</v>
      </c>
      <c r="B5" s="9">
        <v>6.5259740259740191</v>
      </c>
      <c r="F5" s="8" t="s">
        <v>17062</v>
      </c>
      <c r="G5" s="8" t="s">
        <v>17063</v>
      </c>
      <c r="H5" s="8" t="s">
        <v>17061</v>
      </c>
      <c r="I5" s="8" t="s">
        <v>17064</v>
      </c>
      <c r="J5" s="8" t="s">
        <v>17097</v>
      </c>
      <c r="K5" s="8" t="s">
        <v>17096</v>
      </c>
      <c r="L5" s="8" t="s">
        <v>17098</v>
      </c>
    </row>
    <row r="6" spans="1:12">
      <c r="A6" s="14" t="s">
        <v>17056</v>
      </c>
      <c r="B6" s="9">
        <v>6.4656728444802534</v>
      </c>
      <c r="F6" t="s">
        <v>56</v>
      </c>
      <c r="G6" s="9">
        <v>6.2899053627760297</v>
      </c>
      <c r="H6" s="9">
        <v>1.03216843356345</v>
      </c>
      <c r="I6" s="10">
        <v>1.0653716752448199</v>
      </c>
      <c r="J6" s="21">
        <v>9</v>
      </c>
      <c r="K6" s="21">
        <v>2.1</v>
      </c>
      <c r="L6">
        <f>J6-K6</f>
        <v>6.9</v>
      </c>
    </row>
    <row r="7" spans="1:12">
      <c r="F7" t="s">
        <v>69</v>
      </c>
      <c r="G7" s="9">
        <v>6.4523932729624898</v>
      </c>
      <c r="H7" s="9">
        <v>1.1127313594469299</v>
      </c>
      <c r="I7">
        <v>1.23817107829661</v>
      </c>
      <c r="J7">
        <v>8.9</v>
      </c>
      <c r="K7">
        <v>2.2999999999999998</v>
      </c>
      <c r="L7">
        <f>J7-K7</f>
        <v>6.6000000000000005</v>
      </c>
    </row>
    <row r="8" spans="1:12">
      <c r="F8" t="s">
        <v>17065</v>
      </c>
      <c r="G8" s="9">
        <v>6.7025510204081602</v>
      </c>
      <c r="H8" s="9">
        <v>0.98950576756796504</v>
      </c>
      <c r="I8">
        <v>0.97912166405026702</v>
      </c>
      <c r="J8">
        <v>8.6</v>
      </c>
      <c r="K8">
        <v>2.8</v>
      </c>
      <c r="L8">
        <f t="shared" ref="L8:L27" si="0">J8-K8</f>
        <v>5.8</v>
      </c>
    </row>
    <row r="9" spans="1:12">
      <c r="F9" t="s">
        <v>17066</v>
      </c>
      <c r="G9" s="9">
        <v>7.1575630252100799</v>
      </c>
      <c r="H9" s="9">
        <v>0.69251997047969505</v>
      </c>
      <c r="I9">
        <v>0.47958390951319202</v>
      </c>
      <c r="J9">
        <v>8.9</v>
      </c>
      <c r="K9">
        <v>4.5</v>
      </c>
      <c r="L9">
        <f t="shared" si="0"/>
        <v>4.4000000000000004</v>
      </c>
    </row>
    <row r="10" spans="1:12">
      <c r="F10" t="s">
        <v>17067</v>
      </c>
      <c r="G10" s="9">
        <v>6.1881099656357303</v>
      </c>
      <c r="H10" s="9">
        <v>1.03244621523305</v>
      </c>
      <c r="I10">
        <v>1.06594518734904</v>
      </c>
      <c r="J10">
        <v>8.8000000000000007</v>
      </c>
      <c r="K10">
        <v>1.9</v>
      </c>
      <c r="L10">
        <f t="shared" si="0"/>
        <v>6.9</v>
      </c>
    </row>
    <row r="11" spans="1:12">
      <c r="F11" t="s">
        <v>124</v>
      </c>
      <c r="G11" s="9">
        <v>6.5419034090909198</v>
      </c>
      <c r="H11" s="9">
        <v>0.98189430631771601</v>
      </c>
      <c r="I11">
        <v>0.96411642877914305</v>
      </c>
      <c r="J11">
        <v>9.3000000000000007</v>
      </c>
      <c r="K11">
        <v>2.4</v>
      </c>
      <c r="L11">
        <f t="shared" si="0"/>
        <v>6.9</v>
      </c>
    </row>
    <row r="12" spans="1:12">
      <c r="F12" t="s">
        <v>17068</v>
      </c>
      <c r="G12" s="9">
        <v>6.9888888888888898</v>
      </c>
      <c r="H12" s="9">
        <v>1.3846926508701101</v>
      </c>
      <c r="I12">
        <v>1.9173737373737101</v>
      </c>
      <c r="J12">
        <v>8.5</v>
      </c>
      <c r="K12">
        <v>1.6</v>
      </c>
      <c r="L12">
        <f t="shared" si="0"/>
        <v>6.9</v>
      </c>
    </row>
    <row r="13" spans="1:12">
      <c r="F13" t="s">
        <v>17069</v>
      </c>
      <c r="G13" s="9">
        <v>6.79253731343284</v>
      </c>
      <c r="H13" s="9">
        <v>0.89081102294865799</v>
      </c>
      <c r="I13">
        <v>0.79354427860683796</v>
      </c>
      <c r="J13">
        <v>9.3000000000000007</v>
      </c>
      <c r="K13">
        <v>2.1</v>
      </c>
      <c r="L13">
        <f t="shared" si="0"/>
        <v>7.2000000000000011</v>
      </c>
    </row>
    <row r="14" spans="1:12">
      <c r="F14" t="s">
        <v>17070</v>
      </c>
      <c r="G14" s="9">
        <v>6.2163636363636403</v>
      </c>
      <c r="H14" s="9">
        <v>1.16374834442544</v>
      </c>
      <c r="I14">
        <v>1.35431020915294</v>
      </c>
      <c r="J14">
        <v>8.6</v>
      </c>
      <c r="K14">
        <v>1.9</v>
      </c>
      <c r="L14">
        <f t="shared" si="0"/>
        <v>6.6999999999999993</v>
      </c>
    </row>
    <row r="15" spans="1:12">
      <c r="F15" t="s">
        <v>17071</v>
      </c>
      <c r="G15" s="9">
        <v>6.2853174603174704</v>
      </c>
      <c r="H15" s="9">
        <v>1.1270674391262701</v>
      </c>
      <c r="I15">
        <v>1.2702810123386401</v>
      </c>
      <c r="J15">
        <v>8.9</v>
      </c>
      <c r="K15">
        <v>2.2000000000000002</v>
      </c>
      <c r="L15">
        <f t="shared" si="0"/>
        <v>6.7</v>
      </c>
    </row>
    <row r="16" spans="1:12">
      <c r="F16" t="s">
        <v>127</v>
      </c>
      <c r="G16" s="9">
        <v>7.7</v>
      </c>
      <c r="H16" s="9">
        <v>0</v>
      </c>
      <c r="I16">
        <v>0</v>
      </c>
      <c r="J16">
        <v>7.7</v>
      </c>
      <c r="K16">
        <v>7.7</v>
      </c>
      <c r="L16">
        <f t="shared" si="0"/>
        <v>0</v>
      </c>
    </row>
    <row r="17" spans="6:12">
      <c r="F17" t="s">
        <v>17072</v>
      </c>
      <c r="G17" s="9">
        <v>7.1578231292516996</v>
      </c>
      <c r="H17" s="9">
        <v>0.66712685635871205</v>
      </c>
      <c r="I17">
        <v>0.44505824247505399</v>
      </c>
      <c r="J17">
        <v>8.9</v>
      </c>
      <c r="K17">
        <v>5.5</v>
      </c>
      <c r="L17">
        <f t="shared" si="0"/>
        <v>3.4000000000000004</v>
      </c>
    </row>
    <row r="18" spans="6:12">
      <c r="F18" t="s">
        <v>17073</v>
      </c>
      <c r="G18" s="9">
        <v>5.9225388601036304</v>
      </c>
      <c r="H18" s="9">
        <v>0.99710478538187397</v>
      </c>
      <c r="I18">
        <v>0.99421795303143401</v>
      </c>
      <c r="J18">
        <v>8.6</v>
      </c>
      <c r="K18">
        <v>2.2999999999999998</v>
      </c>
      <c r="L18">
        <f t="shared" si="0"/>
        <v>6.3</v>
      </c>
    </row>
    <row r="19" spans="6:12">
      <c r="F19" t="s">
        <v>17074</v>
      </c>
      <c r="G19" s="9">
        <v>6.3369127516778496</v>
      </c>
      <c r="H19" s="9">
        <v>1.23207959735894</v>
      </c>
      <c r="I19">
        <v>1.5180201342281701</v>
      </c>
      <c r="J19">
        <v>8.5</v>
      </c>
      <c r="K19">
        <v>1.6</v>
      </c>
      <c r="L19">
        <f t="shared" si="0"/>
        <v>6.9</v>
      </c>
    </row>
    <row r="20" spans="6:12">
      <c r="F20" t="s">
        <v>17075</v>
      </c>
      <c r="G20" s="9">
        <v>6.5968749999999998</v>
      </c>
      <c r="H20" s="9">
        <v>1.1019077356542799</v>
      </c>
      <c r="I20">
        <v>1.21420065789474</v>
      </c>
      <c r="J20">
        <v>8.5</v>
      </c>
      <c r="K20">
        <v>2.1</v>
      </c>
      <c r="L20">
        <f t="shared" si="0"/>
        <v>6.4</v>
      </c>
    </row>
    <row r="21" spans="6:12">
      <c r="F21" t="s">
        <v>17076</v>
      </c>
      <c r="G21" s="9">
        <v>6.4806878306878302</v>
      </c>
      <c r="H21" s="9">
        <v>1.0030312428709001</v>
      </c>
      <c r="I21">
        <v>1.0060716741751501</v>
      </c>
      <c r="J21">
        <v>8.6</v>
      </c>
      <c r="K21">
        <v>3.1</v>
      </c>
      <c r="L21">
        <f>J21-K21</f>
        <v>5.5</v>
      </c>
    </row>
    <row r="22" spans="6:12">
      <c r="F22" t="s">
        <v>17077</v>
      </c>
      <c r="G22" s="9">
        <v>6.4350588235294097</v>
      </c>
      <c r="H22" s="9">
        <v>0.95665497856231096</v>
      </c>
      <c r="I22">
        <v>0.91518874800805405</v>
      </c>
      <c r="J22">
        <v>8.5</v>
      </c>
      <c r="K22">
        <v>2.1</v>
      </c>
      <c r="L22">
        <f t="shared" si="0"/>
        <v>6.4</v>
      </c>
    </row>
    <row r="23" spans="6:12">
      <c r="F23" t="s">
        <v>17078</v>
      </c>
      <c r="G23" s="9">
        <v>6.3258130081300799</v>
      </c>
      <c r="H23" s="9">
        <v>1.1580957180001901</v>
      </c>
      <c r="I23">
        <v>1.34118569205038</v>
      </c>
      <c r="J23">
        <v>8.8000000000000007</v>
      </c>
      <c r="K23">
        <v>1.9</v>
      </c>
      <c r="L23">
        <f t="shared" si="0"/>
        <v>6.9</v>
      </c>
    </row>
    <row r="24" spans="6:12">
      <c r="F24" t="s">
        <v>125</v>
      </c>
      <c r="G24" s="9">
        <v>6.5891156462584997</v>
      </c>
      <c r="H24" s="9">
        <v>1.0440391303549901</v>
      </c>
      <c r="I24">
        <v>1.0900177057124101</v>
      </c>
      <c r="J24">
        <v>8.3000000000000007</v>
      </c>
      <c r="K24">
        <v>2</v>
      </c>
      <c r="L24">
        <f t="shared" si="0"/>
        <v>6.3000000000000007</v>
      </c>
    </row>
    <row r="25" spans="6:12">
      <c r="F25" t="s">
        <v>17079</v>
      </c>
      <c r="G25" s="9">
        <v>6.3784224841341901</v>
      </c>
      <c r="H25" s="9">
        <v>0.96728072034127699</v>
      </c>
      <c r="I25">
        <v>0.93563199194393998</v>
      </c>
      <c r="J25">
        <v>9</v>
      </c>
      <c r="K25">
        <v>2.7</v>
      </c>
      <c r="L25">
        <f t="shared" si="0"/>
        <v>6.3</v>
      </c>
    </row>
    <row r="26" spans="6:12">
      <c r="F26" t="s">
        <v>126</v>
      </c>
      <c r="G26" s="9">
        <v>7.0626666666666704</v>
      </c>
      <c r="H26" s="9">
        <v>0.80230763373525604</v>
      </c>
      <c r="I26">
        <v>0.64369753914986305</v>
      </c>
      <c r="J26">
        <v>8.6</v>
      </c>
      <c r="K26">
        <v>4.3</v>
      </c>
      <c r="L26">
        <f t="shared" si="0"/>
        <v>4.3</v>
      </c>
    </row>
    <row r="27" spans="6:12">
      <c r="F27" t="s">
        <v>17080</v>
      </c>
      <c r="G27" s="9">
        <v>6.81228070175439</v>
      </c>
      <c r="H27" s="9">
        <v>0.94113726329951197</v>
      </c>
      <c r="I27">
        <v>0.88573934837089097</v>
      </c>
      <c r="J27">
        <v>8.9</v>
      </c>
      <c r="K27">
        <v>4.7</v>
      </c>
      <c r="L27">
        <f t="shared" si="0"/>
        <v>4.2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724"/>
  <sheetViews>
    <sheetView topLeftCell="A8" workbookViewId="0">
      <selection activeCell="L21" sqref="L21"/>
    </sheetView>
  </sheetViews>
  <sheetFormatPr defaultColWidth="9" defaultRowHeight="15"/>
  <sheetData>
    <row r="1" spans="1:7">
      <c r="A1" s="1" t="s">
        <v>3</v>
      </c>
      <c r="B1" s="1" t="s">
        <v>31</v>
      </c>
    </row>
    <row r="2" spans="1:7">
      <c r="A2" s="2">
        <v>37</v>
      </c>
      <c r="B2" s="2">
        <v>7.8</v>
      </c>
    </row>
    <row r="3" spans="1:7">
      <c r="A3" s="2">
        <v>45</v>
      </c>
      <c r="B3" s="2">
        <v>7.3</v>
      </c>
    </row>
    <row r="4" spans="1:7">
      <c r="A4" s="5">
        <v>53</v>
      </c>
      <c r="B4" s="5">
        <v>7.7</v>
      </c>
      <c r="E4" t="s">
        <v>17059</v>
      </c>
      <c r="F4" t="s">
        <v>17060</v>
      </c>
      <c r="G4" t="s">
        <v>17061</v>
      </c>
    </row>
    <row r="5" spans="1:7">
      <c r="A5" s="5">
        <v>63</v>
      </c>
      <c r="B5" s="5">
        <v>7.3</v>
      </c>
      <c r="E5">
        <f>AVERAGE(A2:A3724)</f>
        <v>110.2634971796938</v>
      </c>
      <c r="F5">
        <f>MEDIAN(A2:A3724)</f>
        <v>106</v>
      </c>
      <c r="G5">
        <f>STDEV(A2:A3724)</f>
        <v>22.67832497713615</v>
      </c>
    </row>
    <row r="6" spans="1:7">
      <c r="A6" s="2">
        <v>66</v>
      </c>
      <c r="B6" s="2">
        <v>7.2</v>
      </c>
    </row>
    <row r="7" spans="1:7">
      <c r="A7" s="5">
        <v>68</v>
      </c>
      <c r="B7" s="5">
        <v>7</v>
      </c>
    </row>
    <row r="8" spans="1:7">
      <c r="A8" s="5">
        <v>68</v>
      </c>
      <c r="B8" s="5">
        <v>6.4</v>
      </c>
    </row>
    <row r="9" spans="1:7">
      <c r="A9" s="2">
        <v>69</v>
      </c>
      <c r="B9" s="2">
        <v>7.3</v>
      </c>
    </row>
    <row r="10" spans="1:7">
      <c r="A10" s="5">
        <v>72</v>
      </c>
      <c r="B10" s="5">
        <v>5.8</v>
      </c>
    </row>
    <row r="11" spans="1:7">
      <c r="A11" s="5">
        <v>72</v>
      </c>
      <c r="B11" s="5">
        <v>5.7</v>
      </c>
    </row>
    <row r="12" spans="1:7">
      <c r="A12" s="2">
        <v>72</v>
      </c>
      <c r="B12" s="2">
        <v>5.4</v>
      </c>
    </row>
    <row r="13" spans="1:7">
      <c r="A13" s="5">
        <v>73</v>
      </c>
      <c r="B13" s="5">
        <v>8.5</v>
      </c>
    </row>
    <row r="14" spans="1:7">
      <c r="A14" s="5">
        <v>73</v>
      </c>
      <c r="B14" s="5">
        <v>5.8</v>
      </c>
    </row>
    <row r="15" spans="1:7">
      <c r="A15" s="2">
        <v>74</v>
      </c>
      <c r="B15" s="2">
        <v>8.3000000000000007</v>
      </c>
    </row>
    <row r="16" spans="1:7">
      <c r="A16" s="5">
        <v>74</v>
      </c>
      <c r="B16" s="5">
        <v>7.3</v>
      </c>
    </row>
    <row r="17" spans="1:2">
      <c r="A17" s="2">
        <v>74</v>
      </c>
      <c r="B17" s="2">
        <v>6.5</v>
      </c>
    </row>
    <row r="18" spans="1:2">
      <c r="A18" s="2">
        <v>74</v>
      </c>
      <c r="B18" s="2">
        <v>6.3</v>
      </c>
    </row>
    <row r="19" spans="1:2">
      <c r="A19" s="2">
        <v>74</v>
      </c>
      <c r="B19" s="2">
        <v>5.8</v>
      </c>
    </row>
    <row r="20" spans="1:2">
      <c r="A20" s="2">
        <v>75</v>
      </c>
      <c r="B20" s="2">
        <v>7.7</v>
      </c>
    </row>
    <row r="21" spans="1:2">
      <c r="A21" s="2">
        <v>75</v>
      </c>
      <c r="B21" s="2">
        <v>7</v>
      </c>
    </row>
    <row r="22" spans="1:2">
      <c r="A22" s="2">
        <v>75</v>
      </c>
      <c r="B22" s="2">
        <v>6.9</v>
      </c>
    </row>
    <row r="23" spans="1:2">
      <c r="A23" s="5">
        <v>75</v>
      </c>
      <c r="B23" s="5">
        <v>6.7</v>
      </c>
    </row>
    <row r="24" spans="1:2">
      <c r="A24" s="5">
        <v>75</v>
      </c>
      <c r="B24" s="5">
        <v>5.6</v>
      </c>
    </row>
    <row r="25" spans="1:2">
      <c r="A25" s="2">
        <v>75</v>
      </c>
      <c r="B25" s="2">
        <v>5.0999999999999996</v>
      </c>
    </row>
    <row r="26" spans="1:2">
      <c r="A26" s="2">
        <v>75</v>
      </c>
      <c r="B26" s="2">
        <v>4.5</v>
      </c>
    </row>
    <row r="27" spans="1:2">
      <c r="A27" s="5">
        <v>76</v>
      </c>
      <c r="B27" s="5">
        <v>6.7</v>
      </c>
    </row>
    <row r="28" spans="1:2">
      <c r="A28" s="2">
        <v>76</v>
      </c>
      <c r="B28" s="2">
        <v>5.9</v>
      </c>
    </row>
    <row r="29" spans="1:2">
      <c r="A29" s="2">
        <v>76</v>
      </c>
      <c r="B29" s="2">
        <v>5.6</v>
      </c>
    </row>
    <row r="30" spans="1:2">
      <c r="A30" s="2">
        <v>76</v>
      </c>
      <c r="B30" s="2">
        <v>5.4</v>
      </c>
    </row>
    <row r="31" spans="1:2">
      <c r="A31" s="2">
        <v>76</v>
      </c>
      <c r="B31" s="2">
        <v>2.8</v>
      </c>
    </row>
    <row r="32" spans="1:2">
      <c r="A32" s="5">
        <v>77</v>
      </c>
      <c r="B32" s="5">
        <v>7.4</v>
      </c>
    </row>
    <row r="33" spans="1:2">
      <c r="A33" s="5">
        <v>77</v>
      </c>
      <c r="B33" s="5">
        <v>7</v>
      </c>
    </row>
    <row r="34" spans="1:2">
      <c r="A34" s="2">
        <v>77</v>
      </c>
      <c r="B34" s="2">
        <v>6.3</v>
      </c>
    </row>
    <row r="35" spans="1:2">
      <c r="A35" s="5">
        <v>77</v>
      </c>
      <c r="B35" s="5">
        <v>5.4</v>
      </c>
    </row>
    <row r="36" spans="1:2">
      <c r="A36" s="5">
        <v>77</v>
      </c>
      <c r="B36" s="5">
        <v>5</v>
      </c>
    </row>
    <row r="37" spans="1:2">
      <c r="A37" s="2">
        <v>77</v>
      </c>
      <c r="B37" s="2">
        <v>3.8</v>
      </c>
    </row>
    <row r="38" spans="1:2">
      <c r="A38" s="5">
        <v>77</v>
      </c>
      <c r="B38" s="5">
        <v>2.8</v>
      </c>
    </row>
    <row r="39" spans="1:2">
      <c r="A39" s="2">
        <v>78</v>
      </c>
      <c r="B39" s="2">
        <v>7.3</v>
      </c>
    </row>
    <row r="40" spans="1:2">
      <c r="A40" s="2">
        <v>78</v>
      </c>
      <c r="B40" s="2">
        <v>6.9</v>
      </c>
    </row>
    <row r="41" spans="1:2">
      <c r="A41" s="2">
        <v>78</v>
      </c>
      <c r="B41" s="2">
        <v>6.6</v>
      </c>
    </row>
    <row r="42" spans="1:2">
      <c r="A42" s="2">
        <v>78</v>
      </c>
      <c r="B42" s="2">
        <v>6.3</v>
      </c>
    </row>
    <row r="43" spans="1:2">
      <c r="A43" s="5">
        <v>78</v>
      </c>
      <c r="B43" s="5">
        <v>6.1</v>
      </c>
    </row>
    <row r="44" spans="1:2">
      <c r="A44" s="5">
        <v>78</v>
      </c>
      <c r="B44" s="5">
        <v>6.1</v>
      </c>
    </row>
    <row r="45" spans="1:2">
      <c r="A45" s="2">
        <v>78</v>
      </c>
      <c r="B45" s="2">
        <v>5.5</v>
      </c>
    </row>
    <row r="46" spans="1:2">
      <c r="A46" s="2">
        <v>79</v>
      </c>
      <c r="B46" s="2">
        <v>7.1</v>
      </c>
    </row>
    <row r="47" spans="1:2">
      <c r="A47" s="5">
        <v>79</v>
      </c>
      <c r="B47" s="5">
        <v>6.5</v>
      </c>
    </row>
    <row r="48" spans="1:2">
      <c r="A48" s="5">
        <v>79</v>
      </c>
      <c r="B48" s="5">
        <v>6.1</v>
      </c>
    </row>
    <row r="49" spans="1:2">
      <c r="A49" s="2">
        <v>79</v>
      </c>
      <c r="B49" s="2">
        <v>6</v>
      </c>
    </row>
    <row r="50" spans="1:2">
      <c r="A50" s="2">
        <v>79</v>
      </c>
      <c r="B50" s="2">
        <v>5.7</v>
      </c>
    </row>
    <row r="51" spans="1:2">
      <c r="A51" s="5">
        <v>80</v>
      </c>
      <c r="B51" s="5">
        <v>8</v>
      </c>
    </row>
    <row r="52" spans="1:2">
      <c r="A52" s="2">
        <v>80</v>
      </c>
      <c r="B52" s="2">
        <v>7.9</v>
      </c>
    </row>
    <row r="53" spans="1:2">
      <c r="A53" s="2">
        <v>80</v>
      </c>
      <c r="B53" s="2">
        <v>7.9</v>
      </c>
    </row>
    <row r="54" spans="1:2">
      <c r="A54" s="2">
        <v>80</v>
      </c>
      <c r="B54" s="2">
        <v>7.8</v>
      </c>
    </row>
    <row r="55" spans="1:2">
      <c r="A55" s="5">
        <v>80</v>
      </c>
      <c r="B55" s="5">
        <v>7.6</v>
      </c>
    </row>
    <row r="56" spans="1:2">
      <c r="A56" s="2">
        <v>80</v>
      </c>
      <c r="B56" s="2">
        <v>7.2</v>
      </c>
    </row>
    <row r="57" spans="1:2">
      <c r="A57" s="5">
        <v>80</v>
      </c>
      <c r="B57" s="5">
        <v>7.1</v>
      </c>
    </row>
    <row r="58" spans="1:2">
      <c r="A58" s="2">
        <v>80</v>
      </c>
      <c r="B58" s="2">
        <v>7.1</v>
      </c>
    </row>
    <row r="59" spans="1:2">
      <c r="A59" s="5">
        <v>80</v>
      </c>
      <c r="B59" s="5">
        <v>7.1</v>
      </c>
    </row>
    <row r="60" spans="1:2">
      <c r="A60" s="2">
        <v>80</v>
      </c>
      <c r="B60" s="2">
        <v>6.7</v>
      </c>
    </row>
    <row r="61" spans="1:2">
      <c r="A61" s="2">
        <v>80</v>
      </c>
      <c r="B61" s="2">
        <v>6.5</v>
      </c>
    </row>
    <row r="62" spans="1:2">
      <c r="A62" s="5">
        <v>80</v>
      </c>
      <c r="B62" s="5">
        <v>6.3</v>
      </c>
    </row>
    <row r="63" spans="1:2">
      <c r="A63" s="2">
        <v>80</v>
      </c>
      <c r="B63" s="2">
        <v>6.2</v>
      </c>
    </row>
    <row r="64" spans="1:2">
      <c r="A64" s="5">
        <v>80</v>
      </c>
      <c r="B64" s="5">
        <v>5.6</v>
      </c>
    </row>
    <row r="65" spans="1:2">
      <c r="A65" s="2">
        <v>80</v>
      </c>
      <c r="B65" s="2">
        <v>5</v>
      </c>
    </row>
    <row r="66" spans="1:2">
      <c r="A66" s="5">
        <v>80</v>
      </c>
      <c r="B66" s="5">
        <v>4.5999999999999996</v>
      </c>
    </row>
    <row r="67" spans="1:2">
      <c r="A67" s="5">
        <v>80</v>
      </c>
      <c r="B67" s="5">
        <v>3.3</v>
      </c>
    </row>
    <row r="68" spans="1:2">
      <c r="A68" s="2">
        <v>80</v>
      </c>
      <c r="B68" s="2">
        <v>2.8</v>
      </c>
    </row>
    <row r="69" spans="1:2">
      <c r="A69" s="5">
        <v>81</v>
      </c>
      <c r="B69" s="5">
        <v>7.8</v>
      </c>
    </row>
    <row r="70" spans="1:2">
      <c r="A70" s="5">
        <v>81</v>
      </c>
      <c r="B70" s="5">
        <v>7.8</v>
      </c>
    </row>
    <row r="71" spans="1:2">
      <c r="A71" s="2">
        <v>81</v>
      </c>
      <c r="B71" s="2">
        <v>7.8</v>
      </c>
    </row>
    <row r="72" spans="1:2">
      <c r="A72" s="5">
        <v>81</v>
      </c>
      <c r="B72" s="5">
        <v>7.7</v>
      </c>
    </row>
    <row r="73" spans="1:2">
      <c r="A73" s="5">
        <v>81</v>
      </c>
      <c r="B73" s="5">
        <v>7.1</v>
      </c>
    </row>
    <row r="74" spans="1:2">
      <c r="A74" s="5">
        <v>81</v>
      </c>
      <c r="B74" s="5">
        <v>7</v>
      </c>
    </row>
    <row r="75" spans="1:2">
      <c r="A75" s="2">
        <v>81</v>
      </c>
      <c r="B75" s="2">
        <v>6.9</v>
      </c>
    </row>
    <row r="76" spans="1:2">
      <c r="A76" s="5">
        <v>81</v>
      </c>
      <c r="B76" s="5">
        <v>6.9</v>
      </c>
    </row>
    <row r="77" spans="1:2">
      <c r="A77" s="2">
        <v>81</v>
      </c>
      <c r="B77" s="2">
        <v>6.9</v>
      </c>
    </row>
    <row r="78" spans="1:2">
      <c r="A78" s="2">
        <v>81</v>
      </c>
      <c r="B78" s="2">
        <v>6.8</v>
      </c>
    </row>
    <row r="79" spans="1:2">
      <c r="A79" s="5">
        <v>81</v>
      </c>
      <c r="B79" s="5">
        <v>6.4</v>
      </c>
    </row>
    <row r="80" spans="1:2">
      <c r="A80" s="5">
        <v>81</v>
      </c>
      <c r="B80" s="5">
        <v>6.2</v>
      </c>
    </row>
    <row r="81" spans="1:2">
      <c r="A81" s="5">
        <v>81</v>
      </c>
      <c r="B81" s="5">
        <v>6.2</v>
      </c>
    </row>
    <row r="82" spans="1:2">
      <c r="A82" s="2">
        <v>81</v>
      </c>
      <c r="B82" s="2">
        <v>5.9</v>
      </c>
    </row>
    <row r="83" spans="1:2">
      <c r="A83" s="5">
        <v>81</v>
      </c>
      <c r="B83" s="5">
        <v>5.8</v>
      </c>
    </row>
    <row r="84" spans="1:2">
      <c r="A84" s="2">
        <v>81</v>
      </c>
      <c r="B84" s="2">
        <v>5.8</v>
      </c>
    </row>
    <row r="85" spans="1:2">
      <c r="A85" s="5">
        <v>81</v>
      </c>
      <c r="B85" s="5">
        <v>5.7</v>
      </c>
    </row>
    <row r="86" spans="1:2">
      <c r="A86" s="2">
        <v>81</v>
      </c>
      <c r="B86" s="2">
        <v>5.3</v>
      </c>
    </row>
    <row r="87" spans="1:2">
      <c r="A87" s="2">
        <v>81</v>
      </c>
      <c r="B87" s="2">
        <v>5.2</v>
      </c>
    </row>
    <row r="88" spans="1:2">
      <c r="A88" s="2">
        <v>81</v>
      </c>
      <c r="B88" s="2">
        <v>5</v>
      </c>
    </row>
    <row r="89" spans="1:2">
      <c r="A89" s="5">
        <v>81</v>
      </c>
      <c r="B89" s="5">
        <v>4.7</v>
      </c>
    </row>
    <row r="90" spans="1:2">
      <c r="A90" s="2">
        <v>81</v>
      </c>
      <c r="B90" s="2">
        <v>4.5</v>
      </c>
    </row>
    <row r="91" spans="1:2">
      <c r="A91" s="5">
        <v>81</v>
      </c>
      <c r="B91" s="5">
        <v>4.2</v>
      </c>
    </row>
    <row r="92" spans="1:2">
      <c r="A92" s="2">
        <v>82</v>
      </c>
      <c r="B92" s="2">
        <v>7.9</v>
      </c>
    </row>
    <row r="93" spans="1:2">
      <c r="A93" s="5">
        <v>82</v>
      </c>
      <c r="B93" s="5">
        <v>7.3</v>
      </c>
    </row>
    <row r="94" spans="1:2">
      <c r="A94" s="5">
        <v>82</v>
      </c>
      <c r="B94" s="5">
        <v>6.9</v>
      </c>
    </row>
    <row r="95" spans="1:2">
      <c r="A95" s="2">
        <v>82</v>
      </c>
      <c r="B95" s="2">
        <v>6.9</v>
      </c>
    </row>
    <row r="96" spans="1:2">
      <c r="A96" s="2">
        <v>82</v>
      </c>
      <c r="B96" s="2">
        <v>6.7</v>
      </c>
    </row>
    <row r="97" spans="1:2">
      <c r="A97" s="2">
        <v>82</v>
      </c>
      <c r="B97" s="2">
        <v>6.6</v>
      </c>
    </row>
    <row r="98" spans="1:2">
      <c r="A98" s="5">
        <v>82</v>
      </c>
      <c r="B98" s="5">
        <v>6.5</v>
      </c>
    </row>
    <row r="99" spans="1:2">
      <c r="A99" s="2">
        <v>82</v>
      </c>
      <c r="B99" s="2">
        <v>6.5</v>
      </c>
    </row>
    <row r="100" spans="1:2">
      <c r="A100" s="5">
        <v>82</v>
      </c>
      <c r="B100" s="5">
        <v>6.4</v>
      </c>
    </row>
    <row r="101" spans="1:2">
      <c r="A101" s="2">
        <v>82</v>
      </c>
      <c r="B101" s="2">
        <v>6.3</v>
      </c>
    </row>
    <row r="102" spans="1:2">
      <c r="A102" s="5">
        <v>82</v>
      </c>
      <c r="B102" s="5">
        <v>6.2</v>
      </c>
    </row>
    <row r="103" spans="1:2">
      <c r="A103" s="2">
        <v>82</v>
      </c>
      <c r="B103" s="2">
        <v>6.1</v>
      </c>
    </row>
    <row r="104" spans="1:2">
      <c r="A104" s="2">
        <v>82</v>
      </c>
      <c r="B104" s="2">
        <v>6</v>
      </c>
    </row>
    <row r="105" spans="1:2">
      <c r="A105" s="5">
        <v>82</v>
      </c>
      <c r="B105" s="5">
        <v>6</v>
      </c>
    </row>
    <row r="106" spans="1:2">
      <c r="A106" s="2">
        <v>82</v>
      </c>
      <c r="B106" s="2">
        <v>5.9</v>
      </c>
    </row>
    <row r="107" spans="1:2">
      <c r="A107" s="2">
        <v>82</v>
      </c>
      <c r="B107" s="2">
        <v>5.8</v>
      </c>
    </row>
    <row r="108" spans="1:2">
      <c r="A108" s="2">
        <v>82</v>
      </c>
      <c r="B108" s="2">
        <v>5.6</v>
      </c>
    </row>
    <row r="109" spans="1:2">
      <c r="A109" s="5">
        <v>82</v>
      </c>
      <c r="B109" s="5">
        <v>5.6</v>
      </c>
    </row>
    <row r="110" spans="1:2">
      <c r="A110" s="2">
        <v>82</v>
      </c>
      <c r="B110" s="2">
        <v>5.6</v>
      </c>
    </row>
    <row r="111" spans="1:2">
      <c r="A111" s="5">
        <v>82</v>
      </c>
      <c r="B111" s="5">
        <v>5.2</v>
      </c>
    </row>
    <row r="112" spans="1:2">
      <c r="A112" s="5">
        <v>82</v>
      </c>
      <c r="B112" s="5">
        <v>4.5</v>
      </c>
    </row>
    <row r="113" spans="1:2">
      <c r="A113" s="5">
        <v>82</v>
      </c>
      <c r="B113" s="5">
        <v>4.4000000000000004</v>
      </c>
    </row>
    <row r="114" spans="1:2">
      <c r="A114" s="5">
        <v>82</v>
      </c>
      <c r="B114" s="5">
        <v>4.3</v>
      </c>
    </row>
    <row r="115" spans="1:2">
      <c r="A115" s="5">
        <v>82</v>
      </c>
      <c r="B115" s="5">
        <v>4</v>
      </c>
    </row>
    <row r="116" spans="1:2">
      <c r="A116" s="2">
        <v>82</v>
      </c>
      <c r="B116" s="2">
        <v>3.8</v>
      </c>
    </row>
    <row r="117" spans="1:2">
      <c r="A117" s="2">
        <v>82</v>
      </c>
      <c r="B117" s="2">
        <v>3.8</v>
      </c>
    </row>
    <row r="118" spans="1:2">
      <c r="A118" s="5">
        <v>82</v>
      </c>
      <c r="B118" s="5">
        <v>3.5</v>
      </c>
    </row>
    <row r="119" spans="1:2">
      <c r="A119" s="5">
        <v>83</v>
      </c>
      <c r="B119" s="5">
        <v>7.7</v>
      </c>
    </row>
    <row r="120" spans="1:2">
      <c r="A120" s="2">
        <v>83</v>
      </c>
      <c r="B120" s="2">
        <v>7.4</v>
      </c>
    </row>
    <row r="121" spans="1:2">
      <c r="A121" s="2">
        <v>83</v>
      </c>
      <c r="B121" s="2">
        <v>7</v>
      </c>
    </row>
    <row r="122" spans="1:2">
      <c r="A122" s="5">
        <v>83</v>
      </c>
      <c r="B122" s="5">
        <v>6.8</v>
      </c>
    </row>
    <row r="123" spans="1:2">
      <c r="A123" s="5">
        <v>83</v>
      </c>
      <c r="B123" s="5">
        <v>6.6</v>
      </c>
    </row>
    <row r="124" spans="1:2">
      <c r="A124" s="2">
        <v>83</v>
      </c>
      <c r="B124" s="2">
        <v>6.5</v>
      </c>
    </row>
    <row r="125" spans="1:2">
      <c r="A125" s="5">
        <v>83</v>
      </c>
      <c r="B125" s="5">
        <v>6.4</v>
      </c>
    </row>
    <row r="126" spans="1:2">
      <c r="A126" s="5">
        <v>83</v>
      </c>
      <c r="B126" s="5">
        <v>6.2</v>
      </c>
    </row>
    <row r="127" spans="1:2">
      <c r="A127" s="2">
        <v>83</v>
      </c>
      <c r="B127" s="2">
        <v>6.1</v>
      </c>
    </row>
    <row r="128" spans="1:2">
      <c r="A128" s="5">
        <v>83</v>
      </c>
      <c r="B128" s="5">
        <v>5.9</v>
      </c>
    </row>
    <row r="129" spans="1:2">
      <c r="A129" s="2">
        <v>83</v>
      </c>
      <c r="B129" s="2">
        <v>5.9</v>
      </c>
    </row>
    <row r="130" spans="1:2">
      <c r="A130" s="2">
        <v>83</v>
      </c>
      <c r="B130" s="2">
        <v>5.7</v>
      </c>
    </row>
    <row r="131" spans="1:2">
      <c r="A131" s="2">
        <v>83</v>
      </c>
      <c r="B131" s="2">
        <v>5.5</v>
      </c>
    </row>
    <row r="132" spans="1:2">
      <c r="A132" s="5">
        <v>83</v>
      </c>
      <c r="B132" s="5">
        <v>5.5</v>
      </c>
    </row>
    <row r="133" spans="1:2">
      <c r="A133" s="5">
        <v>83</v>
      </c>
      <c r="B133" s="5">
        <v>5.2</v>
      </c>
    </row>
    <row r="134" spans="1:2">
      <c r="A134" s="5">
        <v>83</v>
      </c>
      <c r="B134" s="5">
        <v>5.2</v>
      </c>
    </row>
    <row r="135" spans="1:2">
      <c r="A135" s="5">
        <v>83</v>
      </c>
      <c r="B135" s="5">
        <v>4.5999999999999996</v>
      </c>
    </row>
    <row r="136" spans="1:2">
      <c r="A136" s="5">
        <v>83</v>
      </c>
      <c r="B136" s="5">
        <v>4.3</v>
      </c>
    </row>
    <row r="137" spans="1:2">
      <c r="A137" s="5">
        <v>83</v>
      </c>
      <c r="B137" s="5">
        <v>4.2</v>
      </c>
    </row>
    <row r="138" spans="1:2">
      <c r="A138" s="2">
        <v>83</v>
      </c>
      <c r="B138" s="2">
        <v>4.2</v>
      </c>
    </row>
    <row r="139" spans="1:2">
      <c r="A139" s="2">
        <v>83</v>
      </c>
      <c r="B139" s="2">
        <v>4.0999999999999996</v>
      </c>
    </row>
    <row r="140" spans="1:2">
      <c r="A140" s="5">
        <v>83</v>
      </c>
      <c r="B140" s="5">
        <v>4.0999999999999996</v>
      </c>
    </row>
    <row r="141" spans="1:2">
      <c r="A141" s="2">
        <v>83</v>
      </c>
      <c r="B141" s="2">
        <v>3.3</v>
      </c>
    </row>
    <row r="142" spans="1:2">
      <c r="A142" s="2">
        <v>84</v>
      </c>
      <c r="B142" s="2">
        <v>7.6</v>
      </c>
    </row>
    <row r="143" spans="1:2">
      <c r="A143" s="2">
        <v>84</v>
      </c>
      <c r="B143" s="2">
        <v>7.5</v>
      </c>
    </row>
    <row r="144" spans="1:2">
      <c r="A144" s="2">
        <v>84</v>
      </c>
      <c r="B144" s="2">
        <v>7.2</v>
      </c>
    </row>
    <row r="145" spans="1:2">
      <c r="A145" s="5">
        <v>84</v>
      </c>
      <c r="B145" s="5">
        <v>7.1</v>
      </c>
    </row>
    <row r="146" spans="1:2">
      <c r="A146" s="5">
        <v>84</v>
      </c>
      <c r="B146" s="5">
        <v>7</v>
      </c>
    </row>
    <row r="147" spans="1:2">
      <c r="A147" s="2">
        <v>84</v>
      </c>
      <c r="B147" s="2">
        <v>6.6</v>
      </c>
    </row>
    <row r="148" spans="1:2">
      <c r="A148" s="5">
        <v>84</v>
      </c>
      <c r="B148" s="5">
        <v>6.5</v>
      </c>
    </row>
    <row r="149" spans="1:2">
      <c r="A149" s="2">
        <v>84</v>
      </c>
      <c r="B149" s="2">
        <v>6.3</v>
      </c>
    </row>
    <row r="150" spans="1:2">
      <c r="A150" s="2">
        <v>84</v>
      </c>
      <c r="B150" s="2">
        <v>6.3</v>
      </c>
    </row>
    <row r="151" spans="1:2">
      <c r="A151" s="5">
        <v>84</v>
      </c>
      <c r="B151" s="5">
        <v>6.2</v>
      </c>
    </row>
    <row r="152" spans="1:2">
      <c r="A152" s="5">
        <v>84</v>
      </c>
      <c r="B152" s="5">
        <v>6.1</v>
      </c>
    </row>
    <row r="153" spans="1:2">
      <c r="A153" s="5">
        <v>84</v>
      </c>
      <c r="B153" s="5">
        <v>6.1</v>
      </c>
    </row>
    <row r="154" spans="1:2">
      <c r="A154" s="2">
        <v>84</v>
      </c>
      <c r="B154" s="2">
        <v>6</v>
      </c>
    </row>
    <row r="155" spans="1:2">
      <c r="A155" s="2">
        <v>84</v>
      </c>
      <c r="B155" s="2">
        <v>5.9</v>
      </c>
    </row>
    <row r="156" spans="1:2">
      <c r="A156" s="5">
        <v>84</v>
      </c>
      <c r="B156" s="5">
        <v>5.9</v>
      </c>
    </row>
    <row r="157" spans="1:2">
      <c r="A157" s="5">
        <v>84</v>
      </c>
      <c r="B157" s="5">
        <v>5.9</v>
      </c>
    </row>
    <row r="158" spans="1:2">
      <c r="A158" s="2">
        <v>84</v>
      </c>
      <c r="B158" s="2">
        <v>5.8</v>
      </c>
    </row>
    <row r="159" spans="1:2">
      <c r="A159" s="2">
        <v>84</v>
      </c>
      <c r="B159" s="2">
        <v>5.8</v>
      </c>
    </row>
    <row r="160" spans="1:2">
      <c r="A160" s="2">
        <v>84</v>
      </c>
      <c r="B160" s="2">
        <v>5.6</v>
      </c>
    </row>
    <row r="161" spans="1:2">
      <c r="A161" s="5">
        <v>84</v>
      </c>
      <c r="B161" s="5">
        <v>5.6</v>
      </c>
    </row>
    <row r="162" spans="1:2">
      <c r="A162" s="5">
        <v>84</v>
      </c>
      <c r="B162" s="5">
        <v>5.6</v>
      </c>
    </row>
    <row r="163" spans="1:2">
      <c r="A163" s="2">
        <v>84</v>
      </c>
      <c r="B163" s="2">
        <v>5.5</v>
      </c>
    </row>
    <row r="164" spans="1:2">
      <c r="A164" s="2">
        <v>84</v>
      </c>
      <c r="B164" s="2">
        <v>5.5</v>
      </c>
    </row>
    <row r="165" spans="1:2">
      <c r="A165" s="5">
        <v>84</v>
      </c>
      <c r="B165" s="5">
        <v>5.5</v>
      </c>
    </row>
    <row r="166" spans="1:2">
      <c r="A166" s="5">
        <v>84</v>
      </c>
      <c r="B166" s="5">
        <v>5.4</v>
      </c>
    </row>
    <row r="167" spans="1:2">
      <c r="A167" s="2">
        <v>84</v>
      </c>
      <c r="B167" s="2">
        <v>5.0999999999999996</v>
      </c>
    </row>
    <row r="168" spans="1:2">
      <c r="A168" s="2">
        <v>84</v>
      </c>
      <c r="B168" s="2">
        <v>4.8</v>
      </c>
    </row>
    <row r="169" spans="1:2">
      <c r="A169" s="5">
        <v>84</v>
      </c>
      <c r="B169" s="5">
        <v>4.0999999999999996</v>
      </c>
    </row>
    <row r="170" spans="1:2">
      <c r="A170" s="5">
        <v>84</v>
      </c>
      <c r="B170" s="5">
        <v>4</v>
      </c>
    </row>
    <row r="171" spans="1:2">
      <c r="A171" s="5">
        <v>84</v>
      </c>
      <c r="B171" s="5">
        <v>3.9</v>
      </c>
    </row>
    <row r="172" spans="1:2">
      <c r="A172" s="2">
        <v>85</v>
      </c>
      <c r="B172" s="2">
        <v>7.9</v>
      </c>
    </row>
    <row r="173" spans="1:2">
      <c r="A173" s="2">
        <v>85</v>
      </c>
      <c r="B173" s="2">
        <v>7.5</v>
      </c>
    </row>
    <row r="174" spans="1:2">
      <c r="A174" s="5">
        <v>85</v>
      </c>
      <c r="B174" s="5">
        <v>7.5</v>
      </c>
    </row>
    <row r="175" spans="1:2">
      <c r="A175" s="5">
        <v>85</v>
      </c>
      <c r="B175" s="5">
        <v>7.3</v>
      </c>
    </row>
    <row r="176" spans="1:2">
      <c r="A176" s="2">
        <v>85</v>
      </c>
      <c r="B176" s="2">
        <v>7.2</v>
      </c>
    </row>
    <row r="177" spans="1:2">
      <c r="A177" s="5">
        <v>85</v>
      </c>
      <c r="B177" s="5">
        <v>7</v>
      </c>
    </row>
    <row r="178" spans="1:2">
      <c r="A178" s="2">
        <v>85</v>
      </c>
      <c r="B178" s="2">
        <v>6.8</v>
      </c>
    </row>
    <row r="179" spans="1:2">
      <c r="A179" s="2">
        <v>85</v>
      </c>
      <c r="B179" s="2">
        <v>6.8</v>
      </c>
    </row>
    <row r="180" spans="1:2">
      <c r="A180" s="5">
        <v>85</v>
      </c>
      <c r="B180" s="5">
        <v>6.7</v>
      </c>
    </row>
    <row r="181" spans="1:2">
      <c r="A181" s="2">
        <v>85</v>
      </c>
      <c r="B181" s="2">
        <v>6.7</v>
      </c>
    </row>
    <row r="182" spans="1:2">
      <c r="A182" s="5">
        <v>85</v>
      </c>
      <c r="B182" s="5">
        <v>6.7</v>
      </c>
    </row>
    <row r="183" spans="1:2">
      <c r="A183" s="2">
        <v>85</v>
      </c>
      <c r="B183" s="2">
        <v>6.6</v>
      </c>
    </row>
    <row r="184" spans="1:2">
      <c r="A184" s="2">
        <v>85</v>
      </c>
      <c r="B184" s="2">
        <v>6.6</v>
      </c>
    </row>
    <row r="185" spans="1:2">
      <c r="A185" s="5">
        <v>85</v>
      </c>
      <c r="B185" s="5">
        <v>6.5</v>
      </c>
    </row>
    <row r="186" spans="1:2">
      <c r="A186" s="5">
        <v>85</v>
      </c>
      <c r="B186" s="5">
        <v>6.4</v>
      </c>
    </row>
    <row r="187" spans="1:2">
      <c r="A187" s="2">
        <v>85</v>
      </c>
      <c r="B187" s="2">
        <v>6.3</v>
      </c>
    </row>
    <row r="188" spans="1:2">
      <c r="A188" s="2">
        <v>85</v>
      </c>
      <c r="B188" s="2">
        <v>6.2</v>
      </c>
    </row>
    <row r="189" spans="1:2">
      <c r="A189" s="5">
        <v>85</v>
      </c>
      <c r="B189" s="5">
        <v>6</v>
      </c>
    </row>
    <row r="190" spans="1:2">
      <c r="A190" s="5">
        <v>85</v>
      </c>
      <c r="B190" s="5">
        <v>5.9</v>
      </c>
    </row>
    <row r="191" spans="1:2">
      <c r="A191" s="5">
        <v>85</v>
      </c>
      <c r="B191" s="5">
        <v>5.8</v>
      </c>
    </row>
    <row r="192" spans="1:2">
      <c r="A192" s="5">
        <v>85</v>
      </c>
      <c r="B192" s="5">
        <v>5.8</v>
      </c>
    </row>
    <row r="193" spans="1:2">
      <c r="A193" s="5">
        <v>85</v>
      </c>
      <c r="B193" s="5">
        <v>5.8</v>
      </c>
    </row>
    <row r="194" spans="1:2">
      <c r="A194" s="5">
        <v>85</v>
      </c>
      <c r="B194" s="5">
        <v>5.7</v>
      </c>
    </row>
    <row r="195" spans="1:2">
      <c r="A195" s="2">
        <v>85</v>
      </c>
      <c r="B195" s="2">
        <v>5.7</v>
      </c>
    </row>
    <row r="196" spans="1:2">
      <c r="A196" s="2">
        <v>85</v>
      </c>
      <c r="B196" s="2">
        <v>5.3</v>
      </c>
    </row>
    <row r="197" spans="1:2">
      <c r="A197" s="2">
        <v>85</v>
      </c>
      <c r="B197" s="2">
        <v>5.2</v>
      </c>
    </row>
    <row r="198" spans="1:2">
      <c r="A198" s="2">
        <v>85</v>
      </c>
      <c r="B198" s="2">
        <v>5.0999999999999996</v>
      </c>
    </row>
    <row r="199" spans="1:2">
      <c r="A199" s="2">
        <v>85</v>
      </c>
      <c r="B199" s="2">
        <v>5</v>
      </c>
    </row>
    <row r="200" spans="1:2">
      <c r="A200" s="5">
        <v>85</v>
      </c>
      <c r="B200" s="5">
        <v>4.9000000000000004</v>
      </c>
    </row>
    <row r="201" spans="1:2">
      <c r="A201" s="2">
        <v>85</v>
      </c>
      <c r="B201" s="2">
        <v>4.7</v>
      </c>
    </row>
    <row r="202" spans="1:2">
      <c r="A202" s="2">
        <v>85</v>
      </c>
      <c r="B202" s="2">
        <v>4.4000000000000004</v>
      </c>
    </row>
    <row r="203" spans="1:2">
      <c r="A203" s="5">
        <v>85</v>
      </c>
      <c r="B203" s="5">
        <v>4.0999999999999996</v>
      </c>
    </row>
    <row r="204" spans="1:2">
      <c r="A204" s="2">
        <v>85</v>
      </c>
      <c r="B204" s="2">
        <v>3.6</v>
      </c>
    </row>
    <row r="205" spans="1:2">
      <c r="A205" s="2">
        <v>85</v>
      </c>
      <c r="B205" s="2">
        <v>3.4</v>
      </c>
    </row>
    <row r="206" spans="1:2">
      <c r="A206" s="5">
        <v>85</v>
      </c>
      <c r="B206" s="5">
        <v>2.7</v>
      </c>
    </row>
    <row r="207" spans="1:2">
      <c r="A207" s="5">
        <v>86</v>
      </c>
      <c r="B207" s="5">
        <v>7.5</v>
      </c>
    </row>
    <row r="208" spans="1:2">
      <c r="A208" s="2">
        <v>86</v>
      </c>
      <c r="B208" s="2">
        <v>7</v>
      </c>
    </row>
    <row r="209" spans="1:2">
      <c r="A209" s="5">
        <v>86</v>
      </c>
      <c r="B209" s="5">
        <v>7</v>
      </c>
    </row>
    <row r="210" spans="1:2">
      <c r="A210" s="5">
        <v>86</v>
      </c>
      <c r="B210" s="5">
        <v>6.9</v>
      </c>
    </row>
    <row r="211" spans="1:2">
      <c r="A211" s="2">
        <v>86</v>
      </c>
      <c r="B211" s="2">
        <v>6.9</v>
      </c>
    </row>
    <row r="212" spans="1:2">
      <c r="A212" s="2">
        <v>86</v>
      </c>
      <c r="B212" s="2">
        <v>6.8</v>
      </c>
    </row>
    <row r="213" spans="1:2">
      <c r="A213" s="2">
        <v>86</v>
      </c>
      <c r="B213" s="2">
        <v>6.8</v>
      </c>
    </row>
    <row r="214" spans="1:2">
      <c r="A214" s="2">
        <v>86</v>
      </c>
      <c r="B214" s="2">
        <v>6.8</v>
      </c>
    </row>
    <row r="215" spans="1:2">
      <c r="A215" s="5">
        <v>86</v>
      </c>
      <c r="B215" s="5">
        <v>6.8</v>
      </c>
    </row>
    <row r="216" spans="1:2">
      <c r="A216" s="5">
        <v>86</v>
      </c>
      <c r="B216" s="5">
        <v>6.6</v>
      </c>
    </row>
    <row r="217" spans="1:2">
      <c r="A217" s="5">
        <v>86</v>
      </c>
      <c r="B217" s="5">
        <v>6.5</v>
      </c>
    </row>
    <row r="218" spans="1:2">
      <c r="A218" s="2">
        <v>86</v>
      </c>
      <c r="B218" s="2">
        <v>6.5</v>
      </c>
    </row>
    <row r="219" spans="1:2">
      <c r="A219" s="5">
        <v>86</v>
      </c>
      <c r="B219" s="5">
        <v>6.4</v>
      </c>
    </row>
    <row r="220" spans="1:2">
      <c r="A220" s="5">
        <v>86</v>
      </c>
      <c r="B220" s="5">
        <v>6.3</v>
      </c>
    </row>
    <row r="221" spans="1:2">
      <c r="A221" s="5">
        <v>86</v>
      </c>
      <c r="B221" s="5">
        <v>6.3</v>
      </c>
    </row>
    <row r="222" spans="1:2">
      <c r="A222" s="2">
        <v>86</v>
      </c>
      <c r="B222" s="2">
        <v>6.2</v>
      </c>
    </row>
    <row r="223" spans="1:2">
      <c r="A223" s="5">
        <v>86</v>
      </c>
      <c r="B223" s="5">
        <v>6.2</v>
      </c>
    </row>
    <row r="224" spans="1:2">
      <c r="A224" s="5">
        <v>86</v>
      </c>
      <c r="B224" s="5">
        <v>6.2</v>
      </c>
    </row>
    <row r="225" spans="1:2">
      <c r="A225" s="2">
        <v>86</v>
      </c>
      <c r="B225" s="2">
        <v>6.1</v>
      </c>
    </row>
    <row r="226" spans="1:2">
      <c r="A226" s="2">
        <v>86</v>
      </c>
      <c r="B226" s="2">
        <v>6.1</v>
      </c>
    </row>
    <row r="227" spans="1:2">
      <c r="A227" s="2">
        <v>86</v>
      </c>
      <c r="B227" s="2">
        <v>5.9</v>
      </c>
    </row>
    <row r="228" spans="1:2">
      <c r="A228" s="5">
        <v>86</v>
      </c>
      <c r="B228" s="5">
        <v>5.8</v>
      </c>
    </row>
    <row r="229" spans="1:2">
      <c r="A229" s="2">
        <v>86</v>
      </c>
      <c r="B229" s="2">
        <v>5.8</v>
      </c>
    </row>
    <row r="230" spans="1:2">
      <c r="A230" s="5">
        <v>86</v>
      </c>
      <c r="B230" s="5">
        <v>5.8</v>
      </c>
    </row>
    <row r="231" spans="1:2">
      <c r="A231" s="5">
        <v>86</v>
      </c>
      <c r="B231" s="5">
        <v>5.6</v>
      </c>
    </row>
    <row r="232" spans="1:2">
      <c r="A232" s="5">
        <v>86</v>
      </c>
      <c r="B232" s="5">
        <v>5.4</v>
      </c>
    </row>
    <row r="233" spans="1:2">
      <c r="A233" s="5">
        <v>86</v>
      </c>
      <c r="B233" s="5">
        <v>5.4</v>
      </c>
    </row>
    <row r="234" spans="1:2">
      <c r="A234" s="2">
        <v>86</v>
      </c>
      <c r="B234" s="2">
        <v>5.4</v>
      </c>
    </row>
    <row r="235" spans="1:2">
      <c r="A235" s="5">
        <v>86</v>
      </c>
      <c r="B235" s="5">
        <v>5.3</v>
      </c>
    </row>
    <row r="236" spans="1:2">
      <c r="A236" s="5">
        <v>86</v>
      </c>
      <c r="B236" s="5">
        <v>5.3</v>
      </c>
    </row>
    <row r="237" spans="1:2">
      <c r="A237" s="5">
        <v>86</v>
      </c>
      <c r="B237" s="5">
        <v>5.2</v>
      </c>
    </row>
    <row r="238" spans="1:2">
      <c r="A238" s="5">
        <v>86</v>
      </c>
      <c r="B238" s="5">
        <v>5.0999999999999996</v>
      </c>
    </row>
    <row r="239" spans="1:2">
      <c r="A239" s="5">
        <v>86</v>
      </c>
      <c r="B239" s="5">
        <v>5.0999999999999996</v>
      </c>
    </row>
    <row r="240" spans="1:2">
      <c r="A240" s="5">
        <v>86</v>
      </c>
      <c r="B240" s="5">
        <v>5</v>
      </c>
    </row>
    <row r="241" spans="1:2">
      <c r="A241" s="5">
        <v>86</v>
      </c>
      <c r="B241" s="5">
        <v>4.9000000000000004</v>
      </c>
    </row>
    <row r="242" spans="1:2">
      <c r="A242" s="5">
        <v>86</v>
      </c>
      <c r="B242" s="5">
        <v>4.8</v>
      </c>
    </row>
    <row r="243" spans="1:2">
      <c r="A243" s="5">
        <v>86</v>
      </c>
      <c r="B243" s="5">
        <v>4.7</v>
      </c>
    </row>
    <row r="244" spans="1:2">
      <c r="A244" s="5">
        <v>86</v>
      </c>
      <c r="B244" s="5">
        <v>4.5999999999999996</v>
      </c>
    </row>
    <row r="245" spans="1:2">
      <c r="A245" s="2">
        <v>86</v>
      </c>
      <c r="B245" s="2">
        <v>4.5999999999999996</v>
      </c>
    </row>
    <row r="246" spans="1:2">
      <c r="A246" s="2">
        <v>86</v>
      </c>
      <c r="B246" s="2">
        <v>3.5</v>
      </c>
    </row>
    <row r="247" spans="1:2">
      <c r="A247" s="5">
        <v>86</v>
      </c>
      <c r="B247" s="5">
        <v>2.7</v>
      </c>
    </row>
    <row r="248" spans="1:2">
      <c r="A248" s="5">
        <v>87</v>
      </c>
      <c r="B248" s="5">
        <v>8.6</v>
      </c>
    </row>
    <row r="249" spans="1:2">
      <c r="A249" s="2">
        <v>87</v>
      </c>
      <c r="B249" s="2">
        <v>7.8</v>
      </c>
    </row>
    <row r="250" spans="1:2">
      <c r="A250" s="5">
        <v>87</v>
      </c>
      <c r="B250" s="5">
        <v>7.7</v>
      </c>
    </row>
    <row r="251" spans="1:2">
      <c r="A251" s="2">
        <v>87</v>
      </c>
      <c r="B251" s="2">
        <v>7.7</v>
      </c>
    </row>
    <row r="252" spans="1:2">
      <c r="A252" s="5">
        <v>87</v>
      </c>
      <c r="B252" s="5">
        <v>7.6</v>
      </c>
    </row>
    <row r="253" spans="1:2">
      <c r="A253" s="2">
        <v>87</v>
      </c>
      <c r="B253" s="2">
        <v>7.4</v>
      </c>
    </row>
    <row r="254" spans="1:2">
      <c r="A254" s="5">
        <v>87</v>
      </c>
      <c r="B254" s="5">
        <v>7.4</v>
      </c>
    </row>
    <row r="255" spans="1:2">
      <c r="A255" s="2">
        <v>87</v>
      </c>
      <c r="B255" s="2">
        <v>7</v>
      </c>
    </row>
    <row r="256" spans="1:2">
      <c r="A256" s="5">
        <v>87</v>
      </c>
      <c r="B256" s="5">
        <v>7</v>
      </c>
    </row>
    <row r="257" spans="1:2">
      <c r="A257" s="5">
        <v>87</v>
      </c>
      <c r="B257" s="5">
        <v>6.8</v>
      </c>
    </row>
    <row r="258" spans="1:2">
      <c r="A258" s="5">
        <v>87</v>
      </c>
      <c r="B258" s="5">
        <v>6.6</v>
      </c>
    </row>
    <row r="259" spans="1:2">
      <c r="A259" s="5">
        <v>87</v>
      </c>
      <c r="B259" s="5">
        <v>6.5</v>
      </c>
    </row>
    <row r="260" spans="1:2">
      <c r="A260" s="5">
        <v>87</v>
      </c>
      <c r="B260" s="5">
        <v>6.3</v>
      </c>
    </row>
    <row r="261" spans="1:2">
      <c r="A261" s="5">
        <v>87</v>
      </c>
      <c r="B261" s="5">
        <v>6.3</v>
      </c>
    </row>
    <row r="262" spans="1:2">
      <c r="A262" s="5">
        <v>87</v>
      </c>
      <c r="B262" s="5">
        <v>6.2</v>
      </c>
    </row>
    <row r="263" spans="1:2">
      <c r="A263" s="2">
        <v>87</v>
      </c>
      <c r="B263" s="2">
        <v>6.2</v>
      </c>
    </row>
    <row r="264" spans="1:2">
      <c r="A264" s="5">
        <v>87</v>
      </c>
      <c r="B264" s="5">
        <v>6.2</v>
      </c>
    </row>
    <row r="265" spans="1:2">
      <c r="A265" s="2">
        <v>87</v>
      </c>
      <c r="B265" s="2">
        <v>6.1</v>
      </c>
    </row>
    <row r="266" spans="1:2">
      <c r="A266" s="2">
        <v>87</v>
      </c>
      <c r="B266" s="2">
        <v>6.1</v>
      </c>
    </row>
    <row r="267" spans="1:2">
      <c r="A267" s="5">
        <v>87</v>
      </c>
      <c r="B267" s="5">
        <v>5.8</v>
      </c>
    </row>
    <row r="268" spans="1:2">
      <c r="A268" s="2">
        <v>87</v>
      </c>
      <c r="B268" s="2">
        <v>5.7</v>
      </c>
    </row>
    <row r="269" spans="1:2">
      <c r="A269" s="5">
        <v>87</v>
      </c>
      <c r="B269" s="5">
        <v>5.7</v>
      </c>
    </row>
    <row r="270" spans="1:2">
      <c r="A270" s="5">
        <v>87</v>
      </c>
      <c r="B270" s="5">
        <v>5.6</v>
      </c>
    </row>
    <row r="271" spans="1:2">
      <c r="A271" s="2">
        <v>87</v>
      </c>
      <c r="B271" s="2">
        <v>5.6</v>
      </c>
    </row>
    <row r="272" spans="1:2">
      <c r="A272" s="5">
        <v>87</v>
      </c>
      <c r="B272" s="5">
        <v>5.4</v>
      </c>
    </row>
    <row r="273" spans="1:2">
      <c r="A273" s="2">
        <v>87</v>
      </c>
      <c r="B273" s="2">
        <v>5.4</v>
      </c>
    </row>
    <row r="274" spans="1:2">
      <c r="A274" s="2">
        <v>87</v>
      </c>
      <c r="B274" s="2">
        <v>5.4</v>
      </c>
    </row>
    <row r="275" spans="1:2">
      <c r="A275" s="5">
        <v>87</v>
      </c>
      <c r="B275" s="5">
        <v>5.3</v>
      </c>
    </row>
    <row r="276" spans="1:2">
      <c r="A276" s="5">
        <v>87</v>
      </c>
      <c r="B276" s="5">
        <v>5.3</v>
      </c>
    </row>
    <row r="277" spans="1:2">
      <c r="A277" s="5">
        <v>87</v>
      </c>
      <c r="B277" s="5">
        <v>5.3</v>
      </c>
    </row>
    <row r="278" spans="1:2">
      <c r="A278" s="5">
        <v>87</v>
      </c>
      <c r="B278" s="5">
        <v>5.2</v>
      </c>
    </row>
    <row r="279" spans="1:2">
      <c r="A279" s="2">
        <v>87</v>
      </c>
      <c r="B279" s="2">
        <v>5.2</v>
      </c>
    </row>
    <row r="280" spans="1:2">
      <c r="A280" s="2">
        <v>87</v>
      </c>
      <c r="B280" s="2">
        <v>5.0999999999999996</v>
      </c>
    </row>
    <row r="281" spans="1:2">
      <c r="A281" s="2">
        <v>87</v>
      </c>
      <c r="B281" s="2">
        <v>5.0999999999999996</v>
      </c>
    </row>
    <row r="282" spans="1:2">
      <c r="A282" s="2">
        <v>87</v>
      </c>
      <c r="B282" s="2">
        <v>5.0999999999999996</v>
      </c>
    </row>
    <row r="283" spans="1:2">
      <c r="A283" s="2">
        <v>87</v>
      </c>
      <c r="B283" s="2">
        <v>5.0999999999999996</v>
      </c>
    </row>
    <row r="284" spans="1:2">
      <c r="A284" s="2">
        <v>87</v>
      </c>
      <c r="B284" s="2">
        <v>5</v>
      </c>
    </row>
    <row r="285" spans="1:2">
      <c r="A285" s="2">
        <v>87</v>
      </c>
      <c r="B285" s="2">
        <v>4.8</v>
      </c>
    </row>
    <row r="286" spans="1:2">
      <c r="A286" s="2">
        <v>87</v>
      </c>
      <c r="B286" s="2">
        <v>4.8</v>
      </c>
    </row>
    <row r="287" spans="1:2">
      <c r="A287" s="2">
        <v>87</v>
      </c>
      <c r="B287" s="2">
        <v>4.5999999999999996</v>
      </c>
    </row>
    <row r="288" spans="1:2">
      <c r="A288" s="5">
        <v>87</v>
      </c>
      <c r="B288" s="5">
        <v>4.5999999999999996</v>
      </c>
    </row>
    <row r="289" spans="1:2">
      <c r="A289" s="2">
        <v>87</v>
      </c>
      <c r="B289" s="2">
        <v>4.5</v>
      </c>
    </row>
    <row r="290" spans="1:2">
      <c r="A290" s="5">
        <v>87</v>
      </c>
      <c r="B290" s="5">
        <v>4.4000000000000004</v>
      </c>
    </row>
    <row r="291" spans="1:2">
      <c r="A291" s="5">
        <v>87</v>
      </c>
      <c r="B291" s="5">
        <v>4.2</v>
      </c>
    </row>
    <row r="292" spans="1:2">
      <c r="A292" s="5">
        <v>87</v>
      </c>
      <c r="B292" s="5">
        <v>3.9</v>
      </c>
    </row>
    <row r="293" spans="1:2">
      <c r="A293" s="2">
        <v>87</v>
      </c>
      <c r="B293" s="2">
        <v>3.8</v>
      </c>
    </row>
    <row r="294" spans="1:2">
      <c r="A294" s="2">
        <v>87</v>
      </c>
      <c r="B294" s="2">
        <v>3.3</v>
      </c>
    </row>
    <row r="295" spans="1:2">
      <c r="A295" s="5">
        <v>88</v>
      </c>
      <c r="B295" s="5">
        <v>7.8</v>
      </c>
    </row>
    <row r="296" spans="1:2">
      <c r="A296" s="5">
        <v>88</v>
      </c>
      <c r="B296" s="5">
        <v>7.8</v>
      </c>
    </row>
    <row r="297" spans="1:2">
      <c r="A297" s="2">
        <v>88</v>
      </c>
      <c r="B297" s="2">
        <v>7.7</v>
      </c>
    </row>
    <row r="298" spans="1:2">
      <c r="A298" s="2">
        <v>88</v>
      </c>
      <c r="B298" s="2">
        <v>7.6</v>
      </c>
    </row>
    <row r="299" spans="1:2">
      <c r="A299" s="2">
        <v>88</v>
      </c>
      <c r="B299" s="2">
        <v>7.6</v>
      </c>
    </row>
    <row r="300" spans="1:2">
      <c r="A300" s="5">
        <v>88</v>
      </c>
      <c r="B300" s="5">
        <v>7.5</v>
      </c>
    </row>
    <row r="301" spans="1:2">
      <c r="A301" s="2">
        <v>88</v>
      </c>
      <c r="B301" s="2">
        <v>7.5</v>
      </c>
    </row>
    <row r="302" spans="1:2">
      <c r="A302" s="2">
        <v>88</v>
      </c>
      <c r="B302" s="2">
        <v>7.5</v>
      </c>
    </row>
    <row r="303" spans="1:2">
      <c r="A303" s="2">
        <v>88</v>
      </c>
      <c r="B303" s="2">
        <v>7.5</v>
      </c>
    </row>
    <row r="304" spans="1:2">
      <c r="A304" s="2">
        <v>88</v>
      </c>
      <c r="B304" s="2">
        <v>7.5</v>
      </c>
    </row>
    <row r="305" spans="1:2">
      <c r="A305" s="5">
        <v>88</v>
      </c>
      <c r="B305" s="5">
        <v>7.4</v>
      </c>
    </row>
    <row r="306" spans="1:2">
      <c r="A306" s="5">
        <v>88</v>
      </c>
      <c r="B306" s="5">
        <v>7.4</v>
      </c>
    </row>
    <row r="307" spans="1:2">
      <c r="A307" s="5">
        <v>88</v>
      </c>
      <c r="B307" s="5">
        <v>7.2</v>
      </c>
    </row>
    <row r="308" spans="1:2">
      <c r="A308" s="5">
        <v>88</v>
      </c>
      <c r="B308" s="5">
        <v>7.2</v>
      </c>
    </row>
    <row r="309" spans="1:2">
      <c r="A309" s="2">
        <v>88</v>
      </c>
      <c r="B309" s="2">
        <v>7.2</v>
      </c>
    </row>
    <row r="310" spans="1:2">
      <c r="A310" s="2">
        <v>88</v>
      </c>
      <c r="B310" s="2">
        <v>7.2</v>
      </c>
    </row>
    <row r="311" spans="1:2">
      <c r="A311" s="2">
        <v>88</v>
      </c>
      <c r="B311" s="2">
        <v>7.1</v>
      </c>
    </row>
    <row r="312" spans="1:2">
      <c r="A312" s="2">
        <v>88</v>
      </c>
      <c r="B312" s="2">
        <v>7</v>
      </c>
    </row>
    <row r="313" spans="1:2">
      <c r="A313" s="2">
        <v>88</v>
      </c>
      <c r="B313" s="2">
        <v>6.8</v>
      </c>
    </row>
    <row r="314" spans="1:2">
      <c r="A314" s="5">
        <v>88</v>
      </c>
      <c r="B314" s="5">
        <v>6.7</v>
      </c>
    </row>
    <row r="315" spans="1:2">
      <c r="A315" s="5">
        <v>88</v>
      </c>
      <c r="B315" s="5">
        <v>6.7</v>
      </c>
    </row>
    <row r="316" spans="1:2">
      <c r="A316" s="5">
        <v>88</v>
      </c>
      <c r="B316" s="5">
        <v>6.6</v>
      </c>
    </row>
    <row r="317" spans="1:2">
      <c r="A317" s="2">
        <v>88</v>
      </c>
      <c r="B317" s="2">
        <v>6.6</v>
      </c>
    </row>
    <row r="318" spans="1:2">
      <c r="A318" s="2">
        <v>88</v>
      </c>
      <c r="B318" s="2">
        <v>6.6</v>
      </c>
    </row>
    <row r="319" spans="1:2">
      <c r="A319" s="2">
        <v>88</v>
      </c>
      <c r="B319" s="2">
        <v>6.6</v>
      </c>
    </row>
    <row r="320" spans="1:2">
      <c r="A320" s="2">
        <v>88</v>
      </c>
      <c r="B320" s="2">
        <v>6.5</v>
      </c>
    </row>
    <row r="321" spans="1:2">
      <c r="A321" s="2">
        <v>88</v>
      </c>
      <c r="B321" s="2">
        <v>6.4</v>
      </c>
    </row>
    <row r="322" spans="1:2">
      <c r="A322" s="5">
        <v>88</v>
      </c>
      <c r="B322" s="5">
        <v>6.3</v>
      </c>
    </row>
    <row r="323" spans="1:2">
      <c r="A323" s="5">
        <v>88</v>
      </c>
      <c r="B323" s="5">
        <v>6.3</v>
      </c>
    </row>
    <row r="324" spans="1:2">
      <c r="A324" s="5">
        <v>88</v>
      </c>
      <c r="B324" s="5">
        <v>6.1</v>
      </c>
    </row>
    <row r="325" spans="1:2">
      <c r="A325" s="5">
        <v>88</v>
      </c>
      <c r="B325" s="5">
        <v>6.1</v>
      </c>
    </row>
    <row r="326" spans="1:2">
      <c r="A326" s="5">
        <v>88</v>
      </c>
      <c r="B326" s="5">
        <v>6.1</v>
      </c>
    </row>
    <row r="327" spans="1:2">
      <c r="A327" s="2">
        <v>88</v>
      </c>
      <c r="B327" s="2">
        <v>6.1</v>
      </c>
    </row>
    <row r="328" spans="1:2">
      <c r="A328" s="5">
        <v>88</v>
      </c>
      <c r="B328" s="5">
        <v>6</v>
      </c>
    </row>
    <row r="329" spans="1:2">
      <c r="A329" s="2">
        <v>88</v>
      </c>
      <c r="B329" s="2">
        <v>6</v>
      </c>
    </row>
    <row r="330" spans="1:2">
      <c r="A330" s="5">
        <v>88</v>
      </c>
      <c r="B330" s="5">
        <v>5.9</v>
      </c>
    </row>
    <row r="331" spans="1:2">
      <c r="A331" s="2">
        <v>88</v>
      </c>
      <c r="B331" s="2">
        <v>5.9</v>
      </c>
    </row>
    <row r="332" spans="1:2">
      <c r="A332" s="5">
        <v>88</v>
      </c>
      <c r="B332" s="5">
        <v>5.9</v>
      </c>
    </row>
    <row r="333" spans="1:2">
      <c r="A333" s="5">
        <v>88</v>
      </c>
      <c r="B333" s="5">
        <v>5.9</v>
      </c>
    </row>
    <row r="334" spans="1:2">
      <c r="A334" s="2">
        <v>88</v>
      </c>
      <c r="B334" s="2">
        <v>5.7</v>
      </c>
    </row>
    <row r="335" spans="1:2">
      <c r="A335" s="5">
        <v>88</v>
      </c>
      <c r="B335" s="5">
        <v>5.7</v>
      </c>
    </row>
    <row r="336" spans="1:2">
      <c r="A336" s="5">
        <v>88</v>
      </c>
      <c r="B336" s="5">
        <v>5.6</v>
      </c>
    </row>
    <row r="337" spans="1:2">
      <c r="A337" s="2">
        <v>88</v>
      </c>
      <c r="B337" s="2">
        <v>5.6</v>
      </c>
    </row>
    <row r="338" spans="1:2">
      <c r="A338" s="5">
        <v>88</v>
      </c>
      <c r="B338" s="5">
        <v>5.6</v>
      </c>
    </row>
    <row r="339" spans="1:2">
      <c r="A339" s="2">
        <v>88</v>
      </c>
      <c r="B339" s="2">
        <v>5.5</v>
      </c>
    </row>
    <row r="340" spans="1:2">
      <c r="A340" s="2">
        <v>88</v>
      </c>
      <c r="B340" s="2">
        <v>5.4</v>
      </c>
    </row>
    <row r="341" spans="1:2">
      <c r="A341" s="5">
        <v>88</v>
      </c>
      <c r="B341" s="5">
        <v>5.4</v>
      </c>
    </row>
    <row r="342" spans="1:2">
      <c r="A342" s="2">
        <v>88</v>
      </c>
      <c r="B342" s="2">
        <v>5.4</v>
      </c>
    </row>
    <row r="343" spans="1:2">
      <c r="A343" s="2">
        <v>88</v>
      </c>
      <c r="B343" s="2">
        <v>5.4</v>
      </c>
    </row>
    <row r="344" spans="1:2">
      <c r="A344" s="5">
        <v>88</v>
      </c>
      <c r="B344" s="5">
        <v>5.3</v>
      </c>
    </row>
    <row r="345" spans="1:2">
      <c r="A345" s="5">
        <v>88</v>
      </c>
      <c r="B345" s="5">
        <v>5.3</v>
      </c>
    </row>
    <row r="346" spans="1:2">
      <c r="A346" s="5">
        <v>88</v>
      </c>
      <c r="B346" s="5">
        <v>5.3</v>
      </c>
    </row>
    <row r="347" spans="1:2">
      <c r="A347" s="2">
        <v>88</v>
      </c>
      <c r="B347" s="2">
        <v>5.0999999999999996</v>
      </c>
    </row>
    <row r="348" spans="1:2">
      <c r="A348" s="2">
        <v>88</v>
      </c>
      <c r="B348" s="2">
        <v>4.9000000000000004</v>
      </c>
    </row>
    <row r="349" spans="1:2">
      <c r="A349" s="2">
        <v>88</v>
      </c>
      <c r="B349" s="2">
        <v>4.9000000000000004</v>
      </c>
    </row>
    <row r="350" spans="1:2">
      <c r="A350" s="5">
        <v>88</v>
      </c>
      <c r="B350" s="5">
        <v>4.9000000000000004</v>
      </c>
    </row>
    <row r="351" spans="1:2">
      <c r="A351" s="5">
        <v>88</v>
      </c>
      <c r="B351" s="5">
        <v>4.5</v>
      </c>
    </row>
    <row r="352" spans="1:2">
      <c r="A352" s="2">
        <v>88</v>
      </c>
      <c r="B352" s="2">
        <v>4.0999999999999996</v>
      </c>
    </row>
    <row r="353" spans="1:2">
      <c r="A353" s="5">
        <v>88</v>
      </c>
      <c r="B353" s="5">
        <v>4.0999999999999996</v>
      </c>
    </row>
    <row r="354" spans="1:2">
      <c r="A354" s="5">
        <v>88</v>
      </c>
      <c r="B354" s="5">
        <v>4</v>
      </c>
    </row>
    <row r="355" spans="1:2">
      <c r="A355" s="2">
        <v>88</v>
      </c>
      <c r="B355" s="2">
        <v>3.5</v>
      </c>
    </row>
    <row r="356" spans="1:2">
      <c r="A356" s="2">
        <v>88</v>
      </c>
      <c r="B356" s="2">
        <v>3.5</v>
      </c>
    </row>
    <row r="357" spans="1:2">
      <c r="A357" s="2">
        <v>88</v>
      </c>
      <c r="B357" s="2">
        <v>1.9</v>
      </c>
    </row>
    <row r="358" spans="1:2">
      <c r="A358" s="5">
        <v>88</v>
      </c>
      <c r="B358" s="5">
        <v>1.9</v>
      </c>
    </row>
    <row r="359" spans="1:2">
      <c r="A359" s="2">
        <v>89</v>
      </c>
      <c r="B359" s="2">
        <v>8.5</v>
      </c>
    </row>
    <row r="360" spans="1:2">
      <c r="A360" s="2">
        <v>89</v>
      </c>
      <c r="B360" s="2">
        <v>8.1</v>
      </c>
    </row>
    <row r="361" spans="1:2">
      <c r="A361" s="5">
        <v>89</v>
      </c>
      <c r="B361" s="5">
        <v>8</v>
      </c>
    </row>
    <row r="362" spans="1:2">
      <c r="A362" s="5">
        <v>89</v>
      </c>
      <c r="B362" s="5">
        <v>7.8</v>
      </c>
    </row>
    <row r="363" spans="1:2">
      <c r="A363" s="5">
        <v>89</v>
      </c>
      <c r="B363" s="5">
        <v>7.7</v>
      </c>
    </row>
    <row r="364" spans="1:2">
      <c r="A364" s="5">
        <v>89</v>
      </c>
      <c r="B364" s="5">
        <v>7.7</v>
      </c>
    </row>
    <row r="365" spans="1:2">
      <c r="A365" s="5">
        <v>89</v>
      </c>
      <c r="B365" s="5">
        <v>7.7</v>
      </c>
    </row>
    <row r="366" spans="1:2">
      <c r="A366" s="5">
        <v>89</v>
      </c>
      <c r="B366" s="5">
        <v>7.6</v>
      </c>
    </row>
    <row r="367" spans="1:2">
      <c r="A367" s="2">
        <v>89</v>
      </c>
      <c r="B367" s="2">
        <v>7.6</v>
      </c>
    </row>
    <row r="368" spans="1:2">
      <c r="A368" s="5">
        <v>89</v>
      </c>
      <c r="B368" s="5">
        <v>7.2</v>
      </c>
    </row>
    <row r="369" spans="1:2">
      <c r="A369" s="5">
        <v>89</v>
      </c>
      <c r="B369" s="5">
        <v>7.2</v>
      </c>
    </row>
    <row r="370" spans="1:2">
      <c r="A370" s="2">
        <v>89</v>
      </c>
      <c r="B370" s="2">
        <v>7.1</v>
      </c>
    </row>
    <row r="371" spans="1:2">
      <c r="A371" s="5">
        <v>89</v>
      </c>
      <c r="B371" s="5">
        <v>7.1</v>
      </c>
    </row>
    <row r="372" spans="1:2">
      <c r="A372" s="5">
        <v>89</v>
      </c>
      <c r="B372" s="5">
        <v>7.1</v>
      </c>
    </row>
    <row r="373" spans="1:2">
      <c r="A373" s="2">
        <v>89</v>
      </c>
      <c r="B373" s="2">
        <v>6.9</v>
      </c>
    </row>
    <row r="374" spans="1:2">
      <c r="A374" s="2">
        <v>89</v>
      </c>
      <c r="B374" s="2">
        <v>6.8</v>
      </c>
    </row>
    <row r="375" spans="1:2">
      <c r="A375" s="2">
        <v>89</v>
      </c>
      <c r="B375" s="2">
        <v>6.8</v>
      </c>
    </row>
    <row r="376" spans="1:2">
      <c r="A376" s="2">
        <v>89</v>
      </c>
      <c r="B376" s="2">
        <v>6.8</v>
      </c>
    </row>
    <row r="377" spans="1:2">
      <c r="A377" s="2">
        <v>89</v>
      </c>
      <c r="B377" s="2">
        <v>6.8</v>
      </c>
    </row>
    <row r="378" spans="1:2">
      <c r="A378" s="5">
        <v>89</v>
      </c>
      <c r="B378" s="5">
        <v>6.7</v>
      </c>
    </row>
    <row r="379" spans="1:2">
      <c r="A379" s="2">
        <v>89</v>
      </c>
      <c r="B379" s="2">
        <v>6.7</v>
      </c>
    </row>
    <row r="380" spans="1:2">
      <c r="A380" s="2">
        <v>89</v>
      </c>
      <c r="B380" s="2">
        <v>6.7</v>
      </c>
    </row>
    <row r="381" spans="1:2">
      <c r="A381" s="5">
        <v>89</v>
      </c>
      <c r="B381" s="5">
        <v>6.7</v>
      </c>
    </row>
    <row r="382" spans="1:2">
      <c r="A382" s="2">
        <v>89</v>
      </c>
      <c r="B382" s="2">
        <v>6.6</v>
      </c>
    </row>
    <row r="383" spans="1:2">
      <c r="A383" s="5">
        <v>89</v>
      </c>
      <c r="B383" s="5">
        <v>6.4</v>
      </c>
    </row>
    <row r="384" spans="1:2">
      <c r="A384" s="5">
        <v>89</v>
      </c>
      <c r="B384" s="5">
        <v>6.3</v>
      </c>
    </row>
    <row r="385" spans="1:2">
      <c r="A385" s="2">
        <v>89</v>
      </c>
      <c r="B385" s="2">
        <v>6.3</v>
      </c>
    </row>
    <row r="386" spans="1:2">
      <c r="A386" s="2">
        <v>89</v>
      </c>
      <c r="B386" s="2">
        <v>6.2</v>
      </c>
    </row>
    <row r="387" spans="1:2">
      <c r="A387" s="5">
        <v>89</v>
      </c>
      <c r="B387" s="5">
        <v>6.1</v>
      </c>
    </row>
    <row r="388" spans="1:2">
      <c r="A388" s="5">
        <v>89</v>
      </c>
      <c r="B388" s="5">
        <v>6</v>
      </c>
    </row>
    <row r="389" spans="1:2">
      <c r="A389" s="5">
        <v>89</v>
      </c>
      <c r="B389" s="5">
        <v>5.9</v>
      </c>
    </row>
    <row r="390" spans="1:2">
      <c r="A390" s="2">
        <v>89</v>
      </c>
      <c r="B390" s="2">
        <v>5.8</v>
      </c>
    </row>
    <row r="391" spans="1:2">
      <c r="A391" s="5">
        <v>89</v>
      </c>
      <c r="B391" s="5">
        <v>5.8</v>
      </c>
    </row>
    <row r="392" spans="1:2">
      <c r="A392" s="5">
        <v>89</v>
      </c>
      <c r="B392" s="5">
        <v>5.8</v>
      </c>
    </row>
    <row r="393" spans="1:2">
      <c r="A393" s="5">
        <v>89</v>
      </c>
      <c r="B393" s="5">
        <v>5.6</v>
      </c>
    </row>
    <row r="394" spans="1:2">
      <c r="A394" s="2">
        <v>89</v>
      </c>
      <c r="B394" s="2">
        <v>5.5</v>
      </c>
    </row>
    <row r="395" spans="1:2">
      <c r="A395" s="2">
        <v>89</v>
      </c>
      <c r="B395" s="2">
        <v>5.4</v>
      </c>
    </row>
    <row r="396" spans="1:2">
      <c r="A396" s="2">
        <v>89</v>
      </c>
      <c r="B396" s="2">
        <v>5.4</v>
      </c>
    </row>
    <row r="397" spans="1:2">
      <c r="A397" s="5">
        <v>89</v>
      </c>
      <c r="B397" s="5">
        <v>5.3</v>
      </c>
    </row>
    <row r="398" spans="1:2">
      <c r="A398" s="2">
        <v>89</v>
      </c>
      <c r="B398" s="2">
        <v>5.3</v>
      </c>
    </row>
    <row r="399" spans="1:2">
      <c r="A399" s="5">
        <v>89</v>
      </c>
      <c r="B399" s="5">
        <v>5.0999999999999996</v>
      </c>
    </row>
    <row r="400" spans="1:2">
      <c r="A400" s="2">
        <v>89</v>
      </c>
      <c r="B400" s="2">
        <v>5.0999999999999996</v>
      </c>
    </row>
    <row r="401" spans="1:2">
      <c r="A401" s="2">
        <v>89</v>
      </c>
      <c r="B401" s="2">
        <v>5.0999999999999996</v>
      </c>
    </row>
    <row r="402" spans="1:2">
      <c r="A402" s="5">
        <v>89</v>
      </c>
      <c r="B402" s="5">
        <v>5.0999999999999996</v>
      </c>
    </row>
    <row r="403" spans="1:2">
      <c r="A403" s="2">
        <v>89</v>
      </c>
      <c r="B403" s="2">
        <v>4.9000000000000004</v>
      </c>
    </row>
    <row r="404" spans="1:2">
      <c r="A404" s="5">
        <v>89</v>
      </c>
      <c r="B404" s="5">
        <v>4.9000000000000004</v>
      </c>
    </row>
    <row r="405" spans="1:2">
      <c r="A405" s="5">
        <v>89</v>
      </c>
      <c r="B405" s="5">
        <v>4.9000000000000004</v>
      </c>
    </row>
    <row r="406" spans="1:2">
      <c r="A406" s="5">
        <v>89</v>
      </c>
      <c r="B406" s="5">
        <v>4.9000000000000004</v>
      </c>
    </row>
    <row r="407" spans="1:2">
      <c r="A407" s="5">
        <v>89</v>
      </c>
      <c r="B407" s="5">
        <v>4.8</v>
      </c>
    </row>
    <row r="408" spans="1:2">
      <c r="A408" s="2">
        <v>89</v>
      </c>
      <c r="B408" s="2">
        <v>4.8</v>
      </c>
    </row>
    <row r="409" spans="1:2">
      <c r="A409" s="5">
        <v>89</v>
      </c>
      <c r="B409" s="5">
        <v>4.8</v>
      </c>
    </row>
    <row r="410" spans="1:2">
      <c r="A410" s="2">
        <v>89</v>
      </c>
      <c r="B410" s="2">
        <v>4.5999999999999996</v>
      </c>
    </row>
    <row r="411" spans="1:2">
      <c r="A411" s="2">
        <v>89</v>
      </c>
      <c r="B411" s="2">
        <v>4.5999999999999996</v>
      </c>
    </row>
    <row r="412" spans="1:2">
      <c r="A412" s="2">
        <v>89</v>
      </c>
      <c r="B412" s="2">
        <v>4.4000000000000004</v>
      </c>
    </row>
    <row r="413" spans="1:2">
      <c r="A413" s="2">
        <v>89</v>
      </c>
      <c r="B413" s="2">
        <v>4.4000000000000004</v>
      </c>
    </row>
    <row r="414" spans="1:2">
      <c r="A414" s="5">
        <v>89</v>
      </c>
      <c r="B414" s="5">
        <v>4.0999999999999996</v>
      </c>
    </row>
    <row r="415" spans="1:2">
      <c r="A415" s="5">
        <v>89</v>
      </c>
      <c r="B415" s="5">
        <v>4</v>
      </c>
    </row>
    <row r="416" spans="1:2">
      <c r="A416" s="2">
        <v>89</v>
      </c>
      <c r="B416" s="2">
        <v>3.9</v>
      </c>
    </row>
    <row r="417" spans="1:2">
      <c r="A417" s="5">
        <v>89</v>
      </c>
      <c r="B417" s="5">
        <v>3.6</v>
      </c>
    </row>
    <row r="418" spans="1:2">
      <c r="A418" s="5">
        <v>89</v>
      </c>
      <c r="B418" s="5">
        <v>3.6</v>
      </c>
    </row>
    <row r="419" spans="1:2">
      <c r="A419" s="5">
        <v>89</v>
      </c>
      <c r="B419" s="5">
        <v>3.1</v>
      </c>
    </row>
    <row r="420" spans="1:2">
      <c r="A420" s="5">
        <v>89</v>
      </c>
      <c r="B420" s="5">
        <v>2.9</v>
      </c>
    </row>
    <row r="421" spans="1:2">
      <c r="A421" s="2">
        <v>90</v>
      </c>
      <c r="B421" s="2">
        <v>8</v>
      </c>
    </row>
    <row r="422" spans="1:2">
      <c r="A422" s="5">
        <v>90</v>
      </c>
      <c r="B422" s="5">
        <v>8</v>
      </c>
    </row>
    <row r="423" spans="1:2">
      <c r="A423" s="2">
        <v>90</v>
      </c>
      <c r="B423" s="2">
        <v>8</v>
      </c>
    </row>
    <row r="424" spans="1:2">
      <c r="A424" s="5">
        <v>90</v>
      </c>
      <c r="B424" s="5">
        <v>7.9</v>
      </c>
    </row>
    <row r="425" spans="1:2">
      <c r="A425" s="2">
        <v>90</v>
      </c>
      <c r="B425" s="2">
        <v>7.8</v>
      </c>
    </row>
    <row r="426" spans="1:2">
      <c r="A426" s="2">
        <v>90</v>
      </c>
      <c r="B426" s="2">
        <v>7.7</v>
      </c>
    </row>
    <row r="427" spans="1:2">
      <c r="A427" s="5">
        <v>90</v>
      </c>
      <c r="B427" s="5">
        <v>7.6</v>
      </c>
    </row>
    <row r="428" spans="1:2">
      <c r="A428" s="2">
        <v>90</v>
      </c>
      <c r="B428" s="2">
        <v>7.5</v>
      </c>
    </row>
    <row r="429" spans="1:2">
      <c r="A429" s="5">
        <v>90</v>
      </c>
      <c r="B429" s="5">
        <v>7.5</v>
      </c>
    </row>
    <row r="430" spans="1:2">
      <c r="A430" s="2">
        <v>90</v>
      </c>
      <c r="B430" s="2">
        <v>7.5</v>
      </c>
    </row>
    <row r="431" spans="1:2">
      <c r="A431" s="2">
        <v>90</v>
      </c>
      <c r="B431" s="2">
        <v>7.3</v>
      </c>
    </row>
    <row r="432" spans="1:2">
      <c r="A432" s="5">
        <v>90</v>
      </c>
      <c r="B432" s="5">
        <v>7.3</v>
      </c>
    </row>
    <row r="433" spans="1:2">
      <c r="A433" s="2">
        <v>90</v>
      </c>
      <c r="B433" s="2">
        <v>7.3</v>
      </c>
    </row>
    <row r="434" spans="1:2">
      <c r="A434" s="2">
        <v>90</v>
      </c>
      <c r="B434" s="2">
        <v>7.3</v>
      </c>
    </row>
    <row r="435" spans="1:2">
      <c r="A435" s="2">
        <v>90</v>
      </c>
      <c r="B435" s="2">
        <v>7.3</v>
      </c>
    </row>
    <row r="436" spans="1:2">
      <c r="A436" s="2">
        <v>90</v>
      </c>
      <c r="B436" s="2">
        <v>7.2</v>
      </c>
    </row>
    <row r="437" spans="1:2">
      <c r="A437" s="5">
        <v>90</v>
      </c>
      <c r="B437" s="5">
        <v>7.1</v>
      </c>
    </row>
    <row r="438" spans="1:2">
      <c r="A438" s="2">
        <v>90</v>
      </c>
      <c r="B438" s="2">
        <v>7.1</v>
      </c>
    </row>
    <row r="439" spans="1:2">
      <c r="A439" s="5">
        <v>90</v>
      </c>
      <c r="B439" s="5">
        <v>7.1</v>
      </c>
    </row>
    <row r="440" spans="1:2">
      <c r="A440" s="5">
        <v>90</v>
      </c>
      <c r="B440" s="5">
        <v>7</v>
      </c>
    </row>
    <row r="441" spans="1:2">
      <c r="A441" s="2">
        <v>90</v>
      </c>
      <c r="B441" s="2">
        <v>7</v>
      </c>
    </row>
    <row r="442" spans="1:2">
      <c r="A442" s="2">
        <v>90</v>
      </c>
      <c r="B442" s="2">
        <v>7</v>
      </c>
    </row>
    <row r="443" spans="1:2">
      <c r="A443" s="5">
        <v>90</v>
      </c>
      <c r="B443" s="5">
        <v>6.9</v>
      </c>
    </row>
    <row r="444" spans="1:2">
      <c r="A444" s="2">
        <v>90</v>
      </c>
      <c r="B444" s="2">
        <v>6.9</v>
      </c>
    </row>
    <row r="445" spans="1:2">
      <c r="A445" s="2">
        <v>90</v>
      </c>
      <c r="B445" s="2">
        <v>6.7</v>
      </c>
    </row>
    <row r="446" spans="1:2">
      <c r="A446" s="2">
        <v>90</v>
      </c>
      <c r="B446" s="2">
        <v>6.7</v>
      </c>
    </row>
    <row r="447" spans="1:2">
      <c r="A447" s="5">
        <v>90</v>
      </c>
      <c r="B447" s="5">
        <v>6.7</v>
      </c>
    </row>
    <row r="448" spans="1:2">
      <c r="A448" s="2">
        <v>90</v>
      </c>
      <c r="B448" s="2">
        <v>6.7</v>
      </c>
    </row>
    <row r="449" spans="1:2">
      <c r="A449" s="5">
        <v>90</v>
      </c>
      <c r="B449" s="5">
        <v>6.7</v>
      </c>
    </row>
    <row r="450" spans="1:2">
      <c r="A450" s="5">
        <v>90</v>
      </c>
      <c r="B450" s="5">
        <v>6.6</v>
      </c>
    </row>
    <row r="451" spans="1:2">
      <c r="A451" s="2">
        <v>90</v>
      </c>
      <c r="B451" s="2">
        <v>6.6</v>
      </c>
    </row>
    <row r="452" spans="1:2">
      <c r="A452" s="5">
        <v>90</v>
      </c>
      <c r="B452" s="5">
        <v>6.6</v>
      </c>
    </row>
    <row r="453" spans="1:2">
      <c r="A453" s="2">
        <v>90</v>
      </c>
      <c r="B453" s="2">
        <v>6.6</v>
      </c>
    </row>
    <row r="454" spans="1:2">
      <c r="A454" s="5">
        <v>90</v>
      </c>
      <c r="B454" s="5">
        <v>6.6</v>
      </c>
    </row>
    <row r="455" spans="1:2">
      <c r="A455" s="5">
        <v>90</v>
      </c>
      <c r="B455" s="5">
        <v>6.6</v>
      </c>
    </row>
    <row r="456" spans="1:2">
      <c r="A456" s="2">
        <v>90</v>
      </c>
      <c r="B456" s="2">
        <v>6.6</v>
      </c>
    </row>
    <row r="457" spans="1:2">
      <c r="A457" s="5">
        <v>90</v>
      </c>
      <c r="B457" s="5">
        <v>6.5</v>
      </c>
    </row>
    <row r="458" spans="1:2">
      <c r="A458" s="5">
        <v>90</v>
      </c>
      <c r="B458" s="5">
        <v>6.5</v>
      </c>
    </row>
    <row r="459" spans="1:2">
      <c r="A459" s="2">
        <v>90</v>
      </c>
      <c r="B459" s="2">
        <v>6.5</v>
      </c>
    </row>
    <row r="460" spans="1:2">
      <c r="A460" s="2">
        <v>90</v>
      </c>
      <c r="B460" s="2">
        <v>6.4</v>
      </c>
    </row>
    <row r="461" spans="1:2">
      <c r="A461" s="2">
        <v>90</v>
      </c>
      <c r="B461" s="2">
        <v>6.4</v>
      </c>
    </row>
    <row r="462" spans="1:2">
      <c r="A462" s="5">
        <v>90</v>
      </c>
      <c r="B462" s="5">
        <v>6.4</v>
      </c>
    </row>
    <row r="463" spans="1:2">
      <c r="A463" s="2">
        <v>90</v>
      </c>
      <c r="B463" s="2">
        <v>6.4</v>
      </c>
    </row>
    <row r="464" spans="1:2">
      <c r="A464" s="5">
        <v>90</v>
      </c>
      <c r="B464" s="5">
        <v>6.3</v>
      </c>
    </row>
    <row r="465" spans="1:2">
      <c r="A465" s="5">
        <v>90</v>
      </c>
      <c r="B465" s="5">
        <v>6.3</v>
      </c>
    </row>
    <row r="466" spans="1:2">
      <c r="A466" s="2">
        <v>90</v>
      </c>
      <c r="B466" s="2">
        <v>6.3</v>
      </c>
    </row>
    <row r="467" spans="1:2">
      <c r="A467" s="5">
        <v>90</v>
      </c>
      <c r="B467" s="5">
        <v>6.3</v>
      </c>
    </row>
    <row r="468" spans="1:2">
      <c r="A468" s="5">
        <v>90</v>
      </c>
      <c r="B468" s="5">
        <v>6.2</v>
      </c>
    </row>
    <row r="469" spans="1:2">
      <c r="A469" s="5">
        <v>90</v>
      </c>
      <c r="B469" s="5">
        <v>6.2</v>
      </c>
    </row>
    <row r="470" spans="1:2">
      <c r="A470" s="2">
        <v>90</v>
      </c>
      <c r="B470" s="2">
        <v>6.2</v>
      </c>
    </row>
    <row r="471" spans="1:2">
      <c r="A471" s="2">
        <v>90</v>
      </c>
      <c r="B471" s="2">
        <v>6.1</v>
      </c>
    </row>
    <row r="472" spans="1:2">
      <c r="A472" s="2">
        <v>90</v>
      </c>
      <c r="B472" s="2">
        <v>6.1</v>
      </c>
    </row>
    <row r="473" spans="1:2">
      <c r="A473" s="5">
        <v>90</v>
      </c>
      <c r="B473" s="5">
        <v>6.1</v>
      </c>
    </row>
    <row r="474" spans="1:2">
      <c r="A474" s="2">
        <v>90</v>
      </c>
      <c r="B474" s="2">
        <v>6.1</v>
      </c>
    </row>
    <row r="475" spans="1:2">
      <c r="A475" s="5">
        <v>90</v>
      </c>
      <c r="B475" s="5">
        <v>6.1</v>
      </c>
    </row>
    <row r="476" spans="1:2">
      <c r="A476" s="5">
        <v>90</v>
      </c>
      <c r="B476" s="5">
        <v>6</v>
      </c>
    </row>
    <row r="477" spans="1:2">
      <c r="A477" s="5">
        <v>90</v>
      </c>
      <c r="B477" s="5">
        <v>6</v>
      </c>
    </row>
    <row r="478" spans="1:2">
      <c r="A478" s="2">
        <v>90</v>
      </c>
      <c r="B478" s="2">
        <v>5.9</v>
      </c>
    </row>
    <row r="479" spans="1:2">
      <c r="A479" s="2">
        <v>90</v>
      </c>
      <c r="B479" s="2">
        <v>5.9</v>
      </c>
    </row>
    <row r="480" spans="1:2">
      <c r="A480" s="5">
        <v>90</v>
      </c>
      <c r="B480" s="5">
        <v>5.9</v>
      </c>
    </row>
    <row r="481" spans="1:2">
      <c r="A481" s="5">
        <v>90</v>
      </c>
      <c r="B481" s="5">
        <v>5.9</v>
      </c>
    </row>
    <row r="482" spans="1:2">
      <c r="A482" s="5">
        <v>90</v>
      </c>
      <c r="B482" s="5">
        <v>5.9</v>
      </c>
    </row>
    <row r="483" spans="1:2">
      <c r="A483" s="5">
        <v>90</v>
      </c>
      <c r="B483" s="5">
        <v>5.9</v>
      </c>
    </row>
    <row r="484" spans="1:2">
      <c r="A484" s="5">
        <v>90</v>
      </c>
      <c r="B484" s="5">
        <v>5.7</v>
      </c>
    </row>
    <row r="485" spans="1:2">
      <c r="A485" s="2">
        <v>90</v>
      </c>
      <c r="B485" s="2">
        <v>5.7</v>
      </c>
    </row>
    <row r="486" spans="1:2">
      <c r="A486" s="2">
        <v>90</v>
      </c>
      <c r="B486" s="2">
        <v>5.6</v>
      </c>
    </row>
    <row r="487" spans="1:2">
      <c r="A487" s="5">
        <v>90</v>
      </c>
      <c r="B487" s="5">
        <v>5.6</v>
      </c>
    </row>
    <row r="488" spans="1:2">
      <c r="A488" s="5">
        <v>90</v>
      </c>
      <c r="B488" s="5">
        <v>5.4</v>
      </c>
    </row>
    <row r="489" spans="1:2">
      <c r="A489" s="2">
        <v>90</v>
      </c>
      <c r="B489" s="2">
        <v>5.3</v>
      </c>
    </row>
    <row r="490" spans="1:2">
      <c r="A490" s="5">
        <v>90</v>
      </c>
      <c r="B490" s="5">
        <v>5.3</v>
      </c>
    </row>
    <row r="491" spans="1:2">
      <c r="A491" s="2">
        <v>90</v>
      </c>
      <c r="B491" s="2">
        <v>5.3</v>
      </c>
    </row>
    <row r="492" spans="1:2">
      <c r="A492" s="2">
        <v>90</v>
      </c>
      <c r="B492" s="2">
        <v>5.3</v>
      </c>
    </row>
    <row r="493" spans="1:2">
      <c r="A493" s="2">
        <v>90</v>
      </c>
      <c r="B493" s="2">
        <v>5.3</v>
      </c>
    </row>
    <row r="494" spans="1:2">
      <c r="A494" s="5">
        <v>90</v>
      </c>
      <c r="B494" s="5">
        <v>5.2</v>
      </c>
    </row>
    <row r="495" spans="1:2">
      <c r="A495" s="2">
        <v>90</v>
      </c>
      <c r="B495" s="2">
        <v>5.2</v>
      </c>
    </row>
    <row r="496" spans="1:2">
      <c r="A496" s="2">
        <v>90</v>
      </c>
      <c r="B496" s="2">
        <v>5.0999999999999996</v>
      </c>
    </row>
    <row r="497" spans="1:2">
      <c r="A497" s="5">
        <v>90</v>
      </c>
      <c r="B497" s="5">
        <v>5.0999999999999996</v>
      </c>
    </row>
    <row r="498" spans="1:2">
      <c r="A498" s="2">
        <v>90</v>
      </c>
      <c r="B498" s="2">
        <v>5.0999999999999996</v>
      </c>
    </row>
    <row r="499" spans="1:2">
      <c r="A499" s="2">
        <v>90</v>
      </c>
      <c r="B499" s="2">
        <v>5.0999999999999996</v>
      </c>
    </row>
    <row r="500" spans="1:2">
      <c r="A500" s="2">
        <v>90</v>
      </c>
      <c r="B500" s="2">
        <v>5</v>
      </c>
    </row>
    <row r="501" spans="1:2">
      <c r="A501" s="2">
        <v>90</v>
      </c>
      <c r="B501" s="2">
        <v>4.9000000000000004</v>
      </c>
    </row>
    <row r="502" spans="1:2">
      <c r="A502" s="2">
        <v>90</v>
      </c>
      <c r="B502" s="2">
        <v>4.7</v>
      </c>
    </row>
    <row r="503" spans="1:2">
      <c r="A503" s="5">
        <v>90</v>
      </c>
      <c r="B503" s="5">
        <v>4.7</v>
      </c>
    </row>
    <row r="504" spans="1:2">
      <c r="A504" s="2">
        <v>90</v>
      </c>
      <c r="B504" s="2">
        <v>4.7</v>
      </c>
    </row>
    <row r="505" spans="1:2">
      <c r="A505" s="5">
        <v>90</v>
      </c>
      <c r="B505" s="5">
        <v>4.5999999999999996</v>
      </c>
    </row>
    <row r="506" spans="1:2">
      <c r="A506" s="5">
        <v>90</v>
      </c>
      <c r="B506" s="5">
        <v>4.4000000000000004</v>
      </c>
    </row>
    <row r="507" spans="1:2">
      <c r="A507" s="2">
        <v>90</v>
      </c>
      <c r="B507" s="2">
        <v>4</v>
      </c>
    </row>
    <row r="508" spans="1:2">
      <c r="A508" s="2">
        <v>90</v>
      </c>
      <c r="B508" s="2">
        <v>4</v>
      </c>
    </row>
    <row r="509" spans="1:2">
      <c r="A509" s="5">
        <v>90</v>
      </c>
      <c r="B509" s="5">
        <v>3.6</v>
      </c>
    </row>
    <row r="510" spans="1:2">
      <c r="A510" s="2">
        <v>90</v>
      </c>
      <c r="B510" s="2">
        <v>2.1</v>
      </c>
    </row>
    <row r="511" spans="1:2">
      <c r="A511" s="2">
        <v>91</v>
      </c>
      <c r="B511" s="2">
        <v>8.3000000000000007</v>
      </c>
    </row>
    <row r="512" spans="1:2">
      <c r="A512" s="2">
        <v>91</v>
      </c>
      <c r="B512" s="2">
        <v>7.8</v>
      </c>
    </row>
    <row r="513" spans="1:2">
      <c r="A513" s="5">
        <v>91</v>
      </c>
      <c r="B513" s="5">
        <v>7.6</v>
      </c>
    </row>
    <row r="514" spans="1:2">
      <c r="A514" s="5">
        <v>91</v>
      </c>
      <c r="B514" s="5">
        <v>7.5</v>
      </c>
    </row>
    <row r="515" spans="1:2">
      <c r="A515" s="2">
        <v>91</v>
      </c>
      <c r="B515" s="2">
        <v>7.4</v>
      </c>
    </row>
    <row r="516" spans="1:2">
      <c r="A516" s="5">
        <v>91</v>
      </c>
      <c r="B516" s="5">
        <v>7.4</v>
      </c>
    </row>
    <row r="517" spans="1:2">
      <c r="A517" s="5">
        <v>91</v>
      </c>
      <c r="B517" s="5">
        <v>7.4</v>
      </c>
    </row>
    <row r="518" spans="1:2">
      <c r="A518" s="2">
        <v>91</v>
      </c>
      <c r="B518" s="2">
        <v>7.4</v>
      </c>
    </row>
    <row r="519" spans="1:2">
      <c r="A519" s="5">
        <v>91</v>
      </c>
      <c r="B519" s="5">
        <v>7.3</v>
      </c>
    </row>
    <row r="520" spans="1:2">
      <c r="A520" s="5">
        <v>91</v>
      </c>
      <c r="B520" s="5">
        <v>7.2</v>
      </c>
    </row>
    <row r="521" spans="1:2">
      <c r="A521" s="5">
        <v>91</v>
      </c>
      <c r="B521" s="5">
        <v>7.1</v>
      </c>
    </row>
    <row r="522" spans="1:2">
      <c r="A522" s="5">
        <v>91</v>
      </c>
      <c r="B522" s="5">
        <v>7.1</v>
      </c>
    </row>
    <row r="523" spans="1:2">
      <c r="A523" s="2">
        <v>91</v>
      </c>
      <c r="B523" s="2">
        <v>7.1</v>
      </c>
    </row>
    <row r="524" spans="1:2">
      <c r="A524" s="2">
        <v>91</v>
      </c>
      <c r="B524" s="2">
        <v>7</v>
      </c>
    </row>
    <row r="525" spans="1:2">
      <c r="A525" s="5">
        <v>91</v>
      </c>
      <c r="B525" s="5">
        <v>6.9</v>
      </c>
    </row>
    <row r="526" spans="1:2">
      <c r="A526" s="5">
        <v>91</v>
      </c>
      <c r="B526" s="5">
        <v>6.9</v>
      </c>
    </row>
    <row r="527" spans="1:2">
      <c r="A527" s="5">
        <v>91</v>
      </c>
      <c r="B527" s="5">
        <v>6.9</v>
      </c>
    </row>
    <row r="528" spans="1:2">
      <c r="A528" s="2">
        <v>91</v>
      </c>
      <c r="B528" s="2">
        <v>6.9</v>
      </c>
    </row>
    <row r="529" spans="1:2">
      <c r="A529" s="5">
        <v>91</v>
      </c>
      <c r="B529" s="5">
        <v>6.8</v>
      </c>
    </row>
    <row r="530" spans="1:2">
      <c r="A530" s="5">
        <v>91</v>
      </c>
      <c r="B530" s="5">
        <v>6.7</v>
      </c>
    </row>
    <row r="531" spans="1:2">
      <c r="A531" s="5">
        <v>91</v>
      </c>
      <c r="B531" s="5">
        <v>6.7</v>
      </c>
    </row>
    <row r="532" spans="1:2">
      <c r="A532" s="5">
        <v>91</v>
      </c>
      <c r="B532" s="5">
        <v>6.6</v>
      </c>
    </row>
    <row r="533" spans="1:2">
      <c r="A533" s="2">
        <v>91</v>
      </c>
      <c r="B533" s="2">
        <v>6.6</v>
      </c>
    </row>
    <row r="534" spans="1:2">
      <c r="A534" s="5">
        <v>91</v>
      </c>
      <c r="B534" s="5">
        <v>6.6</v>
      </c>
    </row>
    <row r="535" spans="1:2">
      <c r="A535" s="2">
        <v>91</v>
      </c>
      <c r="B535" s="2">
        <v>6.6</v>
      </c>
    </row>
    <row r="536" spans="1:2">
      <c r="A536" s="2">
        <v>91</v>
      </c>
      <c r="B536" s="2">
        <v>6.5</v>
      </c>
    </row>
    <row r="537" spans="1:2">
      <c r="A537" s="2">
        <v>91</v>
      </c>
      <c r="B537" s="2">
        <v>6.5</v>
      </c>
    </row>
    <row r="538" spans="1:2">
      <c r="A538" s="2">
        <v>91</v>
      </c>
      <c r="B538" s="2">
        <v>6.5</v>
      </c>
    </row>
    <row r="539" spans="1:2">
      <c r="A539" s="5">
        <v>91</v>
      </c>
      <c r="B539" s="5">
        <v>6.4</v>
      </c>
    </row>
    <row r="540" spans="1:2">
      <c r="A540" s="2">
        <v>91</v>
      </c>
      <c r="B540" s="2">
        <v>6.4</v>
      </c>
    </row>
    <row r="541" spans="1:2">
      <c r="A541" s="2">
        <v>91</v>
      </c>
      <c r="B541" s="2">
        <v>6.4</v>
      </c>
    </row>
    <row r="542" spans="1:2">
      <c r="A542" s="2">
        <v>91</v>
      </c>
      <c r="B542" s="2">
        <v>6.3</v>
      </c>
    </row>
    <row r="543" spans="1:2">
      <c r="A543" s="5">
        <v>91</v>
      </c>
      <c r="B543" s="5">
        <v>6.3</v>
      </c>
    </row>
    <row r="544" spans="1:2">
      <c r="A544" s="5">
        <v>91</v>
      </c>
      <c r="B544" s="5">
        <v>6.3</v>
      </c>
    </row>
    <row r="545" spans="1:2">
      <c r="A545" s="2">
        <v>91</v>
      </c>
      <c r="B545" s="2">
        <v>6.2</v>
      </c>
    </row>
    <row r="546" spans="1:2">
      <c r="A546" s="2">
        <v>91</v>
      </c>
      <c r="B546" s="2">
        <v>6.2</v>
      </c>
    </row>
    <row r="547" spans="1:2">
      <c r="A547" s="2">
        <v>91</v>
      </c>
      <c r="B547" s="2">
        <v>6.2</v>
      </c>
    </row>
    <row r="548" spans="1:2">
      <c r="A548" s="2">
        <v>91</v>
      </c>
      <c r="B548" s="2">
        <v>6.1</v>
      </c>
    </row>
    <row r="549" spans="1:2">
      <c r="A549" s="5">
        <v>91</v>
      </c>
      <c r="B549" s="5">
        <v>6.1</v>
      </c>
    </row>
    <row r="550" spans="1:2">
      <c r="A550" s="5">
        <v>91</v>
      </c>
      <c r="B550" s="5">
        <v>6</v>
      </c>
    </row>
    <row r="551" spans="1:2">
      <c r="A551" s="2">
        <v>91</v>
      </c>
      <c r="B551" s="2">
        <v>5.9</v>
      </c>
    </row>
    <row r="552" spans="1:2">
      <c r="A552" s="2">
        <v>91</v>
      </c>
      <c r="B552" s="2">
        <v>5.9</v>
      </c>
    </row>
    <row r="553" spans="1:2">
      <c r="A553" s="5">
        <v>91</v>
      </c>
      <c r="B553" s="5">
        <v>5.9</v>
      </c>
    </row>
    <row r="554" spans="1:2">
      <c r="A554" s="2">
        <v>91</v>
      </c>
      <c r="B554" s="2">
        <v>5.9</v>
      </c>
    </row>
    <row r="555" spans="1:2">
      <c r="A555" s="5">
        <v>91</v>
      </c>
      <c r="B555" s="5">
        <v>5.9</v>
      </c>
    </row>
    <row r="556" spans="1:2">
      <c r="A556" s="5">
        <v>91</v>
      </c>
      <c r="B556" s="5">
        <v>5.8</v>
      </c>
    </row>
    <row r="557" spans="1:2">
      <c r="A557" s="2">
        <v>91</v>
      </c>
      <c r="B557" s="2">
        <v>5.7</v>
      </c>
    </row>
    <row r="558" spans="1:2">
      <c r="A558" s="5">
        <v>91</v>
      </c>
      <c r="B558" s="5">
        <v>5.7</v>
      </c>
    </row>
    <row r="559" spans="1:2">
      <c r="A559" s="5">
        <v>91</v>
      </c>
      <c r="B559" s="5">
        <v>5.7</v>
      </c>
    </row>
    <row r="560" spans="1:2">
      <c r="A560" s="5">
        <v>91</v>
      </c>
      <c r="B560" s="5">
        <v>5.6</v>
      </c>
    </row>
    <row r="561" spans="1:2">
      <c r="A561" s="5">
        <v>91</v>
      </c>
      <c r="B561" s="5">
        <v>5.5</v>
      </c>
    </row>
    <row r="562" spans="1:2">
      <c r="A562" s="2">
        <v>91</v>
      </c>
      <c r="B562" s="2">
        <v>5.5</v>
      </c>
    </row>
    <row r="563" spans="1:2">
      <c r="A563" s="5">
        <v>91</v>
      </c>
      <c r="B563" s="5">
        <v>5.5</v>
      </c>
    </row>
    <row r="564" spans="1:2">
      <c r="A564" s="2">
        <v>91</v>
      </c>
      <c r="B564" s="2">
        <v>5.4</v>
      </c>
    </row>
    <row r="565" spans="1:2">
      <c r="A565" s="5">
        <v>91</v>
      </c>
      <c r="B565" s="5">
        <v>5.3</v>
      </c>
    </row>
    <row r="566" spans="1:2">
      <c r="A566" s="2">
        <v>91</v>
      </c>
      <c r="B566" s="2">
        <v>5.3</v>
      </c>
    </row>
    <row r="567" spans="1:2">
      <c r="A567" s="2">
        <v>91</v>
      </c>
      <c r="B567" s="2">
        <v>5.3</v>
      </c>
    </row>
    <row r="568" spans="1:2">
      <c r="A568" s="2">
        <v>91</v>
      </c>
      <c r="B568" s="2">
        <v>5.3</v>
      </c>
    </row>
    <row r="569" spans="1:2">
      <c r="A569" s="5">
        <v>91</v>
      </c>
      <c r="B569" s="5">
        <v>5.3</v>
      </c>
    </row>
    <row r="570" spans="1:2">
      <c r="A570" s="2">
        <v>91</v>
      </c>
      <c r="B570" s="2">
        <v>5.3</v>
      </c>
    </row>
    <row r="571" spans="1:2">
      <c r="A571" s="5">
        <v>91</v>
      </c>
      <c r="B571" s="5">
        <v>5.2</v>
      </c>
    </row>
    <row r="572" spans="1:2">
      <c r="A572" s="2">
        <v>91</v>
      </c>
      <c r="B572" s="2">
        <v>5.2</v>
      </c>
    </row>
    <row r="573" spans="1:2">
      <c r="A573" s="5">
        <v>91</v>
      </c>
      <c r="B573" s="5">
        <v>5</v>
      </c>
    </row>
    <row r="574" spans="1:2">
      <c r="A574" s="5">
        <v>91</v>
      </c>
      <c r="B574" s="5">
        <v>5</v>
      </c>
    </row>
    <row r="575" spans="1:2">
      <c r="A575" s="5">
        <v>91</v>
      </c>
      <c r="B575" s="5">
        <v>5</v>
      </c>
    </row>
    <row r="576" spans="1:2">
      <c r="A576" s="2">
        <v>91</v>
      </c>
      <c r="B576" s="2">
        <v>4.9000000000000004</v>
      </c>
    </row>
    <row r="577" spans="1:2">
      <c r="A577" s="5">
        <v>91</v>
      </c>
      <c r="B577" s="5">
        <v>4.8</v>
      </c>
    </row>
    <row r="578" spans="1:2">
      <c r="A578" s="2">
        <v>91</v>
      </c>
      <c r="B578" s="2">
        <v>4.8</v>
      </c>
    </row>
    <row r="579" spans="1:2">
      <c r="A579" s="5">
        <v>91</v>
      </c>
      <c r="B579" s="5">
        <v>4.8</v>
      </c>
    </row>
    <row r="580" spans="1:2">
      <c r="A580" s="5">
        <v>91</v>
      </c>
      <c r="B580" s="5">
        <v>4.8</v>
      </c>
    </row>
    <row r="581" spans="1:2">
      <c r="A581" s="5">
        <v>91</v>
      </c>
      <c r="B581" s="5">
        <v>4.8</v>
      </c>
    </row>
    <row r="582" spans="1:2">
      <c r="A582" s="5">
        <v>91</v>
      </c>
      <c r="B582" s="5">
        <v>4.5999999999999996</v>
      </c>
    </row>
    <row r="583" spans="1:2">
      <c r="A583" s="5">
        <v>91</v>
      </c>
      <c r="B583" s="5">
        <v>4.5</v>
      </c>
    </row>
    <row r="584" spans="1:2">
      <c r="A584" s="5">
        <v>91</v>
      </c>
      <c r="B584" s="5">
        <v>4.5</v>
      </c>
    </row>
    <row r="585" spans="1:2">
      <c r="A585" s="5">
        <v>91</v>
      </c>
      <c r="B585" s="5">
        <v>4.5</v>
      </c>
    </row>
    <row r="586" spans="1:2">
      <c r="A586" s="5">
        <v>91</v>
      </c>
      <c r="B586" s="5">
        <v>4.3</v>
      </c>
    </row>
    <row r="587" spans="1:2">
      <c r="A587" s="5">
        <v>91</v>
      </c>
      <c r="B587" s="5">
        <v>3.7</v>
      </c>
    </row>
    <row r="588" spans="1:2">
      <c r="A588" s="2">
        <v>91</v>
      </c>
      <c r="B588" s="2">
        <v>3.6</v>
      </c>
    </row>
    <row r="589" spans="1:2">
      <c r="A589" s="2">
        <v>91</v>
      </c>
      <c r="B589" s="2">
        <v>3.6</v>
      </c>
    </row>
    <row r="590" spans="1:2">
      <c r="A590" s="5">
        <v>91</v>
      </c>
      <c r="B590" s="5">
        <v>3.4</v>
      </c>
    </row>
    <row r="591" spans="1:2">
      <c r="A591" s="5">
        <v>92</v>
      </c>
      <c r="B591" s="5">
        <v>8.1</v>
      </c>
    </row>
    <row r="592" spans="1:2">
      <c r="A592" s="2">
        <v>92</v>
      </c>
      <c r="B592" s="2">
        <v>7.7</v>
      </c>
    </row>
    <row r="593" spans="1:2">
      <c r="A593" s="2">
        <v>92</v>
      </c>
      <c r="B593" s="2">
        <v>7.7</v>
      </c>
    </row>
    <row r="594" spans="1:2">
      <c r="A594" s="5">
        <v>92</v>
      </c>
      <c r="B594" s="5">
        <v>7.6</v>
      </c>
    </row>
    <row r="595" spans="1:2">
      <c r="A595" s="2">
        <v>92</v>
      </c>
      <c r="B595" s="2">
        <v>7.6</v>
      </c>
    </row>
    <row r="596" spans="1:2">
      <c r="A596" s="2">
        <v>92</v>
      </c>
      <c r="B596" s="2">
        <v>7.5</v>
      </c>
    </row>
    <row r="597" spans="1:2">
      <c r="A597" s="2">
        <v>92</v>
      </c>
      <c r="B597" s="2">
        <v>7.4</v>
      </c>
    </row>
    <row r="598" spans="1:2">
      <c r="A598" s="2">
        <v>92</v>
      </c>
      <c r="B598" s="2">
        <v>7.2</v>
      </c>
    </row>
    <row r="599" spans="1:2">
      <c r="A599" s="5">
        <v>92</v>
      </c>
      <c r="B599" s="5">
        <v>7.1</v>
      </c>
    </row>
    <row r="600" spans="1:2">
      <c r="A600" s="5">
        <v>92</v>
      </c>
      <c r="B600" s="5">
        <v>7</v>
      </c>
    </row>
    <row r="601" spans="1:2">
      <c r="A601" s="5">
        <v>92</v>
      </c>
      <c r="B601" s="5">
        <v>7</v>
      </c>
    </row>
    <row r="602" spans="1:2">
      <c r="A602" s="2">
        <v>92</v>
      </c>
      <c r="B602" s="2">
        <v>7</v>
      </c>
    </row>
    <row r="603" spans="1:2">
      <c r="A603" s="5">
        <v>92</v>
      </c>
      <c r="B603" s="5">
        <v>6.9</v>
      </c>
    </row>
    <row r="604" spans="1:2">
      <c r="A604" s="5">
        <v>92</v>
      </c>
      <c r="B604" s="5">
        <v>6.9</v>
      </c>
    </row>
    <row r="605" spans="1:2">
      <c r="A605" s="2">
        <v>92</v>
      </c>
      <c r="B605" s="2">
        <v>6.9</v>
      </c>
    </row>
    <row r="606" spans="1:2">
      <c r="A606" s="2">
        <v>92</v>
      </c>
      <c r="B606" s="2">
        <v>6.9</v>
      </c>
    </row>
    <row r="607" spans="1:2">
      <c r="A607" s="5">
        <v>92</v>
      </c>
      <c r="B607" s="5">
        <v>6.9</v>
      </c>
    </row>
    <row r="608" spans="1:2">
      <c r="A608" s="5">
        <v>92</v>
      </c>
      <c r="B608" s="5">
        <v>6.8</v>
      </c>
    </row>
    <row r="609" spans="1:2">
      <c r="A609" s="5">
        <v>92</v>
      </c>
      <c r="B609" s="5">
        <v>6.8</v>
      </c>
    </row>
    <row r="610" spans="1:2">
      <c r="A610" s="5">
        <v>92</v>
      </c>
      <c r="B610" s="5">
        <v>6.8</v>
      </c>
    </row>
    <row r="611" spans="1:2">
      <c r="A611" s="5">
        <v>92</v>
      </c>
      <c r="B611" s="5">
        <v>6.8</v>
      </c>
    </row>
    <row r="612" spans="1:2">
      <c r="A612" s="2">
        <v>92</v>
      </c>
      <c r="B612" s="2">
        <v>6.7</v>
      </c>
    </row>
    <row r="613" spans="1:2">
      <c r="A613" s="2">
        <v>92</v>
      </c>
      <c r="B613" s="2">
        <v>6.7</v>
      </c>
    </row>
    <row r="614" spans="1:2">
      <c r="A614" s="5">
        <v>92</v>
      </c>
      <c r="B614" s="5">
        <v>6.7</v>
      </c>
    </row>
    <row r="615" spans="1:2">
      <c r="A615" s="5">
        <v>92</v>
      </c>
      <c r="B615" s="5">
        <v>6.7</v>
      </c>
    </row>
    <row r="616" spans="1:2">
      <c r="A616" s="2">
        <v>92</v>
      </c>
      <c r="B616" s="2">
        <v>6.7</v>
      </c>
    </row>
    <row r="617" spans="1:2">
      <c r="A617" s="5">
        <v>92</v>
      </c>
      <c r="B617" s="5">
        <v>6.6</v>
      </c>
    </row>
    <row r="618" spans="1:2">
      <c r="A618" s="5">
        <v>92</v>
      </c>
      <c r="B618" s="5">
        <v>6.6</v>
      </c>
    </row>
    <row r="619" spans="1:2">
      <c r="A619" s="2">
        <v>92</v>
      </c>
      <c r="B619" s="2">
        <v>6.5</v>
      </c>
    </row>
    <row r="620" spans="1:2">
      <c r="A620" s="5">
        <v>92</v>
      </c>
      <c r="B620" s="5">
        <v>6.5</v>
      </c>
    </row>
    <row r="621" spans="1:2">
      <c r="A621" s="5">
        <v>92</v>
      </c>
      <c r="B621" s="5">
        <v>6.4</v>
      </c>
    </row>
    <row r="622" spans="1:2">
      <c r="A622" s="2">
        <v>92</v>
      </c>
      <c r="B622" s="2">
        <v>6.3</v>
      </c>
    </row>
    <row r="623" spans="1:2">
      <c r="A623" s="5">
        <v>92</v>
      </c>
      <c r="B623" s="5">
        <v>6.3</v>
      </c>
    </row>
    <row r="624" spans="1:2">
      <c r="A624" s="5">
        <v>92</v>
      </c>
      <c r="B624" s="5">
        <v>6.2</v>
      </c>
    </row>
    <row r="625" spans="1:2">
      <c r="A625" s="2">
        <v>92</v>
      </c>
      <c r="B625" s="2">
        <v>6.2</v>
      </c>
    </row>
    <row r="626" spans="1:2">
      <c r="A626" s="5">
        <v>92</v>
      </c>
      <c r="B626" s="5">
        <v>6.2</v>
      </c>
    </row>
    <row r="627" spans="1:2">
      <c r="A627" s="5">
        <v>92</v>
      </c>
      <c r="B627" s="5">
        <v>6.2</v>
      </c>
    </row>
    <row r="628" spans="1:2">
      <c r="A628" s="2">
        <v>92</v>
      </c>
      <c r="B628" s="2">
        <v>6.2</v>
      </c>
    </row>
    <row r="629" spans="1:2">
      <c r="A629" s="2">
        <v>92</v>
      </c>
      <c r="B629" s="2">
        <v>6</v>
      </c>
    </row>
    <row r="630" spans="1:2">
      <c r="A630" s="5">
        <v>92</v>
      </c>
      <c r="B630" s="5">
        <v>6</v>
      </c>
    </row>
    <row r="631" spans="1:2">
      <c r="A631" s="2">
        <v>92</v>
      </c>
      <c r="B631" s="2">
        <v>6</v>
      </c>
    </row>
    <row r="632" spans="1:2">
      <c r="A632" s="5">
        <v>92</v>
      </c>
      <c r="B632" s="5">
        <v>5.9</v>
      </c>
    </row>
    <row r="633" spans="1:2">
      <c r="A633" s="5">
        <v>92</v>
      </c>
      <c r="B633" s="5">
        <v>5.9</v>
      </c>
    </row>
    <row r="634" spans="1:2">
      <c r="A634" s="5">
        <v>92</v>
      </c>
      <c r="B634" s="5">
        <v>5.9</v>
      </c>
    </row>
    <row r="635" spans="1:2">
      <c r="A635" s="5">
        <v>92</v>
      </c>
      <c r="B635" s="5">
        <v>5.9</v>
      </c>
    </row>
    <row r="636" spans="1:2">
      <c r="A636" s="2">
        <v>92</v>
      </c>
      <c r="B636" s="2">
        <v>5.9</v>
      </c>
    </row>
    <row r="637" spans="1:2">
      <c r="A637" s="5">
        <v>92</v>
      </c>
      <c r="B637" s="5">
        <v>5.8</v>
      </c>
    </row>
    <row r="638" spans="1:2">
      <c r="A638" s="5">
        <v>92</v>
      </c>
      <c r="B638" s="5">
        <v>5.7</v>
      </c>
    </row>
    <row r="639" spans="1:2">
      <c r="A639" s="2">
        <v>92</v>
      </c>
      <c r="B639" s="2">
        <v>5.7</v>
      </c>
    </row>
    <row r="640" spans="1:2">
      <c r="A640" s="2">
        <v>92</v>
      </c>
      <c r="B640" s="2">
        <v>5.7</v>
      </c>
    </row>
    <row r="641" spans="1:2">
      <c r="A641" s="2">
        <v>92</v>
      </c>
      <c r="B641" s="2">
        <v>5.6</v>
      </c>
    </row>
    <row r="642" spans="1:2">
      <c r="A642" s="5">
        <v>92</v>
      </c>
      <c r="B642" s="5">
        <v>5.6</v>
      </c>
    </row>
    <row r="643" spans="1:2">
      <c r="A643" s="2">
        <v>92</v>
      </c>
      <c r="B643" s="2">
        <v>5.5</v>
      </c>
    </row>
    <row r="644" spans="1:2">
      <c r="A644" s="5">
        <v>92</v>
      </c>
      <c r="B644" s="5">
        <v>5.4</v>
      </c>
    </row>
    <row r="645" spans="1:2">
      <c r="A645" s="2">
        <v>92</v>
      </c>
      <c r="B645" s="2">
        <v>5.4</v>
      </c>
    </row>
    <row r="646" spans="1:2">
      <c r="A646" s="2">
        <v>92</v>
      </c>
      <c r="B646" s="2">
        <v>5.4</v>
      </c>
    </row>
    <row r="647" spans="1:2">
      <c r="A647" s="2">
        <v>92</v>
      </c>
      <c r="B647" s="2">
        <v>5.3</v>
      </c>
    </row>
    <row r="648" spans="1:2">
      <c r="A648" s="5">
        <v>92</v>
      </c>
      <c r="B648" s="5">
        <v>5.2</v>
      </c>
    </row>
    <row r="649" spans="1:2">
      <c r="A649" s="2">
        <v>92</v>
      </c>
      <c r="B649" s="2">
        <v>5.0999999999999996</v>
      </c>
    </row>
    <row r="650" spans="1:2">
      <c r="A650" s="2">
        <v>92</v>
      </c>
      <c r="B650" s="2">
        <v>5.0999999999999996</v>
      </c>
    </row>
    <row r="651" spans="1:2">
      <c r="A651" s="5">
        <v>92</v>
      </c>
      <c r="B651" s="5">
        <v>5</v>
      </c>
    </row>
    <row r="652" spans="1:2">
      <c r="A652" s="2">
        <v>92</v>
      </c>
      <c r="B652" s="2">
        <v>4.8</v>
      </c>
    </row>
    <row r="653" spans="1:2">
      <c r="A653" s="5">
        <v>92</v>
      </c>
      <c r="B653" s="5">
        <v>4.8</v>
      </c>
    </row>
    <row r="654" spans="1:2">
      <c r="A654" s="5">
        <v>92</v>
      </c>
      <c r="B654" s="5">
        <v>4.7</v>
      </c>
    </row>
    <row r="655" spans="1:2">
      <c r="A655" s="2">
        <v>92</v>
      </c>
      <c r="B655" s="2">
        <v>4.7</v>
      </c>
    </row>
    <row r="656" spans="1:2">
      <c r="A656" s="5">
        <v>92</v>
      </c>
      <c r="B656" s="5">
        <v>4.4000000000000004</v>
      </c>
    </row>
    <row r="657" spans="1:2">
      <c r="A657" s="2">
        <v>92</v>
      </c>
      <c r="B657" s="2">
        <v>4.0999999999999996</v>
      </c>
    </row>
    <row r="658" spans="1:2">
      <c r="A658" s="5">
        <v>92</v>
      </c>
      <c r="B658" s="5">
        <v>3.8</v>
      </c>
    </row>
    <row r="659" spans="1:2">
      <c r="A659" s="2">
        <v>92</v>
      </c>
      <c r="B659" s="2">
        <v>2.9</v>
      </c>
    </row>
    <row r="660" spans="1:2">
      <c r="A660" s="2">
        <v>92</v>
      </c>
      <c r="B660" s="2">
        <v>2.8</v>
      </c>
    </row>
    <row r="661" spans="1:2">
      <c r="A661" s="5">
        <v>93</v>
      </c>
      <c r="B661" s="5">
        <v>8.1</v>
      </c>
    </row>
    <row r="662" spans="1:2">
      <c r="A662" s="5">
        <v>93</v>
      </c>
      <c r="B662" s="5">
        <v>7.9</v>
      </c>
    </row>
    <row r="663" spans="1:2">
      <c r="A663" s="2">
        <v>93</v>
      </c>
      <c r="B663" s="2">
        <v>7.8</v>
      </c>
    </row>
    <row r="664" spans="1:2">
      <c r="A664" s="2">
        <v>93</v>
      </c>
      <c r="B664" s="2">
        <v>7.7</v>
      </c>
    </row>
    <row r="665" spans="1:2">
      <c r="A665" s="5">
        <v>93</v>
      </c>
      <c r="B665" s="5">
        <v>7.5</v>
      </c>
    </row>
    <row r="666" spans="1:2">
      <c r="A666" s="2">
        <v>93</v>
      </c>
      <c r="B666" s="2">
        <v>7.5</v>
      </c>
    </row>
    <row r="667" spans="1:2">
      <c r="A667" s="5">
        <v>93</v>
      </c>
      <c r="B667" s="5">
        <v>7.4</v>
      </c>
    </row>
    <row r="668" spans="1:2">
      <c r="A668" s="5">
        <v>93</v>
      </c>
      <c r="B668" s="5">
        <v>7.3</v>
      </c>
    </row>
    <row r="669" spans="1:2">
      <c r="A669" s="5">
        <v>93</v>
      </c>
      <c r="B669" s="5">
        <v>7.3</v>
      </c>
    </row>
    <row r="670" spans="1:2">
      <c r="A670" s="5">
        <v>93</v>
      </c>
      <c r="B670" s="5">
        <v>7.2</v>
      </c>
    </row>
    <row r="671" spans="1:2">
      <c r="A671" s="2">
        <v>93</v>
      </c>
      <c r="B671" s="2">
        <v>7.2</v>
      </c>
    </row>
    <row r="672" spans="1:2">
      <c r="A672" s="5">
        <v>93</v>
      </c>
      <c r="B672" s="5">
        <v>7.2</v>
      </c>
    </row>
    <row r="673" spans="1:2">
      <c r="A673" s="2">
        <v>93</v>
      </c>
      <c r="B673" s="2">
        <v>7.1</v>
      </c>
    </row>
    <row r="674" spans="1:2">
      <c r="A674" s="5">
        <v>93</v>
      </c>
      <c r="B674" s="5">
        <v>7</v>
      </c>
    </row>
    <row r="675" spans="1:2">
      <c r="A675" s="2">
        <v>93</v>
      </c>
      <c r="B675" s="2">
        <v>6.9</v>
      </c>
    </row>
    <row r="676" spans="1:2">
      <c r="A676" s="5">
        <v>93</v>
      </c>
      <c r="B676" s="5">
        <v>6.9</v>
      </c>
    </row>
    <row r="677" spans="1:2">
      <c r="A677" s="5">
        <v>93</v>
      </c>
      <c r="B677" s="5">
        <v>6.8</v>
      </c>
    </row>
    <row r="678" spans="1:2">
      <c r="A678" s="2">
        <v>93</v>
      </c>
      <c r="B678" s="2">
        <v>6.8</v>
      </c>
    </row>
    <row r="679" spans="1:2">
      <c r="A679" s="5">
        <v>93</v>
      </c>
      <c r="B679" s="5">
        <v>6.8</v>
      </c>
    </row>
    <row r="680" spans="1:2">
      <c r="A680" s="2">
        <v>93</v>
      </c>
      <c r="B680" s="2">
        <v>6.7</v>
      </c>
    </row>
    <row r="681" spans="1:2">
      <c r="A681" s="2">
        <v>93</v>
      </c>
      <c r="B681" s="2">
        <v>6.7</v>
      </c>
    </row>
    <row r="682" spans="1:2">
      <c r="A682" s="5">
        <v>93</v>
      </c>
      <c r="B682" s="5">
        <v>6.6</v>
      </c>
    </row>
    <row r="683" spans="1:2">
      <c r="A683" s="2">
        <v>93</v>
      </c>
      <c r="B683" s="2">
        <v>6.6</v>
      </c>
    </row>
    <row r="684" spans="1:2">
      <c r="A684" s="2">
        <v>93</v>
      </c>
      <c r="B684" s="2">
        <v>6.5</v>
      </c>
    </row>
    <row r="685" spans="1:2">
      <c r="A685" s="2">
        <v>93</v>
      </c>
      <c r="B685" s="2">
        <v>6.5</v>
      </c>
    </row>
    <row r="686" spans="1:2">
      <c r="A686" s="2">
        <v>93</v>
      </c>
      <c r="B686" s="2">
        <v>6.5</v>
      </c>
    </row>
    <row r="687" spans="1:2">
      <c r="A687" s="2">
        <v>93</v>
      </c>
      <c r="B687" s="2">
        <v>6.4</v>
      </c>
    </row>
    <row r="688" spans="1:2">
      <c r="A688" s="5">
        <v>93</v>
      </c>
      <c r="B688" s="5">
        <v>6.4</v>
      </c>
    </row>
    <row r="689" spans="1:2">
      <c r="A689" s="5">
        <v>93</v>
      </c>
      <c r="B689" s="5">
        <v>6.3</v>
      </c>
    </row>
    <row r="690" spans="1:2">
      <c r="A690" s="5">
        <v>93</v>
      </c>
      <c r="B690" s="5">
        <v>6.3</v>
      </c>
    </row>
    <row r="691" spans="1:2">
      <c r="A691" s="5">
        <v>93</v>
      </c>
      <c r="B691" s="5">
        <v>6.3</v>
      </c>
    </row>
    <row r="692" spans="1:2">
      <c r="A692" s="2">
        <v>93</v>
      </c>
      <c r="B692" s="2">
        <v>6.3</v>
      </c>
    </row>
    <row r="693" spans="1:2">
      <c r="A693" s="2">
        <v>93</v>
      </c>
      <c r="B693" s="2">
        <v>6.2</v>
      </c>
    </row>
    <row r="694" spans="1:2">
      <c r="A694" s="5">
        <v>93</v>
      </c>
      <c r="B694" s="5">
        <v>6.2</v>
      </c>
    </row>
    <row r="695" spans="1:2">
      <c r="A695" s="2">
        <v>93</v>
      </c>
      <c r="B695" s="2">
        <v>6.1</v>
      </c>
    </row>
    <row r="696" spans="1:2">
      <c r="A696" s="5">
        <v>93</v>
      </c>
      <c r="B696" s="5">
        <v>6.1</v>
      </c>
    </row>
    <row r="697" spans="1:2">
      <c r="A697" s="2">
        <v>93</v>
      </c>
      <c r="B697" s="2">
        <v>6.1</v>
      </c>
    </row>
    <row r="698" spans="1:2">
      <c r="A698" s="5">
        <v>93</v>
      </c>
      <c r="B698" s="5">
        <v>6.1</v>
      </c>
    </row>
    <row r="699" spans="1:2">
      <c r="A699" s="2">
        <v>93</v>
      </c>
      <c r="B699" s="2">
        <v>6</v>
      </c>
    </row>
    <row r="700" spans="1:2">
      <c r="A700" s="5">
        <v>93</v>
      </c>
      <c r="B700" s="5">
        <v>6</v>
      </c>
    </row>
    <row r="701" spans="1:2">
      <c r="A701" s="2">
        <v>93</v>
      </c>
      <c r="B701" s="2">
        <v>5.9</v>
      </c>
    </row>
    <row r="702" spans="1:2">
      <c r="A702" s="2">
        <v>93</v>
      </c>
      <c r="B702" s="2">
        <v>5.9</v>
      </c>
    </row>
    <row r="703" spans="1:2">
      <c r="A703" s="2">
        <v>93</v>
      </c>
      <c r="B703" s="2">
        <v>5.9</v>
      </c>
    </row>
    <row r="704" spans="1:2">
      <c r="A704" s="5">
        <v>93</v>
      </c>
      <c r="B704" s="5">
        <v>5.9</v>
      </c>
    </row>
    <row r="705" spans="1:2">
      <c r="A705" s="5">
        <v>93</v>
      </c>
      <c r="B705" s="5">
        <v>5.9</v>
      </c>
    </row>
    <row r="706" spans="1:2">
      <c r="A706" s="2">
        <v>93</v>
      </c>
      <c r="B706" s="2">
        <v>5.9</v>
      </c>
    </row>
    <row r="707" spans="1:2">
      <c r="A707" s="5">
        <v>93</v>
      </c>
      <c r="B707" s="5">
        <v>5.9</v>
      </c>
    </row>
    <row r="708" spans="1:2">
      <c r="A708" s="2">
        <v>93</v>
      </c>
      <c r="B708" s="2">
        <v>5.8</v>
      </c>
    </row>
    <row r="709" spans="1:2">
      <c r="A709" s="5">
        <v>93</v>
      </c>
      <c r="B709" s="5">
        <v>5.8</v>
      </c>
    </row>
    <row r="710" spans="1:2">
      <c r="A710" s="5">
        <v>93</v>
      </c>
      <c r="B710" s="5">
        <v>5.7</v>
      </c>
    </row>
    <row r="711" spans="1:2">
      <c r="A711" s="2">
        <v>93</v>
      </c>
      <c r="B711" s="2">
        <v>5.7</v>
      </c>
    </row>
    <row r="712" spans="1:2">
      <c r="A712" s="2">
        <v>93</v>
      </c>
      <c r="B712" s="2">
        <v>5.6</v>
      </c>
    </row>
    <row r="713" spans="1:2">
      <c r="A713" s="2">
        <v>93</v>
      </c>
      <c r="B713" s="2">
        <v>5.6</v>
      </c>
    </row>
    <row r="714" spans="1:2">
      <c r="A714" s="5">
        <v>93</v>
      </c>
      <c r="B714" s="5">
        <v>5.5</v>
      </c>
    </row>
    <row r="715" spans="1:2">
      <c r="A715" s="5">
        <v>93</v>
      </c>
      <c r="B715" s="5">
        <v>5.4</v>
      </c>
    </row>
    <row r="716" spans="1:2">
      <c r="A716" s="5">
        <v>93</v>
      </c>
      <c r="B716" s="5">
        <v>5.3</v>
      </c>
    </row>
    <row r="717" spans="1:2">
      <c r="A717" s="2">
        <v>93</v>
      </c>
      <c r="B717" s="2">
        <v>5.3</v>
      </c>
    </row>
    <row r="718" spans="1:2">
      <c r="A718" s="2">
        <v>93</v>
      </c>
      <c r="B718" s="2">
        <v>5.2</v>
      </c>
    </row>
    <row r="719" spans="1:2">
      <c r="A719" s="5">
        <v>93</v>
      </c>
      <c r="B719" s="5">
        <v>5.0999999999999996</v>
      </c>
    </row>
    <row r="720" spans="1:2">
      <c r="A720" s="2">
        <v>93</v>
      </c>
      <c r="B720" s="2">
        <v>5.0999999999999996</v>
      </c>
    </row>
    <row r="721" spans="1:2">
      <c r="A721" s="5">
        <v>93</v>
      </c>
      <c r="B721" s="5">
        <v>5</v>
      </c>
    </row>
    <row r="722" spans="1:2">
      <c r="A722" s="2">
        <v>93</v>
      </c>
      <c r="B722" s="2">
        <v>4.9000000000000004</v>
      </c>
    </row>
    <row r="723" spans="1:2">
      <c r="A723" s="2">
        <v>93</v>
      </c>
      <c r="B723" s="2">
        <v>4.9000000000000004</v>
      </c>
    </row>
    <row r="724" spans="1:2">
      <c r="A724" s="5">
        <v>93</v>
      </c>
      <c r="B724" s="5">
        <v>4.9000000000000004</v>
      </c>
    </row>
    <row r="725" spans="1:2">
      <c r="A725" s="2">
        <v>93</v>
      </c>
      <c r="B725" s="2">
        <v>4.9000000000000004</v>
      </c>
    </row>
    <row r="726" spans="1:2">
      <c r="A726" s="5">
        <v>93</v>
      </c>
      <c r="B726" s="5">
        <v>4.8</v>
      </c>
    </row>
    <row r="727" spans="1:2">
      <c r="A727" s="5">
        <v>93</v>
      </c>
      <c r="B727" s="5">
        <v>4.7</v>
      </c>
    </row>
    <row r="728" spans="1:2">
      <c r="A728" s="2">
        <v>93</v>
      </c>
      <c r="B728" s="2">
        <v>4.5999999999999996</v>
      </c>
    </row>
    <row r="729" spans="1:2">
      <c r="A729" s="5">
        <v>93</v>
      </c>
      <c r="B729" s="5">
        <v>4.5</v>
      </c>
    </row>
    <row r="730" spans="1:2">
      <c r="A730" s="2">
        <v>93</v>
      </c>
      <c r="B730" s="2">
        <v>4.4000000000000004</v>
      </c>
    </row>
    <row r="731" spans="1:2">
      <c r="A731" s="2">
        <v>93</v>
      </c>
      <c r="B731" s="2">
        <v>4.3</v>
      </c>
    </row>
    <row r="732" spans="1:2">
      <c r="A732" s="2">
        <v>93</v>
      </c>
      <c r="B732" s="2">
        <v>4.3</v>
      </c>
    </row>
    <row r="733" spans="1:2">
      <c r="A733" s="2">
        <v>93</v>
      </c>
      <c r="B733" s="2">
        <v>4</v>
      </c>
    </row>
    <row r="734" spans="1:2">
      <c r="A734" s="2">
        <v>93</v>
      </c>
      <c r="B734" s="2">
        <v>3.9</v>
      </c>
    </row>
    <row r="735" spans="1:2">
      <c r="A735" s="5">
        <v>93</v>
      </c>
      <c r="B735" s="5">
        <v>3.9</v>
      </c>
    </row>
    <row r="736" spans="1:2">
      <c r="A736" s="5">
        <v>93</v>
      </c>
      <c r="B736" s="5">
        <v>3.5</v>
      </c>
    </row>
    <row r="737" spans="1:2">
      <c r="A737" s="2">
        <v>93</v>
      </c>
      <c r="B737" s="2">
        <v>3.3</v>
      </c>
    </row>
    <row r="738" spans="1:2">
      <c r="A738" s="2">
        <v>93</v>
      </c>
      <c r="B738" s="2">
        <v>3.3</v>
      </c>
    </row>
    <row r="739" spans="1:2">
      <c r="A739" s="2">
        <v>93</v>
      </c>
      <c r="B739" s="2">
        <v>2.2999999999999998</v>
      </c>
    </row>
    <row r="740" spans="1:2">
      <c r="A740" s="5">
        <v>93</v>
      </c>
      <c r="B740" s="5">
        <v>2</v>
      </c>
    </row>
    <row r="741" spans="1:2">
      <c r="A741" s="2">
        <v>94</v>
      </c>
      <c r="B741" s="2">
        <v>8.1999999999999993</v>
      </c>
    </row>
    <row r="742" spans="1:2">
      <c r="A742" s="5">
        <v>94</v>
      </c>
      <c r="B742" s="5">
        <v>7.8</v>
      </c>
    </row>
    <row r="743" spans="1:2">
      <c r="A743" s="2">
        <v>94</v>
      </c>
      <c r="B743" s="2">
        <v>7.8</v>
      </c>
    </row>
    <row r="744" spans="1:2">
      <c r="A744" s="2">
        <v>94</v>
      </c>
      <c r="B744" s="2">
        <v>7.7</v>
      </c>
    </row>
    <row r="745" spans="1:2">
      <c r="A745" s="2">
        <v>94</v>
      </c>
      <c r="B745" s="2">
        <v>7.7</v>
      </c>
    </row>
    <row r="746" spans="1:2">
      <c r="A746" s="2">
        <v>94</v>
      </c>
      <c r="B746" s="2">
        <v>7.6</v>
      </c>
    </row>
    <row r="747" spans="1:2">
      <c r="A747" s="5">
        <v>94</v>
      </c>
      <c r="B747" s="5">
        <v>7.5</v>
      </c>
    </row>
    <row r="748" spans="1:2">
      <c r="A748" s="5">
        <v>94</v>
      </c>
      <c r="B748" s="5">
        <v>7.3</v>
      </c>
    </row>
    <row r="749" spans="1:2">
      <c r="A749" s="2">
        <v>94</v>
      </c>
      <c r="B749" s="2">
        <v>7.3</v>
      </c>
    </row>
    <row r="750" spans="1:2">
      <c r="A750" s="2">
        <v>94</v>
      </c>
      <c r="B750" s="2">
        <v>7.1</v>
      </c>
    </row>
    <row r="751" spans="1:2">
      <c r="A751" s="5">
        <v>94</v>
      </c>
      <c r="B751" s="5">
        <v>7.1</v>
      </c>
    </row>
    <row r="752" spans="1:2">
      <c r="A752" s="2">
        <v>94</v>
      </c>
      <c r="B752" s="2">
        <v>7</v>
      </c>
    </row>
    <row r="753" spans="1:2">
      <c r="A753" s="2">
        <v>94</v>
      </c>
      <c r="B753" s="2">
        <v>7</v>
      </c>
    </row>
    <row r="754" spans="1:2">
      <c r="A754" s="5">
        <v>94</v>
      </c>
      <c r="B754" s="5">
        <v>7</v>
      </c>
    </row>
    <row r="755" spans="1:2">
      <c r="A755" s="5">
        <v>94</v>
      </c>
      <c r="B755" s="5">
        <v>6.8</v>
      </c>
    </row>
    <row r="756" spans="1:2">
      <c r="A756" s="5">
        <v>94</v>
      </c>
      <c r="B756" s="5">
        <v>6.8</v>
      </c>
    </row>
    <row r="757" spans="1:2">
      <c r="A757" s="5">
        <v>94</v>
      </c>
      <c r="B757" s="5">
        <v>6.7</v>
      </c>
    </row>
    <row r="758" spans="1:2">
      <c r="A758" s="5">
        <v>94</v>
      </c>
      <c r="B758" s="5">
        <v>6.7</v>
      </c>
    </row>
    <row r="759" spans="1:2">
      <c r="A759" s="5">
        <v>94</v>
      </c>
      <c r="B759" s="5">
        <v>6.7</v>
      </c>
    </row>
    <row r="760" spans="1:2">
      <c r="A760" s="2">
        <v>94</v>
      </c>
      <c r="B760" s="2">
        <v>6.7</v>
      </c>
    </row>
    <row r="761" spans="1:2">
      <c r="A761" s="5">
        <v>94</v>
      </c>
      <c r="B761" s="5">
        <v>6.7</v>
      </c>
    </row>
    <row r="762" spans="1:2">
      <c r="A762" s="2">
        <v>94</v>
      </c>
      <c r="B762" s="2">
        <v>6.6</v>
      </c>
    </row>
    <row r="763" spans="1:2">
      <c r="A763" s="2">
        <v>94</v>
      </c>
      <c r="B763" s="2">
        <v>6.6</v>
      </c>
    </row>
    <row r="764" spans="1:2">
      <c r="A764" s="2">
        <v>94</v>
      </c>
      <c r="B764" s="2">
        <v>6.6</v>
      </c>
    </row>
    <row r="765" spans="1:2">
      <c r="A765" s="5">
        <v>94</v>
      </c>
      <c r="B765" s="5">
        <v>6.6</v>
      </c>
    </row>
    <row r="766" spans="1:2">
      <c r="A766" s="5">
        <v>94</v>
      </c>
      <c r="B766" s="5">
        <v>6.5</v>
      </c>
    </row>
    <row r="767" spans="1:2">
      <c r="A767" s="5">
        <v>94</v>
      </c>
      <c r="B767" s="5">
        <v>6.5</v>
      </c>
    </row>
    <row r="768" spans="1:2">
      <c r="A768" s="2">
        <v>94</v>
      </c>
      <c r="B768" s="2">
        <v>6.5</v>
      </c>
    </row>
    <row r="769" spans="1:2">
      <c r="A769" s="2">
        <v>94</v>
      </c>
      <c r="B769" s="2">
        <v>6.5</v>
      </c>
    </row>
    <row r="770" spans="1:2">
      <c r="A770" s="5">
        <v>94</v>
      </c>
      <c r="B770" s="5">
        <v>6.5</v>
      </c>
    </row>
    <row r="771" spans="1:2">
      <c r="A771" s="5">
        <v>94</v>
      </c>
      <c r="B771" s="5">
        <v>6.4</v>
      </c>
    </row>
    <row r="772" spans="1:2">
      <c r="A772" s="2">
        <v>94</v>
      </c>
      <c r="B772" s="2">
        <v>6.4</v>
      </c>
    </row>
    <row r="773" spans="1:2">
      <c r="A773" s="2">
        <v>94</v>
      </c>
      <c r="B773" s="2">
        <v>6.4</v>
      </c>
    </row>
    <row r="774" spans="1:2">
      <c r="A774" s="2">
        <v>94</v>
      </c>
      <c r="B774" s="2">
        <v>6.3</v>
      </c>
    </row>
    <row r="775" spans="1:2">
      <c r="A775" s="2">
        <v>94</v>
      </c>
      <c r="B775" s="2">
        <v>6.3</v>
      </c>
    </row>
    <row r="776" spans="1:2">
      <c r="A776" s="2">
        <v>94</v>
      </c>
      <c r="B776" s="2">
        <v>6.3</v>
      </c>
    </row>
    <row r="777" spans="1:2">
      <c r="A777" s="2">
        <v>94</v>
      </c>
      <c r="B777" s="2">
        <v>6.3</v>
      </c>
    </row>
    <row r="778" spans="1:2">
      <c r="A778" s="5">
        <v>94</v>
      </c>
      <c r="B778" s="5">
        <v>6.2</v>
      </c>
    </row>
    <row r="779" spans="1:2">
      <c r="A779" s="2">
        <v>94</v>
      </c>
      <c r="B779" s="2">
        <v>6.2</v>
      </c>
    </row>
    <row r="780" spans="1:2">
      <c r="A780" s="5">
        <v>94</v>
      </c>
      <c r="B780" s="5">
        <v>6.2</v>
      </c>
    </row>
    <row r="781" spans="1:2">
      <c r="A781" s="5">
        <v>94</v>
      </c>
      <c r="B781" s="5">
        <v>6.2</v>
      </c>
    </row>
    <row r="782" spans="1:2">
      <c r="A782" s="2">
        <v>94</v>
      </c>
      <c r="B782" s="2">
        <v>6.1</v>
      </c>
    </row>
    <row r="783" spans="1:2">
      <c r="A783" s="2">
        <v>94</v>
      </c>
      <c r="B783" s="2">
        <v>6.1</v>
      </c>
    </row>
    <row r="784" spans="1:2">
      <c r="A784" s="5">
        <v>94</v>
      </c>
      <c r="B784" s="5">
        <v>6.1</v>
      </c>
    </row>
    <row r="785" spans="1:2">
      <c r="A785" s="2">
        <v>94</v>
      </c>
      <c r="B785" s="2">
        <v>6.1</v>
      </c>
    </row>
    <row r="786" spans="1:2">
      <c r="A786" s="5">
        <v>94</v>
      </c>
      <c r="B786" s="5">
        <v>6</v>
      </c>
    </row>
    <row r="787" spans="1:2">
      <c r="A787" s="2">
        <v>94</v>
      </c>
      <c r="B787" s="2">
        <v>6</v>
      </c>
    </row>
    <row r="788" spans="1:2">
      <c r="A788" s="5">
        <v>94</v>
      </c>
      <c r="B788" s="5">
        <v>6</v>
      </c>
    </row>
    <row r="789" spans="1:2">
      <c r="A789" s="2">
        <v>94</v>
      </c>
      <c r="B789" s="2">
        <v>6</v>
      </c>
    </row>
    <row r="790" spans="1:2">
      <c r="A790" s="5">
        <v>94</v>
      </c>
      <c r="B790" s="5">
        <v>5.9</v>
      </c>
    </row>
    <row r="791" spans="1:2">
      <c r="A791" s="2">
        <v>94</v>
      </c>
      <c r="B791" s="2">
        <v>5.8</v>
      </c>
    </row>
    <row r="792" spans="1:2">
      <c r="A792" s="5">
        <v>94</v>
      </c>
      <c r="B792" s="5">
        <v>5.8</v>
      </c>
    </row>
    <row r="793" spans="1:2">
      <c r="A793" s="2">
        <v>94</v>
      </c>
      <c r="B793" s="2">
        <v>5.8</v>
      </c>
    </row>
    <row r="794" spans="1:2">
      <c r="A794" s="2">
        <v>94</v>
      </c>
      <c r="B794" s="2">
        <v>5.8</v>
      </c>
    </row>
    <row r="795" spans="1:2">
      <c r="A795" s="2">
        <v>94</v>
      </c>
      <c r="B795" s="2">
        <v>5.7</v>
      </c>
    </row>
    <row r="796" spans="1:2">
      <c r="A796" s="5">
        <v>94</v>
      </c>
      <c r="B796" s="5">
        <v>5.5</v>
      </c>
    </row>
    <row r="797" spans="1:2">
      <c r="A797" s="2">
        <v>94</v>
      </c>
      <c r="B797" s="2">
        <v>5.5</v>
      </c>
    </row>
    <row r="798" spans="1:2">
      <c r="A798" s="5">
        <v>94</v>
      </c>
      <c r="B798" s="5">
        <v>5.5</v>
      </c>
    </row>
    <row r="799" spans="1:2">
      <c r="A799" s="5">
        <v>94</v>
      </c>
      <c r="B799" s="5">
        <v>5.5</v>
      </c>
    </row>
    <row r="800" spans="1:2">
      <c r="A800" s="5">
        <v>94</v>
      </c>
      <c r="B800" s="5">
        <v>5.4</v>
      </c>
    </row>
    <row r="801" spans="1:2">
      <c r="A801" s="2">
        <v>94</v>
      </c>
      <c r="B801" s="2">
        <v>5.4</v>
      </c>
    </row>
    <row r="802" spans="1:2">
      <c r="A802" s="5">
        <v>94</v>
      </c>
      <c r="B802" s="5">
        <v>5.4</v>
      </c>
    </row>
    <row r="803" spans="1:2">
      <c r="A803" s="5">
        <v>94</v>
      </c>
      <c r="B803" s="5">
        <v>5.4</v>
      </c>
    </row>
    <row r="804" spans="1:2">
      <c r="A804" s="2">
        <v>94</v>
      </c>
      <c r="B804" s="2">
        <v>5.4</v>
      </c>
    </row>
    <row r="805" spans="1:2">
      <c r="A805" s="5">
        <v>94</v>
      </c>
      <c r="B805" s="5">
        <v>5.4</v>
      </c>
    </row>
    <row r="806" spans="1:2">
      <c r="A806" s="5">
        <v>94</v>
      </c>
      <c r="B806" s="5">
        <v>5.3</v>
      </c>
    </row>
    <row r="807" spans="1:2">
      <c r="A807" s="2">
        <v>94</v>
      </c>
      <c r="B807" s="2">
        <v>5.3</v>
      </c>
    </row>
    <row r="808" spans="1:2">
      <c r="A808" s="5">
        <v>94</v>
      </c>
      <c r="B808" s="5">
        <v>5.3</v>
      </c>
    </row>
    <row r="809" spans="1:2">
      <c r="A809" s="5">
        <v>94</v>
      </c>
      <c r="B809" s="5">
        <v>5.3</v>
      </c>
    </row>
    <row r="810" spans="1:2">
      <c r="A810" s="5">
        <v>94</v>
      </c>
      <c r="B810" s="5">
        <v>5.2</v>
      </c>
    </row>
    <row r="811" spans="1:2">
      <c r="A811" s="2">
        <v>94</v>
      </c>
      <c r="B811" s="2">
        <v>5.0999999999999996</v>
      </c>
    </row>
    <row r="812" spans="1:2">
      <c r="A812" s="2">
        <v>94</v>
      </c>
      <c r="B812" s="2">
        <v>5.0999999999999996</v>
      </c>
    </row>
    <row r="813" spans="1:2">
      <c r="A813" s="5">
        <v>94</v>
      </c>
      <c r="B813" s="5">
        <v>5.0999999999999996</v>
      </c>
    </row>
    <row r="814" spans="1:2">
      <c r="A814" s="5">
        <v>94</v>
      </c>
      <c r="B814" s="5">
        <v>4.9000000000000004</v>
      </c>
    </row>
    <row r="815" spans="1:2">
      <c r="A815" s="5">
        <v>94</v>
      </c>
      <c r="B815" s="5">
        <v>4.7</v>
      </c>
    </row>
    <row r="816" spans="1:2">
      <c r="A816" s="2">
        <v>94</v>
      </c>
      <c r="B816" s="2">
        <v>4.5999999999999996</v>
      </c>
    </row>
    <row r="817" spans="1:2">
      <c r="A817" s="2">
        <v>94</v>
      </c>
      <c r="B817" s="2">
        <v>4.5</v>
      </c>
    </row>
    <row r="818" spans="1:2">
      <c r="A818" s="2">
        <v>94</v>
      </c>
      <c r="B818" s="2">
        <v>4.4000000000000004</v>
      </c>
    </row>
    <row r="819" spans="1:2">
      <c r="A819" s="5">
        <v>94</v>
      </c>
      <c r="B819" s="5">
        <v>4.4000000000000004</v>
      </c>
    </row>
    <row r="820" spans="1:2">
      <c r="A820" s="5">
        <v>94</v>
      </c>
      <c r="B820" s="5">
        <v>4.4000000000000004</v>
      </c>
    </row>
    <row r="821" spans="1:2">
      <c r="A821" s="2">
        <v>94</v>
      </c>
      <c r="B821" s="2">
        <v>4.3</v>
      </c>
    </row>
    <row r="822" spans="1:2">
      <c r="A822" s="2">
        <v>94</v>
      </c>
      <c r="B822" s="2">
        <v>4.0999999999999996</v>
      </c>
    </row>
    <row r="823" spans="1:2">
      <c r="A823" s="5">
        <v>94</v>
      </c>
      <c r="B823" s="5">
        <v>2.2999999999999998</v>
      </c>
    </row>
    <row r="824" spans="1:2">
      <c r="A824" s="5">
        <v>94</v>
      </c>
      <c r="B824" s="5">
        <v>2.2000000000000002</v>
      </c>
    </row>
    <row r="825" spans="1:2">
      <c r="A825" s="5">
        <v>95</v>
      </c>
      <c r="B825" s="5">
        <v>8.3000000000000007</v>
      </c>
    </row>
    <row r="826" spans="1:2">
      <c r="A826" s="2">
        <v>95</v>
      </c>
      <c r="B826" s="2">
        <v>7.8</v>
      </c>
    </row>
    <row r="827" spans="1:2">
      <c r="A827" s="5">
        <v>95</v>
      </c>
      <c r="B827" s="5">
        <v>7.7</v>
      </c>
    </row>
    <row r="828" spans="1:2">
      <c r="A828" s="5">
        <v>95</v>
      </c>
      <c r="B828" s="5">
        <v>7.3</v>
      </c>
    </row>
    <row r="829" spans="1:2">
      <c r="A829" s="2">
        <v>95</v>
      </c>
      <c r="B829" s="2">
        <v>7.3</v>
      </c>
    </row>
    <row r="830" spans="1:2">
      <c r="A830" s="2">
        <v>95</v>
      </c>
      <c r="B830" s="2">
        <v>7.3</v>
      </c>
    </row>
    <row r="831" spans="1:2">
      <c r="A831" s="5">
        <v>95</v>
      </c>
      <c r="B831" s="5">
        <v>7.2</v>
      </c>
    </row>
    <row r="832" spans="1:2">
      <c r="A832" s="2">
        <v>95</v>
      </c>
      <c r="B832" s="2">
        <v>7.2</v>
      </c>
    </row>
    <row r="833" spans="1:2">
      <c r="A833" s="5">
        <v>95</v>
      </c>
      <c r="B833" s="5">
        <v>7.2</v>
      </c>
    </row>
    <row r="834" spans="1:2">
      <c r="A834" s="2">
        <v>95</v>
      </c>
      <c r="B834" s="2">
        <v>7.2</v>
      </c>
    </row>
    <row r="835" spans="1:2">
      <c r="A835" s="2">
        <v>95</v>
      </c>
      <c r="B835" s="2">
        <v>7.2</v>
      </c>
    </row>
    <row r="836" spans="1:2">
      <c r="A836" s="2">
        <v>95</v>
      </c>
      <c r="B836" s="2">
        <v>7.2</v>
      </c>
    </row>
    <row r="837" spans="1:2">
      <c r="A837" s="2">
        <v>95</v>
      </c>
      <c r="B837" s="2">
        <v>7.1</v>
      </c>
    </row>
    <row r="838" spans="1:2">
      <c r="A838" s="5">
        <v>95</v>
      </c>
      <c r="B838" s="5">
        <v>7.1</v>
      </c>
    </row>
    <row r="839" spans="1:2">
      <c r="A839" s="5">
        <v>95</v>
      </c>
      <c r="B839" s="5">
        <v>7.1</v>
      </c>
    </row>
    <row r="840" spans="1:2">
      <c r="A840" s="5">
        <v>95</v>
      </c>
      <c r="B840" s="5">
        <v>7.1</v>
      </c>
    </row>
    <row r="841" spans="1:2">
      <c r="A841" s="2">
        <v>95</v>
      </c>
      <c r="B841" s="2">
        <v>7.1</v>
      </c>
    </row>
    <row r="842" spans="1:2">
      <c r="A842" s="2">
        <v>95</v>
      </c>
      <c r="B842" s="2">
        <v>7</v>
      </c>
    </row>
    <row r="843" spans="1:2">
      <c r="A843" s="2">
        <v>95</v>
      </c>
      <c r="B843" s="2">
        <v>7</v>
      </c>
    </row>
    <row r="844" spans="1:2">
      <c r="A844" s="5">
        <v>95</v>
      </c>
      <c r="B844" s="5">
        <v>7</v>
      </c>
    </row>
    <row r="845" spans="1:2">
      <c r="A845" s="2">
        <v>95</v>
      </c>
      <c r="B845" s="2">
        <v>7</v>
      </c>
    </row>
    <row r="846" spans="1:2">
      <c r="A846" s="2">
        <v>95</v>
      </c>
      <c r="B846" s="2">
        <v>6.8</v>
      </c>
    </row>
    <row r="847" spans="1:2">
      <c r="A847" s="2">
        <v>95</v>
      </c>
      <c r="B847" s="2">
        <v>6.8</v>
      </c>
    </row>
    <row r="848" spans="1:2">
      <c r="A848" s="2">
        <v>95</v>
      </c>
      <c r="B848" s="2">
        <v>6.8</v>
      </c>
    </row>
    <row r="849" spans="1:2">
      <c r="A849" s="5">
        <v>95</v>
      </c>
      <c r="B849" s="5">
        <v>6.7</v>
      </c>
    </row>
    <row r="850" spans="1:2">
      <c r="A850" s="2">
        <v>95</v>
      </c>
      <c r="B850" s="2">
        <v>6.7</v>
      </c>
    </row>
    <row r="851" spans="1:2">
      <c r="A851" s="2">
        <v>95</v>
      </c>
      <c r="B851" s="2">
        <v>6.7</v>
      </c>
    </row>
    <row r="852" spans="1:2">
      <c r="A852" s="5">
        <v>95</v>
      </c>
      <c r="B852" s="5">
        <v>6.7</v>
      </c>
    </row>
    <row r="853" spans="1:2">
      <c r="A853" s="5">
        <v>95</v>
      </c>
      <c r="B853" s="5">
        <v>6.6</v>
      </c>
    </row>
    <row r="854" spans="1:2">
      <c r="A854" s="5">
        <v>95</v>
      </c>
      <c r="B854" s="5">
        <v>6.6</v>
      </c>
    </row>
    <row r="855" spans="1:2">
      <c r="A855" s="2">
        <v>95</v>
      </c>
      <c r="B855" s="2">
        <v>6.6</v>
      </c>
    </row>
    <row r="856" spans="1:2">
      <c r="A856" s="5">
        <v>95</v>
      </c>
      <c r="B856" s="5">
        <v>6.6</v>
      </c>
    </row>
    <row r="857" spans="1:2">
      <c r="A857" s="5">
        <v>95</v>
      </c>
      <c r="B857" s="5">
        <v>6.5</v>
      </c>
    </row>
    <row r="858" spans="1:2">
      <c r="A858" s="5">
        <v>95</v>
      </c>
      <c r="B858" s="5">
        <v>6.5</v>
      </c>
    </row>
    <row r="859" spans="1:2">
      <c r="A859" s="2">
        <v>95</v>
      </c>
      <c r="B859" s="2">
        <v>6.4</v>
      </c>
    </row>
    <row r="860" spans="1:2">
      <c r="A860" s="2">
        <v>95</v>
      </c>
      <c r="B860" s="2">
        <v>6.4</v>
      </c>
    </row>
    <row r="861" spans="1:2">
      <c r="A861" s="5">
        <v>95</v>
      </c>
      <c r="B861" s="5">
        <v>6.4</v>
      </c>
    </row>
    <row r="862" spans="1:2">
      <c r="A862" s="5">
        <v>95</v>
      </c>
      <c r="B862" s="5">
        <v>6.3</v>
      </c>
    </row>
    <row r="863" spans="1:2">
      <c r="A863" s="5">
        <v>95</v>
      </c>
      <c r="B863" s="5">
        <v>6.3</v>
      </c>
    </row>
    <row r="864" spans="1:2">
      <c r="A864" s="2">
        <v>95</v>
      </c>
      <c r="B864" s="2">
        <v>6.2</v>
      </c>
    </row>
    <row r="865" spans="1:2">
      <c r="A865" s="5">
        <v>95</v>
      </c>
      <c r="B865" s="5">
        <v>6.2</v>
      </c>
    </row>
    <row r="866" spans="1:2">
      <c r="A866" s="2">
        <v>95</v>
      </c>
      <c r="B866" s="2">
        <v>6.2</v>
      </c>
    </row>
    <row r="867" spans="1:2">
      <c r="A867" s="2">
        <v>95</v>
      </c>
      <c r="B867" s="2">
        <v>6.2</v>
      </c>
    </row>
    <row r="868" spans="1:2">
      <c r="A868" s="5">
        <v>95</v>
      </c>
      <c r="B868" s="5">
        <v>6.1</v>
      </c>
    </row>
    <row r="869" spans="1:2">
      <c r="A869" s="5">
        <v>95</v>
      </c>
      <c r="B869" s="5">
        <v>6.1</v>
      </c>
    </row>
    <row r="870" spans="1:2">
      <c r="A870" s="5">
        <v>95</v>
      </c>
      <c r="B870" s="5">
        <v>6.1</v>
      </c>
    </row>
    <row r="871" spans="1:2">
      <c r="A871" s="5">
        <v>95</v>
      </c>
      <c r="B871" s="5">
        <v>6</v>
      </c>
    </row>
    <row r="872" spans="1:2">
      <c r="A872" s="2">
        <v>95</v>
      </c>
      <c r="B872" s="2">
        <v>5.9</v>
      </c>
    </row>
    <row r="873" spans="1:2">
      <c r="A873" s="5">
        <v>95</v>
      </c>
      <c r="B873" s="5">
        <v>5.9</v>
      </c>
    </row>
    <row r="874" spans="1:2">
      <c r="A874" s="2">
        <v>95</v>
      </c>
      <c r="B874" s="2">
        <v>5.9</v>
      </c>
    </row>
    <row r="875" spans="1:2">
      <c r="A875" s="5">
        <v>95</v>
      </c>
      <c r="B875" s="5">
        <v>5.9</v>
      </c>
    </row>
    <row r="876" spans="1:2">
      <c r="A876" s="2">
        <v>95</v>
      </c>
      <c r="B876" s="2">
        <v>5.8</v>
      </c>
    </row>
    <row r="877" spans="1:2">
      <c r="A877" s="2">
        <v>95</v>
      </c>
      <c r="B877" s="2">
        <v>5.8</v>
      </c>
    </row>
    <row r="878" spans="1:2">
      <c r="A878" s="5">
        <v>95</v>
      </c>
      <c r="B878" s="5">
        <v>5.8</v>
      </c>
    </row>
    <row r="879" spans="1:2">
      <c r="A879" s="2">
        <v>95</v>
      </c>
      <c r="B879" s="2">
        <v>5.8</v>
      </c>
    </row>
    <row r="880" spans="1:2">
      <c r="A880" s="5">
        <v>95</v>
      </c>
      <c r="B880" s="5">
        <v>5.8</v>
      </c>
    </row>
    <row r="881" spans="1:2">
      <c r="A881" s="2">
        <v>95</v>
      </c>
      <c r="B881" s="2">
        <v>5.8</v>
      </c>
    </row>
    <row r="882" spans="1:2">
      <c r="A882" s="5">
        <v>95</v>
      </c>
      <c r="B882" s="5">
        <v>5.7</v>
      </c>
    </row>
    <row r="883" spans="1:2">
      <c r="A883" s="5">
        <v>95</v>
      </c>
      <c r="B883" s="5">
        <v>5.7</v>
      </c>
    </row>
    <row r="884" spans="1:2">
      <c r="A884" s="5">
        <v>95</v>
      </c>
      <c r="B884" s="5">
        <v>5.7</v>
      </c>
    </row>
    <row r="885" spans="1:2">
      <c r="A885" s="2">
        <v>95</v>
      </c>
      <c r="B885" s="2">
        <v>5.6</v>
      </c>
    </row>
    <row r="886" spans="1:2">
      <c r="A886" s="5">
        <v>95</v>
      </c>
      <c r="B886" s="5">
        <v>5.6</v>
      </c>
    </row>
    <row r="887" spans="1:2">
      <c r="A887" s="5">
        <v>95</v>
      </c>
      <c r="B887" s="5">
        <v>5.6</v>
      </c>
    </row>
    <row r="888" spans="1:2">
      <c r="A888" s="2">
        <v>95</v>
      </c>
      <c r="B888" s="2">
        <v>5.6</v>
      </c>
    </row>
    <row r="889" spans="1:2">
      <c r="A889" s="5">
        <v>95</v>
      </c>
      <c r="B889" s="5">
        <v>5.6</v>
      </c>
    </row>
    <row r="890" spans="1:2">
      <c r="A890" s="5">
        <v>95</v>
      </c>
      <c r="B890" s="5">
        <v>5.6</v>
      </c>
    </row>
    <row r="891" spans="1:2">
      <c r="A891" s="5">
        <v>95</v>
      </c>
      <c r="B891" s="5">
        <v>5.5</v>
      </c>
    </row>
    <row r="892" spans="1:2">
      <c r="A892" s="2">
        <v>95</v>
      </c>
      <c r="B892" s="2">
        <v>5.5</v>
      </c>
    </row>
    <row r="893" spans="1:2">
      <c r="A893" s="5">
        <v>95</v>
      </c>
      <c r="B893" s="5">
        <v>5.5</v>
      </c>
    </row>
    <row r="894" spans="1:2">
      <c r="A894" s="2">
        <v>95</v>
      </c>
      <c r="B894" s="2">
        <v>5.4</v>
      </c>
    </row>
    <row r="895" spans="1:2">
      <c r="A895" s="5">
        <v>95</v>
      </c>
      <c r="B895" s="5">
        <v>5.4</v>
      </c>
    </row>
    <row r="896" spans="1:2">
      <c r="A896" s="5">
        <v>95</v>
      </c>
      <c r="B896" s="5">
        <v>5.3</v>
      </c>
    </row>
    <row r="897" spans="1:2">
      <c r="A897" s="2">
        <v>95</v>
      </c>
      <c r="B897" s="2">
        <v>5.3</v>
      </c>
    </row>
    <row r="898" spans="1:2">
      <c r="A898" s="2">
        <v>95</v>
      </c>
      <c r="B898" s="2">
        <v>5.3</v>
      </c>
    </row>
    <row r="899" spans="1:2">
      <c r="A899" s="2">
        <v>95</v>
      </c>
      <c r="B899" s="2">
        <v>5.3</v>
      </c>
    </row>
    <row r="900" spans="1:2">
      <c r="A900" s="5">
        <v>95</v>
      </c>
      <c r="B900" s="5">
        <v>5.2</v>
      </c>
    </row>
    <row r="901" spans="1:2">
      <c r="A901" s="5">
        <v>95</v>
      </c>
      <c r="B901" s="5">
        <v>5.2</v>
      </c>
    </row>
    <row r="902" spans="1:2">
      <c r="A902" s="2">
        <v>95</v>
      </c>
      <c r="B902" s="2">
        <v>5.2</v>
      </c>
    </row>
    <row r="903" spans="1:2">
      <c r="A903" s="5">
        <v>95</v>
      </c>
      <c r="B903" s="5">
        <v>5.0999999999999996</v>
      </c>
    </row>
    <row r="904" spans="1:2">
      <c r="A904" s="2">
        <v>95</v>
      </c>
      <c r="B904" s="2">
        <v>5</v>
      </c>
    </row>
    <row r="905" spans="1:2">
      <c r="A905" s="2">
        <v>95</v>
      </c>
      <c r="B905" s="2">
        <v>4.9000000000000004</v>
      </c>
    </row>
    <row r="906" spans="1:2">
      <c r="A906" s="2">
        <v>95</v>
      </c>
      <c r="B906" s="2">
        <v>4.8</v>
      </c>
    </row>
    <row r="907" spans="1:2">
      <c r="A907" s="2">
        <v>95</v>
      </c>
      <c r="B907" s="2">
        <v>4.8</v>
      </c>
    </row>
    <row r="908" spans="1:2">
      <c r="A908" s="5">
        <v>95</v>
      </c>
      <c r="B908" s="5">
        <v>4.5999999999999996</v>
      </c>
    </row>
    <row r="909" spans="1:2">
      <c r="A909" s="5">
        <v>95</v>
      </c>
      <c r="B909" s="5">
        <v>4.5999999999999996</v>
      </c>
    </row>
    <row r="910" spans="1:2">
      <c r="A910" s="2">
        <v>95</v>
      </c>
      <c r="B910" s="2">
        <v>4.2</v>
      </c>
    </row>
    <row r="911" spans="1:2">
      <c r="A911" s="2">
        <v>95</v>
      </c>
      <c r="B911" s="2">
        <v>4.0999999999999996</v>
      </c>
    </row>
    <row r="912" spans="1:2">
      <c r="A912" s="5">
        <v>95</v>
      </c>
      <c r="B912" s="5">
        <v>4.0999999999999996</v>
      </c>
    </row>
    <row r="913" spans="1:2">
      <c r="A913" s="5">
        <v>95</v>
      </c>
      <c r="B913" s="5">
        <v>3.8</v>
      </c>
    </row>
    <row r="914" spans="1:2">
      <c r="A914" s="2">
        <v>95</v>
      </c>
      <c r="B914" s="2">
        <v>3.7</v>
      </c>
    </row>
    <row r="915" spans="1:2">
      <c r="A915" s="5">
        <v>95</v>
      </c>
      <c r="B915" s="5">
        <v>3.5</v>
      </c>
    </row>
    <row r="916" spans="1:2">
      <c r="A916" s="5">
        <v>95</v>
      </c>
      <c r="B916" s="5">
        <v>3.2</v>
      </c>
    </row>
    <row r="917" spans="1:2">
      <c r="A917" s="2">
        <v>95</v>
      </c>
      <c r="B917" s="2">
        <v>2.2999999999999998</v>
      </c>
    </row>
    <row r="918" spans="1:2">
      <c r="A918" s="2">
        <v>95</v>
      </c>
      <c r="B918" s="2">
        <v>2.1</v>
      </c>
    </row>
    <row r="919" spans="1:2">
      <c r="A919" s="2">
        <v>96</v>
      </c>
      <c r="B919" s="2">
        <v>8.3000000000000007</v>
      </c>
    </row>
    <row r="920" spans="1:2">
      <c r="A920" s="5">
        <v>96</v>
      </c>
      <c r="B920" s="5">
        <v>8.1999999999999993</v>
      </c>
    </row>
    <row r="921" spans="1:2">
      <c r="A921" s="2">
        <v>96</v>
      </c>
      <c r="B921" s="2">
        <v>7.7</v>
      </c>
    </row>
    <row r="922" spans="1:2">
      <c r="A922" s="2">
        <v>96</v>
      </c>
      <c r="B922" s="2">
        <v>7.5</v>
      </c>
    </row>
    <row r="923" spans="1:2">
      <c r="A923" s="5">
        <v>96</v>
      </c>
      <c r="B923" s="5">
        <v>7.5</v>
      </c>
    </row>
    <row r="924" spans="1:2">
      <c r="A924" s="2">
        <v>96</v>
      </c>
      <c r="B924" s="2">
        <v>7.5</v>
      </c>
    </row>
    <row r="925" spans="1:2">
      <c r="A925" s="2">
        <v>96</v>
      </c>
      <c r="B925" s="2">
        <v>7.4</v>
      </c>
    </row>
    <row r="926" spans="1:2">
      <c r="A926" s="2">
        <v>96</v>
      </c>
      <c r="B926" s="2">
        <v>7.4</v>
      </c>
    </row>
    <row r="927" spans="1:2">
      <c r="A927" s="5">
        <v>96</v>
      </c>
      <c r="B927" s="5">
        <v>7.3</v>
      </c>
    </row>
    <row r="928" spans="1:2">
      <c r="A928" s="5">
        <v>96</v>
      </c>
      <c r="B928" s="5">
        <v>7.3</v>
      </c>
    </row>
    <row r="929" spans="1:2">
      <c r="A929" s="5">
        <v>96</v>
      </c>
      <c r="B929" s="5">
        <v>7.2</v>
      </c>
    </row>
    <row r="930" spans="1:2">
      <c r="A930" s="2">
        <v>96</v>
      </c>
      <c r="B930" s="2">
        <v>7.2</v>
      </c>
    </row>
    <row r="931" spans="1:2">
      <c r="A931" s="5">
        <v>96</v>
      </c>
      <c r="B931" s="5">
        <v>7.1</v>
      </c>
    </row>
    <row r="932" spans="1:2">
      <c r="A932" s="5">
        <v>96</v>
      </c>
      <c r="B932" s="5">
        <v>7.1</v>
      </c>
    </row>
    <row r="933" spans="1:2">
      <c r="A933" s="5">
        <v>96</v>
      </c>
      <c r="B933" s="5">
        <v>7</v>
      </c>
    </row>
    <row r="934" spans="1:2">
      <c r="A934" s="5">
        <v>96</v>
      </c>
      <c r="B934" s="5">
        <v>7</v>
      </c>
    </row>
    <row r="935" spans="1:2">
      <c r="A935" s="5">
        <v>96</v>
      </c>
      <c r="B935" s="5">
        <v>7</v>
      </c>
    </row>
    <row r="936" spans="1:2">
      <c r="A936" s="5">
        <v>96</v>
      </c>
      <c r="B936" s="5">
        <v>6.9</v>
      </c>
    </row>
    <row r="937" spans="1:2">
      <c r="A937" s="2">
        <v>96</v>
      </c>
      <c r="B937" s="2">
        <v>6.9</v>
      </c>
    </row>
    <row r="938" spans="1:2">
      <c r="A938" s="5">
        <v>96</v>
      </c>
      <c r="B938" s="5">
        <v>6.8</v>
      </c>
    </row>
    <row r="939" spans="1:2">
      <c r="A939" s="5">
        <v>96</v>
      </c>
      <c r="B939" s="5">
        <v>6.8</v>
      </c>
    </row>
    <row r="940" spans="1:2">
      <c r="A940" s="5">
        <v>96</v>
      </c>
      <c r="B940" s="5">
        <v>6.8</v>
      </c>
    </row>
    <row r="941" spans="1:2">
      <c r="A941" s="2">
        <v>96</v>
      </c>
      <c r="B941" s="2">
        <v>6.8</v>
      </c>
    </row>
    <row r="942" spans="1:2">
      <c r="A942" s="5">
        <v>96</v>
      </c>
      <c r="B942" s="5">
        <v>6.8</v>
      </c>
    </row>
    <row r="943" spans="1:2">
      <c r="A943" s="2">
        <v>96</v>
      </c>
      <c r="B943" s="2">
        <v>6.7</v>
      </c>
    </row>
    <row r="944" spans="1:2">
      <c r="A944" s="2">
        <v>96</v>
      </c>
      <c r="B944" s="2">
        <v>6.7</v>
      </c>
    </row>
    <row r="945" spans="1:2">
      <c r="A945" s="5">
        <v>96</v>
      </c>
      <c r="B945" s="5">
        <v>6.7</v>
      </c>
    </row>
    <row r="946" spans="1:2">
      <c r="A946" s="5">
        <v>96</v>
      </c>
      <c r="B946" s="5">
        <v>6.7</v>
      </c>
    </row>
    <row r="947" spans="1:2">
      <c r="A947" s="5">
        <v>96</v>
      </c>
      <c r="B947" s="5">
        <v>6.7</v>
      </c>
    </row>
    <row r="948" spans="1:2">
      <c r="A948" s="5">
        <v>96</v>
      </c>
      <c r="B948" s="5">
        <v>6.6</v>
      </c>
    </row>
    <row r="949" spans="1:2">
      <c r="A949" s="5">
        <v>96</v>
      </c>
      <c r="B949" s="5">
        <v>6.6</v>
      </c>
    </row>
    <row r="950" spans="1:2">
      <c r="A950" s="2">
        <v>96</v>
      </c>
      <c r="B950" s="2">
        <v>6.6</v>
      </c>
    </row>
    <row r="951" spans="1:2">
      <c r="A951" s="5">
        <v>96</v>
      </c>
      <c r="B951" s="5">
        <v>6.6</v>
      </c>
    </row>
    <row r="952" spans="1:2">
      <c r="A952" s="5">
        <v>96</v>
      </c>
      <c r="B952" s="5">
        <v>6.5</v>
      </c>
    </row>
    <row r="953" spans="1:2">
      <c r="A953" s="5">
        <v>96</v>
      </c>
      <c r="B953" s="5">
        <v>6.5</v>
      </c>
    </row>
    <row r="954" spans="1:2">
      <c r="A954" s="2">
        <v>96</v>
      </c>
      <c r="B954" s="2">
        <v>6.5</v>
      </c>
    </row>
    <row r="955" spans="1:2">
      <c r="A955" s="2">
        <v>96</v>
      </c>
      <c r="B955" s="2">
        <v>6.5</v>
      </c>
    </row>
    <row r="956" spans="1:2">
      <c r="A956" s="5">
        <v>96</v>
      </c>
      <c r="B956" s="5">
        <v>6.4</v>
      </c>
    </row>
    <row r="957" spans="1:2">
      <c r="A957" s="5">
        <v>96</v>
      </c>
      <c r="B957" s="5">
        <v>6.4</v>
      </c>
    </row>
    <row r="958" spans="1:2">
      <c r="A958" s="2">
        <v>96</v>
      </c>
      <c r="B958" s="2">
        <v>6.3</v>
      </c>
    </row>
    <row r="959" spans="1:2">
      <c r="A959" s="2">
        <v>96</v>
      </c>
      <c r="B959" s="2">
        <v>6.3</v>
      </c>
    </row>
    <row r="960" spans="1:2">
      <c r="A960" s="2">
        <v>96</v>
      </c>
      <c r="B960" s="2">
        <v>6.2</v>
      </c>
    </row>
    <row r="961" spans="1:2">
      <c r="A961" s="2">
        <v>96</v>
      </c>
      <c r="B961" s="2">
        <v>6.2</v>
      </c>
    </row>
    <row r="962" spans="1:2">
      <c r="A962" s="5">
        <v>96</v>
      </c>
      <c r="B962" s="5">
        <v>6.2</v>
      </c>
    </row>
    <row r="963" spans="1:2">
      <c r="A963" s="5">
        <v>96</v>
      </c>
      <c r="B963" s="5">
        <v>6.1</v>
      </c>
    </row>
    <row r="964" spans="1:2">
      <c r="A964" s="5">
        <v>96</v>
      </c>
      <c r="B964" s="5">
        <v>6.1</v>
      </c>
    </row>
    <row r="965" spans="1:2">
      <c r="A965" s="5">
        <v>96</v>
      </c>
      <c r="B965" s="5">
        <v>6.1</v>
      </c>
    </row>
    <row r="966" spans="1:2">
      <c r="A966" s="2">
        <v>96</v>
      </c>
      <c r="B966" s="2">
        <v>6.1</v>
      </c>
    </row>
    <row r="967" spans="1:2">
      <c r="A967" s="2">
        <v>96</v>
      </c>
      <c r="B967" s="2">
        <v>6</v>
      </c>
    </row>
    <row r="968" spans="1:2">
      <c r="A968" s="5">
        <v>96</v>
      </c>
      <c r="B968" s="5">
        <v>6</v>
      </c>
    </row>
    <row r="969" spans="1:2">
      <c r="A969" s="5">
        <v>96</v>
      </c>
      <c r="B969" s="5">
        <v>6</v>
      </c>
    </row>
    <row r="970" spans="1:2">
      <c r="A970" s="5">
        <v>96</v>
      </c>
      <c r="B970" s="5">
        <v>5.9</v>
      </c>
    </row>
    <row r="971" spans="1:2">
      <c r="A971" s="2">
        <v>96</v>
      </c>
      <c r="B971" s="2">
        <v>5.9</v>
      </c>
    </row>
    <row r="972" spans="1:2">
      <c r="A972" s="2">
        <v>96</v>
      </c>
      <c r="B972" s="2">
        <v>5.9</v>
      </c>
    </row>
    <row r="973" spans="1:2">
      <c r="A973" s="5">
        <v>96</v>
      </c>
      <c r="B973" s="5">
        <v>5.9</v>
      </c>
    </row>
    <row r="974" spans="1:2">
      <c r="A974" s="5">
        <v>96</v>
      </c>
      <c r="B974" s="5">
        <v>5.9</v>
      </c>
    </row>
    <row r="975" spans="1:2">
      <c r="A975" s="5">
        <v>96</v>
      </c>
      <c r="B975" s="5">
        <v>5.9</v>
      </c>
    </row>
    <row r="976" spans="1:2">
      <c r="A976" s="5">
        <v>96</v>
      </c>
      <c r="B976" s="5">
        <v>5.8</v>
      </c>
    </row>
    <row r="977" spans="1:2">
      <c r="A977" s="2">
        <v>96</v>
      </c>
      <c r="B977" s="2">
        <v>5.7</v>
      </c>
    </row>
    <row r="978" spans="1:2">
      <c r="A978" s="5">
        <v>96</v>
      </c>
      <c r="B978" s="5">
        <v>5.6</v>
      </c>
    </row>
    <row r="979" spans="1:2">
      <c r="A979" s="5">
        <v>96</v>
      </c>
      <c r="B979" s="5">
        <v>5.6</v>
      </c>
    </row>
    <row r="980" spans="1:2">
      <c r="A980" s="2">
        <v>96</v>
      </c>
      <c r="B980" s="2">
        <v>5.6</v>
      </c>
    </row>
    <row r="981" spans="1:2">
      <c r="A981" s="5">
        <v>96</v>
      </c>
      <c r="B981" s="5">
        <v>5.6</v>
      </c>
    </row>
    <row r="982" spans="1:2">
      <c r="A982" s="2">
        <v>96</v>
      </c>
      <c r="B982" s="2">
        <v>5.6</v>
      </c>
    </row>
    <row r="983" spans="1:2">
      <c r="A983" s="5">
        <v>96</v>
      </c>
      <c r="B983" s="5">
        <v>5.5</v>
      </c>
    </row>
    <row r="984" spans="1:2">
      <c r="A984" s="5">
        <v>96</v>
      </c>
      <c r="B984" s="5">
        <v>5.4</v>
      </c>
    </row>
    <row r="985" spans="1:2">
      <c r="A985" s="2">
        <v>96</v>
      </c>
      <c r="B985" s="2">
        <v>5.4</v>
      </c>
    </row>
    <row r="986" spans="1:2">
      <c r="A986" s="2">
        <v>96</v>
      </c>
      <c r="B986" s="2">
        <v>5.4</v>
      </c>
    </row>
    <row r="987" spans="1:2">
      <c r="A987" s="5">
        <v>96</v>
      </c>
      <c r="B987" s="5">
        <v>5.3</v>
      </c>
    </row>
    <row r="988" spans="1:2">
      <c r="A988" s="2">
        <v>96</v>
      </c>
      <c r="B988" s="2">
        <v>5.3</v>
      </c>
    </row>
    <row r="989" spans="1:2">
      <c r="A989" s="5">
        <v>96</v>
      </c>
      <c r="B989" s="5">
        <v>5.2</v>
      </c>
    </row>
    <row r="990" spans="1:2">
      <c r="A990" s="2">
        <v>96</v>
      </c>
      <c r="B990" s="2">
        <v>5.2</v>
      </c>
    </row>
    <row r="991" spans="1:2">
      <c r="A991" s="5">
        <v>96</v>
      </c>
      <c r="B991" s="5">
        <v>5.0999999999999996</v>
      </c>
    </row>
    <row r="992" spans="1:2">
      <c r="A992" s="5">
        <v>96</v>
      </c>
      <c r="B992" s="5">
        <v>5.0999999999999996</v>
      </c>
    </row>
    <row r="993" spans="1:2">
      <c r="A993" s="2">
        <v>96</v>
      </c>
      <c r="B993" s="2">
        <v>5.0999999999999996</v>
      </c>
    </row>
    <row r="994" spans="1:2">
      <c r="A994" s="2">
        <v>96</v>
      </c>
      <c r="B994" s="2">
        <v>5</v>
      </c>
    </row>
    <row r="995" spans="1:2">
      <c r="A995" s="5">
        <v>96</v>
      </c>
      <c r="B995" s="5">
        <v>5</v>
      </c>
    </row>
    <row r="996" spans="1:2">
      <c r="A996" s="5">
        <v>96</v>
      </c>
      <c r="B996" s="5">
        <v>4.9000000000000004</v>
      </c>
    </row>
    <row r="997" spans="1:2">
      <c r="A997" s="5">
        <v>96</v>
      </c>
      <c r="B997" s="5">
        <v>4.8</v>
      </c>
    </row>
    <row r="998" spans="1:2">
      <c r="A998" s="2">
        <v>96</v>
      </c>
      <c r="B998" s="2">
        <v>4.7</v>
      </c>
    </row>
    <row r="999" spans="1:2">
      <c r="A999" s="5">
        <v>96</v>
      </c>
      <c r="B999" s="5">
        <v>4.5999999999999996</v>
      </c>
    </row>
    <row r="1000" spans="1:2">
      <c r="A1000" s="2">
        <v>96</v>
      </c>
      <c r="B1000" s="2">
        <v>4.3</v>
      </c>
    </row>
    <row r="1001" spans="1:2">
      <c r="A1001" s="5">
        <v>96</v>
      </c>
      <c r="B1001" s="5">
        <v>3.7</v>
      </c>
    </row>
    <row r="1002" spans="1:2">
      <c r="A1002" s="2">
        <v>96</v>
      </c>
      <c r="B1002" s="2">
        <v>2.7</v>
      </c>
    </row>
    <row r="1003" spans="1:2">
      <c r="A1003" s="2">
        <v>97</v>
      </c>
      <c r="B1003" s="2">
        <v>7.9</v>
      </c>
    </row>
    <row r="1004" spans="1:2">
      <c r="A1004" s="2">
        <v>97</v>
      </c>
      <c r="B1004" s="2">
        <v>7.9</v>
      </c>
    </row>
    <row r="1005" spans="1:2">
      <c r="A1005" s="5">
        <v>97</v>
      </c>
      <c r="B1005" s="5">
        <v>7.7</v>
      </c>
    </row>
    <row r="1006" spans="1:2">
      <c r="A1006" s="5">
        <v>97</v>
      </c>
      <c r="B1006" s="5">
        <v>7.5</v>
      </c>
    </row>
    <row r="1007" spans="1:2">
      <c r="A1007" s="5">
        <v>97</v>
      </c>
      <c r="B1007" s="5">
        <v>7.4</v>
      </c>
    </row>
    <row r="1008" spans="1:2">
      <c r="A1008" s="5">
        <v>97</v>
      </c>
      <c r="B1008" s="5">
        <v>7.4</v>
      </c>
    </row>
    <row r="1009" spans="1:2">
      <c r="A1009" s="2">
        <v>97</v>
      </c>
      <c r="B1009" s="2">
        <v>7.4</v>
      </c>
    </row>
    <row r="1010" spans="1:2">
      <c r="A1010" s="5">
        <v>97</v>
      </c>
      <c r="B1010" s="5">
        <v>7.3</v>
      </c>
    </row>
    <row r="1011" spans="1:2">
      <c r="A1011" s="5">
        <v>97</v>
      </c>
      <c r="B1011" s="5">
        <v>7.3</v>
      </c>
    </row>
    <row r="1012" spans="1:2">
      <c r="A1012" s="2">
        <v>97</v>
      </c>
      <c r="B1012" s="2">
        <v>7.3</v>
      </c>
    </row>
    <row r="1013" spans="1:2">
      <c r="A1013" s="2">
        <v>97</v>
      </c>
      <c r="B1013" s="2">
        <v>7.3</v>
      </c>
    </row>
    <row r="1014" spans="1:2">
      <c r="A1014" s="5">
        <v>97</v>
      </c>
      <c r="B1014" s="5">
        <v>7.2</v>
      </c>
    </row>
    <row r="1015" spans="1:2">
      <c r="A1015" s="2">
        <v>97</v>
      </c>
      <c r="B1015" s="2">
        <v>7.2</v>
      </c>
    </row>
    <row r="1016" spans="1:2">
      <c r="A1016" s="5">
        <v>97</v>
      </c>
      <c r="B1016" s="5">
        <v>7.2</v>
      </c>
    </row>
    <row r="1017" spans="1:2">
      <c r="A1017" s="5">
        <v>97</v>
      </c>
      <c r="B1017" s="5">
        <v>7.2</v>
      </c>
    </row>
    <row r="1018" spans="1:2">
      <c r="A1018" s="5">
        <v>97</v>
      </c>
      <c r="B1018" s="5">
        <v>7.1</v>
      </c>
    </row>
    <row r="1019" spans="1:2">
      <c r="A1019" s="5">
        <v>97</v>
      </c>
      <c r="B1019" s="5">
        <v>7.1</v>
      </c>
    </row>
    <row r="1020" spans="1:2">
      <c r="A1020" s="5">
        <v>97</v>
      </c>
      <c r="B1020" s="5">
        <v>7.1</v>
      </c>
    </row>
    <row r="1021" spans="1:2">
      <c r="A1021" s="5">
        <v>97</v>
      </c>
      <c r="B1021" s="5">
        <v>7</v>
      </c>
    </row>
    <row r="1022" spans="1:2">
      <c r="A1022" s="2">
        <v>97</v>
      </c>
      <c r="B1022" s="2">
        <v>7</v>
      </c>
    </row>
    <row r="1023" spans="1:2">
      <c r="A1023" s="5">
        <v>97</v>
      </c>
      <c r="B1023" s="5">
        <v>7</v>
      </c>
    </row>
    <row r="1024" spans="1:2">
      <c r="A1024" s="2">
        <v>97</v>
      </c>
      <c r="B1024" s="2">
        <v>7</v>
      </c>
    </row>
    <row r="1025" spans="1:2">
      <c r="A1025" s="2">
        <v>97</v>
      </c>
      <c r="B1025" s="2">
        <v>6.9</v>
      </c>
    </row>
    <row r="1026" spans="1:2">
      <c r="A1026" s="2">
        <v>97</v>
      </c>
      <c r="B1026" s="2">
        <v>6.9</v>
      </c>
    </row>
    <row r="1027" spans="1:2">
      <c r="A1027" s="2">
        <v>97</v>
      </c>
      <c r="B1027" s="2">
        <v>6.9</v>
      </c>
    </row>
    <row r="1028" spans="1:2">
      <c r="A1028" s="5">
        <v>97</v>
      </c>
      <c r="B1028" s="5">
        <v>6.9</v>
      </c>
    </row>
    <row r="1029" spans="1:2">
      <c r="A1029" s="5">
        <v>97</v>
      </c>
      <c r="B1029" s="5">
        <v>6.9</v>
      </c>
    </row>
    <row r="1030" spans="1:2">
      <c r="A1030" s="5">
        <v>97</v>
      </c>
      <c r="B1030" s="5">
        <v>6.8</v>
      </c>
    </row>
    <row r="1031" spans="1:2">
      <c r="A1031" s="5">
        <v>97</v>
      </c>
      <c r="B1031" s="5">
        <v>6.8</v>
      </c>
    </row>
    <row r="1032" spans="1:2">
      <c r="A1032" s="2">
        <v>97</v>
      </c>
      <c r="B1032" s="2">
        <v>6.8</v>
      </c>
    </row>
    <row r="1033" spans="1:2">
      <c r="A1033" s="2">
        <v>97</v>
      </c>
      <c r="B1033" s="2">
        <v>6.7</v>
      </c>
    </row>
    <row r="1034" spans="1:2">
      <c r="A1034" s="5">
        <v>97</v>
      </c>
      <c r="B1034" s="5">
        <v>6.7</v>
      </c>
    </row>
    <row r="1035" spans="1:2">
      <c r="A1035" s="2">
        <v>97</v>
      </c>
      <c r="B1035" s="2">
        <v>6.7</v>
      </c>
    </row>
    <row r="1036" spans="1:2">
      <c r="A1036" s="5">
        <v>97</v>
      </c>
      <c r="B1036" s="5">
        <v>6.7</v>
      </c>
    </row>
    <row r="1037" spans="1:2">
      <c r="A1037" s="2">
        <v>97</v>
      </c>
      <c r="B1037" s="2">
        <v>6.6</v>
      </c>
    </row>
    <row r="1038" spans="1:2">
      <c r="A1038" s="5">
        <v>97</v>
      </c>
      <c r="B1038" s="5">
        <v>6.6</v>
      </c>
    </row>
    <row r="1039" spans="1:2">
      <c r="A1039" s="5">
        <v>97</v>
      </c>
      <c r="B1039" s="5">
        <v>6.5</v>
      </c>
    </row>
    <row r="1040" spans="1:2">
      <c r="A1040" s="5">
        <v>97</v>
      </c>
      <c r="B1040" s="5">
        <v>6.5</v>
      </c>
    </row>
    <row r="1041" spans="1:2">
      <c r="A1041" s="5">
        <v>97</v>
      </c>
      <c r="B1041" s="5">
        <v>6.5</v>
      </c>
    </row>
    <row r="1042" spans="1:2">
      <c r="A1042" s="2">
        <v>97</v>
      </c>
      <c r="B1042" s="2">
        <v>6.5</v>
      </c>
    </row>
    <row r="1043" spans="1:2">
      <c r="A1043" s="5">
        <v>97</v>
      </c>
      <c r="B1043" s="5">
        <v>6.4</v>
      </c>
    </row>
    <row r="1044" spans="1:2">
      <c r="A1044" s="5">
        <v>97</v>
      </c>
      <c r="B1044" s="5">
        <v>6.4</v>
      </c>
    </row>
    <row r="1045" spans="1:2">
      <c r="A1045" s="2">
        <v>97</v>
      </c>
      <c r="B1045" s="2">
        <v>6.4</v>
      </c>
    </row>
    <row r="1046" spans="1:2">
      <c r="A1046" s="5">
        <v>97</v>
      </c>
      <c r="B1046" s="5">
        <v>6.4</v>
      </c>
    </row>
    <row r="1047" spans="1:2">
      <c r="A1047" s="2">
        <v>97</v>
      </c>
      <c r="B1047" s="2">
        <v>6.3</v>
      </c>
    </row>
    <row r="1048" spans="1:2">
      <c r="A1048" s="5">
        <v>97</v>
      </c>
      <c r="B1048" s="5">
        <v>6.3</v>
      </c>
    </row>
    <row r="1049" spans="1:2">
      <c r="A1049" s="2">
        <v>97</v>
      </c>
      <c r="B1049" s="2">
        <v>6.3</v>
      </c>
    </row>
    <row r="1050" spans="1:2">
      <c r="A1050" s="2">
        <v>97</v>
      </c>
      <c r="B1050" s="2">
        <v>6.3</v>
      </c>
    </row>
    <row r="1051" spans="1:2">
      <c r="A1051" s="5">
        <v>97</v>
      </c>
      <c r="B1051" s="5">
        <v>6.3</v>
      </c>
    </row>
    <row r="1052" spans="1:2">
      <c r="A1052" s="2">
        <v>97</v>
      </c>
      <c r="B1052" s="2">
        <v>6.3</v>
      </c>
    </row>
    <row r="1053" spans="1:2">
      <c r="A1053" s="5">
        <v>97</v>
      </c>
      <c r="B1053" s="5">
        <v>6.2</v>
      </c>
    </row>
    <row r="1054" spans="1:2">
      <c r="A1054" s="2">
        <v>97</v>
      </c>
      <c r="B1054" s="2">
        <v>6.2</v>
      </c>
    </row>
    <row r="1055" spans="1:2">
      <c r="A1055" s="5">
        <v>97</v>
      </c>
      <c r="B1055" s="5">
        <v>6.2</v>
      </c>
    </row>
    <row r="1056" spans="1:2">
      <c r="A1056" s="2">
        <v>97</v>
      </c>
      <c r="B1056" s="2">
        <v>6.2</v>
      </c>
    </row>
    <row r="1057" spans="1:2">
      <c r="A1057" s="2">
        <v>97</v>
      </c>
      <c r="B1057" s="2">
        <v>6.1</v>
      </c>
    </row>
    <row r="1058" spans="1:2">
      <c r="A1058" s="5">
        <v>97</v>
      </c>
      <c r="B1058" s="5">
        <v>6.1</v>
      </c>
    </row>
    <row r="1059" spans="1:2">
      <c r="A1059" s="5">
        <v>97</v>
      </c>
      <c r="B1059" s="5">
        <v>6.1</v>
      </c>
    </row>
    <row r="1060" spans="1:2">
      <c r="A1060" s="2">
        <v>97</v>
      </c>
      <c r="B1060" s="2">
        <v>6.1</v>
      </c>
    </row>
    <row r="1061" spans="1:2">
      <c r="A1061" s="5">
        <v>97</v>
      </c>
      <c r="B1061" s="5">
        <v>6.1</v>
      </c>
    </row>
    <row r="1062" spans="1:2">
      <c r="A1062" s="5">
        <v>97</v>
      </c>
      <c r="B1062" s="5">
        <v>6</v>
      </c>
    </row>
    <row r="1063" spans="1:2">
      <c r="A1063" s="5">
        <v>97</v>
      </c>
      <c r="B1063" s="5">
        <v>5.9</v>
      </c>
    </row>
    <row r="1064" spans="1:2">
      <c r="A1064" s="2">
        <v>97</v>
      </c>
      <c r="B1064" s="2">
        <v>5.9</v>
      </c>
    </row>
    <row r="1065" spans="1:2">
      <c r="A1065" s="2">
        <v>97</v>
      </c>
      <c r="B1065" s="2">
        <v>5.9</v>
      </c>
    </row>
    <row r="1066" spans="1:2">
      <c r="A1066" s="2">
        <v>97</v>
      </c>
      <c r="B1066" s="2">
        <v>5.9</v>
      </c>
    </row>
    <row r="1067" spans="1:2">
      <c r="A1067" s="5">
        <v>97</v>
      </c>
      <c r="B1067" s="5">
        <v>5.8</v>
      </c>
    </row>
    <row r="1068" spans="1:2">
      <c r="A1068" s="2">
        <v>97</v>
      </c>
      <c r="B1068" s="2">
        <v>5.8</v>
      </c>
    </row>
    <row r="1069" spans="1:2">
      <c r="A1069" s="2">
        <v>97</v>
      </c>
      <c r="B1069" s="2">
        <v>5.8</v>
      </c>
    </row>
    <row r="1070" spans="1:2">
      <c r="A1070" s="5">
        <v>97</v>
      </c>
      <c r="B1070" s="5">
        <v>5.7</v>
      </c>
    </row>
    <row r="1071" spans="1:2">
      <c r="A1071" s="2">
        <v>97</v>
      </c>
      <c r="B1071" s="2">
        <v>5.6</v>
      </c>
    </row>
    <row r="1072" spans="1:2">
      <c r="A1072" s="2">
        <v>97</v>
      </c>
      <c r="B1072" s="2">
        <v>5.6</v>
      </c>
    </row>
    <row r="1073" spans="1:2">
      <c r="A1073" s="5">
        <v>97</v>
      </c>
      <c r="B1073" s="5">
        <v>5.5</v>
      </c>
    </row>
    <row r="1074" spans="1:2">
      <c r="A1074" s="2">
        <v>97</v>
      </c>
      <c r="B1074" s="2">
        <v>5.5</v>
      </c>
    </row>
    <row r="1075" spans="1:2">
      <c r="A1075" s="5">
        <v>97</v>
      </c>
      <c r="B1075" s="5">
        <v>5.5</v>
      </c>
    </row>
    <row r="1076" spans="1:2">
      <c r="A1076" s="5">
        <v>97</v>
      </c>
      <c r="B1076" s="5">
        <v>5.4</v>
      </c>
    </row>
    <row r="1077" spans="1:2">
      <c r="A1077" s="2">
        <v>97</v>
      </c>
      <c r="B1077" s="2">
        <v>5.3</v>
      </c>
    </row>
    <row r="1078" spans="1:2">
      <c r="A1078" s="5">
        <v>97</v>
      </c>
      <c r="B1078" s="5">
        <v>5.3</v>
      </c>
    </row>
    <row r="1079" spans="1:2">
      <c r="A1079" s="2">
        <v>97</v>
      </c>
      <c r="B1079" s="2">
        <v>5.3</v>
      </c>
    </row>
    <row r="1080" spans="1:2">
      <c r="A1080" s="5">
        <v>97</v>
      </c>
      <c r="B1080" s="5">
        <v>5.2</v>
      </c>
    </row>
    <row r="1081" spans="1:2">
      <c r="A1081" s="5">
        <v>97</v>
      </c>
      <c r="B1081" s="5">
        <v>4.9000000000000004</v>
      </c>
    </row>
    <row r="1082" spans="1:2">
      <c r="A1082" s="5">
        <v>97</v>
      </c>
      <c r="B1082" s="5">
        <v>4.8</v>
      </c>
    </row>
    <row r="1083" spans="1:2">
      <c r="A1083" s="2">
        <v>97</v>
      </c>
      <c r="B1083" s="2">
        <v>4.5999999999999996</v>
      </c>
    </row>
    <row r="1084" spans="1:2">
      <c r="A1084" s="5">
        <v>97</v>
      </c>
      <c r="B1084" s="5">
        <v>4.4000000000000004</v>
      </c>
    </row>
    <row r="1085" spans="1:2">
      <c r="A1085" s="5">
        <v>97</v>
      </c>
      <c r="B1085" s="5">
        <v>4.3</v>
      </c>
    </row>
    <row r="1086" spans="1:2">
      <c r="A1086" s="5">
        <v>97</v>
      </c>
      <c r="B1086" s="5">
        <v>4.2</v>
      </c>
    </row>
    <row r="1087" spans="1:2">
      <c r="A1087" s="5">
        <v>97</v>
      </c>
      <c r="B1087" s="5">
        <v>4.0999999999999996</v>
      </c>
    </row>
    <row r="1088" spans="1:2">
      <c r="A1088" s="5">
        <v>97</v>
      </c>
      <c r="B1088" s="5">
        <v>3.3</v>
      </c>
    </row>
    <row r="1089" spans="1:2">
      <c r="A1089" s="2">
        <v>97</v>
      </c>
      <c r="B1089" s="2">
        <v>3.1</v>
      </c>
    </row>
    <row r="1090" spans="1:2">
      <c r="A1090" s="2">
        <v>97</v>
      </c>
      <c r="B1090" s="2">
        <v>3</v>
      </c>
    </row>
    <row r="1091" spans="1:2">
      <c r="A1091" s="5">
        <v>97</v>
      </c>
      <c r="B1091" s="5">
        <v>2.8</v>
      </c>
    </row>
    <row r="1092" spans="1:2">
      <c r="A1092" s="5">
        <v>97</v>
      </c>
      <c r="B1092" s="5">
        <v>2.5</v>
      </c>
    </row>
    <row r="1093" spans="1:2">
      <c r="A1093" s="5">
        <v>98</v>
      </c>
      <c r="B1093" s="5">
        <v>8.4</v>
      </c>
    </row>
    <row r="1094" spans="1:2">
      <c r="A1094" s="2">
        <v>98</v>
      </c>
      <c r="B1094" s="2">
        <v>8.1999999999999993</v>
      </c>
    </row>
    <row r="1095" spans="1:2">
      <c r="A1095" s="2">
        <v>98</v>
      </c>
      <c r="B1095" s="2">
        <v>8.1</v>
      </c>
    </row>
    <row r="1096" spans="1:2">
      <c r="A1096" s="5">
        <v>98</v>
      </c>
      <c r="B1096" s="5">
        <v>7.6</v>
      </c>
    </row>
    <row r="1097" spans="1:2">
      <c r="A1097" s="5">
        <v>98</v>
      </c>
      <c r="B1097" s="5">
        <v>7.6</v>
      </c>
    </row>
    <row r="1098" spans="1:2">
      <c r="A1098" s="2">
        <v>98</v>
      </c>
      <c r="B1098" s="2">
        <v>7.6</v>
      </c>
    </row>
    <row r="1099" spans="1:2">
      <c r="A1099" s="5">
        <v>98</v>
      </c>
      <c r="B1099" s="5">
        <v>7.6</v>
      </c>
    </row>
    <row r="1100" spans="1:2">
      <c r="A1100" s="5">
        <v>98</v>
      </c>
      <c r="B1100" s="5">
        <v>7.5</v>
      </c>
    </row>
    <row r="1101" spans="1:2">
      <c r="A1101" s="5">
        <v>98</v>
      </c>
      <c r="B1101" s="5">
        <v>7.5</v>
      </c>
    </row>
    <row r="1102" spans="1:2">
      <c r="A1102" s="2">
        <v>98</v>
      </c>
      <c r="B1102" s="2">
        <v>7.5</v>
      </c>
    </row>
    <row r="1103" spans="1:2">
      <c r="A1103" s="2">
        <v>98</v>
      </c>
      <c r="B1103" s="2">
        <v>7.4</v>
      </c>
    </row>
    <row r="1104" spans="1:2">
      <c r="A1104" s="5">
        <v>98</v>
      </c>
      <c r="B1104" s="5">
        <v>7.4</v>
      </c>
    </row>
    <row r="1105" spans="1:2">
      <c r="A1105" s="5">
        <v>98</v>
      </c>
      <c r="B1105" s="5">
        <v>7.4</v>
      </c>
    </row>
    <row r="1106" spans="1:2">
      <c r="A1106" s="5">
        <v>98</v>
      </c>
      <c r="B1106" s="5">
        <v>7.3</v>
      </c>
    </row>
    <row r="1107" spans="1:2">
      <c r="A1107" s="2">
        <v>98</v>
      </c>
      <c r="B1107" s="2">
        <v>7.3</v>
      </c>
    </row>
    <row r="1108" spans="1:2">
      <c r="A1108" s="5">
        <v>98</v>
      </c>
      <c r="B1108" s="5">
        <v>7.3</v>
      </c>
    </row>
    <row r="1109" spans="1:2">
      <c r="A1109" s="5">
        <v>98</v>
      </c>
      <c r="B1109" s="5">
        <v>7.3</v>
      </c>
    </row>
    <row r="1110" spans="1:2">
      <c r="A1110" s="2">
        <v>98</v>
      </c>
      <c r="B1110" s="2">
        <v>7.2</v>
      </c>
    </row>
    <row r="1111" spans="1:2">
      <c r="A1111" s="2">
        <v>98</v>
      </c>
      <c r="B1111" s="2">
        <v>7.2</v>
      </c>
    </row>
    <row r="1112" spans="1:2">
      <c r="A1112" s="5">
        <v>98</v>
      </c>
      <c r="B1112" s="5">
        <v>7.2</v>
      </c>
    </row>
    <row r="1113" spans="1:2">
      <c r="A1113" s="5">
        <v>98</v>
      </c>
      <c r="B1113" s="5">
        <v>7.2</v>
      </c>
    </row>
    <row r="1114" spans="1:2">
      <c r="A1114" s="5">
        <v>98</v>
      </c>
      <c r="B1114" s="5">
        <v>7.2</v>
      </c>
    </row>
    <row r="1115" spans="1:2">
      <c r="A1115" s="2">
        <v>98</v>
      </c>
      <c r="B1115" s="2">
        <v>7.1</v>
      </c>
    </row>
    <row r="1116" spans="1:2">
      <c r="A1116" s="2">
        <v>98</v>
      </c>
      <c r="B1116" s="2">
        <v>7.1</v>
      </c>
    </row>
    <row r="1117" spans="1:2">
      <c r="A1117" s="5">
        <v>98</v>
      </c>
      <c r="B1117" s="5">
        <v>6.9</v>
      </c>
    </row>
    <row r="1118" spans="1:2">
      <c r="A1118" s="2">
        <v>98</v>
      </c>
      <c r="B1118" s="2">
        <v>6.9</v>
      </c>
    </row>
    <row r="1119" spans="1:2">
      <c r="A1119" s="2">
        <v>98</v>
      </c>
      <c r="B1119" s="2">
        <v>6.9</v>
      </c>
    </row>
    <row r="1120" spans="1:2">
      <c r="A1120" s="5">
        <v>98</v>
      </c>
      <c r="B1120" s="5">
        <v>6.9</v>
      </c>
    </row>
    <row r="1121" spans="1:2">
      <c r="A1121" s="2">
        <v>98</v>
      </c>
      <c r="B1121" s="2">
        <v>6.9</v>
      </c>
    </row>
    <row r="1122" spans="1:2">
      <c r="A1122" s="5">
        <v>98</v>
      </c>
      <c r="B1122" s="5">
        <v>6.9</v>
      </c>
    </row>
    <row r="1123" spans="1:2">
      <c r="A1123" s="5">
        <v>98</v>
      </c>
      <c r="B1123" s="5">
        <v>6.8</v>
      </c>
    </row>
    <row r="1124" spans="1:2">
      <c r="A1124" s="5">
        <v>98</v>
      </c>
      <c r="B1124" s="5">
        <v>6.8</v>
      </c>
    </row>
    <row r="1125" spans="1:2">
      <c r="A1125" s="5">
        <v>98</v>
      </c>
      <c r="B1125" s="5">
        <v>6.8</v>
      </c>
    </row>
    <row r="1126" spans="1:2">
      <c r="A1126" s="2">
        <v>98</v>
      </c>
      <c r="B1126" s="2">
        <v>6.7</v>
      </c>
    </row>
    <row r="1127" spans="1:2">
      <c r="A1127" s="5">
        <v>98</v>
      </c>
      <c r="B1127" s="5">
        <v>6.7</v>
      </c>
    </row>
    <row r="1128" spans="1:2">
      <c r="A1128" s="2">
        <v>98</v>
      </c>
      <c r="B1128" s="2">
        <v>6.7</v>
      </c>
    </row>
    <row r="1129" spans="1:2">
      <c r="A1129" s="2">
        <v>98</v>
      </c>
      <c r="B1129" s="2">
        <v>6.7</v>
      </c>
    </row>
    <row r="1130" spans="1:2">
      <c r="A1130" s="5">
        <v>98</v>
      </c>
      <c r="B1130" s="5">
        <v>6.7</v>
      </c>
    </row>
    <row r="1131" spans="1:2">
      <c r="A1131" s="5">
        <v>98</v>
      </c>
      <c r="B1131" s="5">
        <v>6.7</v>
      </c>
    </row>
    <row r="1132" spans="1:2">
      <c r="A1132" s="5">
        <v>98</v>
      </c>
      <c r="B1132" s="5">
        <v>6.7</v>
      </c>
    </row>
    <row r="1133" spans="1:2">
      <c r="A1133" s="2">
        <v>98</v>
      </c>
      <c r="B1133" s="2">
        <v>6.6</v>
      </c>
    </row>
    <row r="1134" spans="1:2">
      <c r="A1134" s="5">
        <v>98</v>
      </c>
      <c r="B1134" s="5">
        <v>6.6</v>
      </c>
    </row>
    <row r="1135" spans="1:2">
      <c r="A1135" s="5">
        <v>98</v>
      </c>
      <c r="B1135" s="5">
        <v>6.6</v>
      </c>
    </row>
    <row r="1136" spans="1:2">
      <c r="A1136" s="2">
        <v>98</v>
      </c>
      <c r="B1136" s="2">
        <v>6.5</v>
      </c>
    </row>
    <row r="1137" spans="1:2">
      <c r="A1137" s="2">
        <v>98</v>
      </c>
      <c r="B1137" s="2">
        <v>6.5</v>
      </c>
    </row>
    <row r="1138" spans="1:2">
      <c r="A1138" s="5">
        <v>98</v>
      </c>
      <c r="B1138" s="5">
        <v>6.5</v>
      </c>
    </row>
    <row r="1139" spans="1:2">
      <c r="A1139" s="5">
        <v>98</v>
      </c>
      <c r="B1139" s="5">
        <v>6.5</v>
      </c>
    </row>
    <row r="1140" spans="1:2">
      <c r="A1140" s="5">
        <v>98</v>
      </c>
      <c r="B1140" s="5">
        <v>6.4</v>
      </c>
    </row>
    <row r="1141" spans="1:2">
      <c r="A1141" s="2">
        <v>98</v>
      </c>
      <c r="B1141" s="2">
        <v>6.4</v>
      </c>
    </row>
    <row r="1142" spans="1:2">
      <c r="A1142" s="2">
        <v>98</v>
      </c>
      <c r="B1142" s="2">
        <v>6.3</v>
      </c>
    </row>
    <row r="1143" spans="1:2">
      <c r="A1143" s="5">
        <v>98</v>
      </c>
      <c r="B1143" s="5">
        <v>6.3</v>
      </c>
    </row>
    <row r="1144" spans="1:2">
      <c r="A1144" s="5">
        <v>98</v>
      </c>
      <c r="B1144" s="5">
        <v>6.3</v>
      </c>
    </row>
    <row r="1145" spans="1:2">
      <c r="A1145" s="5">
        <v>98</v>
      </c>
      <c r="B1145" s="5">
        <v>6.3</v>
      </c>
    </row>
    <row r="1146" spans="1:2">
      <c r="A1146" s="5">
        <v>98</v>
      </c>
      <c r="B1146" s="5">
        <v>6.3</v>
      </c>
    </row>
    <row r="1147" spans="1:2">
      <c r="A1147" s="5">
        <v>98</v>
      </c>
      <c r="B1147" s="5">
        <v>6.3</v>
      </c>
    </row>
    <row r="1148" spans="1:2">
      <c r="A1148" s="5">
        <v>98</v>
      </c>
      <c r="B1148" s="5">
        <v>6.2</v>
      </c>
    </row>
    <row r="1149" spans="1:2">
      <c r="A1149" s="5">
        <v>98</v>
      </c>
      <c r="B1149" s="5">
        <v>6.2</v>
      </c>
    </row>
    <row r="1150" spans="1:2">
      <c r="A1150" s="5">
        <v>98</v>
      </c>
      <c r="B1150" s="5">
        <v>6.2</v>
      </c>
    </row>
    <row r="1151" spans="1:2">
      <c r="A1151" s="2">
        <v>98</v>
      </c>
      <c r="B1151" s="2">
        <v>6.2</v>
      </c>
    </row>
    <row r="1152" spans="1:2">
      <c r="A1152" s="5">
        <v>98</v>
      </c>
      <c r="B1152" s="5">
        <v>6.2</v>
      </c>
    </row>
    <row r="1153" spans="1:2">
      <c r="A1153" s="2">
        <v>98</v>
      </c>
      <c r="B1153" s="2">
        <v>6.1</v>
      </c>
    </row>
    <row r="1154" spans="1:2">
      <c r="A1154" s="2">
        <v>98</v>
      </c>
      <c r="B1154" s="2">
        <v>6.1</v>
      </c>
    </row>
    <row r="1155" spans="1:2">
      <c r="A1155" s="2">
        <v>98</v>
      </c>
      <c r="B1155" s="2">
        <v>6.1</v>
      </c>
    </row>
    <row r="1156" spans="1:2">
      <c r="A1156" s="5">
        <v>98</v>
      </c>
      <c r="B1156" s="5">
        <v>6.1</v>
      </c>
    </row>
    <row r="1157" spans="1:2">
      <c r="A1157" s="2">
        <v>98</v>
      </c>
      <c r="B1157" s="2">
        <v>6.1</v>
      </c>
    </row>
    <row r="1158" spans="1:2">
      <c r="A1158" s="2">
        <v>98</v>
      </c>
      <c r="B1158" s="2">
        <v>6.1</v>
      </c>
    </row>
    <row r="1159" spans="1:2">
      <c r="A1159" s="5">
        <v>98</v>
      </c>
      <c r="B1159" s="5">
        <v>6</v>
      </c>
    </row>
    <row r="1160" spans="1:2">
      <c r="A1160" s="5">
        <v>98</v>
      </c>
      <c r="B1160" s="5">
        <v>6</v>
      </c>
    </row>
    <row r="1161" spans="1:2">
      <c r="A1161" s="2">
        <v>98</v>
      </c>
      <c r="B1161" s="2">
        <v>5.9</v>
      </c>
    </row>
    <row r="1162" spans="1:2">
      <c r="A1162" s="5">
        <v>98</v>
      </c>
      <c r="B1162" s="5">
        <v>5.9</v>
      </c>
    </row>
    <row r="1163" spans="1:2">
      <c r="A1163" s="5">
        <v>98</v>
      </c>
      <c r="B1163" s="5">
        <v>5.9</v>
      </c>
    </row>
    <row r="1164" spans="1:2">
      <c r="A1164" s="2">
        <v>98</v>
      </c>
      <c r="B1164" s="2">
        <v>5.9</v>
      </c>
    </row>
    <row r="1165" spans="1:2">
      <c r="A1165" s="2">
        <v>98</v>
      </c>
      <c r="B1165" s="2">
        <v>5.9</v>
      </c>
    </row>
    <row r="1166" spans="1:2">
      <c r="A1166" s="5">
        <v>98</v>
      </c>
      <c r="B1166" s="5">
        <v>5.9</v>
      </c>
    </row>
    <row r="1167" spans="1:2">
      <c r="A1167" s="5">
        <v>98</v>
      </c>
      <c r="B1167" s="5">
        <v>5.8</v>
      </c>
    </row>
    <row r="1168" spans="1:2">
      <c r="A1168" s="2">
        <v>98</v>
      </c>
      <c r="B1168" s="2">
        <v>5.8</v>
      </c>
    </row>
    <row r="1169" spans="1:2">
      <c r="A1169" s="5">
        <v>98</v>
      </c>
      <c r="B1169" s="5">
        <v>5.7</v>
      </c>
    </row>
    <row r="1170" spans="1:2">
      <c r="A1170" s="5">
        <v>98</v>
      </c>
      <c r="B1170" s="5">
        <v>5.7</v>
      </c>
    </row>
    <row r="1171" spans="1:2">
      <c r="A1171" s="5">
        <v>98</v>
      </c>
      <c r="B1171" s="5">
        <v>5.7</v>
      </c>
    </row>
    <row r="1172" spans="1:2">
      <c r="A1172" s="2">
        <v>98</v>
      </c>
      <c r="B1172" s="2">
        <v>5.7</v>
      </c>
    </row>
    <row r="1173" spans="1:2">
      <c r="A1173" s="2">
        <v>98</v>
      </c>
      <c r="B1173" s="2">
        <v>5.6</v>
      </c>
    </row>
    <row r="1174" spans="1:2">
      <c r="A1174" s="2">
        <v>98</v>
      </c>
      <c r="B1174" s="2">
        <v>5.6</v>
      </c>
    </row>
    <row r="1175" spans="1:2">
      <c r="A1175" s="5">
        <v>98</v>
      </c>
      <c r="B1175" s="5">
        <v>5.6</v>
      </c>
    </row>
    <row r="1176" spans="1:2">
      <c r="A1176" s="5">
        <v>98</v>
      </c>
      <c r="B1176" s="5">
        <v>5.5</v>
      </c>
    </row>
    <row r="1177" spans="1:2">
      <c r="A1177" s="5">
        <v>98</v>
      </c>
      <c r="B1177" s="5">
        <v>5.5</v>
      </c>
    </row>
    <row r="1178" spans="1:2">
      <c r="A1178" s="5">
        <v>98</v>
      </c>
      <c r="B1178" s="5">
        <v>5.5</v>
      </c>
    </row>
    <row r="1179" spans="1:2">
      <c r="A1179" s="5">
        <v>98</v>
      </c>
      <c r="B1179" s="5">
        <v>5.5</v>
      </c>
    </row>
    <row r="1180" spans="1:2">
      <c r="A1180" s="5">
        <v>98</v>
      </c>
      <c r="B1180" s="5">
        <v>5.4</v>
      </c>
    </row>
    <row r="1181" spans="1:2">
      <c r="A1181" s="2">
        <v>98</v>
      </c>
      <c r="B1181" s="2">
        <v>5.3</v>
      </c>
    </row>
    <row r="1182" spans="1:2">
      <c r="A1182" s="5">
        <v>98</v>
      </c>
      <c r="B1182" s="5">
        <v>5.3</v>
      </c>
    </row>
    <row r="1183" spans="1:2">
      <c r="A1183" s="2">
        <v>98</v>
      </c>
      <c r="B1183" s="2">
        <v>5.3</v>
      </c>
    </row>
    <row r="1184" spans="1:2">
      <c r="A1184" s="2">
        <v>98</v>
      </c>
      <c r="B1184" s="2">
        <v>5.3</v>
      </c>
    </row>
    <row r="1185" spans="1:2">
      <c r="A1185" s="5">
        <v>98</v>
      </c>
      <c r="B1185" s="5">
        <v>5.3</v>
      </c>
    </row>
    <row r="1186" spans="1:2">
      <c r="A1186" s="2">
        <v>98</v>
      </c>
      <c r="B1186" s="2">
        <v>5.2</v>
      </c>
    </row>
    <row r="1187" spans="1:2">
      <c r="A1187" s="2">
        <v>98</v>
      </c>
      <c r="B1187" s="2">
        <v>5.0999999999999996</v>
      </c>
    </row>
    <row r="1188" spans="1:2">
      <c r="A1188" s="5">
        <v>98</v>
      </c>
      <c r="B1188" s="5">
        <v>5</v>
      </c>
    </row>
    <row r="1189" spans="1:2">
      <c r="A1189" s="5">
        <v>98</v>
      </c>
      <c r="B1189" s="5">
        <v>4.9000000000000004</v>
      </c>
    </row>
    <row r="1190" spans="1:2">
      <c r="A1190" s="5">
        <v>98</v>
      </c>
      <c r="B1190" s="5">
        <v>4.5999999999999996</v>
      </c>
    </row>
    <row r="1191" spans="1:2">
      <c r="A1191" s="5">
        <v>98</v>
      </c>
      <c r="B1191" s="5">
        <v>4.5999999999999996</v>
      </c>
    </row>
    <row r="1192" spans="1:2">
      <c r="A1192" s="5">
        <v>98</v>
      </c>
      <c r="B1192" s="5">
        <v>4.5</v>
      </c>
    </row>
    <row r="1193" spans="1:2">
      <c r="A1193" s="5">
        <v>98</v>
      </c>
      <c r="B1193" s="5">
        <v>4.4000000000000004</v>
      </c>
    </row>
    <row r="1194" spans="1:2">
      <c r="A1194" s="2">
        <v>98</v>
      </c>
      <c r="B1194" s="2">
        <v>4.3</v>
      </c>
    </row>
    <row r="1195" spans="1:2">
      <c r="A1195" s="5">
        <v>98</v>
      </c>
      <c r="B1195" s="5">
        <v>3</v>
      </c>
    </row>
    <row r="1196" spans="1:2">
      <c r="A1196" s="5">
        <v>99</v>
      </c>
      <c r="B1196" s="5">
        <v>8.4</v>
      </c>
    </row>
    <row r="1197" spans="1:2">
      <c r="A1197" s="5">
        <v>99</v>
      </c>
      <c r="B1197" s="5">
        <v>8.1</v>
      </c>
    </row>
    <row r="1198" spans="1:2">
      <c r="A1198" s="5">
        <v>99</v>
      </c>
      <c r="B1198" s="5">
        <v>8</v>
      </c>
    </row>
    <row r="1199" spans="1:2">
      <c r="A1199" s="5">
        <v>99</v>
      </c>
      <c r="B1199" s="5">
        <v>8</v>
      </c>
    </row>
    <row r="1200" spans="1:2">
      <c r="A1200" s="5">
        <v>99</v>
      </c>
      <c r="B1200" s="5">
        <v>7.8</v>
      </c>
    </row>
    <row r="1201" spans="1:2">
      <c r="A1201" s="2">
        <v>99</v>
      </c>
      <c r="B1201" s="2">
        <v>7.6</v>
      </c>
    </row>
    <row r="1202" spans="1:2">
      <c r="A1202" s="2">
        <v>99</v>
      </c>
      <c r="B1202" s="2">
        <v>7.4</v>
      </c>
    </row>
    <row r="1203" spans="1:2">
      <c r="A1203" s="2">
        <v>99</v>
      </c>
      <c r="B1203" s="2">
        <v>7.3</v>
      </c>
    </row>
    <row r="1204" spans="1:2">
      <c r="A1204" s="2">
        <v>99</v>
      </c>
      <c r="B1204" s="2">
        <v>7.2</v>
      </c>
    </row>
    <row r="1205" spans="1:2">
      <c r="A1205" s="5">
        <v>99</v>
      </c>
      <c r="B1205" s="5">
        <v>7.2</v>
      </c>
    </row>
    <row r="1206" spans="1:2">
      <c r="A1206" s="5">
        <v>99</v>
      </c>
      <c r="B1206" s="5">
        <v>7.1</v>
      </c>
    </row>
    <row r="1207" spans="1:2">
      <c r="A1207" s="2">
        <v>99</v>
      </c>
      <c r="B1207" s="2">
        <v>7.1</v>
      </c>
    </row>
    <row r="1208" spans="1:2">
      <c r="A1208" s="2">
        <v>99</v>
      </c>
      <c r="B1208" s="2">
        <v>7</v>
      </c>
    </row>
    <row r="1209" spans="1:2">
      <c r="A1209" s="2">
        <v>99</v>
      </c>
      <c r="B1209" s="2">
        <v>7</v>
      </c>
    </row>
    <row r="1210" spans="1:2">
      <c r="A1210" s="2">
        <v>99</v>
      </c>
      <c r="B1210" s="2">
        <v>7</v>
      </c>
    </row>
    <row r="1211" spans="1:2">
      <c r="A1211" s="5">
        <v>99</v>
      </c>
      <c r="B1211" s="5">
        <v>7</v>
      </c>
    </row>
    <row r="1212" spans="1:2">
      <c r="A1212" s="2">
        <v>99</v>
      </c>
      <c r="B1212" s="2">
        <v>7</v>
      </c>
    </row>
    <row r="1213" spans="1:2">
      <c r="A1213" s="2">
        <v>99</v>
      </c>
      <c r="B1213" s="2">
        <v>7</v>
      </c>
    </row>
    <row r="1214" spans="1:2">
      <c r="A1214" s="5">
        <v>99</v>
      </c>
      <c r="B1214" s="5">
        <v>6.9</v>
      </c>
    </row>
    <row r="1215" spans="1:2">
      <c r="A1215" s="2">
        <v>99</v>
      </c>
      <c r="B1215" s="2">
        <v>6.8</v>
      </c>
    </row>
    <row r="1216" spans="1:2">
      <c r="A1216" s="5">
        <v>99</v>
      </c>
      <c r="B1216" s="5">
        <v>6.8</v>
      </c>
    </row>
    <row r="1217" spans="1:2">
      <c r="A1217" s="2">
        <v>99</v>
      </c>
      <c r="B1217" s="2">
        <v>6.8</v>
      </c>
    </row>
    <row r="1218" spans="1:2">
      <c r="A1218" s="2">
        <v>99</v>
      </c>
      <c r="B1218" s="2">
        <v>6.8</v>
      </c>
    </row>
    <row r="1219" spans="1:2">
      <c r="A1219" s="2">
        <v>99</v>
      </c>
      <c r="B1219" s="2">
        <v>6.8</v>
      </c>
    </row>
    <row r="1220" spans="1:2">
      <c r="A1220" s="5">
        <v>99</v>
      </c>
      <c r="B1220" s="5">
        <v>6.8</v>
      </c>
    </row>
    <row r="1221" spans="1:2">
      <c r="A1221" s="2">
        <v>99</v>
      </c>
      <c r="B1221" s="2">
        <v>6.8</v>
      </c>
    </row>
    <row r="1222" spans="1:2">
      <c r="A1222" s="2">
        <v>99</v>
      </c>
      <c r="B1222" s="2">
        <v>6.7</v>
      </c>
    </row>
    <row r="1223" spans="1:2">
      <c r="A1223" s="2">
        <v>99</v>
      </c>
      <c r="B1223" s="2">
        <v>6.6</v>
      </c>
    </row>
    <row r="1224" spans="1:2">
      <c r="A1224" s="2">
        <v>99</v>
      </c>
      <c r="B1224" s="2">
        <v>6.6</v>
      </c>
    </row>
    <row r="1225" spans="1:2">
      <c r="A1225" s="2">
        <v>99</v>
      </c>
      <c r="B1225" s="2">
        <v>6.6</v>
      </c>
    </row>
    <row r="1226" spans="1:2">
      <c r="A1226" s="2">
        <v>99</v>
      </c>
      <c r="B1226" s="2">
        <v>6.6</v>
      </c>
    </row>
    <row r="1227" spans="1:2">
      <c r="A1227" s="2">
        <v>99</v>
      </c>
      <c r="B1227" s="2">
        <v>6.5</v>
      </c>
    </row>
    <row r="1228" spans="1:2">
      <c r="A1228" s="5">
        <v>99</v>
      </c>
      <c r="B1228" s="5">
        <v>6.5</v>
      </c>
    </row>
    <row r="1229" spans="1:2">
      <c r="A1229" s="2">
        <v>99</v>
      </c>
      <c r="B1229" s="2">
        <v>6.5</v>
      </c>
    </row>
    <row r="1230" spans="1:2">
      <c r="A1230" s="2">
        <v>99</v>
      </c>
      <c r="B1230" s="2">
        <v>6.5</v>
      </c>
    </row>
    <row r="1231" spans="1:2">
      <c r="A1231" s="2">
        <v>99</v>
      </c>
      <c r="B1231" s="2">
        <v>6.5</v>
      </c>
    </row>
    <row r="1232" spans="1:2">
      <c r="A1232" s="2">
        <v>99</v>
      </c>
      <c r="B1232" s="2">
        <v>6.5</v>
      </c>
    </row>
    <row r="1233" spans="1:2">
      <c r="A1233" s="2">
        <v>99</v>
      </c>
      <c r="B1233" s="2">
        <v>6.5</v>
      </c>
    </row>
    <row r="1234" spans="1:2">
      <c r="A1234" s="5">
        <v>99</v>
      </c>
      <c r="B1234" s="5">
        <v>6.4</v>
      </c>
    </row>
    <row r="1235" spans="1:2">
      <c r="A1235" s="2">
        <v>99</v>
      </c>
      <c r="B1235" s="2">
        <v>6.4</v>
      </c>
    </row>
    <row r="1236" spans="1:2">
      <c r="A1236" s="5">
        <v>99</v>
      </c>
      <c r="B1236" s="5">
        <v>6.4</v>
      </c>
    </row>
    <row r="1237" spans="1:2">
      <c r="A1237" s="2">
        <v>99</v>
      </c>
      <c r="B1237" s="2">
        <v>6.4</v>
      </c>
    </row>
    <row r="1238" spans="1:2">
      <c r="A1238" s="5">
        <v>99</v>
      </c>
      <c r="B1238" s="5">
        <v>6.2</v>
      </c>
    </row>
    <row r="1239" spans="1:2">
      <c r="A1239" s="5">
        <v>99</v>
      </c>
      <c r="B1239" s="5">
        <v>6.1</v>
      </c>
    </row>
    <row r="1240" spans="1:2">
      <c r="A1240" s="5">
        <v>99</v>
      </c>
      <c r="B1240" s="5">
        <v>6.1</v>
      </c>
    </row>
    <row r="1241" spans="1:2">
      <c r="A1241" s="2">
        <v>99</v>
      </c>
      <c r="B1241" s="2">
        <v>6.1</v>
      </c>
    </row>
    <row r="1242" spans="1:2">
      <c r="A1242" s="2">
        <v>99</v>
      </c>
      <c r="B1242" s="2">
        <v>6.1</v>
      </c>
    </row>
    <row r="1243" spans="1:2">
      <c r="A1243" s="2">
        <v>99</v>
      </c>
      <c r="B1243" s="2">
        <v>6</v>
      </c>
    </row>
    <row r="1244" spans="1:2">
      <c r="A1244" s="2">
        <v>99</v>
      </c>
      <c r="B1244" s="2">
        <v>6</v>
      </c>
    </row>
    <row r="1245" spans="1:2">
      <c r="A1245" s="2">
        <v>99</v>
      </c>
      <c r="B1245" s="2">
        <v>6</v>
      </c>
    </row>
    <row r="1246" spans="1:2">
      <c r="A1246" s="2">
        <v>99</v>
      </c>
      <c r="B1246" s="2">
        <v>6</v>
      </c>
    </row>
    <row r="1247" spans="1:2">
      <c r="A1247" s="5">
        <v>99</v>
      </c>
      <c r="B1247" s="5">
        <v>5.9</v>
      </c>
    </row>
    <row r="1248" spans="1:2">
      <c r="A1248" s="5">
        <v>99</v>
      </c>
      <c r="B1248" s="5">
        <v>5.9</v>
      </c>
    </row>
    <row r="1249" spans="1:2">
      <c r="A1249" s="5">
        <v>99</v>
      </c>
      <c r="B1249" s="5">
        <v>5.9</v>
      </c>
    </row>
    <row r="1250" spans="1:2">
      <c r="A1250" s="2">
        <v>99</v>
      </c>
      <c r="B1250" s="2">
        <v>5.9</v>
      </c>
    </row>
    <row r="1251" spans="1:2">
      <c r="A1251" s="2">
        <v>99</v>
      </c>
      <c r="B1251" s="2">
        <v>5.9</v>
      </c>
    </row>
    <row r="1252" spans="1:2">
      <c r="A1252" s="2">
        <v>99</v>
      </c>
      <c r="B1252" s="2">
        <v>5.9</v>
      </c>
    </row>
    <row r="1253" spans="1:2">
      <c r="A1253" s="2">
        <v>99</v>
      </c>
      <c r="B1253" s="2">
        <v>5.9</v>
      </c>
    </row>
    <row r="1254" spans="1:2">
      <c r="A1254" s="2">
        <v>99</v>
      </c>
      <c r="B1254" s="2">
        <v>5.8</v>
      </c>
    </row>
    <row r="1255" spans="1:2">
      <c r="A1255" s="2">
        <v>99</v>
      </c>
      <c r="B1255" s="2">
        <v>5.8</v>
      </c>
    </row>
    <row r="1256" spans="1:2">
      <c r="A1256" s="2">
        <v>99</v>
      </c>
      <c r="B1256" s="2">
        <v>5.8</v>
      </c>
    </row>
    <row r="1257" spans="1:2">
      <c r="A1257" s="2">
        <v>99</v>
      </c>
      <c r="B1257" s="2">
        <v>5.7</v>
      </c>
    </row>
    <row r="1258" spans="1:2">
      <c r="A1258" s="2">
        <v>99</v>
      </c>
      <c r="B1258" s="2">
        <v>5.7</v>
      </c>
    </row>
    <row r="1259" spans="1:2">
      <c r="A1259" s="2">
        <v>99</v>
      </c>
      <c r="B1259" s="2">
        <v>5.7</v>
      </c>
    </row>
    <row r="1260" spans="1:2">
      <c r="A1260" s="2">
        <v>99</v>
      </c>
      <c r="B1260" s="2">
        <v>5.6</v>
      </c>
    </row>
    <row r="1261" spans="1:2">
      <c r="A1261" s="2">
        <v>99</v>
      </c>
      <c r="B1261" s="2">
        <v>5.6</v>
      </c>
    </row>
    <row r="1262" spans="1:2">
      <c r="A1262" s="2">
        <v>99</v>
      </c>
      <c r="B1262" s="2">
        <v>5.5</v>
      </c>
    </row>
    <row r="1263" spans="1:2">
      <c r="A1263" s="2">
        <v>99</v>
      </c>
      <c r="B1263" s="2">
        <v>5.5</v>
      </c>
    </row>
    <row r="1264" spans="1:2">
      <c r="A1264" s="2">
        <v>99</v>
      </c>
      <c r="B1264" s="2">
        <v>5.4</v>
      </c>
    </row>
    <row r="1265" spans="1:2">
      <c r="A1265" s="2">
        <v>99</v>
      </c>
      <c r="B1265" s="2">
        <v>5.4</v>
      </c>
    </row>
    <row r="1266" spans="1:2">
      <c r="A1266" s="2">
        <v>99</v>
      </c>
      <c r="B1266" s="2">
        <v>5.4</v>
      </c>
    </row>
    <row r="1267" spans="1:2">
      <c r="A1267" s="5">
        <v>99</v>
      </c>
      <c r="B1267" s="5">
        <v>5.3</v>
      </c>
    </row>
    <row r="1268" spans="1:2">
      <c r="A1268" s="2">
        <v>99</v>
      </c>
      <c r="B1268" s="2">
        <v>5.3</v>
      </c>
    </row>
    <row r="1269" spans="1:2">
      <c r="A1269" s="2">
        <v>99</v>
      </c>
      <c r="B1269" s="2">
        <v>5.2</v>
      </c>
    </row>
    <row r="1270" spans="1:2">
      <c r="A1270" s="5">
        <v>99</v>
      </c>
      <c r="B1270" s="5">
        <v>5.2</v>
      </c>
    </row>
    <row r="1271" spans="1:2">
      <c r="A1271" s="2">
        <v>99</v>
      </c>
      <c r="B1271" s="2">
        <v>5.0999999999999996</v>
      </c>
    </row>
    <row r="1272" spans="1:2">
      <c r="A1272" s="5">
        <v>99</v>
      </c>
      <c r="B1272" s="5">
        <v>5.0999999999999996</v>
      </c>
    </row>
    <row r="1273" spans="1:2">
      <c r="A1273" s="2">
        <v>99</v>
      </c>
      <c r="B1273" s="2">
        <v>5.0999999999999996</v>
      </c>
    </row>
    <row r="1274" spans="1:2">
      <c r="A1274" s="5">
        <v>99</v>
      </c>
      <c r="B1274" s="5">
        <v>5.0999999999999996</v>
      </c>
    </row>
    <row r="1275" spans="1:2">
      <c r="A1275" s="5">
        <v>99</v>
      </c>
      <c r="B1275" s="5">
        <v>5</v>
      </c>
    </row>
    <row r="1276" spans="1:2">
      <c r="A1276" s="2">
        <v>99</v>
      </c>
      <c r="B1276" s="2">
        <v>4.9000000000000004</v>
      </c>
    </row>
    <row r="1277" spans="1:2">
      <c r="A1277" s="5">
        <v>99</v>
      </c>
      <c r="B1277" s="5">
        <v>4.9000000000000004</v>
      </c>
    </row>
    <row r="1278" spans="1:2">
      <c r="A1278" s="2">
        <v>99</v>
      </c>
      <c r="B1278" s="2">
        <v>4.9000000000000004</v>
      </c>
    </row>
    <row r="1279" spans="1:2">
      <c r="A1279" s="2">
        <v>99</v>
      </c>
      <c r="B1279" s="2">
        <v>4.8</v>
      </c>
    </row>
    <row r="1280" spans="1:2">
      <c r="A1280" s="2">
        <v>99</v>
      </c>
      <c r="B1280" s="2">
        <v>4.8</v>
      </c>
    </row>
    <row r="1281" spans="1:2">
      <c r="A1281" s="5">
        <v>99</v>
      </c>
      <c r="B1281" s="5">
        <v>4.7</v>
      </c>
    </row>
    <row r="1282" spans="1:2">
      <c r="A1282" s="5">
        <v>99</v>
      </c>
      <c r="B1282" s="5">
        <v>4.5999999999999996</v>
      </c>
    </row>
    <row r="1283" spans="1:2">
      <c r="A1283" s="5">
        <v>99</v>
      </c>
      <c r="B1283" s="5">
        <v>4.4000000000000004</v>
      </c>
    </row>
    <row r="1284" spans="1:2">
      <c r="A1284" s="5">
        <v>99</v>
      </c>
      <c r="B1284" s="5">
        <v>4.3</v>
      </c>
    </row>
    <row r="1285" spans="1:2">
      <c r="A1285" s="5">
        <v>99</v>
      </c>
      <c r="B1285" s="5">
        <v>4.2</v>
      </c>
    </row>
    <row r="1286" spans="1:2">
      <c r="A1286" s="5">
        <v>99</v>
      </c>
      <c r="B1286" s="5">
        <v>3.9</v>
      </c>
    </row>
    <row r="1287" spans="1:2">
      <c r="A1287" s="5">
        <v>99</v>
      </c>
      <c r="B1287" s="5">
        <v>3.5</v>
      </c>
    </row>
    <row r="1288" spans="1:2">
      <c r="A1288" s="5">
        <v>99</v>
      </c>
      <c r="B1288" s="5">
        <v>3</v>
      </c>
    </row>
    <row r="1289" spans="1:2">
      <c r="A1289" s="2">
        <v>100</v>
      </c>
      <c r="B1289" s="2">
        <v>8.1999999999999993</v>
      </c>
    </row>
    <row r="1290" spans="1:2">
      <c r="A1290" s="2">
        <v>100</v>
      </c>
      <c r="B1290" s="2">
        <v>8.1</v>
      </c>
    </row>
    <row r="1291" spans="1:2">
      <c r="A1291" s="2">
        <v>100</v>
      </c>
      <c r="B1291" s="2">
        <v>8</v>
      </c>
    </row>
    <row r="1292" spans="1:2">
      <c r="A1292" s="5">
        <v>100</v>
      </c>
      <c r="B1292" s="5">
        <v>7.8</v>
      </c>
    </row>
    <row r="1293" spans="1:2">
      <c r="A1293" s="5">
        <v>100</v>
      </c>
      <c r="B1293" s="5">
        <v>7.8</v>
      </c>
    </row>
    <row r="1294" spans="1:2">
      <c r="A1294" s="5">
        <v>100</v>
      </c>
      <c r="B1294" s="5">
        <v>7.8</v>
      </c>
    </row>
    <row r="1295" spans="1:2">
      <c r="A1295" s="5">
        <v>100</v>
      </c>
      <c r="B1295" s="5">
        <v>7.8</v>
      </c>
    </row>
    <row r="1296" spans="1:2">
      <c r="A1296" s="5">
        <v>100</v>
      </c>
      <c r="B1296" s="5">
        <v>7.7</v>
      </c>
    </row>
    <row r="1297" spans="1:2">
      <c r="A1297" s="5">
        <v>100</v>
      </c>
      <c r="B1297" s="5">
        <v>7.7</v>
      </c>
    </row>
    <row r="1298" spans="1:2">
      <c r="A1298" s="2">
        <v>100</v>
      </c>
      <c r="B1298" s="2">
        <v>7.6</v>
      </c>
    </row>
    <row r="1299" spans="1:2">
      <c r="A1299" s="2">
        <v>100</v>
      </c>
      <c r="B1299" s="2">
        <v>7.3</v>
      </c>
    </row>
    <row r="1300" spans="1:2">
      <c r="A1300" s="5">
        <v>100</v>
      </c>
      <c r="B1300" s="5">
        <v>7.3</v>
      </c>
    </row>
    <row r="1301" spans="1:2">
      <c r="A1301" s="5">
        <v>100</v>
      </c>
      <c r="B1301" s="5">
        <v>7.3</v>
      </c>
    </row>
    <row r="1302" spans="1:2">
      <c r="A1302" s="5">
        <v>100</v>
      </c>
      <c r="B1302" s="5">
        <v>7.3</v>
      </c>
    </row>
    <row r="1303" spans="1:2">
      <c r="A1303" s="5">
        <v>100</v>
      </c>
      <c r="B1303" s="5">
        <v>7.3</v>
      </c>
    </row>
    <row r="1304" spans="1:2">
      <c r="A1304" s="2">
        <v>100</v>
      </c>
      <c r="B1304" s="2">
        <v>7.2</v>
      </c>
    </row>
    <row r="1305" spans="1:2">
      <c r="A1305" s="5">
        <v>100</v>
      </c>
      <c r="B1305" s="5">
        <v>7.2</v>
      </c>
    </row>
    <row r="1306" spans="1:2">
      <c r="A1306" s="5">
        <v>100</v>
      </c>
      <c r="B1306" s="5">
        <v>7.2</v>
      </c>
    </row>
    <row r="1307" spans="1:2">
      <c r="A1307" s="2">
        <v>100</v>
      </c>
      <c r="B1307" s="2">
        <v>7.2</v>
      </c>
    </row>
    <row r="1308" spans="1:2">
      <c r="A1308" s="5">
        <v>100</v>
      </c>
      <c r="B1308" s="5">
        <v>7.2</v>
      </c>
    </row>
    <row r="1309" spans="1:2">
      <c r="A1309" s="2">
        <v>100</v>
      </c>
      <c r="B1309" s="2">
        <v>7.2</v>
      </c>
    </row>
    <row r="1310" spans="1:2">
      <c r="A1310" s="5">
        <v>100</v>
      </c>
      <c r="B1310" s="5">
        <v>7.1</v>
      </c>
    </row>
    <row r="1311" spans="1:2">
      <c r="A1311" s="5">
        <v>100</v>
      </c>
      <c r="B1311" s="5">
        <v>7.1</v>
      </c>
    </row>
    <row r="1312" spans="1:2">
      <c r="A1312" s="2">
        <v>100</v>
      </c>
      <c r="B1312" s="2">
        <v>7.1</v>
      </c>
    </row>
    <row r="1313" spans="1:2">
      <c r="A1313" s="5">
        <v>100</v>
      </c>
      <c r="B1313" s="5">
        <v>7.1</v>
      </c>
    </row>
    <row r="1314" spans="1:2">
      <c r="A1314" s="2">
        <v>100</v>
      </c>
      <c r="B1314" s="2">
        <v>7</v>
      </c>
    </row>
    <row r="1315" spans="1:2">
      <c r="A1315" s="2">
        <v>100</v>
      </c>
      <c r="B1315" s="2">
        <v>7</v>
      </c>
    </row>
    <row r="1316" spans="1:2">
      <c r="A1316" s="5">
        <v>100</v>
      </c>
      <c r="B1316" s="5">
        <v>6.9</v>
      </c>
    </row>
    <row r="1317" spans="1:2">
      <c r="A1317" s="5">
        <v>100</v>
      </c>
      <c r="B1317" s="5">
        <v>6.9</v>
      </c>
    </row>
    <row r="1318" spans="1:2">
      <c r="A1318" s="5">
        <v>100</v>
      </c>
      <c r="B1318" s="5">
        <v>6.8</v>
      </c>
    </row>
    <row r="1319" spans="1:2">
      <c r="A1319" s="5">
        <v>100</v>
      </c>
      <c r="B1319" s="5">
        <v>6.7</v>
      </c>
    </row>
    <row r="1320" spans="1:2">
      <c r="A1320" s="2">
        <v>100</v>
      </c>
      <c r="B1320" s="2">
        <v>6.7</v>
      </c>
    </row>
    <row r="1321" spans="1:2">
      <c r="A1321" s="5">
        <v>100</v>
      </c>
      <c r="B1321" s="5">
        <v>6.6</v>
      </c>
    </row>
    <row r="1322" spans="1:2">
      <c r="A1322" s="2">
        <v>100</v>
      </c>
      <c r="B1322" s="2">
        <v>6.6</v>
      </c>
    </row>
    <row r="1323" spans="1:2">
      <c r="A1323" s="2">
        <v>100</v>
      </c>
      <c r="B1323" s="2">
        <v>6.6</v>
      </c>
    </row>
    <row r="1324" spans="1:2">
      <c r="A1324" s="5">
        <v>100</v>
      </c>
      <c r="B1324" s="5">
        <v>6.6</v>
      </c>
    </row>
    <row r="1325" spans="1:2">
      <c r="A1325" s="2">
        <v>100</v>
      </c>
      <c r="B1325" s="2">
        <v>6.5</v>
      </c>
    </row>
    <row r="1326" spans="1:2">
      <c r="A1326" s="5">
        <v>100</v>
      </c>
      <c r="B1326" s="5">
        <v>6.5</v>
      </c>
    </row>
    <row r="1327" spans="1:2">
      <c r="A1327" s="5">
        <v>100</v>
      </c>
      <c r="B1327" s="5">
        <v>6.5</v>
      </c>
    </row>
    <row r="1328" spans="1:2">
      <c r="A1328" s="2">
        <v>100</v>
      </c>
      <c r="B1328" s="2">
        <v>6.4</v>
      </c>
    </row>
    <row r="1329" spans="1:2">
      <c r="A1329" s="5">
        <v>100</v>
      </c>
      <c r="B1329" s="5">
        <v>6.4</v>
      </c>
    </row>
    <row r="1330" spans="1:2">
      <c r="A1330" s="2">
        <v>100</v>
      </c>
      <c r="B1330" s="2">
        <v>6.4</v>
      </c>
    </row>
    <row r="1331" spans="1:2">
      <c r="A1331" s="5">
        <v>100</v>
      </c>
      <c r="B1331" s="5">
        <v>6.4</v>
      </c>
    </row>
    <row r="1332" spans="1:2">
      <c r="A1332" s="5">
        <v>100</v>
      </c>
      <c r="B1332" s="5">
        <v>6.4</v>
      </c>
    </row>
    <row r="1333" spans="1:2">
      <c r="A1333" s="2">
        <v>100</v>
      </c>
      <c r="B1333" s="2">
        <v>6.4</v>
      </c>
    </row>
    <row r="1334" spans="1:2">
      <c r="A1334" s="5">
        <v>100</v>
      </c>
      <c r="B1334" s="5">
        <v>6.3</v>
      </c>
    </row>
    <row r="1335" spans="1:2">
      <c r="A1335" s="2">
        <v>100</v>
      </c>
      <c r="B1335" s="2">
        <v>6.3</v>
      </c>
    </row>
    <row r="1336" spans="1:2">
      <c r="A1336" s="2">
        <v>100</v>
      </c>
      <c r="B1336" s="2">
        <v>6.3</v>
      </c>
    </row>
    <row r="1337" spans="1:2">
      <c r="A1337" s="2">
        <v>100</v>
      </c>
      <c r="B1337" s="2">
        <v>6.3</v>
      </c>
    </row>
    <row r="1338" spans="1:2">
      <c r="A1338" s="2">
        <v>100</v>
      </c>
      <c r="B1338" s="2">
        <v>6.3</v>
      </c>
    </row>
    <row r="1339" spans="1:2">
      <c r="A1339" s="5">
        <v>100</v>
      </c>
      <c r="B1339" s="5">
        <v>6.3</v>
      </c>
    </row>
    <row r="1340" spans="1:2">
      <c r="A1340" s="2">
        <v>100</v>
      </c>
      <c r="B1340" s="2">
        <v>6.2</v>
      </c>
    </row>
    <row r="1341" spans="1:2">
      <c r="A1341" s="2">
        <v>100</v>
      </c>
      <c r="B1341" s="2">
        <v>6.2</v>
      </c>
    </row>
    <row r="1342" spans="1:2">
      <c r="A1342" s="2">
        <v>100</v>
      </c>
      <c r="B1342" s="2">
        <v>6.2</v>
      </c>
    </row>
    <row r="1343" spans="1:2">
      <c r="A1343" s="5">
        <v>100</v>
      </c>
      <c r="B1343" s="5">
        <v>6.2</v>
      </c>
    </row>
    <row r="1344" spans="1:2">
      <c r="A1344" s="2">
        <v>100</v>
      </c>
      <c r="B1344" s="2">
        <v>6.2</v>
      </c>
    </row>
    <row r="1345" spans="1:2">
      <c r="A1345" s="2">
        <v>100</v>
      </c>
      <c r="B1345" s="2">
        <v>6.1</v>
      </c>
    </row>
    <row r="1346" spans="1:2">
      <c r="A1346" s="2">
        <v>100</v>
      </c>
      <c r="B1346" s="2">
        <v>6.1</v>
      </c>
    </row>
    <row r="1347" spans="1:2">
      <c r="A1347" s="2">
        <v>100</v>
      </c>
      <c r="B1347" s="2">
        <v>6.1</v>
      </c>
    </row>
    <row r="1348" spans="1:2">
      <c r="A1348" s="2">
        <v>100</v>
      </c>
      <c r="B1348" s="2">
        <v>6</v>
      </c>
    </row>
    <row r="1349" spans="1:2">
      <c r="A1349" s="2">
        <v>100</v>
      </c>
      <c r="B1349" s="2">
        <v>5.9</v>
      </c>
    </row>
    <row r="1350" spans="1:2">
      <c r="A1350" s="5">
        <v>100</v>
      </c>
      <c r="B1350" s="5">
        <v>5.9</v>
      </c>
    </row>
    <row r="1351" spans="1:2">
      <c r="A1351" s="2">
        <v>100</v>
      </c>
      <c r="B1351" s="2">
        <v>5.9</v>
      </c>
    </row>
    <row r="1352" spans="1:2">
      <c r="A1352" s="2">
        <v>100</v>
      </c>
      <c r="B1352" s="2">
        <v>5.9</v>
      </c>
    </row>
    <row r="1353" spans="1:2">
      <c r="A1353" s="5">
        <v>100</v>
      </c>
      <c r="B1353" s="5">
        <v>5.9</v>
      </c>
    </row>
    <row r="1354" spans="1:2">
      <c r="A1354" s="2">
        <v>100</v>
      </c>
      <c r="B1354" s="2">
        <v>5.8</v>
      </c>
    </row>
    <row r="1355" spans="1:2">
      <c r="A1355" s="5">
        <v>100</v>
      </c>
      <c r="B1355" s="5">
        <v>5.7</v>
      </c>
    </row>
    <row r="1356" spans="1:2">
      <c r="A1356" s="5">
        <v>100</v>
      </c>
      <c r="B1356" s="5">
        <v>5.7</v>
      </c>
    </row>
    <row r="1357" spans="1:2">
      <c r="A1357" s="5">
        <v>100</v>
      </c>
      <c r="B1357" s="5">
        <v>5.7</v>
      </c>
    </row>
    <row r="1358" spans="1:2">
      <c r="A1358" s="2">
        <v>100</v>
      </c>
      <c r="B1358" s="2">
        <v>5.7</v>
      </c>
    </row>
    <row r="1359" spans="1:2">
      <c r="A1359" s="5">
        <v>100</v>
      </c>
      <c r="B1359" s="5">
        <v>5.7</v>
      </c>
    </row>
    <row r="1360" spans="1:2">
      <c r="A1360" s="5">
        <v>100</v>
      </c>
      <c r="B1360" s="5">
        <v>5.7</v>
      </c>
    </row>
    <row r="1361" spans="1:2">
      <c r="A1361" s="2">
        <v>100</v>
      </c>
      <c r="B1361" s="2">
        <v>5.5</v>
      </c>
    </row>
    <row r="1362" spans="1:2">
      <c r="A1362" s="2">
        <v>100</v>
      </c>
      <c r="B1362" s="2">
        <v>5.5</v>
      </c>
    </row>
    <row r="1363" spans="1:2">
      <c r="A1363" s="5">
        <v>100</v>
      </c>
      <c r="B1363" s="5">
        <v>5.5</v>
      </c>
    </row>
    <row r="1364" spans="1:2">
      <c r="A1364" s="2">
        <v>100</v>
      </c>
      <c r="B1364" s="2">
        <v>5.5</v>
      </c>
    </row>
    <row r="1365" spans="1:2">
      <c r="A1365" s="2">
        <v>100</v>
      </c>
      <c r="B1365" s="2">
        <v>5.5</v>
      </c>
    </row>
    <row r="1366" spans="1:2">
      <c r="A1366" s="5">
        <v>100</v>
      </c>
      <c r="B1366" s="5">
        <v>5.4</v>
      </c>
    </row>
    <row r="1367" spans="1:2">
      <c r="A1367" s="2">
        <v>100</v>
      </c>
      <c r="B1367" s="2">
        <v>5.4</v>
      </c>
    </row>
    <row r="1368" spans="1:2">
      <c r="A1368" s="5">
        <v>100</v>
      </c>
      <c r="B1368" s="5">
        <v>5.4</v>
      </c>
    </row>
    <row r="1369" spans="1:2">
      <c r="A1369" s="2">
        <v>100</v>
      </c>
      <c r="B1369" s="2">
        <v>5.4</v>
      </c>
    </row>
    <row r="1370" spans="1:2">
      <c r="A1370" s="5">
        <v>100</v>
      </c>
      <c r="B1370" s="5">
        <v>5.4</v>
      </c>
    </row>
    <row r="1371" spans="1:2">
      <c r="A1371" s="5">
        <v>100</v>
      </c>
      <c r="B1371" s="5">
        <v>5.4</v>
      </c>
    </row>
    <row r="1372" spans="1:2">
      <c r="A1372" s="2">
        <v>100</v>
      </c>
      <c r="B1372" s="2">
        <v>5.3</v>
      </c>
    </row>
    <row r="1373" spans="1:2">
      <c r="A1373" s="2">
        <v>100</v>
      </c>
      <c r="B1373" s="2">
        <v>5.2</v>
      </c>
    </row>
    <row r="1374" spans="1:2">
      <c r="A1374" s="2">
        <v>100</v>
      </c>
      <c r="B1374" s="2">
        <v>5.0999999999999996</v>
      </c>
    </row>
    <row r="1375" spans="1:2">
      <c r="A1375" s="2">
        <v>100</v>
      </c>
      <c r="B1375" s="2">
        <v>4.9000000000000004</v>
      </c>
    </row>
    <row r="1376" spans="1:2">
      <c r="A1376" s="2">
        <v>100</v>
      </c>
      <c r="B1376" s="2">
        <v>4.9000000000000004</v>
      </c>
    </row>
    <row r="1377" spans="1:2">
      <c r="A1377" s="5">
        <v>100</v>
      </c>
      <c r="B1377" s="5">
        <v>4.9000000000000004</v>
      </c>
    </row>
    <row r="1378" spans="1:2">
      <c r="A1378" s="2">
        <v>100</v>
      </c>
      <c r="B1378" s="2">
        <v>4.9000000000000004</v>
      </c>
    </row>
    <row r="1379" spans="1:2">
      <c r="A1379" s="5">
        <v>100</v>
      </c>
      <c r="B1379" s="5">
        <v>4.8</v>
      </c>
    </row>
    <row r="1380" spans="1:2">
      <c r="A1380" s="2">
        <v>100</v>
      </c>
      <c r="B1380" s="2">
        <v>4.8</v>
      </c>
    </row>
    <row r="1381" spans="1:2">
      <c r="A1381" s="5">
        <v>100</v>
      </c>
      <c r="B1381" s="5">
        <v>4.7</v>
      </c>
    </row>
    <row r="1382" spans="1:2">
      <c r="A1382" s="2">
        <v>100</v>
      </c>
      <c r="B1382" s="2">
        <v>4.7</v>
      </c>
    </row>
    <row r="1383" spans="1:2">
      <c r="A1383" s="2">
        <v>100</v>
      </c>
      <c r="B1383" s="2">
        <v>4.5999999999999996</v>
      </c>
    </row>
    <row r="1384" spans="1:2">
      <c r="A1384" s="2">
        <v>100</v>
      </c>
      <c r="B1384" s="2">
        <v>4.5</v>
      </c>
    </row>
    <row r="1385" spans="1:2">
      <c r="A1385" s="2">
        <v>100</v>
      </c>
      <c r="B1385" s="2">
        <v>4.5</v>
      </c>
    </row>
    <row r="1386" spans="1:2">
      <c r="A1386" s="5">
        <v>100</v>
      </c>
      <c r="B1386" s="5">
        <v>4.5</v>
      </c>
    </row>
    <row r="1387" spans="1:2">
      <c r="A1387" s="2">
        <v>100</v>
      </c>
      <c r="B1387" s="2">
        <v>4.3</v>
      </c>
    </row>
    <row r="1388" spans="1:2">
      <c r="A1388" s="5">
        <v>100</v>
      </c>
      <c r="B1388" s="5">
        <v>4.0999999999999996</v>
      </c>
    </row>
    <row r="1389" spans="1:2">
      <c r="A1389" s="2">
        <v>100</v>
      </c>
      <c r="B1389" s="2">
        <v>3.6</v>
      </c>
    </row>
    <row r="1390" spans="1:2">
      <c r="A1390" s="2">
        <v>100</v>
      </c>
      <c r="B1390" s="2">
        <v>3.5</v>
      </c>
    </row>
    <row r="1391" spans="1:2">
      <c r="A1391" s="2">
        <v>100</v>
      </c>
      <c r="B1391" s="2">
        <v>2.7</v>
      </c>
    </row>
    <row r="1392" spans="1:2">
      <c r="A1392" s="5">
        <v>101</v>
      </c>
      <c r="B1392" s="5">
        <v>8.6</v>
      </c>
    </row>
    <row r="1393" spans="1:2">
      <c r="A1393" s="5">
        <v>101</v>
      </c>
      <c r="B1393" s="5">
        <v>8.1</v>
      </c>
    </row>
    <row r="1394" spans="1:2">
      <c r="A1394" s="2">
        <v>101</v>
      </c>
      <c r="B1394" s="2">
        <v>7.9</v>
      </c>
    </row>
    <row r="1395" spans="1:2">
      <c r="A1395" s="2">
        <v>101</v>
      </c>
      <c r="B1395" s="2">
        <v>7.9</v>
      </c>
    </row>
    <row r="1396" spans="1:2">
      <c r="A1396" s="5">
        <v>101</v>
      </c>
      <c r="B1396" s="5">
        <v>7.9</v>
      </c>
    </row>
    <row r="1397" spans="1:2">
      <c r="A1397" s="2">
        <v>101</v>
      </c>
      <c r="B1397" s="2">
        <v>7.8</v>
      </c>
    </row>
    <row r="1398" spans="1:2">
      <c r="A1398" s="2">
        <v>101</v>
      </c>
      <c r="B1398" s="2">
        <v>7.8</v>
      </c>
    </row>
    <row r="1399" spans="1:2">
      <c r="A1399" s="2">
        <v>101</v>
      </c>
      <c r="B1399" s="2">
        <v>7.8</v>
      </c>
    </row>
    <row r="1400" spans="1:2">
      <c r="A1400" s="5">
        <v>101</v>
      </c>
      <c r="B1400" s="5">
        <v>7.7</v>
      </c>
    </row>
    <row r="1401" spans="1:2">
      <c r="A1401" s="2">
        <v>101</v>
      </c>
      <c r="B1401" s="2">
        <v>7.7</v>
      </c>
    </row>
    <row r="1402" spans="1:2">
      <c r="A1402" s="5">
        <v>101</v>
      </c>
      <c r="B1402" s="5">
        <v>7.7</v>
      </c>
    </row>
    <row r="1403" spans="1:2">
      <c r="A1403" s="2">
        <v>101</v>
      </c>
      <c r="B1403" s="2">
        <v>7.6</v>
      </c>
    </row>
    <row r="1404" spans="1:2">
      <c r="A1404" s="2">
        <v>101</v>
      </c>
      <c r="B1404" s="2">
        <v>7.6</v>
      </c>
    </row>
    <row r="1405" spans="1:2">
      <c r="A1405" s="5">
        <v>101</v>
      </c>
      <c r="B1405" s="5">
        <v>7.5</v>
      </c>
    </row>
    <row r="1406" spans="1:2">
      <c r="A1406" s="5">
        <v>101</v>
      </c>
      <c r="B1406" s="5">
        <v>7.5</v>
      </c>
    </row>
    <row r="1407" spans="1:2">
      <c r="A1407" s="5">
        <v>101</v>
      </c>
      <c r="B1407" s="5">
        <v>7.5</v>
      </c>
    </row>
    <row r="1408" spans="1:2">
      <c r="A1408" s="5">
        <v>101</v>
      </c>
      <c r="B1408" s="5">
        <v>7.5</v>
      </c>
    </row>
    <row r="1409" spans="1:2">
      <c r="A1409" s="5">
        <v>101</v>
      </c>
      <c r="B1409" s="5">
        <v>7.4</v>
      </c>
    </row>
    <row r="1410" spans="1:2">
      <c r="A1410" s="2">
        <v>101</v>
      </c>
      <c r="B1410" s="2">
        <v>7.3</v>
      </c>
    </row>
    <row r="1411" spans="1:2">
      <c r="A1411" s="5">
        <v>101</v>
      </c>
      <c r="B1411" s="5">
        <v>7.2</v>
      </c>
    </row>
    <row r="1412" spans="1:2">
      <c r="A1412" s="2">
        <v>101</v>
      </c>
      <c r="B1412" s="2">
        <v>7.1</v>
      </c>
    </row>
    <row r="1413" spans="1:2">
      <c r="A1413" s="5">
        <v>101</v>
      </c>
      <c r="B1413" s="5">
        <v>7.1</v>
      </c>
    </row>
    <row r="1414" spans="1:2">
      <c r="A1414" s="2">
        <v>101</v>
      </c>
      <c r="B1414" s="2">
        <v>7.1</v>
      </c>
    </row>
    <row r="1415" spans="1:2">
      <c r="A1415" s="5">
        <v>101</v>
      </c>
      <c r="B1415" s="5">
        <v>7.1</v>
      </c>
    </row>
    <row r="1416" spans="1:2">
      <c r="A1416" s="2">
        <v>101</v>
      </c>
      <c r="B1416" s="2">
        <v>7.1</v>
      </c>
    </row>
    <row r="1417" spans="1:2">
      <c r="A1417" s="2">
        <v>101</v>
      </c>
      <c r="B1417" s="2">
        <v>7</v>
      </c>
    </row>
    <row r="1418" spans="1:2">
      <c r="A1418" s="2">
        <v>101</v>
      </c>
      <c r="B1418" s="2">
        <v>7</v>
      </c>
    </row>
    <row r="1419" spans="1:2">
      <c r="A1419" s="5">
        <v>101</v>
      </c>
      <c r="B1419" s="5">
        <v>7</v>
      </c>
    </row>
    <row r="1420" spans="1:2">
      <c r="A1420" s="5">
        <v>101</v>
      </c>
      <c r="B1420" s="5">
        <v>7</v>
      </c>
    </row>
    <row r="1421" spans="1:2">
      <c r="A1421" s="2">
        <v>101</v>
      </c>
      <c r="B1421" s="2">
        <v>6.9</v>
      </c>
    </row>
    <row r="1422" spans="1:2">
      <c r="A1422" s="2">
        <v>101</v>
      </c>
      <c r="B1422" s="2">
        <v>6.9</v>
      </c>
    </row>
    <row r="1423" spans="1:2">
      <c r="A1423" s="2">
        <v>101</v>
      </c>
      <c r="B1423" s="2">
        <v>6.9</v>
      </c>
    </row>
    <row r="1424" spans="1:2">
      <c r="A1424" s="5">
        <v>101</v>
      </c>
      <c r="B1424" s="5">
        <v>6.9</v>
      </c>
    </row>
    <row r="1425" spans="1:2">
      <c r="A1425" s="5">
        <v>101</v>
      </c>
      <c r="B1425" s="5">
        <v>6.8</v>
      </c>
    </row>
    <row r="1426" spans="1:2">
      <c r="A1426" s="2">
        <v>101</v>
      </c>
      <c r="B1426" s="2">
        <v>6.8</v>
      </c>
    </row>
    <row r="1427" spans="1:2">
      <c r="A1427" s="5">
        <v>101</v>
      </c>
      <c r="B1427" s="5">
        <v>6.8</v>
      </c>
    </row>
    <row r="1428" spans="1:2">
      <c r="A1428" s="2">
        <v>101</v>
      </c>
      <c r="B1428" s="2">
        <v>6.7</v>
      </c>
    </row>
    <row r="1429" spans="1:2">
      <c r="A1429" s="2">
        <v>101</v>
      </c>
      <c r="B1429" s="2">
        <v>6.7</v>
      </c>
    </row>
    <row r="1430" spans="1:2">
      <c r="A1430" s="5">
        <v>101</v>
      </c>
      <c r="B1430" s="5">
        <v>6.7</v>
      </c>
    </row>
    <row r="1431" spans="1:2">
      <c r="A1431" s="2">
        <v>101</v>
      </c>
      <c r="B1431" s="2">
        <v>6.6</v>
      </c>
    </row>
    <row r="1432" spans="1:2">
      <c r="A1432" s="2">
        <v>101</v>
      </c>
      <c r="B1432" s="2">
        <v>6.6</v>
      </c>
    </row>
    <row r="1433" spans="1:2">
      <c r="A1433" s="2">
        <v>101</v>
      </c>
      <c r="B1433" s="2">
        <v>6.6</v>
      </c>
    </row>
    <row r="1434" spans="1:2">
      <c r="A1434" s="5">
        <v>101</v>
      </c>
      <c r="B1434" s="5">
        <v>6.5</v>
      </c>
    </row>
    <row r="1435" spans="1:2">
      <c r="A1435" s="5">
        <v>101</v>
      </c>
      <c r="B1435" s="5">
        <v>6.5</v>
      </c>
    </row>
    <row r="1436" spans="1:2">
      <c r="A1436" s="5">
        <v>101</v>
      </c>
      <c r="B1436" s="5">
        <v>6.5</v>
      </c>
    </row>
    <row r="1437" spans="1:2">
      <c r="A1437" s="5">
        <v>101</v>
      </c>
      <c r="B1437" s="5">
        <v>6.5</v>
      </c>
    </row>
    <row r="1438" spans="1:2">
      <c r="A1438" s="2">
        <v>101</v>
      </c>
      <c r="B1438" s="2">
        <v>6.5</v>
      </c>
    </row>
    <row r="1439" spans="1:2">
      <c r="A1439" s="2">
        <v>101</v>
      </c>
      <c r="B1439" s="2">
        <v>6.5</v>
      </c>
    </row>
    <row r="1440" spans="1:2">
      <c r="A1440" s="5">
        <v>101</v>
      </c>
      <c r="B1440" s="5">
        <v>6.5</v>
      </c>
    </row>
    <row r="1441" spans="1:2">
      <c r="A1441" s="5">
        <v>101</v>
      </c>
      <c r="B1441" s="5">
        <v>6.4</v>
      </c>
    </row>
    <row r="1442" spans="1:2">
      <c r="A1442" s="2">
        <v>101</v>
      </c>
      <c r="B1442" s="2">
        <v>6.4</v>
      </c>
    </row>
    <row r="1443" spans="1:2">
      <c r="A1443" s="5">
        <v>101</v>
      </c>
      <c r="B1443" s="5">
        <v>6.4</v>
      </c>
    </row>
    <row r="1444" spans="1:2">
      <c r="A1444" s="5">
        <v>101</v>
      </c>
      <c r="B1444" s="5">
        <v>6.4</v>
      </c>
    </row>
    <row r="1445" spans="1:2">
      <c r="A1445" s="5">
        <v>101</v>
      </c>
      <c r="B1445" s="5">
        <v>6.4</v>
      </c>
    </row>
    <row r="1446" spans="1:2">
      <c r="A1446" s="5">
        <v>101</v>
      </c>
      <c r="B1446" s="5">
        <v>6.4</v>
      </c>
    </row>
    <row r="1447" spans="1:2">
      <c r="A1447" s="5">
        <v>101</v>
      </c>
      <c r="B1447" s="5">
        <v>6.3</v>
      </c>
    </row>
    <row r="1448" spans="1:2">
      <c r="A1448" s="2">
        <v>101</v>
      </c>
      <c r="B1448" s="2">
        <v>6.3</v>
      </c>
    </row>
    <row r="1449" spans="1:2">
      <c r="A1449" s="5">
        <v>101</v>
      </c>
      <c r="B1449" s="5">
        <v>6.2</v>
      </c>
    </row>
    <row r="1450" spans="1:2">
      <c r="A1450" s="5">
        <v>101</v>
      </c>
      <c r="B1450" s="5">
        <v>6.2</v>
      </c>
    </row>
    <row r="1451" spans="1:2">
      <c r="A1451" s="2">
        <v>101</v>
      </c>
      <c r="B1451" s="2">
        <v>6.2</v>
      </c>
    </row>
    <row r="1452" spans="1:2">
      <c r="A1452" s="2">
        <v>101</v>
      </c>
      <c r="B1452" s="2">
        <v>6.2</v>
      </c>
    </row>
    <row r="1453" spans="1:2">
      <c r="A1453" s="2">
        <v>101</v>
      </c>
      <c r="B1453" s="2">
        <v>6.1</v>
      </c>
    </row>
    <row r="1454" spans="1:2">
      <c r="A1454" s="2">
        <v>101</v>
      </c>
      <c r="B1454" s="2">
        <v>6.1</v>
      </c>
    </row>
    <row r="1455" spans="1:2">
      <c r="A1455" s="5">
        <v>101</v>
      </c>
      <c r="B1455" s="5">
        <v>6.1</v>
      </c>
    </row>
    <row r="1456" spans="1:2">
      <c r="A1456" s="2">
        <v>101</v>
      </c>
      <c r="B1456" s="2">
        <v>6.1</v>
      </c>
    </row>
    <row r="1457" spans="1:2">
      <c r="A1457" s="5">
        <v>101</v>
      </c>
      <c r="B1457" s="5">
        <v>6.1</v>
      </c>
    </row>
    <row r="1458" spans="1:2">
      <c r="A1458" s="5">
        <v>101</v>
      </c>
      <c r="B1458" s="5">
        <v>6.1</v>
      </c>
    </row>
    <row r="1459" spans="1:2">
      <c r="A1459" s="5">
        <v>101</v>
      </c>
      <c r="B1459" s="5">
        <v>6.1</v>
      </c>
    </row>
    <row r="1460" spans="1:2">
      <c r="A1460" s="5">
        <v>101</v>
      </c>
      <c r="B1460" s="5">
        <v>6.1</v>
      </c>
    </row>
    <row r="1461" spans="1:2">
      <c r="A1461" s="2">
        <v>101</v>
      </c>
      <c r="B1461" s="2">
        <v>6.1</v>
      </c>
    </row>
    <row r="1462" spans="1:2">
      <c r="A1462" s="2">
        <v>101</v>
      </c>
      <c r="B1462" s="2">
        <v>6</v>
      </c>
    </row>
    <row r="1463" spans="1:2">
      <c r="A1463" s="5">
        <v>101</v>
      </c>
      <c r="B1463" s="5">
        <v>6</v>
      </c>
    </row>
    <row r="1464" spans="1:2">
      <c r="A1464" s="5">
        <v>101</v>
      </c>
      <c r="B1464" s="5">
        <v>5.9</v>
      </c>
    </row>
    <row r="1465" spans="1:2">
      <c r="A1465" s="5">
        <v>101</v>
      </c>
      <c r="B1465" s="5">
        <v>5.9</v>
      </c>
    </row>
    <row r="1466" spans="1:2">
      <c r="A1466" s="5">
        <v>101</v>
      </c>
      <c r="B1466" s="5">
        <v>5.9</v>
      </c>
    </row>
    <row r="1467" spans="1:2">
      <c r="A1467" s="2">
        <v>101</v>
      </c>
      <c r="B1467" s="2">
        <v>5.9</v>
      </c>
    </row>
    <row r="1468" spans="1:2">
      <c r="A1468" s="2">
        <v>101</v>
      </c>
      <c r="B1468" s="2">
        <v>5.9</v>
      </c>
    </row>
    <row r="1469" spans="1:2">
      <c r="A1469" s="2">
        <v>101</v>
      </c>
      <c r="B1469" s="2">
        <v>5.8</v>
      </c>
    </row>
    <row r="1470" spans="1:2">
      <c r="A1470" s="2">
        <v>101</v>
      </c>
      <c r="B1470" s="2">
        <v>5.8</v>
      </c>
    </row>
    <row r="1471" spans="1:2">
      <c r="A1471" s="5">
        <v>101</v>
      </c>
      <c r="B1471" s="5">
        <v>5.8</v>
      </c>
    </row>
    <row r="1472" spans="1:2">
      <c r="A1472" s="2">
        <v>101</v>
      </c>
      <c r="B1472" s="2">
        <v>5.7</v>
      </c>
    </row>
    <row r="1473" spans="1:2">
      <c r="A1473" s="5">
        <v>101</v>
      </c>
      <c r="B1473" s="5">
        <v>5.7</v>
      </c>
    </row>
    <row r="1474" spans="1:2">
      <c r="A1474" s="5">
        <v>101</v>
      </c>
      <c r="B1474" s="5">
        <v>5.7</v>
      </c>
    </row>
    <row r="1475" spans="1:2">
      <c r="A1475" s="2">
        <v>101</v>
      </c>
      <c r="B1475" s="2">
        <v>5.6</v>
      </c>
    </row>
    <row r="1476" spans="1:2">
      <c r="A1476" s="5">
        <v>101</v>
      </c>
      <c r="B1476" s="5">
        <v>5.6</v>
      </c>
    </row>
    <row r="1477" spans="1:2">
      <c r="A1477" s="5">
        <v>101</v>
      </c>
      <c r="B1477" s="5">
        <v>5.6</v>
      </c>
    </row>
    <row r="1478" spans="1:2">
      <c r="A1478" s="2">
        <v>101</v>
      </c>
      <c r="B1478" s="2">
        <v>5.6</v>
      </c>
    </row>
    <row r="1479" spans="1:2">
      <c r="A1479" s="5">
        <v>101</v>
      </c>
      <c r="B1479" s="5">
        <v>5.5</v>
      </c>
    </row>
    <row r="1480" spans="1:2">
      <c r="A1480" s="2">
        <v>101</v>
      </c>
      <c r="B1480" s="2">
        <v>5.5</v>
      </c>
    </row>
    <row r="1481" spans="1:2">
      <c r="A1481" s="2">
        <v>101</v>
      </c>
      <c r="B1481" s="2">
        <v>5.5</v>
      </c>
    </row>
    <row r="1482" spans="1:2">
      <c r="A1482" s="5">
        <v>101</v>
      </c>
      <c r="B1482" s="5">
        <v>5.5</v>
      </c>
    </row>
    <row r="1483" spans="1:2">
      <c r="A1483" s="2">
        <v>101</v>
      </c>
      <c r="B1483" s="2">
        <v>5.5</v>
      </c>
    </row>
    <row r="1484" spans="1:2">
      <c r="A1484" s="2">
        <v>101</v>
      </c>
      <c r="B1484" s="2">
        <v>5.5</v>
      </c>
    </row>
    <row r="1485" spans="1:2">
      <c r="A1485" s="5">
        <v>101</v>
      </c>
      <c r="B1485" s="5">
        <v>5.5</v>
      </c>
    </row>
    <row r="1486" spans="1:2">
      <c r="A1486" s="2">
        <v>101</v>
      </c>
      <c r="B1486" s="2">
        <v>5.4</v>
      </c>
    </row>
    <row r="1487" spans="1:2">
      <c r="A1487" s="5">
        <v>101</v>
      </c>
      <c r="B1487" s="5">
        <v>5.4</v>
      </c>
    </row>
    <row r="1488" spans="1:2">
      <c r="A1488" s="5">
        <v>101</v>
      </c>
      <c r="B1488" s="5">
        <v>5.3</v>
      </c>
    </row>
    <row r="1489" spans="1:2">
      <c r="A1489" s="5">
        <v>101</v>
      </c>
      <c r="B1489" s="5">
        <v>5.2</v>
      </c>
    </row>
    <row r="1490" spans="1:2">
      <c r="A1490" s="5">
        <v>101</v>
      </c>
      <c r="B1490" s="5">
        <v>5.0999999999999996</v>
      </c>
    </row>
    <row r="1491" spans="1:2">
      <c r="A1491" s="5">
        <v>101</v>
      </c>
      <c r="B1491" s="5">
        <v>5.0999999999999996</v>
      </c>
    </row>
    <row r="1492" spans="1:2">
      <c r="A1492" s="5">
        <v>101</v>
      </c>
      <c r="B1492" s="5">
        <v>5.0999999999999996</v>
      </c>
    </row>
    <row r="1493" spans="1:2">
      <c r="A1493" s="5">
        <v>101</v>
      </c>
      <c r="B1493" s="5">
        <v>5.0999999999999996</v>
      </c>
    </row>
    <row r="1494" spans="1:2">
      <c r="A1494" s="2">
        <v>101</v>
      </c>
      <c r="B1494" s="2">
        <v>5</v>
      </c>
    </row>
    <row r="1495" spans="1:2">
      <c r="A1495" s="2">
        <v>101</v>
      </c>
      <c r="B1495" s="2">
        <v>4.7</v>
      </c>
    </row>
    <row r="1496" spans="1:2">
      <c r="A1496" s="5">
        <v>101</v>
      </c>
      <c r="B1496" s="5">
        <v>4.7</v>
      </c>
    </row>
    <row r="1497" spans="1:2">
      <c r="A1497" s="5">
        <v>101</v>
      </c>
      <c r="B1497" s="5">
        <v>4.5999999999999996</v>
      </c>
    </row>
    <row r="1498" spans="1:2">
      <c r="A1498" s="5">
        <v>101</v>
      </c>
      <c r="B1498" s="5">
        <v>4.5999999999999996</v>
      </c>
    </row>
    <row r="1499" spans="1:2">
      <c r="A1499" s="2">
        <v>101</v>
      </c>
      <c r="B1499" s="2">
        <v>4.4000000000000004</v>
      </c>
    </row>
    <row r="1500" spans="1:2">
      <c r="A1500" s="5">
        <v>101</v>
      </c>
      <c r="B1500" s="5">
        <v>4.3</v>
      </c>
    </row>
    <row r="1501" spans="1:2">
      <c r="A1501" s="5">
        <v>101</v>
      </c>
      <c r="B1501" s="5">
        <v>3.3</v>
      </c>
    </row>
    <row r="1502" spans="1:2">
      <c r="A1502" s="5">
        <v>102</v>
      </c>
      <c r="B1502" s="5">
        <v>8.5</v>
      </c>
    </row>
    <row r="1503" spans="1:2">
      <c r="A1503" s="5">
        <v>102</v>
      </c>
      <c r="B1503" s="5">
        <v>8.4</v>
      </c>
    </row>
    <row r="1504" spans="1:2">
      <c r="A1504" s="2">
        <v>102</v>
      </c>
      <c r="B1504" s="2">
        <v>8.1</v>
      </c>
    </row>
    <row r="1505" spans="1:2">
      <c r="A1505" s="5">
        <v>102</v>
      </c>
      <c r="B1505" s="5">
        <v>8</v>
      </c>
    </row>
    <row r="1506" spans="1:2">
      <c r="A1506" s="2">
        <v>102</v>
      </c>
      <c r="B1506" s="2">
        <v>7.9</v>
      </c>
    </row>
    <row r="1507" spans="1:2">
      <c r="A1507" s="5">
        <v>102</v>
      </c>
      <c r="B1507" s="5">
        <v>7.9</v>
      </c>
    </row>
    <row r="1508" spans="1:2">
      <c r="A1508" s="2">
        <v>102</v>
      </c>
      <c r="B1508" s="2">
        <v>7.8</v>
      </c>
    </row>
    <row r="1509" spans="1:2">
      <c r="A1509" s="2">
        <v>102</v>
      </c>
      <c r="B1509" s="2">
        <v>7.7</v>
      </c>
    </row>
    <row r="1510" spans="1:2">
      <c r="A1510" s="2">
        <v>102</v>
      </c>
      <c r="B1510" s="2">
        <v>7.6</v>
      </c>
    </row>
    <row r="1511" spans="1:2">
      <c r="A1511" s="5">
        <v>102</v>
      </c>
      <c r="B1511" s="5">
        <v>7.6</v>
      </c>
    </row>
    <row r="1512" spans="1:2">
      <c r="A1512" s="5">
        <v>102</v>
      </c>
      <c r="B1512" s="5">
        <v>7.6</v>
      </c>
    </row>
    <row r="1513" spans="1:2">
      <c r="A1513" s="2">
        <v>102</v>
      </c>
      <c r="B1513" s="2">
        <v>7.6</v>
      </c>
    </row>
    <row r="1514" spans="1:2">
      <c r="A1514" s="2">
        <v>102</v>
      </c>
      <c r="B1514" s="2">
        <v>7.6</v>
      </c>
    </row>
    <row r="1515" spans="1:2">
      <c r="A1515" s="5">
        <v>102</v>
      </c>
      <c r="B1515" s="5">
        <v>7.3</v>
      </c>
    </row>
    <row r="1516" spans="1:2">
      <c r="A1516" s="2">
        <v>102</v>
      </c>
      <c r="B1516" s="2">
        <v>7.3</v>
      </c>
    </row>
    <row r="1517" spans="1:2">
      <c r="A1517" s="5">
        <v>102</v>
      </c>
      <c r="B1517" s="5">
        <v>7.3</v>
      </c>
    </row>
    <row r="1518" spans="1:2">
      <c r="A1518" s="2">
        <v>102</v>
      </c>
      <c r="B1518" s="2">
        <v>7.2</v>
      </c>
    </row>
    <row r="1519" spans="1:2">
      <c r="A1519" s="5">
        <v>102</v>
      </c>
      <c r="B1519" s="5">
        <v>7.1</v>
      </c>
    </row>
    <row r="1520" spans="1:2">
      <c r="A1520" s="2">
        <v>102</v>
      </c>
      <c r="B1520" s="2">
        <v>7.1</v>
      </c>
    </row>
    <row r="1521" spans="1:2">
      <c r="A1521" s="5">
        <v>102</v>
      </c>
      <c r="B1521" s="5">
        <v>7.1</v>
      </c>
    </row>
    <row r="1522" spans="1:2">
      <c r="A1522" s="2">
        <v>102</v>
      </c>
      <c r="B1522" s="2">
        <v>6.9</v>
      </c>
    </row>
    <row r="1523" spans="1:2">
      <c r="A1523" s="2">
        <v>102</v>
      </c>
      <c r="B1523" s="2">
        <v>6.9</v>
      </c>
    </row>
    <row r="1524" spans="1:2">
      <c r="A1524" s="5">
        <v>102</v>
      </c>
      <c r="B1524" s="5">
        <v>6.8</v>
      </c>
    </row>
    <row r="1525" spans="1:2">
      <c r="A1525" s="5">
        <v>102</v>
      </c>
      <c r="B1525" s="5">
        <v>6.8</v>
      </c>
    </row>
    <row r="1526" spans="1:2">
      <c r="A1526" s="5">
        <v>102</v>
      </c>
      <c r="B1526" s="5">
        <v>6.8</v>
      </c>
    </row>
    <row r="1527" spans="1:2">
      <c r="A1527" s="5">
        <v>102</v>
      </c>
      <c r="B1527" s="5">
        <v>6.7</v>
      </c>
    </row>
    <row r="1528" spans="1:2">
      <c r="A1528" s="5">
        <v>102</v>
      </c>
      <c r="B1528" s="5">
        <v>6.7</v>
      </c>
    </row>
    <row r="1529" spans="1:2">
      <c r="A1529" s="2">
        <v>102</v>
      </c>
      <c r="B1529" s="2">
        <v>6.7</v>
      </c>
    </row>
    <row r="1530" spans="1:2">
      <c r="A1530" s="5">
        <v>102</v>
      </c>
      <c r="B1530" s="5">
        <v>6.6</v>
      </c>
    </row>
    <row r="1531" spans="1:2">
      <c r="A1531" s="2">
        <v>102</v>
      </c>
      <c r="B1531" s="2">
        <v>6.6</v>
      </c>
    </row>
    <row r="1532" spans="1:2">
      <c r="A1532" s="5">
        <v>102</v>
      </c>
      <c r="B1532" s="5">
        <v>6.6</v>
      </c>
    </row>
    <row r="1533" spans="1:2">
      <c r="A1533" s="5">
        <v>102</v>
      </c>
      <c r="B1533" s="5">
        <v>6.6</v>
      </c>
    </row>
    <row r="1534" spans="1:2">
      <c r="A1534" s="5">
        <v>102</v>
      </c>
      <c r="B1534" s="5">
        <v>6.6</v>
      </c>
    </row>
    <row r="1535" spans="1:2">
      <c r="A1535" s="5">
        <v>102</v>
      </c>
      <c r="B1535" s="5">
        <v>6.6</v>
      </c>
    </row>
    <row r="1536" spans="1:2">
      <c r="A1536" s="2">
        <v>102</v>
      </c>
      <c r="B1536" s="2">
        <v>6.6</v>
      </c>
    </row>
    <row r="1537" spans="1:2">
      <c r="A1537" s="5">
        <v>102</v>
      </c>
      <c r="B1537" s="5">
        <v>6.6</v>
      </c>
    </row>
    <row r="1538" spans="1:2">
      <c r="A1538" s="2">
        <v>102</v>
      </c>
      <c r="B1538" s="2">
        <v>6.5</v>
      </c>
    </row>
    <row r="1539" spans="1:2">
      <c r="A1539" s="2">
        <v>102</v>
      </c>
      <c r="B1539" s="2">
        <v>6.5</v>
      </c>
    </row>
    <row r="1540" spans="1:2">
      <c r="A1540" s="2">
        <v>102</v>
      </c>
      <c r="B1540" s="2">
        <v>6.5</v>
      </c>
    </row>
    <row r="1541" spans="1:2">
      <c r="A1541" s="5">
        <v>102</v>
      </c>
      <c r="B1541" s="5">
        <v>6.4</v>
      </c>
    </row>
    <row r="1542" spans="1:2">
      <c r="A1542" s="5">
        <v>102</v>
      </c>
      <c r="B1542" s="5">
        <v>6.4</v>
      </c>
    </row>
    <row r="1543" spans="1:2">
      <c r="A1543" s="5">
        <v>102</v>
      </c>
      <c r="B1543" s="5">
        <v>6.4</v>
      </c>
    </row>
    <row r="1544" spans="1:2">
      <c r="A1544" s="2">
        <v>102</v>
      </c>
      <c r="B1544" s="2">
        <v>6.4</v>
      </c>
    </row>
    <row r="1545" spans="1:2">
      <c r="A1545" s="5">
        <v>102</v>
      </c>
      <c r="B1545" s="5">
        <v>6.4</v>
      </c>
    </row>
    <row r="1546" spans="1:2">
      <c r="A1546" s="5">
        <v>102</v>
      </c>
      <c r="B1546" s="5">
        <v>6.3</v>
      </c>
    </row>
    <row r="1547" spans="1:2">
      <c r="A1547" s="5">
        <v>102</v>
      </c>
      <c r="B1547" s="5">
        <v>6.3</v>
      </c>
    </row>
    <row r="1548" spans="1:2">
      <c r="A1548" s="5">
        <v>102</v>
      </c>
      <c r="B1548" s="5">
        <v>6.2</v>
      </c>
    </row>
    <row r="1549" spans="1:2">
      <c r="A1549" s="5">
        <v>102</v>
      </c>
      <c r="B1549" s="5">
        <v>6.2</v>
      </c>
    </row>
    <row r="1550" spans="1:2">
      <c r="A1550" s="2">
        <v>102</v>
      </c>
      <c r="B1550" s="2">
        <v>6.2</v>
      </c>
    </row>
    <row r="1551" spans="1:2">
      <c r="A1551" s="2">
        <v>102</v>
      </c>
      <c r="B1551" s="2">
        <v>6.2</v>
      </c>
    </row>
    <row r="1552" spans="1:2">
      <c r="A1552" s="2">
        <v>102</v>
      </c>
      <c r="B1552" s="2">
        <v>6</v>
      </c>
    </row>
    <row r="1553" spans="1:2">
      <c r="A1553" s="5">
        <v>102</v>
      </c>
      <c r="B1553" s="5">
        <v>6</v>
      </c>
    </row>
    <row r="1554" spans="1:2">
      <c r="A1554" s="5">
        <v>102</v>
      </c>
      <c r="B1554" s="5">
        <v>5.9</v>
      </c>
    </row>
    <row r="1555" spans="1:2">
      <c r="A1555" s="5">
        <v>102</v>
      </c>
      <c r="B1555" s="5">
        <v>5.9</v>
      </c>
    </row>
    <row r="1556" spans="1:2">
      <c r="A1556" s="5">
        <v>102</v>
      </c>
      <c r="B1556" s="5">
        <v>5.9</v>
      </c>
    </row>
    <row r="1557" spans="1:2">
      <c r="A1557" s="5">
        <v>102</v>
      </c>
      <c r="B1557" s="5">
        <v>5.9</v>
      </c>
    </row>
    <row r="1558" spans="1:2">
      <c r="A1558" s="5">
        <v>102</v>
      </c>
      <c r="B1558" s="5">
        <v>5.8</v>
      </c>
    </row>
    <row r="1559" spans="1:2">
      <c r="A1559" s="5">
        <v>102</v>
      </c>
      <c r="B1559" s="5">
        <v>5.8</v>
      </c>
    </row>
    <row r="1560" spans="1:2">
      <c r="A1560" s="2">
        <v>102</v>
      </c>
      <c r="B1560" s="2">
        <v>5.7</v>
      </c>
    </row>
    <row r="1561" spans="1:2">
      <c r="A1561" s="5">
        <v>102</v>
      </c>
      <c r="B1561" s="5">
        <v>5.7</v>
      </c>
    </row>
    <row r="1562" spans="1:2">
      <c r="A1562" s="2">
        <v>102</v>
      </c>
      <c r="B1562" s="2">
        <v>5.7</v>
      </c>
    </row>
    <row r="1563" spans="1:2">
      <c r="A1563" s="2">
        <v>102</v>
      </c>
      <c r="B1563" s="2">
        <v>5.7</v>
      </c>
    </row>
    <row r="1564" spans="1:2">
      <c r="A1564" s="2">
        <v>102</v>
      </c>
      <c r="B1564" s="2">
        <v>5.6</v>
      </c>
    </row>
    <row r="1565" spans="1:2">
      <c r="A1565" s="5">
        <v>102</v>
      </c>
      <c r="B1565" s="5">
        <v>5.6</v>
      </c>
    </row>
    <row r="1566" spans="1:2">
      <c r="A1566" s="2">
        <v>102</v>
      </c>
      <c r="B1566" s="2">
        <v>5.5</v>
      </c>
    </row>
    <row r="1567" spans="1:2">
      <c r="A1567" s="5">
        <v>102</v>
      </c>
      <c r="B1567" s="5">
        <v>5.4</v>
      </c>
    </row>
    <row r="1568" spans="1:2">
      <c r="A1568" s="5">
        <v>102</v>
      </c>
      <c r="B1568" s="5">
        <v>5.4</v>
      </c>
    </row>
    <row r="1569" spans="1:2">
      <c r="A1569" s="5">
        <v>102</v>
      </c>
      <c r="B1569" s="5">
        <v>5.4</v>
      </c>
    </row>
    <row r="1570" spans="1:2">
      <c r="A1570" s="5">
        <v>102</v>
      </c>
      <c r="B1570" s="5">
        <v>5.3</v>
      </c>
    </row>
    <row r="1571" spans="1:2">
      <c r="A1571" s="2">
        <v>102</v>
      </c>
      <c r="B1571" s="2">
        <v>5.2</v>
      </c>
    </row>
    <row r="1572" spans="1:2">
      <c r="A1572" s="2">
        <v>102</v>
      </c>
      <c r="B1572" s="2">
        <v>5.2</v>
      </c>
    </row>
    <row r="1573" spans="1:2">
      <c r="A1573" s="2">
        <v>102</v>
      </c>
      <c r="B1573" s="2">
        <v>5.0999999999999996</v>
      </c>
    </row>
    <row r="1574" spans="1:2">
      <c r="A1574" s="5">
        <v>102</v>
      </c>
      <c r="B1574" s="5">
        <v>5.0999999999999996</v>
      </c>
    </row>
    <row r="1575" spans="1:2">
      <c r="A1575" s="5">
        <v>102</v>
      </c>
      <c r="B1575" s="5">
        <v>5.0999999999999996</v>
      </c>
    </row>
    <row r="1576" spans="1:2">
      <c r="A1576" s="2">
        <v>102</v>
      </c>
      <c r="B1576" s="2">
        <v>5</v>
      </c>
    </row>
    <row r="1577" spans="1:2">
      <c r="A1577" s="5">
        <v>102</v>
      </c>
      <c r="B1577" s="5">
        <v>4.8</v>
      </c>
    </row>
    <row r="1578" spans="1:2">
      <c r="A1578" s="2">
        <v>102</v>
      </c>
      <c r="B1578" s="2">
        <v>4.8</v>
      </c>
    </row>
    <row r="1579" spans="1:2">
      <c r="A1579" s="2">
        <v>102</v>
      </c>
      <c r="B1579" s="2">
        <v>4.7</v>
      </c>
    </row>
    <row r="1580" spans="1:2">
      <c r="A1580" s="5">
        <v>102</v>
      </c>
      <c r="B1580" s="5">
        <v>4.2</v>
      </c>
    </row>
    <row r="1581" spans="1:2">
      <c r="A1581" s="2">
        <v>102</v>
      </c>
      <c r="B1581" s="2">
        <v>4.2</v>
      </c>
    </row>
    <row r="1582" spans="1:2">
      <c r="A1582" s="2">
        <v>102</v>
      </c>
      <c r="B1582" s="2">
        <v>3.8</v>
      </c>
    </row>
    <row r="1583" spans="1:2">
      <c r="A1583" s="5">
        <v>103</v>
      </c>
      <c r="B1583" s="5">
        <v>8.3000000000000007</v>
      </c>
    </row>
    <row r="1584" spans="1:2">
      <c r="A1584" s="2">
        <v>103</v>
      </c>
      <c r="B1584" s="2">
        <v>8.1</v>
      </c>
    </row>
    <row r="1585" spans="1:2">
      <c r="A1585" s="2">
        <v>103</v>
      </c>
      <c r="B1585" s="2">
        <v>7.7</v>
      </c>
    </row>
    <row r="1586" spans="1:2">
      <c r="A1586" s="2">
        <v>103</v>
      </c>
      <c r="B1586" s="2">
        <v>7.6</v>
      </c>
    </row>
    <row r="1587" spans="1:2">
      <c r="A1587" s="5">
        <v>103</v>
      </c>
      <c r="B1587" s="5">
        <v>7.6</v>
      </c>
    </row>
    <row r="1588" spans="1:2">
      <c r="A1588" s="5">
        <v>103</v>
      </c>
      <c r="B1588" s="5">
        <v>7.5</v>
      </c>
    </row>
    <row r="1589" spans="1:2">
      <c r="A1589" s="5">
        <v>103</v>
      </c>
      <c r="B1589" s="5">
        <v>7.4</v>
      </c>
    </row>
    <row r="1590" spans="1:2">
      <c r="A1590" s="5">
        <v>103</v>
      </c>
      <c r="B1590" s="5">
        <v>7.4</v>
      </c>
    </row>
    <row r="1591" spans="1:2">
      <c r="A1591" s="2">
        <v>103</v>
      </c>
      <c r="B1591" s="2">
        <v>7.3</v>
      </c>
    </row>
    <row r="1592" spans="1:2">
      <c r="A1592" s="5">
        <v>103</v>
      </c>
      <c r="B1592" s="5">
        <v>7.3</v>
      </c>
    </row>
    <row r="1593" spans="1:2">
      <c r="A1593" s="2">
        <v>103</v>
      </c>
      <c r="B1593" s="2">
        <v>7.2</v>
      </c>
    </row>
    <row r="1594" spans="1:2">
      <c r="A1594" s="2">
        <v>103</v>
      </c>
      <c r="B1594" s="2">
        <v>7.2</v>
      </c>
    </row>
    <row r="1595" spans="1:2">
      <c r="A1595" s="5">
        <v>103</v>
      </c>
      <c r="B1595" s="5">
        <v>7.2</v>
      </c>
    </row>
    <row r="1596" spans="1:2">
      <c r="A1596" s="2">
        <v>103</v>
      </c>
      <c r="B1596" s="2">
        <v>7.2</v>
      </c>
    </row>
    <row r="1597" spans="1:2">
      <c r="A1597" s="5">
        <v>103</v>
      </c>
      <c r="B1597" s="5">
        <v>7.1</v>
      </c>
    </row>
    <row r="1598" spans="1:2">
      <c r="A1598" s="2">
        <v>103</v>
      </c>
      <c r="B1598" s="2">
        <v>7.1</v>
      </c>
    </row>
    <row r="1599" spans="1:2">
      <c r="A1599" s="5">
        <v>103</v>
      </c>
      <c r="B1599" s="5">
        <v>7.1</v>
      </c>
    </row>
    <row r="1600" spans="1:2">
      <c r="A1600" s="5">
        <v>103</v>
      </c>
      <c r="B1600" s="5">
        <v>7</v>
      </c>
    </row>
    <row r="1601" spans="1:2">
      <c r="A1601" s="5">
        <v>103</v>
      </c>
      <c r="B1601" s="5">
        <v>7</v>
      </c>
    </row>
    <row r="1602" spans="1:2">
      <c r="A1602" s="5">
        <v>103</v>
      </c>
      <c r="B1602" s="5">
        <v>7</v>
      </c>
    </row>
    <row r="1603" spans="1:2">
      <c r="A1603" s="5">
        <v>103</v>
      </c>
      <c r="B1603" s="5">
        <v>6.9</v>
      </c>
    </row>
    <row r="1604" spans="1:2">
      <c r="A1604" s="5">
        <v>103</v>
      </c>
      <c r="B1604" s="5">
        <v>6.8</v>
      </c>
    </row>
    <row r="1605" spans="1:2">
      <c r="A1605" s="2">
        <v>103</v>
      </c>
      <c r="B1605" s="2">
        <v>6.8</v>
      </c>
    </row>
    <row r="1606" spans="1:2">
      <c r="A1606" s="2">
        <v>103</v>
      </c>
      <c r="B1606" s="2">
        <v>6.8</v>
      </c>
    </row>
    <row r="1607" spans="1:2">
      <c r="A1607" s="2">
        <v>103</v>
      </c>
      <c r="B1607" s="2">
        <v>6.8</v>
      </c>
    </row>
    <row r="1608" spans="1:2">
      <c r="A1608" s="2">
        <v>103</v>
      </c>
      <c r="B1608" s="2">
        <v>6.7</v>
      </c>
    </row>
    <row r="1609" spans="1:2">
      <c r="A1609" s="5">
        <v>103</v>
      </c>
      <c r="B1609" s="5">
        <v>6.7</v>
      </c>
    </row>
    <row r="1610" spans="1:2">
      <c r="A1610" s="5">
        <v>103</v>
      </c>
      <c r="B1610" s="5">
        <v>6.7</v>
      </c>
    </row>
    <row r="1611" spans="1:2">
      <c r="A1611" s="2">
        <v>103</v>
      </c>
      <c r="B1611" s="2">
        <v>6.6</v>
      </c>
    </row>
    <row r="1612" spans="1:2">
      <c r="A1612" s="2">
        <v>103</v>
      </c>
      <c r="B1612" s="2">
        <v>6.6</v>
      </c>
    </row>
    <row r="1613" spans="1:2">
      <c r="A1613" s="2">
        <v>103</v>
      </c>
      <c r="B1613" s="2">
        <v>6.6</v>
      </c>
    </row>
    <row r="1614" spans="1:2">
      <c r="A1614" s="2">
        <v>103</v>
      </c>
      <c r="B1614" s="2">
        <v>6.6</v>
      </c>
    </row>
    <row r="1615" spans="1:2">
      <c r="A1615" s="5">
        <v>103</v>
      </c>
      <c r="B1615" s="5">
        <v>6.6</v>
      </c>
    </row>
    <row r="1616" spans="1:2">
      <c r="A1616" s="2">
        <v>103</v>
      </c>
      <c r="B1616" s="2">
        <v>6.5</v>
      </c>
    </row>
    <row r="1617" spans="1:2">
      <c r="A1617" s="5">
        <v>103</v>
      </c>
      <c r="B1617" s="5">
        <v>6.5</v>
      </c>
    </row>
    <row r="1618" spans="1:2">
      <c r="A1618" s="5">
        <v>103</v>
      </c>
      <c r="B1618" s="5">
        <v>6.4</v>
      </c>
    </row>
    <row r="1619" spans="1:2">
      <c r="A1619" s="5">
        <v>103</v>
      </c>
      <c r="B1619" s="5">
        <v>6.4</v>
      </c>
    </row>
    <row r="1620" spans="1:2">
      <c r="A1620" s="2">
        <v>103</v>
      </c>
      <c r="B1620" s="2">
        <v>6.4</v>
      </c>
    </row>
    <row r="1621" spans="1:2">
      <c r="A1621" s="5">
        <v>103</v>
      </c>
      <c r="B1621" s="5">
        <v>6.4</v>
      </c>
    </row>
    <row r="1622" spans="1:2">
      <c r="A1622" s="2">
        <v>103</v>
      </c>
      <c r="B1622" s="2">
        <v>6.4</v>
      </c>
    </row>
    <row r="1623" spans="1:2">
      <c r="A1623" s="5">
        <v>103</v>
      </c>
      <c r="B1623" s="5">
        <v>6.3</v>
      </c>
    </row>
    <row r="1624" spans="1:2">
      <c r="A1624" s="2">
        <v>103</v>
      </c>
      <c r="B1624" s="2">
        <v>6.3</v>
      </c>
    </row>
    <row r="1625" spans="1:2">
      <c r="A1625" s="5">
        <v>103</v>
      </c>
      <c r="B1625" s="5">
        <v>6.3</v>
      </c>
    </row>
    <row r="1626" spans="1:2">
      <c r="A1626" s="2">
        <v>103</v>
      </c>
      <c r="B1626" s="2">
        <v>6.3</v>
      </c>
    </row>
    <row r="1627" spans="1:2">
      <c r="A1627" s="5">
        <v>103</v>
      </c>
      <c r="B1627" s="5">
        <v>6.3</v>
      </c>
    </row>
    <row r="1628" spans="1:2">
      <c r="A1628" s="2">
        <v>103</v>
      </c>
      <c r="B1628" s="2">
        <v>6.3</v>
      </c>
    </row>
    <row r="1629" spans="1:2">
      <c r="A1629" s="2">
        <v>103</v>
      </c>
      <c r="B1629" s="2">
        <v>6.2</v>
      </c>
    </row>
    <row r="1630" spans="1:2">
      <c r="A1630" s="2">
        <v>103</v>
      </c>
      <c r="B1630" s="2">
        <v>6.2</v>
      </c>
    </row>
    <row r="1631" spans="1:2">
      <c r="A1631" s="2">
        <v>103</v>
      </c>
      <c r="B1631" s="2">
        <v>6.2</v>
      </c>
    </row>
    <row r="1632" spans="1:2">
      <c r="A1632" s="5">
        <v>103</v>
      </c>
      <c r="B1632" s="5">
        <v>6.2</v>
      </c>
    </row>
    <row r="1633" spans="1:2">
      <c r="A1633" s="5">
        <v>103</v>
      </c>
      <c r="B1633" s="5">
        <v>6.2</v>
      </c>
    </row>
    <row r="1634" spans="1:2">
      <c r="A1634" s="2">
        <v>103</v>
      </c>
      <c r="B1634" s="2">
        <v>6.2</v>
      </c>
    </row>
    <row r="1635" spans="1:2">
      <c r="A1635" s="5">
        <v>103</v>
      </c>
      <c r="B1635" s="5">
        <v>6.1</v>
      </c>
    </row>
    <row r="1636" spans="1:2">
      <c r="A1636" s="2">
        <v>103</v>
      </c>
      <c r="B1636" s="2">
        <v>6.1</v>
      </c>
    </row>
    <row r="1637" spans="1:2">
      <c r="A1637" s="5">
        <v>103</v>
      </c>
      <c r="B1637" s="5">
        <v>6.1</v>
      </c>
    </row>
    <row r="1638" spans="1:2">
      <c r="A1638" s="5">
        <v>103</v>
      </c>
      <c r="B1638" s="5">
        <v>6</v>
      </c>
    </row>
    <row r="1639" spans="1:2">
      <c r="A1639" s="5">
        <v>103</v>
      </c>
      <c r="B1639" s="5">
        <v>6</v>
      </c>
    </row>
    <row r="1640" spans="1:2">
      <c r="A1640" s="5">
        <v>103</v>
      </c>
      <c r="B1640" s="5">
        <v>6</v>
      </c>
    </row>
    <row r="1641" spans="1:2">
      <c r="A1641" s="5">
        <v>103</v>
      </c>
      <c r="B1641" s="5">
        <v>6</v>
      </c>
    </row>
    <row r="1642" spans="1:2">
      <c r="A1642" s="2">
        <v>103</v>
      </c>
      <c r="B1642" s="2">
        <v>5.9</v>
      </c>
    </row>
    <row r="1643" spans="1:2">
      <c r="A1643" s="2">
        <v>103</v>
      </c>
      <c r="B1643" s="2">
        <v>5.8</v>
      </c>
    </row>
    <row r="1644" spans="1:2">
      <c r="A1644" s="2">
        <v>103</v>
      </c>
      <c r="B1644" s="2">
        <v>5.8</v>
      </c>
    </row>
    <row r="1645" spans="1:2">
      <c r="A1645" s="5">
        <v>103</v>
      </c>
      <c r="B1645" s="5">
        <v>5.7</v>
      </c>
    </row>
    <row r="1646" spans="1:2">
      <c r="A1646" s="2">
        <v>103</v>
      </c>
      <c r="B1646" s="2">
        <v>5.6</v>
      </c>
    </row>
    <row r="1647" spans="1:2">
      <c r="A1647" s="5">
        <v>103</v>
      </c>
      <c r="B1647" s="5">
        <v>5.6</v>
      </c>
    </row>
    <row r="1648" spans="1:2">
      <c r="A1648" s="2">
        <v>103</v>
      </c>
      <c r="B1648" s="2">
        <v>5.5</v>
      </c>
    </row>
    <row r="1649" spans="1:2">
      <c r="A1649" s="2">
        <v>103</v>
      </c>
      <c r="B1649" s="2">
        <v>5.5</v>
      </c>
    </row>
    <row r="1650" spans="1:2">
      <c r="A1650" s="5">
        <v>103</v>
      </c>
      <c r="B1650" s="5">
        <v>5.5</v>
      </c>
    </row>
    <row r="1651" spans="1:2">
      <c r="A1651" s="5">
        <v>103</v>
      </c>
      <c r="B1651" s="5">
        <v>5.4</v>
      </c>
    </row>
    <row r="1652" spans="1:2">
      <c r="A1652" s="5">
        <v>103</v>
      </c>
      <c r="B1652" s="5">
        <v>5.4</v>
      </c>
    </row>
    <row r="1653" spans="1:2">
      <c r="A1653" s="5">
        <v>103</v>
      </c>
      <c r="B1653" s="5">
        <v>5.3</v>
      </c>
    </row>
    <row r="1654" spans="1:2">
      <c r="A1654" s="2">
        <v>103</v>
      </c>
      <c r="B1654" s="2">
        <v>5.2</v>
      </c>
    </row>
    <row r="1655" spans="1:2">
      <c r="A1655" s="2">
        <v>103</v>
      </c>
      <c r="B1655" s="2">
        <v>4.9000000000000004</v>
      </c>
    </row>
    <row r="1656" spans="1:2">
      <c r="A1656" s="2">
        <v>103</v>
      </c>
      <c r="B1656" s="2">
        <v>4.9000000000000004</v>
      </c>
    </row>
    <row r="1657" spans="1:2">
      <c r="A1657" s="2">
        <v>103</v>
      </c>
      <c r="B1657" s="2">
        <v>4.8</v>
      </c>
    </row>
    <row r="1658" spans="1:2">
      <c r="A1658" s="2">
        <v>103</v>
      </c>
      <c r="B1658" s="2">
        <v>4.7</v>
      </c>
    </row>
    <row r="1659" spans="1:2">
      <c r="A1659" s="2">
        <v>103</v>
      </c>
      <c r="B1659" s="2">
        <v>4.2</v>
      </c>
    </row>
    <row r="1660" spans="1:2">
      <c r="A1660" s="5">
        <v>103</v>
      </c>
      <c r="B1660" s="5">
        <v>3.3</v>
      </c>
    </row>
    <row r="1661" spans="1:2">
      <c r="A1661" s="5">
        <v>104</v>
      </c>
      <c r="B1661" s="5">
        <v>8.3000000000000007</v>
      </c>
    </row>
    <row r="1662" spans="1:2">
      <c r="A1662" s="5">
        <v>104</v>
      </c>
      <c r="B1662" s="5">
        <v>7.8</v>
      </c>
    </row>
    <row r="1663" spans="1:2">
      <c r="A1663" s="2">
        <v>104</v>
      </c>
      <c r="B1663" s="2">
        <v>7.8</v>
      </c>
    </row>
    <row r="1664" spans="1:2">
      <c r="A1664" s="5">
        <v>104</v>
      </c>
      <c r="B1664" s="5">
        <v>7.5</v>
      </c>
    </row>
    <row r="1665" spans="1:2">
      <c r="A1665" s="5">
        <v>104</v>
      </c>
      <c r="B1665" s="5">
        <v>7.5</v>
      </c>
    </row>
    <row r="1666" spans="1:2">
      <c r="A1666" s="2">
        <v>104</v>
      </c>
      <c r="B1666" s="2">
        <v>7.4</v>
      </c>
    </row>
    <row r="1667" spans="1:2">
      <c r="A1667" s="2">
        <v>104</v>
      </c>
      <c r="B1667" s="2">
        <v>7.4</v>
      </c>
    </row>
    <row r="1668" spans="1:2">
      <c r="A1668" s="2">
        <v>104</v>
      </c>
      <c r="B1668" s="2">
        <v>7.4</v>
      </c>
    </row>
    <row r="1669" spans="1:2">
      <c r="A1669" s="2">
        <v>104</v>
      </c>
      <c r="B1669" s="2">
        <v>7.4</v>
      </c>
    </row>
    <row r="1670" spans="1:2">
      <c r="A1670" s="5">
        <v>104</v>
      </c>
      <c r="B1670" s="5">
        <v>7.4</v>
      </c>
    </row>
    <row r="1671" spans="1:2">
      <c r="A1671" s="2">
        <v>104</v>
      </c>
      <c r="B1671" s="2">
        <v>7.4</v>
      </c>
    </row>
    <row r="1672" spans="1:2">
      <c r="A1672" s="2">
        <v>104</v>
      </c>
      <c r="B1672" s="2">
        <v>7.3</v>
      </c>
    </row>
    <row r="1673" spans="1:2">
      <c r="A1673" s="5">
        <v>104</v>
      </c>
      <c r="B1673" s="5">
        <v>7.3</v>
      </c>
    </row>
    <row r="1674" spans="1:2">
      <c r="A1674" s="2">
        <v>104</v>
      </c>
      <c r="B1674" s="2">
        <v>7.2</v>
      </c>
    </row>
    <row r="1675" spans="1:2">
      <c r="A1675" s="5">
        <v>104</v>
      </c>
      <c r="B1675" s="5">
        <v>7.2</v>
      </c>
    </row>
    <row r="1676" spans="1:2">
      <c r="A1676" s="5">
        <v>104</v>
      </c>
      <c r="B1676" s="5">
        <v>7.2</v>
      </c>
    </row>
    <row r="1677" spans="1:2">
      <c r="A1677" s="2">
        <v>104</v>
      </c>
      <c r="B1677" s="2">
        <v>7.1</v>
      </c>
    </row>
    <row r="1678" spans="1:2">
      <c r="A1678" s="5">
        <v>104</v>
      </c>
      <c r="B1678" s="5">
        <v>7.1</v>
      </c>
    </row>
    <row r="1679" spans="1:2">
      <c r="A1679" s="5">
        <v>104</v>
      </c>
      <c r="B1679" s="5">
        <v>7.1</v>
      </c>
    </row>
    <row r="1680" spans="1:2">
      <c r="A1680" s="2">
        <v>104</v>
      </c>
      <c r="B1680" s="2">
        <v>7.1</v>
      </c>
    </row>
    <row r="1681" spans="1:2">
      <c r="A1681" s="2">
        <v>104</v>
      </c>
      <c r="B1681" s="2">
        <v>7.1</v>
      </c>
    </row>
    <row r="1682" spans="1:2">
      <c r="A1682" s="2">
        <v>104</v>
      </c>
      <c r="B1682" s="2">
        <v>7.1</v>
      </c>
    </row>
    <row r="1683" spans="1:2">
      <c r="A1683" s="5">
        <v>104</v>
      </c>
      <c r="B1683" s="5">
        <v>7.1</v>
      </c>
    </row>
    <row r="1684" spans="1:2">
      <c r="A1684" s="5">
        <v>104</v>
      </c>
      <c r="B1684" s="5">
        <v>6.9</v>
      </c>
    </row>
    <row r="1685" spans="1:2">
      <c r="A1685" s="5">
        <v>104</v>
      </c>
      <c r="B1685" s="5">
        <v>6.8</v>
      </c>
    </row>
    <row r="1686" spans="1:2">
      <c r="A1686" s="2">
        <v>104</v>
      </c>
      <c r="B1686" s="2">
        <v>6.8</v>
      </c>
    </row>
    <row r="1687" spans="1:2">
      <c r="A1687" s="5">
        <v>104</v>
      </c>
      <c r="B1687" s="5">
        <v>6.8</v>
      </c>
    </row>
    <row r="1688" spans="1:2">
      <c r="A1688" s="2">
        <v>104</v>
      </c>
      <c r="B1688" s="2">
        <v>6.8</v>
      </c>
    </row>
    <row r="1689" spans="1:2">
      <c r="A1689" s="5">
        <v>104</v>
      </c>
      <c r="B1689" s="5">
        <v>6.7</v>
      </c>
    </row>
    <row r="1690" spans="1:2">
      <c r="A1690" s="2">
        <v>104</v>
      </c>
      <c r="B1690" s="2">
        <v>6.7</v>
      </c>
    </row>
    <row r="1691" spans="1:2">
      <c r="A1691" s="5">
        <v>104</v>
      </c>
      <c r="B1691" s="5">
        <v>6.6</v>
      </c>
    </row>
    <row r="1692" spans="1:2">
      <c r="A1692" s="2">
        <v>104</v>
      </c>
      <c r="B1692" s="2">
        <v>6.6</v>
      </c>
    </row>
    <row r="1693" spans="1:2">
      <c r="A1693" s="2">
        <v>104</v>
      </c>
      <c r="B1693" s="2">
        <v>6.6</v>
      </c>
    </row>
    <row r="1694" spans="1:2">
      <c r="A1694" s="5">
        <v>104</v>
      </c>
      <c r="B1694" s="5">
        <v>6.5</v>
      </c>
    </row>
    <row r="1695" spans="1:2">
      <c r="A1695" s="5">
        <v>104</v>
      </c>
      <c r="B1695" s="5">
        <v>6.5</v>
      </c>
    </row>
    <row r="1696" spans="1:2">
      <c r="A1696" s="5">
        <v>104</v>
      </c>
      <c r="B1696" s="5">
        <v>6.5</v>
      </c>
    </row>
    <row r="1697" spans="1:2">
      <c r="A1697" s="5">
        <v>104</v>
      </c>
      <c r="B1697" s="5">
        <v>6.5</v>
      </c>
    </row>
    <row r="1698" spans="1:2">
      <c r="A1698" s="5">
        <v>104</v>
      </c>
      <c r="B1698" s="5">
        <v>6.5</v>
      </c>
    </row>
    <row r="1699" spans="1:2">
      <c r="A1699" s="5">
        <v>104</v>
      </c>
      <c r="B1699" s="5">
        <v>6.5</v>
      </c>
    </row>
    <row r="1700" spans="1:2">
      <c r="A1700" s="2">
        <v>104</v>
      </c>
      <c r="B1700" s="2">
        <v>6.4</v>
      </c>
    </row>
    <row r="1701" spans="1:2">
      <c r="A1701" s="2">
        <v>104</v>
      </c>
      <c r="B1701" s="2">
        <v>6.4</v>
      </c>
    </row>
    <row r="1702" spans="1:2">
      <c r="A1702" s="5">
        <v>104</v>
      </c>
      <c r="B1702" s="5">
        <v>6.4</v>
      </c>
    </row>
    <row r="1703" spans="1:2">
      <c r="A1703" s="2">
        <v>104</v>
      </c>
      <c r="B1703" s="2">
        <v>6.3</v>
      </c>
    </row>
    <row r="1704" spans="1:2">
      <c r="A1704" s="5">
        <v>104</v>
      </c>
      <c r="B1704" s="5">
        <v>6.3</v>
      </c>
    </row>
    <row r="1705" spans="1:2">
      <c r="A1705" s="2">
        <v>104</v>
      </c>
      <c r="B1705" s="2">
        <v>6.3</v>
      </c>
    </row>
    <row r="1706" spans="1:2">
      <c r="A1706" s="2">
        <v>104</v>
      </c>
      <c r="B1706" s="2">
        <v>6.3</v>
      </c>
    </row>
    <row r="1707" spans="1:2">
      <c r="A1707" s="5">
        <v>104</v>
      </c>
      <c r="B1707" s="5">
        <v>6.3</v>
      </c>
    </row>
    <row r="1708" spans="1:2">
      <c r="A1708" s="2">
        <v>104</v>
      </c>
      <c r="B1708" s="2">
        <v>6.2</v>
      </c>
    </row>
    <row r="1709" spans="1:2">
      <c r="A1709" s="2">
        <v>104</v>
      </c>
      <c r="B1709" s="2">
        <v>6.2</v>
      </c>
    </row>
    <row r="1710" spans="1:2">
      <c r="A1710" s="2">
        <v>104</v>
      </c>
      <c r="B1710" s="2">
        <v>6.2</v>
      </c>
    </row>
    <row r="1711" spans="1:2">
      <c r="A1711" s="5">
        <v>104</v>
      </c>
      <c r="B1711" s="5">
        <v>6.2</v>
      </c>
    </row>
    <row r="1712" spans="1:2">
      <c r="A1712" s="5">
        <v>104</v>
      </c>
      <c r="B1712" s="5">
        <v>6.1</v>
      </c>
    </row>
    <row r="1713" spans="1:2">
      <c r="A1713" s="2">
        <v>104</v>
      </c>
      <c r="B1713" s="2">
        <v>6.1</v>
      </c>
    </row>
    <row r="1714" spans="1:2">
      <c r="A1714" s="2">
        <v>104</v>
      </c>
      <c r="B1714" s="2">
        <v>6.1</v>
      </c>
    </row>
    <row r="1715" spans="1:2">
      <c r="A1715" s="2">
        <v>104</v>
      </c>
      <c r="B1715" s="2">
        <v>6.1</v>
      </c>
    </row>
    <row r="1716" spans="1:2">
      <c r="A1716" s="5">
        <v>104</v>
      </c>
      <c r="B1716" s="5">
        <v>6.1</v>
      </c>
    </row>
    <row r="1717" spans="1:2">
      <c r="A1717" s="2">
        <v>104</v>
      </c>
      <c r="B1717" s="2">
        <v>6</v>
      </c>
    </row>
    <row r="1718" spans="1:2">
      <c r="A1718" s="2">
        <v>104</v>
      </c>
      <c r="B1718" s="2">
        <v>6</v>
      </c>
    </row>
    <row r="1719" spans="1:2">
      <c r="A1719" s="5">
        <v>104</v>
      </c>
      <c r="B1719" s="5">
        <v>5.9</v>
      </c>
    </row>
    <row r="1720" spans="1:2">
      <c r="A1720" s="2">
        <v>104</v>
      </c>
      <c r="B1720" s="2">
        <v>5.8</v>
      </c>
    </row>
    <row r="1721" spans="1:2">
      <c r="A1721" s="2">
        <v>104</v>
      </c>
      <c r="B1721" s="2">
        <v>5.8</v>
      </c>
    </row>
    <row r="1722" spans="1:2">
      <c r="A1722" s="5">
        <v>104</v>
      </c>
      <c r="B1722" s="5">
        <v>5.8</v>
      </c>
    </row>
    <row r="1723" spans="1:2">
      <c r="A1723" s="5">
        <v>104</v>
      </c>
      <c r="B1723" s="5">
        <v>5.7</v>
      </c>
    </row>
    <row r="1724" spans="1:2">
      <c r="A1724" s="2">
        <v>104</v>
      </c>
      <c r="B1724" s="2">
        <v>5.6</v>
      </c>
    </row>
    <row r="1725" spans="1:2">
      <c r="A1725" s="2">
        <v>104</v>
      </c>
      <c r="B1725" s="2">
        <v>5.6</v>
      </c>
    </row>
    <row r="1726" spans="1:2">
      <c r="A1726" s="2">
        <v>104</v>
      </c>
      <c r="B1726" s="2">
        <v>5.6</v>
      </c>
    </row>
    <row r="1727" spans="1:2">
      <c r="A1727" s="5">
        <v>104</v>
      </c>
      <c r="B1727" s="5">
        <v>5.5</v>
      </c>
    </row>
    <row r="1728" spans="1:2">
      <c r="A1728" s="2">
        <v>104</v>
      </c>
      <c r="B1728" s="2">
        <v>5.5</v>
      </c>
    </row>
    <row r="1729" spans="1:2">
      <c r="A1729" s="5">
        <v>104</v>
      </c>
      <c r="B1729" s="5">
        <v>5.5</v>
      </c>
    </row>
    <row r="1730" spans="1:2">
      <c r="A1730" s="2">
        <v>104</v>
      </c>
      <c r="B1730" s="2">
        <v>5.5</v>
      </c>
    </row>
    <row r="1731" spans="1:2">
      <c r="A1731" s="5">
        <v>104</v>
      </c>
      <c r="B1731" s="5">
        <v>5.5</v>
      </c>
    </row>
    <row r="1732" spans="1:2">
      <c r="A1732" s="2">
        <v>104</v>
      </c>
      <c r="B1732" s="2">
        <v>5.5</v>
      </c>
    </row>
    <row r="1733" spans="1:2">
      <c r="A1733" s="5">
        <v>104</v>
      </c>
      <c r="B1733" s="5">
        <v>5.5</v>
      </c>
    </row>
    <row r="1734" spans="1:2">
      <c r="A1734" s="2">
        <v>104</v>
      </c>
      <c r="B1734" s="2">
        <v>5.4</v>
      </c>
    </row>
    <row r="1735" spans="1:2">
      <c r="A1735" s="2">
        <v>104</v>
      </c>
      <c r="B1735" s="2">
        <v>5.4</v>
      </c>
    </row>
    <row r="1736" spans="1:2">
      <c r="A1736" s="5">
        <v>104</v>
      </c>
      <c r="B1736" s="5">
        <v>5.3</v>
      </c>
    </row>
    <row r="1737" spans="1:2">
      <c r="A1737" s="5">
        <v>104</v>
      </c>
      <c r="B1737" s="5">
        <v>5.3</v>
      </c>
    </row>
    <row r="1738" spans="1:2">
      <c r="A1738" s="5">
        <v>104</v>
      </c>
      <c r="B1738" s="5">
        <v>5.2</v>
      </c>
    </row>
    <row r="1739" spans="1:2">
      <c r="A1739" s="5">
        <v>104</v>
      </c>
      <c r="B1739" s="5">
        <v>5.0999999999999996</v>
      </c>
    </row>
    <row r="1740" spans="1:2">
      <c r="A1740" s="2">
        <v>104</v>
      </c>
      <c r="B1740" s="2">
        <v>4.7</v>
      </c>
    </row>
    <row r="1741" spans="1:2">
      <c r="A1741" s="2">
        <v>104</v>
      </c>
      <c r="B1741" s="2">
        <v>4.5999999999999996</v>
      </c>
    </row>
    <row r="1742" spans="1:2">
      <c r="A1742" s="5">
        <v>104</v>
      </c>
      <c r="B1742" s="5">
        <v>4.4000000000000004</v>
      </c>
    </row>
    <row r="1743" spans="1:2">
      <c r="A1743" s="2">
        <v>104</v>
      </c>
      <c r="B1743" s="2">
        <v>4.0999999999999996</v>
      </c>
    </row>
    <row r="1744" spans="1:2">
      <c r="A1744" s="2">
        <v>104</v>
      </c>
      <c r="B1744" s="2">
        <v>4</v>
      </c>
    </row>
    <row r="1745" spans="1:2">
      <c r="A1745" s="2">
        <v>104</v>
      </c>
      <c r="B1745" s="2">
        <v>3.9</v>
      </c>
    </row>
    <row r="1746" spans="1:2">
      <c r="A1746" s="5">
        <v>104</v>
      </c>
      <c r="B1746" s="5">
        <v>2.1</v>
      </c>
    </row>
    <row r="1747" spans="1:2">
      <c r="A1747" s="5">
        <v>105</v>
      </c>
      <c r="B1747" s="5">
        <v>8.1</v>
      </c>
    </row>
    <row r="1748" spans="1:2">
      <c r="A1748" s="5">
        <v>105</v>
      </c>
      <c r="B1748" s="5">
        <v>8.1</v>
      </c>
    </row>
    <row r="1749" spans="1:2">
      <c r="A1749" s="2">
        <v>105</v>
      </c>
      <c r="B1749" s="2">
        <v>7.9</v>
      </c>
    </row>
    <row r="1750" spans="1:2">
      <c r="A1750" s="5">
        <v>105</v>
      </c>
      <c r="B1750" s="5">
        <v>7.7</v>
      </c>
    </row>
    <row r="1751" spans="1:2">
      <c r="A1751" s="5">
        <v>105</v>
      </c>
      <c r="B1751" s="5">
        <v>7.6</v>
      </c>
    </row>
    <row r="1752" spans="1:2">
      <c r="A1752" s="2">
        <v>105</v>
      </c>
      <c r="B1752" s="2">
        <v>7.5</v>
      </c>
    </row>
    <row r="1753" spans="1:2">
      <c r="A1753" s="2">
        <v>105</v>
      </c>
      <c r="B1753" s="2">
        <v>7.5</v>
      </c>
    </row>
    <row r="1754" spans="1:2">
      <c r="A1754" s="2">
        <v>105</v>
      </c>
      <c r="B1754" s="2">
        <v>7.4</v>
      </c>
    </row>
    <row r="1755" spans="1:2">
      <c r="A1755" s="2">
        <v>105</v>
      </c>
      <c r="B1755" s="2">
        <v>7.3</v>
      </c>
    </row>
    <row r="1756" spans="1:2">
      <c r="A1756" s="2">
        <v>105</v>
      </c>
      <c r="B1756" s="2">
        <v>7.2</v>
      </c>
    </row>
    <row r="1757" spans="1:2">
      <c r="A1757" s="5">
        <v>105</v>
      </c>
      <c r="B1757" s="5">
        <v>7.2</v>
      </c>
    </row>
    <row r="1758" spans="1:2">
      <c r="A1758" s="5">
        <v>105</v>
      </c>
      <c r="B1758" s="5">
        <v>7.2</v>
      </c>
    </row>
    <row r="1759" spans="1:2">
      <c r="A1759" s="2">
        <v>105</v>
      </c>
      <c r="B1759" s="2">
        <v>7.2</v>
      </c>
    </row>
    <row r="1760" spans="1:2">
      <c r="A1760" s="2">
        <v>105</v>
      </c>
      <c r="B1760" s="2">
        <v>7.2</v>
      </c>
    </row>
    <row r="1761" spans="1:2">
      <c r="A1761" s="5">
        <v>105</v>
      </c>
      <c r="B1761" s="5">
        <v>7.1</v>
      </c>
    </row>
    <row r="1762" spans="1:2">
      <c r="A1762" s="2">
        <v>105</v>
      </c>
      <c r="B1762" s="2">
        <v>7.1</v>
      </c>
    </row>
    <row r="1763" spans="1:2">
      <c r="A1763" s="2">
        <v>105</v>
      </c>
      <c r="B1763" s="2">
        <v>7.1</v>
      </c>
    </row>
    <row r="1764" spans="1:2">
      <c r="A1764" s="2">
        <v>105</v>
      </c>
      <c r="B1764" s="2">
        <v>7.1</v>
      </c>
    </row>
    <row r="1765" spans="1:2">
      <c r="A1765" s="2">
        <v>105</v>
      </c>
      <c r="B1765" s="2">
        <v>7</v>
      </c>
    </row>
    <row r="1766" spans="1:2">
      <c r="A1766" s="5">
        <v>105</v>
      </c>
      <c r="B1766" s="5">
        <v>7</v>
      </c>
    </row>
    <row r="1767" spans="1:2">
      <c r="A1767" s="5">
        <v>105</v>
      </c>
      <c r="B1767" s="5">
        <v>6.9</v>
      </c>
    </row>
    <row r="1768" spans="1:2">
      <c r="A1768" s="5">
        <v>105</v>
      </c>
      <c r="B1768" s="5">
        <v>6.9</v>
      </c>
    </row>
    <row r="1769" spans="1:2">
      <c r="A1769" s="5">
        <v>105</v>
      </c>
      <c r="B1769" s="5">
        <v>6.9</v>
      </c>
    </row>
    <row r="1770" spans="1:2">
      <c r="A1770" s="5">
        <v>105</v>
      </c>
      <c r="B1770" s="5">
        <v>6.8</v>
      </c>
    </row>
    <row r="1771" spans="1:2">
      <c r="A1771" s="5">
        <v>105</v>
      </c>
      <c r="B1771" s="5">
        <v>6.7</v>
      </c>
    </row>
    <row r="1772" spans="1:2">
      <c r="A1772" s="5">
        <v>105</v>
      </c>
      <c r="B1772" s="5">
        <v>6.7</v>
      </c>
    </row>
    <row r="1773" spans="1:2">
      <c r="A1773" s="2">
        <v>105</v>
      </c>
      <c r="B1773" s="2">
        <v>6.6</v>
      </c>
    </row>
    <row r="1774" spans="1:2">
      <c r="A1774" s="2">
        <v>105</v>
      </c>
      <c r="B1774" s="2">
        <v>6.6</v>
      </c>
    </row>
    <row r="1775" spans="1:2">
      <c r="A1775" s="2">
        <v>105</v>
      </c>
      <c r="B1775" s="2">
        <v>6.6</v>
      </c>
    </row>
    <row r="1776" spans="1:2">
      <c r="A1776" s="5">
        <v>105</v>
      </c>
      <c r="B1776" s="5">
        <v>6.6</v>
      </c>
    </row>
    <row r="1777" spans="1:2">
      <c r="A1777" s="2">
        <v>105</v>
      </c>
      <c r="B1777" s="2">
        <v>6.6</v>
      </c>
    </row>
    <row r="1778" spans="1:2">
      <c r="A1778" s="2">
        <v>105</v>
      </c>
      <c r="B1778" s="2">
        <v>6.5</v>
      </c>
    </row>
    <row r="1779" spans="1:2">
      <c r="A1779" s="2">
        <v>105</v>
      </c>
      <c r="B1779" s="2">
        <v>6.5</v>
      </c>
    </row>
    <row r="1780" spans="1:2">
      <c r="A1780" s="2">
        <v>105</v>
      </c>
      <c r="B1780" s="2">
        <v>6.5</v>
      </c>
    </row>
    <row r="1781" spans="1:2">
      <c r="A1781" s="5">
        <v>105</v>
      </c>
      <c r="B1781" s="5">
        <v>6.5</v>
      </c>
    </row>
    <row r="1782" spans="1:2">
      <c r="A1782" s="2">
        <v>105</v>
      </c>
      <c r="B1782" s="2">
        <v>6.4</v>
      </c>
    </row>
    <row r="1783" spans="1:2">
      <c r="A1783" s="2">
        <v>105</v>
      </c>
      <c r="B1783" s="2">
        <v>6.4</v>
      </c>
    </row>
    <row r="1784" spans="1:2">
      <c r="A1784" s="2">
        <v>105</v>
      </c>
      <c r="B1784" s="2">
        <v>6.4</v>
      </c>
    </row>
    <row r="1785" spans="1:2">
      <c r="A1785" s="5">
        <v>105</v>
      </c>
      <c r="B1785" s="5">
        <v>6.4</v>
      </c>
    </row>
    <row r="1786" spans="1:2">
      <c r="A1786" s="2">
        <v>105</v>
      </c>
      <c r="B1786" s="2">
        <v>6.4</v>
      </c>
    </row>
    <row r="1787" spans="1:2">
      <c r="A1787" s="5">
        <v>105</v>
      </c>
      <c r="B1787" s="5">
        <v>6.3</v>
      </c>
    </row>
    <row r="1788" spans="1:2">
      <c r="A1788" s="5">
        <v>105</v>
      </c>
      <c r="B1788" s="5">
        <v>6.3</v>
      </c>
    </row>
    <row r="1789" spans="1:2">
      <c r="A1789" s="2">
        <v>105</v>
      </c>
      <c r="B1789" s="2">
        <v>6.3</v>
      </c>
    </row>
    <row r="1790" spans="1:2">
      <c r="A1790" s="2">
        <v>105</v>
      </c>
      <c r="B1790" s="2">
        <v>6.2</v>
      </c>
    </row>
    <row r="1791" spans="1:2">
      <c r="A1791" s="2">
        <v>105</v>
      </c>
      <c r="B1791" s="2">
        <v>6.2</v>
      </c>
    </row>
    <row r="1792" spans="1:2">
      <c r="A1792" s="5">
        <v>105</v>
      </c>
      <c r="B1792" s="5">
        <v>6.2</v>
      </c>
    </row>
    <row r="1793" spans="1:2">
      <c r="A1793" s="5">
        <v>105</v>
      </c>
      <c r="B1793" s="5">
        <v>6.1</v>
      </c>
    </row>
    <row r="1794" spans="1:2">
      <c r="A1794" s="2">
        <v>105</v>
      </c>
      <c r="B1794" s="2">
        <v>6.1</v>
      </c>
    </row>
    <row r="1795" spans="1:2">
      <c r="A1795" s="5">
        <v>105</v>
      </c>
      <c r="B1795" s="5">
        <v>6.1</v>
      </c>
    </row>
    <row r="1796" spans="1:2">
      <c r="A1796" s="2">
        <v>105</v>
      </c>
      <c r="B1796" s="2">
        <v>6</v>
      </c>
    </row>
    <row r="1797" spans="1:2">
      <c r="A1797" s="5">
        <v>105</v>
      </c>
      <c r="B1797" s="5">
        <v>5.9</v>
      </c>
    </row>
    <row r="1798" spans="1:2">
      <c r="A1798" s="5">
        <v>105</v>
      </c>
      <c r="B1798" s="5">
        <v>5.9</v>
      </c>
    </row>
    <row r="1799" spans="1:2">
      <c r="A1799" s="2">
        <v>105</v>
      </c>
      <c r="B1799" s="2">
        <v>5.9</v>
      </c>
    </row>
    <row r="1800" spans="1:2">
      <c r="A1800" s="2">
        <v>105</v>
      </c>
      <c r="B1800" s="2">
        <v>5.8</v>
      </c>
    </row>
    <row r="1801" spans="1:2">
      <c r="A1801" s="2">
        <v>105</v>
      </c>
      <c r="B1801" s="2">
        <v>5.8</v>
      </c>
    </row>
    <row r="1802" spans="1:2">
      <c r="A1802" s="5">
        <v>105</v>
      </c>
      <c r="B1802" s="5">
        <v>5.8</v>
      </c>
    </row>
    <row r="1803" spans="1:2">
      <c r="A1803" s="2">
        <v>105</v>
      </c>
      <c r="B1803" s="2">
        <v>5.8</v>
      </c>
    </row>
    <row r="1804" spans="1:2">
      <c r="A1804" s="5">
        <v>105</v>
      </c>
      <c r="B1804" s="5">
        <v>5.7</v>
      </c>
    </row>
    <row r="1805" spans="1:2">
      <c r="A1805" s="5">
        <v>105</v>
      </c>
      <c r="B1805" s="5">
        <v>5.6</v>
      </c>
    </row>
    <row r="1806" spans="1:2">
      <c r="A1806" s="2">
        <v>105</v>
      </c>
      <c r="B1806" s="2">
        <v>5.6</v>
      </c>
    </row>
    <row r="1807" spans="1:2">
      <c r="A1807" s="2">
        <v>105</v>
      </c>
      <c r="B1807" s="2">
        <v>5.6</v>
      </c>
    </row>
    <row r="1808" spans="1:2">
      <c r="A1808" s="5">
        <v>105</v>
      </c>
      <c r="B1808" s="5">
        <v>5.6</v>
      </c>
    </row>
    <row r="1809" spans="1:2">
      <c r="A1809" s="5">
        <v>105</v>
      </c>
      <c r="B1809" s="5">
        <v>5.5</v>
      </c>
    </row>
    <row r="1810" spans="1:2">
      <c r="A1810" s="5">
        <v>105</v>
      </c>
      <c r="B1810" s="5">
        <v>5.5</v>
      </c>
    </row>
    <row r="1811" spans="1:2">
      <c r="A1811" s="5">
        <v>105</v>
      </c>
      <c r="B1811" s="5">
        <v>5.4</v>
      </c>
    </row>
    <row r="1812" spans="1:2">
      <c r="A1812" s="5">
        <v>105</v>
      </c>
      <c r="B1812" s="5">
        <v>5.4</v>
      </c>
    </row>
    <row r="1813" spans="1:2">
      <c r="A1813" s="2">
        <v>105</v>
      </c>
      <c r="B1813" s="2">
        <v>5.4</v>
      </c>
    </row>
    <row r="1814" spans="1:2">
      <c r="A1814" s="5">
        <v>105</v>
      </c>
      <c r="B1814" s="5">
        <v>5.4</v>
      </c>
    </row>
    <row r="1815" spans="1:2">
      <c r="A1815" s="2">
        <v>105</v>
      </c>
      <c r="B1815" s="2">
        <v>5.3</v>
      </c>
    </row>
    <row r="1816" spans="1:2">
      <c r="A1816" s="5">
        <v>105</v>
      </c>
      <c r="B1816" s="5">
        <v>5.2</v>
      </c>
    </row>
    <row r="1817" spans="1:2">
      <c r="A1817" s="5">
        <v>105</v>
      </c>
      <c r="B1817" s="5">
        <v>5.2</v>
      </c>
    </row>
    <row r="1818" spans="1:2">
      <c r="A1818" s="2">
        <v>105</v>
      </c>
      <c r="B1818" s="2">
        <v>5.0999999999999996</v>
      </c>
    </row>
    <row r="1819" spans="1:2">
      <c r="A1819" s="2">
        <v>105</v>
      </c>
      <c r="B1819" s="2">
        <v>5</v>
      </c>
    </row>
    <row r="1820" spans="1:2">
      <c r="A1820" s="2">
        <v>105</v>
      </c>
      <c r="B1820" s="2">
        <v>4.5999999999999996</v>
      </c>
    </row>
    <row r="1821" spans="1:2">
      <c r="A1821" s="5">
        <v>105</v>
      </c>
      <c r="B1821" s="5">
        <v>4.5</v>
      </c>
    </row>
    <row r="1822" spans="1:2">
      <c r="A1822" s="2">
        <v>105</v>
      </c>
      <c r="B1822" s="2">
        <v>3.9</v>
      </c>
    </row>
    <row r="1823" spans="1:2">
      <c r="A1823" s="2">
        <v>106</v>
      </c>
      <c r="B1823" s="2">
        <v>8.6</v>
      </c>
    </row>
    <row r="1824" spans="1:2">
      <c r="A1824" s="2">
        <v>106</v>
      </c>
      <c r="B1824" s="2">
        <v>8</v>
      </c>
    </row>
    <row r="1825" spans="1:2">
      <c r="A1825" s="2">
        <v>106</v>
      </c>
      <c r="B1825" s="2">
        <v>7.8</v>
      </c>
    </row>
    <row r="1826" spans="1:2">
      <c r="A1826" s="5">
        <v>106</v>
      </c>
      <c r="B1826" s="5">
        <v>7.8</v>
      </c>
    </row>
    <row r="1827" spans="1:2">
      <c r="A1827" s="2">
        <v>106</v>
      </c>
      <c r="B1827" s="2">
        <v>7.8</v>
      </c>
    </row>
    <row r="1828" spans="1:2">
      <c r="A1828" s="5">
        <v>106</v>
      </c>
      <c r="B1828" s="5">
        <v>7.7</v>
      </c>
    </row>
    <row r="1829" spans="1:2">
      <c r="A1829" s="2">
        <v>106</v>
      </c>
      <c r="B1829" s="2">
        <v>7.7</v>
      </c>
    </row>
    <row r="1830" spans="1:2">
      <c r="A1830" s="2">
        <v>106</v>
      </c>
      <c r="B1830" s="2">
        <v>7.6</v>
      </c>
    </row>
    <row r="1831" spans="1:2">
      <c r="A1831" s="2">
        <v>106</v>
      </c>
      <c r="B1831" s="2">
        <v>7.5</v>
      </c>
    </row>
    <row r="1832" spans="1:2">
      <c r="A1832" s="5">
        <v>106</v>
      </c>
      <c r="B1832" s="5">
        <v>7.5</v>
      </c>
    </row>
    <row r="1833" spans="1:2">
      <c r="A1833" s="5">
        <v>106</v>
      </c>
      <c r="B1833" s="5">
        <v>7.4</v>
      </c>
    </row>
    <row r="1834" spans="1:2">
      <c r="A1834" s="5">
        <v>106</v>
      </c>
      <c r="B1834" s="5">
        <v>7.2</v>
      </c>
    </row>
    <row r="1835" spans="1:2">
      <c r="A1835" s="2">
        <v>106</v>
      </c>
      <c r="B1835" s="2">
        <v>7.2</v>
      </c>
    </row>
    <row r="1836" spans="1:2">
      <c r="A1836" s="5">
        <v>106</v>
      </c>
      <c r="B1836" s="5">
        <v>7.2</v>
      </c>
    </row>
    <row r="1837" spans="1:2">
      <c r="A1837" s="5">
        <v>106</v>
      </c>
      <c r="B1837" s="5">
        <v>7.2</v>
      </c>
    </row>
    <row r="1838" spans="1:2">
      <c r="A1838" s="2">
        <v>106</v>
      </c>
      <c r="B1838" s="2">
        <v>7.1</v>
      </c>
    </row>
    <row r="1839" spans="1:2">
      <c r="A1839" s="5">
        <v>106</v>
      </c>
      <c r="B1839" s="5">
        <v>7.1</v>
      </c>
    </row>
    <row r="1840" spans="1:2">
      <c r="A1840" s="5">
        <v>106</v>
      </c>
      <c r="B1840" s="5">
        <v>7.1</v>
      </c>
    </row>
    <row r="1841" spans="1:2">
      <c r="A1841" s="2">
        <v>106</v>
      </c>
      <c r="B1841" s="2">
        <v>7.1</v>
      </c>
    </row>
    <row r="1842" spans="1:2">
      <c r="A1842" s="5">
        <v>106</v>
      </c>
      <c r="B1842" s="5">
        <v>7.1</v>
      </c>
    </row>
    <row r="1843" spans="1:2">
      <c r="A1843" s="2">
        <v>106</v>
      </c>
      <c r="B1843" s="2">
        <v>7.1</v>
      </c>
    </row>
    <row r="1844" spans="1:2">
      <c r="A1844" s="5">
        <v>106</v>
      </c>
      <c r="B1844" s="5">
        <v>7</v>
      </c>
    </row>
    <row r="1845" spans="1:2">
      <c r="A1845" s="2">
        <v>106</v>
      </c>
      <c r="B1845" s="2">
        <v>7</v>
      </c>
    </row>
    <row r="1846" spans="1:2">
      <c r="A1846" s="2">
        <v>106</v>
      </c>
      <c r="B1846" s="2">
        <v>7</v>
      </c>
    </row>
    <row r="1847" spans="1:2">
      <c r="A1847" s="5">
        <v>106</v>
      </c>
      <c r="B1847" s="5">
        <v>7</v>
      </c>
    </row>
    <row r="1848" spans="1:2">
      <c r="A1848" s="5">
        <v>106</v>
      </c>
      <c r="B1848" s="5">
        <v>7</v>
      </c>
    </row>
    <row r="1849" spans="1:2">
      <c r="A1849" s="5">
        <v>106</v>
      </c>
      <c r="B1849" s="5">
        <v>6.9</v>
      </c>
    </row>
    <row r="1850" spans="1:2">
      <c r="A1850" s="2">
        <v>106</v>
      </c>
      <c r="B1850" s="2">
        <v>6.9</v>
      </c>
    </row>
    <row r="1851" spans="1:2">
      <c r="A1851" s="5">
        <v>106</v>
      </c>
      <c r="B1851" s="5">
        <v>6.9</v>
      </c>
    </row>
    <row r="1852" spans="1:2">
      <c r="A1852" s="5">
        <v>106</v>
      </c>
      <c r="B1852" s="5">
        <v>6.9</v>
      </c>
    </row>
    <row r="1853" spans="1:2">
      <c r="A1853" s="2">
        <v>106</v>
      </c>
      <c r="B1853" s="2">
        <v>6.8</v>
      </c>
    </row>
    <row r="1854" spans="1:2">
      <c r="A1854" s="2">
        <v>106</v>
      </c>
      <c r="B1854" s="2">
        <v>6.8</v>
      </c>
    </row>
    <row r="1855" spans="1:2">
      <c r="A1855" s="2">
        <v>106</v>
      </c>
      <c r="B1855" s="2">
        <v>6.8</v>
      </c>
    </row>
    <row r="1856" spans="1:2">
      <c r="A1856" s="2">
        <v>106</v>
      </c>
      <c r="B1856" s="2">
        <v>6.8</v>
      </c>
    </row>
    <row r="1857" spans="1:2">
      <c r="A1857" s="2">
        <v>106</v>
      </c>
      <c r="B1857" s="2">
        <v>6.8</v>
      </c>
    </row>
    <row r="1858" spans="1:2">
      <c r="A1858" s="2">
        <v>106</v>
      </c>
      <c r="B1858" s="2">
        <v>6.8</v>
      </c>
    </row>
    <row r="1859" spans="1:2">
      <c r="A1859" s="5">
        <v>106</v>
      </c>
      <c r="B1859" s="5">
        <v>6.7</v>
      </c>
    </row>
    <row r="1860" spans="1:2">
      <c r="A1860" s="5">
        <v>106</v>
      </c>
      <c r="B1860" s="5">
        <v>6.7</v>
      </c>
    </row>
    <row r="1861" spans="1:2">
      <c r="A1861" s="5">
        <v>106</v>
      </c>
      <c r="B1861" s="5">
        <v>6.7</v>
      </c>
    </row>
    <row r="1862" spans="1:2">
      <c r="A1862" s="5">
        <v>106</v>
      </c>
      <c r="B1862" s="5">
        <v>6.7</v>
      </c>
    </row>
    <row r="1863" spans="1:2">
      <c r="A1863" s="5">
        <v>106</v>
      </c>
      <c r="B1863" s="5">
        <v>6.7</v>
      </c>
    </row>
    <row r="1864" spans="1:2">
      <c r="A1864" s="5">
        <v>106</v>
      </c>
      <c r="B1864" s="5">
        <v>6.7</v>
      </c>
    </row>
    <row r="1865" spans="1:2">
      <c r="A1865" s="2">
        <v>106</v>
      </c>
      <c r="B1865" s="2">
        <v>6.6</v>
      </c>
    </row>
    <row r="1866" spans="1:2">
      <c r="A1866" s="5">
        <v>106</v>
      </c>
      <c r="B1866" s="5">
        <v>6.6</v>
      </c>
    </row>
    <row r="1867" spans="1:2">
      <c r="A1867" s="5">
        <v>106</v>
      </c>
      <c r="B1867" s="5">
        <v>6.6</v>
      </c>
    </row>
    <row r="1868" spans="1:2">
      <c r="A1868" s="5">
        <v>106</v>
      </c>
      <c r="B1868" s="5">
        <v>6.6</v>
      </c>
    </row>
    <row r="1869" spans="1:2">
      <c r="A1869" s="5">
        <v>106</v>
      </c>
      <c r="B1869" s="5">
        <v>6.5</v>
      </c>
    </row>
    <row r="1870" spans="1:2">
      <c r="A1870" s="5">
        <v>106</v>
      </c>
      <c r="B1870" s="5">
        <v>6.4</v>
      </c>
    </row>
    <row r="1871" spans="1:2">
      <c r="A1871" s="5">
        <v>106</v>
      </c>
      <c r="B1871" s="5">
        <v>6.4</v>
      </c>
    </row>
    <row r="1872" spans="1:2">
      <c r="A1872" s="2">
        <v>106</v>
      </c>
      <c r="B1872" s="2">
        <v>6.4</v>
      </c>
    </row>
    <row r="1873" spans="1:2">
      <c r="A1873" s="2">
        <v>106</v>
      </c>
      <c r="B1873" s="2">
        <v>6.4</v>
      </c>
    </row>
    <row r="1874" spans="1:2">
      <c r="A1874" s="2">
        <v>106</v>
      </c>
      <c r="B1874" s="2">
        <v>6.4</v>
      </c>
    </row>
    <row r="1875" spans="1:2">
      <c r="A1875" s="2">
        <v>106</v>
      </c>
      <c r="B1875" s="2">
        <v>6.4</v>
      </c>
    </row>
    <row r="1876" spans="1:2">
      <c r="A1876" s="2">
        <v>106</v>
      </c>
      <c r="B1876" s="2">
        <v>6.4</v>
      </c>
    </row>
    <row r="1877" spans="1:2">
      <c r="A1877" s="2">
        <v>106</v>
      </c>
      <c r="B1877" s="2">
        <v>6.4</v>
      </c>
    </row>
    <row r="1878" spans="1:2">
      <c r="A1878" s="5">
        <v>106</v>
      </c>
      <c r="B1878" s="5">
        <v>6.3</v>
      </c>
    </row>
    <row r="1879" spans="1:2">
      <c r="A1879" s="2">
        <v>106</v>
      </c>
      <c r="B1879" s="2">
        <v>6.3</v>
      </c>
    </row>
    <row r="1880" spans="1:2">
      <c r="A1880" s="2">
        <v>106</v>
      </c>
      <c r="B1880" s="2">
        <v>6.3</v>
      </c>
    </row>
    <row r="1881" spans="1:2">
      <c r="A1881" s="2">
        <v>106</v>
      </c>
      <c r="B1881" s="2">
        <v>6.3</v>
      </c>
    </row>
    <row r="1882" spans="1:2">
      <c r="A1882" s="2">
        <v>106</v>
      </c>
      <c r="B1882" s="2">
        <v>6.3</v>
      </c>
    </row>
    <row r="1883" spans="1:2">
      <c r="A1883" s="5">
        <v>106</v>
      </c>
      <c r="B1883" s="5">
        <v>6.3</v>
      </c>
    </row>
    <row r="1884" spans="1:2">
      <c r="A1884" s="2">
        <v>106</v>
      </c>
      <c r="B1884" s="2">
        <v>6.3</v>
      </c>
    </row>
    <row r="1885" spans="1:2">
      <c r="A1885" s="5">
        <v>106</v>
      </c>
      <c r="B1885" s="5">
        <v>6.2</v>
      </c>
    </row>
    <row r="1886" spans="1:2">
      <c r="A1886" s="2">
        <v>106</v>
      </c>
      <c r="B1886" s="2">
        <v>6.1</v>
      </c>
    </row>
    <row r="1887" spans="1:2">
      <c r="A1887" s="2">
        <v>106</v>
      </c>
      <c r="B1887" s="2">
        <v>6.1</v>
      </c>
    </row>
    <row r="1888" spans="1:2">
      <c r="A1888" s="5">
        <v>106</v>
      </c>
      <c r="B1888" s="5">
        <v>6.1</v>
      </c>
    </row>
    <row r="1889" spans="1:2">
      <c r="A1889" s="2">
        <v>106</v>
      </c>
      <c r="B1889" s="2">
        <v>6.1</v>
      </c>
    </row>
    <row r="1890" spans="1:2">
      <c r="A1890" s="2">
        <v>106</v>
      </c>
      <c r="B1890" s="2">
        <v>6</v>
      </c>
    </row>
    <row r="1891" spans="1:2">
      <c r="A1891" s="2">
        <v>106</v>
      </c>
      <c r="B1891" s="2">
        <v>6</v>
      </c>
    </row>
    <row r="1892" spans="1:2">
      <c r="A1892" s="2">
        <v>106</v>
      </c>
      <c r="B1892" s="2">
        <v>6</v>
      </c>
    </row>
    <row r="1893" spans="1:2">
      <c r="A1893" s="2">
        <v>106</v>
      </c>
      <c r="B1893" s="2">
        <v>6</v>
      </c>
    </row>
    <row r="1894" spans="1:2">
      <c r="A1894" s="5">
        <v>106</v>
      </c>
      <c r="B1894" s="5">
        <v>5.9</v>
      </c>
    </row>
    <row r="1895" spans="1:2">
      <c r="A1895" s="5">
        <v>106</v>
      </c>
      <c r="B1895" s="5">
        <v>5.8</v>
      </c>
    </row>
    <row r="1896" spans="1:2">
      <c r="A1896" s="2">
        <v>106</v>
      </c>
      <c r="B1896" s="2">
        <v>5.8</v>
      </c>
    </row>
    <row r="1897" spans="1:2">
      <c r="A1897" s="5">
        <v>106</v>
      </c>
      <c r="B1897" s="5">
        <v>5.8</v>
      </c>
    </row>
    <row r="1898" spans="1:2">
      <c r="A1898" s="2">
        <v>106</v>
      </c>
      <c r="B1898" s="2">
        <v>5.8</v>
      </c>
    </row>
    <row r="1899" spans="1:2">
      <c r="A1899" s="5">
        <v>106</v>
      </c>
      <c r="B1899" s="5">
        <v>5.7</v>
      </c>
    </row>
    <row r="1900" spans="1:2">
      <c r="A1900" s="2">
        <v>106</v>
      </c>
      <c r="B1900" s="2">
        <v>5.7</v>
      </c>
    </row>
    <row r="1901" spans="1:2">
      <c r="A1901" s="2">
        <v>106</v>
      </c>
      <c r="B1901" s="2">
        <v>5.7</v>
      </c>
    </row>
    <row r="1902" spans="1:2">
      <c r="A1902" s="5">
        <v>106</v>
      </c>
      <c r="B1902" s="5">
        <v>5.7</v>
      </c>
    </row>
    <row r="1903" spans="1:2">
      <c r="A1903" s="2">
        <v>106</v>
      </c>
      <c r="B1903" s="2">
        <v>5.6</v>
      </c>
    </row>
    <row r="1904" spans="1:2">
      <c r="A1904" s="2">
        <v>106</v>
      </c>
      <c r="B1904" s="2">
        <v>5.6</v>
      </c>
    </row>
    <row r="1905" spans="1:2">
      <c r="A1905" s="5">
        <v>106</v>
      </c>
      <c r="B1905" s="5">
        <v>5.6</v>
      </c>
    </row>
    <row r="1906" spans="1:2">
      <c r="A1906" s="2">
        <v>106</v>
      </c>
      <c r="B1906" s="2">
        <v>5.6</v>
      </c>
    </row>
    <row r="1907" spans="1:2">
      <c r="A1907" s="5">
        <v>106</v>
      </c>
      <c r="B1907" s="5">
        <v>5.5</v>
      </c>
    </row>
    <row r="1908" spans="1:2">
      <c r="A1908" s="5">
        <v>106</v>
      </c>
      <c r="B1908" s="5">
        <v>5.4</v>
      </c>
    </row>
    <row r="1909" spans="1:2">
      <c r="A1909" s="2">
        <v>106</v>
      </c>
      <c r="B1909" s="2">
        <v>5.2</v>
      </c>
    </row>
    <row r="1910" spans="1:2">
      <c r="A1910" s="2">
        <v>106</v>
      </c>
      <c r="B1910" s="2">
        <v>5</v>
      </c>
    </row>
    <row r="1911" spans="1:2">
      <c r="A1911" s="5">
        <v>106</v>
      </c>
      <c r="B1911" s="5">
        <v>4.8</v>
      </c>
    </row>
    <row r="1912" spans="1:2">
      <c r="A1912" s="2">
        <v>106</v>
      </c>
      <c r="B1912" s="2">
        <v>4.0999999999999996</v>
      </c>
    </row>
    <row r="1913" spans="1:2">
      <c r="A1913" s="2">
        <v>107</v>
      </c>
      <c r="B1913" s="2">
        <v>8.5</v>
      </c>
    </row>
    <row r="1914" spans="1:2">
      <c r="A1914" s="2">
        <v>107</v>
      </c>
      <c r="B1914" s="2">
        <v>8.1</v>
      </c>
    </row>
    <row r="1915" spans="1:2">
      <c r="A1915" s="5">
        <v>107</v>
      </c>
      <c r="B1915" s="5">
        <v>8.1</v>
      </c>
    </row>
    <row r="1916" spans="1:2">
      <c r="A1916" s="5">
        <v>107</v>
      </c>
      <c r="B1916" s="5">
        <v>8</v>
      </c>
    </row>
    <row r="1917" spans="1:2">
      <c r="A1917" s="2">
        <v>107</v>
      </c>
      <c r="B1917" s="2">
        <v>7.8</v>
      </c>
    </row>
    <row r="1918" spans="1:2">
      <c r="A1918" s="2">
        <v>107</v>
      </c>
      <c r="B1918" s="2">
        <v>7.8</v>
      </c>
    </row>
    <row r="1919" spans="1:2">
      <c r="A1919" s="2">
        <v>107</v>
      </c>
      <c r="B1919" s="2">
        <v>7.7</v>
      </c>
    </row>
    <row r="1920" spans="1:2">
      <c r="A1920" s="5">
        <v>107</v>
      </c>
      <c r="B1920" s="5">
        <v>7.5</v>
      </c>
    </row>
    <row r="1921" spans="1:2">
      <c r="A1921" s="5">
        <v>107</v>
      </c>
      <c r="B1921" s="5">
        <v>7.5</v>
      </c>
    </row>
    <row r="1922" spans="1:2">
      <c r="A1922" s="5">
        <v>107</v>
      </c>
      <c r="B1922" s="5">
        <v>7.4</v>
      </c>
    </row>
    <row r="1923" spans="1:2">
      <c r="A1923" s="5">
        <v>107</v>
      </c>
      <c r="B1923" s="5">
        <v>7.4</v>
      </c>
    </row>
    <row r="1924" spans="1:2">
      <c r="A1924" s="5">
        <v>107</v>
      </c>
      <c r="B1924" s="5">
        <v>7.4</v>
      </c>
    </row>
    <row r="1925" spans="1:2">
      <c r="A1925" s="5">
        <v>107</v>
      </c>
      <c r="B1925" s="5">
        <v>7.4</v>
      </c>
    </row>
    <row r="1926" spans="1:2">
      <c r="A1926" s="2">
        <v>107</v>
      </c>
      <c r="B1926" s="2">
        <v>7.3</v>
      </c>
    </row>
    <row r="1927" spans="1:2">
      <c r="A1927" s="2">
        <v>107</v>
      </c>
      <c r="B1927" s="2">
        <v>7.2</v>
      </c>
    </row>
    <row r="1928" spans="1:2">
      <c r="A1928" s="5">
        <v>107</v>
      </c>
      <c r="B1928" s="5">
        <v>7.2</v>
      </c>
    </row>
    <row r="1929" spans="1:2">
      <c r="A1929" s="2">
        <v>107</v>
      </c>
      <c r="B1929" s="2">
        <v>7.2</v>
      </c>
    </row>
    <row r="1930" spans="1:2">
      <c r="A1930" s="2">
        <v>107</v>
      </c>
      <c r="B1930" s="2">
        <v>7.1</v>
      </c>
    </row>
    <row r="1931" spans="1:2">
      <c r="A1931" s="2">
        <v>107</v>
      </c>
      <c r="B1931" s="2">
        <v>7.1</v>
      </c>
    </row>
    <row r="1932" spans="1:2">
      <c r="A1932" s="2">
        <v>107</v>
      </c>
      <c r="B1932" s="2">
        <v>7.1</v>
      </c>
    </row>
    <row r="1933" spans="1:2">
      <c r="A1933" s="5">
        <v>107</v>
      </c>
      <c r="B1933" s="5">
        <v>7.1</v>
      </c>
    </row>
    <row r="1934" spans="1:2">
      <c r="A1934" s="2">
        <v>107</v>
      </c>
      <c r="B1934" s="2">
        <v>7.1</v>
      </c>
    </row>
    <row r="1935" spans="1:2">
      <c r="A1935" s="5">
        <v>107</v>
      </c>
      <c r="B1935" s="5">
        <v>7</v>
      </c>
    </row>
    <row r="1936" spans="1:2">
      <c r="A1936" s="5">
        <v>107</v>
      </c>
      <c r="B1936" s="5">
        <v>7</v>
      </c>
    </row>
    <row r="1937" spans="1:2">
      <c r="A1937" s="2">
        <v>107</v>
      </c>
      <c r="B1937" s="2">
        <v>7</v>
      </c>
    </row>
    <row r="1938" spans="1:2">
      <c r="A1938" s="2">
        <v>107</v>
      </c>
      <c r="B1938" s="2">
        <v>7</v>
      </c>
    </row>
    <row r="1939" spans="1:2">
      <c r="A1939" s="2">
        <v>107</v>
      </c>
      <c r="B1939" s="2">
        <v>6.8</v>
      </c>
    </row>
    <row r="1940" spans="1:2">
      <c r="A1940" s="5">
        <v>107</v>
      </c>
      <c r="B1940" s="5">
        <v>6.8</v>
      </c>
    </row>
    <row r="1941" spans="1:2">
      <c r="A1941" s="2">
        <v>107</v>
      </c>
      <c r="B1941" s="2">
        <v>6.8</v>
      </c>
    </row>
    <row r="1942" spans="1:2">
      <c r="A1942" s="5">
        <v>107</v>
      </c>
      <c r="B1942" s="5">
        <v>6.7</v>
      </c>
    </row>
    <row r="1943" spans="1:2">
      <c r="A1943" s="5">
        <v>107</v>
      </c>
      <c r="B1943" s="5">
        <v>6.7</v>
      </c>
    </row>
    <row r="1944" spans="1:2">
      <c r="A1944" s="2">
        <v>107</v>
      </c>
      <c r="B1944" s="2">
        <v>6.7</v>
      </c>
    </row>
    <row r="1945" spans="1:2">
      <c r="A1945" s="2">
        <v>107</v>
      </c>
      <c r="B1945" s="2">
        <v>6.6</v>
      </c>
    </row>
    <row r="1946" spans="1:2">
      <c r="A1946" s="2">
        <v>107</v>
      </c>
      <c r="B1946" s="2">
        <v>6.6</v>
      </c>
    </row>
    <row r="1947" spans="1:2">
      <c r="A1947" s="5">
        <v>107</v>
      </c>
      <c r="B1947" s="5">
        <v>6.6</v>
      </c>
    </row>
    <row r="1948" spans="1:2">
      <c r="A1948" s="5">
        <v>107</v>
      </c>
      <c r="B1948" s="5">
        <v>6.6</v>
      </c>
    </row>
    <row r="1949" spans="1:2">
      <c r="A1949" s="5">
        <v>107</v>
      </c>
      <c r="B1949" s="5">
        <v>6.6</v>
      </c>
    </row>
    <row r="1950" spans="1:2">
      <c r="A1950" s="5">
        <v>107</v>
      </c>
      <c r="B1950" s="5">
        <v>6.5</v>
      </c>
    </row>
    <row r="1951" spans="1:2">
      <c r="A1951" s="2">
        <v>107</v>
      </c>
      <c r="B1951" s="2">
        <v>6.5</v>
      </c>
    </row>
    <row r="1952" spans="1:2">
      <c r="A1952" s="2">
        <v>107</v>
      </c>
      <c r="B1952" s="2">
        <v>6.5</v>
      </c>
    </row>
    <row r="1953" spans="1:2">
      <c r="A1953" s="5">
        <v>107</v>
      </c>
      <c r="B1953" s="5">
        <v>6.5</v>
      </c>
    </row>
    <row r="1954" spans="1:2">
      <c r="A1954" s="2">
        <v>107</v>
      </c>
      <c r="B1954" s="2">
        <v>6.4</v>
      </c>
    </row>
    <row r="1955" spans="1:2">
      <c r="A1955" s="5">
        <v>107</v>
      </c>
      <c r="B1955" s="5">
        <v>6.4</v>
      </c>
    </row>
    <row r="1956" spans="1:2">
      <c r="A1956" s="2">
        <v>107</v>
      </c>
      <c r="B1956" s="2">
        <v>6.4</v>
      </c>
    </row>
    <row r="1957" spans="1:2">
      <c r="A1957" s="2">
        <v>107</v>
      </c>
      <c r="B1957" s="2">
        <v>6.4</v>
      </c>
    </row>
    <row r="1958" spans="1:2">
      <c r="A1958" s="5">
        <v>107</v>
      </c>
      <c r="B1958" s="5">
        <v>6.4</v>
      </c>
    </row>
    <row r="1959" spans="1:2">
      <c r="A1959" s="5">
        <v>107</v>
      </c>
      <c r="B1959" s="5">
        <v>6.4</v>
      </c>
    </row>
    <row r="1960" spans="1:2">
      <c r="A1960" s="2">
        <v>107</v>
      </c>
      <c r="B1960" s="2">
        <v>6.4</v>
      </c>
    </row>
    <row r="1961" spans="1:2">
      <c r="A1961" s="2">
        <v>107</v>
      </c>
      <c r="B1961" s="2">
        <v>6.4</v>
      </c>
    </row>
    <row r="1962" spans="1:2">
      <c r="A1962" s="2">
        <v>107</v>
      </c>
      <c r="B1962" s="2">
        <v>6.3</v>
      </c>
    </row>
    <row r="1963" spans="1:2">
      <c r="A1963" s="5">
        <v>107</v>
      </c>
      <c r="B1963" s="5">
        <v>6.3</v>
      </c>
    </row>
    <row r="1964" spans="1:2">
      <c r="A1964" s="2">
        <v>107</v>
      </c>
      <c r="B1964" s="2">
        <v>6.3</v>
      </c>
    </row>
    <row r="1965" spans="1:2">
      <c r="A1965" s="2">
        <v>107</v>
      </c>
      <c r="B1965" s="2">
        <v>6.2</v>
      </c>
    </row>
    <row r="1966" spans="1:2">
      <c r="A1966" s="5">
        <v>107</v>
      </c>
      <c r="B1966" s="5">
        <v>6.2</v>
      </c>
    </row>
    <row r="1967" spans="1:2">
      <c r="A1967" s="2">
        <v>107</v>
      </c>
      <c r="B1967" s="2">
        <v>6.2</v>
      </c>
    </row>
    <row r="1968" spans="1:2">
      <c r="A1968" s="2">
        <v>107</v>
      </c>
      <c r="B1968" s="2">
        <v>6.2</v>
      </c>
    </row>
    <row r="1969" spans="1:2">
      <c r="A1969" s="5">
        <v>107</v>
      </c>
      <c r="B1969" s="5">
        <v>6.2</v>
      </c>
    </row>
    <row r="1970" spans="1:2">
      <c r="A1970" s="5">
        <v>107</v>
      </c>
      <c r="B1970" s="5">
        <v>6.1</v>
      </c>
    </row>
    <row r="1971" spans="1:2">
      <c r="A1971" s="5">
        <v>107</v>
      </c>
      <c r="B1971" s="5">
        <v>6.1</v>
      </c>
    </row>
    <row r="1972" spans="1:2">
      <c r="A1972" s="2">
        <v>107</v>
      </c>
      <c r="B1972" s="2">
        <v>6</v>
      </c>
    </row>
    <row r="1973" spans="1:2">
      <c r="A1973" s="2">
        <v>107</v>
      </c>
      <c r="B1973" s="2">
        <v>6</v>
      </c>
    </row>
    <row r="1974" spans="1:2">
      <c r="A1974" s="2">
        <v>107</v>
      </c>
      <c r="B1974" s="2">
        <v>6</v>
      </c>
    </row>
    <row r="1975" spans="1:2">
      <c r="A1975" s="2">
        <v>107</v>
      </c>
      <c r="B1975" s="2">
        <v>5.9</v>
      </c>
    </row>
    <row r="1976" spans="1:2">
      <c r="A1976" s="2">
        <v>107</v>
      </c>
      <c r="B1976" s="2">
        <v>5.9</v>
      </c>
    </row>
    <row r="1977" spans="1:2">
      <c r="A1977" s="2">
        <v>107</v>
      </c>
      <c r="B1977" s="2">
        <v>5.8</v>
      </c>
    </row>
    <row r="1978" spans="1:2">
      <c r="A1978" s="5">
        <v>107</v>
      </c>
      <c r="B1978" s="5">
        <v>5.7</v>
      </c>
    </row>
    <row r="1979" spans="1:2">
      <c r="A1979" s="2">
        <v>107</v>
      </c>
      <c r="B1979" s="2">
        <v>5.7</v>
      </c>
    </row>
    <row r="1980" spans="1:2">
      <c r="A1980" s="2">
        <v>107</v>
      </c>
      <c r="B1980" s="2">
        <v>5.7</v>
      </c>
    </row>
    <row r="1981" spans="1:2">
      <c r="A1981" s="5">
        <v>107</v>
      </c>
      <c r="B1981" s="5">
        <v>5.6</v>
      </c>
    </row>
    <row r="1982" spans="1:2">
      <c r="A1982" s="2">
        <v>107</v>
      </c>
      <c r="B1982" s="2">
        <v>5.6</v>
      </c>
    </row>
    <row r="1983" spans="1:2">
      <c r="A1983" s="2">
        <v>107</v>
      </c>
      <c r="B1983" s="2">
        <v>5.6</v>
      </c>
    </row>
    <row r="1984" spans="1:2">
      <c r="A1984" s="2">
        <v>107</v>
      </c>
      <c r="B1984" s="2">
        <v>5.6</v>
      </c>
    </row>
    <row r="1985" spans="1:2">
      <c r="A1985" s="5">
        <v>107</v>
      </c>
      <c r="B1985" s="5">
        <v>5.6</v>
      </c>
    </row>
    <row r="1986" spans="1:2">
      <c r="A1986" s="5">
        <v>107</v>
      </c>
      <c r="B1986" s="5">
        <v>5.6</v>
      </c>
    </row>
    <row r="1987" spans="1:2">
      <c r="A1987" s="5">
        <v>107</v>
      </c>
      <c r="B1987" s="5">
        <v>5.5</v>
      </c>
    </row>
    <row r="1988" spans="1:2">
      <c r="A1988" s="2">
        <v>107</v>
      </c>
      <c r="B1988" s="2">
        <v>5.5</v>
      </c>
    </row>
    <row r="1989" spans="1:2">
      <c r="A1989" s="5">
        <v>107</v>
      </c>
      <c r="B1989" s="5">
        <v>5.4</v>
      </c>
    </row>
    <row r="1990" spans="1:2">
      <c r="A1990" s="2">
        <v>107</v>
      </c>
      <c r="B1990" s="2">
        <v>5.4</v>
      </c>
    </row>
    <row r="1991" spans="1:2">
      <c r="A1991" s="2">
        <v>107</v>
      </c>
      <c r="B1991" s="2">
        <v>5.3</v>
      </c>
    </row>
    <row r="1992" spans="1:2">
      <c r="A1992" s="5">
        <v>107</v>
      </c>
      <c r="B1992" s="5">
        <v>5.0999999999999996</v>
      </c>
    </row>
    <row r="1993" spans="1:2">
      <c r="A1993" s="5">
        <v>107</v>
      </c>
      <c r="B1993" s="5">
        <v>5.0999999999999996</v>
      </c>
    </row>
    <row r="1994" spans="1:2">
      <c r="A1994" s="5">
        <v>107</v>
      </c>
      <c r="B1994" s="5">
        <v>5.0999999999999996</v>
      </c>
    </row>
    <row r="1995" spans="1:2">
      <c r="A1995" s="5">
        <v>107</v>
      </c>
      <c r="B1995" s="5">
        <v>5.0999999999999996</v>
      </c>
    </row>
    <row r="1996" spans="1:2">
      <c r="A1996" s="5">
        <v>107</v>
      </c>
      <c r="B1996" s="5">
        <v>5.0999999999999996</v>
      </c>
    </row>
    <row r="1997" spans="1:2">
      <c r="A1997" s="5">
        <v>107</v>
      </c>
      <c r="B1997" s="5">
        <v>5</v>
      </c>
    </row>
    <row r="1998" spans="1:2">
      <c r="A1998" s="2">
        <v>107</v>
      </c>
      <c r="B1998" s="2">
        <v>4.8</v>
      </c>
    </row>
    <row r="1999" spans="1:2">
      <c r="A1999" s="5">
        <v>107</v>
      </c>
      <c r="B1999" s="5">
        <v>4.8</v>
      </c>
    </row>
    <row r="2000" spans="1:2">
      <c r="A2000" s="2">
        <v>107</v>
      </c>
      <c r="B2000" s="2">
        <v>4.2</v>
      </c>
    </row>
    <row r="2001" spans="1:2">
      <c r="A2001" s="5">
        <v>107</v>
      </c>
      <c r="B2001" s="5">
        <v>3.8</v>
      </c>
    </row>
    <row r="2002" spans="1:2">
      <c r="A2002" s="2">
        <v>107</v>
      </c>
      <c r="B2002" s="2">
        <v>3.6</v>
      </c>
    </row>
    <row r="2003" spans="1:2">
      <c r="A2003" s="5">
        <v>108</v>
      </c>
      <c r="B2003" s="5">
        <v>8.5</v>
      </c>
    </row>
    <row r="2004" spans="1:2">
      <c r="A2004" s="2">
        <v>108</v>
      </c>
      <c r="B2004" s="2">
        <v>8.3000000000000007</v>
      </c>
    </row>
    <row r="2005" spans="1:2">
      <c r="A2005" s="2">
        <v>108</v>
      </c>
      <c r="B2005" s="2">
        <v>8.1999999999999993</v>
      </c>
    </row>
    <row r="2006" spans="1:2">
      <c r="A2006" s="5">
        <v>108</v>
      </c>
      <c r="B2006" s="5">
        <v>8.1</v>
      </c>
    </row>
    <row r="2007" spans="1:2">
      <c r="A2007" s="2">
        <v>108</v>
      </c>
      <c r="B2007" s="2">
        <v>8</v>
      </c>
    </row>
    <row r="2008" spans="1:2">
      <c r="A2008" s="5">
        <v>108</v>
      </c>
      <c r="B2008" s="5">
        <v>7.8</v>
      </c>
    </row>
    <row r="2009" spans="1:2">
      <c r="A2009" s="2">
        <v>108</v>
      </c>
      <c r="B2009" s="2">
        <v>7.8</v>
      </c>
    </row>
    <row r="2010" spans="1:2">
      <c r="A2010" s="2">
        <v>108</v>
      </c>
      <c r="B2010" s="2">
        <v>7.8</v>
      </c>
    </row>
    <row r="2011" spans="1:2">
      <c r="A2011" s="2">
        <v>108</v>
      </c>
      <c r="B2011" s="2">
        <v>7.8</v>
      </c>
    </row>
    <row r="2012" spans="1:2">
      <c r="A2012" s="5">
        <v>108</v>
      </c>
      <c r="B2012" s="5">
        <v>7.7</v>
      </c>
    </row>
    <row r="2013" spans="1:2">
      <c r="A2013" s="5">
        <v>108</v>
      </c>
      <c r="B2013" s="5">
        <v>7.7</v>
      </c>
    </row>
    <row r="2014" spans="1:2">
      <c r="A2014" s="2">
        <v>108</v>
      </c>
      <c r="B2014" s="2">
        <v>7.6</v>
      </c>
    </row>
    <row r="2015" spans="1:2">
      <c r="A2015" s="5">
        <v>108</v>
      </c>
      <c r="B2015" s="5">
        <v>7.4</v>
      </c>
    </row>
    <row r="2016" spans="1:2">
      <c r="A2016" s="2">
        <v>108</v>
      </c>
      <c r="B2016" s="2">
        <v>7.4</v>
      </c>
    </row>
    <row r="2017" spans="1:2">
      <c r="A2017" s="5">
        <v>108</v>
      </c>
      <c r="B2017" s="5">
        <v>7.3</v>
      </c>
    </row>
    <row r="2018" spans="1:2">
      <c r="A2018" s="5">
        <v>108</v>
      </c>
      <c r="B2018" s="5">
        <v>7.1</v>
      </c>
    </row>
    <row r="2019" spans="1:2">
      <c r="A2019" s="2">
        <v>108</v>
      </c>
      <c r="B2019" s="2">
        <v>7.1</v>
      </c>
    </row>
    <row r="2020" spans="1:2">
      <c r="A2020" s="2">
        <v>108</v>
      </c>
      <c r="B2020" s="2">
        <v>7.1</v>
      </c>
    </row>
    <row r="2021" spans="1:2">
      <c r="A2021" s="5">
        <v>108</v>
      </c>
      <c r="B2021" s="5">
        <v>7.1</v>
      </c>
    </row>
    <row r="2022" spans="1:2">
      <c r="A2022" s="2">
        <v>108</v>
      </c>
      <c r="B2022" s="2">
        <v>7</v>
      </c>
    </row>
    <row r="2023" spans="1:2">
      <c r="A2023" s="5">
        <v>108</v>
      </c>
      <c r="B2023" s="5">
        <v>7</v>
      </c>
    </row>
    <row r="2024" spans="1:2">
      <c r="A2024" s="5">
        <v>108</v>
      </c>
      <c r="B2024" s="5">
        <v>7</v>
      </c>
    </row>
    <row r="2025" spans="1:2">
      <c r="A2025" s="2">
        <v>108</v>
      </c>
      <c r="B2025" s="2">
        <v>7</v>
      </c>
    </row>
    <row r="2026" spans="1:2">
      <c r="A2026" s="5">
        <v>108</v>
      </c>
      <c r="B2026" s="5">
        <v>6.9</v>
      </c>
    </row>
    <row r="2027" spans="1:2">
      <c r="A2027" s="2">
        <v>108</v>
      </c>
      <c r="B2027" s="2">
        <v>6.9</v>
      </c>
    </row>
    <row r="2028" spans="1:2">
      <c r="A2028" s="5">
        <v>108</v>
      </c>
      <c r="B2028" s="5">
        <v>6.8</v>
      </c>
    </row>
    <row r="2029" spans="1:2">
      <c r="A2029" s="2">
        <v>108</v>
      </c>
      <c r="B2029" s="2">
        <v>6.8</v>
      </c>
    </row>
    <row r="2030" spans="1:2">
      <c r="A2030" s="5">
        <v>108</v>
      </c>
      <c r="B2030" s="5">
        <v>6.8</v>
      </c>
    </row>
    <row r="2031" spans="1:2">
      <c r="A2031" s="5">
        <v>108</v>
      </c>
      <c r="B2031" s="5">
        <v>6.8</v>
      </c>
    </row>
    <row r="2032" spans="1:2">
      <c r="A2032" s="5">
        <v>108</v>
      </c>
      <c r="B2032" s="5">
        <v>6.7</v>
      </c>
    </row>
    <row r="2033" spans="1:2">
      <c r="A2033" s="5">
        <v>108</v>
      </c>
      <c r="B2033" s="5">
        <v>6.7</v>
      </c>
    </row>
    <row r="2034" spans="1:2">
      <c r="A2034" s="2">
        <v>108</v>
      </c>
      <c r="B2034" s="2">
        <v>6.7</v>
      </c>
    </row>
    <row r="2035" spans="1:2">
      <c r="A2035" s="2">
        <v>108</v>
      </c>
      <c r="B2035" s="2">
        <v>6.5</v>
      </c>
    </row>
    <row r="2036" spans="1:2">
      <c r="A2036" s="2">
        <v>108</v>
      </c>
      <c r="B2036" s="2">
        <v>6.5</v>
      </c>
    </row>
    <row r="2037" spans="1:2">
      <c r="A2037" s="5">
        <v>108</v>
      </c>
      <c r="B2037" s="5">
        <v>6.5</v>
      </c>
    </row>
    <row r="2038" spans="1:2">
      <c r="A2038" s="5">
        <v>108</v>
      </c>
      <c r="B2038" s="5">
        <v>6.5</v>
      </c>
    </row>
    <row r="2039" spans="1:2">
      <c r="A2039" s="5">
        <v>108</v>
      </c>
      <c r="B2039" s="5">
        <v>6.5</v>
      </c>
    </row>
    <row r="2040" spans="1:2">
      <c r="A2040" s="5">
        <v>108</v>
      </c>
      <c r="B2040" s="5">
        <v>6.5</v>
      </c>
    </row>
    <row r="2041" spans="1:2">
      <c r="A2041" s="5">
        <v>108</v>
      </c>
      <c r="B2041" s="5">
        <v>6.5</v>
      </c>
    </row>
    <row r="2042" spans="1:2">
      <c r="A2042" s="5">
        <v>108</v>
      </c>
      <c r="B2042" s="5">
        <v>6.4</v>
      </c>
    </row>
    <row r="2043" spans="1:2">
      <c r="A2043" s="2">
        <v>108</v>
      </c>
      <c r="B2043" s="2">
        <v>6.4</v>
      </c>
    </row>
    <row r="2044" spans="1:2">
      <c r="A2044" s="5">
        <v>108</v>
      </c>
      <c r="B2044" s="5">
        <v>6.4</v>
      </c>
    </row>
    <row r="2045" spans="1:2">
      <c r="A2045" s="2">
        <v>108</v>
      </c>
      <c r="B2045" s="2">
        <v>6.4</v>
      </c>
    </row>
    <row r="2046" spans="1:2">
      <c r="A2046" s="5">
        <v>108</v>
      </c>
      <c r="B2046" s="5">
        <v>6.3</v>
      </c>
    </row>
    <row r="2047" spans="1:2">
      <c r="A2047" s="5">
        <v>108</v>
      </c>
      <c r="B2047" s="5">
        <v>6.3</v>
      </c>
    </row>
    <row r="2048" spans="1:2">
      <c r="A2048" s="2">
        <v>108</v>
      </c>
      <c r="B2048" s="2">
        <v>6.3</v>
      </c>
    </row>
    <row r="2049" spans="1:2">
      <c r="A2049" s="2">
        <v>108</v>
      </c>
      <c r="B2049" s="2">
        <v>6.3</v>
      </c>
    </row>
    <row r="2050" spans="1:2">
      <c r="A2050" s="2">
        <v>108</v>
      </c>
      <c r="B2050" s="2">
        <v>6.2</v>
      </c>
    </row>
    <row r="2051" spans="1:2">
      <c r="A2051" s="2">
        <v>108</v>
      </c>
      <c r="B2051" s="2">
        <v>6.2</v>
      </c>
    </row>
    <row r="2052" spans="1:2">
      <c r="A2052" s="2">
        <v>108</v>
      </c>
      <c r="B2052" s="2">
        <v>6.2</v>
      </c>
    </row>
    <row r="2053" spans="1:2">
      <c r="A2053" s="2">
        <v>108</v>
      </c>
      <c r="B2053" s="2">
        <v>6.2</v>
      </c>
    </row>
    <row r="2054" spans="1:2">
      <c r="A2054" s="2">
        <v>108</v>
      </c>
      <c r="B2054" s="2">
        <v>6.1</v>
      </c>
    </row>
    <row r="2055" spans="1:2">
      <c r="A2055" s="5">
        <v>108</v>
      </c>
      <c r="B2055" s="5">
        <v>6.1</v>
      </c>
    </row>
    <row r="2056" spans="1:2">
      <c r="A2056" s="2">
        <v>108</v>
      </c>
      <c r="B2056" s="2">
        <v>6.1</v>
      </c>
    </row>
    <row r="2057" spans="1:2">
      <c r="A2057" s="5">
        <v>108</v>
      </c>
      <c r="B2057" s="5">
        <v>6</v>
      </c>
    </row>
    <row r="2058" spans="1:2">
      <c r="A2058" s="5">
        <v>108</v>
      </c>
      <c r="B2058" s="5">
        <v>6</v>
      </c>
    </row>
    <row r="2059" spans="1:2">
      <c r="A2059" s="5">
        <v>108</v>
      </c>
      <c r="B2059" s="5">
        <v>5.9</v>
      </c>
    </row>
    <row r="2060" spans="1:2">
      <c r="A2060" s="5">
        <v>108</v>
      </c>
      <c r="B2060" s="5">
        <v>5.9</v>
      </c>
    </row>
    <row r="2061" spans="1:2">
      <c r="A2061" s="5">
        <v>108</v>
      </c>
      <c r="B2061" s="5">
        <v>5.9</v>
      </c>
    </row>
    <row r="2062" spans="1:2">
      <c r="A2062" s="2">
        <v>108</v>
      </c>
      <c r="B2062" s="2">
        <v>5.9</v>
      </c>
    </row>
    <row r="2063" spans="1:2">
      <c r="A2063" s="5">
        <v>108</v>
      </c>
      <c r="B2063" s="5">
        <v>5.9</v>
      </c>
    </row>
    <row r="2064" spans="1:2">
      <c r="A2064" s="2">
        <v>108</v>
      </c>
      <c r="B2064" s="2">
        <v>5.9</v>
      </c>
    </row>
    <row r="2065" spans="1:2">
      <c r="A2065" s="2">
        <v>108</v>
      </c>
      <c r="B2065" s="2">
        <v>5.8</v>
      </c>
    </row>
    <row r="2066" spans="1:2">
      <c r="A2066" s="5">
        <v>108</v>
      </c>
      <c r="B2066" s="5">
        <v>5.8</v>
      </c>
    </row>
    <row r="2067" spans="1:2">
      <c r="A2067" s="2">
        <v>108</v>
      </c>
      <c r="B2067" s="2">
        <v>5.8</v>
      </c>
    </row>
    <row r="2068" spans="1:2">
      <c r="A2068" s="5">
        <v>108</v>
      </c>
      <c r="B2068" s="5">
        <v>5.8</v>
      </c>
    </row>
    <row r="2069" spans="1:2">
      <c r="A2069" s="2">
        <v>108</v>
      </c>
      <c r="B2069" s="2">
        <v>5.6</v>
      </c>
    </row>
    <row r="2070" spans="1:2">
      <c r="A2070" s="5">
        <v>108</v>
      </c>
      <c r="B2070" s="5">
        <v>5.6</v>
      </c>
    </row>
    <row r="2071" spans="1:2">
      <c r="A2071" s="2">
        <v>108</v>
      </c>
      <c r="B2071" s="2">
        <v>5.5</v>
      </c>
    </row>
    <row r="2072" spans="1:2">
      <c r="A2072" s="2">
        <v>108</v>
      </c>
      <c r="B2072" s="2">
        <v>5.5</v>
      </c>
    </row>
    <row r="2073" spans="1:2">
      <c r="A2073" s="2">
        <v>108</v>
      </c>
      <c r="B2073" s="2">
        <v>5.3</v>
      </c>
    </row>
    <row r="2074" spans="1:2">
      <c r="A2074" s="5">
        <v>108</v>
      </c>
      <c r="B2074" s="5">
        <v>5.3</v>
      </c>
    </row>
    <row r="2075" spans="1:2">
      <c r="A2075" s="2">
        <v>108</v>
      </c>
      <c r="B2075" s="2">
        <v>5.2</v>
      </c>
    </row>
    <row r="2076" spans="1:2">
      <c r="A2076" s="2">
        <v>108</v>
      </c>
      <c r="B2076" s="2">
        <v>5</v>
      </c>
    </row>
    <row r="2077" spans="1:2">
      <c r="A2077" s="5">
        <v>108</v>
      </c>
      <c r="B2077" s="5">
        <v>4.9000000000000004</v>
      </c>
    </row>
    <row r="2078" spans="1:2">
      <c r="A2078" s="2">
        <v>109</v>
      </c>
      <c r="B2078" s="2">
        <v>8.1999999999999993</v>
      </c>
    </row>
    <row r="2079" spans="1:2">
      <c r="A2079" s="5">
        <v>109</v>
      </c>
      <c r="B2079" s="5">
        <v>7.9</v>
      </c>
    </row>
    <row r="2080" spans="1:2">
      <c r="A2080" s="5">
        <v>109</v>
      </c>
      <c r="B2080" s="5">
        <v>7.9</v>
      </c>
    </row>
    <row r="2081" spans="1:2">
      <c r="A2081" s="5">
        <v>109</v>
      </c>
      <c r="B2081" s="5">
        <v>7.9</v>
      </c>
    </row>
    <row r="2082" spans="1:2">
      <c r="A2082" s="5">
        <v>109</v>
      </c>
      <c r="B2082" s="5">
        <v>7.7</v>
      </c>
    </row>
    <row r="2083" spans="1:2">
      <c r="A2083" s="2">
        <v>109</v>
      </c>
      <c r="B2083" s="2">
        <v>7.6</v>
      </c>
    </row>
    <row r="2084" spans="1:2">
      <c r="A2084" s="2">
        <v>109</v>
      </c>
      <c r="B2084" s="2">
        <v>7.4</v>
      </c>
    </row>
    <row r="2085" spans="1:2">
      <c r="A2085" s="5">
        <v>109</v>
      </c>
      <c r="B2085" s="5">
        <v>7.4</v>
      </c>
    </row>
    <row r="2086" spans="1:2">
      <c r="A2086" s="2">
        <v>109</v>
      </c>
      <c r="B2086" s="2">
        <v>7.3</v>
      </c>
    </row>
    <row r="2087" spans="1:2">
      <c r="A2087" s="2">
        <v>109</v>
      </c>
      <c r="B2087" s="2">
        <v>7.3</v>
      </c>
    </row>
    <row r="2088" spans="1:2">
      <c r="A2088" s="5">
        <v>109</v>
      </c>
      <c r="B2088" s="5">
        <v>7.3</v>
      </c>
    </row>
    <row r="2089" spans="1:2">
      <c r="A2089" s="2">
        <v>109</v>
      </c>
      <c r="B2089" s="2">
        <v>7.3</v>
      </c>
    </row>
    <row r="2090" spans="1:2">
      <c r="A2090" s="5">
        <v>109</v>
      </c>
      <c r="B2090" s="5">
        <v>7.3</v>
      </c>
    </row>
    <row r="2091" spans="1:2">
      <c r="A2091" s="2">
        <v>109</v>
      </c>
      <c r="B2091" s="2">
        <v>7.3</v>
      </c>
    </row>
    <row r="2092" spans="1:2">
      <c r="A2092" s="5">
        <v>109</v>
      </c>
      <c r="B2092" s="5">
        <v>7.2</v>
      </c>
    </row>
    <row r="2093" spans="1:2">
      <c r="A2093" s="5">
        <v>109</v>
      </c>
      <c r="B2093" s="5">
        <v>7.2</v>
      </c>
    </row>
    <row r="2094" spans="1:2">
      <c r="A2094" s="2">
        <v>109</v>
      </c>
      <c r="B2094" s="2">
        <v>7.1</v>
      </c>
    </row>
    <row r="2095" spans="1:2">
      <c r="A2095" s="5">
        <v>109</v>
      </c>
      <c r="B2095" s="5">
        <v>7.1</v>
      </c>
    </row>
    <row r="2096" spans="1:2">
      <c r="A2096" s="5">
        <v>109</v>
      </c>
      <c r="B2096" s="5">
        <v>7</v>
      </c>
    </row>
    <row r="2097" spans="1:2">
      <c r="A2097" s="5">
        <v>109</v>
      </c>
      <c r="B2097" s="5">
        <v>7</v>
      </c>
    </row>
    <row r="2098" spans="1:2">
      <c r="A2098" s="2">
        <v>109</v>
      </c>
      <c r="B2098" s="2">
        <v>7</v>
      </c>
    </row>
    <row r="2099" spans="1:2">
      <c r="A2099" s="5">
        <v>109</v>
      </c>
      <c r="B2099" s="5">
        <v>7</v>
      </c>
    </row>
    <row r="2100" spans="1:2">
      <c r="A2100" s="5">
        <v>109</v>
      </c>
      <c r="B2100" s="5">
        <v>6.9</v>
      </c>
    </row>
    <row r="2101" spans="1:2">
      <c r="A2101" s="5">
        <v>109</v>
      </c>
      <c r="B2101" s="5">
        <v>6.9</v>
      </c>
    </row>
    <row r="2102" spans="1:2">
      <c r="A2102" s="5">
        <v>109</v>
      </c>
      <c r="B2102" s="5">
        <v>6.9</v>
      </c>
    </row>
    <row r="2103" spans="1:2">
      <c r="A2103" s="2">
        <v>109</v>
      </c>
      <c r="B2103" s="2">
        <v>6.9</v>
      </c>
    </row>
    <row r="2104" spans="1:2">
      <c r="A2104" s="2">
        <v>109</v>
      </c>
      <c r="B2104" s="2">
        <v>6.9</v>
      </c>
    </row>
    <row r="2105" spans="1:2">
      <c r="A2105" s="2">
        <v>109</v>
      </c>
      <c r="B2105" s="2">
        <v>6.9</v>
      </c>
    </row>
    <row r="2106" spans="1:2">
      <c r="A2106" s="2">
        <v>109</v>
      </c>
      <c r="B2106" s="2">
        <v>6.8</v>
      </c>
    </row>
    <row r="2107" spans="1:2">
      <c r="A2107" s="2">
        <v>109</v>
      </c>
      <c r="B2107" s="2">
        <v>6.8</v>
      </c>
    </row>
    <row r="2108" spans="1:2">
      <c r="A2108" s="2">
        <v>109</v>
      </c>
      <c r="B2108" s="2">
        <v>6.8</v>
      </c>
    </row>
    <row r="2109" spans="1:2">
      <c r="A2109" s="5">
        <v>109</v>
      </c>
      <c r="B2109" s="5">
        <v>6.8</v>
      </c>
    </row>
    <row r="2110" spans="1:2">
      <c r="A2110" s="2">
        <v>109</v>
      </c>
      <c r="B2110" s="2">
        <v>6.8</v>
      </c>
    </row>
    <row r="2111" spans="1:2">
      <c r="A2111" s="5">
        <v>109</v>
      </c>
      <c r="B2111" s="5">
        <v>6.7</v>
      </c>
    </row>
    <row r="2112" spans="1:2">
      <c r="A2112" s="2">
        <v>109</v>
      </c>
      <c r="B2112" s="2">
        <v>6.7</v>
      </c>
    </row>
    <row r="2113" spans="1:2">
      <c r="A2113" s="5">
        <v>109</v>
      </c>
      <c r="B2113" s="5">
        <v>6.7</v>
      </c>
    </row>
    <row r="2114" spans="1:2">
      <c r="A2114" s="2">
        <v>109</v>
      </c>
      <c r="B2114" s="2">
        <v>6.6</v>
      </c>
    </row>
    <row r="2115" spans="1:2">
      <c r="A2115" s="2">
        <v>109</v>
      </c>
      <c r="B2115" s="2">
        <v>6.6</v>
      </c>
    </row>
    <row r="2116" spans="1:2">
      <c r="A2116" s="5">
        <v>109</v>
      </c>
      <c r="B2116" s="5">
        <v>6.6</v>
      </c>
    </row>
    <row r="2117" spans="1:2">
      <c r="A2117" s="2">
        <v>109</v>
      </c>
      <c r="B2117" s="2">
        <v>6.6</v>
      </c>
    </row>
    <row r="2118" spans="1:2">
      <c r="A2118" s="5">
        <v>109</v>
      </c>
      <c r="B2118" s="5">
        <v>6.5</v>
      </c>
    </row>
    <row r="2119" spans="1:2">
      <c r="A2119" s="2">
        <v>109</v>
      </c>
      <c r="B2119" s="2">
        <v>6.5</v>
      </c>
    </row>
    <row r="2120" spans="1:2">
      <c r="A2120" s="5">
        <v>109</v>
      </c>
      <c r="B2120" s="5">
        <v>6.5</v>
      </c>
    </row>
    <row r="2121" spans="1:2">
      <c r="A2121" s="5">
        <v>109</v>
      </c>
      <c r="B2121" s="5">
        <v>6.4</v>
      </c>
    </row>
    <row r="2122" spans="1:2">
      <c r="A2122" s="5">
        <v>109</v>
      </c>
      <c r="B2122" s="5">
        <v>6.4</v>
      </c>
    </row>
    <row r="2123" spans="1:2">
      <c r="A2123" s="5">
        <v>109</v>
      </c>
      <c r="B2123" s="5">
        <v>6.4</v>
      </c>
    </row>
    <row r="2124" spans="1:2">
      <c r="A2124" s="2">
        <v>109</v>
      </c>
      <c r="B2124" s="2">
        <v>6.3</v>
      </c>
    </row>
    <row r="2125" spans="1:2">
      <c r="A2125" s="2">
        <v>109</v>
      </c>
      <c r="B2125" s="2">
        <v>6.3</v>
      </c>
    </row>
    <row r="2126" spans="1:2">
      <c r="A2126" s="5">
        <v>109</v>
      </c>
      <c r="B2126" s="5">
        <v>6.2</v>
      </c>
    </row>
    <row r="2127" spans="1:2">
      <c r="A2127" s="5">
        <v>109</v>
      </c>
      <c r="B2127" s="5">
        <v>6.2</v>
      </c>
    </row>
    <row r="2128" spans="1:2">
      <c r="A2128" s="5">
        <v>109</v>
      </c>
      <c r="B2128" s="5">
        <v>6.2</v>
      </c>
    </row>
    <row r="2129" spans="1:2">
      <c r="A2129" s="5">
        <v>109</v>
      </c>
      <c r="B2129" s="5">
        <v>6.2</v>
      </c>
    </row>
    <row r="2130" spans="1:2">
      <c r="A2130" s="5">
        <v>109</v>
      </c>
      <c r="B2130" s="5">
        <v>6.1</v>
      </c>
    </row>
    <row r="2131" spans="1:2">
      <c r="A2131" s="5">
        <v>109</v>
      </c>
      <c r="B2131" s="5">
        <v>6.1</v>
      </c>
    </row>
    <row r="2132" spans="1:2">
      <c r="A2132" s="2">
        <v>109</v>
      </c>
      <c r="B2132" s="2">
        <v>6.1</v>
      </c>
    </row>
    <row r="2133" spans="1:2">
      <c r="A2133" s="5">
        <v>109</v>
      </c>
      <c r="B2133" s="5">
        <v>6.1</v>
      </c>
    </row>
    <row r="2134" spans="1:2">
      <c r="A2134" s="5">
        <v>109</v>
      </c>
      <c r="B2134" s="5">
        <v>6.1</v>
      </c>
    </row>
    <row r="2135" spans="1:2">
      <c r="A2135" s="5">
        <v>109</v>
      </c>
      <c r="B2135" s="5">
        <v>6.1</v>
      </c>
    </row>
    <row r="2136" spans="1:2">
      <c r="A2136" s="2">
        <v>109</v>
      </c>
      <c r="B2136" s="2">
        <v>6.1</v>
      </c>
    </row>
    <row r="2137" spans="1:2">
      <c r="A2137" s="5">
        <v>109</v>
      </c>
      <c r="B2137" s="5">
        <v>6.1</v>
      </c>
    </row>
    <row r="2138" spans="1:2">
      <c r="A2138" s="2">
        <v>109</v>
      </c>
      <c r="B2138" s="2">
        <v>6.1</v>
      </c>
    </row>
    <row r="2139" spans="1:2">
      <c r="A2139" s="5">
        <v>109</v>
      </c>
      <c r="B2139" s="5">
        <v>6</v>
      </c>
    </row>
    <row r="2140" spans="1:2">
      <c r="A2140" s="5">
        <v>109</v>
      </c>
      <c r="B2140" s="5">
        <v>6</v>
      </c>
    </row>
    <row r="2141" spans="1:2">
      <c r="A2141" s="2">
        <v>109</v>
      </c>
      <c r="B2141" s="2">
        <v>6</v>
      </c>
    </row>
    <row r="2142" spans="1:2">
      <c r="A2142" s="2">
        <v>109</v>
      </c>
      <c r="B2142" s="2">
        <v>6</v>
      </c>
    </row>
    <row r="2143" spans="1:2">
      <c r="A2143" s="5">
        <v>109</v>
      </c>
      <c r="B2143" s="5">
        <v>5.9</v>
      </c>
    </row>
    <row r="2144" spans="1:2">
      <c r="A2144" s="2">
        <v>109</v>
      </c>
      <c r="B2144" s="2">
        <v>5.9</v>
      </c>
    </row>
    <row r="2145" spans="1:2">
      <c r="A2145" s="5">
        <v>109</v>
      </c>
      <c r="B2145" s="5">
        <v>5.8</v>
      </c>
    </row>
    <row r="2146" spans="1:2">
      <c r="A2146" s="5">
        <v>109</v>
      </c>
      <c r="B2146" s="5">
        <v>5.7</v>
      </c>
    </row>
    <row r="2147" spans="1:2">
      <c r="A2147" s="2">
        <v>109</v>
      </c>
      <c r="B2147" s="2">
        <v>5.7</v>
      </c>
    </row>
    <row r="2148" spans="1:2">
      <c r="A2148" s="2">
        <v>109</v>
      </c>
      <c r="B2148" s="2">
        <v>5.7</v>
      </c>
    </row>
    <row r="2149" spans="1:2">
      <c r="A2149" s="2">
        <v>109</v>
      </c>
      <c r="B2149" s="2">
        <v>5.6</v>
      </c>
    </row>
    <row r="2150" spans="1:2">
      <c r="A2150" s="5">
        <v>109</v>
      </c>
      <c r="B2150" s="5">
        <v>5.6</v>
      </c>
    </row>
    <row r="2151" spans="1:2">
      <c r="A2151" s="5">
        <v>109</v>
      </c>
      <c r="B2151" s="5">
        <v>5.6</v>
      </c>
    </row>
    <row r="2152" spans="1:2">
      <c r="A2152" s="5">
        <v>109</v>
      </c>
      <c r="B2152" s="5">
        <v>5.4</v>
      </c>
    </row>
    <row r="2153" spans="1:2">
      <c r="A2153" s="5">
        <v>109</v>
      </c>
      <c r="B2153" s="5">
        <v>5.3</v>
      </c>
    </row>
    <row r="2154" spans="1:2">
      <c r="A2154" s="2">
        <v>109</v>
      </c>
      <c r="B2154" s="2">
        <v>5.3</v>
      </c>
    </row>
    <row r="2155" spans="1:2">
      <c r="A2155" s="2">
        <v>109</v>
      </c>
      <c r="B2155" s="2">
        <v>5.2</v>
      </c>
    </row>
    <row r="2156" spans="1:2">
      <c r="A2156" s="5">
        <v>109</v>
      </c>
      <c r="B2156" s="5">
        <v>5</v>
      </c>
    </row>
    <row r="2157" spans="1:2">
      <c r="A2157" s="2">
        <v>109</v>
      </c>
      <c r="B2157" s="2">
        <v>4.9000000000000004</v>
      </c>
    </row>
    <row r="2158" spans="1:2">
      <c r="A2158" s="2">
        <v>109</v>
      </c>
      <c r="B2158" s="2">
        <v>4.3</v>
      </c>
    </row>
    <row r="2159" spans="1:2">
      <c r="A2159" s="5">
        <v>110</v>
      </c>
      <c r="B2159" s="5">
        <v>8.1</v>
      </c>
    </row>
    <row r="2160" spans="1:2">
      <c r="A2160" s="5">
        <v>110</v>
      </c>
      <c r="B2160" s="5">
        <v>7.8</v>
      </c>
    </row>
    <row r="2161" spans="1:2">
      <c r="A2161" s="5">
        <v>110</v>
      </c>
      <c r="B2161" s="5">
        <v>7.8</v>
      </c>
    </row>
    <row r="2162" spans="1:2">
      <c r="A2162" s="5">
        <v>110</v>
      </c>
      <c r="B2162" s="5">
        <v>7.8</v>
      </c>
    </row>
    <row r="2163" spans="1:2">
      <c r="A2163" s="5">
        <v>110</v>
      </c>
      <c r="B2163" s="5">
        <v>7.7</v>
      </c>
    </row>
    <row r="2164" spans="1:2">
      <c r="A2164" s="2">
        <v>110</v>
      </c>
      <c r="B2164" s="2">
        <v>7.7</v>
      </c>
    </row>
    <row r="2165" spans="1:2">
      <c r="A2165" s="2">
        <v>110</v>
      </c>
      <c r="B2165" s="2">
        <v>7.6</v>
      </c>
    </row>
    <row r="2166" spans="1:2">
      <c r="A2166" s="2">
        <v>110</v>
      </c>
      <c r="B2166" s="2">
        <v>7.6</v>
      </c>
    </row>
    <row r="2167" spans="1:2">
      <c r="A2167" s="5">
        <v>110</v>
      </c>
      <c r="B2167" s="5">
        <v>7.6</v>
      </c>
    </row>
    <row r="2168" spans="1:2">
      <c r="A2168" s="5">
        <v>110</v>
      </c>
      <c r="B2168" s="5">
        <v>7.5</v>
      </c>
    </row>
    <row r="2169" spans="1:2">
      <c r="A2169" s="5">
        <v>110</v>
      </c>
      <c r="B2169" s="5">
        <v>7.4</v>
      </c>
    </row>
    <row r="2170" spans="1:2">
      <c r="A2170" s="5">
        <v>110</v>
      </c>
      <c r="B2170" s="5">
        <v>7.4</v>
      </c>
    </row>
    <row r="2171" spans="1:2">
      <c r="A2171" s="2">
        <v>110</v>
      </c>
      <c r="B2171" s="2">
        <v>7.4</v>
      </c>
    </row>
    <row r="2172" spans="1:2">
      <c r="A2172" s="5">
        <v>110</v>
      </c>
      <c r="B2172" s="5">
        <v>7.3</v>
      </c>
    </row>
    <row r="2173" spans="1:2">
      <c r="A2173" s="2">
        <v>110</v>
      </c>
      <c r="B2173" s="2">
        <v>7.3</v>
      </c>
    </row>
    <row r="2174" spans="1:2">
      <c r="A2174" s="5">
        <v>110</v>
      </c>
      <c r="B2174" s="5">
        <v>7.3</v>
      </c>
    </row>
    <row r="2175" spans="1:2">
      <c r="A2175" s="2">
        <v>110</v>
      </c>
      <c r="B2175" s="2">
        <v>7.3</v>
      </c>
    </row>
    <row r="2176" spans="1:2">
      <c r="A2176" s="5">
        <v>110</v>
      </c>
      <c r="B2176" s="5">
        <v>7.3</v>
      </c>
    </row>
    <row r="2177" spans="1:2">
      <c r="A2177" s="2">
        <v>110</v>
      </c>
      <c r="B2177" s="2">
        <v>7.2</v>
      </c>
    </row>
    <row r="2178" spans="1:2">
      <c r="A2178" s="5">
        <v>110</v>
      </c>
      <c r="B2178" s="5">
        <v>7.2</v>
      </c>
    </row>
    <row r="2179" spans="1:2">
      <c r="A2179" s="2">
        <v>110</v>
      </c>
      <c r="B2179" s="2">
        <v>7.2</v>
      </c>
    </row>
    <row r="2180" spans="1:2">
      <c r="A2180" s="2">
        <v>110</v>
      </c>
      <c r="B2180" s="2">
        <v>7.2</v>
      </c>
    </row>
    <row r="2181" spans="1:2">
      <c r="A2181" s="5">
        <v>110</v>
      </c>
      <c r="B2181" s="5">
        <v>7.2</v>
      </c>
    </row>
    <row r="2182" spans="1:2">
      <c r="A2182" s="2">
        <v>110</v>
      </c>
      <c r="B2182" s="2">
        <v>7.1</v>
      </c>
    </row>
    <row r="2183" spans="1:2">
      <c r="A2183" s="2">
        <v>110</v>
      </c>
      <c r="B2183" s="2">
        <v>7.1</v>
      </c>
    </row>
    <row r="2184" spans="1:2">
      <c r="A2184" s="2">
        <v>110</v>
      </c>
      <c r="B2184" s="2">
        <v>7.1</v>
      </c>
    </row>
    <row r="2185" spans="1:2">
      <c r="A2185" s="5">
        <v>110</v>
      </c>
      <c r="B2185" s="5">
        <v>7.1</v>
      </c>
    </row>
    <row r="2186" spans="1:2">
      <c r="A2186" s="5">
        <v>110</v>
      </c>
      <c r="B2186" s="5">
        <v>7</v>
      </c>
    </row>
    <row r="2187" spans="1:2">
      <c r="A2187" s="2">
        <v>110</v>
      </c>
      <c r="B2187" s="2">
        <v>7</v>
      </c>
    </row>
    <row r="2188" spans="1:2">
      <c r="A2188" s="5">
        <v>110</v>
      </c>
      <c r="B2188" s="5">
        <v>6.9</v>
      </c>
    </row>
    <row r="2189" spans="1:2">
      <c r="A2189" s="5">
        <v>110</v>
      </c>
      <c r="B2189" s="5">
        <v>6.9</v>
      </c>
    </row>
    <row r="2190" spans="1:2">
      <c r="A2190" s="5">
        <v>110</v>
      </c>
      <c r="B2190" s="5">
        <v>6.9</v>
      </c>
    </row>
    <row r="2191" spans="1:2">
      <c r="A2191" s="2">
        <v>110</v>
      </c>
      <c r="B2191" s="2">
        <v>6.8</v>
      </c>
    </row>
    <row r="2192" spans="1:2">
      <c r="A2192" s="2">
        <v>110</v>
      </c>
      <c r="B2192" s="2">
        <v>6.8</v>
      </c>
    </row>
    <row r="2193" spans="1:2">
      <c r="A2193" s="5">
        <v>110</v>
      </c>
      <c r="B2193" s="5">
        <v>6.8</v>
      </c>
    </row>
    <row r="2194" spans="1:2">
      <c r="A2194" s="5">
        <v>110</v>
      </c>
      <c r="B2194" s="5">
        <v>6.8</v>
      </c>
    </row>
    <row r="2195" spans="1:2">
      <c r="A2195" s="5">
        <v>110</v>
      </c>
      <c r="B2195" s="5">
        <v>6.8</v>
      </c>
    </row>
    <row r="2196" spans="1:2">
      <c r="A2196" s="2">
        <v>110</v>
      </c>
      <c r="B2196" s="2">
        <v>6.7</v>
      </c>
    </row>
    <row r="2197" spans="1:2">
      <c r="A2197" s="2">
        <v>110</v>
      </c>
      <c r="B2197" s="2">
        <v>6.7</v>
      </c>
    </row>
    <row r="2198" spans="1:2">
      <c r="A2198" s="5">
        <v>110</v>
      </c>
      <c r="B2198" s="5">
        <v>6.7</v>
      </c>
    </row>
    <row r="2199" spans="1:2">
      <c r="A2199" s="2">
        <v>110</v>
      </c>
      <c r="B2199" s="2">
        <v>6.6</v>
      </c>
    </row>
    <row r="2200" spans="1:2">
      <c r="A2200" s="2">
        <v>110</v>
      </c>
      <c r="B2200" s="2">
        <v>6.6</v>
      </c>
    </row>
    <row r="2201" spans="1:2">
      <c r="A2201" s="2">
        <v>110</v>
      </c>
      <c r="B2201" s="2">
        <v>6.6</v>
      </c>
    </row>
    <row r="2202" spans="1:2">
      <c r="A2202" s="5">
        <v>110</v>
      </c>
      <c r="B2202" s="5">
        <v>6.5</v>
      </c>
    </row>
    <row r="2203" spans="1:2">
      <c r="A2203" s="5">
        <v>110</v>
      </c>
      <c r="B2203" s="5">
        <v>6.5</v>
      </c>
    </row>
    <row r="2204" spans="1:2">
      <c r="A2204" s="2">
        <v>110</v>
      </c>
      <c r="B2204" s="2">
        <v>6.5</v>
      </c>
    </row>
    <row r="2205" spans="1:2">
      <c r="A2205" s="5">
        <v>110</v>
      </c>
      <c r="B2205" s="5">
        <v>6.4</v>
      </c>
    </row>
    <row r="2206" spans="1:2">
      <c r="A2206" s="2">
        <v>110</v>
      </c>
      <c r="B2206" s="2">
        <v>6.4</v>
      </c>
    </row>
    <row r="2207" spans="1:2">
      <c r="A2207" s="2">
        <v>110</v>
      </c>
      <c r="B2207" s="2">
        <v>6.3</v>
      </c>
    </row>
    <row r="2208" spans="1:2">
      <c r="A2208" s="5">
        <v>110</v>
      </c>
      <c r="B2208" s="5">
        <v>6.3</v>
      </c>
    </row>
    <row r="2209" spans="1:2">
      <c r="A2209" s="5">
        <v>110</v>
      </c>
      <c r="B2209" s="5">
        <v>6.3</v>
      </c>
    </row>
    <row r="2210" spans="1:2">
      <c r="A2210" s="2">
        <v>110</v>
      </c>
      <c r="B2210" s="2">
        <v>6.2</v>
      </c>
    </row>
    <row r="2211" spans="1:2">
      <c r="A2211" s="2">
        <v>110</v>
      </c>
      <c r="B2211" s="2">
        <v>6.2</v>
      </c>
    </row>
    <row r="2212" spans="1:2">
      <c r="A2212" s="2">
        <v>110</v>
      </c>
      <c r="B2212" s="2">
        <v>6.1</v>
      </c>
    </row>
    <row r="2213" spans="1:2">
      <c r="A2213" s="5">
        <v>110</v>
      </c>
      <c r="B2213" s="5">
        <v>6.1</v>
      </c>
    </row>
    <row r="2214" spans="1:2">
      <c r="A2214" s="2">
        <v>110</v>
      </c>
      <c r="B2214" s="2">
        <v>6.1</v>
      </c>
    </row>
    <row r="2215" spans="1:2">
      <c r="A2215" s="2">
        <v>110</v>
      </c>
      <c r="B2215" s="2">
        <v>6.1</v>
      </c>
    </row>
    <row r="2216" spans="1:2">
      <c r="A2216" s="2">
        <v>110</v>
      </c>
      <c r="B2216" s="2">
        <v>6.1</v>
      </c>
    </row>
    <row r="2217" spans="1:2">
      <c r="A2217" s="5">
        <v>110</v>
      </c>
      <c r="B2217" s="5">
        <v>6</v>
      </c>
    </row>
    <row r="2218" spans="1:2">
      <c r="A2218" s="2">
        <v>110</v>
      </c>
      <c r="B2218" s="2">
        <v>6</v>
      </c>
    </row>
    <row r="2219" spans="1:2">
      <c r="A2219" s="2">
        <v>110</v>
      </c>
      <c r="B2219" s="2">
        <v>6</v>
      </c>
    </row>
    <row r="2220" spans="1:2">
      <c r="A2220" s="2">
        <v>110</v>
      </c>
      <c r="B2220" s="2">
        <v>6</v>
      </c>
    </row>
    <row r="2221" spans="1:2">
      <c r="A2221" s="2">
        <v>110</v>
      </c>
      <c r="B2221" s="2">
        <v>5.8</v>
      </c>
    </row>
    <row r="2222" spans="1:2">
      <c r="A2222" s="5">
        <v>110</v>
      </c>
      <c r="B2222" s="5">
        <v>5.8</v>
      </c>
    </row>
    <row r="2223" spans="1:2">
      <c r="A2223" s="5">
        <v>110</v>
      </c>
      <c r="B2223" s="5">
        <v>5.8</v>
      </c>
    </row>
    <row r="2224" spans="1:2">
      <c r="A2224" s="5">
        <v>110</v>
      </c>
      <c r="B2224" s="5">
        <v>5.8</v>
      </c>
    </row>
    <row r="2225" spans="1:2">
      <c r="A2225" s="5">
        <v>110</v>
      </c>
      <c r="B2225" s="5">
        <v>5.7</v>
      </c>
    </row>
    <row r="2226" spans="1:2">
      <c r="A2226" s="2">
        <v>110</v>
      </c>
      <c r="B2226" s="2">
        <v>5.7</v>
      </c>
    </row>
    <row r="2227" spans="1:2">
      <c r="A2227" s="5">
        <v>110</v>
      </c>
      <c r="B2227" s="5">
        <v>5.6</v>
      </c>
    </row>
    <row r="2228" spans="1:2">
      <c r="A2228" s="5">
        <v>110</v>
      </c>
      <c r="B2228" s="5">
        <v>5.6</v>
      </c>
    </row>
    <row r="2229" spans="1:2">
      <c r="A2229" s="2">
        <v>110</v>
      </c>
      <c r="B2229" s="2">
        <v>5.5</v>
      </c>
    </row>
    <row r="2230" spans="1:2">
      <c r="A2230" s="2">
        <v>110</v>
      </c>
      <c r="B2230" s="2">
        <v>5.5</v>
      </c>
    </row>
    <row r="2231" spans="1:2">
      <c r="A2231" s="2">
        <v>110</v>
      </c>
      <c r="B2231" s="2">
        <v>5.4</v>
      </c>
    </row>
    <row r="2232" spans="1:2">
      <c r="A2232" s="2">
        <v>110</v>
      </c>
      <c r="B2232" s="2">
        <v>5.4</v>
      </c>
    </row>
    <row r="2233" spans="1:2">
      <c r="A2233" s="2">
        <v>110</v>
      </c>
      <c r="B2233" s="2">
        <v>5.3</v>
      </c>
    </row>
    <row r="2234" spans="1:2">
      <c r="A2234" s="5">
        <v>110</v>
      </c>
      <c r="B2234" s="5">
        <v>5.3</v>
      </c>
    </row>
    <row r="2235" spans="1:2">
      <c r="A2235" s="2">
        <v>110</v>
      </c>
      <c r="B2235" s="2">
        <v>5.2</v>
      </c>
    </row>
    <row r="2236" spans="1:2">
      <c r="A2236" s="2">
        <v>110</v>
      </c>
      <c r="B2236" s="2">
        <v>5.2</v>
      </c>
    </row>
    <row r="2237" spans="1:2">
      <c r="A2237" s="5">
        <v>110</v>
      </c>
      <c r="B2237" s="5">
        <v>5</v>
      </c>
    </row>
    <row r="2238" spans="1:2">
      <c r="A2238" s="2">
        <v>110</v>
      </c>
      <c r="B2238" s="2">
        <v>4.5999999999999996</v>
      </c>
    </row>
    <row r="2239" spans="1:2">
      <c r="A2239" s="2">
        <v>110</v>
      </c>
      <c r="B2239" s="2">
        <v>4.5999999999999996</v>
      </c>
    </row>
    <row r="2240" spans="1:2">
      <c r="A2240" s="2">
        <v>110</v>
      </c>
      <c r="B2240" s="2">
        <v>4.4000000000000004</v>
      </c>
    </row>
    <row r="2241" spans="1:2">
      <c r="A2241" s="5">
        <v>110</v>
      </c>
      <c r="B2241" s="5">
        <v>4.0999999999999996</v>
      </c>
    </row>
    <row r="2242" spans="1:2">
      <c r="A2242" s="2">
        <v>110</v>
      </c>
      <c r="B2242" s="2">
        <v>3.1</v>
      </c>
    </row>
    <row r="2243" spans="1:2">
      <c r="A2243" s="2">
        <v>111</v>
      </c>
      <c r="B2243" s="2">
        <v>8.1</v>
      </c>
    </row>
    <row r="2244" spans="1:2">
      <c r="A2244" s="5">
        <v>111</v>
      </c>
      <c r="B2244" s="5">
        <v>8</v>
      </c>
    </row>
    <row r="2245" spans="1:2">
      <c r="A2245" s="5">
        <v>111</v>
      </c>
      <c r="B2245" s="5">
        <v>7.7</v>
      </c>
    </row>
    <row r="2246" spans="1:2">
      <c r="A2246" s="5">
        <v>111</v>
      </c>
      <c r="B2246" s="5">
        <v>7.7</v>
      </c>
    </row>
    <row r="2247" spans="1:2">
      <c r="A2247" s="2">
        <v>111</v>
      </c>
      <c r="B2247" s="2">
        <v>7.6</v>
      </c>
    </row>
    <row r="2248" spans="1:2">
      <c r="A2248" s="2">
        <v>111</v>
      </c>
      <c r="B2248" s="2">
        <v>7.6</v>
      </c>
    </row>
    <row r="2249" spans="1:2">
      <c r="A2249" s="5">
        <v>111</v>
      </c>
      <c r="B2249" s="5">
        <v>7.6</v>
      </c>
    </row>
    <row r="2250" spans="1:2">
      <c r="A2250" s="5">
        <v>111</v>
      </c>
      <c r="B2250" s="5">
        <v>7.6</v>
      </c>
    </row>
    <row r="2251" spans="1:2">
      <c r="A2251" s="2">
        <v>111</v>
      </c>
      <c r="B2251" s="2">
        <v>7.5</v>
      </c>
    </row>
    <row r="2252" spans="1:2">
      <c r="A2252" s="5">
        <v>111</v>
      </c>
      <c r="B2252" s="5">
        <v>7.5</v>
      </c>
    </row>
    <row r="2253" spans="1:2">
      <c r="A2253" s="2">
        <v>111</v>
      </c>
      <c r="B2253" s="2">
        <v>7.4</v>
      </c>
    </row>
    <row r="2254" spans="1:2">
      <c r="A2254" s="5">
        <v>111</v>
      </c>
      <c r="B2254" s="5">
        <v>7.4</v>
      </c>
    </row>
    <row r="2255" spans="1:2">
      <c r="A2255" s="5">
        <v>111</v>
      </c>
      <c r="B2255" s="5">
        <v>7.3</v>
      </c>
    </row>
    <row r="2256" spans="1:2">
      <c r="A2256" s="5">
        <v>111</v>
      </c>
      <c r="B2256" s="5">
        <v>7.3</v>
      </c>
    </row>
    <row r="2257" spans="1:2">
      <c r="A2257" s="5">
        <v>111</v>
      </c>
      <c r="B2257" s="5">
        <v>7.3</v>
      </c>
    </row>
    <row r="2258" spans="1:2">
      <c r="A2258" s="2">
        <v>111</v>
      </c>
      <c r="B2258" s="2">
        <v>7.3</v>
      </c>
    </row>
    <row r="2259" spans="1:2">
      <c r="A2259" s="2">
        <v>111</v>
      </c>
      <c r="B2259" s="2">
        <v>7.3</v>
      </c>
    </row>
    <row r="2260" spans="1:2">
      <c r="A2260" s="2">
        <v>111</v>
      </c>
      <c r="B2260" s="2">
        <v>7.3</v>
      </c>
    </row>
    <row r="2261" spans="1:2">
      <c r="A2261" s="5">
        <v>111</v>
      </c>
      <c r="B2261" s="5">
        <v>7.3</v>
      </c>
    </row>
    <row r="2262" spans="1:2">
      <c r="A2262" s="5">
        <v>111</v>
      </c>
      <c r="B2262" s="5">
        <v>7.1</v>
      </c>
    </row>
    <row r="2263" spans="1:2">
      <c r="A2263" s="2">
        <v>111</v>
      </c>
      <c r="B2263" s="2">
        <v>7.1</v>
      </c>
    </row>
    <row r="2264" spans="1:2">
      <c r="A2264" s="2">
        <v>111</v>
      </c>
      <c r="B2264" s="2">
        <v>7.1</v>
      </c>
    </row>
    <row r="2265" spans="1:2">
      <c r="A2265" s="2">
        <v>111</v>
      </c>
      <c r="B2265" s="2">
        <v>7.1</v>
      </c>
    </row>
    <row r="2266" spans="1:2">
      <c r="A2266" s="5">
        <v>111</v>
      </c>
      <c r="B2266" s="5">
        <v>7</v>
      </c>
    </row>
    <row r="2267" spans="1:2">
      <c r="A2267" s="5">
        <v>111</v>
      </c>
      <c r="B2267" s="5">
        <v>6.9</v>
      </c>
    </row>
    <row r="2268" spans="1:2">
      <c r="A2268" s="5">
        <v>111</v>
      </c>
      <c r="B2268" s="5">
        <v>6.9</v>
      </c>
    </row>
    <row r="2269" spans="1:2">
      <c r="A2269" s="5">
        <v>111</v>
      </c>
      <c r="B2269" s="5">
        <v>6.8</v>
      </c>
    </row>
    <row r="2270" spans="1:2">
      <c r="A2270" s="2">
        <v>111</v>
      </c>
      <c r="B2270" s="2">
        <v>6.8</v>
      </c>
    </row>
    <row r="2271" spans="1:2">
      <c r="A2271" s="5">
        <v>111</v>
      </c>
      <c r="B2271" s="5">
        <v>6.8</v>
      </c>
    </row>
    <row r="2272" spans="1:2">
      <c r="A2272" s="2">
        <v>111</v>
      </c>
      <c r="B2272" s="2">
        <v>6.8</v>
      </c>
    </row>
    <row r="2273" spans="1:2">
      <c r="A2273" s="5">
        <v>111</v>
      </c>
      <c r="B2273" s="5">
        <v>6.8</v>
      </c>
    </row>
    <row r="2274" spans="1:2">
      <c r="A2274" s="2">
        <v>111</v>
      </c>
      <c r="B2274" s="2">
        <v>6.7</v>
      </c>
    </row>
    <row r="2275" spans="1:2">
      <c r="A2275" s="5">
        <v>111</v>
      </c>
      <c r="B2275" s="5">
        <v>6.7</v>
      </c>
    </row>
    <row r="2276" spans="1:2">
      <c r="A2276" s="5">
        <v>111</v>
      </c>
      <c r="B2276" s="5">
        <v>6.7</v>
      </c>
    </row>
    <row r="2277" spans="1:2">
      <c r="A2277" s="2">
        <v>111</v>
      </c>
      <c r="B2277" s="2">
        <v>6.5</v>
      </c>
    </row>
    <row r="2278" spans="1:2">
      <c r="A2278" s="2">
        <v>111</v>
      </c>
      <c r="B2278" s="2">
        <v>6.4</v>
      </c>
    </row>
    <row r="2279" spans="1:2">
      <c r="A2279" s="5">
        <v>111</v>
      </c>
      <c r="B2279" s="5">
        <v>6.4</v>
      </c>
    </row>
    <row r="2280" spans="1:2">
      <c r="A2280" s="5">
        <v>111</v>
      </c>
      <c r="B2280" s="5">
        <v>6.3</v>
      </c>
    </row>
    <row r="2281" spans="1:2">
      <c r="A2281" s="2">
        <v>111</v>
      </c>
      <c r="B2281" s="2">
        <v>6.3</v>
      </c>
    </row>
    <row r="2282" spans="1:2">
      <c r="A2282" s="5">
        <v>111</v>
      </c>
      <c r="B2282" s="5">
        <v>6.2</v>
      </c>
    </row>
    <row r="2283" spans="1:2">
      <c r="A2283" s="5">
        <v>111</v>
      </c>
      <c r="B2283" s="5">
        <v>6.2</v>
      </c>
    </row>
    <row r="2284" spans="1:2">
      <c r="A2284" s="2">
        <v>111</v>
      </c>
      <c r="B2284" s="2">
        <v>6.2</v>
      </c>
    </row>
    <row r="2285" spans="1:2">
      <c r="A2285" s="2">
        <v>111</v>
      </c>
      <c r="B2285" s="2">
        <v>6.2</v>
      </c>
    </row>
    <row r="2286" spans="1:2">
      <c r="A2286" s="2">
        <v>111</v>
      </c>
      <c r="B2286" s="2">
        <v>6.1</v>
      </c>
    </row>
    <row r="2287" spans="1:2">
      <c r="A2287" s="5">
        <v>111</v>
      </c>
      <c r="B2287" s="5">
        <v>6.1</v>
      </c>
    </row>
    <row r="2288" spans="1:2">
      <c r="A2288" s="2">
        <v>111</v>
      </c>
      <c r="B2288" s="2">
        <v>6.1</v>
      </c>
    </row>
    <row r="2289" spans="1:2">
      <c r="A2289" s="5">
        <v>111</v>
      </c>
      <c r="B2289" s="5">
        <v>6.1</v>
      </c>
    </row>
    <row r="2290" spans="1:2">
      <c r="A2290" s="2">
        <v>111</v>
      </c>
      <c r="B2290" s="2">
        <v>6</v>
      </c>
    </row>
    <row r="2291" spans="1:2">
      <c r="A2291" s="2">
        <v>111</v>
      </c>
      <c r="B2291" s="2">
        <v>6</v>
      </c>
    </row>
    <row r="2292" spans="1:2">
      <c r="A2292" s="5">
        <v>111</v>
      </c>
      <c r="B2292" s="5">
        <v>6</v>
      </c>
    </row>
    <row r="2293" spans="1:2">
      <c r="A2293" s="5">
        <v>111</v>
      </c>
      <c r="B2293" s="5">
        <v>6</v>
      </c>
    </row>
    <row r="2294" spans="1:2">
      <c r="A2294" s="2">
        <v>111</v>
      </c>
      <c r="B2294" s="2">
        <v>5.9</v>
      </c>
    </row>
    <row r="2295" spans="1:2">
      <c r="A2295" s="2">
        <v>111</v>
      </c>
      <c r="B2295" s="2">
        <v>5.8</v>
      </c>
    </row>
    <row r="2296" spans="1:2">
      <c r="A2296" s="5">
        <v>111</v>
      </c>
      <c r="B2296" s="5">
        <v>5.8</v>
      </c>
    </row>
    <row r="2297" spans="1:2">
      <c r="A2297" s="2">
        <v>111</v>
      </c>
      <c r="B2297" s="2">
        <v>5.5</v>
      </c>
    </row>
    <row r="2298" spans="1:2">
      <c r="A2298" s="2">
        <v>111</v>
      </c>
      <c r="B2298" s="2">
        <v>5.4</v>
      </c>
    </row>
    <row r="2299" spans="1:2">
      <c r="A2299" s="2">
        <v>111</v>
      </c>
      <c r="B2299" s="2">
        <v>5.4</v>
      </c>
    </row>
    <row r="2300" spans="1:2">
      <c r="A2300" s="5">
        <v>111</v>
      </c>
      <c r="B2300" s="5">
        <v>5.3</v>
      </c>
    </row>
    <row r="2301" spans="1:2">
      <c r="A2301" s="5">
        <v>112</v>
      </c>
      <c r="B2301" s="5">
        <v>8.1999999999999993</v>
      </c>
    </row>
    <row r="2302" spans="1:2">
      <c r="A2302" s="5">
        <v>112</v>
      </c>
      <c r="B2302" s="5">
        <v>8</v>
      </c>
    </row>
    <row r="2303" spans="1:2">
      <c r="A2303" s="2">
        <v>112</v>
      </c>
      <c r="B2303" s="2">
        <v>8</v>
      </c>
    </row>
    <row r="2304" spans="1:2">
      <c r="A2304" s="5">
        <v>112</v>
      </c>
      <c r="B2304" s="5">
        <v>7.9</v>
      </c>
    </row>
    <row r="2305" spans="1:2">
      <c r="A2305" s="2">
        <v>112</v>
      </c>
      <c r="B2305" s="2">
        <v>7.8</v>
      </c>
    </row>
    <row r="2306" spans="1:2">
      <c r="A2306" s="5">
        <v>112</v>
      </c>
      <c r="B2306" s="5">
        <v>7.8</v>
      </c>
    </row>
    <row r="2307" spans="1:2">
      <c r="A2307" s="2">
        <v>112</v>
      </c>
      <c r="B2307" s="2">
        <v>7.7</v>
      </c>
    </row>
    <row r="2308" spans="1:2">
      <c r="A2308" s="5">
        <v>112</v>
      </c>
      <c r="B2308" s="5">
        <v>7.7</v>
      </c>
    </row>
    <row r="2309" spans="1:2">
      <c r="A2309" s="2">
        <v>112</v>
      </c>
      <c r="B2309" s="2">
        <v>7.7</v>
      </c>
    </row>
    <row r="2310" spans="1:2">
      <c r="A2310" s="2">
        <v>112</v>
      </c>
      <c r="B2310" s="2">
        <v>7.6</v>
      </c>
    </row>
    <row r="2311" spans="1:2">
      <c r="A2311" s="5">
        <v>112</v>
      </c>
      <c r="B2311" s="5">
        <v>7.6</v>
      </c>
    </row>
    <row r="2312" spans="1:2">
      <c r="A2312" s="2">
        <v>112</v>
      </c>
      <c r="B2312" s="2">
        <v>7.5</v>
      </c>
    </row>
    <row r="2313" spans="1:2">
      <c r="A2313" s="2">
        <v>112</v>
      </c>
      <c r="B2313" s="2">
        <v>7.5</v>
      </c>
    </row>
    <row r="2314" spans="1:2">
      <c r="A2314" s="2">
        <v>112</v>
      </c>
      <c r="B2314" s="2">
        <v>7.5</v>
      </c>
    </row>
    <row r="2315" spans="1:2">
      <c r="A2315" s="2">
        <v>112</v>
      </c>
      <c r="B2315" s="2">
        <v>7.5</v>
      </c>
    </row>
    <row r="2316" spans="1:2">
      <c r="A2316" s="5">
        <v>112</v>
      </c>
      <c r="B2316" s="5">
        <v>7.5</v>
      </c>
    </row>
    <row r="2317" spans="1:2">
      <c r="A2317" s="5">
        <v>112</v>
      </c>
      <c r="B2317" s="5">
        <v>7.4</v>
      </c>
    </row>
    <row r="2318" spans="1:2">
      <c r="A2318" s="2">
        <v>112</v>
      </c>
      <c r="B2318" s="2">
        <v>7.4</v>
      </c>
    </row>
    <row r="2319" spans="1:2">
      <c r="A2319" s="2">
        <v>112</v>
      </c>
      <c r="B2319" s="2">
        <v>7.4</v>
      </c>
    </row>
    <row r="2320" spans="1:2">
      <c r="A2320" s="2">
        <v>112</v>
      </c>
      <c r="B2320" s="2">
        <v>7.3</v>
      </c>
    </row>
    <row r="2321" spans="1:2">
      <c r="A2321" s="5">
        <v>112</v>
      </c>
      <c r="B2321" s="5">
        <v>7.3</v>
      </c>
    </row>
    <row r="2322" spans="1:2">
      <c r="A2322" s="2">
        <v>112</v>
      </c>
      <c r="B2322" s="2">
        <v>7.3</v>
      </c>
    </row>
    <row r="2323" spans="1:2">
      <c r="A2323" s="5">
        <v>112</v>
      </c>
      <c r="B2323" s="5">
        <v>7.2</v>
      </c>
    </row>
    <row r="2324" spans="1:2">
      <c r="A2324" s="5">
        <v>112</v>
      </c>
      <c r="B2324" s="5">
        <v>7.2</v>
      </c>
    </row>
    <row r="2325" spans="1:2">
      <c r="A2325" s="2">
        <v>112</v>
      </c>
      <c r="B2325" s="2">
        <v>7.1</v>
      </c>
    </row>
    <row r="2326" spans="1:2">
      <c r="A2326" s="5">
        <v>112</v>
      </c>
      <c r="B2326" s="5">
        <v>7.1</v>
      </c>
    </row>
    <row r="2327" spans="1:2">
      <c r="A2327" s="2">
        <v>112</v>
      </c>
      <c r="B2327" s="2">
        <v>7.1</v>
      </c>
    </row>
    <row r="2328" spans="1:2">
      <c r="A2328" s="2">
        <v>112</v>
      </c>
      <c r="B2328" s="2">
        <v>7.1</v>
      </c>
    </row>
    <row r="2329" spans="1:2">
      <c r="A2329" s="2">
        <v>112</v>
      </c>
      <c r="B2329" s="2">
        <v>7.1</v>
      </c>
    </row>
    <row r="2330" spans="1:2">
      <c r="A2330" s="2">
        <v>112</v>
      </c>
      <c r="B2330" s="2">
        <v>7</v>
      </c>
    </row>
    <row r="2331" spans="1:2">
      <c r="A2331" s="5">
        <v>112</v>
      </c>
      <c r="B2331" s="5">
        <v>7</v>
      </c>
    </row>
    <row r="2332" spans="1:2">
      <c r="A2332" s="5">
        <v>112</v>
      </c>
      <c r="B2332" s="5">
        <v>7</v>
      </c>
    </row>
    <row r="2333" spans="1:2">
      <c r="A2333" s="5">
        <v>112</v>
      </c>
      <c r="B2333" s="5">
        <v>7</v>
      </c>
    </row>
    <row r="2334" spans="1:2">
      <c r="A2334" s="5">
        <v>112</v>
      </c>
      <c r="B2334" s="5">
        <v>6.9</v>
      </c>
    </row>
    <row r="2335" spans="1:2">
      <c r="A2335" s="2">
        <v>112</v>
      </c>
      <c r="B2335" s="2">
        <v>6.8</v>
      </c>
    </row>
    <row r="2336" spans="1:2">
      <c r="A2336" s="5">
        <v>112</v>
      </c>
      <c r="B2336" s="5">
        <v>6.8</v>
      </c>
    </row>
    <row r="2337" spans="1:2">
      <c r="A2337" s="5">
        <v>112</v>
      </c>
      <c r="B2337" s="5">
        <v>6.7</v>
      </c>
    </row>
    <row r="2338" spans="1:2">
      <c r="A2338" s="2">
        <v>112</v>
      </c>
      <c r="B2338" s="2">
        <v>6.7</v>
      </c>
    </row>
    <row r="2339" spans="1:2">
      <c r="A2339" s="2">
        <v>112</v>
      </c>
      <c r="B2339" s="2">
        <v>6.7</v>
      </c>
    </row>
    <row r="2340" spans="1:2">
      <c r="A2340" s="2">
        <v>112</v>
      </c>
      <c r="B2340" s="2">
        <v>6.7</v>
      </c>
    </row>
    <row r="2341" spans="1:2">
      <c r="A2341" s="2">
        <v>112</v>
      </c>
      <c r="B2341" s="2">
        <v>6.7</v>
      </c>
    </row>
    <row r="2342" spans="1:2">
      <c r="A2342" s="2">
        <v>112</v>
      </c>
      <c r="B2342" s="2">
        <v>6.6</v>
      </c>
    </row>
    <row r="2343" spans="1:2">
      <c r="A2343" s="5">
        <v>112</v>
      </c>
      <c r="B2343" s="5">
        <v>6.6</v>
      </c>
    </row>
    <row r="2344" spans="1:2">
      <c r="A2344" s="2">
        <v>112</v>
      </c>
      <c r="B2344" s="2">
        <v>6.6</v>
      </c>
    </row>
    <row r="2345" spans="1:2">
      <c r="A2345" s="5">
        <v>112</v>
      </c>
      <c r="B2345" s="5">
        <v>6.6</v>
      </c>
    </row>
    <row r="2346" spans="1:2">
      <c r="A2346" s="5">
        <v>112</v>
      </c>
      <c r="B2346" s="5">
        <v>6.5</v>
      </c>
    </row>
    <row r="2347" spans="1:2">
      <c r="A2347" s="2">
        <v>112</v>
      </c>
      <c r="B2347" s="2">
        <v>6.5</v>
      </c>
    </row>
    <row r="2348" spans="1:2">
      <c r="A2348" s="2">
        <v>112</v>
      </c>
      <c r="B2348" s="2">
        <v>6.5</v>
      </c>
    </row>
    <row r="2349" spans="1:2">
      <c r="A2349" s="5">
        <v>112</v>
      </c>
      <c r="B2349" s="5">
        <v>6.4</v>
      </c>
    </row>
    <row r="2350" spans="1:2">
      <c r="A2350" s="2">
        <v>112</v>
      </c>
      <c r="B2350" s="2">
        <v>6.4</v>
      </c>
    </row>
    <row r="2351" spans="1:2">
      <c r="A2351" s="2">
        <v>112</v>
      </c>
      <c r="B2351" s="2">
        <v>6.4</v>
      </c>
    </row>
    <row r="2352" spans="1:2">
      <c r="A2352" s="2">
        <v>112</v>
      </c>
      <c r="B2352" s="2">
        <v>6.4</v>
      </c>
    </row>
    <row r="2353" spans="1:2">
      <c r="A2353" s="2">
        <v>112</v>
      </c>
      <c r="B2353" s="2">
        <v>6.3</v>
      </c>
    </row>
    <row r="2354" spans="1:2">
      <c r="A2354" s="5">
        <v>112</v>
      </c>
      <c r="B2354" s="5">
        <v>6.2</v>
      </c>
    </row>
    <row r="2355" spans="1:2">
      <c r="A2355" s="2">
        <v>112</v>
      </c>
      <c r="B2355" s="2">
        <v>6.2</v>
      </c>
    </row>
    <row r="2356" spans="1:2">
      <c r="A2356" s="5">
        <v>112</v>
      </c>
      <c r="B2356" s="5">
        <v>6.1</v>
      </c>
    </row>
    <row r="2357" spans="1:2">
      <c r="A2357" s="2">
        <v>112</v>
      </c>
      <c r="B2357" s="2">
        <v>6.1</v>
      </c>
    </row>
    <row r="2358" spans="1:2">
      <c r="A2358" s="5">
        <v>112</v>
      </c>
      <c r="B2358" s="5">
        <v>6.1</v>
      </c>
    </row>
    <row r="2359" spans="1:2">
      <c r="A2359" s="2">
        <v>112</v>
      </c>
      <c r="B2359" s="2">
        <v>6</v>
      </c>
    </row>
    <row r="2360" spans="1:2">
      <c r="A2360" s="5">
        <v>112</v>
      </c>
      <c r="B2360" s="5">
        <v>6</v>
      </c>
    </row>
    <row r="2361" spans="1:2">
      <c r="A2361" s="2">
        <v>112</v>
      </c>
      <c r="B2361" s="2">
        <v>5.9</v>
      </c>
    </row>
    <row r="2362" spans="1:2">
      <c r="A2362" s="5">
        <v>112</v>
      </c>
      <c r="B2362" s="5">
        <v>5.9</v>
      </c>
    </row>
    <row r="2363" spans="1:2">
      <c r="A2363" s="5">
        <v>112</v>
      </c>
      <c r="B2363" s="5">
        <v>5.9</v>
      </c>
    </row>
    <row r="2364" spans="1:2">
      <c r="A2364" s="2">
        <v>112</v>
      </c>
      <c r="B2364" s="2">
        <v>5.7</v>
      </c>
    </row>
    <row r="2365" spans="1:2">
      <c r="A2365" s="2">
        <v>112</v>
      </c>
      <c r="B2365" s="2">
        <v>5.6</v>
      </c>
    </row>
    <row r="2366" spans="1:2">
      <c r="A2366" s="2">
        <v>112</v>
      </c>
      <c r="B2366" s="2">
        <v>5.6</v>
      </c>
    </row>
    <row r="2367" spans="1:2">
      <c r="A2367" s="2">
        <v>112</v>
      </c>
      <c r="B2367" s="2">
        <v>5.2</v>
      </c>
    </row>
    <row r="2368" spans="1:2">
      <c r="A2368" s="5">
        <v>112</v>
      </c>
      <c r="B2368" s="5">
        <v>5.2</v>
      </c>
    </row>
    <row r="2369" spans="1:2">
      <c r="A2369" s="2">
        <v>112</v>
      </c>
      <c r="B2369" s="2">
        <v>4.5</v>
      </c>
    </row>
    <row r="2370" spans="1:2">
      <c r="A2370" s="2">
        <v>113</v>
      </c>
      <c r="B2370" s="2">
        <v>8.5</v>
      </c>
    </row>
    <row r="2371" spans="1:2">
      <c r="A2371" s="5">
        <v>113</v>
      </c>
      <c r="B2371" s="5">
        <v>8</v>
      </c>
    </row>
    <row r="2372" spans="1:2">
      <c r="A2372" s="5">
        <v>113</v>
      </c>
      <c r="B2372" s="5">
        <v>7.9</v>
      </c>
    </row>
    <row r="2373" spans="1:2">
      <c r="A2373" s="2">
        <v>113</v>
      </c>
      <c r="B2373" s="2">
        <v>7.9</v>
      </c>
    </row>
    <row r="2374" spans="1:2">
      <c r="A2374" s="5">
        <v>113</v>
      </c>
      <c r="B2374" s="5">
        <v>7.7</v>
      </c>
    </row>
    <row r="2375" spans="1:2">
      <c r="A2375" s="5">
        <v>113</v>
      </c>
      <c r="B2375" s="5">
        <v>7.6</v>
      </c>
    </row>
    <row r="2376" spans="1:2">
      <c r="A2376" s="2">
        <v>113</v>
      </c>
      <c r="B2376" s="2">
        <v>7.6</v>
      </c>
    </row>
    <row r="2377" spans="1:2">
      <c r="A2377" s="5">
        <v>113</v>
      </c>
      <c r="B2377" s="5">
        <v>7.6</v>
      </c>
    </row>
    <row r="2378" spans="1:2">
      <c r="A2378" s="5">
        <v>113</v>
      </c>
      <c r="B2378" s="5">
        <v>7.5</v>
      </c>
    </row>
    <row r="2379" spans="1:2">
      <c r="A2379" s="5">
        <v>113</v>
      </c>
      <c r="B2379" s="5">
        <v>7.4</v>
      </c>
    </row>
    <row r="2380" spans="1:2">
      <c r="A2380" s="2">
        <v>113</v>
      </c>
      <c r="B2380" s="2">
        <v>7.3</v>
      </c>
    </row>
    <row r="2381" spans="1:2">
      <c r="A2381" s="5">
        <v>113</v>
      </c>
      <c r="B2381" s="5">
        <v>7.3</v>
      </c>
    </row>
    <row r="2382" spans="1:2">
      <c r="A2382" s="2">
        <v>113</v>
      </c>
      <c r="B2382" s="2">
        <v>7.2</v>
      </c>
    </row>
    <row r="2383" spans="1:2">
      <c r="A2383" s="2">
        <v>113</v>
      </c>
      <c r="B2383" s="2">
        <v>7.2</v>
      </c>
    </row>
    <row r="2384" spans="1:2">
      <c r="A2384" s="2">
        <v>113</v>
      </c>
      <c r="B2384" s="2">
        <v>7.2</v>
      </c>
    </row>
    <row r="2385" spans="1:2">
      <c r="A2385" s="5">
        <v>113</v>
      </c>
      <c r="B2385" s="5">
        <v>7.1</v>
      </c>
    </row>
    <row r="2386" spans="1:2">
      <c r="A2386" s="5">
        <v>113</v>
      </c>
      <c r="B2386" s="5">
        <v>7.1</v>
      </c>
    </row>
    <row r="2387" spans="1:2">
      <c r="A2387" s="5">
        <v>113</v>
      </c>
      <c r="B2387" s="5">
        <v>7</v>
      </c>
    </row>
    <row r="2388" spans="1:2">
      <c r="A2388" s="2">
        <v>113</v>
      </c>
      <c r="B2388" s="2">
        <v>6.9</v>
      </c>
    </row>
    <row r="2389" spans="1:2">
      <c r="A2389" s="2">
        <v>113</v>
      </c>
      <c r="B2389" s="2">
        <v>6.9</v>
      </c>
    </row>
    <row r="2390" spans="1:2">
      <c r="A2390" s="5">
        <v>113</v>
      </c>
      <c r="B2390" s="5">
        <v>6.9</v>
      </c>
    </row>
    <row r="2391" spans="1:2">
      <c r="A2391" s="5">
        <v>113</v>
      </c>
      <c r="B2391" s="5">
        <v>6.9</v>
      </c>
    </row>
    <row r="2392" spans="1:2">
      <c r="A2392" s="5">
        <v>113</v>
      </c>
      <c r="B2392" s="5">
        <v>6.8</v>
      </c>
    </row>
    <row r="2393" spans="1:2">
      <c r="A2393" s="5">
        <v>113</v>
      </c>
      <c r="B2393" s="5">
        <v>6.8</v>
      </c>
    </row>
    <row r="2394" spans="1:2">
      <c r="A2394" s="5">
        <v>113</v>
      </c>
      <c r="B2394" s="5">
        <v>6.8</v>
      </c>
    </row>
    <row r="2395" spans="1:2">
      <c r="A2395" s="5">
        <v>113</v>
      </c>
      <c r="B2395" s="5">
        <v>6.7</v>
      </c>
    </row>
    <row r="2396" spans="1:2">
      <c r="A2396" s="5">
        <v>113</v>
      </c>
      <c r="B2396" s="5">
        <v>6.7</v>
      </c>
    </row>
    <row r="2397" spans="1:2">
      <c r="A2397" s="2">
        <v>113</v>
      </c>
      <c r="B2397" s="2">
        <v>6.7</v>
      </c>
    </row>
    <row r="2398" spans="1:2">
      <c r="A2398" s="2">
        <v>113</v>
      </c>
      <c r="B2398" s="2">
        <v>6.7</v>
      </c>
    </row>
    <row r="2399" spans="1:2">
      <c r="A2399" s="5">
        <v>113</v>
      </c>
      <c r="B2399" s="5">
        <v>6.6</v>
      </c>
    </row>
    <row r="2400" spans="1:2">
      <c r="A2400" s="5">
        <v>113</v>
      </c>
      <c r="B2400" s="5">
        <v>6.6</v>
      </c>
    </row>
    <row r="2401" spans="1:2">
      <c r="A2401" s="5">
        <v>113</v>
      </c>
      <c r="B2401" s="5">
        <v>6.5</v>
      </c>
    </row>
    <row r="2402" spans="1:2">
      <c r="A2402" s="5">
        <v>113</v>
      </c>
      <c r="B2402" s="5">
        <v>6.5</v>
      </c>
    </row>
    <row r="2403" spans="1:2">
      <c r="A2403" s="2">
        <v>113</v>
      </c>
      <c r="B2403" s="2">
        <v>6.4</v>
      </c>
    </row>
    <row r="2404" spans="1:2">
      <c r="A2404" s="5">
        <v>113</v>
      </c>
      <c r="B2404" s="5">
        <v>6.4</v>
      </c>
    </row>
    <row r="2405" spans="1:2">
      <c r="A2405" s="2">
        <v>113</v>
      </c>
      <c r="B2405" s="2">
        <v>6.4</v>
      </c>
    </row>
    <row r="2406" spans="1:2">
      <c r="A2406" s="5">
        <v>113</v>
      </c>
      <c r="B2406" s="5">
        <v>6.3</v>
      </c>
    </row>
    <row r="2407" spans="1:2">
      <c r="A2407" s="5">
        <v>113</v>
      </c>
      <c r="B2407" s="5">
        <v>6.3</v>
      </c>
    </row>
    <row r="2408" spans="1:2">
      <c r="A2408" s="5">
        <v>113</v>
      </c>
      <c r="B2408" s="5">
        <v>6.3</v>
      </c>
    </row>
    <row r="2409" spans="1:2">
      <c r="A2409" s="2">
        <v>113</v>
      </c>
      <c r="B2409" s="2">
        <v>6.3</v>
      </c>
    </row>
    <row r="2410" spans="1:2">
      <c r="A2410" s="2">
        <v>113</v>
      </c>
      <c r="B2410" s="2">
        <v>6.3</v>
      </c>
    </row>
    <row r="2411" spans="1:2">
      <c r="A2411" s="5">
        <v>113</v>
      </c>
      <c r="B2411" s="5">
        <v>6.2</v>
      </c>
    </row>
    <row r="2412" spans="1:2">
      <c r="A2412" s="5">
        <v>113</v>
      </c>
      <c r="B2412" s="5">
        <v>6.2</v>
      </c>
    </row>
    <row r="2413" spans="1:2">
      <c r="A2413" s="5">
        <v>113</v>
      </c>
      <c r="B2413" s="5">
        <v>6.2</v>
      </c>
    </row>
    <row r="2414" spans="1:2">
      <c r="A2414" s="2">
        <v>113</v>
      </c>
      <c r="B2414" s="2">
        <v>6.1</v>
      </c>
    </row>
    <row r="2415" spans="1:2">
      <c r="A2415" s="5">
        <v>113</v>
      </c>
      <c r="B2415" s="5">
        <v>6.1</v>
      </c>
    </row>
    <row r="2416" spans="1:2">
      <c r="A2416" s="5">
        <v>113</v>
      </c>
      <c r="B2416" s="5">
        <v>6</v>
      </c>
    </row>
    <row r="2417" spans="1:2">
      <c r="A2417" s="2">
        <v>113</v>
      </c>
      <c r="B2417" s="2">
        <v>6</v>
      </c>
    </row>
    <row r="2418" spans="1:2">
      <c r="A2418" s="2">
        <v>113</v>
      </c>
      <c r="B2418" s="2">
        <v>5.9</v>
      </c>
    </row>
    <row r="2419" spans="1:2">
      <c r="A2419" s="2">
        <v>113</v>
      </c>
      <c r="B2419" s="2">
        <v>5.7</v>
      </c>
    </row>
    <row r="2420" spans="1:2">
      <c r="A2420" s="2">
        <v>113</v>
      </c>
      <c r="B2420" s="2">
        <v>5.7</v>
      </c>
    </row>
    <row r="2421" spans="1:2">
      <c r="A2421" s="2">
        <v>113</v>
      </c>
      <c r="B2421" s="2">
        <v>5.6</v>
      </c>
    </row>
    <row r="2422" spans="1:2">
      <c r="A2422" s="2">
        <v>113</v>
      </c>
      <c r="B2422" s="2">
        <v>5.6</v>
      </c>
    </row>
    <row r="2423" spans="1:2">
      <c r="A2423" s="2">
        <v>113</v>
      </c>
      <c r="B2423" s="2">
        <v>5.5</v>
      </c>
    </row>
    <row r="2424" spans="1:2">
      <c r="A2424" s="5">
        <v>113</v>
      </c>
      <c r="B2424" s="5">
        <v>5.5</v>
      </c>
    </row>
    <row r="2425" spans="1:2">
      <c r="A2425" s="5">
        <v>113</v>
      </c>
      <c r="B2425" s="5">
        <v>5.4</v>
      </c>
    </row>
    <row r="2426" spans="1:2">
      <c r="A2426" s="5">
        <v>113</v>
      </c>
      <c r="B2426" s="5">
        <v>5.3</v>
      </c>
    </row>
    <row r="2427" spans="1:2">
      <c r="A2427" s="2">
        <v>113</v>
      </c>
      <c r="B2427" s="2">
        <v>5.2</v>
      </c>
    </row>
    <row r="2428" spans="1:2">
      <c r="A2428" s="2">
        <v>113</v>
      </c>
      <c r="B2428" s="2">
        <v>4.9000000000000004</v>
      </c>
    </row>
    <row r="2429" spans="1:2">
      <c r="A2429" s="2">
        <v>113</v>
      </c>
      <c r="B2429" s="2">
        <v>4.4000000000000004</v>
      </c>
    </row>
    <row r="2430" spans="1:2">
      <c r="A2430" s="2">
        <v>113</v>
      </c>
      <c r="B2430" s="2">
        <v>4.0999999999999996</v>
      </c>
    </row>
    <row r="2431" spans="1:2">
      <c r="A2431" s="5">
        <v>114</v>
      </c>
      <c r="B2431" s="5">
        <v>8.1</v>
      </c>
    </row>
    <row r="2432" spans="1:2">
      <c r="A2432" s="2">
        <v>114</v>
      </c>
      <c r="B2432" s="2">
        <v>7.9</v>
      </c>
    </row>
    <row r="2433" spans="1:2">
      <c r="A2433" s="2">
        <v>114</v>
      </c>
      <c r="B2433" s="2">
        <v>7.6</v>
      </c>
    </row>
    <row r="2434" spans="1:2">
      <c r="A2434" s="5">
        <v>114</v>
      </c>
      <c r="B2434" s="5">
        <v>7.6</v>
      </c>
    </row>
    <row r="2435" spans="1:2">
      <c r="A2435" s="5">
        <v>114</v>
      </c>
      <c r="B2435" s="5">
        <v>7.5</v>
      </c>
    </row>
    <row r="2436" spans="1:2">
      <c r="A2436" s="5">
        <v>114</v>
      </c>
      <c r="B2436" s="5">
        <v>7.4</v>
      </c>
    </row>
    <row r="2437" spans="1:2">
      <c r="A2437" s="5">
        <v>114</v>
      </c>
      <c r="B2437" s="5">
        <v>7.3</v>
      </c>
    </row>
    <row r="2438" spans="1:2">
      <c r="A2438" s="5">
        <v>114</v>
      </c>
      <c r="B2438" s="5">
        <v>7.3</v>
      </c>
    </row>
    <row r="2439" spans="1:2">
      <c r="A2439" s="5">
        <v>114</v>
      </c>
      <c r="B2439" s="5">
        <v>7.2</v>
      </c>
    </row>
    <row r="2440" spans="1:2">
      <c r="A2440" s="2">
        <v>114</v>
      </c>
      <c r="B2440" s="2">
        <v>7.2</v>
      </c>
    </row>
    <row r="2441" spans="1:2">
      <c r="A2441" s="5">
        <v>114</v>
      </c>
      <c r="B2441" s="5">
        <v>7.2</v>
      </c>
    </row>
    <row r="2442" spans="1:2">
      <c r="A2442" s="2">
        <v>114</v>
      </c>
      <c r="B2442" s="2">
        <v>7.1</v>
      </c>
    </row>
    <row r="2443" spans="1:2">
      <c r="A2443" s="5">
        <v>114</v>
      </c>
      <c r="B2443" s="5">
        <v>7.1</v>
      </c>
    </row>
    <row r="2444" spans="1:2">
      <c r="A2444" s="2">
        <v>114</v>
      </c>
      <c r="B2444" s="2">
        <v>7</v>
      </c>
    </row>
    <row r="2445" spans="1:2">
      <c r="A2445" s="2">
        <v>114</v>
      </c>
      <c r="B2445" s="2">
        <v>7</v>
      </c>
    </row>
    <row r="2446" spans="1:2">
      <c r="A2446" s="2">
        <v>114</v>
      </c>
      <c r="B2446" s="2">
        <v>7</v>
      </c>
    </row>
    <row r="2447" spans="1:2">
      <c r="A2447" s="5">
        <v>114</v>
      </c>
      <c r="B2447" s="5">
        <v>6.9</v>
      </c>
    </row>
    <row r="2448" spans="1:2">
      <c r="A2448" s="5">
        <v>114</v>
      </c>
      <c r="B2448" s="5">
        <v>6.9</v>
      </c>
    </row>
    <row r="2449" spans="1:2">
      <c r="A2449" s="2">
        <v>114</v>
      </c>
      <c r="B2449" s="2">
        <v>6.9</v>
      </c>
    </row>
    <row r="2450" spans="1:2">
      <c r="A2450" s="5">
        <v>114</v>
      </c>
      <c r="B2450" s="5">
        <v>6.9</v>
      </c>
    </row>
    <row r="2451" spans="1:2">
      <c r="A2451" s="2">
        <v>114</v>
      </c>
      <c r="B2451" s="2">
        <v>6.9</v>
      </c>
    </row>
    <row r="2452" spans="1:2">
      <c r="A2452" s="2">
        <v>114</v>
      </c>
      <c r="B2452" s="2">
        <v>6.9</v>
      </c>
    </row>
    <row r="2453" spans="1:2">
      <c r="A2453" s="2">
        <v>114</v>
      </c>
      <c r="B2453" s="2">
        <v>6.8</v>
      </c>
    </row>
    <row r="2454" spans="1:2">
      <c r="A2454" s="5">
        <v>114</v>
      </c>
      <c r="B2454" s="5">
        <v>6.8</v>
      </c>
    </row>
    <row r="2455" spans="1:2">
      <c r="A2455" s="2">
        <v>114</v>
      </c>
      <c r="B2455" s="2">
        <v>6.7</v>
      </c>
    </row>
    <row r="2456" spans="1:2">
      <c r="A2456" s="2">
        <v>114</v>
      </c>
      <c r="B2456" s="2">
        <v>6.7</v>
      </c>
    </row>
    <row r="2457" spans="1:2">
      <c r="A2457" s="5">
        <v>114</v>
      </c>
      <c r="B2457" s="5">
        <v>6.6</v>
      </c>
    </row>
    <row r="2458" spans="1:2">
      <c r="A2458" s="2">
        <v>114</v>
      </c>
      <c r="B2458" s="2">
        <v>6.6</v>
      </c>
    </row>
    <row r="2459" spans="1:2">
      <c r="A2459" s="2">
        <v>114</v>
      </c>
      <c r="B2459" s="2">
        <v>6.6</v>
      </c>
    </row>
    <row r="2460" spans="1:2">
      <c r="A2460" s="5">
        <v>114</v>
      </c>
      <c r="B2460" s="5">
        <v>6.5</v>
      </c>
    </row>
    <row r="2461" spans="1:2">
      <c r="A2461" s="2">
        <v>114</v>
      </c>
      <c r="B2461" s="2">
        <v>6.5</v>
      </c>
    </row>
    <row r="2462" spans="1:2">
      <c r="A2462" s="2">
        <v>114</v>
      </c>
      <c r="B2462" s="2">
        <v>6.5</v>
      </c>
    </row>
    <row r="2463" spans="1:2">
      <c r="A2463" s="2">
        <v>114</v>
      </c>
      <c r="B2463" s="2">
        <v>6.3</v>
      </c>
    </row>
    <row r="2464" spans="1:2">
      <c r="A2464" s="2">
        <v>114</v>
      </c>
      <c r="B2464" s="2">
        <v>6.3</v>
      </c>
    </row>
    <row r="2465" spans="1:2">
      <c r="A2465" s="2">
        <v>114</v>
      </c>
      <c r="B2465" s="2">
        <v>6.2</v>
      </c>
    </row>
    <row r="2466" spans="1:2">
      <c r="A2466" s="5">
        <v>114</v>
      </c>
      <c r="B2466" s="5">
        <v>6.1</v>
      </c>
    </row>
    <row r="2467" spans="1:2">
      <c r="A2467" s="2">
        <v>114</v>
      </c>
      <c r="B2467" s="2">
        <v>6.1</v>
      </c>
    </row>
    <row r="2468" spans="1:2">
      <c r="A2468" s="5">
        <v>114</v>
      </c>
      <c r="B2468" s="5">
        <v>6</v>
      </c>
    </row>
    <row r="2469" spans="1:2">
      <c r="A2469" s="2">
        <v>114</v>
      </c>
      <c r="B2469" s="2">
        <v>6</v>
      </c>
    </row>
    <row r="2470" spans="1:2">
      <c r="A2470" s="2">
        <v>114</v>
      </c>
      <c r="B2470" s="2">
        <v>6</v>
      </c>
    </row>
    <row r="2471" spans="1:2">
      <c r="A2471" s="2">
        <v>114</v>
      </c>
      <c r="B2471" s="2">
        <v>5.9</v>
      </c>
    </row>
    <row r="2472" spans="1:2">
      <c r="A2472" s="2">
        <v>114</v>
      </c>
      <c r="B2472" s="2">
        <v>5.9</v>
      </c>
    </row>
    <row r="2473" spans="1:2">
      <c r="A2473" s="5">
        <v>114</v>
      </c>
      <c r="B2473" s="5">
        <v>5.8</v>
      </c>
    </row>
    <row r="2474" spans="1:2">
      <c r="A2474" s="2">
        <v>114</v>
      </c>
      <c r="B2474" s="2">
        <v>5.8</v>
      </c>
    </row>
    <row r="2475" spans="1:2">
      <c r="A2475" s="2">
        <v>114</v>
      </c>
      <c r="B2475" s="2">
        <v>5.8</v>
      </c>
    </row>
    <row r="2476" spans="1:2">
      <c r="A2476" s="5">
        <v>114</v>
      </c>
      <c r="B2476" s="5">
        <v>5.6</v>
      </c>
    </row>
    <row r="2477" spans="1:2">
      <c r="A2477" s="5">
        <v>114</v>
      </c>
      <c r="B2477" s="5">
        <v>5.6</v>
      </c>
    </row>
    <row r="2478" spans="1:2">
      <c r="A2478" s="5">
        <v>114</v>
      </c>
      <c r="B2478" s="5">
        <v>5.6</v>
      </c>
    </row>
    <row r="2479" spans="1:2">
      <c r="A2479" s="2">
        <v>114</v>
      </c>
      <c r="B2479" s="2">
        <v>5.3</v>
      </c>
    </row>
    <row r="2480" spans="1:2">
      <c r="A2480" s="2">
        <v>114</v>
      </c>
      <c r="B2480" s="2">
        <v>5.3</v>
      </c>
    </row>
    <row r="2481" spans="1:2">
      <c r="A2481" s="2">
        <v>114</v>
      </c>
      <c r="B2481" s="2">
        <v>5.3</v>
      </c>
    </row>
    <row r="2482" spans="1:2">
      <c r="A2482" s="5">
        <v>114</v>
      </c>
      <c r="B2482" s="5">
        <v>4.9000000000000004</v>
      </c>
    </row>
    <row r="2483" spans="1:2">
      <c r="A2483" s="2">
        <v>114</v>
      </c>
      <c r="B2483" s="2">
        <v>4.9000000000000004</v>
      </c>
    </row>
    <row r="2484" spans="1:2">
      <c r="A2484" s="2">
        <v>114</v>
      </c>
      <c r="B2484" s="2">
        <v>4.8</v>
      </c>
    </row>
    <row r="2485" spans="1:2">
      <c r="A2485" s="2">
        <v>115</v>
      </c>
      <c r="B2485" s="2">
        <v>8.5</v>
      </c>
    </row>
    <row r="2486" spans="1:2">
      <c r="A2486" s="5">
        <v>115</v>
      </c>
      <c r="B2486" s="5">
        <v>8.3000000000000007</v>
      </c>
    </row>
    <row r="2487" spans="1:2">
      <c r="A2487" s="5">
        <v>115</v>
      </c>
      <c r="B2487" s="5">
        <v>8.1</v>
      </c>
    </row>
    <row r="2488" spans="1:2">
      <c r="A2488" s="2">
        <v>115</v>
      </c>
      <c r="B2488" s="2">
        <v>8.1</v>
      </c>
    </row>
    <row r="2489" spans="1:2">
      <c r="A2489" s="5">
        <v>115</v>
      </c>
      <c r="B2489" s="5">
        <v>8.1</v>
      </c>
    </row>
    <row r="2490" spans="1:2">
      <c r="A2490" s="2">
        <v>115</v>
      </c>
      <c r="B2490" s="2">
        <v>8</v>
      </c>
    </row>
    <row r="2491" spans="1:2">
      <c r="A2491" s="5">
        <v>115</v>
      </c>
      <c r="B2491" s="5">
        <v>7.9</v>
      </c>
    </row>
    <row r="2492" spans="1:2">
      <c r="A2492" s="2">
        <v>115</v>
      </c>
      <c r="B2492" s="2">
        <v>7.8</v>
      </c>
    </row>
    <row r="2493" spans="1:2">
      <c r="A2493" s="2">
        <v>115</v>
      </c>
      <c r="B2493" s="2">
        <v>7.6</v>
      </c>
    </row>
    <row r="2494" spans="1:2">
      <c r="A2494" s="2">
        <v>115</v>
      </c>
      <c r="B2494" s="2">
        <v>7.5</v>
      </c>
    </row>
    <row r="2495" spans="1:2">
      <c r="A2495" s="2">
        <v>115</v>
      </c>
      <c r="B2495" s="2">
        <v>7.4</v>
      </c>
    </row>
    <row r="2496" spans="1:2">
      <c r="A2496" s="5">
        <v>115</v>
      </c>
      <c r="B2496" s="5">
        <v>7.3</v>
      </c>
    </row>
    <row r="2497" spans="1:2">
      <c r="A2497" s="2">
        <v>115</v>
      </c>
      <c r="B2497" s="2">
        <v>7.3</v>
      </c>
    </row>
    <row r="2498" spans="1:2">
      <c r="A2498" s="2">
        <v>115</v>
      </c>
      <c r="B2498" s="2">
        <v>7.3</v>
      </c>
    </row>
    <row r="2499" spans="1:2">
      <c r="A2499" s="2">
        <v>115</v>
      </c>
      <c r="B2499" s="2">
        <v>7.2</v>
      </c>
    </row>
    <row r="2500" spans="1:2">
      <c r="A2500" s="2">
        <v>115</v>
      </c>
      <c r="B2500" s="2">
        <v>7.1</v>
      </c>
    </row>
    <row r="2501" spans="1:2">
      <c r="A2501" s="2">
        <v>115</v>
      </c>
      <c r="B2501" s="2">
        <v>7.1</v>
      </c>
    </row>
    <row r="2502" spans="1:2">
      <c r="A2502" s="2">
        <v>115</v>
      </c>
      <c r="B2502" s="2">
        <v>7.1</v>
      </c>
    </row>
    <row r="2503" spans="1:2">
      <c r="A2503" s="2">
        <v>115</v>
      </c>
      <c r="B2503" s="2">
        <v>7</v>
      </c>
    </row>
    <row r="2504" spans="1:2">
      <c r="A2504" s="2">
        <v>115</v>
      </c>
      <c r="B2504" s="2">
        <v>7</v>
      </c>
    </row>
    <row r="2505" spans="1:2">
      <c r="A2505" s="5">
        <v>115</v>
      </c>
      <c r="B2505" s="5">
        <v>6.9</v>
      </c>
    </row>
    <row r="2506" spans="1:2">
      <c r="A2506" s="2">
        <v>115</v>
      </c>
      <c r="B2506" s="2">
        <v>6.9</v>
      </c>
    </row>
    <row r="2507" spans="1:2">
      <c r="A2507" s="2">
        <v>115</v>
      </c>
      <c r="B2507" s="2">
        <v>6.9</v>
      </c>
    </row>
    <row r="2508" spans="1:2">
      <c r="A2508" s="2">
        <v>115</v>
      </c>
      <c r="B2508" s="2">
        <v>6.9</v>
      </c>
    </row>
    <row r="2509" spans="1:2">
      <c r="A2509" s="5">
        <v>115</v>
      </c>
      <c r="B2509" s="5">
        <v>6.9</v>
      </c>
    </row>
    <row r="2510" spans="1:2">
      <c r="A2510" s="2">
        <v>115</v>
      </c>
      <c r="B2510" s="2">
        <v>6.8</v>
      </c>
    </row>
    <row r="2511" spans="1:2">
      <c r="A2511" s="2">
        <v>115</v>
      </c>
      <c r="B2511" s="2">
        <v>6.8</v>
      </c>
    </row>
    <row r="2512" spans="1:2">
      <c r="A2512" s="2">
        <v>115</v>
      </c>
      <c r="B2512" s="2">
        <v>6.8</v>
      </c>
    </row>
    <row r="2513" spans="1:2">
      <c r="A2513" s="2">
        <v>115</v>
      </c>
      <c r="B2513" s="2">
        <v>6.7</v>
      </c>
    </row>
    <row r="2514" spans="1:2">
      <c r="A2514" s="5">
        <v>115</v>
      </c>
      <c r="B2514" s="5">
        <v>6.7</v>
      </c>
    </row>
    <row r="2515" spans="1:2">
      <c r="A2515" s="5">
        <v>115</v>
      </c>
      <c r="B2515" s="5">
        <v>6.7</v>
      </c>
    </row>
    <row r="2516" spans="1:2">
      <c r="A2516" s="5">
        <v>115</v>
      </c>
      <c r="B2516" s="5">
        <v>6.7</v>
      </c>
    </row>
    <row r="2517" spans="1:2">
      <c r="A2517" s="5">
        <v>115</v>
      </c>
      <c r="B2517" s="5">
        <v>6.7</v>
      </c>
    </row>
    <row r="2518" spans="1:2">
      <c r="A2518" s="2">
        <v>115</v>
      </c>
      <c r="B2518" s="2">
        <v>6.7</v>
      </c>
    </row>
    <row r="2519" spans="1:2">
      <c r="A2519" s="2">
        <v>115</v>
      </c>
      <c r="B2519" s="2">
        <v>6.7</v>
      </c>
    </row>
    <row r="2520" spans="1:2">
      <c r="A2520" s="2">
        <v>115</v>
      </c>
      <c r="B2520" s="2">
        <v>6.6</v>
      </c>
    </row>
    <row r="2521" spans="1:2">
      <c r="A2521" s="5">
        <v>115</v>
      </c>
      <c r="B2521" s="5">
        <v>6.6</v>
      </c>
    </row>
    <row r="2522" spans="1:2">
      <c r="A2522" s="5">
        <v>115</v>
      </c>
      <c r="B2522" s="5">
        <v>6.6</v>
      </c>
    </row>
    <row r="2523" spans="1:2">
      <c r="A2523" s="2">
        <v>115</v>
      </c>
      <c r="B2523" s="2">
        <v>6.5</v>
      </c>
    </row>
    <row r="2524" spans="1:2">
      <c r="A2524" s="5">
        <v>115</v>
      </c>
      <c r="B2524" s="5">
        <v>6.5</v>
      </c>
    </row>
    <row r="2525" spans="1:2">
      <c r="A2525" s="2">
        <v>115</v>
      </c>
      <c r="B2525" s="2">
        <v>6.5</v>
      </c>
    </row>
    <row r="2526" spans="1:2">
      <c r="A2526" s="2">
        <v>115</v>
      </c>
      <c r="B2526" s="2">
        <v>6.5</v>
      </c>
    </row>
    <row r="2527" spans="1:2">
      <c r="A2527" s="5">
        <v>115</v>
      </c>
      <c r="B2527" s="5">
        <v>6.5</v>
      </c>
    </row>
    <row r="2528" spans="1:2">
      <c r="A2528" s="2">
        <v>115</v>
      </c>
      <c r="B2528" s="2">
        <v>6.4</v>
      </c>
    </row>
    <row r="2529" spans="1:2">
      <c r="A2529" s="2">
        <v>115</v>
      </c>
      <c r="B2529" s="2">
        <v>6.3</v>
      </c>
    </row>
    <row r="2530" spans="1:2">
      <c r="A2530" s="5">
        <v>115</v>
      </c>
      <c r="B2530" s="5">
        <v>6.3</v>
      </c>
    </row>
    <row r="2531" spans="1:2">
      <c r="A2531" s="2">
        <v>115</v>
      </c>
      <c r="B2531" s="2">
        <v>6.3</v>
      </c>
    </row>
    <row r="2532" spans="1:2">
      <c r="A2532" s="5">
        <v>115</v>
      </c>
      <c r="B2532" s="5">
        <v>6.2</v>
      </c>
    </row>
    <row r="2533" spans="1:2">
      <c r="A2533" s="5">
        <v>115</v>
      </c>
      <c r="B2533" s="5">
        <v>6.2</v>
      </c>
    </row>
    <row r="2534" spans="1:2">
      <c r="A2534" s="2">
        <v>115</v>
      </c>
      <c r="B2534" s="2">
        <v>6.1</v>
      </c>
    </row>
    <row r="2535" spans="1:2">
      <c r="A2535" s="2">
        <v>115</v>
      </c>
      <c r="B2535" s="2">
        <v>6.1</v>
      </c>
    </row>
    <row r="2536" spans="1:2">
      <c r="A2536" s="2">
        <v>115</v>
      </c>
      <c r="B2536" s="2">
        <v>6.1</v>
      </c>
    </row>
    <row r="2537" spans="1:2">
      <c r="A2537" s="5">
        <v>115</v>
      </c>
      <c r="B2537" s="5">
        <v>6.1</v>
      </c>
    </row>
    <row r="2538" spans="1:2">
      <c r="A2538" s="5">
        <v>115</v>
      </c>
      <c r="B2538" s="5">
        <v>6</v>
      </c>
    </row>
    <row r="2539" spans="1:2">
      <c r="A2539" s="5">
        <v>115</v>
      </c>
      <c r="B2539" s="5">
        <v>5.8</v>
      </c>
    </row>
    <row r="2540" spans="1:2">
      <c r="A2540" s="5">
        <v>115</v>
      </c>
      <c r="B2540" s="5">
        <v>5.7</v>
      </c>
    </row>
    <row r="2541" spans="1:2">
      <c r="A2541" s="2">
        <v>115</v>
      </c>
      <c r="B2541" s="2">
        <v>5.7</v>
      </c>
    </row>
    <row r="2542" spans="1:2">
      <c r="A2542" s="2">
        <v>115</v>
      </c>
      <c r="B2542" s="2">
        <v>5.6</v>
      </c>
    </row>
    <row r="2543" spans="1:2">
      <c r="A2543" s="2">
        <v>115</v>
      </c>
      <c r="B2543" s="2">
        <v>5.6</v>
      </c>
    </row>
    <row r="2544" spans="1:2">
      <c r="A2544" s="5">
        <v>115</v>
      </c>
      <c r="B2544" s="5">
        <v>5.5</v>
      </c>
    </row>
    <row r="2545" spans="1:2">
      <c r="A2545" s="2">
        <v>115</v>
      </c>
      <c r="B2545" s="2">
        <v>5</v>
      </c>
    </row>
    <row r="2546" spans="1:2">
      <c r="A2546" s="2">
        <v>115</v>
      </c>
      <c r="B2546" s="2">
        <v>1.6</v>
      </c>
    </row>
    <row r="2547" spans="1:2">
      <c r="A2547" s="2">
        <v>116</v>
      </c>
      <c r="B2547" s="2">
        <v>8.5</v>
      </c>
    </row>
    <row r="2548" spans="1:2">
      <c r="A2548" s="5">
        <v>116</v>
      </c>
      <c r="B2548" s="5">
        <v>8.5</v>
      </c>
    </row>
    <row r="2549" spans="1:2">
      <c r="A2549" s="5">
        <v>116</v>
      </c>
      <c r="B2549" s="5">
        <v>8.1999999999999993</v>
      </c>
    </row>
    <row r="2550" spans="1:2">
      <c r="A2550" s="5">
        <v>116</v>
      </c>
      <c r="B2550" s="5">
        <v>7.9</v>
      </c>
    </row>
    <row r="2551" spans="1:2">
      <c r="A2551" s="2">
        <v>116</v>
      </c>
      <c r="B2551" s="2">
        <v>7.8</v>
      </c>
    </row>
    <row r="2552" spans="1:2">
      <c r="A2552" s="2">
        <v>116</v>
      </c>
      <c r="B2552" s="2">
        <v>7.8</v>
      </c>
    </row>
    <row r="2553" spans="1:2">
      <c r="A2553" s="2">
        <v>116</v>
      </c>
      <c r="B2553" s="2">
        <v>7.7</v>
      </c>
    </row>
    <row r="2554" spans="1:2">
      <c r="A2554" s="5">
        <v>116</v>
      </c>
      <c r="B2554" s="5">
        <v>7.4</v>
      </c>
    </row>
    <row r="2555" spans="1:2">
      <c r="A2555" s="2">
        <v>116</v>
      </c>
      <c r="B2555" s="2">
        <v>7.4</v>
      </c>
    </row>
    <row r="2556" spans="1:2">
      <c r="A2556" s="5">
        <v>116</v>
      </c>
      <c r="B2556" s="5">
        <v>7.3</v>
      </c>
    </row>
    <row r="2557" spans="1:2">
      <c r="A2557" s="5">
        <v>116</v>
      </c>
      <c r="B2557" s="5">
        <v>7.2</v>
      </c>
    </row>
    <row r="2558" spans="1:2">
      <c r="A2558" s="5">
        <v>116</v>
      </c>
      <c r="B2558" s="5">
        <v>7.2</v>
      </c>
    </row>
    <row r="2559" spans="1:2">
      <c r="A2559" s="5">
        <v>116</v>
      </c>
      <c r="B2559" s="5">
        <v>7.2</v>
      </c>
    </row>
    <row r="2560" spans="1:2">
      <c r="A2560" s="5">
        <v>116</v>
      </c>
      <c r="B2560" s="5">
        <v>7.1</v>
      </c>
    </row>
    <row r="2561" spans="1:2">
      <c r="A2561" s="2">
        <v>116</v>
      </c>
      <c r="B2561" s="2">
        <v>7</v>
      </c>
    </row>
    <row r="2562" spans="1:2">
      <c r="A2562" s="2">
        <v>116</v>
      </c>
      <c r="B2562" s="2">
        <v>7</v>
      </c>
    </row>
    <row r="2563" spans="1:2">
      <c r="A2563" s="2">
        <v>116</v>
      </c>
      <c r="B2563" s="2">
        <v>7</v>
      </c>
    </row>
    <row r="2564" spans="1:2">
      <c r="A2564" s="2">
        <v>116</v>
      </c>
      <c r="B2564" s="2">
        <v>7</v>
      </c>
    </row>
    <row r="2565" spans="1:2">
      <c r="A2565" s="2">
        <v>116</v>
      </c>
      <c r="B2565" s="2">
        <v>6.9</v>
      </c>
    </row>
    <row r="2566" spans="1:2">
      <c r="A2566" s="5">
        <v>116</v>
      </c>
      <c r="B2566" s="5">
        <v>6.8</v>
      </c>
    </row>
    <row r="2567" spans="1:2">
      <c r="A2567" s="2">
        <v>116</v>
      </c>
      <c r="B2567" s="2">
        <v>6.8</v>
      </c>
    </row>
    <row r="2568" spans="1:2">
      <c r="A2568" s="5">
        <v>116</v>
      </c>
      <c r="B2568" s="5">
        <v>6.7</v>
      </c>
    </row>
    <row r="2569" spans="1:2">
      <c r="A2569" s="5">
        <v>116</v>
      </c>
      <c r="B2569" s="5">
        <v>6.7</v>
      </c>
    </row>
    <row r="2570" spans="1:2">
      <c r="A2570" s="2">
        <v>116</v>
      </c>
      <c r="B2570" s="2">
        <v>6.7</v>
      </c>
    </row>
    <row r="2571" spans="1:2">
      <c r="A2571" s="5">
        <v>116</v>
      </c>
      <c r="B2571" s="5">
        <v>6.6</v>
      </c>
    </row>
    <row r="2572" spans="1:2">
      <c r="A2572" s="2">
        <v>116</v>
      </c>
      <c r="B2572" s="2">
        <v>6.6</v>
      </c>
    </row>
    <row r="2573" spans="1:2">
      <c r="A2573" s="2">
        <v>116</v>
      </c>
      <c r="B2573" s="2">
        <v>6.6</v>
      </c>
    </row>
    <row r="2574" spans="1:2">
      <c r="A2574" s="2">
        <v>116</v>
      </c>
      <c r="B2574" s="2">
        <v>6.5</v>
      </c>
    </row>
    <row r="2575" spans="1:2">
      <c r="A2575" s="5">
        <v>116</v>
      </c>
      <c r="B2575" s="5">
        <v>6.5</v>
      </c>
    </row>
    <row r="2576" spans="1:2">
      <c r="A2576" s="5">
        <v>116</v>
      </c>
      <c r="B2576" s="5">
        <v>6.5</v>
      </c>
    </row>
    <row r="2577" spans="1:2">
      <c r="A2577" s="2">
        <v>116</v>
      </c>
      <c r="B2577" s="2">
        <v>6.4</v>
      </c>
    </row>
    <row r="2578" spans="1:2">
      <c r="A2578" s="5">
        <v>116</v>
      </c>
      <c r="B2578" s="5">
        <v>6.4</v>
      </c>
    </row>
    <row r="2579" spans="1:2">
      <c r="A2579" s="5">
        <v>116</v>
      </c>
      <c r="B2579" s="5">
        <v>6.3</v>
      </c>
    </row>
    <row r="2580" spans="1:2">
      <c r="A2580" s="5">
        <v>116</v>
      </c>
      <c r="B2580" s="5">
        <v>6.3</v>
      </c>
    </row>
    <row r="2581" spans="1:2">
      <c r="A2581" s="2">
        <v>116</v>
      </c>
      <c r="B2581" s="2">
        <v>6.3</v>
      </c>
    </row>
    <row r="2582" spans="1:2">
      <c r="A2582" s="5">
        <v>116</v>
      </c>
      <c r="B2582" s="5">
        <v>6.3</v>
      </c>
    </row>
    <row r="2583" spans="1:2">
      <c r="A2583" s="5">
        <v>116</v>
      </c>
      <c r="B2583" s="5">
        <v>6.3</v>
      </c>
    </row>
    <row r="2584" spans="1:2">
      <c r="A2584" s="5">
        <v>116</v>
      </c>
      <c r="B2584" s="5">
        <v>6.2</v>
      </c>
    </row>
    <row r="2585" spans="1:2">
      <c r="A2585" s="2">
        <v>116</v>
      </c>
      <c r="B2585" s="2">
        <v>6</v>
      </c>
    </row>
    <row r="2586" spans="1:2">
      <c r="A2586" s="2">
        <v>116</v>
      </c>
      <c r="B2586" s="2">
        <v>6</v>
      </c>
    </row>
    <row r="2587" spans="1:2">
      <c r="A2587" s="2">
        <v>116</v>
      </c>
      <c r="B2587" s="2">
        <v>5.9</v>
      </c>
    </row>
    <row r="2588" spans="1:2">
      <c r="A2588" s="5">
        <v>116</v>
      </c>
      <c r="B2588" s="5">
        <v>5.8</v>
      </c>
    </row>
    <row r="2589" spans="1:2">
      <c r="A2589" s="5">
        <v>116</v>
      </c>
      <c r="B2589" s="5">
        <v>5.8</v>
      </c>
    </row>
    <row r="2590" spans="1:2">
      <c r="A2590" s="5">
        <v>116</v>
      </c>
      <c r="B2590" s="5">
        <v>5.7</v>
      </c>
    </row>
    <row r="2591" spans="1:2">
      <c r="A2591" s="2">
        <v>116</v>
      </c>
      <c r="B2591" s="2">
        <v>5.7</v>
      </c>
    </row>
    <row r="2592" spans="1:2">
      <c r="A2592" s="2">
        <v>116</v>
      </c>
      <c r="B2592" s="2">
        <v>5.6</v>
      </c>
    </row>
    <row r="2593" spans="1:2">
      <c r="A2593" s="5">
        <v>116</v>
      </c>
      <c r="B2593" s="5">
        <v>5.6</v>
      </c>
    </row>
    <row r="2594" spans="1:2">
      <c r="A2594" s="5">
        <v>116</v>
      </c>
      <c r="B2594" s="5">
        <v>5.6</v>
      </c>
    </row>
    <row r="2595" spans="1:2">
      <c r="A2595" s="5">
        <v>116</v>
      </c>
      <c r="B2595" s="5">
        <v>5.6</v>
      </c>
    </row>
    <row r="2596" spans="1:2">
      <c r="A2596" s="5">
        <v>116</v>
      </c>
      <c r="B2596" s="5">
        <v>5.5</v>
      </c>
    </row>
    <row r="2597" spans="1:2">
      <c r="A2597" s="2">
        <v>116</v>
      </c>
      <c r="B2597" s="2">
        <v>5.5</v>
      </c>
    </row>
    <row r="2598" spans="1:2">
      <c r="A2598" s="5">
        <v>116</v>
      </c>
      <c r="B2598" s="5">
        <v>5.5</v>
      </c>
    </row>
    <row r="2599" spans="1:2">
      <c r="A2599" s="5">
        <v>116</v>
      </c>
      <c r="B2599" s="5">
        <v>5.5</v>
      </c>
    </row>
    <row r="2600" spans="1:2">
      <c r="A2600" s="5">
        <v>116</v>
      </c>
      <c r="B2600" s="5">
        <v>5.3</v>
      </c>
    </row>
    <row r="2601" spans="1:2">
      <c r="A2601" s="2">
        <v>116</v>
      </c>
      <c r="B2601" s="2">
        <v>4.5</v>
      </c>
    </row>
    <row r="2602" spans="1:2">
      <c r="A2602" s="2">
        <v>116</v>
      </c>
      <c r="B2602" s="2">
        <v>4.2</v>
      </c>
    </row>
    <row r="2603" spans="1:2">
      <c r="A2603" s="2">
        <v>117</v>
      </c>
      <c r="B2603" s="2">
        <v>8.1999999999999993</v>
      </c>
    </row>
    <row r="2604" spans="1:2">
      <c r="A2604" s="2">
        <v>117</v>
      </c>
      <c r="B2604" s="2">
        <v>8.1999999999999993</v>
      </c>
    </row>
    <row r="2605" spans="1:2">
      <c r="A2605" s="5">
        <v>117</v>
      </c>
      <c r="B2605" s="5">
        <v>8</v>
      </c>
    </row>
    <row r="2606" spans="1:2">
      <c r="A2606" s="2">
        <v>117</v>
      </c>
      <c r="B2606" s="2">
        <v>8</v>
      </c>
    </row>
    <row r="2607" spans="1:2">
      <c r="A2607" s="5">
        <v>117</v>
      </c>
      <c r="B2607" s="5">
        <v>7.9</v>
      </c>
    </row>
    <row r="2608" spans="1:2">
      <c r="A2608" s="2">
        <v>117</v>
      </c>
      <c r="B2608" s="2">
        <v>7.8</v>
      </c>
    </row>
    <row r="2609" spans="1:2">
      <c r="A2609" s="5">
        <v>117</v>
      </c>
      <c r="B2609" s="5">
        <v>7.7</v>
      </c>
    </row>
    <row r="2610" spans="1:2">
      <c r="A2610" s="2">
        <v>117</v>
      </c>
      <c r="B2610" s="2">
        <v>7.7</v>
      </c>
    </row>
    <row r="2611" spans="1:2">
      <c r="A2611" s="2">
        <v>117</v>
      </c>
      <c r="B2611" s="2">
        <v>7.7</v>
      </c>
    </row>
    <row r="2612" spans="1:2">
      <c r="A2612" s="2">
        <v>117</v>
      </c>
      <c r="B2612" s="2">
        <v>7.4</v>
      </c>
    </row>
    <row r="2613" spans="1:2">
      <c r="A2613" s="2">
        <v>117</v>
      </c>
      <c r="B2613" s="2">
        <v>7.4</v>
      </c>
    </row>
    <row r="2614" spans="1:2">
      <c r="A2614" s="5">
        <v>117</v>
      </c>
      <c r="B2614" s="5">
        <v>7.3</v>
      </c>
    </row>
    <row r="2615" spans="1:2">
      <c r="A2615" s="5">
        <v>117</v>
      </c>
      <c r="B2615" s="5">
        <v>7.2</v>
      </c>
    </row>
    <row r="2616" spans="1:2">
      <c r="A2616" s="5">
        <v>117</v>
      </c>
      <c r="B2616" s="5">
        <v>7.2</v>
      </c>
    </row>
    <row r="2617" spans="1:2">
      <c r="A2617" s="5">
        <v>117</v>
      </c>
      <c r="B2617" s="5">
        <v>7.2</v>
      </c>
    </row>
    <row r="2618" spans="1:2">
      <c r="A2618" s="2">
        <v>117</v>
      </c>
      <c r="B2618" s="2">
        <v>7.1</v>
      </c>
    </row>
    <row r="2619" spans="1:2">
      <c r="A2619" s="5">
        <v>117</v>
      </c>
      <c r="B2619" s="5">
        <v>7.1</v>
      </c>
    </row>
    <row r="2620" spans="1:2">
      <c r="A2620" s="5">
        <v>117</v>
      </c>
      <c r="B2620" s="5">
        <v>7</v>
      </c>
    </row>
    <row r="2621" spans="1:2">
      <c r="A2621" s="2">
        <v>117</v>
      </c>
      <c r="B2621" s="2">
        <v>6.9</v>
      </c>
    </row>
    <row r="2622" spans="1:2">
      <c r="A2622" s="2">
        <v>117</v>
      </c>
      <c r="B2622" s="2">
        <v>6.9</v>
      </c>
    </row>
    <row r="2623" spans="1:2">
      <c r="A2623" s="5">
        <v>117</v>
      </c>
      <c r="B2623" s="5">
        <v>6.9</v>
      </c>
    </row>
    <row r="2624" spans="1:2">
      <c r="A2624" s="5">
        <v>117</v>
      </c>
      <c r="B2624" s="5">
        <v>6.9</v>
      </c>
    </row>
    <row r="2625" spans="1:2">
      <c r="A2625" s="5">
        <v>117</v>
      </c>
      <c r="B2625" s="5">
        <v>6.9</v>
      </c>
    </row>
    <row r="2626" spans="1:2">
      <c r="A2626" s="2">
        <v>117</v>
      </c>
      <c r="B2626" s="2">
        <v>6.9</v>
      </c>
    </row>
    <row r="2627" spans="1:2">
      <c r="A2627" s="2">
        <v>117</v>
      </c>
      <c r="B2627" s="2">
        <v>6.9</v>
      </c>
    </row>
    <row r="2628" spans="1:2">
      <c r="A2628" s="2">
        <v>117</v>
      </c>
      <c r="B2628" s="2">
        <v>6.9</v>
      </c>
    </row>
    <row r="2629" spans="1:2">
      <c r="A2629" s="5">
        <v>117</v>
      </c>
      <c r="B2629" s="5">
        <v>6.8</v>
      </c>
    </row>
    <row r="2630" spans="1:2">
      <c r="A2630" s="2">
        <v>117</v>
      </c>
      <c r="B2630" s="2">
        <v>6.8</v>
      </c>
    </row>
    <row r="2631" spans="1:2">
      <c r="A2631" s="5">
        <v>117</v>
      </c>
      <c r="B2631" s="5">
        <v>6.7</v>
      </c>
    </row>
    <row r="2632" spans="1:2">
      <c r="A2632" s="2">
        <v>117</v>
      </c>
      <c r="B2632" s="2">
        <v>6.7</v>
      </c>
    </row>
    <row r="2633" spans="1:2">
      <c r="A2633" s="2">
        <v>117</v>
      </c>
      <c r="B2633" s="2">
        <v>6.7</v>
      </c>
    </row>
    <row r="2634" spans="1:2">
      <c r="A2634" s="2">
        <v>117</v>
      </c>
      <c r="B2634" s="2">
        <v>6.6</v>
      </c>
    </row>
    <row r="2635" spans="1:2">
      <c r="A2635" s="5">
        <v>117</v>
      </c>
      <c r="B2635" s="5">
        <v>6.5</v>
      </c>
    </row>
    <row r="2636" spans="1:2">
      <c r="A2636" s="2">
        <v>117</v>
      </c>
      <c r="B2636" s="2">
        <v>6.5</v>
      </c>
    </row>
    <row r="2637" spans="1:2">
      <c r="A2637" s="2">
        <v>117</v>
      </c>
      <c r="B2637" s="2">
        <v>6.4</v>
      </c>
    </row>
    <row r="2638" spans="1:2">
      <c r="A2638" s="2">
        <v>117</v>
      </c>
      <c r="B2638" s="2">
        <v>6.4</v>
      </c>
    </row>
    <row r="2639" spans="1:2">
      <c r="A2639" s="5">
        <v>117</v>
      </c>
      <c r="B2639" s="5">
        <v>6.3</v>
      </c>
    </row>
    <row r="2640" spans="1:2">
      <c r="A2640" s="5">
        <v>117</v>
      </c>
      <c r="B2640" s="5">
        <v>6.3</v>
      </c>
    </row>
    <row r="2641" spans="1:2">
      <c r="A2641" s="2">
        <v>117</v>
      </c>
      <c r="B2641" s="2">
        <v>6.2</v>
      </c>
    </row>
    <row r="2642" spans="1:2">
      <c r="A2642" s="5">
        <v>117</v>
      </c>
      <c r="B2642" s="5">
        <v>6.2</v>
      </c>
    </row>
    <row r="2643" spans="1:2">
      <c r="A2643" s="2">
        <v>117</v>
      </c>
      <c r="B2643" s="2">
        <v>6.1</v>
      </c>
    </row>
    <row r="2644" spans="1:2">
      <c r="A2644" s="5">
        <v>117</v>
      </c>
      <c r="B2644" s="5">
        <v>6</v>
      </c>
    </row>
    <row r="2645" spans="1:2">
      <c r="A2645" s="5">
        <v>117</v>
      </c>
      <c r="B2645" s="5">
        <v>6</v>
      </c>
    </row>
    <row r="2646" spans="1:2">
      <c r="A2646" s="5">
        <v>117</v>
      </c>
      <c r="B2646" s="5">
        <v>6</v>
      </c>
    </row>
    <row r="2647" spans="1:2">
      <c r="A2647" s="2">
        <v>117</v>
      </c>
      <c r="B2647" s="2">
        <v>5.9</v>
      </c>
    </row>
    <row r="2648" spans="1:2">
      <c r="A2648" s="5">
        <v>117</v>
      </c>
      <c r="B2648" s="5">
        <v>5.7</v>
      </c>
    </row>
    <row r="2649" spans="1:2">
      <c r="A2649" s="5">
        <v>117</v>
      </c>
      <c r="B2649" s="5">
        <v>5.5</v>
      </c>
    </row>
    <row r="2650" spans="1:2">
      <c r="A2650" s="5">
        <v>117</v>
      </c>
      <c r="B2650" s="5">
        <v>5.4</v>
      </c>
    </row>
    <row r="2651" spans="1:2">
      <c r="A2651" s="5">
        <v>117</v>
      </c>
      <c r="B2651" s="5">
        <v>5</v>
      </c>
    </row>
    <row r="2652" spans="1:2">
      <c r="A2652" s="5">
        <v>117</v>
      </c>
      <c r="B2652" s="5">
        <v>4.3</v>
      </c>
    </row>
    <row r="2653" spans="1:2">
      <c r="A2653" s="2">
        <v>118</v>
      </c>
      <c r="B2653" s="2">
        <v>8.3000000000000007</v>
      </c>
    </row>
    <row r="2654" spans="1:2">
      <c r="A2654" s="5">
        <v>118</v>
      </c>
      <c r="B2654" s="5">
        <v>8</v>
      </c>
    </row>
    <row r="2655" spans="1:2">
      <c r="A2655" s="2">
        <v>118</v>
      </c>
      <c r="B2655" s="2">
        <v>7.8</v>
      </c>
    </row>
    <row r="2656" spans="1:2">
      <c r="A2656" s="2">
        <v>118</v>
      </c>
      <c r="B2656" s="2">
        <v>7.7</v>
      </c>
    </row>
    <row r="2657" spans="1:2">
      <c r="A2657" s="5">
        <v>118</v>
      </c>
      <c r="B2657" s="5">
        <v>7.6</v>
      </c>
    </row>
    <row r="2658" spans="1:2">
      <c r="A2658" s="5">
        <v>118</v>
      </c>
      <c r="B2658" s="5">
        <v>7.6</v>
      </c>
    </row>
    <row r="2659" spans="1:2">
      <c r="A2659" s="2">
        <v>118</v>
      </c>
      <c r="B2659" s="2">
        <v>7.4</v>
      </c>
    </row>
    <row r="2660" spans="1:2">
      <c r="A2660" s="2">
        <v>118</v>
      </c>
      <c r="B2660" s="2">
        <v>7.4</v>
      </c>
    </row>
    <row r="2661" spans="1:2">
      <c r="A2661" s="5">
        <v>118</v>
      </c>
      <c r="B2661" s="5">
        <v>7.4</v>
      </c>
    </row>
    <row r="2662" spans="1:2">
      <c r="A2662" s="2">
        <v>118</v>
      </c>
      <c r="B2662" s="2">
        <v>7.4</v>
      </c>
    </row>
    <row r="2663" spans="1:2">
      <c r="A2663" s="5">
        <v>118</v>
      </c>
      <c r="B2663" s="5">
        <v>7.3</v>
      </c>
    </row>
    <row r="2664" spans="1:2">
      <c r="A2664" s="2">
        <v>118</v>
      </c>
      <c r="B2664" s="2">
        <v>7.3</v>
      </c>
    </row>
    <row r="2665" spans="1:2">
      <c r="A2665" s="5">
        <v>118</v>
      </c>
      <c r="B2665" s="5">
        <v>7.2</v>
      </c>
    </row>
    <row r="2666" spans="1:2">
      <c r="A2666" s="2">
        <v>118</v>
      </c>
      <c r="B2666" s="2">
        <v>7.2</v>
      </c>
    </row>
    <row r="2667" spans="1:2">
      <c r="A2667" s="2">
        <v>118</v>
      </c>
      <c r="B2667" s="2">
        <v>7.2</v>
      </c>
    </row>
    <row r="2668" spans="1:2">
      <c r="A2668" s="2">
        <v>118</v>
      </c>
      <c r="B2668" s="2">
        <v>7.1</v>
      </c>
    </row>
    <row r="2669" spans="1:2">
      <c r="A2669" s="2">
        <v>118</v>
      </c>
      <c r="B2669" s="2">
        <v>7.1</v>
      </c>
    </row>
    <row r="2670" spans="1:2">
      <c r="A2670" s="5">
        <v>118</v>
      </c>
      <c r="B2670" s="5">
        <v>7</v>
      </c>
    </row>
    <row r="2671" spans="1:2">
      <c r="A2671" s="5">
        <v>118</v>
      </c>
      <c r="B2671" s="5">
        <v>7</v>
      </c>
    </row>
    <row r="2672" spans="1:2">
      <c r="A2672" s="5">
        <v>118</v>
      </c>
      <c r="B2672" s="5">
        <v>7</v>
      </c>
    </row>
    <row r="2673" spans="1:2">
      <c r="A2673" s="2">
        <v>118</v>
      </c>
      <c r="B2673" s="2">
        <v>7</v>
      </c>
    </row>
    <row r="2674" spans="1:2">
      <c r="A2674" s="5">
        <v>118</v>
      </c>
      <c r="B2674" s="5">
        <v>6.9</v>
      </c>
    </row>
    <row r="2675" spans="1:2">
      <c r="A2675" s="5">
        <v>118</v>
      </c>
      <c r="B2675" s="5">
        <v>6.9</v>
      </c>
    </row>
    <row r="2676" spans="1:2">
      <c r="A2676" s="2">
        <v>118</v>
      </c>
      <c r="B2676" s="2">
        <v>6.8</v>
      </c>
    </row>
    <row r="2677" spans="1:2">
      <c r="A2677" s="5">
        <v>118</v>
      </c>
      <c r="B2677" s="5">
        <v>6.8</v>
      </c>
    </row>
    <row r="2678" spans="1:2">
      <c r="A2678" s="5">
        <v>118</v>
      </c>
      <c r="B2678" s="5">
        <v>6.7</v>
      </c>
    </row>
    <row r="2679" spans="1:2">
      <c r="A2679" s="2">
        <v>118</v>
      </c>
      <c r="B2679" s="2">
        <v>6.7</v>
      </c>
    </row>
    <row r="2680" spans="1:2">
      <c r="A2680" s="5">
        <v>118</v>
      </c>
      <c r="B2680" s="5">
        <v>6.7</v>
      </c>
    </row>
    <row r="2681" spans="1:2">
      <c r="A2681" s="5">
        <v>118</v>
      </c>
      <c r="B2681" s="5">
        <v>6.7</v>
      </c>
    </row>
    <row r="2682" spans="1:2">
      <c r="A2682" s="2">
        <v>118</v>
      </c>
      <c r="B2682" s="2">
        <v>6.7</v>
      </c>
    </row>
    <row r="2683" spans="1:2">
      <c r="A2683" s="2">
        <v>118</v>
      </c>
      <c r="B2683" s="2">
        <v>6.6</v>
      </c>
    </row>
    <row r="2684" spans="1:2">
      <c r="A2684" s="2">
        <v>118</v>
      </c>
      <c r="B2684" s="2">
        <v>6.6</v>
      </c>
    </row>
    <row r="2685" spans="1:2">
      <c r="A2685" s="5">
        <v>118</v>
      </c>
      <c r="B2685" s="5">
        <v>6.6</v>
      </c>
    </row>
    <row r="2686" spans="1:2">
      <c r="A2686" s="5">
        <v>118</v>
      </c>
      <c r="B2686" s="5">
        <v>6.6</v>
      </c>
    </row>
    <row r="2687" spans="1:2">
      <c r="A2687" s="2">
        <v>118</v>
      </c>
      <c r="B2687" s="2">
        <v>6.6</v>
      </c>
    </row>
    <row r="2688" spans="1:2">
      <c r="A2688" s="2">
        <v>118</v>
      </c>
      <c r="B2688" s="2">
        <v>6.5</v>
      </c>
    </row>
    <row r="2689" spans="1:2">
      <c r="A2689" s="5">
        <v>118</v>
      </c>
      <c r="B2689" s="5">
        <v>6.5</v>
      </c>
    </row>
    <row r="2690" spans="1:2">
      <c r="A2690" s="5">
        <v>118</v>
      </c>
      <c r="B2690" s="5">
        <v>6.5</v>
      </c>
    </row>
    <row r="2691" spans="1:2">
      <c r="A2691" s="2">
        <v>118</v>
      </c>
      <c r="B2691" s="2">
        <v>6.4</v>
      </c>
    </row>
    <row r="2692" spans="1:2">
      <c r="A2692" s="2">
        <v>118</v>
      </c>
      <c r="B2692" s="2">
        <v>6.4</v>
      </c>
    </row>
    <row r="2693" spans="1:2">
      <c r="A2693" s="5">
        <v>118</v>
      </c>
      <c r="B2693" s="5">
        <v>6.4</v>
      </c>
    </row>
    <row r="2694" spans="1:2">
      <c r="A2694" s="5">
        <v>118</v>
      </c>
      <c r="B2694" s="5">
        <v>6.2</v>
      </c>
    </row>
    <row r="2695" spans="1:2">
      <c r="A2695" s="2">
        <v>118</v>
      </c>
      <c r="B2695" s="2">
        <v>6.2</v>
      </c>
    </row>
    <row r="2696" spans="1:2">
      <c r="A2696" s="5">
        <v>118</v>
      </c>
      <c r="B2696" s="5">
        <v>6.2</v>
      </c>
    </row>
    <row r="2697" spans="1:2">
      <c r="A2697" s="5">
        <v>118</v>
      </c>
      <c r="B2697" s="5">
        <v>6.1</v>
      </c>
    </row>
    <row r="2698" spans="1:2">
      <c r="A2698" s="2">
        <v>118</v>
      </c>
      <c r="B2698" s="2">
        <v>6.1</v>
      </c>
    </row>
    <row r="2699" spans="1:2">
      <c r="A2699" s="5">
        <v>118</v>
      </c>
      <c r="B2699" s="5">
        <v>6</v>
      </c>
    </row>
    <row r="2700" spans="1:2">
      <c r="A2700" s="5">
        <v>118</v>
      </c>
      <c r="B2700" s="5">
        <v>6</v>
      </c>
    </row>
    <row r="2701" spans="1:2">
      <c r="A2701" s="2">
        <v>118</v>
      </c>
      <c r="B2701" s="2">
        <v>5.9</v>
      </c>
    </row>
    <row r="2702" spans="1:2">
      <c r="A2702" s="5">
        <v>118</v>
      </c>
      <c r="B2702" s="5">
        <v>5.9</v>
      </c>
    </row>
    <row r="2703" spans="1:2">
      <c r="A2703" s="5">
        <v>118</v>
      </c>
      <c r="B2703" s="5">
        <v>5.8</v>
      </c>
    </row>
    <row r="2704" spans="1:2">
      <c r="A2704" s="2">
        <v>118</v>
      </c>
      <c r="B2704" s="2">
        <v>5.8</v>
      </c>
    </row>
    <row r="2705" spans="1:2">
      <c r="A2705" s="5">
        <v>118</v>
      </c>
      <c r="B2705" s="5">
        <v>5.8</v>
      </c>
    </row>
    <row r="2706" spans="1:2">
      <c r="A2706" s="2">
        <v>118</v>
      </c>
      <c r="B2706" s="2">
        <v>5.7</v>
      </c>
    </row>
    <row r="2707" spans="1:2">
      <c r="A2707" s="2">
        <v>118</v>
      </c>
      <c r="B2707" s="2">
        <v>5.7</v>
      </c>
    </row>
    <row r="2708" spans="1:2">
      <c r="A2708" s="5">
        <v>118</v>
      </c>
      <c r="B2708" s="5">
        <v>5.7</v>
      </c>
    </row>
    <row r="2709" spans="1:2">
      <c r="A2709" s="5">
        <v>118</v>
      </c>
      <c r="B2709" s="5">
        <v>5.6</v>
      </c>
    </row>
    <row r="2710" spans="1:2">
      <c r="A2710" s="5">
        <v>118</v>
      </c>
      <c r="B2710" s="5">
        <v>5.2</v>
      </c>
    </row>
    <row r="2711" spans="1:2">
      <c r="A2711" s="2">
        <v>118</v>
      </c>
      <c r="B2711" s="2">
        <v>5.2</v>
      </c>
    </row>
    <row r="2712" spans="1:2">
      <c r="A2712" s="5">
        <v>118</v>
      </c>
      <c r="B2712" s="5">
        <v>5.2</v>
      </c>
    </row>
    <row r="2713" spans="1:2">
      <c r="A2713" s="5">
        <v>119</v>
      </c>
      <c r="B2713" s="5">
        <v>8.1999999999999993</v>
      </c>
    </row>
    <row r="2714" spans="1:2">
      <c r="A2714" s="2">
        <v>119</v>
      </c>
      <c r="B2714" s="2">
        <v>8</v>
      </c>
    </row>
    <row r="2715" spans="1:2">
      <c r="A2715" s="2">
        <v>119</v>
      </c>
      <c r="B2715" s="2">
        <v>7.9</v>
      </c>
    </row>
    <row r="2716" spans="1:2">
      <c r="A2716" s="2">
        <v>119</v>
      </c>
      <c r="B2716" s="2">
        <v>7.9</v>
      </c>
    </row>
    <row r="2717" spans="1:2">
      <c r="A2717" s="5">
        <v>119</v>
      </c>
      <c r="B2717" s="5">
        <v>7.8</v>
      </c>
    </row>
    <row r="2718" spans="1:2">
      <c r="A2718" s="5">
        <v>119</v>
      </c>
      <c r="B2718" s="5">
        <v>7.8</v>
      </c>
    </row>
    <row r="2719" spans="1:2">
      <c r="A2719" s="5">
        <v>119</v>
      </c>
      <c r="B2719" s="5">
        <v>7.7</v>
      </c>
    </row>
    <row r="2720" spans="1:2">
      <c r="A2720" s="5">
        <v>119</v>
      </c>
      <c r="B2720" s="5">
        <v>7.7</v>
      </c>
    </row>
    <row r="2721" spans="1:2">
      <c r="A2721" s="5">
        <v>119</v>
      </c>
      <c r="B2721" s="5">
        <v>7.6</v>
      </c>
    </row>
    <row r="2722" spans="1:2">
      <c r="A2722" s="2">
        <v>119</v>
      </c>
      <c r="B2722" s="2">
        <v>7.6</v>
      </c>
    </row>
    <row r="2723" spans="1:2">
      <c r="A2723" s="2">
        <v>119</v>
      </c>
      <c r="B2723" s="2">
        <v>7.4</v>
      </c>
    </row>
    <row r="2724" spans="1:2">
      <c r="A2724" s="2">
        <v>119</v>
      </c>
      <c r="B2724" s="2">
        <v>7.3</v>
      </c>
    </row>
    <row r="2725" spans="1:2">
      <c r="A2725" s="2">
        <v>119</v>
      </c>
      <c r="B2725" s="2">
        <v>7.3</v>
      </c>
    </row>
    <row r="2726" spans="1:2">
      <c r="A2726" s="2">
        <v>119</v>
      </c>
      <c r="B2726" s="2">
        <v>7.3</v>
      </c>
    </row>
    <row r="2727" spans="1:2">
      <c r="A2727" s="2">
        <v>119</v>
      </c>
      <c r="B2727" s="2">
        <v>7.3</v>
      </c>
    </row>
    <row r="2728" spans="1:2">
      <c r="A2728" s="5">
        <v>119</v>
      </c>
      <c r="B2728" s="5">
        <v>7.2</v>
      </c>
    </row>
    <row r="2729" spans="1:2">
      <c r="A2729" s="5">
        <v>119</v>
      </c>
      <c r="B2729" s="5">
        <v>7</v>
      </c>
    </row>
    <row r="2730" spans="1:2">
      <c r="A2730" s="2">
        <v>119</v>
      </c>
      <c r="B2730" s="2">
        <v>7</v>
      </c>
    </row>
    <row r="2731" spans="1:2">
      <c r="A2731" s="2">
        <v>119</v>
      </c>
      <c r="B2731" s="2">
        <v>7</v>
      </c>
    </row>
    <row r="2732" spans="1:2">
      <c r="A2732" s="2">
        <v>119</v>
      </c>
      <c r="B2732" s="2">
        <v>6.9</v>
      </c>
    </row>
    <row r="2733" spans="1:2">
      <c r="A2733" s="5">
        <v>119</v>
      </c>
      <c r="B2733" s="5">
        <v>6.8</v>
      </c>
    </row>
    <row r="2734" spans="1:2">
      <c r="A2734" s="5">
        <v>119</v>
      </c>
      <c r="B2734" s="5">
        <v>6.8</v>
      </c>
    </row>
    <row r="2735" spans="1:2">
      <c r="A2735" s="5">
        <v>119</v>
      </c>
      <c r="B2735" s="5">
        <v>6.8</v>
      </c>
    </row>
    <row r="2736" spans="1:2">
      <c r="A2736" s="2">
        <v>119</v>
      </c>
      <c r="B2736" s="2">
        <v>6.7</v>
      </c>
    </row>
    <row r="2737" spans="1:2">
      <c r="A2737" s="2">
        <v>119</v>
      </c>
      <c r="B2737" s="2">
        <v>6.7</v>
      </c>
    </row>
    <row r="2738" spans="1:2">
      <c r="A2738" s="2">
        <v>119</v>
      </c>
      <c r="B2738" s="2">
        <v>6.7</v>
      </c>
    </row>
    <row r="2739" spans="1:2">
      <c r="A2739" s="5">
        <v>119</v>
      </c>
      <c r="B2739" s="5">
        <v>6.7</v>
      </c>
    </row>
    <row r="2740" spans="1:2">
      <c r="A2740" s="2">
        <v>119</v>
      </c>
      <c r="B2740" s="2">
        <v>6.7</v>
      </c>
    </row>
    <row r="2741" spans="1:2">
      <c r="A2741" s="2">
        <v>119</v>
      </c>
      <c r="B2741" s="2">
        <v>6.6</v>
      </c>
    </row>
    <row r="2742" spans="1:2">
      <c r="A2742" s="5">
        <v>119</v>
      </c>
      <c r="B2742" s="5">
        <v>6.6</v>
      </c>
    </row>
    <row r="2743" spans="1:2">
      <c r="A2743" s="5">
        <v>119</v>
      </c>
      <c r="B2743" s="5">
        <v>6.5</v>
      </c>
    </row>
    <row r="2744" spans="1:2">
      <c r="A2744" s="2">
        <v>119</v>
      </c>
      <c r="B2744" s="2">
        <v>6.5</v>
      </c>
    </row>
    <row r="2745" spans="1:2">
      <c r="A2745" s="5">
        <v>119</v>
      </c>
      <c r="B2745" s="5">
        <v>6.5</v>
      </c>
    </row>
    <row r="2746" spans="1:2">
      <c r="A2746" s="2">
        <v>119</v>
      </c>
      <c r="B2746" s="2">
        <v>6.5</v>
      </c>
    </row>
    <row r="2747" spans="1:2">
      <c r="A2747" s="5">
        <v>119</v>
      </c>
      <c r="B2747" s="5">
        <v>6.4</v>
      </c>
    </row>
    <row r="2748" spans="1:2">
      <c r="A2748" s="2">
        <v>119</v>
      </c>
      <c r="B2748" s="2">
        <v>6.4</v>
      </c>
    </row>
    <row r="2749" spans="1:2">
      <c r="A2749" s="2">
        <v>119</v>
      </c>
      <c r="B2749" s="2">
        <v>6.3</v>
      </c>
    </row>
    <row r="2750" spans="1:2">
      <c r="A2750" s="2">
        <v>119</v>
      </c>
      <c r="B2750" s="2">
        <v>6.3</v>
      </c>
    </row>
    <row r="2751" spans="1:2">
      <c r="A2751" s="5">
        <v>119</v>
      </c>
      <c r="B2751" s="5">
        <v>6.3</v>
      </c>
    </row>
    <row r="2752" spans="1:2">
      <c r="A2752" s="2">
        <v>119</v>
      </c>
      <c r="B2752" s="2">
        <v>6.3</v>
      </c>
    </row>
    <row r="2753" spans="1:2">
      <c r="A2753" s="5">
        <v>119</v>
      </c>
      <c r="B2753" s="5">
        <v>6</v>
      </c>
    </row>
    <row r="2754" spans="1:2">
      <c r="A2754" s="5">
        <v>119</v>
      </c>
      <c r="B2754" s="5">
        <v>5.8</v>
      </c>
    </row>
    <row r="2755" spans="1:2">
      <c r="A2755" s="5">
        <v>119</v>
      </c>
      <c r="B2755" s="5">
        <v>5.8</v>
      </c>
    </row>
    <row r="2756" spans="1:2">
      <c r="A2756" s="5">
        <v>119</v>
      </c>
      <c r="B2756" s="5">
        <v>5.7</v>
      </c>
    </row>
    <row r="2757" spans="1:2">
      <c r="A2757" s="2">
        <v>119</v>
      </c>
      <c r="B2757" s="2">
        <v>5.7</v>
      </c>
    </row>
    <row r="2758" spans="1:2">
      <c r="A2758" s="5">
        <v>119</v>
      </c>
      <c r="B2758" s="5">
        <v>5.7</v>
      </c>
    </row>
    <row r="2759" spans="1:2">
      <c r="A2759" s="2">
        <v>119</v>
      </c>
      <c r="B2759" s="2">
        <v>5.6</v>
      </c>
    </row>
    <row r="2760" spans="1:2">
      <c r="A2760" s="5">
        <v>119</v>
      </c>
      <c r="B2760" s="5">
        <v>4.9000000000000004</v>
      </c>
    </row>
    <row r="2761" spans="1:2">
      <c r="A2761" s="5">
        <v>119</v>
      </c>
      <c r="B2761" s="5">
        <v>4.7</v>
      </c>
    </row>
    <row r="2762" spans="1:2">
      <c r="A2762" s="2">
        <v>119</v>
      </c>
      <c r="B2762" s="2">
        <v>2.4</v>
      </c>
    </row>
    <row r="2763" spans="1:2">
      <c r="A2763" s="2">
        <v>120</v>
      </c>
      <c r="B2763" s="2">
        <v>8.4</v>
      </c>
    </row>
    <row r="2764" spans="1:2">
      <c r="A2764" s="2">
        <v>120</v>
      </c>
      <c r="B2764" s="2">
        <v>8.3000000000000007</v>
      </c>
    </row>
    <row r="2765" spans="1:2">
      <c r="A2765" s="2">
        <v>120</v>
      </c>
      <c r="B2765" s="2">
        <v>8.1999999999999993</v>
      </c>
    </row>
    <row r="2766" spans="1:2">
      <c r="A2766" s="5">
        <v>120</v>
      </c>
      <c r="B2766" s="5">
        <v>8.1</v>
      </c>
    </row>
    <row r="2767" spans="1:2">
      <c r="A2767" s="2">
        <v>120</v>
      </c>
      <c r="B2767" s="2">
        <v>8.1</v>
      </c>
    </row>
    <row r="2768" spans="1:2">
      <c r="A2768" s="5">
        <v>120</v>
      </c>
      <c r="B2768" s="5">
        <v>8</v>
      </c>
    </row>
    <row r="2769" spans="1:2">
      <c r="A2769" s="2">
        <v>120</v>
      </c>
      <c r="B2769" s="2">
        <v>8</v>
      </c>
    </row>
    <row r="2770" spans="1:2">
      <c r="A2770" s="2">
        <v>120</v>
      </c>
      <c r="B2770" s="2">
        <v>7.9</v>
      </c>
    </row>
    <row r="2771" spans="1:2">
      <c r="A2771" s="2">
        <v>120</v>
      </c>
      <c r="B2771" s="2">
        <v>7.9</v>
      </c>
    </row>
    <row r="2772" spans="1:2">
      <c r="A2772" s="5">
        <v>120</v>
      </c>
      <c r="B2772" s="5">
        <v>7.9</v>
      </c>
    </row>
    <row r="2773" spans="1:2">
      <c r="A2773" s="2">
        <v>120</v>
      </c>
      <c r="B2773" s="2">
        <v>7.8</v>
      </c>
    </row>
    <row r="2774" spans="1:2">
      <c r="A2774" s="2">
        <v>120</v>
      </c>
      <c r="B2774" s="2">
        <v>7.7</v>
      </c>
    </row>
    <row r="2775" spans="1:2">
      <c r="A2775" s="2">
        <v>120</v>
      </c>
      <c r="B2775" s="2">
        <v>7.7</v>
      </c>
    </row>
    <row r="2776" spans="1:2">
      <c r="A2776" s="5">
        <v>120</v>
      </c>
      <c r="B2776" s="5">
        <v>7.6</v>
      </c>
    </row>
    <row r="2777" spans="1:2">
      <c r="A2777" s="5">
        <v>120</v>
      </c>
      <c r="B2777" s="5">
        <v>7.5</v>
      </c>
    </row>
    <row r="2778" spans="1:2">
      <c r="A2778" s="2">
        <v>120</v>
      </c>
      <c r="B2778" s="2">
        <v>7.5</v>
      </c>
    </row>
    <row r="2779" spans="1:2">
      <c r="A2779" s="2">
        <v>120</v>
      </c>
      <c r="B2779" s="2">
        <v>7.4</v>
      </c>
    </row>
    <row r="2780" spans="1:2">
      <c r="A2780" s="2">
        <v>120</v>
      </c>
      <c r="B2780" s="2">
        <v>7.4</v>
      </c>
    </row>
    <row r="2781" spans="1:2">
      <c r="A2781" s="5">
        <v>120</v>
      </c>
      <c r="B2781" s="5">
        <v>7.4</v>
      </c>
    </row>
    <row r="2782" spans="1:2">
      <c r="A2782" s="2">
        <v>120</v>
      </c>
      <c r="B2782" s="2">
        <v>7.3</v>
      </c>
    </row>
    <row r="2783" spans="1:2">
      <c r="A2783" s="5">
        <v>120</v>
      </c>
      <c r="B2783" s="5">
        <v>7.3</v>
      </c>
    </row>
    <row r="2784" spans="1:2">
      <c r="A2784" s="5">
        <v>120</v>
      </c>
      <c r="B2784" s="5">
        <v>7.3</v>
      </c>
    </row>
    <row r="2785" spans="1:2">
      <c r="A2785" s="5">
        <v>120</v>
      </c>
      <c r="B2785" s="5">
        <v>7.3</v>
      </c>
    </row>
    <row r="2786" spans="1:2">
      <c r="A2786" s="2">
        <v>120</v>
      </c>
      <c r="B2786" s="2">
        <v>7.3</v>
      </c>
    </row>
    <row r="2787" spans="1:2">
      <c r="A2787" s="5">
        <v>120</v>
      </c>
      <c r="B2787" s="5">
        <v>7.1</v>
      </c>
    </row>
    <row r="2788" spans="1:2">
      <c r="A2788" s="5">
        <v>120</v>
      </c>
      <c r="B2788" s="5">
        <v>7.1</v>
      </c>
    </row>
    <row r="2789" spans="1:2">
      <c r="A2789" s="2">
        <v>120</v>
      </c>
      <c r="B2789" s="2">
        <v>7.1</v>
      </c>
    </row>
    <row r="2790" spans="1:2">
      <c r="A2790" s="2">
        <v>120</v>
      </c>
      <c r="B2790" s="2">
        <v>7.1</v>
      </c>
    </row>
    <row r="2791" spans="1:2">
      <c r="A2791" s="2">
        <v>120</v>
      </c>
      <c r="B2791" s="2">
        <v>7</v>
      </c>
    </row>
    <row r="2792" spans="1:2">
      <c r="A2792" s="5">
        <v>120</v>
      </c>
      <c r="B2792" s="5">
        <v>7</v>
      </c>
    </row>
    <row r="2793" spans="1:2">
      <c r="A2793" s="2">
        <v>120</v>
      </c>
      <c r="B2793" s="2">
        <v>7</v>
      </c>
    </row>
    <row r="2794" spans="1:2">
      <c r="A2794" s="5">
        <v>120</v>
      </c>
      <c r="B2794" s="5">
        <v>6.9</v>
      </c>
    </row>
    <row r="2795" spans="1:2">
      <c r="A2795" s="5">
        <v>120</v>
      </c>
      <c r="B2795" s="5">
        <v>6.9</v>
      </c>
    </row>
    <row r="2796" spans="1:2">
      <c r="A2796" s="2">
        <v>120</v>
      </c>
      <c r="B2796" s="2">
        <v>6.9</v>
      </c>
    </row>
    <row r="2797" spans="1:2">
      <c r="A2797" s="2">
        <v>120</v>
      </c>
      <c r="B2797" s="2">
        <v>6.8</v>
      </c>
    </row>
    <row r="2798" spans="1:2">
      <c r="A2798" s="5">
        <v>120</v>
      </c>
      <c r="B2798" s="5">
        <v>6.8</v>
      </c>
    </row>
    <row r="2799" spans="1:2">
      <c r="A2799" s="2">
        <v>120</v>
      </c>
      <c r="B2799" s="2">
        <v>6.8</v>
      </c>
    </row>
    <row r="2800" spans="1:2">
      <c r="A2800" s="5">
        <v>120</v>
      </c>
      <c r="B2800" s="5">
        <v>6.7</v>
      </c>
    </row>
    <row r="2801" spans="1:2">
      <c r="A2801" s="2">
        <v>120</v>
      </c>
      <c r="B2801" s="2">
        <v>6.7</v>
      </c>
    </row>
    <row r="2802" spans="1:2">
      <c r="A2802" s="5">
        <v>120</v>
      </c>
      <c r="B2802" s="5">
        <v>6.7</v>
      </c>
    </row>
    <row r="2803" spans="1:2">
      <c r="A2803" s="5">
        <v>120</v>
      </c>
      <c r="B2803" s="5">
        <v>6.7</v>
      </c>
    </row>
    <row r="2804" spans="1:2">
      <c r="A2804" s="5">
        <v>120</v>
      </c>
      <c r="B2804" s="5">
        <v>6.6</v>
      </c>
    </row>
    <row r="2805" spans="1:2">
      <c r="A2805" s="5">
        <v>120</v>
      </c>
      <c r="B2805" s="5">
        <v>6.6</v>
      </c>
    </row>
    <row r="2806" spans="1:2">
      <c r="A2806" s="2">
        <v>120</v>
      </c>
      <c r="B2806" s="2">
        <v>6.6</v>
      </c>
    </row>
    <row r="2807" spans="1:2">
      <c r="A2807" s="5">
        <v>120</v>
      </c>
      <c r="B2807" s="5">
        <v>6.5</v>
      </c>
    </row>
    <row r="2808" spans="1:2">
      <c r="A2808" s="2">
        <v>120</v>
      </c>
      <c r="B2808" s="2">
        <v>6.2</v>
      </c>
    </row>
    <row r="2809" spans="1:2">
      <c r="A2809" s="2">
        <v>120</v>
      </c>
      <c r="B2809" s="2">
        <v>6.1</v>
      </c>
    </row>
    <row r="2810" spans="1:2">
      <c r="A2810" s="2">
        <v>120</v>
      </c>
      <c r="B2810" s="2">
        <v>6.1</v>
      </c>
    </row>
    <row r="2811" spans="1:2">
      <c r="A2811" s="5">
        <v>120</v>
      </c>
      <c r="B2811" s="5">
        <v>6.1</v>
      </c>
    </row>
    <row r="2812" spans="1:2">
      <c r="A2812" s="5">
        <v>120</v>
      </c>
      <c r="B2812" s="5">
        <v>6.1</v>
      </c>
    </row>
    <row r="2813" spans="1:2">
      <c r="A2813" s="5">
        <v>120</v>
      </c>
      <c r="B2813" s="5">
        <v>6.1</v>
      </c>
    </row>
    <row r="2814" spans="1:2">
      <c r="A2814" s="5">
        <v>120</v>
      </c>
      <c r="B2814" s="5">
        <v>6.1</v>
      </c>
    </row>
    <row r="2815" spans="1:2">
      <c r="A2815" s="2">
        <v>120</v>
      </c>
      <c r="B2815" s="2">
        <v>5.8</v>
      </c>
    </row>
    <row r="2816" spans="1:2">
      <c r="A2816" s="5">
        <v>120</v>
      </c>
      <c r="B2816" s="5">
        <v>5.8</v>
      </c>
    </row>
    <row r="2817" spans="1:2">
      <c r="A2817" s="5">
        <v>120</v>
      </c>
      <c r="B2817" s="5">
        <v>5.8</v>
      </c>
    </row>
    <row r="2818" spans="1:2">
      <c r="A2818" s="2">
        <v>120</v>
      </c>
      <c r="B2818" s="2">
        <v>5.7</v>
      </c>
    </row>
    <row r="2819" spans="1:2">
      <c r="A2819" s="5">
        <v>120</v>
      </c>
      <c r="B2819" s="5">
        <v>5.5</v>
      </c>
    </row>
    <row r="2820" spans="1:2">
      <c r="A2820" s="5">
        <v>120</v>
      </c>
      <c r="B2820" s="5">
        <v>5.0999999999999996</v>
      </c>
    </row>
    <row r="2821" spans="1:2">
      <c r="A2821" s="5">
        <v>120</v>
      </c>
      <c r="B2821" s="5">
        <v>3.4</v>
      </c>
    </row>
    <row r="2822" spans="1:2">
      <c r="A2822" s="2">
        <v>120</v>
      </c>
      <c r="B2822" s="2">
        <v>3.3</v>
      </c>
    </row>
    <row r="2823" spans="1:2">
      <c r="A2823" s="2">
        <v>121</v>
      </c>
      <c r="B2823" s="2">
        <v>8.3000000000000007</v>
      </c>
    </row>
    <row r="2824" spans="1:2">
      <c r="A2824" s="2">
        <v>121</v>
      </c>
      <c r="B2824" s="2">
        <v>8.1</v>
      </c>
    </row>
    <row r="2825" spans="1:2">
      <c r="A2825" s="2">
        <v>121</v>
      </c>
      <c r="B2825" s="2">
        <v>8.1</v>
      </c>
    </row>
    <row r="2826" spans="1:2">
      <c r="A2826" s="2">
        <v>121</v>
      </c>
      <c r="B2826" s="2">
        <v>8</v>
      </c>
    </row>
    <row r="2827" spans="1:2">
      <c r="A2827" s="5">
        <v>121</v>
      </c>
      <c r="B2827" s="5">
        <v>7.9</v>
      </c>
    </row>
    <row r="2828" spans="1:2">
      <c r="A2828" s="5">
        <v>121</v>
      </c>
      <c r="B2828" s="5">
        <v>7.7</v>
      </c>
    </row>
    <row r="2829" spans="1:2">
      <c r="A2829" s="2">
        <v>121</v>
      </c>
      <c r="B2829" s="2">
        <v>7.7</v>
      </c>
    </row>
    <row r="2830" spans="1:2">
      <c r="A2830" s="2">
        <v>121</v>
      </c>
      <c r="B2830" s="2">
        <v>7.6</v>
      </c>
    </row>
    <row r="2831" spans="1:2">
      <c r="A2831" s="5">
        <v>121</v>
      </c>
      <c r="B2831" s="5">
        <v>7.6</v>
      </c>
    </row>
    <row r="2832" spans="1:2">
      <c r="A2832" s="2">
        <v>121</v>
      </c>
      <c r="B2832" s="2">
        <v>7.6</v>
      </c>
    </row>
    <row r="2833" spans="1:2">
      <c r="A2833" s="5">
        <v>121</v>
      </c>
      <c r="B2833" s="5">
        <v>7.6</v>
      </c>
    </row>
    <row r="2834" spans="1:2">
      <c r="A2834" s="2">
        <v>121</v>
      </c>
      <c r="B2834" s="2">
        <v>7.5</v>
      </c>
    </row>
    <row r="2835" spans="1:2">
      <c r="A2835" s="2">
        <v>121</v>
      </c>
      <c r="B2835" s="2">
        <v>7.4</v>
      </c>
    </row>
    <row r="2836" spans="1:2">
      <c r="A2836" s="2">
        <v>121</v>
      </c>
      <c r="B2836" s="2">
        <v>7.4</v>
      </c>
    </row>
    <row r="2837" spans="1:2">
      <c r="A2837" s="2">
        <v>121</v>
      </c>
      <c r="B2837" s="2">
        <v>7.3</v>
      </c>
    </row>
    <row r="2838" spans="1:2">
      <c r="A2838" s="2">
        <v>121</v>
      </c>
      <c r="B2838" s="2">
        <v>7.3</v>
      </c>
    </row>
    <row r="2839" spans="1:2">
      <c r="A2839" s="5">
        <v>121</v>
      </c>
      <c r="B2839" s="5">
        <v>7.3</v>
      </c>
    </row>
    <row r="2840" spans="1:2">
      <c r="A2840" s="5">
        <v>121</v>
      </c>
      <c r="B2840" s="5">
        <v>7.3</v>
      </c>
    </row>
    <row r="2841" spans="1:2">
      <c r="A2841" s="5">
        <v>121</v>
      </c>
      <c r="B2841" s="5">
        <v>7.2</v>
      </c>
    </row>
    <row r="2842" spans="1:2">
      <c r="A2842" s="5">
        <v>121</v>
      </c>
      <c r="B2842" s="5">
        <v>7.1</v>
      </c>
    </row>
    <row r="2843" spans="1:2">
      <c r="A2843" s="5">
        <v>121</v>
      </c>
      <c r="B2843" s="5">
        <v>7.1</v>
      </c>
    </row>
    <row r="2844" spans="1:2">
      <c r="A2844" s="5">
        <v>121</v>
      </c>
      <c r="B2844" s="5">
        <v>7</v>
      </c>
    </row>
    <row r="2845" spans="1:2">
      <c r="A2845" s="5">
        <v>121</v>
      </c>
      <c r="B2845" s="5">
        <v>7</v>
      </c>
    </row>
    <row r="2846" spans="1:2">
      <c r="A2846" s="2">
        <v>121</v>
      </c>
      <c r="B2846" s="2">
        <v>7</v>
      </c>
    </row>
    <row r="2847" spans="1:2">
      <c r="A2847" s="2">
        <v>121</v>
      </c>
      <c r="B2847" s="2">
        <v>6.8</v>
      </c>
    </row>
    <row r="2848" spans="1:2">
      <c r="A2848" s="2">
        <v>121</v>
      </c>
      <c r="B2848" s="2">
        <v>6.8</v>
      </c>
    </row>
    <row r="2849" spans="1:2">
      <c r="A2849" s="2">
        <v>121</v>
      </c>
      <c r="B2849" s="2">
        <v>6.7</v>
      </c>
    </row>
    <row r="2850" spans="1:2">
      <c r="A2850" s="2">
        <v>121</v>
      </c>
      <c r="B2850" s="2">
        <v>6.7</v>
      </c>
    </row>
    <row r="2851" spans="1:2">
      <c r="A2851" s="2">
        <v>121</v>
      </c>
      <c r="B2851" s="2">
        <v>6.7</v>
      </c>
    </row>
    <row r="2852" spans="1:2">
      <c r="A2852" s="5">
        <v>121</v>
      </c>
      <c r="B2852" s="5">
        <v>6.6</v>
      </c>
    </row>
    <row r="2853" spans="1:2">
      <c r="A2853" s="5">
        <v>121</v>
      </c>
      <c r="B2853" s="5">
        <v>6.6</v>
      </c>
    </row>
    <row r="2854" spans="1:2">
      <c r="A2854" s="5">
        <v>121</v>
      </c>
      <c r="B2854" s="5">
        <v>6.4</v>
      </c>
    </row>
    <row r="2855" spans="1:2">
      <c r="A2855" s="5">
        <v>121</v>
      </c>
      <c r="B2855" s="5">
        <v>6.2</v>
      </c>
    </row>
    <row r="2856" spans="1:2">
      <c r="A2856" s="5">
        <v>121</v>
      </c>
      <c r="B2856" s="5">
        <v>6.2</v>
      </c>
    </row>
    <row r="2857" spans="1:2">
      <c r="A2857" s="5">
        <v>121</v>
      </c>
      <c r="B2857" s="5">
        <v>6.2</v>
      </c>
    </row>
    <row r="2858" spans="1:2">
      <c r="A2858" s="5">
        <v>121</v>
      </c>
      <c r="B2858" s="5">
        <v>6.2</v>
      </c>
    </row>
    <row r="2859" spans="1:2">
      <c r="A2859" s="5">
        <v>121</v>
      </c>
      <c r="B2859" s="5">
        <v>6.2</v>
      </c>
    </row>
    <row r="2860" spans="1:2">
      <c r="A2860" s="2">
        <v>121</v>
      </c>
      <c r="B2860" s="2">
        <v>6</v>
      </c>
    </row>
    <row r="2861" spans="1:2">
      <c r="A2861" s="5">
        <v>121</v>
      </c>
      <c r="B2861" s="5">
        <v>6</v>
      </c>
    </row>
    <row r="2862" spans="1:2">
      <c r="A2862" s="2">
        <v>121</v>
      </c>
      <c r="B2862" s="2">
        <v>5.8</v>
      </c>
    </row>
    <row r="2863" spans="1:2">
      <c r="A2863" s="2">
        <v>121</v>
      </c>
      <c r="B2863" s="2">
        <v>5.8</v>
      </c>
    </row>
    <row r="2864" spans="1:2">
      <c r="A2864" s="2">
        <v>121</v>
      </c>
      <c r="B2864" s="2">
        <v>5.7</v>
      </c>
    </row>
    <row r="2865" spans="1:2">
      <c r="A2865" s="5">
        <v>121</v>
      </c>
      <c r="B2865" s="5">
        <v>5.6</v>
      </c>
    </row>
    <row r="2866" spans="1:2">
      <c r="A2866" s="2">
        <v>121</v>
      </c>
      <c r="B2866" s="2">
        <v>5.4</v>
      </c>
    </row>
    <row r="2867" spans="1:2">
      <c r="A2867" s="5">
        <v>121</v>
      </c>
      <c r="B2867" s="5">
        <v>5.3</v>
      </c>
    </row>
    <row r="2868" spans="1:2">
      <c r="A2868" s="2">
        <v>121</v>
      </c>
      <c r="B2868" s="2">
        <v>5</v>
      </c>
    </row>
    <row r="2869" spans="1:2">
      <c r="A2869" s="2">
        <v>121</v>
      </c>
      <c r="B2869" s="2">
        <v>4.5999999999999996</v>
      </c>
    </row>
    <row r="2870" spans="1:2">
      <c r="A2870" s="2">
        <v>121</v>
      </c>
      <c r="B2870" s="2">
        <v>4.4000000000000004</v>
      </c>
    </row>
    <row r="2871" spans="1:2">
      <c r="A2871" s="2">
        <v>121</v>
      </c>
      <c r="B2871" s="2">
        <v>3.7</v>
      </c>
    </row>
    <row r="2872" spans="1:2">
      <c r="A2872" s="5">
        <v>121</v>
      </c>
      <c r="B2872" s="5">
        <v>2.4</v>
      </c>
    </row>
    <row r="2873" spans="1:2">
      <c r="A2873" s="5">
        <v>122</v>
      </c>
      <c r="B2873" s="5">
        <v>8.4</v>
      </c>
    </row>
    <row r="2874" spans="1:2">
      <c r="A2874" s="2">
        <v>122</v>
      </c>
      <c r="B2874" s="2">
        <v>8.4</v>
      </c>
    </row>
    <row r="2875" spans="1:2">
      <c r="A2875" s="2">
        <v>122</v>
      </c>
      <c r="B2875" s="2">
        <v>8.1</v>
      </c>
    </row>
    <row r="2876" spans="1:2">
      <c r="A2876" s="2">
        <v>122</v>
      </c>
      <c r="B2876" s="2">
        <v>7.9</v>
      </c>
    </row>
    <row r="2877" spans="1:2">
      <c r="A2877" s="5">
        <v>122</v>
      </c>
      <c r="B2877" s="5">
        <v>7.9</v>
      </c>
    </row>
    <row r="2878" spans="1:2">
      <c r="A2878" s="2">
        <v>122</v>
      </c>
      <c r="B2878" s="2">
        <v>7.8</v>
      </c>
    </row>
    <row r="2879" spans="1:2">
      <c r="A2879" s="2">
        <v>122</v>
      </c>
      <c r="B2879" s="2">
        <v>7.8</v>
      </c>
    </row>
    <row r="2880" spans="1:2">
      <c r="A2880" s="5">
        <v>122</v>
      </c>
      <c r="B2880" s="5">
        <v>7.8</v>
      </c>
    </row>
    <row r="2881" spans="1:2">
      <c r="A2881" s="5">
        <v>122</v>
      </c>
      <c r="B2881" s="5">
        <v>7.7</v>
      </c>
    </row>
    <row r="2882" spans="1:2">
      <c r="A2882" s="5">
        <v>122</v>
      </c>
      <c r="B2882" s="5">
        <v>7.7</v>
      </c>
    </row>
    <row r="2883" spans="1:2">
      <c r="A2883" s="2">
        <v>122</v>
      </c>
      <c r="B2883" s="2">
        <v>7.7</v>
      </c>
    </row>
    <row r="2884" spans="1:2">
      <c r="A2884" s="5">
        <v>122</v>
      </c>
      <c r="B2884" s="5">
        <v>7.6</v>
      </c>
    </row>
    <row r="2885" spans="1:2">
      <c r="A2885" s="5">
        <v>122</v>
      </c>
      <c r="B2885" s="5">
        <v>7.6</v>
      </c>
    </row>
    <row r="2886" spans="1:2">
      <c r="A2886" s="5">
        <v>122</v>
      </c>
      <c r="B2886" s="5">
        <v>7.5</v>
      </c>
    </row>
    <row r="2887" spans="1:2">
      <c r="A2887" s="5">
        <v>122</v>
      </c>
      <c r="B2887" s="5">
        <v>7.5</v>
      </c>
    </row>
    <row r="2888" spans="1:2">
      <c r="A2888" s="5">
        <v>122</v>
      </c>
      <c r="B2888" s="5">
        <v>7.4</v>
      </c>
    </row>
    <row r="2889" spans="1:2">
      <c r="A2889" s="5">
        <v>122</v>
      </c>
      <c r="B2889" s="5">
        <v>7.3</v>
      </c>
    </row>
    <row r="2890" spans="1:2">
      <c r="A2890" s="2">
        <v>122</v>
      </c>
      <c r="B2890" s="2">
        <v>7.3</v>
      </c>
    </row>
    <row r="2891" spans="1:2">
      <c r="A2891" s="5">
        <v>122</v>
      </c>
      <c r="B2891" s="5">
        <v>7.2</v>
      </c>
    </row>
    <row r="2892" spans="1:2">
      <c r="A2892" s="2">
        <v>122</v>
      </c>
      <c r="B2892" s="2">
        <v>7.2</v>
      </c>
    </row>
    <row r="2893" spans="1:2">
      <c r="A2893" s="5">
        <v>122</v>
      </c>
      <c r="B2893" s="5">
        <v>7</v>
      </c>
    </row>
    <row r="2894" spans="1:2">
      <c r="A2894" s="2">
        <v>122</v>
      </c>
      <c r="B2894" s="2">
        <v>7</v>
      </c>
    </row>
    <row r="2895" spans="1:2">
      <c r="A2895" s="5">
        <v>122</v>
      </c>
      <c r="B2895" s="5">
        <v>7</v>
      </c>
    </row>
    <row r="2896" spans="1:2">
      <c r="A2896" s="2">
        <v>122</v>
      </c>
      <c r="B2896" s="2">
        <v>6.9</v>
      </c>
    </row>
    <row r="2897" spans="1:2">
      <c r="A2897" s="5">
        <v>122</v>
      </c>
      <c r="B2897" s="5">
        <v>6.8</v>
      </c>
    </row>
    <row r="2898" spans="1:2">
      <c r="A2898" s="5">
        <v>122</v>
      </c>
      <c r="B2898" s="5">
        <v>6.8</v>
      </c>
    </row>
    <row r="2899" spans="1:2">
      <c r="A2899" s="5">
        <v>122</v>
      </c>
      <c r="B2899" s="5">
        <v>6.8</v>
      </c>
    </row>
    <row r="2900" spans="1:2">
      <c r="A2900" s="5">
        <v>122</v>
      </c>
      <c r="B2900" s="5">
        <v>6.7</v>
      </c>
    </row>
    <row r="2901" spans="1:2">
      <c r="A2901" s="5">
        <v>122</v>
      </c>
      <c r="B2901" s="5">
        <v>6.7</v>
      </c>
    </row>
    <row r="2902" spans="1:2">
      <c r="A2902" s="5">
        <v>122</v>
      </c>
      <c r="B2902" s="5">
        <v>6.6</v>
      </c>
    </row>
    <row r="2903" spans="1:2">
      <c r="A2903" s="5">
        <v>122</v>
      </c>
      <c r="B2903" s="5">
        <v>6.6</v>
      </c>
    </row>
    <row r="2904" spans="1:2">
      <c r="A2904" s="5">
        <v>122</v>
      </c>
      <c r="B2904" s="5">
        <v>6.6</v>
      </c>
    </row>
    <row r="2905" spans="1:2">
      <c r="A2905" s="2">
        <v>122</v>
      </c>
      <c r="B2905" s="2">
        <v>6.6</v>
      </c>
    </row>
    <row r="2906" spans="1:2">
      <c r="A2906" s="5">
        <v>122</v>
      </c>
      <c r="B2906" s="5">
        <v>6.5</v>
      </c>
    </row>
    <row r="2907" spans="1:2">
      <c r="A2907" s="2">
        <v>122</v>
      </c>
      <c r="B2907" s="2">
        <v>6.5</v>
      </c>
    </row>
    <row r="2908" spans="1:2">
      <c r="A2908" s="5">
        <v>122</v>
      </c>
      <c r="B2908" s="5">
        <v>6.5</v>
      </c>
    </row>
    <row r="2909" spans="1:2">
      <c r="A2909" s="2">
        <v>122</v>
      </c>
      <c r="B2909" s="2">
        <v>6.5</v>
      </c>
    </row>
    <row r="2910" spans="1:2">
      <c r="A2910" s="5">
        <v>122</v>
      </c>
      <c r="B2910" s="5">
        <v>6.2</v>
      </c>
    </row>
    <row r="2911" spans="1:2">
      <c r="A2911" s="2">
        <v>122</v>
      </c>
      <c r="B2911" s="2">
        <v>6.2</v>
      </c>
    </row>
    <row r="2912" spans="1:2">
      <c r="A2912" s="2">
        <v>122</v>
      </c>
      <c r="B2912" s="2">
        <v>6.2</v>
      </c>
    </row>
    <row r="2913" spans="1:2">
      <c r="A2913" s="5">
        <v>122</v>
      </c>
      <c r="B2913" s="5">
        <v>6.1</v>
      </c>
    </row>
    <row r="2914" spans="1:2">
      <c r="A2914" s="2">
        <v>122</v>
      </c>
      <c r="B2914" s="2">
        <v>5.9</v>
      </c>
    </row>
    <row r="2915" spans="1:2">
      <c r="A2915" s="5">
        <v>122</v>
      </c>
      <c r="B2915" s="5">
        <v>5.8</v>
      </c>
    </row>
    <row r="2916" spans="1:2">
      <c r="A2916" s="2">
        <v>122</v>
      </c>
      <c r="B2916" s="2">
        <v>5.8</v>
      </c>
    </row>
    <row r="2917" spans="1:2">
      <c r="A2917" s="2">
        <v>122</v>
      </c>
      <c r="B2917" s="2">
        <v>5.3</v>
      </c>
    </row>
    <row r="2918" spans="1:2">
      <c r="A2918" s="2">
        <v>122</v>
      </c>
      <c r="B2918" s="2">
        <v>5.2</v>
      </c>
    </row>
    <row r="2919" spans="1:2">
      <c r="A2919" s="5">
        <v>122</v>
      </c>
      <c r="B2919" s="5">
        <v>5.2</v>
      </c>
    </row>
    <row r="2920" spans="1:2">
      <c r="A2920" s="2">
        <v>123</v>
      </c>
      <c r="B2920" s="2">
        <v>8.4</v>
      </c>
    </row>
    <row r="2921" spans="1:2">
      <c r="A2921" s="2">
        <v>123</v>
      </c>
      <c r="B2921" s="2">
        <v>8.1</v>
      </c>
    </row>
    <row r="2922" spans="1:2">
      <c r="A2922" s="2">
        <v>123</v>
      </c>
      <c r="B2922" s="2">
        <v>8</v>
      </c>
    </row>
    <row r="2923" spans="1:2">
      <c r="A2923" s="5">
        <v>123</v>
      </c>
      <c r="B2923" s="5">
        <v>7.9</v>
      </c>
    </row>
    <row r="2924" spans="1:2">
      <c r="A2924" s="5">
        <v>123</v>
      </c>
      <c r="B2924" s="5">
        <v>7.8</v>
      </c>
    </row>
    <row r="2925" spans="1:2">
      <c r="A2925" s="5">
        <v>123</v>
      </c>
      <c r="B2925" s="5">
        <v>7.8</v>
      </c>
    </row>
    <row r="2926" spans="1:2">
      <c r="A2926" s="2">
        <v>123</v>
      </c>
      <c r="B2926" s="2">
        <v>7.7</v>
      </c>
    </row>
    <row r="2927" spans="1:2">
      <c r="A2927" s="2">
        <v>123</v>
      </c>
      <c r="B2927" s="2">
        <v>7.7</v>
      </c>
    </row>
    <row r="2928" spans="1:2">
      <c r="A2928" s="2">
        <v>123</v>
      </c>
      <c r="B2928" s="2">
        <v>7.6</v>
      </c>
    </row>
    <row r="2929" spans="1:2">
      <c r="A2929" s="5">
        <v>123</v>
      </c>
      <c r="B2929" s="5">
        <v>7.5</v>
      </c>
    </row>
    <row r="2930" spans="1:2">
      <c r="A2930" s="2">
        <v>123</v>
      </c>
      <c r="B2930" s="2">
        <v>7.4</v>
      </c>
    </row>
    <row r="2931" spans="1:2">
      <c r="A2931" s="5">
        <v>123</v>
      </c>
      <c r="B2931" s="5">
        <v>7.4</v>
      </c>
    </row>
    <row r="2932" spans="1:2">
      <c r="A2932" s="5">
        <v>123</v>
      </c>
      <c r="B2932" s="5">
        <v>7.3</v>
      </c>
    </row>
    <row r="2933" spans="1:2">
      <c r="A2933" s="2">
        <v>123</v>
      </c>
      <c r="B2933" s="2">
        <v>7.3</v>
      </c>
    </row>
    <row r="2934" spans="1:2">
      <c r="A2934" s="2">
        <v>123</v>
      </c>
      <c r="B2934" s="2">
        <v>7.2</v>
      </c>
    </row>
    <row r="2935" spans="1:2">
      <c r="A2935" s="2">
        <v>123</v>
      </c>
      <c r="B2935" s="2">
        <v>7.2</v>
      </c>
    </row>
    <row r="2936" spans="1:2">
      <c r="A2936" s="5">
        <v>123</v>
      </c>
      <c r="B2936" s="5">
        <v>7.2</v>
      </c>
    </row>
    <row r="2937" spans="1:2">
      <c r="A2937" s="5">
        <v>123</v>
      </c>
      <c r="B2937" s="5">
        <v>7.2</v>
      </c>
    </row>
    <row r="2938" spans="1:2">
      <c r="A2938" s="5">
        <v>123</v>
      </c>
      <c r="B2938" s="5">
        <v>7.2</v>
      </c>
    </row>
    <row r="2939" spans="1:2">
      <c r="A2939" s="5">
        <v>123</v>
      </c>
      <c r="B2939" s="5">
        <v>7.1</v>
      </c>
    </row>
    <row r="2940" spans="1:2">
      <c r="A2940" s="2">
        <v>123</v>
      </c>
      <c r="B2940" s="2">
        <v>7.1</v>
      </c>
    </row>
    <row r="2941" spans="1:2">
      <c r="A2941" s="5">
        <v>123</v>
      </c>
      <c r="B2941" s="5">
        <v>7.1</v>
      </c>
    </row>
    <row r="2942" spans="1:2">
      <c r="A2942" s="2">
        <v>123</v>
      </c>
      <c r="B2942" s="2">
        <v>7</v>
      </c>
    </row>
    <row r="2943" spans="1:2">
      <c r="A2943" s="5">
        <v>123</v>
      </c>
      <c r="B2943" s="5">
        <v>7</v>
      </c>
    </row>
    <row r="2944" spans="1:2">
      <c r="A2944" s="5">
        <v>123</v>
      </c>
      <c r="B2944" s="5">
        <v>7</v>
      </c>
    </row>
    <row r="2945" spans="1:2">
      <c r="A2945" s="2">
        <v>123</v>
      </c>
      <c r="B2945" s="2">
        <v>7</v>
      </c>
    </row>
    <row r="2946" spans="1:2">
      <c r="A2946" s="2">
        <v>123</v>
      </c>
      <c r="B2946" s="2">
        <v>6.9</v>
      </c>
    </row>
    <row r="2947" spans="1:2">
      <c r="A2947" s="2">
        <v>123</v>
      </c>
      <c r="B2947" s="2">
        <v>6.8</v>
      </c>
    </row>
    <row r="2948" spans="1:2">
      <c r="A2948" s="5">
        <v>123</v>
      </c>
      <c r="B2948" s="5">
        <v>6.8</v>
      </c>
    </row>
    <row r="2949" spans="1:2">
      <c r="A2949" s="2">
        <v>123</v>
      </c>
      <c r="B2949" s="2">
        <v>6.8</v>
      </c>
    </row>
    <row r="2950" spans="1:2">
      <c r="A2950" s="2">
        <v>123</v>
      </c>
      <c r="B2950" s="2">
        <v>6.8</v>
      </c>
    </row>
    <row r="2951" spans="1:2">
      <c r="A2951" s="5">
        <v>123</v>
      </c>
      <c r="B2951" s="5">
        <v>6.7</v>
      </c>
    </row>
    <row r="2952" spans="1:2">
      <c r="A2952" s="2">
        <v>123</v>
      </c>
      <c r="B2952" s="2">
        <v>6.7</v>
      </c>
    </row>
    <row r="2953" spans="1:2">
      <c r="A2953" s="2">
        <v>123</v>
      </c>
      <c r="B2953" s="2">
        <v>6.6</v>
      </c>
    </row>
    <row r="2954" spans="1:2">
      <c r="A2954" s="2">
        <v>123</v>
      </c>
      <c r="B2954" s="2">
        <v>6.6</v>
      </c>
    </row>
    <row r="2955" spans="1:2">
      <c r="A2955" s="5">
        <v>123</v>
      </c>
      <c r="B2955" s="5">
        <v>6.6</v>
      </c>
    </row>
    <row r="2956" spans="1:2">
      <c r="A2956" s="2">
        <v>123</v>
      </c>
      <c r="B2956" s="2">
        <v>6.5</v>
      </c>
    </row>
    <row r="2957" spans="1:2">
      <c r="A2957" s="2">
        <v>123</v>
      </c>
      <c r="B2957" s="2">
        <v>6.5</v>
      </c>
    </row>
    <row r="2958" spans="1:2">
      <c r="A2958" s="5">
        <v>123</v>
      </c>
      <c r="B2958" s="5">
        <v>6.4</v>
      </c>
    </row>
    <row r="2959" spans="1:2">
      <c r="A2959" s="2">
        <v>123</v>
      </c>
      <c r="B2959" s="2">
        <v>6.4</v>
      </c>
    </row>
    <row r="2960" spans="1:2">
      <c r="A2960" s="5">
        <v>123</v>
      </c>
      <c r="B2960" s="5">
        <v>6.4</v>
      </c>
    </row>
    <row r="2961" spans="1:2">
      <c r="A2961" s="2">
        <v>123</v>
      </c>
      <c r="B2961" s="2">
        <v>6.4</v>
      </c>
    </row>
    <row r="2962" spans="1:2">
      <c r="A2962" s="5">
        <v>123</v>
      </c>
      <c r="B2962" s="5">
        <v>6.3</v>
      </c>
    </row>
    <row r="2963" spans="1:2">
      <c r="A2963" s="5">
        <v>123</v>
      </c>
      <c r="B2963" s="5">
        <v>6.2</v>
      </c>
    </row>
    <row r="2964" spans="1:2">
      <c r="A2964" s="2">
        <v>123</v>
      </c>
      <c r="B2964" s="2">
        <v>6.2</v>
      </c>
    </row>
    <row r="2965" spans="1:2">
      <c r="A2965" s="2">
        <v>123</v>
      </c>
      <c r="B2965" s="2">
        <v>6.1</v>
      </c>
    </row>
    <row r="2966" spans="1:2">
      <c r="A2966" s="2">
        <v>123</v>
      </c>
      <c r="B2966" s="2">
        <v>6.1</v>
      </c>
    </row>
    <row r="2967" spans="1:2">
      <c r="A2967" s="5">
        <v>123</v>
      </c>
      <c r="B2967" s="5">
        <v>6</v>
      </c>
    </row>
    <row r="2968" spans="1:2">
      <c r="A2968" s="2">
        <v>123</v>
      </c>
      <c r="B2968" s="2">
        <v>5.9</v>
      </c>
    </row>
    <row r="2969" spans="1:2">
      <c r="A2969" s="2">
        <v>123</v>
      </c>
      <c r="B2969" s="2">
        <v>5.9</v>
      </c>
    </row>
    <row r="2970" spans="1:2">
      <c r="A2970" s="5">
        <v>123</v>
      </c>
      <c r="B2970" s="5">
        <v>5.6</v>
      </c>
    </row>
    <row r="2971" spans="1:2">
      <c r="A2971" s="5">
        <v>123</v>
      </c>
      <c r="B2971" s="5">
        <v>5.2</v>
      </c>
    </row>
    <row r="2972" spans="1:2">
      <c r="A2972" s="2">
        <v>123</v>
      </c>
      <c r="B2972" s="2">
        <v>5</v>
      </c>
    </row>
    <row r="2973" spans="1:2">
      <c r="A2973" s="5">
        <v>124</v>
      </c>
      <c r="B2973" s="5">
        <v>8.1</v>
      </c>
    </row>
    <row r="2974" spans="1:2">
      <c r="A2974" s="5">
        <v>124</v>
      </c>
      <c r="B2974" s="5">
        <v>7.8</v>
      </c>
    </row>
    <row r="2975" spans="1:2">
      <c r="A2975" s="2">
        <v>124</v>
      </c>
      <c r="B2975" s="2">
        <v>7.7</v>
      </c>
    </row>
    <row r="2976" spans="1:2">
      <c r="A2976" s="2">
        <v>124</v>
      </c>
      <c r="B2976" s="2">
        <v>7.6</v>
      </c>
    </row>
    <row r="2977" spans="1:2">
      <c r="A2977" s="2">
        <v>124</v>
      </c>
      <c r="B2977" s="2">
        <v>7.6</v>
      </c>
    </row>
    <row r="2978" spans="1:2">
      <c r="A2978" s="5">
        <v>124</v>
      </c>
      <c r="B2978" s="5">
        <v>7.5</v>
      </c>
    </row>
    <row r="2979" spans="1:2">
      <c r="A2979" s="2">
        <v>124</v>
      </c>
      <c r="B2979" s="2">
        <v>7.5</v>
      </c>
    </row>
    <row r="2980" spans="1:2">
      <c r="A2980" s="2">
        <v>124</v>
      </c>
      <c r="B2980" s="2">
        <v>7.5</v>
      </c>
    </row>
    <row r="2981" spans="1:2">
      <c r="A2981" s="2">
        <v>124</v>
      </c>
      <c r="B2981" s="2">
        <v>7.5</v>
      </c>
    </row>
    <row r="2982" spans="1:2">
      <c r="A2982" s="2">
        <v>124</v>
      </c>
      <c r="B2982" s="2">
        <v>7.4</v>
      </c>
    </row>
    <row r="2983" spans="1:2">
      <c r="A2983" s="2">
        <v>124</v>
      </c>
      <c r="B2983" s="2">
        <v>7.3</v>
      </c>
    </row>
    <row r="2984" spans="1:2">
      <c r="A2984" s="2">
        <v>124</v>
      </c>
      <c r="B2984" s="2">
        <v>7.2</v>
      </c>
    </row>
    <row r="2985" spans="1:2">
      <c r="A2985" s="2">
        <v>124</v>
      </c>
      <c r="B2985" s="2">
        <v>7.2</v>
      </c>
    </row>
    <row r="2986" spans="1:2">
      <c r="A2986" s="5">
        <v>124</v>
      </c>
      <c r="B2986" s="5">
        <v>7.2</v>
      </c>
    </row>
    <row r="2987" spans="1:2">
      <c r="A2987" s="5">
        <v>124</v>
      </c>
      <c r="B2987" s="5">
        <v>7.1</v>
      </c>
    </row>
    <row r="2988" spans="1:2">
      <c r="A2988" s="2">
        <v>124</v>
      </c>
      <c r="B2988" s="2">
        <v>7.1</v>
      </c>
    </row>
    <row r="2989" spans="1:2">
      <c r="A2989" s="5">
        <v>124</v>
      </c>
      <c r="B2989" s="5">
        <v>7</v>
      </c>
    </row>
    <row r="2990" spans="1:2">
      <c r="A2990" s="2">
        <v>124</v>
      </c>
      <c r="B2990" s="2">
        <v>7</v>
      </c>
    </row>
    <row r="2991" spans="1:2">
      <c r="A2991" s="5">
        <v>124</v>
      </c>
      <c r="B2991" s="5">
        <v>7</v>
      </c>
    </row>
    <row r="2992" spans="1:2">
      <c r="A2992" s="2">
        <v>124</v>
      </c>
      <c r="B2992" s="2">
        <v>7</v>
      </c>
    </row>
    <row r="2993" spans="1:2">
      <c r="A2993" s="2">
        <v>124</v>
      </c>
      <c r="B2993" s="2">
        <v>7</v>
      </c>
    </row>
    <row r="2994" spans="1:2">
      <c r="A2994" s="2">
        <v>124</v>
      </c>
      <c r="B2994" s="2">
        <v>7</v>
      </c>
    </row>
    <row r="2995" spans="1:2">
      <c r="A2995" s="2">
        <v>124</v>
      </c>
      <c r="B2995" s="2">
        <v>6.9</v>
      </c>
    </row>
    <row r="2996" spans="1:2">
      <c r="A2996" s="5">
        <v>124</v>
      </c>
      <c r="B2996" s="5">
        <v>6.9</v>
      </c>
    </row>
    <row r="2997" spans="1:2">
      <c r="A2997" s="5">
        <v>124</v>
      </c>
      <c r="B2997" s="5">
        <v>6.8</v>
      </c>
    </row>
    <row r="2998" spans="1:2">
      <c r="A2998" s="5">
        <v>124</v>
      </c>
      <c r="B2998" s="5">
        <v>6.8</v>
      </c>
    </row>
    <row r="2999" spans="1:2">
      <c r="A2999" s="2">
        <v>124</v>
      </c>
      <c r="B2999" s="2">
        <v>6.7</v>
      </c>
    </row>
    <row r="3000" spans="1:2">
      <c r="A3000" s="5">
        <v>124</v>
      </c>
      <c r="B3000" s="5">
        <v>6.7</v>
      </c>
    </row>
    <row r="3001" spans="1:2">
      <c r="A3001" s="5">
        <v>124</v>
      </c>
      <c r="B3001" s="5">
        <v>6.6</v>
      </c>
    </row>
    <row r="3002" spans="1:2">
      <c r="A3002" s="5">
        <v>124</v>
      </c>
      <c r="B3002" s="5">
        <v>6.4</v>
      </c>
    </row>
    <row r="3003" spans="1:2">
      <c r="A3003" s="5">
        <v>124</v>
      </c>
      <c r="B3003" s="5">
        <v>6.4</v>
      </c>
    </row>
    <row r="3004" spans="1:2">
      <c r="A3004" s="5">
        <v>124</v>
      </c>
      <c r="B3004" s="5">
        <v>6.4</v>
      </c>
    </row>
    <row r="3005" spans="1:2">
      <c r="A3005" s="5">
        <v>124</v>
      </c>
      <c r="B3005" s="5">
        <v>6.4</v>
      </c>
    </row>
    <row r="3006" spans="1:2">
      <c r="A3006" s="2">
        <v>124</v>
      </c>
      <c r="B3006" s="2">
        <v>6.4</v>
      </c>
    </row>
    <row r="3007" spans="1:2">
      <c r="A3007" s="2">
        <v>124</v>
      </c>
      <c r="B3007" s="2">
        <v>6.3</v>
      </c>
    </row>
    <row r="3008" spans="1:2">
      <c r="A3008" s="2">
        <v>124</v>
      </c>
      <c r="B3008" s="2">
        <v>6.2</v>
      </c>
    </row>
    <row r="3009" spans="1:2">
      <c r="A3009" s="2">
        <v>124</v>
      </c>
      <c r="B3009" s="2">
        <v>6.1</v>
      </c>
    </row>
    <row r="3010" spans="1:2">
      <c r="A3010" s="2">
        <v>124</v>
      </c>
      <c r="B3010" s="2">
        <v>6</v>
      </c>
    </row>
    <row r="3011" spans="1:2">
      <c r="A3011" s="2">
        <v>124</v>
      </c>
      <c r="B3011" s="2">
        <v>6</v>
      </c>
    </row>
    <row r="3012" spans="1:2">
      <c r="A3012" s="2">
        <v>124</v>
      </c>
      <c r="B3012" s="2">
        <v>5.9</v>
      </c>
    </row>
    <row r="3013" spans="1:2">
      <c r="A3013" s="5">
        <v>124</v>
      </c>
      <c r="B3013" s="5">
        <v>5.9</v>
      </c>
    </row>
    <row r="3014" spans="1:2">
      <c r="A3014" s="2">
        <v>124</v>
      </c>
      <c r="B3014" s="2">
        <v>5.9</v>
      </c>
    </row>
    <row r="3015" spans="1:2">
      <c r="A3015" s="5">
        <v>124</v>
      </c>
      <c r="B3015" s="5">
        <v>5.7</v>
      </c>
    </row>
    <row r="3016" spans="1:2">
      <c r="A3016" s="5">
        <v>124</v>
      </c>
      <c r="B3016" s="5">
        <v>5.6</v>
      </c>
    </row>
    <row r="3017" spans="1:2">
      <c r="A3017" s="2">
        <v>124</v>
      </c>
      <c r="B3017" s="2">
        <v>5.5</v>
      </c>
    </row>
    <row r="3018" spans="1:2">
      <c r="A3018" s="2">
        <v>124</v>
      </c>
      <c r="B3018" s="2">
        <v>5.4</v>
      </c>
    </row>
    <row r="3019" spans="1:2">
      <c r="A3019" s="5">
        <v>124</v>
      </c>
      <c r="B3019" s="5">
        <v>4.9000000000000004</v>
      </c>
    </row>
    <row r="3020" spans="1:2">
      <c r="A3020" s="2">
        <v>124</v>
      </c>
      <c r="B3020" s="2">
        <v>4.5</v>
      </c>
    </row>
    <row r="3021" spans="1:2">
      <c r="A3021" s="2">
        <v>125</v>
      </c>
      <c r="B3021" s="2">
        <v>8.6999999999999993</v>
      </c>
    </row>
    <row r="3022" spans="1:2">
      <c r="A3022" s="2">
        <v>125</v>
      </c>
      <c r="B3022" s="2">
        <v>8.6</v>
      </c>
    </row>
    <row r="3023" spans="1:2">
      <c r="A3023" s="2">
        <v>125</v>
      </c>
      <c r="B3023" s="2">
        <v>8.1</v>
      </c>
    </row>
    <row r="3024" spans="1:2">
      <c r="A3024" s="2">
        <v>125</v>
      </c>
      <c r="B3024" s="2">
        <v>8</v>
      </c>
    </row>
    <row r="3025" spans="1:2">
      <c r="A3025" s="2">
        <v>125</v>
      </c>
      <c r="B3025" s="2">
        <v>7.7</v>
      </c>
    </row>
    <row r="3026" spans="1:2">
      <c r="A3026" s="2">
        <v>125</v>
      </c>
      <c r="B3026" s="2">
        <v>7.7</v>
      </c>
    </row>
    <row r="3027" spans="1:2">
      <c r="A3027" s="5">
        <v>125</v>
      </c>
      <c r="B3027" s="5">
        <v>7.7</v>
      </c>
    </row>
    <row r="3028" spans="1:2">
      <c r="A3028" s="2">
        <v>125</v>
      </c>
      <c r="B3028" s="2">
        <v>7.5</v>
      </c>
    </row>
    <row r="3029" spans="1:2">
      <c r="A3029" s="2">
        <v>125</v>
      </c>
      <c r="B3029" s="2">
        <v>7.5</v>
      </c>
    </row>
    <row r="3030" spans="1:2">
      <c r="A3030" s="5">
        <v>125</v>
      </c>
      <c r="B3030" s="5">
        <v>7.5</v>
      </c>
    </row>
    <row r="3031" spans="1:2">
      <c r="A3031" s="5">
        <v>125</v>
      </c>
      <c r="B3031" s="5">
        <v>7.3</v>
      </c>
    </row>
    <row r="3032" spans="1:2">
      <c r="A3032" s="5">
        <v>125</v>
      </c>
      <c r="B3032" s="5">
        <v>7.2</v>
      </c>
    </row>
    <row r="3033" spans="1:2">
      <c r="A3033" s="5">
        <v>125</v>
      </c>
      <c r="B3033" s="5">
        <v>7.2</v>
      </c>
    </row>
    <row r="3034" spans="1:2">
      <c r="A3034" s="2">
        <v>125</v>
      </c>
      <c r="B3034" s="2">
        <v>7.2</v>
      </c>
    </row>
    <row r="3035" spans="1:2">
      <c r="A3035" s="5">
        <v>125</v>
      </c>
      <c r="B3035" s="5">
        <v>7.1</v>
      </c>
    </row>
    <row r="3036" spans="1:2">
      <c r="A3036" s="2">
        <v>125</v>
      </c>
      <c r="B3036" s="2">
        <v>7.1</v>
      </c>
    </row>
    <row r="3037" spans="1:2">
      <c r="A3037" s="5">
        <v>125</v>
      </c>
      <c r="B3037" s="5">
        <v>7.1</v>
      </c>
    </row>
    <row r="3038" spans="1:2">
      <c r="A3038" s="2">
        <v>125</v>
      </c>
      <c r="B3038" s="2">
        <v>7</v>
      </c>
    </row>
    <row r="3039" spans="1:2">
      <c r="A3039" s="5">
        <v>125</v>
      </c>
      <c r="B3039" s="5">
        <v>6.9</v>
      </c>
    </row>
    <row r="3040" spans="1:2">
      <c r="A3040" s="2">
        <v>125</v>
      </c>
      <c r="B3040" s="2">
        <v>6.9</v>
      </c>
    </row>
    <row r="3041" spans="1:2">
      <c r="A3041" s="5">
        <v>125</v>
      </c>
      <c r="B3041" s="5">
        <v>6.9</v>
      </c>
    </row>
    <row r="3042" spans="1:2">
      <c r="A3042" s="2">
        <v>125</v>
      </c>
      <c r="B3042" s="2">
        <v>6.9</v>
      </c>
    </row>
    <row r="3043" spans="1:2">
      <c r="A3043" s="2">
        <v>125</v>
      </c>
      <c r="B3043" s="2">
        <v>6.8</v>
      </c>
    </row>
    <row r="3044" spans="1:2">
      <c r="A3044" s="2">
        <v>125</v>
      </c>
      <c r="B3044" s="2">
        <v>6.8</v>
      </c>
    </row>
    <row r="3045" spans="1:2">
      <c r="A3045" s="2">
        <v>125</v>
      </c>
      <c r="B3045" s="2">
        <v>6.8</v>
      </c>
    </row>
    <row r="3046" spans="1:2">
      <c r="A3046" s="2">
        <v>125</v>
      </c>
      <c r="B3046" s="2">
        <v>6.7</v>
      </c>
    </row>
    <row r="3047" spans="1:2">
      <c r="A3047" s="5">
        <v>125</v>
      </c>
      <c r="B3047" s="5">
        <v>6.6</v>
      </c>
    </row>
    <row r="3048" spans="1:2">
      <c r="A3048" s="5">
        <v>125</v>
      </c>
      <c r="B3048" s="5">
        <v>6.6</v>
      </c>
    </row>
    <row r="3049" spans="1:2">
      <c r="A3049" s="5">
        <v>125</v>
      </c>
      <c r="B3049" s="5">
        <v>6.5</v>
      </c>
    </row>
    <row r="3050" spans="1:2">
      <c r="A3050" s="2">
        <v>125</v>
      </c>
      <c r="B3050" s="2">
        <v>6.5</v>
      </c>
    </row>
    <row r="3051" spans="1:2">
      <c r="A3051" s="2">
        <v>125</v>
      </c>
      <c r="B3051" s="2">
        <v>6.4</v>
      </c>
    </row>
    <row r="3052" spans="1:2">
      <c r="A3052" s="2">
        <v>125</v>
      </c>
      <c r="B3052" s="2">
        <v>6.4</v>
      </c>
    </row>
    <row r="3053" spans="1:2">
      <c r="A3053" s="2">
        <v>125</v>
      </c>
      <c r="B3053" s="2">
        <v>6.3</v>
      </c>
    </row>
    <row r="3054" spans="1:2">
      <c r="A3054" s="2">
        <v>125</v>
      </c>
      <c r="B3054" s="2">
        <v>6.3</v>
      </c>
    </row>
    <row r="3055" spans="1:2">
      <c r="A3055" s="5">
        <v>125</v>
      </c>
      <c r="B3055" s="5">
        <v>6.2</v>
      </c>
    </row>
    <row r="3056" spans="1:2">
      <c r="A3056" s="2">
        <v>125</v>
      </c>
      <c r="B3056" s="2">
        <v>6.2</v>
      </c>
    </row>
    <row r="3057" spans="1:2">
      <c r="A3057" s="2">
        <v>125</v>
      </c>
      <c r="B3057" s="2">
        <v>6</v>
      </c>
    </row>
    <row r="3058" spans="1:2">
      <c r="A3058" s="5">
        <v>125</v>
      </c>
      <c r="B3058" s="5">
        <v>5.9</v>
      </c>
    </row>
    <row r="3059" spans="1:2">
      <c r="A3059" s="2">
        <v>125</v>
      </c>
      <c r="B3059" s="2">
        <v>5.9</v>
      </c>
    </row>
    <row r="3060" spans="1:2">
      <c r="A3060" s="5">
        <v>125</v>
      </c>
      <c r="B3060" s="5">
        <v>5.9</v>
      </c>
    </row>
    <row r="3061" spans="1:2">
      <c r="A3061" s="5">
        <v>125</v>
      </c>
      <c r="B3061" s="5">
        <v>5.8</v>
      </c>
    </row>
    <row r="3062" spans="1:2">
      <c r="A3062" s="2">
        <v>125</v>
      </c>
      <c r="B3062" s="2">
        <v>5.7</v>
      </c>
    </row>
    <row r="3063" spans="1:2">
      <c r="A3063" s="5">
        <v>125</v>
      </c>
      <c r="B3063" s="5">
        <v>5.0999999999999996</v>
      </c>
    </row>
    <row r="3064" spans="1:2">
      <c r="A3064" s="5">
        <v>125</v>
      </c>
      <c r="B3064" s="5">
        <v>4.9000000000000004</v>
      </c>
    </row>
    <row r="3065" spans="1:2">
      <c r="A3065" s="5">
        <v>125</v>
      </c>
      <c r="B3065" s="5">
        <v>3.7</v>
      </c>
    </row>
    <row r="3066" spans="1:2">
      <c r="A3066" s="5">
        <v>126</v>
      </c>
      <c r="B3066" s="5">
        <v>8.3000000000000007</v>
      </c>
    </row>
    <row r="3067" spans="1:2">
      <c r="A3067" s="5">
        <v>126</v>
      </c>
      <c r="B3067" s="5">
        <v>8</v>
      </c>
    </row>
    <row r="3068" spans="1:2">
      <c r="A3068" s="2">
        <v>126</v>
      </c>
      <c r="B3068" s="2">
        <v>7.9</v>
      </c>
    </row>
    <row r="3069" spans="1:2">
      <c r="A3069" s="2">
        <v>126</v>
      </c>
      <c r="B3069" s="2">
        <v>7.7</v>
      </c>
    </row>
    <row r="3070" spans="1:2">
      <c r="A3070" s="2">
        <v>126</v>
      </c>
      <c r="B3070" s="2">
        <v>7.6</v>
      </c>
    </row>
    <row r="3071" spans="1:2">
      <c r="A3071" s="2">
        <v>126</v>
      </c>
      <c r="B3071" s="2">
        <v>7.6</v>
      </c>
    </row>
    <row r="3072" spans="1:2">
      <c r="A3072" s="2">
        <v>126</v>
      </c>
      <c r="B3072" s="2">
        <v>7.6</v>
      </c>
    </row>
    <row r="3073" spans="1:2">
      <c r="A3073" s="5">
        <v>126</v>
      </c>
      <c r="B3073" s="5">
        <v>7.6</v>
      </c>
    </row>
    <row r="3074" spans="1:2">
      <c r="A3074" s="2">
        <v>126</v>
      </c>
      <c r="B3074" s="2">
        <v>7.5</v>
      </c>
    </row>
    <row r="3075" spans="1:2">
      <c r="A3075" s="5">
        <v>126</v>
      </c>
      <c r="B3075" s="5">
        <v>7.5</v>
      </c>
    </row>
    <row r="3076" spans="1:2">
      <c r="A3076" s="2">
        <v>126</v>
      </c>
      <c r="B3076" s="2">
        <v>7.4</v>
      </c>
    </row>
    <row r="3077" spans="1:2">
      <c r="A3077" s="2">
        <v>126</v>
      </c>
      <c r="B3077" s="2">
        <v>7.3</v>
      </c>
    </row>
    <row r="3078" spans="1:2">
      <c r="A3078" s="2">
        <v>126</v>
      </c>
      <c r="B3078" s="2">
        <v>7.3</v>
      </c>
    </row>
    <row r="3079" spans="1:2">
      <c r="A3079" s="5">
        <v>126</v>
      </c>
      <c r="B3079" s="5">
        <v>7.2</v>
      </c>
    </row>
    <row r="3080" spans="1:2">
      <c r="A3080" s="2">
        <v>126</v>
      </c>
      <c r="B3080" s="2">
        <v>7.2</v>
      </c>
    </row>
    <row r="3081" spans="1:2">
      <c r="A3081" s="2">
        <v>126</v>
      </c>
      <c r="B3081" s="2">
        <v>7.2</v>
      </c>
    </row>
    <row r="3082" spans="1:2">
      <c r="A3082" s="5">
        <v>126</v>
      </c>
      <c r="B3082" s="5">
        <v>7.1</v>
      </c>
    </row>
    <row r="3083" spans="1:2">
      <c r="A3083" s="5">
        <v>126</v>
      </c>
      <c r="B3083" s="5">
        <v>7.1</v>
      </c>
    </row>
    <row r="3084" spans="1:2">
      <c r="A3084" s="5">
        <v>126</v>
      </c>
      <c r="B3084" s="5">
        <v>7</v>
      </c>
    </row>
    <row r="3085" spans="1:2">
      <c r="A3085" s="5">
        <v>126</v>
      </c>
      <c r="B3085" s="5">
        <v>7</v>
      </c>
    </row>
    <row r="3086" spans="1:2">
      <c r="A3086" s="5">
        <v>126</v>
      </c>
      <c r="B3086" s="5">
        <v>7</v>
      </c>
    </row>
    <row r="3087" spans="1:2">
      <c r="A3087" s="5">
        <v>126</v>
      </c>
      <c r="B3087" s="5">
        <v>6.7</v>
      </c>
    </row>
    <row r="3088" spans="1:2">
      <c r="A3088" s="5">
        <v>126</v>
      </c>
      <c r="B3088" s="5">
        <v>6.6</v>
      </c>
    </row>
    <row r="3089" spans="1:2">
      <c r="A3089" s="2">
        <v>126</v>
      </c>
      <c r="B3089" s="2">
        <v>6.5</v>
      </c>
    </row>
    <row r="3090" spans="1:2">
      <c r="A3090" s="5">
        <v>126</v>
      </c>
      <c r="B3090" s="5">
        <v>6.5</v>
      </c>
    </row>
    <row r="3091" spans="1:2">
      <c r="A3091" s="5">
        <v>126</v>
      </c>
      <c r="B3091" s="5">
        <v>6.3</v>
      </c>
    </row>
    <row r="3092" spans="1:2">
      <c r="A3092" s="2">
        <v>126</v>
      </c>
      <c r="B3092" s="2">
        <v>5.5</v>
      </c>
    </row>
    <row r="3093" spans="1:2">
      <c r="A3093" s="2">
        <v>127</v>
      </c>
      <c r="B3093" s="2">
        <v>8.8000000000000007</v>
      </c>
    </row>
    <row r="3094" spans="1:2">
      <c r="A3094" s="2">
        <v>127</v>
      </c>
      <c r="B3094" s="2">
        <v>8.6</v>
      </c>
    </row>
    <row r="3095" spans="1:2">
      <c r="A3095" s="2">
        <v>127</v>
      </c>
      <c r="B3095" s="2">
        <v>8.3000000000000007</v>
      </c>
    </row>
    <row r="3096" spans="1:2">
      <c r="A3096" s="2">
        <v>127</v>
      </c>
      <c r="B3096" s="2">
        <v>8.1</v>
      </c>
    </row>
    <row r="3097" spans="1:2">
      <c r="A3097" s="2">
        <v>127</v>
      </c>
      <c r="B3097" s="2">
        <v>8</v>
      </c>
    </row>
    <row r="3098" spans="1:2">
      <c r="A3098" s="5">
        <v>127</v>
      </c>
      <c r="B3098" s="5">
        <v>8</v>
      </c>
    </row>
    <row r="3099" spans="1:2">
      <c r="A3099" s="5">
        <v>127</v>
      </c>
      <c r="B3099" s="5">
        <v>7.9</v>
      </c>
    </row>
    <row r="3100" spans="1:2">
      <c r="A3100" s="2">
        <v>127</v>
      </c>
      <c r="B3100" s="2">
        <v>7.9</v>
      </c>
    </row>
    <row r="3101" spans="1:2">
      <c r="A3101" s="2">
        <v>127</v>
      </c>
      <c r="B3101" s="2">
        <v>7.9</v>
      </c>
    </row>
    <row r="3102" spans="1:2">
      <c r="A3102" s="2">
        <v>127</v>
      </c>
      <c r="B3102" s="2">
        <v>7.7</v>
      </c>
    </row>
    <row r="3103" spans="1:2">
      <c r="A3103" s="5">
        <v>127</v>
      </c>
      <c r="B3103" s="5">
        <v>7.6</v>
      </c>
    </row>
    <row r="3104" spans="1:2">
      <c r="A3104" s="5">
        <v>127</v>
      </c>
      <c r="B3104" s="5">
        <v>7.3</v>
      </c>
    </row>
    <row r="3105" spans="1:2">
      <c r="A3105" s="5">
        <v>127</v>
      </c>
      <c r="B3105" s="5">
        <v>7.1</v>
      </c>
    </row>
    <row r="3106" spans="1:2">
      <c r="A3106" s="5">
        <v>127</v>
      </c>
      <c r="B3106" s="5">
        <v>7.1</v>
      </c>
    </row>
    <row r="3107" spans="1:2">
      <c r="A3107" s="5">
        <v>127</v>
      </c>
      <c r="B3107" s="5">
        <v>7</v>
      </c>
    </row>
    <row r="3108" spans="1:2">
      <c r="A3108" s="5">
        <v>127</v>
      </c>
      <c r="B3108" s="5">
        <v>7</v>
      </c>
    </row>
    <row r="3109" spans="1:2">
      <c r="A3109" s="2">
        <v>127</v>
      </c>
      <c r="B3109" s="2">
        <v>7</v>
      </c>
    </row>
    <row r="3110" spans="1:2">
      <c r="A3110" s="5">
        <v>127</v>
      </c>
      <c r="B3110" s="5">
        <v>6.9</v>
      </c>
    </row>
    <row r="3111" spans="1:2">
      <c r="A3111" s="5">
        <v>127</v>
      </c>
      <c r="B3111" s="5">
        <v>6.8</v>
      </c>
    </row>
    <row r="3112" spans="1:2">
      <c r="A3112" s="2">
        <v>127</v>
      </c>
      <c r="B3112" s="2">
        <v>6.8</v>
      </c>
    </row>
    <row r="3113" spans="1:2">
      <c r="A3113" s="2">
        <v>127</v>
      </c>
      <c r="B3113" s="2">
        <v>6.7</v>
      </c>
    </row>
    <row r="3114" spans="1:2">
      <c r="A3114" s="5">
        <v>127</v>
      </c>
      <c r="B3114" s="5">
        <v>6.6</v>
      </c>
    </row>
    <row r="3115" spans="1:2">
      <c r="A3115" s="5">
        <v>127</v>
      </c>
      <c r="B3115" s="5">
        <v>6.6</v>
      </c>
    </row>
    <row r="3116" spans="1:2">
      <c r="A3116" s="5">
        <v>127</v>
      </c>
      <c r="B3116" s="5">
        <v>6.5</v>
      </c>
    </row>
    <row r="3117" spans="1:2">
      <c r="A3117" s="2">
        <v>127</v>
      </c>
      <c r="B3117" s="2">
        <v>6.5</v>
      </c>
    </row>
    <row r="3118" spans="1:2">
      <c r="A3118" s="2">
        <v>127</v>
      </c>
      <c r="B3118" s="2">
        <v>6.5</v>
      </c>
    </row>
    <row r="3119" spans="1:2">
      <c r="A3119" s="5">
        <v>127</v>
      </c>
      <c r="B3119" s="5">
        <v>6.4</v>
      </c>
    </row>
    <row r="3120" spans="1:2">
      <c r="A3120" s="5">
        <v>127</v>
      </c>
      <c r="B3120" s="5">
        <v>6.4</v>
      </c>
    </row>
    <row r="3121" spans="1:2">
      <c r="A3121" s="5">
        <v>127</v>
      </c>
      <c r="B3121" s="5">
        <v>6</v>
      </c>
    </row>
    <row r="3122" spans="1:2">
      <c r="A3122" s="2">
        <v>127</v>
      </c>
      <c r="B3122" s="2">
        <v>5.4</v>
      </c>
    </row>
    <row r="3123" spans="1:2">
      <c r="A3123" s="2">
        <v>127</v>
      </c>
      <c r="B3123" s="2">
        <v>4.3</v>
      </c>
    </row>
    <row r="3124" spans="1:2">
      <c r="A3124" s="2">
        <v>128</v>
      </c>
      <c r="B3124" s="2">
        <v>8.3000000000000007</v>
      </c>
    </row>
    <row r="3125" spans="1:2">
      <c r="A3125" s="5">
        <v>128</v>
      </c>
      <c r="B3125" s="5">
        <v>8.1</v>
      </c>
    </row>
    <row r="3126" spans="1:2">
      <c r="A3126" s="5">
        <v>128</v>
      </c>
      <c r="B3126" s="5">
        <v>8</v>
      </c>
    </row>
    <row r="3127" spans="1:2">
      <c r="A3127" s="5">
        <v>128</v>
      </c>
      <c r="B3127" s="5">
        <v>8</v>
      </c>
    </row>
    <row r="3128" spans="1:2">
      <c r="A3128" s="2">
        <v>128</v>
      </c>
      <c r="B3128" s="2">
        <v>7.6</v>
      </c>
    </row>
    <row r="3129" spans="1:2">
      <c r="A3129" s="5">
        <v>128</v>
      </c>
      <c r="B3129" s="5">
        <v>7.6</v>
      </c>
    </row>
    <row r="3130" spans="1:2">
      <c r="A3130" s="5">
        <v>128</v>
      </c>
      <c r="B3130" s="5">
        <v>7.6</v>
      </c>
    </row>
    <row r="3131" spans="1:2">
      <c r="A3131" s="5">
        <v>128</v>
      </c>
      <c r="B3131" s="5">
        <v>7.6</v>
      </c>
    </row>
    <row r="3132" spans="1:2">
      <c r="A3132" s="2">
        <v>128</v>
      </c>
      <c r="B3132" s="2">
        <v>7.5</v>
      </c>
    </row>
    <row r="3133" spans="1:2">
      <c r="A3133" s="5">
        <v>128</v>
      </c>
      <c r="B3133" s="5">
        <v>7.5</v>
      </c>
    </row>
    <row r="3134" spans="1:2">
      <c r="A3134" s="2">
        <v>128</v>
      </c>
      <c r="B3134" s="2">
        <v>7.3</v>
      </c>
    </row>
    <row r="3135" spans="1:2">
      <c r="A3135" s="2">
        <v>128</v>
      </c>
      <c r="B3135" s="2">
        <v>7.3</v>
      </c>
    </row>
    <row r="3136" spans="1:2">
      <c r="A3136" s="2">
        <v>128</v>
      </c>
      <c r="B3136" s="2">
        <v>7.2</v>
      </c>
    </row>
    <row r="3137" spans="1:2">
      <c r="A3137" s="2">
        <v>128</v>
      </c>
      <c r="B3137" s="2">
        <v>7.2</v>
      </c>
    </row>
    <row r="3138" spans="1:2">
      <c r="A3138" s="5">
        <v>128</v>
      </c>
      <c r="B3138" s="5">
        <v>7.1</v>
      </c>
    </row>
    <row r="3139" spans="1:2">
      <c r="A3139" s="5">
        <v>128</v>
      </c>
      <c r="B3139" s="5">
        <v>7.1</v>
      </c>
    </row>
    <row r="3140" spans="1:2">
      <c r="A3140" s="2">
        <v>128</v>
      </c>
      <c r="B3140" s="2">
        <v>7</v>
      </c>
    </row>
    <row r="3141" spans="1:2">
      <c r="A3141" s="5">
        <v>128</v>
      </c>
      <c r="B3141" s="5">
        <v>7</v>
      </c>
    </row>
    <row r="3142" spans="1:2">
      <c r="A3142" s="2">
        <v>128</v>
      </c>
      <c r="B3142" s="2">
        <v>6.7</v>
      </c>
    </row>
    <row r="3143" spans="1:2">
      <c r="A3143" s="2">
        <v>128</v>
      </c>
      <c r="B3143" s="2">
        <v>6.4</v>
      </c>
    </row>
    <row r="3144" spans="1:2">
      <c r="A3144" s="2">
        <v>128</v>
      </c>
      <c r="B3144" s="2">
        <v>6.4</v>
      </c>
    </row>
    <row r="3145" spans="1:2">
      <c r="A3145" s="2">
        <v>128</v>
      </c>
      <c r="B3145" s="2">
        <v>6.4</v>
      </c>
    </row>
    <row r="3146" spans="1:2">
      <c r="A3146" s="2">
        <v>128</v>
      </c>
      <c r="B3146" s="2">
        <v>6.3</v>
      </c>
    </row>
    <row r="3147" spans="1:2">
      <c r="A3147" s="2">
        <v>128</v>
      </c>
      <c r="B3147" s="2">
        <v>6.2</v>
      </c>
    </row>
    <row r="3148" spans="1:2">
      <c r="A3148" s="2">
        <v>128</v>
      </c>
      <c r="B3148" s="2">
        <v>6.2</v>
      </c>
    </row>
    <row r="3149" spans="1:2">
      <c r="A3149" s="2">
        <v>128</v>
      </c>
      <c r="B3149" s="2">
        <v>6.1</v>
      </c>
    </row>
    <row r="3150" spans="1:2">
      <c r="A3150" s="2">
        <v>128</v>
      </c>
      <c r="B3150" s="2">
        <v>6.1</v>
      </c>
    </row>
    <row r="3151" spans="1:2">
      <c r="A3151" s="5">
        <v>128</v>
      </c>
      <c r="B3151" s="5">
        <v>6</v>
      </c>
    </row>
    <row r="3152" spans="1:2">
      <c r="A3152" s="2">
        <v>128</v>
      </c>
      <c r="B3152" s="2">
        <v>5.9</v>
      </c>
    </row>
    <row r="3153" spans="1:2">
      <c r="A3153" s="2">
        <v>129</v>
      </c>
      <c r="B3153" s="2">
        <v>8.3000000000000007</v>
      </c>
    </row>
    <row r="3154" spans="1:2">
      <c r="A3154" s="5">
        <v>129</v>
      </c>
      <c r="B3154" s="5">
        <v>8.1999999999999993</v>
      </c>
    </row>
    <row r="3155" spans="1:2">
      <c r="A3155" s="5">
        <v>129</v>
      </c>
      <c r="B3155" s="5">
        <v>7.8</v>
      </c>
    </row>
    <row r="3156" spans="1:2">
      <c r="A3156" s="2">
        <v>129</v>
      </c>
      <c r="B3156" s="2">
        <v>7.8</v>
      </c>
    </row>
    <row r="3157" spans="1:2">
      <c r="A3157" s="2">
        <v>129</v>
      </c>
      <c r="B3157" s="2">
        <v>7.7</v>
      </c>
    </row>
    <row r="3158" spans="1:2">
      <c r="A3158" s="2">
        <v>129</v>
      </c>
      <c r="B3158" s="2">
        <v>7.7</v>
      </c>
    </row>
    <row r="3159" spans="1:2">
      <c r="A3159" s="5">
        <v>129</v>
      </c>
      <c r="B3159" s="5">
        <v>7.6</v>
      </c>
    </row>
    <row r="3160" spans="1:2">
      <c r="A3160" s="2">
        <v>129</v>
      </c>
      <c r="B3160" s="2">
        <v>7.5</v>
      </c>
    </row>
    <row r="3161" spans="1:2">
      <c r="A3161" s="2">
        <v>129</v>
      </c>
      <c r="B3161" s="2">
        <v>7.5</v>
      </c>
    </row>
    <row r="3162" spans="1:2">
      <c r="A3162" s="2">
        <v>129</v>
      </c>
      <c r="B3162" s="2">
        <v>7.5</v>
      </c>
    </row>
    <row r="3163" spans="1:2">
      <c r="A3163" s="2">
        <v>129</v>
      </c>
      <c r="B3163" s="2">
        <v>7.4</v>
      </c>
    </row>
    <row r="3164" spans="1:2">
      <c r="A3164" s="2">
        <v>129</v>
      </c>
      <c r="B3164" s="2">
        <v>7.3</v>
      </c>
    </row>
    <row r="3165" spans="1:2">
      <c r="A3165" s="5">
        <v>129</v>
      </c>
      <c r="B3165" s="5">
        <v>7.2</v>
      </c>
    </row>
    <row r="3166" spans="1:2">
      <c r="A3166" s="2">
        <v>129</v>
      </c>
      <c r="B3166" s="2">
        <v>7.2</v>
      </c>
    </row>
    <row r="3167" spans="1:2">
      <c r="A3167" s="2">
        <v>129</v>
      </c>
      <c r="B3167" s="2">
        <v>7.2</v>
      </c>
    </row>
    <row r="3168" spans="1:2">
      <c r="A3168" s="5">
        <v>129</v>
      </c>
      <c r="B3168" s="5">
        <v>7</v>
      </c>
    </row>
    <row r="3169" spans="1:2">
      <c r="A3169" s="5">
        <v>129</v>
      </c>
      <c r="B3169" s="5">
        <v>6.9</v>
      </c>
    </row>
    <row r="3170" spans="1:2">
      <c r="A3170" s="2">
        <v>129</v>
      </c>
      <c r="B3170" s="2">
        <v>6.9</v>
      </c>
    </row>
    <row r="3171" spans="1:2">
      <c r="A3171" s="2">
        <v>129</v>
      </c>
      <c r="B3171" s="2">
        <v>6.9</v>
      </c>
    </row>
    <row r="3172" spans="1:2">
      <c r="A3172" s="2">
        <v>129</v>
      </c>
      <c r="B3172" s="2">
        <v>6.9</v>
      </c>
    </row>
    <row r="3173" spans="1:2">
      <c r="A3173" s="5">
        <v>129</v>
      </c>
      <c r="B3173" s="5">
        <v>6.8</v>
      </c>
    </row>
    <row r="3174" spans="1:2">
      <c r="A3174" s="5">
        <v>129</v>
      </c>
      <c r="B3174" s="5">
        <v>6.7</v>
      </c>
    </row>
    <row r="3175" spans="1:2">
      <c r="A3175" s="5">
        <v>129</v>
      </c>
      <c r="B3175" s="5">
        <v>6.6</v>
      </c>
    </row>
    <row r="3176" spans="1:2">
      <c r="A3176" s="2">
        <v>129</v>
      </c>
      <c r="B3176" s="2">
        <v>6.6</v>
      </c>
    </row>
    <row r="3177" spans="1:2">
      <c r="A3177" s="2">
        <v>129</v>
      </c>
      <c r="B3177" s="2">
        <v>6.5</v>
      </c>
    </row>
    <row r="3178" spans="1:2">
      <c r="A3178" s="5">
        <v>129</v>
      </c>
      <c r="B3178" s="5">
        <v>6.5</v>
      </c>
    </row>
    <row r="3179" spans="1:2">
      <c r="A3179" s="2">
        <v>129</v>
      </c>
      <c r="B3179" s="2">
        <v>6.5</v>
      </c>
    </row>
    <row r="3180" spans="1:2">
      <c r="A3180" s="2">
        <v>129</v>
      </c>
      <c r="B3180" s="2">
        <v>6.5</v>
      </c>
    </row>
    <row r="3181" spans="1:2">
      <c r="A3181" s="2">
        <v>129</v>
      </c>
      <c r="B3181" s="2">
        <v>6.5</v>
      </c>
    </row>
    <row r="3182" spans="1:2">
      <c r="A3182" s="2">
        <v>129</v>
      </c>
      <c r="B3182" s="2">
        <v>6.4</v>
      </c>
    </row>
    <row r="3183" spans="1:2">
      <c r="A3183" s="5">
        <v>129</v>
      </c>
      <c r="B3183" s="5">
        <v>6.4</v>
      </c>
    </row>
    <row r="3184" spans="1:2">
      <c r="A3184" s="2">
        <v>129</v>
      </c>
      <c r="B3184" s="2">
        <v>6.3</v>
      </c>
    </row>
    <row r="3185" spans="1:2">
      <c r="A3185" s="2">
        <v>129</v>
      </c>
      <c r="B3185" s="2">
        <v>6.1</v>
      </c>
    </row>
    <row r="3186" spans="1:2">
      <c r="A3186" s="2">
        <v>129</v>
      </c>
      <c r="B3186" s="2">
        <v>6</v>
      </c>
    </row>
    <row r="3187" spans="1:2">
      <c r="A3187" s="2">
        <v>129</v>
      </c>
      <c r="B3187" s="2">
        <v>5.9</v>
      </c>
    </row>
    <row r="3188" spans="1:2">
      <c r="A3188" s="2">
        <v>129</v>
      </c>
      <c r="B3188" s="2">
        <v>4.5</v>
      </c>
    </row>
    <row r="3189" spans="1:2">
      <c r="A3189" s="2">
        <v>129</v>
      </c>
      <c r="B3189" s="2">
        <v>4.0999999999999996</v>
      </c>
    </row>
    <row r="3190" spans="1:2">
      <c r="A3190" s="5">
        <v>130</v>
      </c>
      <c r="B3190" s="5">
        <v>8.5</v>
      </c>
    </row>
    <row r="3191" spans="1:2">
      <c r="A3191" s="5">
        <v>130</v>
      </c>
      <c r="B3191" s="5">
        <v>8</v>
      </c>
    </row>
    <row r="3192" spans="1:2">
      <c r="A3192" s="5">
        <v>130</v>
      </c>
      <c r="B3192" s="5">
        <v>7.8</v>
      </c>
    </row>
    <row r="3193" spans="1:2">
      <c r="A3193" s="2">
        <v>130</v>
      </c>
      <c r="B3193" s="2">
        <v>7.8</v>
      </c>
    </row>
    <row r="3194" spans="1:2">
      <c r="A3194" s="5">
        <v>130</v>
      </c>
      <c r="B3194" s="5">
        <v>7.7</v>
      </c>
    </row>
    <row r="3195" spans="1:2">
      <c r="A3195" s="5">
        <v>130</v>
      </c>
      <c r="B3195" s="5">
        <v>7.7</v>
      </c>
    </row>
    <row r="3196" spans="1:2">
      <c r="A3196" s="2">
        <v>130</v>
      </c>
      <c r="B3196" s="2">
        <v>7.6</v>
      </c>
    </row>
    <row r="3197" spans="1:2">
      <c r="A3197" s="2">
        <v>130</v>
      </c>
      <c r="B3197" s="2">
        <v>7.5</v>
      </c>
    </row>
    <row r="3198" spans="1:2">
      <c r="A3198" s="2">
        <v>130</v>
      </c>
      <c r="B3198" s="2">
        <v>7.4</v>
      </c>
    </row>
    <row r="3199" spans="1:2">
      <c r="A3199" s="5">
        <v>130</v>
      </c>
      <c r="B3199" s="5">
        <v>7.4</v>
      </c>
    </row>
    <row r="3200" spans="1:2">
      <c r="A3200" s="5">
        <v>130</v>
      </c>
      <c r="B3200" s="5">
        <v>7.3</v>
      </c>
    </row>
    <row r="3201" spans="1:2">
      <c r="A3201" s="2">
        <v>130</v>
      </c>
      <c r="B3201" s="2">
        <v>7.3</v>
      </c>
    </row>
    <row r="3202" spans="1:2">
      <c r="A3202" s="5">
        <v>130</v>
      </c>
      <c r="B3202" s="5">
        <v>7.2</v>
      </c>
    </row>
    <row r="3203" spans="1:2">
      <c r="A3203" s="5">
        <v>130</v>
      </c>
      <c r="B3203" s="5">
        <v>7.1</v>
      </c>
    </row>
    <row r="3204" spans="1:2">
      <c r="A3204" s="2">
        <v>130</v>
      </c>
      <c r="B3204" s="2">
        <v>7</v>
      </c>
    </row>
    <row r="3205" spans="1:2">
      <c r="A3205" s="2">
        <v>130</v>
      </c>
      <c r="B3205" s="2">
        <v>7</v>
      </c>
    </row>
    <row r="3206" spans="1:2">
      <c r="A3206" s="5">
        <v>130</v>
      </c>
      <c r="B3206" s="5">
        <v>7</v>
      </c>
    </row>
    <row r="3207" spans="1:2">
      <c r="A3207" s="2">
        <v>130</v>
      </c>
      <c r="B3207" s="2">
        <v>6.9</v>
      </c>
    </row>
    <row r="3208" spans="1:2">
      <c r="A3208" s="2">
        <v>130</v>
      </c>
      <c r="B3208" s="2">
        <v>6.9</v>
      </c>
    </row>
    <row r="3209" spans="1:2">
      <c r="A3209" s="5">
        <v>130</v>
      </c>
      <c r="B3209" s="5">
        <v>6.7</v>
      </c>
    </row>
    <row r="3210" spans="1:2">
      <c r="A3210" s="2">
        <v>130</v>
      </c>
      <c r="B3210" s="2">
        <v>6.7</v>
      </c>
    </row>
    <row r="3211" spans="1:2">
      <c r="A3211" s="5">
        <v>130</v>
      </c>
      <c r="B3211" s="5">
        <v>6.7</v>
      </c>
    </row>
    <row r="3212" spans="1:2">
      <c r="A3212" s="2">
        <v>130</v>
      </c>
      <c r="B3212" s="2">
        <v>6.7</v>
      </c>
    </row>
    <row r="3213" spans="1:2">
      <c r="A3213" s="2">
        <v>130</v>
      </c>
      <c r="B3213" s="2">
        <v>6.6</v>
      </c>
    </row>
    <row r="3214" spans="1:2">
      <c r="A3214" s="2">
        <v>130</v>
      </c>
      <c r="B3214" s="2">
        <v>6.5</v>
      </c>
    </row>
    <row r="3215" spans="1:2">
      <c r="A3215" s="5">
        <v>130</v>
      </c>
      <c r="B3215" s="5">
        <v>6.5</v>
      </c>
    </row>
    <row r="3216" spans="1:2">
      <c r="A3216" s="5">
        <v>130</v>
      </c>
      <c r="B3216" s="5">
        <v>6.4</v>
      </c>
    </row>
    <row r="3217" spans="1:2">
      <c r="A3217" s="2">
        <v>130</v>
      </c>
      <c r="B3217" s="2">
        <v>6.4</v>
      </c>
    </row>
    <row r="3218" spans="1:2">
      <c r="A3218" s="2">
        <v>130</v>
      </c>
      <c r="B3218" s="2">
        <v>6.4</v>
      </c>
    </row>
    <row r="3219" spans="1:2">
      <c r="A3219" s="5">
        <v>130</v>
      </c>
      <c r="B3219" s="5">
        <v>6.4</v>
      </c>
    </row>
    <row r="3220" spans="1:2">
      <c r="A3220" s="5">
        <v>130</v>
      </c>
      <c r="B3220" s="5">
        <v>6.4</v>
      </c>
    </row>
    <row r="3221" spans="1:2">
      <c r="A3221" s="5">
        <v>130</v>
      </c>
      <c r="B3221" s="5">
        <v>6.3</v>
      </c>
    </row>
    <row r="3222" spans="1:2">
      <c r="A3222" s="2">
        <v>130</v>
      </c>
      <c r="B3222" s="2">
        <v>6.2</v>
      </c>
    </row>
    <row r="3223" spans="1:2">
      <c r="A3223" s="2">
        <v>130</v>
      </c>
      <c r="B3223" s="2">
        <v>6</v>
      </c>
    </row>
    <row r="3224" spans="1:2">
      <c r="A3224" s="2">
        <v>130</v>
      </c>
      <c r="B3224" s="2">
        <v>5.0999999999999996</v>
      </c>
    </row>
    <row r="3225" spans="1:2">
      <c r="A3225" s="5">
        <v>130</v>
      </c>
      <c r="B3225" s="5">
        <v>4.5999999999999996</v>
      </c>
    </row>
    <row r="3226" spans="1:2">
      <c r="A3226" s="2">
        <v>131</v>
      </c>
      <c r="B3226" s="2">
        <v>8.3000000000000007</v>
      </c>
    </row>
    <row r="3227" spans="1:2">
      <c r="A3227" s="5">
        <v>131</v>
      </c>
      <c r="B3227" s="5">
        <v>8.1999999999999993</v>
      </c>
    </row>
    <row r="3228" spans="1:2">
      <c r="A3228" s="2">
        <v>131</v>
      </c>
      <c r="B3228" s="2">
        <v>7.8</v>
      </c>
    </row>
    <row r="3229" spans="1:2">
      <c r="A3229" s="2">
        <v>131</v>
      </c>
      <c r="B3229" s="2">
        <v>7.7</v>
      </c>
    </row>
    <row r="3230" spans="1:2">
      <c r="A3230" s="2">
        <v>131</v>
      </c>
      <c r="B3230" s="2">
        <v>7.6</v>
      </c>
    </row>
    <row r="3231" spans="1:2">
      <c r="A3231" s="2">
        <v>131</v>
      </c>
      <c r="B3231" s="2">
        <v>7.6</v>
      </c>
    </row>
    <row r="3232" spans="1:2">
      <c r="A3232" s="2">
        <v>131</v>
      </c>
      <c r="B3232" s="2">
        <v>7.6</v>
      </c>
    </row>
    <row r="3233" spans="1:2">
      <c r="A3233" s="5">
        <v>131</v>
      </c>
      <c r="B3233" s="5">
        <v>7.4</v>
      </c>
    </row>
    <row r="3234" spans="1:2">
      <c r="A3234" s="5">
        <v>131</v>
      </c>
      <c r="B3234" s="5">
        <v>7.3</v>
      </c>
    </row>
    <row r="3235" spans="1:2">
      <c r="A3235" s="2">
        <v>131</v>
      </c>
      <c r="B3235" s="2">
        <v>7.3</v>
      </c>
    </row>
    <row r="3236" spans="1:2">
      <c r="A3236" s="2">
        <v>131</v>
      </c>
      <c r="B3236" s="2">
        <v>7.1</v>
      </c>
    </row>
    <row r="3237" spans="1:2">
      <c r="A3237" s="2">
        <v>131</v>
      </c>
      <c r="B3237" s="2">
        <v>7.1</v>
      </c>
    </row>
    <row r="3238" spans="1:2">
      <c r="A3238" s="5">
        <v>131</v>
      </c>
      <c r="B3238" s="5">
        <v>7</v>
      </c>
    </row>
    <row r="3239" spans="1:2">
      <c r="A3239" s="2">
        <v>131</v>
      </c>
      <c r="B3239" s="2">
        <v>6.9</v>
      </c>
    </row>
    <row r="3240" spans="1:2">
      <c r="A3240" s="2">
        <v>131</v>
      </c>
      <c r="B3240" s="2">
        <v>6.9</v>
      </c>
    </row>
    <row r="3241" spans="1:2">
      <c r="A3241" s="5">
        <v>131</v>
      </c>
      <c r="B3241" s="5">
        <v>6.8</v>
      </c>
    </row>
    <row r="3242" spans="1:2">
      <c r="A3242" s="5">
        <v>131</v>
      </c>
      <c r="B3242" s="5">
        <v>6.6</v>
      </c>
    </row>
    <row r="3243" spans="1:2">
      <c r="A3243" s="2">
        <v>131</v>
      </c>
      <c r="B3243" s="2">
        <v>6.5</v>
      </c>
    </row>
    <row r="3244" spans="1:2">
      <c r="A3244" s="2">
        <v>131</v>
      </c>
      <c r="B3244" s="2">
        <v>6.4</v>
      </c>
    </row>
    <row r="3245" spans="1:2">
      <c r="A3245" s="5">
        <v>131</v>
      </c>
      <c r="B3245" s="5">
        <v>6.3</v>
      </c>
    </row>
    <row r="3246" spans="1:2">
      <c r="A3246" s="2">
        <v>131</v>
      </c>
      <c r="B3246" s="2">
        <v>6.2</v>
      </c>
    </row>
    <row r="3247" spans="1:2">
      <c r="A3247" s="2">
        <v>131</v>
      </c>
      <c r="B3247" s="2">
        <v>6.2</v>
      </c>
    </row>
    <row r="3248" spans="1:2">
      <c r="A3248" s="5">
        <v>131</v>
      </c>
      <c r="B3248" s="5">
        <v>6.1</v>
      </c>
    </row>
    <row r="3249" spans="1:2">
      <c r="A3249" s="5">
        <v>131</v>
      </c>
      <c r="B3249" s="5">
        <v>6.1</v>
      </c>
    </row>
    <row r="3250" spans="1:2">
      <c r="A3250" s="2">
        <v>131</v>
      </c>
      <c r="B3250" s="2">
        <v>5.9</v>
      </c>
    </row>
    <row r="3251" spans="1:2">
      <c r="A3251" s="5">
        <v>131</v>
      </c>
      <c r="B3251" s="5">
        <v>5.9</v>
      </c>
    </row>
    <row r="3252" spans="1:2">
      <c r="A3252" s="2">
        <v>131</v>
      </c>
      <c r="B3252" s="2">
        <v>5.7</v>
      </c>
    </row>
    <row r="3253" spans="1:2">
      <c r="A3253" s="2">
        <v>131</v>
      </c>
      <c r="B3253" s="2">
        <v>4.5999999999999996</v>
      </c>
    </row>
    <row r="3254" spans="1:2">
      <c r="A3254" s="5">
        <v>132</v>
      </c>
      <c r="B3254" s="5">
        <v>8.1999999999999993</v>
      </c>
    </row>
    <row r="3255" spans="1:2">
      <c r="A3255" s="2">
        <v>132</v>
      </c>
      <c r="B3255" s="2">
        <v>8.1</v>
      </c>
    </row>
    <row r="3256" spans="1:2">
      <c r="A3256" s="2">
        <v>132</v>
      </c>
      <c r="B3256" s="2">
        <v>8</v>
      </c>
    </row>
    <row r="3257" spans="1:2">
      <c r="A3257" s="5">
        <v>132</v>
      </c>
      <c r="B3257" s="5">
        <v>7.8</v>
      </c>
    </row>
    <row r="3258" spans="1:2">
      <c r="A3258" s="2">
        <v>132</v>
      </c>
      <c r="B3258" s="2">
        <v>7.8</v>
      </c>
    </row>
    <row r="3259" spans="1:2">
      <c r="A3259" s="5">
        <v>132</v>
      </c>
      <c r="B3259" s="5">
        <v>7.7</v>
      </c>
    </row>
    <row r="3260" spans="1:2">
      <c r="A3260" s="5">
        <v>132</v>
      </c>
      <c r="B3260" s="5">
        <v>7.6</v>
      </c>
    </row>
    <row r="3261" spans="1:2">
      <c r="A3261" s="2">
        <v>132</v>
      </c>
      <c r="B3261" s="2">
        <v>7.3</v>
      </c>
    </row>
    <row r="3262" spans="1:2">
      <c r="A3262" s="2">
        <v>132</v>
      </c>
      <c r="B3262" s="2">
        <v>7.3</v>
      </c>
    </row>
    <row r="3263" spans="1:2">
      <c r="A3263" s="5">
        <v>132</v>
      </c>
      <c r="B3263" s="5">
        <v>7.2</v>
      </c>
    </row>
    <row r="3264" spans="1:2">
      <c r="A3264" s="2">
        <v>132</v>
      </c>
      <c r="B3264" s="2">
        <v>7.2</v>
      </c>
    </row>
    <row r="3265" spans="1:2">
      <c r="A3265" s="2">
        <v>132</v>
      </c>
      <c r="B3265" s="2">
        <v>7.2</v>
      </c>
    </row>
    <row r="3266" spans="1:2">
      <c r="A3266" s="5">
        <v>132</v>
      </c>
      <c r="B3266" s="5">
        <v>7</v>
      </c>
    </row>
    <row r="3267" spans="1:2">
      <c r="A3267" s="2">
        <v>132</v>
      </c>
      <c r="B3267" s="2">
        <v>7</v>
      </c>
    </row>
    <row r="3268" spans="1:2">
      <c r="A3268" s="5">
        <v>132</v>
      </c>
      <c r="B3268" s="5">
        <v>6.9</v>
      </c>
    </row>
    <row r="3269" spans="1:2">
      <c r="A3269" s="5">
        <v>132</v>
      </c>
      <c r="B3269" s="5">
        <v>6.8</v>
      </c>
    </row>
    <row r="3270" spans="1:2">
      <c r="A3270" s="2">
        <v>132</v>
      </c>
      <c r="B3270" s="2">
        <v>6.8</v>
      </c>
    </row>
    <row r="3271" spans="1:2">
      <c r="A3271" s="2">
        <v>132</v>
      </c>
      <c r="B3271" s="2">
        <v>6.7</v>
      </c>
    </row>
    <row r="3272" spans="1:2">
      <c r="A3272" s="2">
        <v>132</v>
      </c>
      <c r="B3272" s="2">
        <v>6.7</v>
      </c>
    </row>
    <row r="3273" spans="1:2">
      <c r="A3273" s="2">
        <v>132</v>
      </c>
      <c r="B3273" s="2">
        <v>6.7</v>
      </c>
    </row>
    <row r="3274" spans="1:2">
      <c r="A3274" s="2">
        <v>132</v>
      </c>
      <c r="B3274" s="2">
        <v>6.6</v>
      </c>
    </row>
    <row r="3275" spans="1:2">
      <c r="A3275" s="5">
        <v>132</v>
      </c>
      <c r="B3275" s="5">
        <v>6.6</v>
      </c>
    </row>
    <row r="3276" spans="1:2">
      <c r="A3276" s="2">
        <v>132</v>
      </c>
      <c r="B3276" s="2">
        <v>6.6</v>
      </c>
    </row>
    <row r="3277" spans="1:2">
      <c r="A3277" s="5">
        <v>132</v>
      </c>
      <c r="B3277" s="5">
        <v>6.6</v>
      </c>
    </row>
    <row r="3278" spans="1:2">
      <c r="A3278" s="2">
        <v>132</v>
      </c>
      <c r="B3278" s="2">
        <v>6.5</v>
      </c>
    </row>
    <row r="3279" spans="1:2">
      <c r="A3279" s="5">
        <v>132</v>
      </c>
      <c r="B3279" s="5">
        <v>6.4</v>
      </c>
    </row>
    <row r="3280" spans="1:2">
      <c r="A3280" s="5">
        <v>132</v>
      </c>
      <c r="B3280" s="5">
        <v>6.4</v>
      </c>
    </row>
    <row r="3281" spans="1:2">
      <c r="A3281" s="2">
        <v>132</v>
      </c>
      <c r="B3281" s="2">
        <v>6.4</v>
      </c>
    </row>
    <row r="3282" spans="1:2">
      <c r="A3282" s="5">
        <v>132</v>
      </c>
      <c r="B3282" s="5">
        <v>6.3</v>
      </c>
    </row>
    <row r="3283" spans="1:2">
      <c r="A3283" s="2">
        <v>132</v>
      </c>
      <c r="B3283" s="2">
        <v>6.1</v>
      </c>
    </row>
    <row r="3284" spans="1:2">
      <c r="A3284" s="2">
        <v>132</v>
      </c>
      <c r="B3284" s="2">
        <v>5.8</v>
      </c>
    </row>
    <row r="3285" spans="1:2">
      <c r="A3285" s="5">
        <v>133</v>
      </c>
      <c r="B3285" s="5">
        <v>8.6999999999999993</v>
      </c>
    </row>
    <row r="3286" spans="1:2">
      <c r="A3286" s="2">
        <v>133</v>
      </c>
      <c r="B3286" s="2">
        <v>8.1</v>
      </c>
    </row>
    <row r="3287" spans="1:2">
      <c r="A3287" s="2">
        <v>133</v>
      </c>
      <c r="B3287" s="2">
        <v>8</v>
      </c>
    </row>
    <row r="3288" spans="1:2">
      <c r="A3288" s="5">
        <v>133</v>
      </c>
      <c r="B3288" s="5">
        <v>7.8</v>
      </c>
    </row>
    <row r="3289" spans="1:2">
      <c r="A3289" s="5">
        <v>133</v>
      </c>
      <c r="B3289" s="5">
        <v>7.7</v>
      </c>
    </row>
    <row r="3290" spans="1:2">
      <c r="A3290" s="5">
        <v>133</v>
      </c>
      <c r="B3290" s="5">
        <v>7.7</v>
      </c>
    </row>
    <row r="3291" spans="1:2">
      <c r="A3291" s="2">
        <v>133</v>
      </c>
      <c r="B3291" s="2">
        <v>7.6</v>
      </c>
    </row>
    <row r="3292" spans="1:2">
      <c r="A3292" s="5">
        <v>133</v>
      </c>
      <c r="B3292" s="5">
        <v>7.5</v>
      </c>
    </row>
    <row r="3293" spans="1:2">
      <c r="A3293" s="2">
        <v>133</v>
      </c>
      <c r="B3293" s="2">
        <v>7.4</v>
      </c>
    </row>
    <row r="3294" spans="1:2">
      <c r="A3294" s="2">
        <v>133</v>
      </c>
      <c r="B3294" s="2">
        <v>7.4</v>
      </c>
    </row>
    <row r="3295" spans="1:2">
      <c r="A3295" s="2">
        <v>133</v>
      </c>
      <c r="B3295" s="2">
        <v>7.4</v>
      </c>
    </row>
    <row r="3296" spans="1:2">
      <c r="A3296" s="5">
        <v>133</v>
      </c>
      <c r="B3296" s="5">
        <v>7.4</v>
      </c>
    </row>
    <row r="3297" spans="1:2">
      <c r="A3297" s="2">
        <v>133</v>
      </c>
      <c r="B3297" s="2">
        <v>7.3</v>
      </c>
    </row>
    <row r="3298" spans="1:2">
      <c r="A3298" s="2">
        <v>133</v>
      </c>
      <c r="B3298" s="2">
        <v>7.2</v>
      </c>
    </row>
    <row r="3299" spans="1:2">
      <c r="A3299" s="5">
        <v>133</v>
      </c>
      <c r="B3299" s="5">
        <v>7.1</v>
      </c>
    </row>
    <row r="3300" spans="1:2">
      <c r="A3300" s="5">
        <v>133</v>
      </c>
      <c r="B3300" s="5">
        <v>7.1</v>
      </c>
    </row>
    <row r="3301" spans="1:2">
      <c r="A3301" s="2">
        <v>133</v>
      </c>
      <c r="B3301" s="2">
        <v>7</v>
      </c>
    </row>
    <row r="3302" spans="1:2">
      <c r="A3302" s="5">
        <v>133</v>
      </c>
      <c r="B3302" s="5">
        <v>7</v>
      </c>
    </row>
    <row r="3303" spans="1:2">
      <c r="A3303" s="2">
        <v>133</v>
      </c>
      <c r="B3303" s="2">
        <v>6.7</v>
      </c>
    </row>
    <row r="3304" spans="1:2">
      <c r="A3304" s="5">
        <v>133</v>
      </c>
      <c r="B3304" s="5">
        <v>6.6</v>
      </c>
    </row>
    <row r="3305" spans="1:2">
      <c r="A3305" s="5">
        <v>133</v>
      </c>
      <c r="B3305" s="5">
        <v>6.4</v>
      </c>
    </row>
    <row r="3306" spans="1:2">
      <c r="A3306" s="2">
        <v>133</v>
      </c>
      <c r="B3306" s="2">
        <v>6.1</v>
      </c>
    </row>
    <row r="3307" spans="1:2">
      <c r="A3307" s="2">
        <v>133</v>
      </c>
      <c r="B3307" s="2">
        <v>5.4</v>
      </c>
    </row>
    <row r="3308" spans="1:2">
      <c r="A3308" s="5">
        <v>133</v>
      </c>
      <c r="B3308" s="5">
        <v>5.0999999999999996</v>
      </c>
    </row>
    <row r="3309" spans="1:2">
      <c r="A3309" s="2">
        <v>134</v>
      </c>
      <c r="B3309" s="2">
        <v>8.4</v>
      </c>
    </row>
    <row r="3310" spans="1:2">
      <c r="A3310" s="2">
        <v>134</v>
      </c>
      <c r="B3310" s="2">
        <v>8.4</v>
      </c>
    </row>
    <row r="3311" spans="1:2">
      <c r="A3311" s="2">
        <v>134</v>
      </c>
      <c r="B3311" s="2">
        <v>8.1</v>
      </c>
    </row>
    <row r="3312" spans="1:2">
      <c r="A3312" s="2">
        <v>134</v>
      </c>
      <c r="B3312" s="2">
        <v>7.9</v>
      </c>
    </row>
    <row r="3313" spans="1:2">
      <c r="A3313" s="5">
        <v>134</v>
      </c>
      <c r="B3313" s="5">
        <v>7.9</v>
      </c>
    </row>
    <row r="3314" spans="1:2">
      <c r="A3314" s="5">
        <v>134</v>
      </c>
      <c r="B3314" s="5">
        <v>7.8</v>
      </c>
    </row>
    <row r="3315" spans="1:2">
      <c r="A3315" s="5">
        <v>134</v>
      </c>
      <c r="B3315" s="5">
        <v>7.8</v>
      </c>
    </row>
    <row r="3316" spans="1:2">
      <c r="A3316" s="5">
        <v>134</v>
      </c>
      <c r="B3316" s="5">
        <v>7.7</v>
      </c>
    </row>
    <row r="3317" spans="1:2">
      <c r="A3317" s="5">
        <v>134</v>
      </c>
      <c r="B3317" s="5">
        <v>7.6</v>
      </c>
    </row>
    <row r="3318" spans="1:2">
      <c r="A3318" s="5">
        <v>134</v>
      </c>
      <c r="B3318" s="5">
        <v>7.5</v>
      </c>
    </row>
    <row r="3319" spans="1:2">
      <c r="A3319" s="2">
        <v>134</v>
      </c>
      <c r="B3319" s="2">
        <v>7.4</v>
      </c>
    </row>
    <row r="3320" spans="1:2">
      <c r="A3320" s="2">
        <v>134</v>
      </c>
      <c r="B3320" s="2">
        <v>7.2</v>
      </c>
    </row>
    <row r="3321" spans="1:2">
      <c r="A3321" s="2">
        <v>134</v>
      </c>
      <c r="B3321" s="2">
        <v>7.1</v>
      </c>
    </row>
    <row r="3322" spans="1:2">
      <c r="A3322" s="2">
        <v>134</v>
      </c>
      <c r="B3322" s="2">
        <v>7.1</v>
      </c>
    </row>
    <row r="3323" spans="1:2">
      <c r="A3323" s="5">
        <v>134</v>
      </c>
      <c r="B3323" s="5">
        <v>7</v>
      </c>
    </row>
    <row r="3324" spans="1:2">
      <c r="A3324" s="5">
        <v>134</v>
      </c>
      <c r="B3324" s="5">
        <v>6.9</v>
      </c>
    </row>
    <row r="3325" spans="1:2">
      <c r="A3325" s="5">
        <v>134</v>
      </c>
      <c r="B3325" s="5">
        <v>6.7</v>
      </c>
    </row>
    <row r="3326" spans="1:2">
      <c r="A3326" s="5">
        <v>134</v>
      </c>
      <c r="B3326" s="5">
        <v>6.4</v>
      </c>
    </row>
    <row r="3327" spans="1:2">
      <c r="A3327" s="5">
        <v>134</v>
      </c>
      <c r="B3327" s="5">
        <v>6.2</v>
      </c>
    </row>
    <row r="3328" spans="1:2">
      <c r="A3328" s="5">
        <v>134</v>
      </c>
      <c r="B3328" s="5">
        <v>6</v>
      </c>
    </row>
    <row r="3329" spans="1:2">
      <c r="A3329" s="5">
        <v>134</v>
      </c>
      <c r="B3329" s="5">
        <v>5.9</v>
      </c>
    </row>
    <row r="3330" spans="1:2">
      <c r="A3330" s="5">
        <v>134</v>
      </c>
      <c r="B3330" s="5">
        <v>3.6</v>
      </c>
    </row>
    <row r="3331" spans="1:2">
      <c r="A3331" s="2">
        <v>135</v>
      </c>
      <c r="B3331" s="2">
        <v>8.6999999999999993</v>
      </c>
    </row>
    <row r="3332" spans="1:2">
      <c r="A3332" s="5">
        <v>135</v>
      </c>
      <c r="B3332" s="5">
        <v>8.1999999999999993</v>
      </c>
    </row>
    <row r="3333" spans="1:2">
      <c r="A3333" s="5">
        <v>135</v>
      </c>
      <c r="B3333" s="5">
        <v>7.8</v>
      </c>
    </row>
    <row r="3334" spans="1:2">
      <c r="A3334" s="5">
        <v>135</v>
      </c>
      <c r="B3334" s="5">
        <v>7.7</v>
      </c>
    </row>
    <row r="3335" spans="1:2">
      <c r="A3335" s="5">
        <v>135</v>
      </c>
      <c r="B3335" s="5">
        <v>7.6</v>
      </c>
    </row>
    <row r="3336" spans="1:2">
      <c r="A3336" s="5">
        <v>135</v>
      </c>
      <c r="B3336" s="5">
        <v>7.6</v>
      </c>
    </row>
    <row r="3337" spans="1:2">
      <c r="A3337" s="2">
        <v>135</v>
      </c>
      <c r="B3337" s="2">
        <v>7.5</v>
      </c>
    </row>
    <row r="3338" spans="1:2">
      <c r="A3338" s="2">
        <v>135</v>
      </c>
      <c r="B3338" s="2">
        <v>7.5</v>
      </c>
    </row>
    <row r="3339" spans="1:2">
      <c r="A3339" s="2">
        <v>135</v>
      </c>
      <c r="B3339" s="2">
        <v>7.4</v>
      </c>
    </row>
    <row r="3340" spans="1:2">
      <c r="A3340" s="5">
        <v>135</v>
      </c>
      <c r="B3340" s="5">
        <v>7.3</v>
      </c>
    </row>
    <row r="3341" spans="1:2">
      <c r="A3341" s="5">
        <v>135</v>
      </c>
      <c r="B3341" s="5">
        <v>7.3</v>
      </c>
    </row>
    <row r="3342" spans="1:2">
      <c r="A3342" s="5">
        <v>135</v>
      </c>
      <c r="B3342" s="5">
        <v>7.1</v>
      </c>
    </row>
    <row r="3343" spans="1:2">
      <c r="A3343" s="2">
        <v>135</v>
      </c>
      <c r="B3343" s="2">
        <v>7.1</v>
      </c>
    </row>
    <row r="3344" spans="1:2">
      <c r="A3344" s="2">
        <v>135</v>
      </c>
      <c r="B3344" s="2">
        <v>7.1</v>
      </c>
    </row>
    <row r="3345" spans="1:2">
      <c r="A3345" s="2">
        <v>135</v>
      </c>
      <c r="B3345" s="2">
        <v>7</v>
      </c>
    </row>
    <row r="3346" spans="1:2">
      <c r="A3346" s="2">
        <v>135</v>
      </c>
      <c r="B3346" s="2">
        <v>7</v>
      </c>
    </row>
    <row r="3347" spans="1:2">
      <c r="A3347" s="2">
        <v>135</v>
      </c>
      <c r="B3347" s="2">
        <v>6.8</v>
      </c>
    </row>
    <row r="3348" spans="1:2">
      <c r="A3348" s="5">
        <v>135</v>
      </c>
      <c r="B3348" s="5">
        <v>6.8</v>
      </c>
    </row>
    <row r="3349" spans="1:2">
      <c r="A3349" s="2">
        <v>135</v>
      </c>
      <c r="B3349" s="2">
        <v>6.7</v>
      </c>
    </row>
    <row r="3350" spans="1:2">
      <c r="A3350" s="2">
        <v>135</v>
      </c>
      <c r="B3350" s="2">
        <v>6.7</v>
      </c>
    </row>
    <row r="3351" spans="1:2">
      <c r="A3351" s="5">
        <v>135</v>
      </c>
      <c r="B3351" s="5">
        <v>6.7</v>
      </c>
    </row>
    <row r="3352" spans="1:2">
      <c r="A3352" s="5">
        <v>135</v>
      </c>
      <c r="B3352" s="5">
        <v>6.7</v>
      </c>
    </row>
    <row r="3353" spans="1:2">
      <c r="A3353" s="2">
        <v>135</v>
      </c>
      <c r="B3353" s="2">
        <v>6.7</v>
      </c>
    </row>
    <row r="3354" spans="1:2">
      <c r="A3354" s="2">
        <v>135</v>
      </c>
      <c r="B3354" s="2">
        <v>6.5</v>
      </c>
    </row>
    <row r="3355" spans="1:2">
      <c r="A3355" s="5">
        <v>135</v>
      </c>
      <c r="B3355" s="5">
        <v>6.5</v>
      </c>
    </row>
    <row r="3356" spans="1:2">
      <c r="A3356" s="5">
        <v>135</v>
      </c>
      <c r="B3356" s="5">
        <v>6.3</v>
      </c>
    </row>
    <row r="3357" spans="1:2">
      <c r="A3357" s="5">
        <v>135</v>
      </c>
      <c r="B3357" s="5">
        <v>6.3</v>
      </c>
    </row>
    <row r="3358" spans="1:2">
      <c r="A3358" s="2">
        <v>135</v>
      </c>
      <c r="B3358" s="2">
        <v>6.2</v>
      </c>
    </row>
    <row r="3359" spans="1:2">
      <c r="A3359" s="5">
        <v>135</v>
      </c>
      <c r="B3359" s="5">
        <v>6.1</v>
      </c>
    </row>
    <row r="3360" spans="1:2">
      <c r="A3360" s="5">
        <v>135</v>
      </c>
      <c r="B3360" s="5">
        <v>5.4</v>
      </c>
    </row>
    <row r="3361" spans="1:2">
      <c r="A3361" s="2">
        <v>135</v>
      </c>
      <c r="B3361" s="2">
        <v>5.0999999999999996</v>
      </c>
    </row>
    <row r="3362" spans="1:2">
      <c r="A3362" s="2">
        <v>136</v>
      </c>
      <c r="B3362" s="2">
        <v>8.6999999999999993</v>
      </c>
    </row>
    <row r="3363" spans="1:2">
      <c r="A3363" s="5">
        <v>136</v>
      </c>
      <c r="B3363" s="5">
        <v>7.8</v>
      </c>
    </row>
    <row r="3364" spans="1:2">
      <c r="A3364" s="5">
        <v>136</v>
      </c>
      <c r="B3364" s="5">
        <v>7.7</v>
      </c>
    </row>
    <row r="3365" spans="1:2">
      <c r="A3365" s="5">
        <v>136</v>
      </c>
      <c r="B3365" s="5">
        <v>7.5</v>
      </c>
    </row>
    <row r="3366" spans="1:2">
      <c r="A3366" s="5">
        <v>136</v>
      </c>
      <c r="B3366" s="5">
        <v>7.4</v>
      </c>
    </row>
    <row r="3367" spans="1:2">
      <c r="A3367" s="5">
        <v>136</v>
      </c>
      <c r="B3367" s="5">
        <v>7.3</v>
      </c>
    </row>
    <row r="3368" spans="1:2">
      <c r="A3368" s="2">
        <v>136</v>
      </c>
      <c r="B3368" s="2">
        <v>7.2</v>
      </c>
    </row>
    <row r="3369" spans="1:2">
      <c r="A3369" s="2">
        <v>136</v>
      </c>
      <c r="B3369" s="2">
        <v>7</v>
      </c>
    </row>
    <row r="3370" spans="1:2">
      <c r="A3370" s="2">
        <v>136</v>
      </c>
      <c r="B3370" s="2">
        <v>6.9</v>
      </c>
    </row>
    <row r="3371" spans="1:2">
      <c r="A3371" s="2">
        <v>136</v>
      </c>
      <c r="B3371" s="2">
        <v>6.9</v>
      </c>
    </row>
    <row r="3372" spans="1:2">
      <c r="A3372" s="2">
        <v>136</v>
      </c>
      <c r="B3372" s="2">
        <v>6.9</v>
      </c>
    </row>
    <row r="3373" spans="1:2">
      <c r="A3373" s="2">
        <v>136</v>
      </c>
      <c r="B3373" s="2">
        <v>6.7</v>
      </c>
    </row>
    <row r="3374" spans="1:2">
      <c r="A3374" s="5">
        <v>136</v>
      </c>
      <c r="B3374" s="5">
        <v>6.7</v>
      </c>
    </row>
    <row r="3375" spans="1:2">
      <c r="A3375" s="2">
        <v>136</v>
      </c>
      <c r="B3375" s="2">
        <v>6.7</v>
      </c>
    </row>
    <row r="3376" spans="1:2">
      <c r="A3376" s="2">
        <v>136</v>
      </c>
      <c r="B3376" s="2">
        <v>6.5</v>
      </c>
    </row>
    <row r="3377" spans="1:2">
      <c r="A3377" s="5">
        <v>136</v>
      </c>
      <c r="B3377" s="5">
        <v>6.3</v>
      </c>
    </row>
    <row r="3378" spans="1:2">
      <c r="A3378" s="5">
        <v>136</v>
      </c>
      <c r="B3378" s="5">
        <v>6.1</v>
      </c>
    </row>
    <row r="3379" spans="1:2">
      <c r="A3379" s="5">
        <v>136</v>
      </c>
      <c r="B3379" s="5">
        <v>5.9</v>
      </c>
    </row>
    <row r="3380" spans="1:2">
      <c r="A3380" s="2">
        <v>136</v>
      </c>
      <c r="B3380" s="2">
        <v>5.9</v>
      </c>
    </row>
    <row r="3381" spans="1:2">
      <c r="A3381" s="5">
        <v>136</v>
      </c>
      <c r="B3381" s="5">
        <v>5.5</v>
      </c>
    </row>
    <row r="3382" spans="1:2">
      <c r="A3382" s="5">
        <v>137</v>
      </c>
      <c r="B3382" s="5">
        <v>8.5</v>
      </c>
    </row>
    <row r="3383" spans="1:2">
      <c r="A3383" s="2">
        <v>137</v>
      </c>
      <c r="B3383" s="2">
        <v>8</v>
      </c>
    </row>
    <row r="3384" spans="1:2">
      <c r="A3384" s="2">
        <v>137</v>
      </c>
      <c r="B3384" s="2">
        <v>7.7</v>
      </c>
    </row>
    <row r="3385" spans="1:2">
      <c r="A3385" s="2">
        <v>137</v>
      </c>
      <c r="B3385" s="2">
        <v>7.6</v>
      </c>
    </row>
    <row r="3386" spans="1:2">
      <c r="A3386" s="2">
        <v>137</v>
      </c>
      <c r="B3386" s="2">
        <v>7.6</v>
      </c>
    </row>
    <row r="3387" spans="1:2">
      <c r="A3387" s="2">
        <v>137</v>
      </c>
      <c r="B3387" s="2">
        <v>7.2</v>
      </c>
    </row>
    <row r="3388" spans="1:2">
      <c r="A3388" s="2">
        <v>137</v>
      </c>
      <c r="B3388" s="2">
        <v>6.6</v>
      </c>
    </row>
    <row r="3389" spans="1:2">
      <c r="A3389" s="2">
        <v>137</v>
      </c>
      <c r="B3389" s="2">
        <v>6.6</v>
      </c>
    </row>
    <row r="3390" spans="1:2">
      <c r="A3390" s="2">
        <v>137</v>
      </c>
      <c r="B3390" s="2">
        <v>6.5</v>
      </c>
    </row>
    <row r="3391" spans="1:2">
      <c r="A3391" s="2">
        <v>137</v>
      </c>
      <c r="B3391" s="2">
        <v>6.4</v>
      </c>
    </row>
    <row r="3392" spans="1:2">
      <c r="A3392" s="2">
        <v>137</v>
      </c>
      <c r="B3392" s="2">
        <v>6.1</v>
      </c>
    </row>
    <row r="3393" spans="1:2">
      <c r="A3393" s="5">
        <v>137</v>
      </c>
      <c r="B3393" s="5">
        <v>6</v>
      </c>
    </row>
    <row r="3394" spans="1:2">
      <c r="A3394" s="5">
        <v>137</v>
      </c>
      <c r="B3394" s="5">
        <v>5</v>
      </c>
    </row>
    <row r="3395" spans="1:2">
      <c r="A3395" s="5">
        <v>138</v>
      </c>
      <c r="B3395" s="5">
        <v>8.6</v>
      </c>
    </row>
    <row r="3396" spans="1:2">
      <c r="A3396" s="5">
        <v>138</v>
      </c>
      <c r="B3396" s="5">
        <v>8.3000000000000007</v>
      </c>
    </row>
    <row r="3397" spans="1:2">
      <c r="A3397" s="5">
        <v>138</v>
      </c>
      <c r="B3397" s="5">
        <v>8.1</v>
      </c>
    </row>
    <row r="3398" spans="1:2">
      <c r="A3398" s="2">
        <v>138</v>
      </c>
      <c r="B3398" s="2">
        <v>8</v>
      </c>
    </row>
    <row r="3399" spans="1:2">
      <c r="A3399" s="5">
        <v>138</v>
      </c>
      <c r="B3399" s="5">
        <v>7.6</v>
      </c>
    </row>
    <row r="3400" spans="1:2">
      <c r="A3400" s="5">
        <v>138</v>
      </c>
      <c r="B3400" s="5">
        <v>7.5</v>
      </c>
    </row>
    <row r="3401" spans="1:2">
      <c r="A3401" s="2">
        <v>138</v>
      </c>
      <c r="B3401" s="2">
        <v>7.5</v>
      </c>
    </row>
    <row r="3402" spans="1:2">
      <c r="A3402" s="5">
        <v>138</v>
      </c>
      <c r="B3402" s="5">
        <v>7.4</v>
      </c>
    </row>
    <row r="3403" spans="1:2">
      <c r="A3403" s="2">
        <v>138</v>
      </c>
      <c r="B3403" s="2">
        <v>7.3</v>
      </c>
    </row>
    <row r="3404" spans="1:2">
      <c r="A3404" s="2">
        <v>138</v>
      </c>
      <c r="B3404" s="2">
        <v>7.3</v>
      </c>
    </row>
    <row r="3405" spans="1:2">
      <c r="A3405" s="5">
        <v>138</v>
      </c>
      <c r="B3405" s="5">
        <v>7.3</v>
      </c>
    </row>
    <row r="3406" spans="1:2">
      <c r="A3406" s="5">
        <v>138</v>
      </c>
      <c r="B3406" s="5">
        <v>7.2</v>
      </c>
    </row>
    <row r="3407" spans="1:2">
      <c r="A3407" s="5">
        <v>138</v>
      </c>
      <c r="B3407" s="5">
        <v>6.9</v>
      </c>
    </row>
    <row r="3408" spans="1:2">
      <c r="A3408" s="5">
        <v>138</v>
      </c>
      <c r="B3408" s="5">
        <v>6.7</v>
      </c>
    </row>
    <row r="3409" spans="1:2">
      <c r="A3409" s="5">
        <v>138</v>
      </c>
      <c r="B3409" s="5">
        <v>6.7</v>
      </c>
    </row>
    <row r="3410" spans="1:2">
      <c r="A3410" s="5">
        <v>138</v>
      </c>
      <c r="B3410" s="5">
        <v>6.3</v>
      </c>
    </row>
    <row r="3411" spans="1:2">
      <c r="A3411" s="2">
        <v>138</v>
      </c>
      <c r="B3411" s="2">
        <v>5.8</v>
      </c>
    </row>
    <row r="3412" spans="1:2">
      <c r="A3412" s="2">
        <v>138</v>
      </c>
      <c r="B3412" s="2">
        <v>5.7</v>
      </c>
    </row>
    <row r="3413" spans="1:2">
      <c r="A3413" s="5">
        <v>138</v>
      </c>
      <c r="B3413" s="5">
        <v>5.3</v>
      </c>
    </row>
    <row r="3414" spans="1:2">
      <c r="A3414" s="5">
        <v>139</v>
      </c>
      <c r="B3414" s="5">
        <v>8.1999999999999993</v>
      </c>
    </row>
    <row r="3415" spans="1:2">
      <c r="A3415" s="5">
        <v>139</v>
      </c>
      <c r="B3415" s="5">
        <v>7.8</v>
      </c>
    </row>
    <row r="3416" spans="1:2">
      <c r="A3416" s="2">
        <v>139</v>
      </c>
      <c r="B3416" s="2">
        <v>7.8</v>
      </c>
    </row>
    <row r="3417" spans="1:2">
      <c r="A3417" s="5">
        <v>139</v>
      </c>
      <c r="B3417" s="5">
        <v>7.7</v>
      </c>
    </row>
    <row r="3418" spans="1:2">
      <c r="A3418" s="5">
        <v>139</v>
      </c>
      <c r="B3418" s="5">
        <v>7.5</v>
      </c>
    </row>
    <row r="3419" spans="1:2">
      <c r="A3419" s="2">
        <v>139</v>
      </c>
      <c r="B3419" s="2">
        <v>7.4</v>
      </c>
    </row>
    <row r="3420" spans="1:2">
      <c r="A3420" s="2">
        <v>139</v>
      </c>
      <c r="B3420" s="2">
        <v>7.3</v>
      </c>
    </row>
    <row r="3421" spans="1:2">
      <c r="A3421" s="5">
        <v>139</v>
      </c>
      <c r="B3421" s="5">
        <v>7.3</v>
      </c>
    </row>
    <row r="3422" spans="1:2">
      <c r="A3422" s="5">
        <v>139</v>
      </c>
      <c r="B3422" s="5">
        <v>7.2</v>
      </c>
    </row>
    <row r="3423" spans="1:2">
      <c r="A3423" s="2">
        <v>139</v>
      </c>
      <c r="B3423" s="2">
        <v>7.2</v>
      </c>
    </row>
    <row r="3424" spans="1:2">
      <c r="A3424" s="2">
        <v>139</v>
      </c>
      <c r="B3424" s="2">
        <v>6.9</v>
      </c>
    </row>
    <row r="3425" spans="1:2">
      <c r="A3425" s="2">
        <v>139</v>
      </c>
      <c r="B3425" s="2">
        <v>6.9</v>
      </c>
    </row>
    <row r="3426" spans="1:2">
      <c r="A3426" s="2">
        <v>139</v>
      </c>
      <c r="B3426" s="2">
        <v>6.7</v>
      </c>
    </row>
    <row r="3427" spans="1:2">
      <c r="A3427" s="2">
        <v>139</v>
      </c>
      <c r="B3427" s="2">
        <v>6.7</v>
      </c>
    </row>
    <row r="3428" spans="1:2">
      <c r="A3428" s="2">
        <v>139</v>
      </c>
      <c r="B3428" s="2">
        <v>6.7</v>
      </c>
    </row>
    <row r="3429" spans="1:2">
      <c r="A3429" s="2">
        <v>139</v>
      </c>
      <c r="B3429" s="2">
        <v>6.6</v>
      </c>
    </row>
    <row r="3430" spans="1:2">
      <c r="A3430" s="2">
        <v>139</v>
      </c>
      <c r="B3430" s="2">
        <v>6.4</v>
      </c>
    </row>
    <row r="3431" spans="1:2">
      <c r="A3431" s="5">
        <v>139</v>
      </c>
      <c r="B3431" s="5">
        <v>5.7</v>
      </c>
    </row>
    <row r="3432" spans="1:2">
      <c r="A3432" s="2">
        <v>140</v>
      </c>
      <c r="B3432" s="2">
        <v>8.1999999999999993</v>
      </c>
    </row>
    <row r="3433" spans="1:2">
      <c r="A3433" s="5">
        <v>140</v>
      </c>
      <c r="B3433" s="5">
        <v>8</v>
      </c>
    </row>
    <row r="3434" spans="1:2">
      <c r="A3434" s="5">
        <v>140</v>
      </c>
      <c r="B3434" s="5">
        <v>7.8</v>
      </c>
    </row>
    <row r="3435" spans="1:2">
      <c r="A3435" s="5">
        <v>140</v>
      </c>
      <c r="B3435" s="5">
        <v>7.6</v>
      </c>
    </row>
    <row r="3436" spans="1:2">
      <c r="A3436" s="5">
        <v>140</v>
      </c>
      <c r="B3436" s="5">
        <v>7.6</v>
      </c>
    </row>
    <row r="3437" spans="1:2">
      <c r="A3437" s="2">
        <v>140</v>
      </c>
      <c r="B3437" s="2">
        <v>7.3</v>
      </c>
    </row>
    <row r="3438" spans="1:2">
      <c r="A3438" s="5">
        <v>140</v>
      </c>
      <c r="B3438" s="5">
        <v>7.3</v>
      </c>
    </row>
    <row r="3439" spans="1:2">
      <c r="A3439" s="5">
        <v>140</v>
      </c>
      <c r="B3439" s="5">
        <v>7.3</v>
      </c>
    </row>
    <row r="3440" spans="1:2">
      <c r="A3440" s="5">
        <v>140</v>
      </c>
      <c r="B3440" s="5">
        <v>7.3</v>
      </c>
    </row>
    <row r="3441" spans="1:2">
      <c r="A3441" s="2">
        <v>140</v>
      </c>
      <c r="B3441" s="2">
        <v>7.2</v>
      </c>
    </row>
    <row r="3442" spans="1:2">
      <c r="A3442" s="5">
        <v>140</v>
      </c>
      <c r="B3442" s="5">
        <v>7.2</v>
      </c>
    </row>
    <row r="3443" spans="1:2">
      <c r="A3443" s="5">
        <v>140</v>
      </c>
      <c r="B3443" s="5">
        <v>7</v>
      </c>
    </row>
    <row r="3444" spans="1:2">
      <c r="A3444" s="5">
        <v>140</v>
      </c>
      <c r="B3444" s="5">
        <v>6.6</v>
      </c>
    </row>
    <row r="3445" spans="1:2">
      <c r="A3445" s="5">
        <v>140</v>
      </c>
      <c r="B3445" s="5">
        <v>6.6</v>
      </c>
    </row>
    <row r="3446" spans="1:2">
      <c r="A3446" s="5">
        <v>140</v>
      </c>
      <c r="B3446" s="5">
        <v>6.5</v>
      </c>
    </row>
    <row r="3447" spans="1:2">
      <c r="A3447" s="2">
        <v>140</v>
      </c>
      <c r="B3447" s="2">
        <v>5.7</v>
      </c>
    </row>
    <row r="3448" spans="1:2">
      <c r="A3448" s="2">
        <v>140</v>
      </c>
      <c r="B3448" s="2">
        <v>5.4</v>
      </c>
    </row>
    <row r="3449" spans="1:2">
      <c r="A3449" s="5">
        <v>141</v>
      </c>
      <c r="B3449" s="5">
        <v>8</v>
      </c>
    </row>
    <row r="3450" spans="1:2">
      <c r="A3450" s="5">
        <v>141</v>
      </c>
      <c r="B3450" s="5">
        <v>7.9</v>
      </c>
    </row>
    <row r="3451" spans="1:2">
      <c r="A3451" s="2">
        <v>141</v>
      </c>
      <c r="B3451" s="2">
        <v>7.8</v>
      </c>
    </row>
    <row r="3452" spans="1:2">
      <c r="A3452" s="5">
        <v>141</v>
      </c>
      <c r="B3452" s="5">
        <v>7.7</v>
      </c>
    </row>
    <row r="3453" spans="1:2">
      <c r="A3453" s="2">
        <v>141</v>
      </c>
      <c r="B3453" s="2">
        <v>7.5</v>
      </c>
    </row>
    <row r="3454" spans="1:2">
      <c r="A3454" s="5">
        <v>141</v>
      </c>
      <c r="B3454" s="5">
        <v>7.4</v>
      </c>
    </row>
    <row r="3455" spans="1:2">
      <c r="A3455" s="5">
        <v>141</v>
      </c>
      <c r="B3455" s="5">
        <v>7.2</v>
      </c>
    </row>
    <row r="3456" spans="1:2">
      <c r="A3456" s="5">
        <v>141</v>
      </c>
      <c r="B3456" s="5">
        <v>7.2</v>
      </c>
    </row>
    <row r="3457" spans="1:2">
      <c r="A3457" s="2">
        <v>141</v>
      </c>
      <c r="B3457" s="2">
        <v>7.1</v>
      </c>
    </row>
    <row r="3458" spans="1:2">
      <c r="A3458" s="2">
        <v>141</v>
      </c>
      <c r="B3458" s="2">
        <v>6.9</v>
      </c>
    </row>
    <row r="3459" spans="1:2">
      <c r="A3459" s="5">
        <v>141</v>
      </c>
      <c r="B3459" s="5">
        <v>6.9</v>
      </c>
    </row>
    <row r="3460" spans="1:2">
      <c r="A3460" s="5">
        <v>141</v>
      </c>
      <c r="B3460" s="5">
        <v>6.9</v>
      </c>
    </row>
    <row r="3461" spans="1:2">
      <c r="A3461" s="5">
        <v>141</v>
      </c>
      <c r="B3461" s="5">
        <v>6.5</v>
      </c>
    </row>
    <row r="3462" spans="1:2">
      <c r="A3462" s="2">
        <v>141</v>
      </c>
      <c r="B3462" s="2">
        <v>6.5</v>
      </c>
    </row>
    <row r="3463" spans="1:2">
      <c r="A3463" s="5">
        <v>141</v>
      </c>
      <c r="B3463" s="5">
        <v>6.2</v>
      </c>
    </row>
    <row r="3464" spans="1:2">
      <c r="A3464" s="2">
        <v>142</v>
      </c>
      <c r="B3464" s="2">
        <v>9.3000000000000007</v>
      </c>
    </row>
    <row r="3465" spans="1:2">
      <c r="A3465" s="5">
        <v>142</v>
      </c>
      <c r="B3465" s="5">
        <v>8.9</v>
      </c>
    </row>
    <row r="3466" spans="1:2">
      <c r="A3466" s="5">
        <v>142</v>
      </c>
      <c r="B3466" s="5">
        <v>8.8000000000000007</v>
      </c>
    </row>
    <row r="3467" spans="1:2">
      <c r="A3467" s="5">
        <v>142</v>
      </c>
      <c r="B3467" s="5">
        <v>8.3000000000000007</v>
      </c>
    </row>
    <row r="3468" spans="1:2">
      <c r="A3468" s="2">
        <v>142</v>
      </c>
      <c r="B3468" s="2">
        <v>8</v>
      </c>
    </row>
    <row r="3469" spans="1:2">
      <c r="A3469" s="5">
        <v>142</v>
      </c>
      <c r="B3469" s="5">
        <v>7.8</v>
      </c>
    </row>
    <row r="3470" spans="1:2">
      <c r="A3470" s="5">
        <v>142</v>
      </c>
      <c r="B3470" s="5">
        <v>7.6</v>
      </c>
    </row>
    <row r="3471" spans="1:2">
      <c r="A3471" s="5">
        <v>142</v>
      </c>
      <c r="B3471" s="5">
        <v>7.3</v>
      </c>
    </row>
    <row r="3472" spans="1:2">
      <c r="A3472" s="2">
        <v>142</v>
      </c>
      <c r="B3472" s="2">
        <v>7.1</v>
      </c>
    </row>
    <row r="3473" spans="1:2">
      <c r="A3473" s="5">
        <v>142</v>
      </c>
      <c r="B3473" s="5">
        <v>6.8</v>
      </c>
    </row>
    <row r="3474" spans="1:2">
      <c r="A3474" s="2">
        <v>142</v>
      </c>
      <c r="B3474" s="2">
        <v>6.7</v>
      </c>
    </row>
    <row r="3475" spans="1:2">
      <c r="A3475" s="2">
        <v>142</v>
      </c>
      <c r="B3475" s="2">
        <v>6.7</v>
      </c>
    </row>
    <row r="3476" spans="1:2">
      <c r="A3476" s="2">
        <v>142</v>
      </c>
      <c r="B3476" s="2">
        <v>6.7</v>
      </c>
    </row>
    <row r="3477" spans="1:2">
      <c r="A3477" s="2">
        <v>142</v>
      </c>
      <c r="B3477" s="2">
        <v>6.6</v>
      </c>
    </row>
    <row r="3478" spans="1:2">
      <c r="A3478" s="5">
        <v>142</v>
      </c>
      <c r="B3478" s="5">
        <v>6.6</v>
      </c>
    </row>
    <row r="3479" spans="1:2">
      <c r="A3479" s="2">
        <v>143</v>
      </c>
      <c r="B3479" s="2">
        <v>8.1</v>
      </c>
    </row>
    <row r="3480" spans="1:2">
      <c r="A3480" s="5">
        <v>143</v>
      </c>
      <c r="B3480" s="5">
        <v>8</v>
      </c>
    </row>
    <row r="3481" spans="1:2">
      <c r="A3481" s="2">
        <v>143</v>
      </c>
      <c r="B3481" s="2">
        <v>7.8</v>
      </c>
    </row>
    <row r="3482" spans="1:2">
      <c r="A3482" s="2">
        <v>143</v>
      </c>
      <c r="B3482" s="2">
        <v>7.8</v>
      </c>
    </row>
    <row r="3483" spans="1:2">
      <c r="A3483" s="5">
        <v>143</v>
      </c>
      <c r="B3483" s="5">
        <v>7.7</v>
      </c>
    </row>
    <row r="3484" spans="1:2">
      <c r="A3484" s="2">
        <v>143</v>
      </c>
      <c r="B3484" s="2">
        <v>7.5</v>
      </c>
    </row>
    <row r="3485" spans="1:2">
      <c r="A3485" s="5">
        <v>143</v>
      </c>
      <c r="B3485" s="5">
        <v>7.4</v>
      </c>
    </row>
    <row r="3486" spans="1:2">
      <c r="A3486" s="5">
        <v>143</v>
      </c>
      <c r="B3486" s="5">
        <v>7.3</v>
      </c>
    </row>
    <row r="3487" spans="1:2">
      <c r="A3487" s="2">
        <v>143</v>
      </c>
      <c r="B3487" s="2">
        <v>7.3</v>
      </c>
    </row>
    <row r="3488" spans="1:2">
      <c r="A3488" s="2">
        <v>143</v>
      </c>
      <c r="B3488" s="2">
        <v>7.3</v>
      </c>
    </row>
    <row r="3489" spans="1:2">
      <c r="A3489" s="5">
        <v>143</v>
      </c>
      <c r="B3489" s="5">
        <v>7.2</v>
      </c>
    </row>
    <row r="3490" spans="1:2">
      <c r="A3490" s="5">
        <v>143</v>
      </c>
      <c r="B3490" s="5">
        <v>6.7</v>
      </c>
    </row>
    <row r="3491" spans="1:2">
      <c r="A3491" s="5">
        <v>143</v>
      </c>
      <c r="B3491" s="5">
        <v>6.4</v>
      </c>
    </row>
    <row r="3492" spans="1:2">
      <c r="A3492" s="2">
        <v>143</v>
      </c>
      <c r="B3492" s="2">
        <v>6.3</v>
      </c>
    </row>
    <row r="3493" spans="1:2">
      <c r="A3493" s="5">
        <v>143</v>
      </c>
      <c r="B3493" s="5">
        <v>6.2</v>
      </c>
    </row>
    <row r="3494" spans="1:2">
      <c r="A3494" s="2">
        <v>144</v>
      </c>
      <c r="B3494" s="2">
        <v>8</v>
      </c>
    </row>
    <row r="3495" spans="1:2">
      <c r="A3495" s="5">
        <v>144</v>
      </c>
      <c r="B3495" s="5">
        <v>8</v>
      </c>
    </row>
    <row r="3496" spans="1:2">
      <c r="A3496" s="2">
        <v>144</v>
      </c>
      <c r="B3496" s="2">
        <v>8</v>
      </c>
    </row>
    <row r="3497" spans="1:2">
      <c r="A3497" s="5">
        <v>144</v>
      </c>
      <c r="B3497" s="5">
        <v>7.8</v>
      </c>
    </row>
    <row r="3498" spans="1:2">
      <c r="A3498" s="2">
        <v>144</v>
      </c>
      <c r="B3498" s="2">
        <v>7.4</v>
      </c>
    </row>
    <row r="3499" spans="1:2">
      <c r="A3499" s="2">
        <v>144</v>
      </c>
      <c r="B3499" s="2">
        <v>7.3</v>
      </c>
    </row>
    <row r="3500" spans="1:2">
      <c r="A3500" s="5">
        <v>144</v>
      </c>
      <c r="B3500" s="5">
        <v>7.1</v>
      </c>
    </row>
    <row r="3501" spans="1:2">
      <c r="A3501" s="5">
        <v>144</v>
      </c>
      <c r="B3501" s="5">
        <v>7.1</v>
      </c>
    </row>
    <row r="3502" spans="1:2">
      <c r="A3502" s="5">
        <v>144</v>
      </c>
      <c r="B3502" s="5">
        <v>6.9</v>
      </c>
    </row>
    <row r="3503" spans="1:2">
      <c r="A3503" s="2">
        <v>144</v>
      </c>
      <c r="B3503" s="2">
        <v>6.9</v>
      </c>
    </row>
    <row r="3504" spans="1:2">
      <c r="A3504" s="2">
        <v>144</v>
      </c>
      <c r="B3504" s="2">
        <v>6.7</v>
      </c>
    </row>
    <row r="3505" spans="1:2">
      <c r="A3505" s="2">
        <v>144</v>
      </c>
      <c r="B3505" s="2">
        <v>6.5</v>
      </c>
    </row>
    <row r="3506" spans="1:2">
      <c r="A3506" s="5">
        <v>145</v>
      </c>
      <c r="B3506" s="5">
        <v>8.3000000000000007</v>
      </c>
    </row>
    <row r="3507" spans="1:2">
      <c r="A3507" s="2">
        <v>145</v>
      </c>
      <c r="B3507" s="2">
        <v>8.1</v>
      </c>
    </row>
    <row r="3508" spans="1:2">
      <c r="A3508" s="5">
        <v>145</v>
      </c>
      <c r="B3508" s="5">
        <v>7.8</v>
      </c>
    </row>
    <row r="3509" spans="1:2">
      <c r="A3509" s="2">
        <v>145</v>
      </c>
      <c r="B3509" s="2">
        <v>7.7</v>
      </c>
    </row>
    <row r="3510" spans="1:2">
      <c r="A3510" s="2">
        <v>145</v>
      </c>
      <c r="B3510" s="2">
        <v>7.3</v>
      </c>
    </row>
    <row r="3511" spans="1:2">
      <c r="A3511" s="2">
        <v>145</v>
      </c>
      <c r="B3511" s="2">
        <v>7.3</v>
      </c>
    </row>
    <row r="3512" spans="1:2">
      <c r="A3512" s="5">
        <v>145</v>
      </c>
      <c r="B3512" s="5">
        <v>7.3</v>
      </c>
    </row>
    <row r="3513" spans="1:2">
      <c r="A3513" s="5">
        <v>145</v>
      </c>
      <c r="B3513" s="5">
        <v>7.2</v>
      </c>
    </row>
    <row r="3514" spans="1:2">
      <c r="A3514" s="5">
        <v>145</v>
      </c>
      <c r="B3514" s="5">
        <v>6.6</v>
      </c>
    </row>
    <row r="3515" spans="1:2">
      <c r="A3515" s="2">
        <v>145</v>
      </c>
      <c r="B3515" s="2">
        <v>6.4</v>
      </c>
    </row>
    <row r="3516" spans="1:2">
      <c r="A3516" s="5">
        <v>146</v>
      </c>
      <c r="B3516" s="5">
        <v>8.6999999999999993</v>
      </c>
    </row>
    <row r="3517" spans="1:2">
      <c r="A3517" s="5">
        <v>146</v>
      </c>
      <c r="B3517" s="5">
        <v>8.1</v>
      </c>
    </row>
    <row r="3518" spans="1:2">
      <c r="A3518" s="2">
        <v>146</v>
      </c>
      <c r="B3518" s="2">
        <v>7.7</v>
      </c>
    </row>
    <row r="3519" spans="1:2">
      <c r="A3519" s="2">
        <v>146</v>
      </c>
      <c r="B3519" s="2">
        <v>7.6</v>
      </c>
    </row>
    <row r="3520" spans="1:2">
      <c r="A3520" s="2">
        <v>146</v>
      </c>
      <c r="B3520" s="2">
        <v>7.6</v>
      </c>
    </row>
    <row r="3521" spans="1:2">
      <c r="A3521" s="2">
        <v>146</v>
      </c>
      <c r="B3521" s="2">
        <v>7.6</v>
      </c>
    </row>
    <row r="3522" spans="1:2">
      <c r="A3522" s="2">
        <v>146</v>
      </c>
      <c r="B3522" s="2">
        <v>7.2</v>
      </c>
    </row>
    <row r="3523" spans="1:2">
      <c r="A3523" s="2">
        <v>146</v>
      </c>
      <c r="B3523" s="2">
        <v>7.1</v>
      </c>
    </row>
    <row r="3524" spans="1:2">
      <c r="A3524" s="2">
        <v>146</v>
      </c>
      <c r="B3524" s="2">
        <v>6.7</v>
      </c>
    </row>
    <row r="3525" spans="1:2">
      <c r="A3525" s="5">
        <v>146</v>
      </c>
      <c r="B3525" s="5">
        <v>4.3</v>
      </c>
    </row>
    <row r="3526" spans="1:2">
      <c r="A3526" s="5">
        <v>147</v>
      </c>
      <c r="B3526" s="5">
        <v>8.1999999999999993</v>
      </c>
    </row>
    <row r="3527" spans="1:2">
      <c r="A3527" s="5">
        <v>147</v>
      </c>
      <c r="B3527" s="5">
        <v>8.1</v>
      </c>
    </row>
    <row r="3528" spans="1:2">
      <c r="A3528" s="2">
        <v>147</v>
      </c>
      <c r="B3528" s="2">
        <v>8</v>
      </c>
    </row>
    <row r="3529" spans="1:2">
      <c r="A3529" s="5">
        <v>147</v>
      </c>
      <c r="B3529" s="5">
        <v>7.8</v>
      </c>
    </row>
    <row r="3530" spans="1:2">
      <c r="A3530" s="2">
        <v>147</v>
      </c>
      <c r="B3530" s="2">
        <v>7.5</v>
      </c>
    </row>
    <row r="3531" spans="1:2">
      <c r="A3531" s="5">
        <v>147</v>
      </c>
      <c r="B3531" s="5">
        <v>7.5</v>
      </c>
    </row>
    <row r="3532" spans="1:2">
      <c r="A3532" s="5">
        <v>147</v>
      </c>
      <c r="B3532" s="5">
        <v>7.5</v>
      </c>
    </row>
    <row r="3533" spans="1:2">
      <c r="A3533" s="2">
        <v>147</v>
      </c>
      <c r="B3533" s="2">
        <v>6.6</v>
      </c>
    </row>
    <row r="3534" spans="1:2">
      <c r="A3534" s="2">
        <v>148</v>
      </c>
      <c r="B3534" s="2">
        <v>8.8000000000000007</v>
      </c>
    </row>
    <row r="3535" spans="1:2">
      <c r="A3535" s="2">
        <v>148</v>
      </c>
      <c r="B3535" s="2">
        <v>8.1999999999999993</v>
      </c>
    </row>
    <row r="3536" spans="1:2">
      <c r="A3536" s="5">
        <v>148</v>
      </c>
      <c r="B3536" s="5">
        <v>8.1</v>
      </c>
    </row>
    <row r="3537" spans="1:2">
      <c r="A3537" s="2">
        <v>148</v>
      </c>
      <c r="B3537" s="2">
        <v>8</v>
      </c>
    </row>
    <row r="3538" spans="1:2">
      <c r="A3538" s="5">
        <v>148</v>
      </c>
      <c r="B3538" s="5">
        <v>7.9</v>
      </c>
    </row>
    <row r="3539" spans="1:2">
      <c r="A3539" s="5">
        <v>148</v>
      </c>
      <c r="B3539" s="5">
        <v>6.8</v>
      </c>
    </row>
    <row r="3540" spans="1:2">
      <c r="A3540" s="2">
        <v>148</v>
      </c>
      <c r="B3540" s="2">
        <v>6.8</v>
      </c>
    </row>
    <row r="3541" spans="1:2">
      <c r="A3541" s="2">
        <v>148</v>
      </c>
      <c r="B3541" s="2">
        <v>6.7</v>
      </c>
    </row>
    <row r="3542" spans="1:2">
      <c r="A3542" s="2">
        <v>148</v>
      </c>
      <c r="B3542" s="2">
        <v>6.7</v>
      </c>
    </row>
    <row r="3543" spans="1:2">
      <c r="A3543" s="5">
        <v>149</v>
      </c>
      <c r="B3543" s="5">
        <v>8.1</v>
      </c>
    </row>
    <row r="3544" spans="1:2">
      <c r="A3544" s="2">
        <v>149</v>
      </c>
      <c r="B3544" s="2">
        <v>8</v>
      </c>
    </row>
    <row r="3545" spans="1:2">
      <c r="A3545" s="5">
        <v>149</v>
      </c>
      <c r="B3545" s="5">
        <v>7.4</v>
      </c>
    </row>
    <row r="3546" spans="1:2">
      <c r="A3546" s="2">
        <v>149</v>
      </c>
      <c r="B3546" s="2">
        <v>6.9</v>
      </c>
    </row>
    <row r="3547" spans="1:2">
      <c r="A3547" s="2">
        <v>150</v>
      </c>
      <c r="B3547" s="2">
        <v>8.5</v>
      </c>
    </row>
    <row r="3548" spans="1:2">
      <c r="A3548" s="2">
        <v>150</v>
      </c>
      <c r="B3548" s="2">
        <v>7.8</v>
      </c>
    </row>
    <row r="3549" spans="1:2">
      <c r="A3549" s="5">
        <v>150</v>
      </c>
      <c r="B3549" s="5">
        <v>7.6</v>
      </c>
    </row>
    <row r="3550" spans="1:2">
      <c r="A3550" s="5">
        <v>150</v>
      </c>
      <c r="B3550" s="5">
        <v>7.4</v>
      </c>
    </row>
    <row r="3551" spans="1:2">
      <c r="A3551" s="5">
        <v>150</v>
      </c>
      <c r="B3551" s="5">
        <v>7.4</v>
      </c>
    </row>
    <row r="3552" spans="1:2">
      <c r="A3552" s="2">
        <v>150</v>
      </c>
      <c r="B3552" s="2">
        <v>7.4</v>
      </c>
    </row>
    <row r="3553" spans="1:2">
      <c r="A3553" s="5">
        <v>150</v>
      </c>
      <c r="B3553" s="5">
        <v>7</v>
      </c>
    </row>
    <row r="3554" spans="1:2">
      <c r="A3554" s="5">
        <v>150</v>
      </c>
      <c r="B3554" s="5">
        <v>6.9</v>
      </c>
    </row>
    <row r="3555" spans="1:2">
      <c r="A3555" s="2">
        <v>150</v>
      </c>
      <c r="B3555" s="2">
        <v>6.8</v>
      </c>
    </row>
    <row r="3556" spans="1:2">
      <c r="A3556" s="5">
        <v>150</v>
      </c>
      <c r="B3556" s="5">
        <v>6.7</v>
      </c>
    </row>
    <row r="3557" spans="1:2">
      <c r="A3557" s="5">
        <v>150</v>
      </c>
      <c r="B3557" s="5">
        <v>6.7</v>
      </c>
    </row>
    <row r="3558" spans="1:2">
      <c r="A3558" s="5">
        <v>150</v>
      </c>
      <c r="B3558" s="5">
        <v>6.6</v>
      </c>
    </row>
    <row r="3559" spans="1:2">
      <c r="A3559" s="5">
        <v>150</v>
      </c>
      <c r="B3559" s="5">
        <v>6.5</v>
      </c>
    </row>
    <row r="3560" spans="1:2">
      <c r="A3560" s="5">
        <v>150</v>
      </c>
      <c r="B3560" s="5">
        <v>6.1</v>
      </c>
    </row>
    <row r="3561" spans="1:2">
      <c r="A3561" s="5">
        <v>150</v>
      </c>
      <c r="B3561" s="5">
        <v>6.1</v>
      </c>
    </row>
    <row r="3562" spans="1:2">
      <c r="A3562" s="5">
        <v>150</v>
      </c>
      <c r="B3562" s="5">
        <v>6</v>
      </c>
    </row>
    <row r="3563" spans="1:2">
      <c r="A3563" s="2">
        <v>151</v>
      </c>
      <c r="B3563" s="2">
        <v>8.8000000000000007</v>
      </c>
    </row>
    <row r="3564" spans="1:2">
      <c r="A3564" s="2">
        <v>151</v>
      </c>
      <c r="B3564" s="2">
        <v>8.5</v>
      </c>
    </row>
    <row r="3565" spans="1:2">
      <c r="A3565" s="2">
        <v>151</v>
      </c>
      <c r="B3565" s="2">
        <v>8.1</v>
      </c>
    </row>
    <row r="3566" spans="1:2">
      <c r="A3566" s="2">
        <v>151</v>
      </c>
      <c r="B3566" s="2">
        <v>7.3</v>
      </c>
    </row>
    <row r="3567" spans="1:2">
      <c r="A3567" s="2">
        <v>152</v>
      </c>
      <c r="B3567" s="2">
        <v>9</v>
      </c>
    </row>
    <row r="3568" spans="1:2">
      <c r="A3568" s="5">
        <v>152</v>
      </c>
      <c r="B3568" s="5">
        <v>7.9</v>
      </c>
    </row>
    <row r="3569" spans="1:2">
      <c r="A3569" s="5">
        <v>152</v>
      </c>
      <c r="B3569" s="5">
        <v>7.7</v>
      </c>
    </row>
    <row r="3570" spans="1:2">
      <c r="A3570" s="5">
        <v>152</v>
      </c>
      <c r="B3570" s="5">
        <v>7.6</v>
      </c>
    </row>
    <row r="3571" spans="1:2">
      <c r="A3571" s="5">
        <v>152</v>
      </c>
      <c r="B3571" s="5">
        <v>6.9</v>
      </c>
    </row>
    <row r="3572" spans="1:2">
      <c r="A3572" s="5">
        <v>152</v>
      </c>
      <c r="B3572" s="5">
        <v>6.8</v>
      </c>
    </row>
    <row r="3573" spans="1:2">
      <c r="A3573" s="2">
        <v>152</v>
      </c>
      <c r="B3573" s="2">
        <v>6.7</v>
      </c>
    </row>
    <row r="3574" spans="1:2">
      <c r="A3574" s="2">
        <v>153</v>
      </c>
      <c r="B3574" s="2">
        <v>8.5</v>
      </c>
    </row>
    <row r="3575" spans="1:2">
      <c r="A3575" s="5">
        <v>153</v>
      </c>
      <c r="B3575" s="5">
        <v>8.3000000000000007</v>
      </c>
    </row>
    <row r="3576" spans="1:2">
      <c r="A3576" s="5">
        <v>153</v>
      </c>
      <c r="B3576" s="5">
        <v>8.1</v>
      </c>
    </row>
    <row r="3577" spans="1:2">
      <c r="A3577" s="5">
        <v>153</v>
      </c>
      <c r="B3577" s="5">
        <v>7.9</v>
      </c>
    </row>
    <row r="3578" spans="1:2">
      <c r="A3578" s="5">
        <v>153</v>
      </c>
      <c r="B3578" s="5">
        <v>7.5</v>
      </c>
    </row>
    <row r="3579" spans="1:2">
      <c r="A3579" s="2">
        <v>153</v>
      </c>
      <c r="B3579" s="2">
        <v>7.5</v>
      </c>
    </row>
    <row r="3580" spans="1:2">
      <c r="A3580" s="2">
        <v>153</v>
      </c>
      <c r="B3580" s="2">
        <v>7</v>
      </c>
    </row>
    <row r="3581" spans="1:2">
      <c r="A3581" s="2">
        <v>153</v>
      </c>
      <c r="B3581" s="2">
        <v>6.6</v>
      </c>
    </row>
    <row r="3582" spans="1:2">
      <c r="A3582" s="2">
        <v>153</v>
      </c>
      <c r="B3582" s="2">
        <v>6.4</v>
      </c>
    </row>
    <row r="3583" spans="1:2">
      <c r="A3583" s="2">
        <v>153</v>
      </c>
      <c r="B3583" s="2">
        <v>6</v>
      </c>
    </row>
    <row r="3584" spans="1:2">
      <c r="A3584" s="5">
        <v>154</v>
      </c>
      <c r="B3584" s="5">
        <v>8.4</v>
      </c>
    </row>
    <row r="3585" spans="1:2">
      <c r="A3585" s="2">
        <v>154</v>
      </c>
      <c r="B3585" s="2">
        <v>7.8</v>
      </c>
    </row>
    <row r="3586" spans="1:2">
      <c r="A3586" s="2">
        <v>154</v>
      </c>
      <c r="B3586" s="2">
        <v>7.7</v>
      </c>
    </row>
    <row r="3587" spans="1:2">
      <c r="A3587" s="5">
        <v>154</v>
      </c>
      <c r="B3587" s="5">
        <v>7.5</v>
      </c>
    </row>
    <row r="3588" spans="1:2">
      <c r="A3588" s="5">
        <v>154</v>
      </c>
      <c r="B3588" s="5">
        <v>7.4</v>
      </c>
    </row>
    <row r="3589" spans="1:2">
      <c r="A3589" s="5">
        <v>154</v>
      </c>
      <c r="B3589" s="5">
        <v>7.2</v>
      </c>
    </row>
    <row r="3590" spans="1:2">
      <c r="A3590" s="2">
        <v>154</v>
      </c>
      <c r="B3590" s="2">
        <v>6.9</v>
      </c>
    </row>
    <row r="3591" spans="1:2">
      <c r="A3591" s="2">
        <v>154</v>
      </c>
      <c r="B3591" s="2">
        <v>6.8</v>
      </c>
    </row>
    <row r="3592" spans="1:2">
      <c r="A3592" s="5">
        <v>154</v>
      </c>
      <c r="B3592" s="5">
        <v>6.3</v>
      </c>
    </row>
    <row r="3593" spans="1:2">
      <c r="A3593" s="2">
        <v>155</v>
      </c>
      <c r="B3593" s="2">
        <v>7.9</v>
      </c>
    </row>
    <row r="3594" spans="1:2">
      <c r="A3594" s="5">
        <v>155</v>
      </c>
      <c r="B3594" s="5">
        <v>7.5</v>
      </c>
    </row>
    <row r="3595" spans="1:2">
      <c r="A3595" s="2">
        <v>155</v>
      </c>
      <c r="B3595" s="2">
        <v>7.2</v>
      </c>
    </row>
    <row r="3596" spans="1:2">
      <c r="A3596" s="2">
        <v>155</v>
      </c>
      <c r="B3596" s="2">
        <v>6.9</v>
      </c>
    </row>
    <row r="3597" spans="1:2">
      <c r="A3597" s="2">
        <v>155</v>
      </c>
      <c r="B3597" s="2">
        <v>6.6</v>
      </c>
    </row>
    <row r="3598" spans="1:2">
      <c r="A3598" s="2">
        <v>156</v>
      </c>
      <c r="B3598" s="2">
        <v>8.1</v>
      </c>
    </row>
    <row r="3599" spans="1:2">
      <c r="A3599" s="5">
        <v>156</v>
      </c>
      <c r="B3599" s="5">
        <v>6.8</v>
      </c>
    </row>
    <row r="3600" spans="1:2">
      <c r="A3600" s="5">
        <v>156</v>
      </c>
      <c r="B3600" s="5">
        <v>6.7</v>
      </c>
    </row>
    <row r="3601" spans="1:2">
      <c r="A3601" s="2">
        <v>156</v>
      </c>
      <c r="B3601" s="2">
        <v>6.2</v>
      </c>
    </row>
    <row r="3602" spans="1:2">
      <c r="A3602" s="2">
        <v>156</v>
      </c>
      <c r="B3602" s="2">
        <v>6.2</v>
      </c>
    </row>
    <row r="3603" spans="1:2">
      <c r="A3603" s="5">
        <v>156</v>
      </c>
      <c r="B3603" s="5">
        <v>3.8</v>
      </c>
    </row>
    <row r="3604" spans="1:2">
      <c r="A3604" s="2">
        <v>157</v>
      </c>
      <c r="B3604" s="2">
        <v>7.9</v>
      </c>
    </row>
    <row r="3605" spans="1:2">
      <c r="A3605" s="5">
        <v>157</v>
      </c>
      <c r="B3605" s="5">
        <v>7.6</v>
      </c>
    </row>
    <row r="3606" spans="1:2">
      <c r="A3606" s="5">
        <v>157</v>
      </c>
      <c r="B3606" s="5">
        <v>7.4</v>
      </c>
    </row>
    <row r="3607" spans="1:2">
      <c r="A3607" s="5">
        <v>158</v>
      </c>
      <c r="B3607" s="5">
        <v>8.1</v>
      </c>
    </row>
    <row r="3608" spans="1:2">
      <c r="A3608" s="2">
        <v>158</v>
      </c>
      <c r="B3608" s="2">
        <v>7.8</v>
      </c>
    </row>
    <row r="3609" spans="1:2">
      <c r="A3609" s="2">
        <v>158</v>
      </c>
      <c r="B3609" s="2">
        <v>7.6</v>
      </c>
    </row>
    <row r="3610" spans="1:2">
      <c r="A3610" s="2">
        <v>158</v>
      </c>
      <c r="B3610" s="2">
        <v>6.4</v>
      </c>
    </row>
    <row r="3611" spans="1:2">
      <c r="A3611" s="2">
        <v>158</v>
      </c>
      <c r="B3611" s="2">
        <v>5.8</v>
      </c>
    </row>
    <row r="3612" spans="1:2">
      <c r="A3612" s="2">
        <v>159</v>
      </c>
      <c r="B3612" s="2">
        <v>7.5</v>
      </c>
    </row>
    <row r="3613" spans="1:2">
      <c r="A3613" s="2">
        <v>159</v>
      </c>
      <c r="B3613" s="2">
        <v>7.3</v>
      </c>
    </row>
    <row r="3614" spans="1:2">
      <c r="A3614" s="2">
        <v>160</v>
      </c>
      <c r="B3614" s="2">
        <v>7.5</v>
      </c>
    </row>
    <row r="3615" spans="1:2">
      <c r="A3615" s="5">
        <v>160</v>
      </c>
      <c r="B3615" s="5">
        <v>7.5</v>
      </c>
    </row>
    <row r="3616" spans="1:2">
      <c r="A3616" s="5">
        <v>160</v>
      </c>
      <c r="B3616" s="5">
        <v>6</v>
      </c>
    </row>
    <row r="3617" spans="1:2">
      <c r="A3617" s="5">
        <v>160</v>
      </c>
      <c r="B3617" s="5">
        <v>5.5</v>
      </c>
    </row>
    <row r="3618" spans="1:2">
      <c r="A3618" s="2">
        <v>161</v>
      </c>
      <c r="B3618" s="2">
        <v>8.3000000000000007</v>
      </c>
    </row>
    <row r="3619" spans="1:2">
      <c r="A3619" s="5">
        <v>161</v>
      </c>
      <c r="B3619" s="5">
        <v>8.1999999999999993</v>
      </c>
    </row>
    <row r="3620" spans="1:2">
      <c r="A3620" s="5">
        <v>161</v>
      </c>
      <c r="B3620" s="5">
        <v>7.3</v>
      </c>
    </row>
    <row r="3621" spans="1:2">
      <c r="A3621" s="5">
        <v>161</v>
      </c>
      <c r="B3621" s="5">
        <v>7.2</v>
      </c>
    </row>
    <row r="3622" spans="1:2">
      <c r="A3622" s="2">
        <v>162</v>
      </c>
      <c r="B3622" s="2">
        <v>7.7</v>
      </c>
    </row>
    <row r="3623" spans="1:2">
      <c r="A3623" s="5">
        <v>162</v>
      </c>
      <c r="B3623" s="5">
        <v>7.4</v>
      </c>
    </row>
    <row r="3624" spans="1:2">
      <c r="A3624" s="2">
        <v>163</v>
      </c>
      <c r="B3624" s="2">
        <v>7.6</v>
      </c>
    </row>
    <row r="3625" spans="1:2">
      <c r="A3625" s="2">
        <v>164</v>
      </c>
      <c r="B3625" s="2">
        <v>8.5</v>
      </c>
    </row>
    <row r="3626" spans="1:2">
      <c r="A3626" s="5">
        <v>164</v>
      </c>
      <c r="B3626" s="5">
        <v>7.6</v>
      </c>
    </row>
    <row r="3627" spans="1:2">
      <c r="A3627" s="2">
        <v>164</v>
      </c>
      <c r="B3627" s="2">
        <v>7.5</v>
      </c>
    </row>
    <row r="3628" spans="1:2">
      <c r="A3628" s="5">
        <v>164</v>
      </c>
      <c r="B3628" s="5">
        <v>7.4</v>
      </c>
    </row>
    <row r="3629" spans="1:2">
      <c r="A3629" s="5">
        <v>165</v>
      </c>
      <c r="B3629" s="5">
        <v>8.5</v>
      </c>
    </row>
    <row r="3630" spans="1:2">
      <c r="A3630" s="5">
        <v>165</v>
      </c>
      <c r="B3630" s="5">
        <v>8</v>
      </c>
    </row>
    <row r="3631" spans="1:2">
      <c r="A3631" s="2">
        <v>165</v>
      </c>
      <c r="B3631" s="2">
        <v>6.8</v>
      </c>
    </row>
    <row r="3632" spans="1:2">
      <c r="A3632" s="5">
        <v>165</v>
      </c>
      <c r="B3632" s="5">
        <v>6.6</v>
      </c>
    </row>
    <row r="3633" spans="1:2">
      <c r="A3633" s="5">
        <v>165</v>
      </c>
      <c r="B3633" s="5">
        <v>5.7</v>
      </c>
    </row>
    <row r="3634" spans="1:2">
      <c r="A3634" s="5">
        <v>166</v>
      </c>
      <c r="B3634" s="5">
        <v>7.8</v>
      </c>
    </row>
    <row r="3635" spans="1:2">
      <c r="A3635" s="2">
        <v>167</v>
      </c>
      <c r="B3635" s="2">
        <v>7.9</v>
      </c>
    </row>
    <row r="3636" spans="1:2">
      <c r="A3636" s="2">
        <v>169</v>
      </c>
      <c r="B3636" s="2">
        <v>8.6</v>
      </c>
    </row>
    <row r="3637" spans="1:2">
      <c r="A3637" s="5">
        <v>169</v>
      </c>
      <c r="B3637" s="5">
        <v>8.6</v>
      </c>
    </row>
    <row r="3638" spans="1:2">
      <c r="A3638" s="2">
        <v>169</v>
      </c>
      <c r="B3638" s="2">
        <v>7.1</v>
      </c>
    </row>
    <row r="3639" spans="1:2">
      <c r="A3639" s="5">
        <v>169</v>
      </c>
      <c r="B3639" s="5">
        <v>6.1</v>
      </c>
    </row>
    <row r="3640" spans="1:2">
      <c r="A3640" s="5">
        <v>170</v>
      </c>
      <c r="B3640" s="5">
        <v>8.3000000000000007</v>
      </c>
    </row>
    <row r="3641" spans="1:2">
      <c r="A3641" s="5">
        <v>170</v>
      </c>
      <c r="B3641" s="5">
        <v>7.9</v>
      </c>
    </row>
    <row r="3642" spans="1:2">
      <c r="A3642" s="2">
        <v>170</v>
      </c>
      <c r="B3642" s="2">
        <v>7.6</v>
      </c>
    </row>
    <row r="3643" spans="1:2">
      <c r="A3643" s="2">
        <v>170</v>
      </c>
      <c r="B3643" s="2">
        <v>7.5</v>
      </c>
    </row>
    <row r="3644" spans="1:2">
      <c r="A3644" s="5">
        <v>170</v>
      </c>
      <c r="B3644" s="5">
        <v>6.5</v>
      </c>
    </row>
    <row r="3645" spans="1:2">
      <c r="A3645" s="2">
        <v>170</v>
      </c>
      <c r="B3645" s="2">
        <v>5.6</v>
      </c>
    </row>
    <row r="3646" spans="1:2">
      <c r="A3646" s="5">
        <v>171</v>
      </c>
      <c r="B3646" s="5">
        <v>8.8000000000000007</v>
      </c>
    </row>
    <row r="3647" spans="1:2">
      <c r="A3647" s="5">
        <v>171</v>
      </c>
      <c r="B3647" s="5">
        <v>8.5</v>
      </c>
    </row>
    <row r="3648" spans="1:2">
      <c r="A3648" s="5">
        <v>171</v>
      </c>
      <c r="B3648" s="5">
        <v>7.6</v>
      </c>
    </row>
    <row r="3649" spans="1:2">
      <c r="A3649" s="5">
        <v>172</v>
      </c>
      <c r="B3649" s="5">
        <v>8.6999999999999993</v>
      </c>
    </row>
    <row r="3650" spans="1:2">
      <c r="A3650" s="2">
        <v>172</v>
      </c>
      <c r="B3650" s="2">
        <v>8.1</v>
      </c>
    </row>
    <row r="3651" spans="1:2">
      <c r="A3651" s="2">
        <v>172</v>
      </c>
      <c r="B3651" s="2">
        <v>7.7</v>
      </c>
    </row>
    <row r="3652" spans="1:2">
      <c r="A3652" s="5">
        <v>172</v>
      </c>
      <c r="B3652" s="5">
        <v>7.5</v>
      </c>
    </row>
    <row r="3653" spans="1:2">
      <c r="A3653" s="2">
        <v>172</v>
      </c>
      <c r="B3653" s="2">
        <v>5.9</v>
      </c>
    </row>
    <row r="3654" spans="1:2">
      <c r="A3654" s="5">
        <v>173</v>
      </c>
      <c r="B3654" s="5">
        <v>8.1</v>
      </c>
    </row>
    <row r="3655" spans="1:2">
      <c r="A3655" s="2">
        <v>174</v>
      </c>
      <c r="B3655" s="2">
        <v>8</v>
      </c>
    </row>
    <row r="3656" spans="1:2">
      <c r="A3656" s="2">
        <v>174</v>
      </c>
      <c r="B3656" s="2">
        <v>7.4</v>
      </c>
    </row>
    <row r="3657" spans="1:2">
      <c r="A3657" s="2">
        <v>174</v>
      </c>
      <c r="B3657" s="2">
        <v>6.6</v>
      </c>
    </row>
    <row r="3658" spans="1:2">
      <c r="A3658" s="5">
        <v>175</v>
      </c>
      <c r="B3658" s="5">
        <v>9.1999999999999993</v>
      </c>
    </row>
    <row r="3659" spans="1:2">
      <c r="A3659" s="5">
        <v>175</v>
      </c>
      <c r="B3659" s="5">
        <v>7.4</v>
      </c>
    </row>
    <row r="3660" spans="1:2">
      <c r="A3660" s="5">
        <v>176</v>
      </c>
      <c r="B3660" s="5">
        <v>7.8</v>
      </c>
    </row>
    <row r="3661" spans="1:2">
      <c r="A3661" s="5">
        <v>176</v>
      </c>
      <c r="B3661" s="5">
        <v>6.9</v>
      </c>
    </row>
    <row r="3662" spans="1:2">
      <c r="A3662" s="5">
        <v>176</v>
      </c>
      <c r="B3662" s="5">
        <v>6.1</v>
      </c>
    </row>
    <row r="3663" spans="1:2">
      <c r="A3663" s="5">
        <v>177</v>
      </c>
      <c r="B3663" s="5">
        <v>6.6</v>
      </c>
    </row>
    <row r="3664" spans="1:2">
      <c r="A3664" s="5">
        <v>177</v>
      </c>
      <c r="B3664" s="5">
        <v>6</v>
      </c>
    </row>
    <row r="3665" spans="1:2">
      <c r="A3665" s="2">
        <v>178</v>
      </c>
      <c r="B3665" s="2">
        <v>8.9</v>
      </c>
    </row>
    <row r="3666" spans="1:2">
      <c r="A3666" s="2">
        <v>178</v>
      </c>
      <c r="B3666" s="2">
        <v>8.4</v>
      </c>
    </row>
    <row r="3667" spans="1:2">
      <c r="A3667" s="5">
        <v>178</v>
      </c>
      <c r="B3667" s="5">
        <v>8.3000000000000007</v>
      </c>
    </row>
    <row r="3668" spans="1:2">
      <c r="A3668" s="2">
        <v>178</v>
      </c>
      <c r="B3668" s="2">
        <v>8.1999999999999993</v>
      </c>
    </row>
    <row r="3669" spans="1:2">
      <c r="A3669" s="2">
        <v>178</v>
      </c>
      <c r="B3669" s="2">
        <v>7.9</v>
      </c>
    </row>
    <row r="3670" spans="1:2">
      <c r="A3670" s="5">
        <v>178</v>
      </c>
      <c r="B3670" s="5">
        <v>7.7</v>
      </c>
    </row>
    <row r="3671" spans="1:2">
      <c r="A3671" s="2">
        <v>178</v>
      </c>
      <c r="B3671" s="2">
        <v>7.1</v>
      </c>
    </row>
    <row r="3672" spans="1:2">
      <c r="A3672" s="5">
        <v>180</v>
      </c>
      <c r="B3672" s="5">
        <v>8.3000000000000007</v>
      </c>
    </row>
    <row r="3673" spans="1:2">
      <c r="A3673" s="5">
        <v>181</v>
      </c>
      <c r="B3673" s="5">
        <v>8</v>
      </c>
    </row>
    <row r="3674" spans="1:2">
      <c r="A3674" s="2">
        <v>183</v>
      </c>
      <c r="B3674" s="2">
        <v>6.9</v>
      </c>
    </row>
    <row r="3675" spans="1:2">
      <c r="A3675" s="5">
        <v>184</v>
      </c>
      <c r="B3675" s="5">
        <v>7.4</v>
      </c>
    </row>
    <row r="3676" spans="1:2">
      <c r="A3676" s="5">
        <v>184</v>
      </c>
      <c r="B3676" s="5">
        <v>6.1</v>
      </c>
    </row>
    <row r="3677" spans="1:2">
      <c r="A3677" s="5">
        <v>185</v>
      </c>
      <c r="B3677" s="5">
        <v>8.9</v>
      </c>
    </row>
    <row r="3678" spans="1:2">
      <c r="A3678" s="5">
        <v>186</v>
      </c>
      <c r="B3678" s="5">
        <v>7.9</v>
      </c>
    </row>
    <row r="3679" spans="1:2">
      <c r="A3679" s="5">
        <v>186</v>
      </c>
      <c r="B3679" s="5">
        <v>6.5</v>
      </c>
    </row>
    <row r="3680" spans="1:2">
      <c r="A3680" s="5">
        <v>187</v>
      </c>
      <c r="B3680" s="5">
        <v>7.9</v>
      </c>
    </row>
    <row r="3681" spans="1:2">
      <c r="A3681" s="5">
        <v>188</v>
      </c>
      <c r="B3681" s="5">
        <v>8</v>
      </c>
    </row>
    <row r="3682" spans="1:2">
      <c r="A3682" s="5">
        <v>188</v>
      </c>
      <c r="B3682" s="5">
        <v>7.3</v>
      </c>
    </row>
    <row r="3683" spans="1:2">
      <c r="A3683" s="2">
        <v>189</v>
      </c>
      <c r="B3683" s="2">
        <v>8.5</v>
      </c>
    </row>
    <row r="3684" spans="1:2">
      <c r="A3684" s="2">
        <v>189</v>
      </c>
      <c r="B3684" s="2">
        <v>7.6</v>
      </c>
    </row>
    <row r="3685" spans="1:2">
      <c r="A3685" s="5">
        <v>190</v>
      </c>
      <c r="B3685" s="5">
        <v>7.6</v>
      </c>
    </row>
    <row r="3686" spans="1:2">
      <c r="A3686" s="2">
        <v>192</v>
      </c>
      <c r="B3686" s="2">
        <v>8.9</v>
      </c>
    </row>
    <row r="3687" spans="1:2">
      <c r="A3687" s="2">
        <v>193</v>
      </c>
      <c r="B3687" s="2">
        <v>7.9</v>
      </c>
    </row>
    <row r="3688" spans="1:2">
      <c r="A3688" s="2">
        <v>193</v>
      </c>
      <c r="B3688" s="2">
        <v>6</v>
      </c>
    </row>
    <row r="3689" spans="1:2">
      <c r="A3689" s="5">
        <v>194</v>
      </c>
      <c r="B3689" s="5">
        <v>7.7</v>
      </c>
    </row>
    <row r="3690" spans="1:2">
      <c r="A3690" s="2">
        <v>194</v>
      </c>
      <c r="B3690" s="2">
        <v>7.2</v>
      </c>
    </row>
    <row r="3691" spans="1:2">
      <c r="A3691" s="5">
        <v>195</v>
      </c>
      <c r="B3691" s="5">
        <v>7.2</v>
      </c>
    </row>
    <row r="3692" spans="1:2">
      <c r="A3692" s="2">
        <v>196</v>
      </c>
      <c r="B3692" s="2">
        <v>7.2</v>
      </c>
    </row>
    <row r="3693" spans="1:2">
      <c r="A3693" s="5">
        <v>197</v>
      </c>
      <c r="B3693" s="5">
        <v>7.6</v>
      </c>
    </row>
    <row r="3694" spans="1:2">
      <c r="A3694" s="5">
        <v>200</v>
      </c>
      <c r="B3694" s="5">
        <v>8</v>
      </c>
    </row>
    <row r="3695" spans="1:2">
      <c r="A3695" s="2">
        <v>201</v>
      </c>
      <c r="B3695" s="2">
        <v>7.2</v>
      </c>
    </row>
    <row r="3696" spans="1:2">
      <c r="A3696" s="5">
        <v>201</v>
      </c>
      <c r="B3696" s="5">
        <v>7.2</v>
      </c>
    </row>
    <row r="3697" spans="1:2">
      <c r="A3697" s="2">
        <v>201</v>
      </c>
      <c r="B3697" s="2">
        <v>7.2</v>
      </c>
    </row>
    <row r="3698" spans="1:2">
      <c r="A3698" s="5">
        <v>202</v>
      </c>
      <c r="B3698" s="5">
        <v>8.6999999999999993</v>
      </c>
    </row>
    <row r="3699" spans="1:2">
      <c r="A3699" s="2">
        <v>202</v>
      </c>
      <c r="B3699" s="2">
        <v>7.7</v>
      </c>
    </row>
    <row r="3700" spans="1:2">
      <c r="A3700" s="5">
        <v>206</v>
      </c>
      <c r="B3700" s="5">
        <v>8</v>
      </c>
    </row>
    <row r="3701" spans="1:2">
      <c r="A3701" s="2">
        <v>206</v>
      </c>
      <c r="B3701" s="2">
        <v>5.5</v>
      </c>
    </row>
    <row r="3702" spans="1:2">
      <c r="A3702" s="2">
        <v>212</v>
      </c>
      <c r="B3702" s="2">
        <v>7.1</v>
      </c>
    </row>
    <row r="3703" spans="1:2">
      <c r="A3703" s="5">
        <v>212</v>
      </c>
      <c r="B3703" s="5">
        <v>6.6</v>
      </c>
    </row>
    <row r="3704" spans="1:2">
      <c r="A3704" s="5">
        <v>215</v>
      </c>
      <c r="B3704" s="5">
        <v>8.1</v>
      </c>
    </row>
    <row r="3705" spans="1:2">
      <c r="A3705" s="5">
        <v>215</v>
      </c>
      <c r="B3705" s="5">
        <v>7.7</v>
      </c>
    </row>
    <row r="3706" spans="1:2">
      <c r="A3706" s="5">
        <v>215</v>
      </c>
      <c r="B3706" s="5">
        <v>7.6</v>
      </c>
    </row>
    <row r="3707" spans="1:2">
      <c r="A3707" s="2">
        <v>216</v>
      </c>
      <c r="B3707" s="2">
        <v>7.5</v>
      </c>
    </row>
    <row r="3708" spans="1:2">
      <c r="A3708" s="5">
        <v>219</v>
      </c>
      <c r="B3708" s="5">
        <v>7.8</v>
      </c>
    </row>
    <row r="3709" spans="1:2">
      <c r="A3709" s="5">
        <v>220</v>
      </c>
      <c r="B3709" s="5">
        <v>9</v>
      </c>
    </row>
    <row r="3710" spans="1:2">
      <c r="A3710" s="5">
        <v>220</v>
      </c>
      <c r="B3710" s="5">
        <v>5.8</v>
      </c>
    </row>
    <row r="3711" spans="1:2">
      <c r="A3711" s="5">
        <v>225</v>
      </c>
      <c r="B3711" s="5">
        <v>6.6</v>
      </c>
    </row>
    <row r="3712" spans="1:2">
      <c r="A3712" s="2">
        <v>226</v>
      </c>
      <c r="B3712" s="2">
        <v>8.1999999999999993</v>
      </c>
    </row>
    <row r="3713" spans="1:2">
      <c r="A3713" s="5">
        <v>227</v>
      </c>
      <c r="B3713" s="5">
        <v>8.4</v>
      </c>
    </row>
    <row r="3714" spans="1:2">
      <c r="A3714" s="2">
        <v>236</v>
      </c>
      <c r="B3714" s="2">
        <v>8</v>
      </c>
    </row>
    <row r="3715" spans="1:2">
      <c r="A3715" s="5">
        <v>240</v>
      </c>
      <c r="B3715" s="5">
        <v>8.1999999999999993</v>
      </c>
    </row>
    <row r="3716" spans="1:2">
      <c r="A3716" s="5">
        <v>251</v>
      </c>
      <c r="B3716" s="5">
        <v>8.4</v>
      </c>
    </row>
    <row r="3717" spans="1:2">
      <c r="A3717" s="2">
        <v>251</v>
      </c>
      <c r="B3717" s="2">
        <v>7</v>
      </c>
    </row>
    <row r="3718" spans="1:2">
      <c r="A3718" s="2">
        <v>271</v>
      </c>
      <c r="B3718" s="2">
        <v>7.7</v>
      </c>
    </row>
    <row r="3719" spans="1:2">
      <c r="A3719" s="2">
        <v>280</v>
      </c>
      <c r="B3719" s="2">
        <v>6.3</v>
      </c>
    </row>
    <row r="3720" spans="1:2">
      <c r="A3720" s="5">
        <v>289</v>
      </c>
      <c r="B3720" s="5">
        <v>8.5</v>
      </c>
    </row>
    <row r="3721" spans="1:2">
      <c r="A3721" s="2">
        <v>293</v>
      </c>
      <c r="B3721" s="2">
        <v>8.4</v>
      </c>
    </row>
    <row r="3722" spans="1:2">
      <c r="A3722" s="2">
        <v>300</v>
      </c>
      <c r="B3722" s="2">
        <v>6.6</v>
      </c>
    </row>
    <row r="3723" spans="1:2">
      <c r="A3723" s="2">
        <v>325</v>
      </c>
      <c r="B3723" s="2">
        <v>6.8</v>
      </c>
    </row>
    <row r="3724" spans="1:2">
      <c r="A3724" s="2">
        <v>330</v>
      </c>
      <c r="B3724" s="2">
        <v>8</v>
      </c>
    </row>
  </sheetData>
  <autoFilter ref="A1:B3724" xr:uid="{00000000-0009-0000-0000-000007000000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724"/>
  <sheetViews>
    <sheetView workbookViewId="0">
      <selection activeCell="D2" sqref="D2"/>
    </sheetView>
  </sheetViews>
  <sheetFormatPr defaultColWidth="9" defaultRowHeight="15"/>
  <sheetData>
    <row r="1" spans="1:9">
      <c r="A1" s="1" t="s">
        <v>17</v>
      </c>
      <c r="B1" s="1" t="s">
        <v>25</v>
      </c>
      <c r="C1" s="1" t="s">
        <v>31</v>
      </c>
      <c r="D1" s="12" t="s">
        <v>17055</v>
      </c>
      <c r="F1" s="12"/>
      <c r="I1" t="s">
        <v>17055</v>
      </c>
    </row>
    <row r="2" spans="1:9">
      <c r="A2" s="5" t="s">
        <v>3462</v>
      </c>
      <c r="B2" s="5" t="s">
        <v>3466</v>
      </c>
      <c r="C2" s="5">
        <v>7.5</v>
      </c>
      <c r="D2">
        <f>MEDIAN(C2:C3)</f>
        <v>6.95</v>
      </c>
      <c r="I2">
        <v>6.95</v>
      </c>
    </row>
    <row r="3" spans="1:9">
      <c r="A3" s="2" t="s">
        <v>10114</v>
      </c>
      <c r="B3" s="2" t="s">
        <v>3466</v>
      </c>
      <c r="C3" s="2">
        <v>6.4</v>
      </c>
      <c r="I3">
        <v>7.2</v>
      </c>
    </row>
    <row r="4" spans="1:9">
      <c r="A4" s="2" t="s">
        <v>5266</v>
      </c>
      <c r="B4" s="2" t="s">
        <v>5269</v>
      </c>
      <c r="C4" s="2">
        <v>7.2</v>
      </c>
      <c r="D4">
        <v>7.2</v>
      </c>
      <c r="I4">
        <v>7.1</v>
      </c>
    </row>
    <row r="5" spans="1:9">
      <c r="A5" s="5" t="s">
        <v>5625</v>
      </c>
      <c r="B5" s="5" t="s">
        <v>5629</v>
      </c>
      <c r="C5" s="5">
        <v>7.1</v>
      </c>
      <c r="D5">
        <v>7.1</v>
      </c>
      <c r="I5">
        <v>4.3</v>
      </c>
    </row>
    <row r="6" spans="1:9">
      <c r="A6" s="2" t="s">
        <v>16488</v>
      </c>
      <c r="B6" s="2" t="s">
        <v>16492</v>
      </c>
      <c r="C6" s="2">
        <v>4.3</v>
      </c>
      <c r="D6">
        <v>4.3</v>
      </c>
      <c r="I6">
        <v>7.3</v>
      </c>
    </row>
    <row r="7" spans="1:9">
      <c r="A7" s="5" t="s">
        <v>1884</v>
      </c>
      <c r="B7" s="5" t="s">
        <v>1888</v>
      </c>
      <c r="C7" s="5">
        <v>7.8</v>
      </c>
      <c r="D7">
        <f>MEDIAN(C7:C13)</f>
        <v>7.3</v>
      </c>
      <c r="I7">
        <v>7.4</v>
      </c>
    </row>
    <row r="8" spans="1:9">
      <c r="A8" s="2" t="s">
        <v>3097</v>
      </c>
      <c r="B8" s="2" t="s">
        <v>1888</v>
      </c>
      <c r="C8" s="2">
        <v>7.6</v>
      </c>
      <c r="I8">
        <v>8.1</v>
      </c>
    </row>
    <row r="9" spans="1:9">
      <c r="A9" s="2" t="s">
        <v>3411</v>
      </c>
      <c r="B9" s="2" t="s">
        <v>1888</v>
      </c>
      <c r="C9" s="2">
        <v>7.5</v>
      </c>
      <c r="I9">
        <v>7.5</v>
      </c>
    </row>
    <row r="10" spans="1:9">
      <c r="A10" s="5" t="s">
        <v>4514</v>
      </c>
      <c r="B10" s="5" t="s">
        <v>1888</v>
      </c>
      <c r="C10" s="5">
        <v>7.3</v>
      </c>
      <c r="I10">
        <v>7.8</v>
      </c>
    </row>
    <row r="11" spans="1:9">
      <c r="A11" s="5" t="s">
        <v>4617</v>
      </c>
      <c r="B11" s="5" t="s">
        <v>1888</v>
      </c>
      <c r="C11" s="5">
        <v>7.3</v>
      </c>
      <c r="I11">
        <v>6.5</v>
      </c>
    </row>
    <row r="12" spans="1:9">
      <c r="A12" s="5" t="s">
        <v>4882</v>
      </c>
      <c r="B12" s="5" t="s">
        <v>1888</v>
      </c>
      <c r="C12" s="5">
        <v>7.2</v>
      </c>
      <c r="I12">
        <v>6.7</v>
      </c>
    </row>
    <row r="13" spans="1:9">
      <c r="A13" s="5" t="s">
        <v>8530</v>
      </c>
      <c r="B13" s="5" t="s">
        <v>1888</v>
      </c>
      <c r="C13" s="5">
        <v>6.7</v>
      </c>
      <c r="I13">
        <v>7.3</v>
      </c>
    </row>
    <row r="14" spans="1:9">
      <c r="A14" s="5" t="s">
        <v>3936</v>
      </c>
      <c r="B14" s="5" t="s">
        <v>3940</v>
      </c>
      <c r="C14" s="5">
        <v>7.4</v>
      </c>
      <c r="D14">
        <v>7.4</v>
      </c>
      <c r="I14">
        <v>7.8</v>
      </c>
    </row>
    <row r="15" spans="1:9">
      <c r="A15" s="5" t="s">
        <v>580</v>
      </c>
      <c r="B15" s="5" t="s">
        <v>584</v>
      </c>
      <c r="C15" s="5">
        <v>8.3000000000000007</v>
      </c>
      <c r="D15">
        <f>MEDIAN(C15:C17)</f>
        <v>8.1</v>
      </c>
      <c r="I15">
        <v>8</v>
      </c>
    </row>
    <row r="16" spans="1:9">
      <c r="A16" s="5" t="s">
        <v>1025</v>
      </c>
      <c r="B16" s="5" t="s">
        <v>584</v>
      </c>
      <c r="C16" s="5">
        <v>8.1</v>
      </c>
      <c r="I16">
        <v>7.4</v>
      </c>
    </row>
    <row r="17" spans="1:9">
      <c r="A17" s="2" t="s">
        <v>4535</v>
      </c>
      <c r="B17" s="2" t="s">
        <v>584</v>
      </c>
      <c r="C17" s="2">
        <v>7.3</v>
      </c>
      <c r="I17">
        <v>7.1</v>
      </c>
    </row>
    <row r="18" spans="1:9">
      <c r="A18" s="5" t="s">
        <v>2849</v>
      </c>
      <c r="B18" s="5" t="s">
        <v>2853</v>
      </c>
      <c r="C18" s="5">
        <v>7.6</v>
      </c>
      <c r="D18">
        <f>MEDIAN(C18:C19)</f>
        <v>7.5</v>
      </c>
      <c r="I18">
        <v>7.9</v>
      </c>
    </row>
    <row r="19" spans="1:9">
      <c r="A19" s="2" t="s">
        <v>4029</v>
      </c>
      <c r="B19" s="2" t="s">
        <v>2853</v>
      </c>
      <c r="C19" s="2">
        <v>7.4</v>
      </c>
      <c r="I19">
        <v>7</v>
      </c>
    </row>
    <row r="20" spans="1:9">
      <c r="A20" s="5" t="s">
        <v>1861</v>
      </c>
      <c r="B20" s="5" t="s">
        <v>1865</v>
      </c>
      <c r="C20" s="5">
        <v>7.8</v>
      </c>
      <c r="D20">
        <f>MEDIAN(C20:C22)</f>
        <v>7.8</v>
      </c>
      <c r="I20">
        <v>8</v>
      </c>
    </row>
    <row r="21" spans="1:9">
      <c r="A21" s="5" t="s">
        <v>2011</v>
      </c>
      <c r="B21" s="5" t="s">
        <v>1865</v>
      </c>
      <c r="C21" s="5">
        <v>7.8</v>
      </c>
      <c r="I21">
        <v>6</v>
      </c>
    </row>
    <row r="22" spans="1:9">
      <c r="A22" s="5" t="s">
        <v>5881</v>
      </c>
      <c r="B22" s="5" t="s">
        <v>1865</v>
      </c>
      <c r="C22" s="5">
        <v>7.1</v>
      </c>
      <c r="I22">
        <v>7.7</v>
      </c>
    </row>
    <row r="23" spans="1:9">
      <c r="A23" s="2" t="s">
        <v>40</v>
      </c>
      <c r="B23" s="2" t="s">
        <v>44</v>
      </c>
      <c r="C23" s="2">
        <v>9.3000000000000007</v>
      </c>
      <c r="D23">
        <f>MEDIAN(C23:C3588)</f>
        <v>6.5</v>
      </c>
      <c r="I23">
        <v>7.25</v>
      </c>
    </row>
    <row r="24" spans="1:9">
      <c r="A24" s="5" t="s">
        <v>50</v>
      </c>
      <c r="B24" s="5" t="s">
        <v>44</v>
      </c>
      <c r="C24" s="5">
        <v>9.1999999999999993</v>
      </c>
      <c r="I24">
        <v>7.8</v>
      </c>
    </row>
    <row r="25" spans="1:9">
      <c r="A25" s="2" t="s">
        <v>59</v>
      </c>
      <c r="B25" s="2" t="s">
        <v>44</v>
      </c>
      <c r="C25" s="2">
        <v>9</v>
      </c>
      <c r="I25">
        <v>7.3</v>
      </c>
    </row>
    <row r="26" spans="1:9">
      <c r="A26" s="5" t="s">
        <v>64</v>
      </c>
      <c r="B26" s="5" t="s">
        <v>44</v>
      </c>
      <c r="C26" s="5">
        <v>9</v>
      </c>
      <c r="I26">
        <v>8.5</v>
      </c>
    </row>
    <row r="27" spans="1:9">
      <c r="A27" s="2" t="s">
        <v>72</v>
      </c>
      <c r="B27" s="2" t="s">
        <v>44</v>
      </c>
      <c r="C27" s="2">
        <v>8.9</v>
      </c>
      <c r="I27">
        <v>7.3</v>
      </c>
    </row>
    <row r="28" spans="1:9">
      <c r="A28" s="5" t="s">
        <v>82</v>
      </c>
      <c r="B28" s="5" t="s">
        <v>44</v>
      </c>
      <c r="C28" s="5">
        <v>8.9</v>
      </c>
      <c r="I28">
        <v>8.4</v>
      </c>
    </row>
    <row r="29" spans="1:9">
      <c r="A29" s="2" t="s">
        <v>99</v>
      </c>
      <c r="B29" s="2" t="s">
        <v>44</v>
      </c>
      <c r="C29" s="2">
        <v>8.9</v>
      </c>
      <c r="I29">
        <v>8</v>
      </c>
    </row>
    <row r="30" spans="1:9">
      <c r="A30" s="2" t="s">
        <v>115</v>
      </c>
      <c r="B30" s="2" t="s">
        <v>44</v>
      </c>
      <c r="C30" s="2">
        <v>8.8000000000000007</v>
      </c>
      <c r="I30">
        <v>7.9</v>
      </c>
    </row>
    <row r="31" spans="1:9">
      <c r="A31" s="5" t="s">
        <v>120</v>
      </c>
      <c r="B31" s="5" t="s">
        <v>44</v>
      </c>
      <c r="C31" s="5">
        <v>8.8000000000000007</v>
      </c>
      <c r="I31">
        <v>6.5</v>
      </c>
    </row>
    <row r="32" spans="1:9">
      <c r="A32" s="2" t="s">
        <v>132</v>
      </c>
      <c r="B32" s="2" t="s">
        <v>44</v>
      </c>
      <c r="C32" s="2">
        <v>8.8000000000000007</v>
      </c>
      <c r="I32">
        <v>7.2</v>
      </c>
    </row>
    <row r="33" spans="1:9">
      <c r="A33" s="5" t="s">
        <v>139</v>
      </c>
      <c r="B33" s="5" t="s">
        <v>44</v>
      </c>
      <c r="C33" s="5">
        <v>8.8000000000000007</v>
      </c>
      <c r="I33">
        <v>6.6</v>
      </c>
    </row>
    <row r="34" spans="1:9">
      <c r="A34" s="2" t="s">
        <v>146</v>
      </c>
      <c r="B34" s="2" t="s">
        <v>44</v>
      </c>
      <c r="C34" s="2">
        <v>8.8000000000000007</v>
      </c>
      <c r="I34">
        <v>7.4</v>
      </c>
    </row>
    <row r="35" spans="1:9">
      <c r="A35" s="5" t="s">
        <v>151</v>
      </c>
      <c r="B35" s="5" t="s">
        <v>44</v>
      </c>
      <c r="C35" s="5">
        <v>8.6999999999999993</v>
      </c>
      <c r="I35">
        <v>7.3</v>
      </c>
    </row>
    <row r="36" spans="1:9">
      <c r="A36" s="2" t="s">
        <v>157</v>
      </c>
      <c r="B36" s="2" t="s">
        <v>44</v>
      </c>
      <c r="C36" s="2">
        <v>8.6999999999999993</v>
      </c>
    </row>
    <row r="37" spans="1:9">
      <c r="A37" s="5" t="s">
        <v>165</v>
      </c>
      <c r="B37" s="5" t="s">
        <v>44</v>
      </c>
      <c r="C37" s="5">
        <v>8.6999999999999993</v>
      </c>
    </row>
    <row r="38" spans="1:9">
      <c r="A38" s="2" t="s">
        <v>171</v>
      </c>
      <c r="B38" s="2" t="s">
        <v>44</v>
      </c>
      <c r="C38" s="2">
        <v>8.6999999999999993</v>
      </c>
    </row>
    <row r="39" spans="1:9">
      <c r="A39" s="5" t="s">
        <v>177</v>
      </c>
      <c r="B39" s="5" t="s">
        <v>44</v>
      </c>
      <c r="C39" s="5">
        <v>8.6999999999999993</v>
      </c>
    </row>
    <row r="40" spans="1:9">
      <c r="A40" s="2" t="s">
        <v>202</v>
      </c>
      <c r="B40" s="2" t="s">
        <v>44</v>
      </c>
      <c r="C40" s="2">
        <v>8.6</v>
      </c>
    </row>
    <row r="41" spans="1:9">
      <c r="A41" s="5" t="s">
        <v>208</v>
      </c>
      <c r="B41" s="5" t="s">
        <v>44</v>
      </c>
      <c r="C41" s="5">
        <v>8.6</v>
      </c>
    </row>
    <row r="42" spans="1:9">
      <c r="A42" s="2" t="s">
        <v>212</v>
      </c>
      <c r="B42" s="2" t="s">
        <v>44</v>
      </c>
      <c r="C42" s="2">
        <v>8.6</v>
      </c>
    </row>
    <row r="43" spans="1:9">
      <c r="A43" s="5" t="s">
        <v>219</v>
      </c>
      <c r="B43" s="5" t="s">
        <v>44</v>
      </c>
      <c r="C43" s="5">
        <v>8.6</v>
      </c>
    </row>
    <row r="44" spans="1:9">
      <c r="A44" s="5" t="s">
        <v>233</v>
      </c>
      <c r="B44" s="5" t="s">
        <v>44</v>
      </c>
      <c r="C44" s="5">
        <v>8.6</v>
      </c>
    </row>
    <row r="45" spans="1:9">
      <c r="A45" s="2" t="s">
        <v>240</v>
      </c>
      <c r="B45" s="2" t="s">
        <v>44</v>
      </c>
      <c r="C45" s="2">
        <v>8.6</v>
      </c>
    </row>
    <row r="46" spans="1:9">
      <c r="A46" s="5" t="s">
        <v>247</v>
      </c>
      <c r="B46" s="5" t="s">
        <v>44</v>
      </c>
      <c r="C46" s="5">
        <v>8.6</v>
      </c>
    </row>
    <row r="47" spans="1:9">
      <c r="A47" s="2" t="s">
        <v>252</v>
      </c>
      <c r="B47" s="2" t="s">
        <v>44</v>
      </c>
      <c r="C47" s="2">
        <v>8.5</v>
      </c>
    </row>
    <row r="48" spans="1:9">
      <c r="A48" s="5" t="s">
        <v>258</v>
      </c>
      <c r="B48" s="5" t="s">
        <v>44</v>
      </c>
      <c r="C48" s="5">
        <v>8.5</v>
      </c>
    </row>
    <row r="49" spans="1:3">
      <c r="A49" s="2" t="s">
        <v>265</v>
      </c>
      <c r="B49" s="2" t="s">
        <v>44</v>
      </c>
      <c r="C49" s="2">
        <v>8.5</v>
      </c>
    </row>
    <row r="50" spans="1:3">
      <c r="A50" s="5" t="s">
        <v>270</v>
      </c>
      <c r="B50" s="5" t="s">
        <v>44</v>
      </c>
      <c r="C50" s="5">
        <v>8.5</v>
      </c>
    </row>
    <row r="51" spans="1:3">
      <c r="A51" s="2" t="s">
        <v>274</v>
      </c>
      <c r="B51" s="2" t="s">
        <v>44</v>
      </c>
      <c r="C51" s="2">
        <v>8.5</v>
      </c>
    </row>
    <row r="52" spans="1:3">
      <c r="A52" s="5" t="s">
        <v>281</v>
      </c>
      <c r="B52" s="5" t="s">
        <v>44</v>
      </c>
      <c r="C52" s="5">
        <v>8.5</v>
      </c>
    </row>
    <row r="53" spans="1:3">
      <c r="A53" s="2" t="s">
        <v>285</v>
      </c>
      <c r="B53" s="2" t="s">
        <v>44</v>
      </c>
      <c r="C53" s="2">
        <v>8.5</v>
      </c>
    </row>
    <row r="54" spans="1:3">
      <c r="A54" s="5" t="s">
        <v>290</v>
      </c>
      <c r="B54" s="5" t="s">
        <v>44</v>
      </c>
      <c r="C54" s="5">
        <v>8.5</v>
      </c>
    </row>
    <row r="55" spans="1:3">
      <c r="A55" s="2" t="s">
        <v>297</v>
      </c>
      <c r="B55" s="2" t="s">
        <v>44</v>
      </c>
      <c r="C55" s="2">
        <v>8.5</v>
      </c>
    </row>
    <row r="56" spans="1:3">
      <c r="A56" s="5" t="s">
        <v>302</v>
      </c>
      <c r="B56" s="5" t="s">
        <v>44</v>
      </c>
      <c r="C56" s="5">
        <v>8.5</v>
      </c>
    </row>
    <row r="57" spans="1:3">
      <c r="A57" s="2" t="s">
        <v>306</v>
      </c>
      <c r="B57" s="2" t="s">
        <v>44</v>
      </c>
      <c r="C57" s="2">
        <v>8.5</v>
      </c>
    </row>
    <row r="58" spans="1:3">
      <c r="A58" s="5" t="s">
        <v>313</v>
      </c>
      <c r="B58" s="5" t="s">
        <v>44</v>
      </c>
      <c r="C58" s="5">
        <v>8.5</v>
      </c>
    </row>
    <row r="59" spans="1:3">
      <c r="A59" s="2" t="s">
        <v>319</v>
      </c>
      <c r="B59" s="2" t="s">
        <v>44</v>
      </c>
      <c r="C59" s="2">
        <v>8.5</v>
      </c>
    </row>
    <row r="60" spans="1:3">
      <c r="A60" s="5" t="s">
        <v>325</v>
      </c>
      <c r="B60" s="5" t="s">
        <v>44</v>
      </c>
      <c r="C60" s="5">
        <v>8.5</v>
      </c>
    </row>
    <row r="61" spans="1:3">
      <c r="A61" s="2" t="s">
        <v>332</v>
      </c>
      <c r="B61" s="2" t="s">
        <v>44</v>
      </c>
      <c r="C61" s="2">
        <v>8.5</v>
      </c>
    </row>
    <row r="62" spans="1:3">
      <c r="A62" s="2" t="s">
        <v>347</v>
      </c>
      <c r="B62" s="2" t="s">
        <v>44</v>
      </c>
      <c r="C62" s="2">
        <v>8.5</v>
      </c>
    </row>
    <row r="63" spans="1:3">
      <c r="A63" s="5" t="s">
        <v>372</v>
      </c>
      <c r="B63" s="5" t="s">
        <v>44</v>
      </c>
      <c r="C63" s="5">
        <v>8.4</v>
      </c>
    </row>
    <row r="64" spans="1:3">
      <c r="A64" s="2" t="s">
        <v>379</v>
      </c>
      <c r="B64" s="2" t="s">
        <v>44</v>
      </c>
      <c r="C64" s="2">
        <v>8.4</v>
      </c>
    </row>
    <row r="65" spans="1:3">
      <c r="A65" s="2" t="s">
        <v>393</v>
      </c>
      <c r="B65" s="2" t="s">
        <v>44</v>
      </c>
      <c r="C65" s="2">
        <v>8.4</v>
      </c>
    </row>
    <row r="66" spans="1:3">
      <c r="A66" s="5" t="s">
        <v>397</v>
      </c>
      <c r="B66" s="5" t="s">
        <v>44</v>
      </c>
      <c r="C66" s="5">
        <v>8.4</v>
      </c>
    </row>
    <row r="67" spans="1:3">
      <c r="A67" s="5" t="s">
        <v>409</v>
      </c>
      <c r="B67" s="5" t="s">
        <v>44</v>
      </c>
      <c r="C67" s="5">
        <v>8.4</v>
      </c>
    </row>
    <row r="68" spans="1:3">
      <c r="A68" s="2" t="s">
        <v>414</v>
      </c>
      <c r="B68" s="2" t="s">
        <v>44</v>
      </c>
      <c r="C68" s="2">
        <v>8.4</v>
      </c>
    </row>
    <row r="69" spans="1:3">
      <c r="A69" s="5" t="s">
        <v>421</v>
      </c>
      <c r="B69" s="5" t="s">
        <v>44</v>
      </c>
      <c r="C69" s="5">
        <v>8.4</v>
      </c>
    </row>
    <row r="70" spans="1:3">
      <c r="A70" s="5" t="s">
        <v>436</v>
      </c>
      <c r="B70" s="5" t="s">
        <v>44</v>
      </c>
      <c r="C70" s="5">
        <v>8.4</v>
      </c>
    </row>
    <row r="71" spans="1:3">
      <c r="A71" s="5" t="s">
        <v>450</v>
      </c>
      <c r="B71" s="5" t="s">
        <v>44</v>
      </c>
      <c r="C71" s="5">
        <v>8.4</v>
      </c>
    </row>
    <row r="72" spans="1:3">
      <c r="A72" s="5" t="s">
        <v>462</v>
      </c>
      <c r="B72" s="5" t="s">
        <v>44</v>
      </c>
      <c r="C72" s="5">
        <v>8.3000000000000007</v>
      </c>
    </row>
    <row r="73" spans="1:3">
      <c r="A73" s="2" t="s">
        <v>468</v>
      </c>
      <c r="B73" s="2" t="s">
        <v>44</v>
      </c>
      <c r="C73" s="2">
        <v>8.3000000000000007</v>
      </c>
    </row>
    <row r="74" spans="1:3">
      <c r="A74" s="5" t="s">
        <v>474</v>
      </c>
      <c r="B74" s="5" t="s">
        <v>44</v>
      </c>
      <c r="C74" s="5">
        <v>8.3000000000000007</v>
      </c>
    </row>
    <row r="75" spans="1:3">
      <c r="A75" s="2" t="s">
        <v>478</v>
      </c>
      <c r="B75" s="2" t="s">
        <v>44</v>
      </c>
      <c r="C75" s="2">
        <v>8.3000000000000007</v>
      </c>
    </row>
    <row r="76" spans="1:3">
      <c r="A76" s="5" t="s">
        <v>482</v>
      </c>
      <c r="B76" s="5" t="s">
        <v>44</v>
      </c>
      <c r="C76" s="5">
        <v>8.3000000000000007</v>
      </c>
    </row>
    <row r="77" spans="1:3">
      <c r="A77" s="2" t="s">
        <v>486</v>
      </c>
      <c r="B77" s="2" t="s">
        <v>44</v>
      </c>
      <c r="C77" s="2">
        <v>8.3000000000000007</v>
      </c>
    </row>
    <row r="78" spans="1:3">
      <c r="A78" s="5" t="s">
        <v>492</v>
      </c>
      <c r="B78" s="5" t="s">
        <v>44</v>
      </c>
      <c r="C78" s="5">
        <v>8.3000000000000007</v>
      </c>
    </row>
    <row r="79" spans="1:3">
      <c r="A79" s="2" t="s">
        <v>497</v>
      </c>
      <c r="B79" s="2" t="s">
        <v>44</v>
      </c>
      <c r="C79" s="2">
        <v>8.3000000000000007</v>
      </c>
    </row>
    <row r="80" spans="1:3">
      <c r="A80" s="5" t="s">
        <v>503</v>
      </c>
      <c r="B80" s="5" t="s">
        <v>44</v>
      </c>
      <c r="C80" s="5">
        <v>8.3000000000000007</v>
      </c>
    </row>
    <row r="81" spans="1:3">
      <c r="A81" s="2" t="s">
        <v>510</v>
      </c>
      <c r="B81" s="2" t="s">
        <v>44</v>
      </c>
      <c r="C81" s="2">
        <v>8.3000000000000007</v>
      </c>
    </row>
    <row r="82" spans="1:3">
      <c r="A82" s="5" t="s">
        <v>515</v>
      </c>
      <c r="B82" s="5" t="s">
        <v>44</v>
      </c>
      <c r="C82" s="5">
        <v>8.3000000000000007</v>
      </c>
    </row>
    <row r="83" spans="1:3">
      <c r="A83" s="2" t="s">
        <v>521</v>
      </c>
      <c r="B83" s="2" t="s">
        <v>44</v>
      </c>
      <c r="C83" s="2">
        <v>8.3000000000000007</v>
      </c>
    </row>
    <row r="84" spans="1:3">
      <c r="A84" s="2" t="s">
        <v>533</v>
      </c>
      <c r="B84" s="2" t="s">
        <v>44</v>
      </c>
      <c r="C84" s="2">
        <v>8.3000000000000007</v>
      </c>
    </row>
    <row r="85" spans="1:3">
      <c r="A85" s="2" t="s">
        <v>547</v>
      </c>
      <c r="B85" s="2" t="s">
        <v>44</v>
      </c>
      <c r="C85" s="2">
        <v>8.3000000000000007</v>
      </c>
    </row>
    <row r="86" spans="1:3">
      <c r="A86" s="5" t="s">
        <v>554</v>
      </c>
      <c r="B86" s="5" t="s">
        <v>44</v>
      </c>
      <c r="C86" s="5">
        <v>8.3000000000000007</v>
      </c>
    </row>
    <row r="87" spans="1:3">
      <c r="A87" s="2" t="s">
        <v>561</v>
      </c>
      <c r="B87" s="2" t="s">
        <v>44</v>
      </c>
      <c r="C87" s="2">
        <v>8.3000000000000007</v>
      </c>
    </row>
    <row r="88" spans="1:3">
      <c r="A88" s="5" t="s">
        <v>567</v>
      </c>
      <c r="B88" s="5" t="s">
        <v>44</v>
      </c>
      <c r="C88" s="5">
        <v>8.3000000000000007</v>
      </c>
    </row>
    <row r="89" spans="1:3">
      <c r="A89" s="2" t="s">
        <v>573</v>
      </c>
      <c r="B89" s="2" t="s">
        <v>44</v>
      </c>
      <c r="C89" s="2">
        <v>8.3000000000000007</v>
      </c>
    </row>
    <row r="90" spans="1:3">
      <c r="A90" s="2" t="s">
        <v>589</v>
      </c>
      <c r="B90" s="2" t="s">
        <v>44</v>
      </c>
      <c r="C90" s="2">
        <v>8.3000000000000007</v>
      </c>
    </row>
    <row r="91" spans="1:3">
      <c r="A91" s="5" t="s">
        <v>596</v>
      </c>
      <c r="B91" s="5" t="s">
        <v>44</v>
      </c>
      <c r="C91" s="5">
        <v>8.3000000000000007</v>
      </c>
    </row>
    <row r="92" spans="1:3">
      <c r="A92" s="2" t="s">
        <v>603</v>
      </c>
      <c r="B92" s="2" t="s">
        <v>44</v>
      </c>
      <c r="C92" s="2">
        <v>8.3000000000000007</v>
      </c>
    </row>
    <row r="93" spans="1:3">
      <c r="A93" s="5" t="s">
        <v>609</v>
      </c>
      <c r="B93" s="5" t="s">
        <v>44</v>
      </c>
      <c r="C93" s="5">
        <v>8.1999999999999993</v>
      </c>
    </row>
    <row r="94" spans="1:3">
      <c r="A94" s="2" t="s">
        <v>616</v>
      </c>
      <c r="B94" s="2" t="s">
        <v>44</v>
      </c>
      <c r="C94" s="2">
        <v>8.1999999999999993</v>
      </c>
    </row>
    <row r="95" spans="1:3">
      <c r="A95" s="5" t="s">
        <v>620</v>
      </c>
      <c r="B95" s="5" t="s">
        <v>44</v>
      </c>
      <c r="C95" s="5">
        <v>8.1999999999999993</v>
      </c>
    </row>
    <row r="96" spans="1:3">
      <c r="A96" s="2" t="s">
        <v>626</v>
      </c>
      <c r="B96" s="2" t="s">
        <v>44</v>
      </c>
      <c r="C96" s="2">
        <v>8.1999999999999993</v>
      </c>
    </row>
    <row r="97" spans="1:3">
      <c r="A97" s="5" t="s">
        <v>633</v>
      </c>
      <c r="B97" s="5" t="s">
        <v>44</v>
      </c>
      <c r="C97" s="5">
        <v>8.1999999999999993</v>
      </c>
    </row>
    <row r="98" spans="1:3">
      <c r="A98" s="2" t="s">
        <v>637</v>
      </c>
      <c r="B98" s="2" t="s">
        <v>44</v>
      </c>
      <c r="C98" s="2">
        <v>8.1999999999999993</v>
      </c>
    </row>
    <row r="99" spans="1:3">
      <c r="A99" s="5" t="s">
        <v>643</v>
      </c>
      <c r="B99" s="5" t="s">
        <v>44</v>
      </c>
      <c r="C99" s="5">
        <v>8.1999999999999993</v>
      </c>
    </row>
    <row r="100" spans="1:3">
      <c r="A100" s="2" t="s">
        <v>650</v>
      </c>
      <c r="B100" s="2" t="s">
        <v>44</v>
      </c>
      <c r="C100" s="2">
        <v>8.1999999999999993</v>
      </c>
    </row>
    <row r="101" spans="1:3">
      <c r="A101" s="5" t="s">
        <v>656</v>
      </c>
      <c r="B101" s="5" t="s">
        <v>44</v>
      </c>
      <c r="C101" s="5">
        <v>8.1999999999999993</v>
      </c>
    </row>
    <row r="102" spans="1:3">
      <c r="A102" s="2" t="s">
        <v>661</v>
      </c>
      <c r="B102" s="2" t="s">
        <v>44</v>
      </c>
      <c r="C102" s="2">
        <v>8.1999999999999993</v>
      </c>
    </row>
    <row r="103" spans="1:3">
      <c r="A103" s="5" t="s">
        <v>666</v>
      </c>
      <c r="B103" s="5" t="s">
        <v>44</v>
      </c>
      <c r="C103" s="5">
        <v>8.1999999999999993</v>
      </c>
    </row>
    <row r="104" spans="1:3">
      <c r="A104" s="2" t="s">
        <v>672</v>
      </c>
      <c r="B104" s="2" t="s">
        <v>44</v>
      </c>
      <c r="C104" s="2">
        <v>8.1999999999999993</v>
      </c>
    </row>
    <row r="105" spans="1:3">
      <c r="A105" s="2" t="s">
        <v>684</v>
      </c>
      <c r="B105" s="2" t="s">
        <v>44</v>
      </c>
      <c r="C105" s="2">
        <v>8.1999999999999993</v>
      </c>
    </row>
    <row r="106" spans="1:3">
      <c r="A106" s="2" t="s">
        <v>700</v>
      </c>
      <c r="B106" s="2" t="s">
        <v>44</v>
      </c>
      <c r="C106" s="2">
        <v>8.1999999999999993</v>
      </c>
    </row>
    <row r="107" spans="1:3">
      <c r="A107" s="2" t="s">
        <v>714</v>
      </c>
      <c r="B107" s="2" t="s">
        <v>44</v>
      </c>
      <c r="C107" s="2">
        <v>8.1999999999999993</v>
      </c>
    </row>
    <row r="108" spans="1:3">
      <c r="A108" s="2" t="s">
        <v>729</v>
      </c>
      <c r="B108" s="2" t="s">
        <v>44</v>
      </c>
      <c r="C108" s="2">
        <v>8.1999999999999993</v>
      </c>
    </row>
    <row r="109" spans="1:3">
      <c r="A109" s="5" t="s">
        <v>735</v>
      </c>
      <c r="B109" s="5" t="s">
        <v>44</v>
      </c>
      <c r="C109" s="5">
        <v>8.1999999999999993</v>
      </c>
    </row>
    <row r="110" spans="1:3">
      <c r="A110" s="2" t="s">
        <v>738</v>
      </c>
      <c r="B110" s="2" t="s">
        <v>44</v>
      </c>
      <c r="C110" s="2">
        <v>8.1999999999999993</v>
      </c>
    </row>
    <row r="111" spans="1:3">
      <c r="A111" s="2" t="s">
        <v>752</v>
      </c>
      <c r="B111" s="2" t="s">
        <v>44</v>
      </c>
      <c r="C111" s="2">
        <v>8.1999999999999993</v>
      </c>
    </row>
    <row r="112" spans="1:3">
      <c r="A112" s="5" t="s">
        <v>758</v>
      </c>
      <c r="B112" s="5" t="s">
        <v>44</v>
      </c>
      <c r="C112" s="5">
        <v>8.1</v>
      </c>
    </row>
    <row r="113" spans="1:3">
      <c r="A113" s="2" t="s">
        <v>763</v>
      </c>
      <c r="B113" s="2" t="s">
        <v>44</v>
      </c>
      <c r="C113" s="2">
        <v>8.1</v>
      </c>
    </row>
    <row r="114" spans="1:3">
      <c r="A114" s="5" t="s">
        <v>768</v>
      </c>
      <c r="B114" s="5" t="s">
        <v>44</v>
      </c>
      <c r="C114" s="5">
        <v>8.1</v>
      </c>
    </row>
    <row r="115" spans="1:3">
      <c r="A115" s="2" t="s">
        <v>774</v>
      </c>
      <c r="B115" s="2" t="s">
        <v>44</v>
      </c>
      <c r="C115" s="2">
        <v>8.1</v>
      </c>
    </row>
    <row r="116" spans="1:3">
      <c r="A116" s="5" t="s">
        <v>780</v>
      </c>
      <c r="B116" s="5" t="s">
        <v>44</v>
      </c>
      <c r="C116" s="5">
        <v>8.1</v>
      </c>
    </row>
    <row r="117" spans="1:3">
      <c r="A117" s="2" t="s">
        <v>786</v>
      </c>
      <c r="B117" s="2" t="s">
        <v>44</v>
      </c>
      <c r="C117" s="2">
        <v>8.1</v>
      </c>
    </row>
    <row r="118" spans="1:3">
      <c r="A118" s="5" t="s">
        <v>790</v>
      </c>
      <c r="B118" s="5" t="s">
        <v>44</v>
      </c>
      <c r="C118" s="5">
        <v>8.1</v>
      </c>
    </row>
    <row r="119" spans="1:3">
      <c r="A119" s="2" t="s">
        <v>795</v>
      </c>
      <c r="B119" s="2" t="s">
        <v>44</v>
      </c>
      <c r="C119" s="2">
        <v>8.1</v>
      </c>
    </row>
    <row r="120" spans="1:3">
      <c r="A120" s="5" t="s">
        <v>800</v>
      </c>
      <c r="B120" s="5" t="s">
        <v>44</v>
      </c>
      <c r="C120" s="5">
        <v>8.1</v>
      </c>
    </row>
    <row r="121" spans="1:3">
      <c r="A121" s="2" t="s">
        <v>806</v>
      </c>
      <c r="B121" s="2" t="s">
        <v>44</v>
      </c>
      <c r="C121" s="2">
        <v>8.1</v>
      </c>
    </row>
    <row r="122" spans="1:3">
      <c r="A122" s="5" t="s">
        <v>812</v>
      </c>
      <c r="B122" s="5" t="s">
        <v>44</v>
      </c>
      <c r="C122" s="5">
        <v>8.1</v>
      </c>
    </row>
    <row r="123" spans="1:3">
      <c r="A123" s="2" t="s">
        <v>819</v>
      </c>
      <c r="B123" s="2" t="s">
        <v>44</v>
      </c>
      <c r="C123" s="2">
        <v>8.1</v>
      </c>
    </row>
    <row r="124" spans="1:3">
      <c r="A124" s="5" t="s">
        <v>826</v>
      </c>
      <c r="B124" s="5" t="s">
        <v>44</v>
      </c>
      <c r="C124" s="5">
        <v>8.1</v>
      </c>
    </row>
    <row r="125" spans="1:3">
      <c r="A125" s="2" t="s">
        <v>832</v>
      </c>
      <c r="B125" s="2" t="s">
        <v>44</v>
      </c>
      <c r="C125" s="2">
        <v>8.1</v>
      </c>
    </row>
    <row r="126" spans="1:3">
      <c r="A126" s="5" t="s">
        <v>837</v>
      </c>
      <c r="B126" s="5" t="s">
        <v>44</v>
      </c>
      <c r="C126" s="5">
        <v>8.1</v>
      </c>
    </row>
    <row r="127" spans="1:3">
      <c r="A127" s="2" t="s">
        <v>843</v>
      </c>
      <c r="B127" s="2" t="s">
        <v>44</v>
      </c>
      <c r="C127" s="2">
        <v>8.1</v>
      </c>
    </row>
    <row r="128" spans="1:3">
      <c r="A128" s="5" t="s">
        <v>850</v>
      </c>
      <c r="B128" s="5" t="s">
        <v>44</v>
      </c>
      <c r="C128" s="5">
        <v>8.1</v>
      </c>
    </row>
    <row r="129" spans="1:3">
      <c r="A129" s="2" t="s">
        <v>855</v>
      </c>
      <c r="B129" s="2" t="s">
        <v>44</v>
      </c>
      <c r="C129" s="2">
        <v>8.1</v>
      </c>
    </row>
    <row r="130" spans="1:3">
      <c r="A130" s="5" t="s">
        <v>860</v>
      </c>
      <c r="B130" s="5" t="s">
        <v>44</v>
      </c>
      <c r="C130" s="5">
        <v>8.1</v>
      </c>
    </row>
    <row r="131" spans="1:3">
      <c r="A131" s="2" t="s">
        <v>863</v>
      </c>
      <c r="B131" s="2" t="s">
        <v>44</v>
      </c>
      <c r="C131" s="2">
        <v>8.1</v>
      </c>
    </row>
    <row r="132" spans="1:3">
      <c r="A132" s="5" t="s">
        <v>870</v>
      </c>
      <c r="B132" s="5" t="s">
        <v>44</v>
      </c>
      <c r="C132" s="5">
        <v>8.1</v>
      </c>
    </row>
    <row r="133" spans="1:3">
      <c r="A133" s="2" t="s">
        <v>875</v>
      </c>
      <c r="B133" s="2" t="s">
        <v>44</v>
      </c>
      <c r="C133" s="2">
        <v>8.1</v>
      </c>
    </row>
    <row r="134" spans="1:3">
      <c r="A134" s="5" t="s">
        <v>882</v>
      </c>
      <c r="B134" s="5" t="s">
        <v>44</v>
      </c>
      <c r="C134" s="5">
        <v>8.1</v>
      </c>
    </row>
    <row r="135" spans="1:3">
      <c r="A135" s="2" t="s">
        <v>889</v>
      </c>
      <c r="B135" s="2" t="s">
        <v>44</v>
      </c>
      <c r="C135" s="2">
        <v>8.1</v>
      </c>
    </row>
    <row r="136" spans="1:3">
      <c r="A136" s="5" t="s">
        <v>895</v>
      </c>
      <c r="B136" s="5" t="s">
        <v>44</v>
      </c>
      <c r="C136" s="5">
        <v>8.1</v>
      </c>
    </row>
    <row r="137" spans="1:3">
      <c r="A137" s="2" t="s">
        <v>902</v>
      </c>
      <c r="B137" s="2" t="s">
        <v>44</v>
      </c>
      <c r="C137" s="2">
        <v>8.1</v>
      </c>
    </row>
    <row r="138" spans="1:3">
      <c r="A138" s="5" t="s">
        <v>909</v>
      </c>
      <c r="B138" s="5" t="s">
        <v>44</v>
      </c>
      <c r="C138" s="5">
        <v>8.1</v>
      </c>
    </row>
    <row r="139" spans="1:3">
      <c r="A139" s="2" t="s">
        <v>916</v>
      </c>
      <c r="B139" s="2" t="s">
        <v>44</v>
      </c>
      <c r="C139" s="2">
        <v>8.1</v>
      </c>
    </row>
    <row r="140" spans="1:3">
      <c r="A140" s="5" t="s">
        <v>922</v>
      </c>
      <c r="B140" s="5" t="s">
        <v>44</v>
      </c>
      <c r="C140" s="5">
        <v>8.1</v>
      </c>
    </row>
    <row r="141" spans="1:3">
      <c r="A141" s="2" t="s">
        <v>941</v>
      </c>
      <c r="B141" s="2" t="s">
        <v>44</v>
      </c>
      <c r="C141" s="2">
        <v>8.1</v>
      </c>
    </row>
    <row r="142" spans="1:3">
      <c r="A142" s="5" t="s">
        <v>960</v>
      </c>
      <c r="B142" s="5" t="s">
        <v>44</v>
      </c>
      <c r="C142" s="5">
        <v>8.1</v>
      </c>
    </row>
    <row r="143" spans="1:3">
      <c r="A143" s="2" t="s">
        <v>966</v>
      </c>
      <c r="B143" s="2" t="s">
        <v>44</v>
      </c>
      <c r="C143" s="2">
        <v>8.1</v>
      </c>
    </row>
    <row r="144" spans="1:3">
      <c r="A144" s="5" t="s">
        <v>972</v>
      </c>
      <c r="B144" s="5" t="s">
        <v>44</v>
      </c>
      <c r="C144" s="5">
        <v>8.1</v>
      </c>
    </row>
    <row r="145" spans="1:3">
      <c r="A145" s="2" t="s">
        <v>979</v>
      </c>
      <c r="B145" s="2" t="s">
        <v>44</v>
      </c>
      <c r="C145" s="2">
        <v>8.1</v>
      </c>
    </row>
    <row r="146" spans="1:3">
      <c r="A146" s="5" t="s">
        <v>984</v>
      </c>
      <c r="B146" s="5" t="s">
        <v>44</v>
      </c>
      <c r="C146" s="5">
        <v>8.1</v>
      </c>
    </row>
    <row r="147" spans="1:3">
      <c r="A147" s="2" t="s">
        <v>990</v>
      </c>
      <c r="B147" s="2" t="s">
        <v>44</v>
      </c>
      <c r="C147" s="2">
        <v>8.1</v>
      </c>
    </row>
    <row r="148" spans="1:3">
      <c r="A148" s="5" t="s">
        <v>998</v>
      </c>
      <c r="B148" s="5" t="s">
        <v>44</v>
      </c>
      <c r="C148" s="5">
        <v>8.1</v>
      </c>
    </row>
    <row r="149" spans="1:3">
      <c r="A149" s="2" t="s">
        <v>1005</v>
      </c>
      <c r="B149" s="2" t="s">
        <v>44</v>
      </c>
      <c r="C149" s="2">
        <v>8.1</v>
      </c>
    </row>
    <row r="150" spans="1:3">
      <c r="A150" s="2" t="s">
        <v>1019</v>
      </c>
      <c r="B150" s="2" t="s">
        <v>44</v>
      </c>
      <c r="C150" s="2">
        <v>8.1</v>
      </c>
    </row>
    <row r="151" spans="1:3">
      <c r="A151" s="2" t="s">
        <v>1032</v>
      </c>
      <c r="B151" s="2" t="s">
        <v>44</v>
      </c>
      <c r="C151" s="2">
        <v>8.1</v>
      </c>
    </row>
    <row r="152" spans="1:3">
      <c r="A152" s="5" t="s">
        <v>1039</v>
      </c>
      <c r="B152" s="5" t="s">
        <v>44</v>
      </c>
      <c r="C152" s="5">
        <v>8.1</v>
      </c>
    </row>
    <row r="153" spans="1:3">
      <c r="A153" s="2" t="s">
        <v>1045</v>
      </c>
      <c r="B153" s="2" t="s">
        <v>44</v>
      </c>
      <c r="C153" s="2">
        <v>8</v>
      </c>
    </row>
    <row r="154" spans="1:3">
      <c r="A154" s="5" t="s">
        <v>1050</v>
      </c>
      <c r="B154" s="5" t="s">
        <v>44</v>
      </c>
      <c r="C154" s="5">
        <v>8</v>
      </c>
    </row>
    <row r="155" spans="1:3">
      <c r="A155" s="2" t="s">
        <v>1056</v>
      </c>
      <c r="B155" s="2" t="s">
        <v>44</v>
      </c>
      <c r="C155" s="2">
        <v>8</v>
      </c>
    </row>
    <row r="156" spans="1:3">
      <c r="A156" s="5" t="s">
        <v>1063</v>
      </c>
      <c r="B156" s="5" t="s">
        <v>44</v>
      </c>
      <c r="C156" s="5">
        <v>8</v>
      </c>
    </row>
    <row r="157" spans="1:3">
      <c r="A157" s="2" t="s">
        <v>1070</v>
      </c>
      <c r="B157" s="2" t="s">
        <v>44</v>
      </c>
      <c r="C157" s="2">
        <v>8</v>
      </c>
    </row>
    <row r="158" spans="1:3">
      <c r="A158" s="5" t="s">
        <v>1075</v>
      </c>
      <c r="B158" s="5" t="s">
        <v>44</v>
      </c>
      <c r="C158" s="5">
        <v>8</v>
      </c>
    </row>
    <row r="159" spans="1:3">
      <c r="A159" s="2" t="s">
        <v>1081</v>
      </c>
      <c r="B159" s="2" t="s">
        <v>44</v>
      </c>
      <c r="C159" s="2">
        <v>8</v>
      </c>
    </row>
    <row r="160" spans="1:3">
      <c r="A160" s="5" t="s">
        <v>1087</v>
      </c>
      <c r="B160" s="5" t="s">
        <v>44</v>
      </c>
      <c r="C160" s="5">
        <v>8</v>
      </c>
    </row>
    <row r="161" spans="1:3">
      <c r="A161" s="2" t="s">
        <v>1093</v>
      </c>
      <c r="B161" s="2" t="s">
        <v>44</v>
      </c>
      <c r="C161" s="2">
        <v>8</v>
      </c>
    </row>
    <row r="162" spans="1:3">
      <c r="A162" s="5" t="s">
        <v>1099</v>
      </c>
      <c r="B162" s="5" t="s">
        <v>44</v>
      </c>
      <c r="C162" s="5">
        <v>8</v>
      </c>
    </row>
    <row r="163" spans="1:3">
      <c r="A163" s="2" t="s">
        <v>1104</v>
      </c>
      <c r="B163" s="2" t="s">
        <v>44</v>
      </c>
      <c r="C163" s="2">
        <v>8</v>
      </c>
    </row>
    <row r="164" spans="1:3">
      <c r="A164" s="5" t="s">
        <v>1108</v>
      </c>
      <c r="B164" s="5" t="s">
        <v>44</v>
      </c>
      <c r="C164" s="5">
        <v>8</v>
      </c>
    </row>
    <row r="165" spans="1:3">
      <c r="A165" s="2" t="s">
        <v>1113</v>
      </c>
      <c r="B165" s="2" t="s">
        <v>44</v>
      </c>
      <c r="C165" s="2">
        <v>8</v>
      </c>
    </row>
    <row r="166" spans="1:3">
      <c r="A166" s="5" t="s">
        <v>1118</v>
      </c>
      <c r="B166" s="5" t="s">
        <v>44</v>
      </c>
      <c r="C166" s="5">
        <v>8</v>
      </c>
    </row>
    <row r="167" spans="1:3">
      <c r="A167" s="2" t="s">
        <v>1124</v>
      </c>
      <c r="B167" s="2" t="s">
        <v>44</v>
      </c>
      <c r="C167" s="2">
        <v>8</v>
      </c>
    </row>
    <row r="168" spans="1:3">
      <c r="A168" s="5" t="s">
        <v>1130</v>
      </c>
      <c r="B168" s="5" t="s">
        <v>44</v>
      </c>
      <c r="C168" s="5">
        <v>8</v>
      </c>
    </row>
    <row r="169" spans="1:3">
      <c r="A169" s="2" t="s">
        <v>1135</v>
      </c>
      <c r="B169" s="2" t="s">
        <v>44</v>
      </c>
      <c r="C169" s="2">
        <v>8</v>
      </c>
    </row>
    <row r="170" spans="1:3">
      <c r="A170" s="5" t="s">
        <v>1142</v>
      </c>
      <c r="B170" s="5" t="s">
        <v>44</v>
      </c>
      <c r="C170" s="5">
        <v>8</v>
      </c>
    </row>
    <row r="171" spans="1:3">
      <c r="A171" s="2" t="s">
        <v>1149</v>
      </c>
      <c r="B171" s="2" t="s">
        <v>44</v>
      </c>
      <c r="C171" s="2">
        <v>8</v>
      </c>
    </row>
    <row r="172" spans="1:3">
      <c r="A172" s="5" t="s">
        <v>1155</v>
      </c>
      <c r="B172" s="5" t="s">
        <v>44</v>
      </c>
      <c r="C172" s="5">
        <v>8</v>
      </c>
    </row>
    <row r="173" spans="1:3">
      <c r="A173" s="2" t="s">
        <v>1162</v>
      </c>
      <c r="B173" s="2" t="s">
        <v>44</v>
      </c>
      <c r="C173" s="2">
        <v>8</v>
      </c>
    </row>
    <row r="174" spans="1:3">
      <c r="A174" s="5" t="s">
        <v>1168</v>
      </c>
      <c r="B174" s="5" t="s">
        <v>44</v>
      </c>
      <c r="C174" s="5">
        <v>8</v>
      </c>
    </row>
    <row r="175" spans="1:3">
      <c r="A175" s="2" t="s">
        <v>1174</v>
      </c>
      <c r="B175" s="2" t="s">
        <v>44</v>
      </c>
      <c r="C175" s="2">
        <v>8</v>
      </c>
    </row>
    <row r="176" spans="1:3">
      <c r="A176" s="5" t="s">
        <v>1179</v>
      </c>
      <c r="B176" s="5" t="s">
        <v>44</v>
      </c>
      <c r="C176" s="5">
        <v>8</v>
      </c>
    </row>
    <row r="177" spans="1:3">
      <c r="A177" s="2" t="s">
        <v>1186</v>
      </c>
      <c r="B177" s="2" t="s">
        <v>44</v>
      </c>
      <c r="C177" s="2">
        <v>8</v>
      </c>
    </row>
    <row r="178" spans="1:3">
      <c r="A178" s="5" t="s">
        <v>1192</v>
      </c>
      <c r="B178" s="5" t="s">
        <v>44</v>
      </c>
      <c r="C178" s="5">
        <v>8</v>
      </c>
    </row>
    <row r="179" spans="1:3">
      <c r="A179" s="2" t="s">
        <v>1197</v>
      </c>
      <c r="B179" s="2" t="s">
        <v>44</v>
      </c>
      <c r="C179" s="2">
        <v>8</v>
      </c>
    </row>
    <row r="180" spans="1:3">
      <c r="A180" s="5" t="s">
        <v>1204</v>
      </c>
      <c r="B180" s="5" t="s">
        <v>44</v>
      </c>
      <c r="C180" s="5">
        <v>8</v>
      </c>
    </row>
    <row r="181" spans="1:3">
      <c r="A181" s="2" t="s">
        <v>1211</v>
      </c>
      <c r="B181" s="2" t="s">
        <v>44</v>
      </c>
      <c r="C181" s="2">
        <v>8</v>
      </c>
    </row>
    <row r="182" spans="1:3">
      <c r="A182" s="5" t="s">
        <v>1217</v>
      </c>
      <c r="B182" s="5" t="s">
        <v>44</v>
      </c>
      <c r="C182" s="5">
        <v>8</v>
      </c>
    </row>
    <row r="183" spans="1:3">
      <c r="A183" s="2" t="s">
        <v>1222</v>
      </c>
      <c r="B183" s="2" t="s">
        <v>44</v>
      </c>
      <c r="C183" s="2">
        <v>8</v>
      </c>
    </row>
    <row r="184" spans="1:3">
      <c r="A184" s="5" t="s">
        <v>1228</v>
      </c>
      <c r="B184" s="5" t="s">
        <v>44</v>
      </c>
      <c r="C184" s="5">
        <v>8</v>
      </c>
    </row>
    <row r="185" spans="1:3">
      <c r="A185" s="2" t="s">
        <v>1234</v>
      </c>
      <c r="B185" s="2" t="s">
        <v>44</v>
      </c>
      <c r="C185" s="2">
        <v>8</v>
      </c>
    </row>
    <row r="186" spans="1:3">
      <c r="A186" s="5" t="s">
        <v>1241</v>
      </c>
      <c r="B186" s="5" t="s">
        <v>44</v>
      </c>
      <c r="C186" s="5">
        <v>8</v>
      </c>
    </row>
    <row r="187" spans="1:3">
      <c r="A187" s="2" t="s">
        <v>1247</v>
      </c>
      <c r="B187" s="2" t="s">
        <v>44</v>
      </c>
      <c r="C187" s="2">
        <v>8</v>
      </c>
    </row>
    <row r="188" spans="1:3">
      <c r="A188" s="5" t="s">
        <v>1252</v>
      </c>
      <c r="B188" s="5" t="s">
        <v>44</v>
      </c>
      <c r="C188" s="5">
        <v>8</v>
      </c>
    </row>
    <row r="189" spans="1:3">
      <c r="A189" s="2" t="s">
        <v>1070</v>
      </c>
      <c r="B189" s="2" t="s">
        <v>44</v>
      </c>
      <c r="C189" s="2">
        <v>8</v>
      </c>
    </row>
    <row r="190" spans="1:3">
      <c r="A190" s="5" t="s">
        <v>1258</v>
      </c>
      <c r="B190" s="5" t="s">
        <v>44</v>
      </c>
      <c r="C190" s="5">
        <v>8</v>
      </c>
    </row>
    <row r="191" spans="1:3">
      <c r="A191" s="2" t="s">
        <v>1264</v>
      </c>
      <c r="B191" s="2" t="s">
        <v>44</v>
      </c>
      <c r="C191" s="2">
        <v>8</v>
      </c>
    </row>
    <row r="192" spans="1:3">
      <c r="A192" s="5" t="s">
        <v>1271</v>
      </c>
      <c r="B192" s="5" t="s">
        <v>44</v>
      </c>
      <c r="C192" s="5">
        <v>8</v>
      </c>
    </row>
    <row r="193" spans="1:3">
      <c r="A193" s="2" t="s">
        <v>1277</v>
      </c>
      <c r="B193" s="2" t="s">
        <v>44</v>
      </c>
      <c r="C193" s="2">
        <v>8</v>
      </c>
    </row>
    <row r="194" spans="1:3">
      <c r="A194" s="2" t="s">
        <v>1293</v>
      </c>
      <c r="B194" s="2" t="s">
        <v>44</v>
      </c>
      <c r="C194" s="2">
        <v>8</v>
      </c>
    </row>
    <row r="195" spans="1:3">
      <c r="A195" s="2" t="s">
        <v>1304</v>
      </c>
      <c r="B195" s="2" t="s">
        <v>44</v>
      </c>
      <c r="C195" s="2">
        <v>8</v>
      </c>
    </row>
    <row r="196" spans="1:3">
      <c r="A196" s="5" t="s">
        <v>1311</v>
      </c>
      <c r="B196" s="5" t="s">
        <v>44</v>
      </c>
      <c r="C196" s="5">
        <v>8</v>
      </c>
    </row>
    <row r="197" spans="1:3">
      <c r="A197" s="2" t="s">
        <v>1316</v>
      </c>
      <c r="B197" s="2" t="s">
        <v>44</v>
      </c>
      <c r="C197" s="2">
        <v>8</v>
      </c>
    </row>
    <row r="198" spans="1:3">
      <c r="A198" s="5" t="s">
        <v>1322</v>
      </c>
      <c r="B198" s="5" t="s">
        <v>44</v>
      </c>
      <c r="C198" s="5">
        <v>8</v>
      </c>
    </row>
    <row r="199" spans="1:3">
      <c r="A199" s="2" t="s">
        <v>1327</v>
      </c>
      <c r="B199" s="2" t="s">
        <v>44</v>
      </c>
      <c r="C199" s="2">
        <v>8</v>
      </c>
    </row>
    <row r="200" spans="1:3">
      <c r="A200" s="2" t="s">
        <v>1340</v>
      </c>
      <c r="B200" s="2" t="s">
        <v>44</v>
      </c>
      <c r="C200" s="2">
        <v>8</v>
      </c>
    </row>
    <row r="201" spans="1:3">
      <c r="A201" s="5" t="s">
        <v>1346</v>
      </c>
      <c r="B201" s="5" t="s">
        <v>44</v>
      </c>
      <c r="C201" s="5">
        <v>8</v>
      </c>
    </row>
    <row r="202" spans="1:3">
      <c r="A202" s="2" t="s">
        <v>1365</v>
      </c>
      <c r="B202" s="2" t="s">
        <v>44</v>
      </c>
      <c r="C202" s="2">
        <v>7.9</v>
      </c>
    </row>
    <row r="203" spans="1:3">
      <c r="A203" s="5" t="s">
        <v>1371</v>
      </c>
      <c r="B203" s="5" t="s">
        <v>44</v>
      </c>
      <c r="C203" s="5">
        <v>7.9</v>
      </c>
    </row>
    <row r="204" spans="1:3">
      <c r="A204" s="2" t="s">
        <v>1375</v>
      </c>
      <c r="B204" s="2" t="s">
        <v>44</v>
      </c>
      <c r="C204" s="2">
        <v>7.9</v>
      </c>
    </row>
    <row r="205" spans="1:3">
      <c r="A205" s="5" t="s">
        <v>1380</v>
      </c>
      <c r="B205" s="5" t="s">
        <v>44</v>
      </c>
      <c r="C205" s="5">
        <v>7.9</v>
      </c>
    </row>
    <row r="206" spans="1:3">
      <c r="A206" s="2" t="s">
        <v>1387</v>
      </c>
      <c r="B206" s="2" t="s">
        <v>44</v>
      </c>
      <c r="C206" s="2">
        <v>7.9</v>
      </c>
    </row>
    <row r="207" spans="1:3">
      <c r="A207" s="5" t="s">
        <v>1391</v>
      </c>
      <c r="B207" s="5" t="s">
        <v>44</v>
      </c>
      <c r="C207" s="5">
        <v>7.9</v>
      </c>
    </row>
    <row r="208" spans="1:3">
      <c r="A208" s="2" t="s">
        <v>1394</v>
      </c>
      <c r="B208" s="2" t="s">
        <v>44</v>
      </c>
      <c r="C208" s="2">
        <v>7.9</v>
      </c>
    </row>
    <row r="209" spans="1:3">
      <c r="A209" s="5" t="s">
        <v>1400</v>
      </c>
      <c r="B209" s="5" t="s">
        <v>44</v>
      </c>
      <c r="C209" s="5">
        <v>7.9</v>
      </c>
    </row>
    <row r="210" spans="1:3">
      <c r="A210" s="2" t="s">
        <v>1406</v>
      </c>
      <c r="B210" s="2" t="s">
        <v>44</v>
      </c>
      <c r="C210" s="2">
        <v>7.9</v>
      </c>
    </row>
    <row r="211" spans="1:3">
      <c r="A211" s="5" t="s">
        <v>1412</v>
      </c>
      <c r="B211" s="5" t="s">
        <v>44</v>
      </c>
      <c r="C211" s="5">
        <v>7.9</v>
      </c>
    </row>
    <row r="212" spans="1:3">
      <c r="A212" s="2" t="s">
        <v>1417</v>
      </c>
      <c r="B212" s="2" t="s">
        <v>44</v>
      </c>
      <c r="C212" s="2">
        <v>7.9</v>
      </c>
    </row>
    <row r="213" spans="1:3">
      <c r="A213" s="5" t="s">
        <v>1423</v>
      </c>
      <c r="B213" s="5" t="s">
        <v>44</v>
      </c>
      <c r="C213" s="5">
        <v>7.9</v>
      </c>
    </row>
    <row r="214" spans="1:3">
      <c r="A214" s="2" t="s">
        <v>1427</v>
      </c>
      <c r="B214" s="2" t="s">
        <v>44</v>
      </c>
      <c r="C214" s="2">
        <v>7.9</v>
      </c>
    </row>
    <row r="215" spans="1:3">
      <c r="A215" s="5" t="s">
        <v>1434</v>
      </c>
      <c r="B215" s="5" t="s">
        <v>44</v>
      </c>
      <c r="C215" s="5">
        <v>7.9</v>
      </c>
    </row>
    <row r="216" spans="1:3">
      <c r="A216" s="5" t="s">
        <v>1450</v>
      </c>
      <c r="B216" s="5" t="s">
        <v>44</v>
      </c>
      <c r="C216" s="5">
        <v>7.9</v>
      </c>
    </row>
    <row r="217" spans="1:3">
      <c r="A217" s="2" t="s">
        <v>1454</v>
      </c>
      <c r="B217" s="2" t="s">
        <v>44</v>
      </c>
      <c r="C217" s="2">
        <v>7.9</v>
      </c>
    </row>
    <row r="218" spans="1:3">
      <c r="A218" s="5" t="s">
        <v>1460</v>
      </c>
      <c r="B218" s="5" t="s">
        <v>44</v>
      </c>
      <c r="C218" s="5">
        <v>7.9</v>
      </c>
    </row>
    <row r="219" spans="1:3">
      <c r="A219" s="2" t="s">
        <v>1467</v>
      </c>
      <c r="B219" s="2" t="s">
        <v>44</v>
      </c>
      <c r="C219" s="2">
        <v>7.9</v>
      </c>
    </row>
    <row r="220" spans="1:3">
      <c r="A220" s="5" t="s">
        <v>1474</v>
      </c>
      <c r="B220" s="5" t="s">
        <v>44</v>
      </c>
      <c r="C220" s="5">
        <v>7.9</v>
      </c>
    </row>
    <row r="221" spans="1:3">
      <c r="A221" s="2" t="s">
        <v>1480</v>
      </c>
      <c r="B221" s="2" t="s">
        <v>44</v>
      </c>
      <c r="C221" s="2">
        <v>7.9</v>
      </c>
    </row>
    <row r="222" spans="1:3">
      <c r="A222" s="5" t="s">
        <v>1486</v>
      </c>
      <c r="B222" s="5" t="s">
        <v>44</v>
      </c>
      <c r="C222" s="5">
        <v>7.9</v>
      </c>
    </row>
    <row r="223" spans="1:3">
      <c r="A223" s="2" t="s">
        <v>1491</v>
      </c>
      <c r="B223" s="2" t="s">
        <v>44</v>
      </c>
      <c r="C223" s="2">
        <v>7.9</v>
      </c>
    </row>
    <row r="224" spans="1:3">
      <c r="A224" s="5" t="s">
        <v>1497</v>
      </c>
      <c r="B224" s="5" t="s">
        <v>44</v>
      </c>
      <c r="C224" s="5">
        <v>7.9</v>
      </c>
    </row>
    <row r="225" spans="1:3">
      <c r="A225" s="2" t="s">
        <v>1502</v>
      </c>
      <c r="B225" s="2" t="s">
        <v>44</v>
      </c>
      <c r="C225" s="2">
        <v>7.9</v>
      </c>
    </row>
    <row r="226" spans="1:3">
      <c r="A226" s="5" t="s">
        <v>1454</v>
      </c>
      <c r="B226" s="5" t="s">
        <v>44</v>
      </c>
      <c r="C226" s="5">
        <v>7.9</v>
      </c>
    </row>
    <row r="227" spans="1:3">
      <c r="A227" s="2" t="s">
        <v>1506</v>
      </c>
      <c r="B227" s="2" t="s">
        <v>44</v>
      </c>
      <c r="C227" s="2">
        <v>7.9</v>
      </c>
    </row>
    <row r="228" spans="1:3">
      <c r="A228" s="5" t="s">
        <v>1513</v>
      </c>
      <c r="B228" s="5" t="s">
        <v>44</v>
      </c>
      <c r="C228" s="5">
        <v>7.9</v>
      </c>
    </row>
    <row r="229" spans="1:3">
      <c r="A229" s="2" t="s">
        <v>1519</v>
      </c>
      <c r="B229" s="2" t="s">
        <v>44</v>
      </c>
      <c r="C229" s="2">
        <v>7.9</v>
      </c>
    </row>
    <row r="230" spans="1:3">
      <c r="A230" s="5" t="s">
        <v>1525</v>
      </c>
      <c r="B230" s="5" t="s">
        <v>44</v>
      </c>
      <c r="C230" s="5">
        <v>7.9</v>
      </c>
    </row>
    <row r="231" spans="1:3">
      <c r="A231" s="5" t="s">
        <v>1538</v>
      </c>
      <c r="B231" s="5" t="s">
        <v>44</v>
      </c>
      <c r="C231" s="5">
        <v>7.9</v>
      </c>
    </row>
    <row r="232" spans="1:3">
      <c r="A232" s="2" t="s">
        <v>1543</v>
      </c>
      <c r="B232" s="2" t="s">
        <v>44</v>
      </c>
      <c r="C232" s="2">
        <v>7.9</v>
      </c>
    </row>
    <row r="233" spans="1:3">
      <c r="A233" s="5" t="s">
        <v>1561</v>
      </c>
      <c r="B233" s="5" t="s">
        <v>44</v>
      </c>
      <c r="C233" s="5">
        <v>7.9</v>
      </c>
    </row>
    <row r="234" spans="1:3">
      <c r="A234" s="2" t="s">
        <v>1567</v>
      </c>
      <c r="B234" s="2" t="s">
        <v>44</v>
      </c>
      <c r="C234" s="2">
        <v>7.9</v>
      </c>
    </row>
    <row r="235" spans="1:3">
      <c r="A235" s="5" t="s">
        <v>1573</v>
      </c>
      <c r="B235" s="5" t="s">
        <v>44</v>
      </c>
      <c r="C235" s="5">
        <v>7.9</v>
      </c>
    </row>
    <row r="236" spans="1:3">
      <c r="A236" s="5" t="s">
        <v>1586</v>
      </c>
      <c r="B236" s="5" t="s">
        <v>44</v>
      </c>
      <c r="C236" s="5">
        <v>7.9</v>
      </c>
    </row>
    <row r="237" spans="1:3">
      <c r="A237" s="2" t="s">
        <v>1593</v>
      </c>
      <c r="B237" s="2" t="s">
        <v>44</v>
      </c>
      <c r="C237" s="2">
        <v>7.9</v>
      </c>
    </row>
    <row r="238" spans="1:3">
      <c r="A238" s="5" t="s">
        <v>1598</v>
      </c>
      <c r="B238" s="5" t="s">
        <v>44</v>
      </c>
      <c r="C238" s="5">
        <v>7.9</v>
      </c>
    </row>
    <row r="239" spans="1:3">
      <c r="A239" s="5" t="s">
        <v>1612</v>
      </c>
      <c r="B239" s="5" t="s">
        <v>44</v>
      </c>
      <c r="C239" s="5">
        <v>7.9</v>
      </c>
    </row>
    <row r="240" spans="1:3">
      <c r="A240" s="2" t="s">
        <v>1618</v>
      </c>
      <c r="B240" s="2" t="s">
        <v>44</v>
      </c>
      <c r="C240" s="2">
        <v>7.9</v>
      </c>
    </row>
    <row r="241" spans="1:3">
      <c r="A241" s="5" t="s">
        <v>1623</v>
      </c>
      <c r="B241" s="5" t="s">
        <v>44</v>
      </c>
      <c r="C241" s="5">
        <v>7.9</v>
      </c>
    </row>
    <row r="242" spans="1:3">
      <c r="A242" s="5" t="s">
        <v>1519</v>
      </c>
      <c r="B242" s="5" t="s">
        <v>44</v>
      </c>
      <c r="C242" s="5">
        <v>7.9</v>
      </c>
    </row>
    <row r="243" spans="1:3">
      <c r="A243" s="2" t="s">
        <v>1652</v>
      </c>
      <c r="B243" s="2" t="s">
        <v>44</v>
      </c>
      <c r="C243" s="2">
        <v>7.9</v>
      </c>
    </row>
    <row r="244" spans="1:3">
      <c r="A244" s="5" t="s">
        <v>1658</v>
      </c>
      <c r="B244" s="5" t="s">
        <v>44</v>
      </c>
      <c r="C244" s="5">
        <v>7.8</v>
      </c>
    </row>
    <row r="245" spans="1:3">
      <c r="A245" s="2" t="s">
        <v>1663</v>
      </c>
      <c r="B245" s="2" t="s">
        <v>44</v>
      </c>
      <c r="C245" s="2">
        <v>7.8</v>
      </c>
    </row>
    <row r="246" spans="1:3">
      <c r="A246" s="5" t="s">
        <v>1666</v>
      </c>
      <c r="B246" s="5" t="s">
        <v>44</v>
      </c>
      <c r="C246" s="5">
        <v>7.8</v>
      </c>
    </row>
    <row r="247" spans="1:3">
      <c r="A247" s="2" t="s">
        <v>1670</v>
      </c>
      <c r="B247" s="2" t="s">
        <v>44</v>
      </c>
      <c r="C247" s="2">
        <v>7.8</v>
      </c>
    </row>
    <row r="248" spans="1:3">
      <c r="A248" s="5" t="s">
        <v>1674</v>
      </c>
      <c r="B248" s="5" t="s">
        <v>44</v>
      </c>
      <c r="C248" s="5">
        <v>7.8</v>
      </c>
    </row>
    <row r="249" spans="1:3">
      <c r="A249" s="2" t="s">
        <v>1681</v>
      </c>
      <c r="B249" s="2" t="s">
        <v>44</v>
      </c>
      <c r="C249" s="2">
        <v>7.8</v>
      </c>
    </row>
    <row r="250" spans="1:3">
      <c r="A250" s="5" t="s">
        <v>1685</v>
      </c>
      <c r="B250" s="5" t="s">
        <v>44</v>
      </c>
      <c r="C250" s="5">
        <v>7.8</v>
      </c>
    </row>
    <row r="251" spans="1:3">
      <c r="A251" s="2" t="s">
        <v>1690</v>
      </c>
      <c r="B251" s="2" t="s">
        <v>44</v>
      </c>
      <c r="C251" s="2">
        <v>7.8</v>
      </c>
    </row>
    <row r="252" spans="1:3">
      <c r="A252" s="5" t="s">
        <v>1695</v>
      </c>
      <c r="B252" s="5" t="s">
        <v>44</v>
      </c>
      <c r="C252" s="5">
        <v>7.8</v>
      </c>
    </row>
    <row r="253" spans="1:3">
      <c r="A253" s="2" t="s">
        <v>1701</v>
      </c>
      <c r="B253" s="2" t="s">
        <v>44</v>
      </c>
      <c r="C253" s="2">
        <v>7.8</v>
      </c>
    </row>
    <row r="254" spans="1:3">
      <c r="A254" s="5" t="s">
        <v>1705</v>
      </c>
      <c r="B254" s="5" t="s">
        <v>44</v>
      </c>
      <c r="C254" s="5">
        <v>7.8</v>
      </c>
    </row>
    <row r="255" spans="1:3">
      <c r="A255" s="2" t="s">
        <v>1710</v>
      </c>
      <c r="B255" s="2" t="s">
        <v>44</v>
      </c>
      <c r="C255" s="2">
        <v>7.8</v>
      </c>
    </row>
    <row r="256" spans="1:3">
      <c r="A256" s="5" t="s">
        <v>1714</v>
      </c>
      <c r="B256" s="5" t="s">
        <v>44</v>
      </c>
      <c r="C256" s="5">
        <v>7.8</v>
      </c>
    </row>
    <row r="257" spans="1:3">
      <c r="A257" s="2" t="s">
        <v>1720</v>
      </c>
      <c r="B257" s="2" t="s">
        <v>44</v>
      </c>
      <c r="C257" s="2">
        <v>7.8</v>
      </c>
    </row>
    <row r="258" spans="1:3">
      <c r="A258" s="2" t="s">
        <v>1732</v>
      </c>
      <c r="B258" s="2" t="s">
        <v>44</v>
      </c>
      <c r="C258" s="2">
        <v>7.8</v>
      </c>
    </row>
    <row r="259" spans="1:3">
      <c r="A259" s="5" t="s">
        <v>1737</v>
      </c>
      <c r="B259" s="5" t="s">
        <v>44</v>
      </c>
      <c r="C259" s="5">
        <v>7.8</v>
      </c>
    </row>
    <row r="260" spans="1:3">
      <c r="A260" s="2" t="s">
        <v>1743</v>
      </c>
      <c r="B260" s="2" t="s">
        <v>44</v>
      </c>
      <c r="C260" s="2">
        <v>7.8</v>
      </c>
    </row>
    <row r="261" spans="1:3">
      <c r="A261" s="5" t="s">
        <v>1749</v>
      </c>
      <c r="B261" s="5" t="s">
        <v>44</v>
      </c>
      <c r="C261" s="5">
        <v>7.8</v>
      </c>
    </row>
    <row r="262" spans="1:3">
      <c r="A262" s="2" t="s">
        <v>1753</v>
      </c>
      <c r="B262" s="2" t="s">
        <v>44</v>
      </c>
      <c r="C262" s="2">
        <v>7.8</v>
      </c>
    </row>
    <row r="263" spans="1:3">
      <c r="A263" s="5" t="s">
        <v>1759</v>
      </c>
      <c r="B263" s="5" t="s">
        <v>44</v>
      </c>
      <c r="C263" s="5">
        <v>7.8</v>
      </c>
    </row>
    <row r="264" spans="1:3">
      <c r="A264" s="2" t="s">
        <v>1763</v>
      </c>
      <c r="B264" s="2" t="s">
        <v>44</v>
      </c>
      <c r="C264" s="2">
        <v>7.8</v>
      </c>
    </row>
    <row r="265" spans="1:3">
      <c r="A265" s="5" t="s">
        <v>1769</v>
      </c>
      <c r="B265" s="5" t="s">
        <v>44</v>
      </c>
      <c r="C265" s="5">
        <v>7.8</v>
      </c>
    </row>
    <row r="266" spans="1:3">
      <c r="A266" s="2" t="s">
        <v>1774</v>
      </c>
      <c r="B266" s="2" t="s">
        <v>44</v>
      </c>
      <c r="C266" s="2">
        <v>7.8</v>
      </c>
    </row>
    <row r="267" spans="1:3">
      <c r="A267" s="2" t="s">
        <v>1786</v>
      </c>
      <c r="B267" s="2" t="s">
        <v>44</v>
      </c>
      <c r="C267" s="2">
        <v>7.8</v>
      </c>
    </row>
    <row r="268" spans="1:3">
      <c r="A268" s="5" t="s">
        <v>1791</v>
      </c>
      <c r="B268" s="5" t="s">
        <v>44</v>
      </c>
      <c r="C268" s="5">
        <v>7.8</v>
      </c>
    </row>
    <row r="269" spans="1:3">
      <c r="A269" s="2" t="s">
        <v>1797</v>
      </c>
      <c r="B269" s="2" t="s">
        <v>44</v>
      </c>
      <c r="C269" s="2">
        <v>7.8</v>
      </c>
    </row>
    <row r="270" spans="1:3">
      <c r="A270" s="5" t="s">
        <v>1802</v>
      </c>
      <c r="B270" s="5" t="s">
        <v>44</v>
      </c>
      <c r="C270" s="5">
        <v>7.8</v>
      </c>
    </row>
    <row r="271" spans="1:3">
      <c r="A271" s="2" t="s">
        <v>1807</v>
      </c>
      <c r="B271" s="2" t="s">
        <v>44</v>
      </c>
      <c r="C271" s="2">
        <v>7.8</v>
      </c>
    </row>
    <row r="272" spans="1:3">
      <c r="A272" s="5" t="s">
        <v>1812</v>
      </c>
      <c r="B272" s="5" t="s">
        <v>44</v>
      </c>
      <c r="C272" s="5">
        <v>7.8</v>
      </c>
    </row>
    <row r="273" spans="1:3">
      <c r="A273" s="2" t="s">
        <v>1817</v>
      </c>
      <c r="B273" s="2" t="s">
        <v>44</v>
      </c>
      <c r="C273" s="2">
        <v>7.8</v>
      </c>
    </row>
    <row r="274" spans="1:3">
      <c r="A274" s="5" t="s">
        <v>1822</v>
      </c>
      <c r="B274" s="5" t="s">
        <v>44</v>
      </c>
      <c r="C274" s="5">
        <v>7.8</v>
      </c>
    </row>
    <row r="275" spans="1:3">
      <c r="A275" s="2" t="s">
        <v>1670</v>
      </c>
      <c r="B275" s="2" t="s">
        <v>44</v>
      </c>
      <c r="C275" s="2">
        <v>7.8</v>
      </c>
    </row>
    <row r="276" spans="1:3">
      <c r="A276" s="5" t="s">
        <v>1827</v>
      </c>
      <c r="B276" s="5" t="s">
        <v>44</v>
      </c>
      <c r="C276" s="5">
        <v>7.8</v>
      </c>
    </row>
    <row r="277" spans="1:3">
      <c r="A277" s="2" t="s">
        <v>1832</v>
      </c>
      <c r="B277" s="2" t="s">
        <v>44</v>
      </c>
      <c r="C277" s="2">
        <v>7.8</v>
      </c>
    </row>
    <row r="278" spans="1:3">
      <c r="A278" s="5" t="s">
        <v>1838</v>
      </c>
      <c r="B278" s="5" t="s">
        <v>44</v>
      </c>
      <c r="C278" s="5">
        <v>7.8</v>
      </c>
    </row>
    <row r="279" spans="1:3">
      <c r="A279" s="2" t="s">
        <v>1842</v>
      </c>
      <c r="B279" s="2" t="s">
        <v>44</v>
      </c>
      <c r="C279" s="2">
        <v>7.8</v>
      </c>
    </row>
    <row r="280" spans="1:3">
      <c r="A280" s="5" t="s">
        <v>1848</v>
      </c>
      <c r="B280" s="5" t="s">
        <v>44</v>
      </c>
      <c r="C280" s="5">
        <v>7.8</v>
      </c>
    </row>
    <row r="281" spans="1:3">
      <c r="A281" s="2" t="s">
        <v>1855</v>
      </c>
      <c r="B281" s="2" t="s">
        <v>44</v>
      </c>
      <c r="C281" s="2">
        <v>7.8</v>
      </c>
    </row>
    <row r="282" spans="1:3">
      <c r="A282" s="5" t="s">
        <v>1875</v>
      </c>
      <c r="B282" s="5" t="s">
        <v>44</v>
      </c>
      <c r="C282" s="5">
        <v>7.8</v>
      </c>
    </row>
    <row r="283" spans="1:3">
      <c r="A283" s="2" t="s">
        <v>1878</v>
      </c>
      <c r="B283" s="2" t="s">
        <v>44</v>
      </c>
      <c r="C283" s="2">
        <v>7.8</v>
      </c>
    </row>
    <row r="284" spans="1:3">
      <c r="A284" s="2" t="s">
        <v>1892</v>
      </c>
      <c r="B284" s="2" t="s">
        <v>44</v>
      </c>
      <c r="C284" s="2">
        <v>7.8</v>
      </c>
    </row>
    <row r="285" spans="1:3">
      <c r="A285" s="5" t="s">
        <v>1895</v>
      </c>
      <c r="B285" s="5" t="s">
        <v>44</v>
      </c>
      <c r="C285" s="5">
        <v>7.8</v>
      </c>
    </row>
    <row r="286" spans="1:3">
      <c r="A286" s="2" t="s">
        <v>1901</v>
      </c>
      <c r="B286" s="2" t="s">
        <v>44</v>
      </c>
      <c r="C286" s="2">
        <v>7.8</v>
      </c>
    </row>
    <row r="287" spans="1:3">
      <c r="A287" s="2" t="s">
        <v>1914</v>
      </c>
      <c r="B287" s="2" t="s">
        <v>44</v>
      </c>
      <c r="C287" s="2">
        <v>7.8</v>
      </c>
    </row>
    <row r="288" spans="1:3">
      <c r="A288" s="5" t="s">
        <v>1918</v>
      </c>
      <c r="B288" s="5" t="s">
        <v>44</v>
      </c>
      <c r="C288" s="5">
        <v>7.8</v>
      </c>
    </row>
    <row r="289" spans="1:3">
      <c r="A289" s="2" t="s">
        <v>1924</v>
      </c>
      <c r="B289" s="2" t="s">
        <v>44</v>
      </c>
      <c r="C289" s="2">
        <v>7.8</v>
      </c>
    </row>
    <row r="290" spans="1:3">
      <c r="A290" s="5" t="s">
        <v>1930</v>
      </c>
      <c r="B290" s="5" t="s">
        <v>44</v>
      </c>
      <c r="C290" s="5">
        <v>7.8</v>
      </c>
    </row>
    <row r="291" spans="1:3">
      <c r="A291" s="2" t="s">
        <v>1935</v>
      </c>
      <c r="B291" s="2" t="s">
        <v>44</v>
      </c>
      <c r="C291" s="2">
        <v>7.8</v>
      </c>
    </row>
    <row r="292" spans="1:3">
      <c r="A292" s="5" t="s">
        <v>1940</v>
      </c>
      <c r="B292" s="5" t="s">
        <v>44</v>
      </c>
      <c r="C292" s="5">
        <v>7.8</v>
      </c>
    </row>
    <row r="293" spans="1:3">
      <c r="A293" s="2" t="s">
        <v>1947</v>
      </c>
      <c r="B293" s="2" t="s">
        <v>44</v>
      </c>
      <c r="C293" s="2">
        <v>7.8</v>
      </c>
    </row>
    <row r="294" spans="1:3">
      <c r="A294" s="5" t="s">
        <v>1954</v>
      </c>
      <c r="B294" s="5" t="s">
        <v>44</v>
      </c>
      <c r="C294" s="5">
        <v>7.8</v>
      </c>
    </row>
    <row r="295" spans="1:3">
      <c r="A295" s="2" t="s">
        <v>1961</v>
      </c>
      <c r="B295" s="2" t="s">
        <v>44</v>
      </c>
      <c r="C295" s="2">
        <v>7.8</v>
      </c>
    </row>
    <row r="296" spans="1:3">
      <c r="A296" s="5" t="s">
        <v>1968</v>
      </c>
      <c r="B296" s="5" t="s">
        <v>44</v>
      </c>
      <c r="C296" s="5">
        <v>7.8</v>
      </c>
    </row>
    <row r="297" spans="1:3">
      <c r="A297" s="2" t="s">
        <v>1973</v>
      </c>
      <c r="B297" s="2" t="s">
        <v>44</v>
      </c>
      <c r="C297" s="2">
        <v>7.8</v>
      </c>
    </row>
    <row r="298" spans="1:3">
      <c r="A298" s="5" t="s">
        <v>1979</v>
      </c>
      <c r="B298" s="5" t="s">
        <v>44</v>
      </c>
      <c r="C298" s="5">
        <v>7.8</v>
      </c>
    </row>
    <row r="299" spans="1:3">
      <c r="A299" s="2" t="s">
        <v>1663</v>
      </c>
      <c r="B299" s="2" t="s">
        <v>44</v>
      </c>
      <c r="C299" s="2">
        <v>7.8</v>
      </c>
    </row>
    <row r="300" spans="1:3">
      <c r="A300" s="5" t="s">
        <v>1986</v>
      </c>
      <c r="B300" s="5" t="s">
        <v>44</v>
      </c>
      <c r="C300" s="5">
        <v>7.8</v>
      </c>
    </row>
    <row r="301" spans="1:3">
      <c r="A301" s="2" t="s">
        <v>1993</v>
      </c>
      <c r="B301" s="2" t="s">
        <v>44</v>
      </c>
      <c r="C301" s="2">
        <v>7.8</v>
      </c>
    </row>
    <row r="302" spans="1:3">
      <c r="A302" s="5" t="s">
        <v>1999</v>
      </c>
      <c r="B302" s="5" t="s">
        <v>44</v>
      </c>
      <c r="C302" s="5">
        <v>7.8</v>
      </c>
    </row>
    <row r="303" spans="1:3">
      <c r="A303" s="2" t="s">
        <v>2004</v>
      </c>
      <c r="B303" s="2" t="s">
        <v>44</v>
      </c>
      <c r="C303" s="2">
        <v>7.8</v>
      </c>
    </row>
    <row r="304" spans="1:3">
      <c r="A304" s="2" t="s">
        <v>2016</v>
      </c>
      <c r="B304" s="2" t="s">
        <v>44</v>
      </c>
      <c r="C304" s="2">
        <v>7.8</v>
      </c>
    </row>
    <row r="305" spans="1:3">
      <c r="A305" s="5" t="s">
        <v>2023</v>
      </c>
      <c r="B305" s="5" t="s">
        <v>44</v>
      </c>
      <c r="C305" s="5">
        <v>7.8</v>
      </c>
    </row>
    <row r="306" spans="1:3">
      <c r="A306" s="2" t="s">
        <v>2030</v>
      </c>
      <c r="B306" s="2" t="s">
        <v>44</v>
      </c>
      <c r="C306" s="2">
        <v>7.8</v>
      </c>
    </row>
    <row r="307" spans="1:3">
      <c r="A307" s="5" t="s">
        <v>2038</v>
      </c>
      <c r="B307" s="5" t="s">
        <v>44</v>
      </c>
      <c r="C307" s="5">
        <v>7.8</v>
      </c>
    </row>
    <row r="308" spans="1:3">
      <c r="A308" s="2" t="s">
        <v>2043</v>
      </c>
      <c r="B308" s="2" t="s">
        <v>44</v>
      </c>
      <c r="C308" s="2">
        <v>7.8</v>
      </c>
    </row>
    <row r="309" spans="1:3">
      <c r="A309" s="5" t="s">
        <v>2048</v>
      </c>
      <c r="B309" s="5" t="s">
        <v>44</v>
      </c>
      <c r="C309" s="5">
        <v>7.8</v>
      </c>
    </row>
    <row r="310" spans="1:3">
      <c r="A310" s="5" t="s">
        <v>2062</v>
      </c>
      <c r="B310" s="5" t="s">
        <v>44</v>
      </c>
      <c r="C310" s="5">
        <v>7.8</v>
      </c>
    </row>
    <row r="311" spans="1:3">
      <c r="A311" s="2" t="s">
        <v>2069</v>
      </c>
      <c r="B311" s="2" t="s">
        <v>44</v>
      </c>
      <c r="C311" s="2">
        <v>7.8</v>
      </c>
    </row>
    <row r="312" spans="1:3">
      <c r="A312" s="5" t="s">
        <v>1827</v>
      </c>
      <c r="B312" s="5" t="s">
        <v>44</v>
      </c>
      <c r="C312" s="5">
        <v>7.8</v>
      </c>
    </row>
    <row r="313" spans="1:3">
      <c r="A313" s="2" t="s">
        <v>2090</v>
      </c>
      <c r="B313" s="2" t="s">
        <v>44</v>
      </c>
      <c r="C313" s="2">
        <v>7.8</v>
      </c>
    </row>
    <row r="314" spans="1:3">
      <c r="A314" s="5" t="s">
        <v>2097</v>
      </c>
      <c r="B314" s="5" t="s">
        <v>44</v>
      </c>
      <c r="C314" s="5">
        <v>7.8</v>
      </c>
    </row>
    <row r="315" spans="1:3">
      <c r="A315" s="2" t="s">
        <v>2104</v>
      </c>
      <c r="B315" s="2" t="s">
        <v>44</v>
      </c>
      <c r="C315" s="2">
        <v>7.8</v>
      </c>
    </row>
    <row r="316" spans="1:3">
      <c r="A316" s="5" t="s">
        <v>2108</v>
      </c>
      <c r="B316" s="5" t="s">
        <v>44</v>
      </c>
      <c r="C316" s="5">
        <v>7.7</v>
      </c>
    </row>
    <row r="317" spans="1:3">
      <c r="A317" s="2" t="s">
        <v>2113</v>
      </c>
      <c r="B317" s="2" t="s">
        <v>44</v>
      </c>
      <c r="C317" s="2">
        <v>7.7</v>
      </c>
    </row>
    <row r="318" spans="1:3">
      <c r="A318" s="5" t="s">
        <v>2119</v>
      </c>
      <c r="B318" s="5" t="s">
        <v>44</v>
      </c>
      <c r="C318" s="5">
        <v>7.7</v>
      </c>
    </row>
    <row r="319" spans="1:3">
      <c r="A319" s="2" t="s">
        <v>2123</v>
      </c>
      <c r="B319" s="2" t="s">
        <v>44</v>
      </c>
      <c r="C319" s="2">
        <v>7.7</v>
      </c>
    </row>
    <row r="320" spans="1:3">
      <c r="A320" s="5" t="s">
        <v>2128</v>
      </c>
      <c r="B320" s="5" t="s">
        <v>44</v>
      </c>
      <c r="C320" s="5">
        <v>7.7</v>
      </c>
    </row>
    <row r="321" spans="1:3">
      <c r="A321" s="2" t="s">
        <v>2133</v>
      </c>
      <c r="B321" s="2" t="s">
        <v>44</v>
      </c>
      <c r="C321" s="2">
        <v>7.7</v>
      </c>
    </row>
    <row r="322" spans="1:3">
      <c r="A322" s="5" t="s">
        <v>2137</v>
      </c>
      <c r="B322" s="5" t="s">
        <v>44</v>
      </c>
      <c r="C322" s="5">
        <v>7.7</v>
      </c>
    </row>
    <row r="323" spans="1:3">
      <c r="A323" s="2" t="s">
        <v>2141</v>
      </c>
      <c r="B323" s="2" t="s">
        <v>44</v>
      </c>
      <c r="C323" s="2">
        <v>7.7</v>
      </c>
    </row>
    <row r="324" spans="1:3">
      <c r="A324" s="5" t="s">
        <v>2145</v>
      </c>
      <c r="B324" s="5" t="s">
        <v>44</v>
      </c>
      <c r="C324" s="5">
        <v>7.7</v>
      </c>
    </row>
    <row r="325" spans="1:3">
      <c r="A325" s="2" t="s">
        <v>2151</v>
      </c>
      <c r="B325" s="2" t="s">
        <v>44</v>
      </c>
      <c r="C325" s="2">
        <v>7.7</v>
      </c>
    </row>
    <row r="326" spans="1:3">
      <c r="A326" s="5" t="s">
        <v>2157</v>
      </c>
      <c r="B326" s="5" t="s">
        <v>44</v>
      </c>
      <c r="C326" s="5">
        <v>7.7</v>
      </c>
    </row>
    <row r="327" spans="1:3">
      <c r="A327" s="2" t="s">
        <v>2160</v>
      </c>
      <c r="B327" s="2" t="s">
        <v>44</v>
      </c>
      <c r="C327" s="2">
        <v>7.7</v>
      </c>
    </row>
    <row r="328" spans="1:3">
      <c r="A328" s="5" t="s">
        <v>2167</v>
      </c>
      <c r="B328" s="5" t="s">
        <v>44</v>
      </c>
      <c r="C328" s="5">
        <v>7.7</v>
      </c>
    </row>
    <row r="329" spans="1:3">
      <c r="A329" s="2" t="s">
        <v>2172</v>
      </c>
      <c r="B329" s="2" t="s">
        <v>44</v>
      </c>
      <c r="C329" s="2">
        <v>7.7</v>
      </c>
    </row>
    <row r="330" spans="1:3">
      <c r="A330" s="2" t="s">
        <v>2182</v>
      </c>
      <c r="B330" s="2" t="s">
        <v>44</v>
      </c>
      <c r="C330" s="2">
        <v>7.7</v>
      </c>
    </row>
    <row r="331" spans="1:3">
      <c r="A331" s="5" t="s">
        <v>2189</v>
      </c>
      <c r="B331" s="5" t="s">
        <v>44</v>
      </c>
      <c r="C331" s="5">
        <v>7.7</v>
      </c>
    </row>
    <row r="332" spans="1:3">
      <c r="A332" s="2" t="s">
        <v>2195</v>
      </c>
      <c r="B332" s="2" t="s">
        <v>44</v>
      </c>
      <c r="C332" s="2">
        <v>7.7</v>
      </c>
    </row>
    <row r="333" spans="1:3">
      <c r="A333" s="5" t="s">
        <v>2201</v>
      </c>
      <c r="B333" s="5" t="s">
        <v>44</v>
      </c>
      <c r="C333" s="5">
        <v>7.7</v>
      </c>
    </row>
    <row r="334" spans="1:3">
      <c r="A334" s="2" t="s">
        <v>2204</v>
      </c>
      <c r="B334" s="2" t="s">
        <v>44</v>
      </c>
      <c r="C334" s="2">
        <v>7.7</v>
      </c>
    </row>
    <row r="335" spans="1:3">
      <c r="A335" s="5" t="s">
        <v>2210</v>
      </c>
      <c r="B335" s="5" t="s">
        <v>44</v>
      </c>
      <c r="C335" s="5">
        <v>7.7</v>
      </c>
    </row>
    <row r="336" spans="1:3">
      <c r="A336" s="2" t="s">
        <v>2216</v>
      </c>
      <c r="B336" s="2" t="s">
        <v>44</v>
      </c>
      <c r="C336" s="2">
        <v>7.7</v>
      </c>
    </row>
    <row r="337" spans="1:3">
      <c r="A337" s="5" t="s">
        <v>2222</v>
      </c>
      <c r="B337" s="5" t="s">
        <v>44</v>
      </c>
      <c r="C337" s="5">
        <v>7.7</v>
      </c>
    </row>
    <row r="338" spans="1:3">
      <c r="A338" s="2" t="s">
        <v>2228</v>
      </c>
      <c r="B338" s="2" t="s">
        <v>44</v>
      </c>
      <c r="C338" s="2">
        <v>7.7</v>
      </c>
    </row>
    <row r="339" spans="1:3">
      <c r="A339" s="5" t="s">
        <v>2234</v>
      </c>
      <c r="B339" s="5" t="s">
        <v>44</v>
      </c>
      <c r="C339" s="5">
        <v>7.7</v>
      </c>
    </row>
    <row r="340" spans="1:3">
      <c r="A340" s="2" t="s">
        <v>2241</v>
      </c>
      <c r="B340" s="2" t="s">
        <v>44</v>
      </c>
      <c r="C340" s="2">
        <v>7.7</v>
      </c>
    </row>
    <row r="341" spans="1:3">
      <c r="A341" s="5" t="s">
        <v>2245</v>
      </c>
      <c r="B341" s="5" t="s">
        <v>44</v>
      </c>
      <c r="C341" s="5">
        <v>7.7</v>
      </c>
    </row>
    <row r="342" spans="1:3">
      <c r="A342" s="2" t="s">
        <v>2249</v>
      </c>
      <c r="B342" s="2" t="s">
        <v>44</v>
      </c>
      <c r="C342" s="2">
        <v>7.7</v>
      </c>
    </row>
    <row r="343" spans="1:3">
      <c r="A343" s="2" t="s">
        <v>2260</v>
      </c>
      <c r="B343" s="2" t="s">
        <v>44</v>
      </c>
      <c r="C343" s="2">
        <v>7.7</v>
      </c>
    </row>
    <row r="344" spans="1:3">
      <c r="A344" s="5" t="s">
        <v>2266</v>
      </c>
      <c r="B344" s="5" t="s">
        <v>44</v>
      </c>
      <c r="C344" s="5">
        <v>7.7</v>
      </c>
    </row>
    <row r="345" spans="1:3">
      <c r="A345" s="2" t="s">
        <v>2270</v>
      </c>
      <c r="B345" s="2" t="s">
        <v>44</v>
      </c>
      <c r="C345" s="2">
        <v>7.7</v>
      </c>
    </row>
    <row r="346" spans="1:3">
      <c r="A346" s="5" t="s">
        <v>2276</v>
      </c>
      <c r="B346" s="5" t="s">
        <v>44</v>
      </c>
      <c r="C346" s="5">
        <v>7.7</v>
      </c>
    </row>
    <row r="347" spans="1:3">
      <c r="A347" s="2" t="s">
        <v>2282</v>
      </c>
      <c r="B347" s="2" t="s">
        <v>44</v>
      </c>
      <c r="C347" s="2">
        <v>7.7</v>
      </c>
    </row>
    <row r="348" spans="1:3">
      <c r="A348" s="5" t="s">
        <v>2288</v>
      </c>
      <c r="B348" s="5" t="s">
        <v>44</v>
      </c>
      <c r="C348" s="5">
        <v>7.7</v>
      </c>
    </row>
    <row r="349" spans="1:3">
      <c r="A349" s="2" t="s">
        <v>2293</v>
      </c>
      <c r="B349" s="2" t="s">
        <v>44</v>
      </c>
      <c r="C349" s="2">
        <v>7.7</v>
      </c>
    </row>
    <row r="350" spans="1:3">
      <c r="A350" s="5" t="s">
        <v>2297</v>
      </c>
      <c r="B350" s="5" t="s">
        <v>44</v>
      </c>
      <c r="C350" s="5">
        <v>7.7</v>
      </c>
    </row>
    <row r="351" spans="1:3">
      <c r="A351" s="2" t="s">
        <v>2301</v>
      </c>
      <c r="B351" s="2" t="s">
        <v>44</v>
      </c>
      <c r="C351" s="2">
        <v>7.7</v>
      </c>
    </row>
    <row r="352" spans="1:3">
      <c r="A352" s="5" t="s">
        <v>2305</v>
      </c>
      <c r="B352" s="5" t="s">
        <v>44</v>
      </c>
      <c r="C352" s="5">
        <v>7.7</v>
      </c>
    </row>
    <row r="353" spans="1:3">
      <c r="A353" s="2" t="s">
        <v>2309</v>
      </c>
      <c r="B353" s="2" t="s">
        <v>44</v>
      </c>
      <c r="C353" s="2">
        <v>7.7</v>
      </c>
    </row>
    <row r="354" spans="1:3">
      <c r="A354" s="5" t="s">
        <v>2313</v>
      </c>
      <c r="B354" s="5" t="s">
        <v>44</v>
      </c>
      <c r="C354" s="5">
        <v>7.7</v>
      </c>
    </row>
    <row r="355" spans="1:3">
      <c r="A355" s="2" t="s">
        <v>2316</v>
      </c>
      <c r="B355" s="2" t="s">
        <v>44</v>
      </c>
      <c r="C355" s="2">
        <v>7.7</v>
      </c>
    </row>
    <row r="356" spans="1:3">
      <c r="A356" s="5" t="s">
        <v>2322</v>
      </c>
      <c r="B356" s="5" t="s">
        <v>44</v>
      </c>
      <c r="C356" s="5">
        <v>7.7</v>
      </c>
    </row>
    <row r="357" spans="1:3">
      <c r="A357" s="2" t="s">
        <v>2327</v>
      </c>
      <c r="B357" s="2" t="s">
        <v>44</v>
      </c>
      <c r="C357" s="2">
        <v>7.7</v>
      </c>
    </row>
    <row r="358" spans="1:3">
      <c r="A358" s="5" t="s">
        <v>2332</v>
      </c>
      <c r="B358" s="5" t="s">
        <v>44</v>
      </c>
      <c r="C358" s="5">
        <v>7.7</v>
      </c>
    </row>
    <row r="359" spans="1:3">
      <c r="A359" s="2" t="s">
        <v>2338</v>
      </c>
      <c r="B359" s="2" t="s">
        <v>44</v>
      </c>
      <c r="C359" s="2">
        <v>7.7</v>
      </c>
    </row>
    <row r="360" spans="1:3">
      <c r="A360" s="5" t="s">
        <v>2342</v>
      </c>
      <c r="B360" s="5" t="s">
        <v>44</v>
      </c>
      <c r="C360" s="5">
        <v>7.7</v>
      </c>
    </row>
    <row r="361" spans="1:3">
      <c r="A361" s="2" t="s">
        <v>2346</v>
      </c>
      <c r="B361" s="2" t="s">
        <v>44</v>
      </c>
      <c r="C361" s="2">
        <v>7.7</v>
      </c>
    </row>
    <row r="362" spans="1:3">
      <c r="A362" s="5" t="s">
        <v>2353</v>
      </c>
      <c r="B362" s="5" t="s">
        <v>44</v>
      </c>
      <c r="C362" s="5">
        <v>7.7</v>
      </c>
    </row>
    <row r="363" spans="1:3">
      <c r="A363" s="2" t="s">
        <v>2359</v>
      </c>
      <c r="B363" s="2" t="s">
        <v>44</v>
      </c>
      <c r="C363" s="2">
        <v>7.7</v>
      </c>
    </row>
    <row r="364" spans="1:3">
      <c r="A364" s="5" t="s">
        <v>2366</v>
      </c>
      <c r="B364" s="5" t="s">
        <v>44</v>
      </c>
      <c r="C364" s="5">
        <v>7.7</v>
      </c>
    </row>
    <row r="365" spans="1:3">
      <c r="A365" s="2" t="s">
        <v>2387</v>
      </c>
      <c r="B365" s="2" t="s">
        <v>44</v>
      </c>
      <c r="C365" s="2">
        <v>7.7</v>
      </c>
    </row>
    <row r="366" spans="1:3">
      <c r="A366" s="5" t="s">
        <v>2393</v>
      </c>
      <c r="B366" s="5" t="s">
        <v>44</v>
      </c>
      <c r="C366" s="5">
        <v>7.7</v>
      </c>
    </row>
    <row r="367" spans="1:3">
      <c r="A367" s="2" t="s">
        <v>2397</v>
      </c>
      <c r="B367" s="2" t="s">
        <v>44</v>
      </c>
      <c r="C367" s="2">
        <v>7.7</v>
      </c>
    </row>
    <row r="368" spans="1:3">
      <c r="A368" s="2" t="s">
        <v>2407</v>
      </c>
      <c r="B368" s="2" t="s">
        <v>44</v>
      </c>
      <c r="C368" s="2">
        <v>7.7</v>
      </c>
    </row>
    <row r="369" spans="1:3">
      <c r="A369" s="5" t="s">
        <v>2412</v>
      </c>
      <c r="B369" s="5" t="s">
        <v>44</v>
      </c>
      <c r="C369" s="5">
        <v>7.7</v>
      </c>
    </row>
    <row r="370" spans="1:3">
      <c r="A370" s="2" t="s">
        <v>2418</v>
      </c>
      <c r="B370" s="2" t="s">
        <v>44</v>
      </c>
      <c r="C370" s="2">
        <v>7.7</v>
      </c>
    </row>
    <row r="371" spans="1:3">
      <c r="A371" s="5" t="s">
        <v>2424</v>
      </c>
      <c r="B371" s="5" t="s">
        <v>44</v>
      </c>
      <c r="C371" s="5">
        <v>7.7</v>
      </c>
    </row>
    <row r="372" spans="1:3">
      <c r="A372" s="2" t="s">
        <v>2427</v>
      </c>
      <c r="B372" s="2" t="s">
        <v>44</v>
      </c>
      <c r="C372" s="2">
        <v>7.7</v>
      </c>
    </row>
    <row r="373" spans="1:3">
      <c r="A373" s="5" t="s">
        <v>2434</v>
      </c>
      <c r="B373" s="5" t="s">
        <v>44</v>
      </c>
      <c r="C373" s="5">
        <v>7.7</v>
      </c>
    </row>
    <row r="374" spans="1:3">
      <c r="A374" s="2" t="s">
        <v>2441</v>
      </c>
      <c r="B374" s="2" t="s">
        <v>44</v>
      </c>
      <c r="C374" s="2">
        <v>7.7</v>
      </c>
    </row>
    <row r="375" spans="1:3">
      <c r="A375" s="2" t="s">
        <v>2452</v>
      </c>
      <c r="B375" s="2" t="s">
        <v>44</v>
      </c>
      <c r="C375" s="2">
        <v>7.7</v>
      </c>
    </row>
    <row r="376" spans="1:3">
      <c r="A376" s="5" t="s">
        <v>2457</v>
      </c>
      <c r="B376" s="5" t="s">
        <v>44</v>
      </c>
      <c r="C376" s="5">
        <v>7.7</v>
      </c>
    </row>
    <row r="377" spans="1:3">
      <c r="A377" s="2" t="s">
        <v>2463</v>
      </c>
      <c r="B377" s="2" t="s">
        <v>44</v>
      </c>
      <c r="C377" s="2">
        <v>7.7</v>
      </c>
    </row>
    <row r="378" spans="1:3">
      <c r="A378" s="5" t="s">
        <v>2481</v>
      </c>
      <c r="B378" s="5" t="s">
        <v>44</v>
      </c>
      <c r="C378" s="5">
        <v>7.7</v>
      </c>
    </row>
    <row r="379" spans="1:3">
      <c r="A379" s="2" t="s">
        <v>2486</v>
      </c>
      <c r="B379" s="2" t="s">
        <v>44</v>
      </c>
      <c r="C379" s="2">
        <v>7.7</v>
      </c>
    </row>
    <row r="380" spans="1:3">
      <c r="A380" s="5" t="s">
        <v>2489</v>
      </c>
      <c r="B380" s="5" t="s">
        <v>44</v>
      </c>
      <c r="C380" s="5">
        <v>7.7</v>
      </c>
    </row>
    <row r="381" spans="1:3">
      <c r="A381" s="2" t="s">
        <v>2507</v>
      </c>
      <c r="B381" s="2" t="s">
        <v>44</v>
      </c>
      <c r="C381" s="2">
        <v>7.7</v>
      </c>
    </row>
    <row r="382" spans="1:3">
      <c r="A382" s="5" t="s">
        <v>2514</v>
      </c>
      <c r="B382" s="5" t="s">
        <v>44</v>
      </c>
      <c r="C382" s="5">
        <v>7.7</v>
      </c>
    </row>
    <row r="383" spans="1:3">
      <c r="A383" s="2" t="s">
        <v>2522</v>
      </c>
      <c r="B383" s="2" t="s">
        <v>44</v>
      </c>
      <c r="C383" s="2">
        <v>7.7</v>
      </c>
    </row>
    <row r="384" spans="1:3">
      <c r="A384" s="5" t="s">
        <v>2529</v>
      </c>
      <c r="B384" s="5" t="s">
        <v>44</v>
      </c>
      <c r="C384" s="5">
        <v>7.7</v>
      </c>
    </row>
    <row r="385" spans="1:3">
      <c r="A385" s="2" t="s">
        <v>2535</v>
      </c>
      <c r="B385" s="2" t="s">
        <v>44</v>
      </c>
      <c r="C385" s="2">
        <v>7.7</v>
      </c>
    </row>
    <row r="386" spans="1:3">
      <c r="A386" s="5" t="s">
        <v>2541</v>
      </c>
      <c r="B386" s="5" t="s">
        <v>44</v>
      </c>
      <c r="C386" s="5">
        <v>7.7</v>
      </c>
    </row>
    <row r="387" spans="1:3">
      <c r="A387" s="2" t="s">
        <v>2548</v>
      </c>
      <c r="B387" s="2" t="s">
        <v>44</v>
      </c>
      <c r="C387" s="2">
        <v>7.7</v>
      </c>
    </row>
    <row r="388" spans="1:3">
      <c r="A388" s="5" t="s">
        <v>2554</v>
      </c>
      <c r="B388" s="5" t="s">
        <v>44</v>
      </c>
      <c r="C388" s="5">
        <v>7.7</v>
      </c>
    </row>
    <row r="389" spans="1:3">
      <c r="A389" s="2" t="s">
        <v>2561</v>
      </c>
      <c r="B389" s="2" t="s">
        <v>44</v>
      </c>
      <c r="C389" s="2">
        <v>7.7</v>
      </c>
    </row>
    <row r="390" spans="1:3">
      <c r="A390" s="5" t="s">
        <v>2565</v>
      </c>
      <c r="B390" s="5" t="s">
        <v>44</v>
      </c>
      <c r="C390" s="5">
        <v>7.7</v>
      </c>
    </row>
    <row r="391" spans="1:3">
      <c r="A391" s="2" t="s">
        <v>2570</v>
      </c>
      <c r="B391" s="2" t="s">
        <v>44</v>
      </c>
      <c r="C391" s="2">
        <v>7.7</v>
      </c>
    </row>
    <row r="392" spans="1:3">
      <c r="A392" s="5" t="s">
        <v>2576</v>
      </c>
      <c r="B392" s="5" t="s">
        <v>44</v>
      </c>
      <c r="C392" s="5">
        <v>7.7</v>
      </c>
    </row>
    <row r="393" spans="1:3">
      <c r="A393" s="2" t="s">
        <v>2583</v>
      </c>
      <c r="B393" s="2" t="s">
        <v>44</v>
      </c>
      <c r="C393" s="2">
        <v>7.7</v>
      </c>
    </row>
    <row r="394" spans="1:3">
      <c r="A394" s="5" t="s">
        <v>2590</v>
      </c>
      <c r="B394" s="5" t="s">
        <v>44</v>
      </c>
      <c r="C394" s="5">
        <v>7.7</v>
      </c>
    </row>
    <row r="395" spans="1:3">
      <c r="A395" s="2" t="s">
        <v>2596</v>
      </c>
      <c r="B395" s="2" t="s">
        <v>44</v>
      </c>
      <c r="C395" s="2">
        <v>7.6</v>
      </c>
    </row>
    <row r="396" spans="1:3">
      <c r="A396" s="5" t="s">
        <v>2601</v>
      </c>
      <c r="B396" s="5" t="s">
        <v>44</v>
      </c>
      <c r="C396" s="5">
        <v>7.6</v>
      </c>
    </row>
    <row r="397" spans="1:3">
      <c r="A397" s="2" t="s">
        <v>2607</v>
      </c>
      <c r="B397" s="2" t="s">
        <v>44</v>
      </c>
      <c r="C397" s="2">
        <v>7.6</v>
      </c>
    </row>
    <row r="398" spans="1:3">
      <c r="A398" s="5" t="s">
        <v>2611</v>
      </c>
      <c r="B398" s="5" t="s">
        <v>44</v>
      </c>
      <c r="C398" s="5">
        <v>7.6</v>
      </c>
    </row>
    <row r="399" spans="1:3">
      <c r="A399" s="2" t="s">
        <v>2617</v>
      </c>
      <c r="B399" s="2" t="s">
        <v>44</v>
      </c>
      <c r="C399" s="2">
        <v>7.6</v>
      </c>
    </row>
    <row r="400" spans="1:3">
      <c r="A400" s="5" t="s">
        <v>2620</v>
      </c>
      <c r="B400" s="5" t="s">
        <v>44</v>
      </c>
      <c r="C400" s="5">
        <v>7.6</v>
      </c>
    </row>
    <row r="401" spans="1:3">
      <c r="A401" s="5" t="s">
        <v>2630</v>
      </c>
      <c r="B401" s="5" t="s">
        <v>44</v>
      </c>
      <c r="C401" s="5">
        <v>7.6</v>
      </c>
    </row>
    <row r="402" spans="1:3">
      <c r="A402" s="2" t="s">
        <v>2634</v>
      </c>
      <c r="B402" s="2" t="s">
        <v>44</v>
      </c>
      <c r="C402" s="2">
        <v>7.6</v>
      </c>
    </row>
    <row r="403" spans="1:3">
      <c r="A403" s="5" t="s">
        <v>2638</v>
      </c>
      <c r="B403" s="5" t="s">
        <v>44</v>
      </c>
      <c r="C403" s="5">
        <v>7.6</v>
      </c>
    </row>
    <row r="404" spans="1:3">
      <c r="A404" s="2" t="s">
        <v>2644</v>
      </c>
      <c r="B404" s="2" t="s">
        <v>44</v>
      </c>
      <c r="C404" s="2">
        <v>7.6</v>
      </c>
    </row>
    <row r="405" spans="1:3">
      <c r="A405" s="5" t="s">
        <v>2648</v>
      </c>
      <c r="B405" s="5" t="s">
        <v>44</v>
      </c>
      <c r="C405" s="5">
        <v>7.6</v>
      </c>
    </row>
    <row r="406" spans="1:3">
      <c r="A406" s="2" t="s">
        <v>2653</v>
      </c>
      <c r="B406" s="2" t="s">
        <v>44</v>
      </c>
      <c r="C406" s="2">
        <v>7.6</v>
      </c>
    </row>
    <row r="407" spans="1:3">
      <c r="A407" s="5" t="s">
        <v>2658</v>
      </c>
      <c r="B407" s="5" t="s">
        <v>44</v>
      </c>
      <c r="C407" s="5">
        <v>7.6</v>
      </c>
    </row>
    <row r="408" spans="1:3">
      <c r="A408" s="2" t="s">
        <v>2662</v>
      </c>
      <c r="B408" s="2" t="s">
        <v>44</v>
      </c>
      <c r="C408" s="2">
        <v>7.6</v>
      </c>
    </row>
    <row r="409" spans="1:3">
      <c r="A409" s="5" t="s">
        <v>2667</v>
      </c>
      <c r="B409" s="5" t="s">
        <v>44</v>
      </c>
      <c r="C409" s="5">
        <v>7.6</v>
      </c>
    </row>
    <row r="410" spans="1:3">
      <c r="A410" s="2" t="s">
        <v>2671</v>
      </c>
      <c r="B410" s="2" t="s">
        <v>44</v>
      </c>
      <c r="C410" s="2">
        <v>7.6</v>
      </c>
    </row>
    <row r="411" spans="1:3">
      <c r="A411" s="5" t="s">
        <v>2674</v>
      </c>
      <c r="B411" s="5" t="s">
        <v>44</v>
      </c>
      <c r="C411" s="5">
        <v>7.6</v>
      </c>
    </row>
    <row r="412" spans="1:3">
      <c r="A412" s="2" t="s">
        <v>2678</v>
      </c>
      <c r="B412" s="2" t="s">
        <v>44</v>
      </c>
      <c r="C412" s="2">
        <v>7.6</v>
      </c>
    </row>
    <row r="413" spans="1:3">
      <c r="A413" s="5" t="s">
        <v>2684</v>
      </c>
      <c r="B413" s="5" t="s">
        <v>44</v>
      </c>
      <c r="C413" s="5">
        <v>7.6</v>
      </c>
    </row>
    <row r="414" spans="1:3">
      <c r="A414" s="2" t="s">
        <v>2689</v>
      </c>
      <c r="B414" s="2" t="s">
        <v>44</v>
      </c>
      <c r="C414" s="2">
        <v>7.6</v>
      </c>
    </row>
    <row r="415" spans="1:3">
      <c r="A415" s="5" t="s">
        <v>2695</v>
      </c>
      <c r="B415" s="5" t="s">
        <v>44</v>
      </c>
      <c r="C415" s="5">
        <v>7.6</v>
      </c>
    </row>
    <row r="416" spans="1:3">
      <c r="A416" s="2" t="s">
        <v>2700</v>
      </c>
      <c r="B416" s="2" t="s">
        <v>44</v>
      </c>
      <c r="C416" s="2">
        <v>7.6</v>
      </c>
    </row>
    <row r="417" spans="1:3">
      <c r="A417" s="5" t="s">
        <v>2704</v>
      </c>
      <c r="B417" s="5" t="s">
        <v>44</v>
      </c>
      <c r="C417" s="5">
        <v>7.6</v>
      </c>
    </row>
    <row r="418" spans="1:3">
      <c r="A418" s="2" t="s">
        <v>2709</v>
      </c>
      <c r="B418" s="2" t="s">
        <v>44</v>
      </c>
      <c r="C418" s="2">
        <v>7.6</v>
      </c>
    </row>
    <row r="419" spans="1:3">
      <c r="A419" s="5" t="s">
        <v>2714</v>
      </c>
      <c r="B419" s="5" t="s">
        <v>44</v>
      </c>
      <c r="C419" s="5">
        <v>7.6</v>
      </c>
    </row>
    <row r="420" spans="1:3">
      <c r="A420" s="2" t="s">
        <v>2721</v>
      </c>
      <c r="B420" s="2" t="s">
        <v>44</v>
      </c>
      <c r="C420" s="2">
        <v>7.6</v>
      </c>
    </row>
    <row r="421" spans="1:3">
      <c r="A421" s="5" t="s">
        <v>2725</v>
      </c>
      <c r="B421" s="5" t="s">
        <v>44</v>
      </c>
      <c r="C421" s="5">
        <v>7.6</v>
      </c>
    </row>
    <row r="422" spans="1:3">
      <c r="A422" s="2" t="s">
        <v>2732</v>
      </c>
      <c r="B422" s="2" t="s">
        <v>44</v>
      </c>
      <c r="C422" s="2">
        <v>7.6</v>
      </c>
    </row>
    <row r="423" spans="1:3">
      <c r="A423" s="5" t="s">
        <v>2737</v>
      </c>
      <c r="B423" s="5" t="s">
        <v>44</v>
      </c>
      <c r="C423" s="5">
        <v>7.6</v>
      </c>
    </row>
    <row r="424" spans="1:3">
      <c r="A424" s="2" t="s">
        <v>2742</v>
      </c>
      <c r="B424" s="2" t="s">
        <v>44</v>
      </c>
      <c r="C424" s="2">
        <v>7.6</v>
      </c>
    </row>
    <row r="425" spans="1:3">
      <c r="A425" s="5" t="s">
        <v>2747</v>
      </c>
      <c r="B425" s="5" t="s">
        <v>44</v>
      </c>
      <c r="C425" s="5">
        <v>7.6</v>
      </c>
    </row>
    <row r="426" spans="1:3">
      <c r="A426" s="2" t="s">
        <v>2752</v>
      </c>
      <c r="B426" s="2" t="s">
        <v>44</v>
      </c>
      <c r="C426" s="2">
        <v>7.6</v>
      </c>
    </row>
    <row r="427" spans="1:3">
      <c r="A427" s="5" t="s">
        <v>2757</v>
      </c>
      <c r="B427" s="5" t="s">
        <v>44</v>
      </c>
      <c r="C427" s="5">
        <v>7.6</v>
      </c>
    </row>
    <row r="428" spans="1:3">
      <c r="A428" s="2" t="s">
        <v>2763</v>
      </c>
      <c r="B428" s="2" t="s">
        <v>44</v>
      </c>
      <c r="C428" s="2">
        <v>7.6</v>
      </c>
    </row>
    <row r="429" spans="1:3">
      <c r="A429" s="5" t="s">
        <v>2767</v>
      </c>
      <c r="B429" s="5" t="s">
        <v>44</v>
      </c>
      <c r="C429" s="5">
        <v>7.6</v>
      </c>
    </row>
    <row r="430" spans="1:3">
      <c r="A430" s="2" t="s">
        <v>2771</v>
      </c>
      <c r="B430" s="2" t="s">
        <v>44</v>
      </c>
      <c r="C430" s="2">
        <v>7.6</v>
      </c>
    </row>
    <row r="431" spans="1:3">
      <c r="A431" s="5" t="s">
        <v>2775</v>
      </c>
      <c r="B431" s="5" t="s">
        <v>44</v>
      </c>
      <c r="C431" s="5">
        <v>7.6</v>
      </c>
    </row>
    <row r="432" spans="1:3">
      <c r="A432" s="2" t="s">
        <v>2780</v>
      </c>
      <c r="B432" s="2" t="s">
        <v>44</v>
      </c>
      <c r="C432" s="2">
        <v>7.6</v>
      </c>
    </row>
    <row r="433" spans="1:3">
      <c r="A433" s="5" t="s">
        <v>2786</v>
      </c>
      <c r="B433" s="5" t="s">
        <v>44</v>
      </c>
      <c r="C433" s="5">
        <v>7.6</v>
      </c>
    </row>
    <row r="434" spans="1:3">
      <c r="A434" s="2" t="s">
        <v>2791</v>
      </c>
      <c r="B434" s="2" t="s">
        <v>44</v>
      </c>
      <c r="C434" s="2">
        <v>7.6</v>
      </c>
    </row>
    <row r="435" spans="1:3">
      <c r="A435" s="5" t="s">
        <v>2796</v>
      </c>
      <c r="B435" s="5" t="s">
        <v>44</v>
      </c>
      <c r="C435" s="5">
        <v>7.6</v>
      </c>
    </row>
    <row r="436" spans="1:3">
      <c r="A436" s="2" t="s">
        <v>2801</v>
      </c>
      <c r="B436" s="2" t="s">
        <v>44</v>
      </c>
      <c r="C436" s="2">
        <v>7.6</v>
      </c>
    </row>
    <row r="437" spans="1:3">
      <c r="A437" s="5" t="s">
        <v>2806</v>
      </c>
      <c r="B437" s="5" t="s">
        <v>44</v>
      </c>
      <c r="C437" s="5">
        <v>7.6</v>
      </c>
    </row>
    <row r="438" spans="1:3">
      <c r="A438" s="2" t="s">
        <v>2811</v>
      </c>
      <c r="B438" s="2" t="s">
        <v>44</v>
      </c>
      <c r="C438" s="2">
        <v>7.6</v>
      </c>
    </row>
    <row r="439" spans="1:3">
      <c r="A439" s="5" t="s">
        <v>2816</v>
      </c>
      <c r="B439" s="5" t="s">
        <v>44</v>
      </c>
      <c r="C439" s="5">
        <v>7.6</v>
      </c>
    </row>
    <row r="440" spans="1:3">
      <c r="A440" s="2" t="s">
        <v>2821</v>
      </c>
      <c r="B440" s="2" t="s">
        <v>44</v>
      </c>
      <c r="C440" s="2">
        <v>7.6</v>
      </c>
    </row>
    <row r="441" spans="1:3">
      <c r="A441" s="5" t="s">
        <v>2826</v>
      </c>
      <c r="B441" s="5" t="s">
        <v>44</v>
      </c>
      <c r="C441" s="5">
        <v>7.6</v>
      </c>
    </row>
    <row r="442" spans="1:3">
      <c r="A442" s="2" t="s">
        <v>2833</v>
      </c>
      <c r="B442" s="2" t="s">
        <v>44</v>
      </c>
      <c r="C442" s="2">
        <v>7.6</v>
      </c>
    </row>
    <row r="443" spans="1:3">
      <c r="A443" s="5" t="s">
        <v>2837</v>
      </c>
      <c r="B443" s="5" t="s">
        <v>44</v>
      </c>
      <c r="C443" s="5">
        <v>7.6</v>
      </c>
    </row>
    <row r="444" spans="1:3">
      <c r="A444" s="2" t="s">
        <v>2843</v>
      </c>
      <c r="B444" s="2" t="s">
        <v>44</v>
      </c>
      <c r="C444" s="2">
        <v>7.6</v>
      </c>
    </row>
    <row r="445" spans="1:3">
      <c r="A445" s="2" t="s">
        <v>2856</v>
      </c>
      <c r="B445" s="2" t="s">
        <v>44</v>
      </c>
      <c r="C445" s="2">
        <v>7.6</v>
      </c>
    </row>
    <row r="446" spans="1:3">
      <c r="A446" s="5" t="s">
        <v>2862</v>
      </c>
      <c r="B446" s="5" t="s">
        <v>44</v>
      </c>
      <c r="C446" s="5">
        <v>7.6</v>
      </c>
    </row>
    <row r="447" spans="1:3">
      <c r="A447" s="2" t="s">
        <v>2866</v>
      </c>
      <c r="B447" s="2" t="s">
        <v>44</v>
      </c>
      <c r="C447" s="2">
        <v>7.6</v>
      </c>
    </row>
    <row r="448" spans="1:3">
      <c r="A448" s="5" t="s">
        <v>2871</v>
      </c>
      <c r="B448" s="5" t="s">
        <v>44</v>
      </c>
      <c r="C448" s="5">
        <v>7.6</v>
      </c>
    </row>
    <row r="449" spans="1:3">
      <c r="A449" s="2" t="s">
        <v>2877</v>
      </c>
      <c r="B449" s="2" t="s">
        <v>44</v>
      </c>
      <c r="C449" s="2">
        <v>7.6</v>
      </c>
    </row>
    <row r="450" spans="1:3">
      <c r="A450" s="5" t="s">
        <v>2882</v>
      </c>
      <c r="B450" s="5" t="s">
        <v>44</v>
      </c>
      <c r="C450" s="5">
        <v>7.6</v>
      </c>
    </row>
    <row r="451" spans="1:3">
      <c r="A451" s="2" t="s">
        <v>2887</v>
      </c>
      <c r="B451" s="2" t="s">
        <v>44</v>
      </c>
      <c r="C451" s="2">
        <v>7.6</v>
      </c>
    </row>
    <row r="452" spans="1:3">
      <c r="A452" s="5" t="s">
        <v>2893</v>
      </c>
      <c r="B452" s="5" t="s">
        <v>44</v>
      </c>
      <c r="C452" s="5">
        <v>7.6</v>
      </c>
    </row>
    <row r="453" spans="1:3">
      <c r="A453" s="2" t="s">
        <v>2898</v>
      </c>
      <c r="B453" s="2" t="s">
        <v>44</v>
      </c>
      <c r="C453" s="2">
        <v>7.6</v>
      </c>
    </row>
    <row r="454" spans="1:3">
      <c r="A454" s="5" t="s">
        <v>2903</v>
      </c>
      <c r="B454" s="5" t="s">
        <v>44</v>
      </c>
      <c r="C454" s="5">
        <v>7.6</v>
      </c>
    </row>
    <row r="455" spans="1:3">
      <c r="A455" s="2" t="s">
        <v>2909</v>
      </c>
      <c r="B455" s="2" t="s">
        <v>44</v>
      </c>
      <c r="C455" s="2">
        <v>7.6</v>
      </c>
    </row>
    <row r="456" spans="1:3">
      <c r="A456" s="5" t="s">
        <v>2914</v>
      </c>
      <c r="B456" s="5" t="s">
        <v>44</v>
      </c>
      <c r="C456" s="5">
        <v>7.6</v>
      </c>
    </row>
    <row r="457" spans="1:3">
      <c r="A457" s="2" t="s">
        <v>2919</v>
      </c>
      <c r="B457" s="2" t="s">
        <v>44</v>
      </c>
      <c r="C457" s="2">
        <v>7.6</v>
      </c>
    </row>
    <row r="458" spans="1:3">
      <c r="A458" s="5" t="s">
        <v>2925</v>
      </c>
      <c r="B458" s="5" t="s">
        <v>44</v>
      </c>
      <c r="C458" s="5">
        <v>7.6</v>
      </c>
    </row>
    <row r="459" spans="1:3">
      <c r="A459" s="5" t="s">
        <v>2938</v>
      </c>
      <c r="B459" s="5" t="s">
        <v>44</v>
      </c>
      <c r="C459" s="5">
        <v>7.6</v>
      </c>
    </row>
    <row r="460" spans="1:3">
      <c r="A460" s="2" t="s">
        <v>2943</v>
      </c>
      <c r="B460" s="2" t="s">
        <v>44</v>
      </c>
      <c r="C460" s="2">
        <v>7.6</v>
      </c>
    </row>
    <row r="461" spans="1:3">
      <c r="A461" s="5" t="s">
        <v>2949</v>
      </c>
      <c r="B461" s="5" t="s">
        <v>44</v>
      </c>
      <c r="C461" s="5">
        <v>7.6</v>
      </c>
    </row>
    <row r="462" spans="1:3">
      <c r="A462" s="2" t="s">
        <v>2955</v>
      </c>
      <c r="B462" s="2" t="s">
        <v>44</v>
      </c>
      <c r="C462" s="2">
        <v>7.6</v>
      </c>
    </row>
    <row r="463" spans="1:3">
      <c r="A463" s="5" t="s">
        <v>2961</v>
      </c>
      <c r="B463" s="5" t="s">
        <v>44</v>
      </c>
      <c r="C463" s="5">
        <v>7.6</v>
      </c>
    </row>
    <row r="464" spans="1:3">
      <c r="A464" s="2" t="s">
        <v>2966</v>
      </c>
      <c r="B464" s="2" t="s">
        <v>44</v>
      </c>
      <c r="C464" s="2">
        <v>7.6</v>
      </c>
    </row>
    <row r="465" spans="1:3">
      <c r="A465" s="5" t="s">
        <v>2972</v>
      </c>
      <c r="B465" s="5" t="s">
        <v>44</v>
      </c>
      <c r="C465" s="5">
        <v>7.6</v>
      </c>
    </row>
    <row r="466" spans="1:3">
      <c r="A466" s="2" t="s">
        <v>2977</v>
      </c>
      <c r="B466" s="2" t="s">
        <v>44</v>
      </c>
      <c r="C466" s="2">
        <v>7.6</v>
      </c>
    </row>
    <row r="467" spans="1:3">
      <c r="A467" s="5" t="s">
        <v>2983</v>
      </c>
      <c r="B467" s="5" t="s">
        <v>44</v>
      </c>
      <c r="C467" s="5">
        <v>7.6</v>
      </c>
    </row>
    <row r="468" spans="1:3">
      <c r="A468" s="2" t="s">
        <v>2989</v>
      </c>
      <c r="B468" s="2" t="s">
        <v>44</v>
      </c>
      <c r="C468" s="2">
        <v>7.6</v>
      </c>
    </row>
    <row r="469" spans="1:3">
      <c r="A469" s="5" t="s">
        <v>2994</v>
      </c>
      <c r="B469" s="5" t="s">
        <v>44</v>
      </c>
      <c r="C469" s="5">
        <v>7.6</v>
      </c>
    </row>
    <row r="470" spans="1:3">
      <c r="A470" s="2" t="s">
        <v>2999</v>
      </c>
      <c r="B470" s="2" t="s">
        <v>44</v>
      </c>
      <c r="C470" s="2">
        <v>7.6</v>
      </c>
    </row>
    <row r="471" spans="1:3">
      <c r="A471" s="5" t="s">
        <v>3006</v>
      </c>
      <c r="B471" s="5" t="s">
        <v>44</v>
      </c>
      <c r="C471" s="5">
        <v>7.6</v>
      </c>
    </row>
    <row r="472" spans="1:3">
      <c r="A472" s="5" t="s">
        <v>3021</v>
      </c>
      <c r="B472" s="5" t="s">
        <v>44</v>
      </c>
      <c r="C472" s="5">
        <v>7.6</v>
      </c>
    </row>
    <row r="473" spans="1:3">
      <c r="A473" s="5" t="s">
        <v>3033</v>
      </c>
      <c r="B473" s="5" t="s">
        <v>44</v>
      </c>
      <c r="C473" s="5">
        <v>7.6</v>
      </c>
    </row>
    <row r="474" spans="1:3">
      <c r="A474" s="2" t="s">
        <v>3040</v>
      </c>
      <c r="B474" s="2" t="s">
        <v>44</v>
      </c>
      <c r="C474" s="2">
        <v>7.6</v>
      </c>
    </row>
    <row r="475" spans="1:3">
      <c r="A475" s="5" t="s">
        <v>3045</v>
      </c>
      <c r="B475" s="5" t="s">
        <v>44</v>
      </c>
      <c r="C475" s="5">
        <v>7.6</v>
      </c>
    </row>
    <row r="476" spans="1:3">
      <c r="A476" s="2" t="s">
        <v>3051</v>
      </c>
      <c r="B476" s="2" t="s">
        <v>44</v>
      </c>
      <c r="C476" s="2">
        <v>7.6</v>
      </c>
    </row>
    <row r="477" spans="1:3">
      <c r="A477" s="2" t="s">
        <v>3060</v>
      </c>
      <c r="B477" s="2" t="s">
        <v>44</v>
      </c>
      <c r="C477" s="2">
        <v>7.6</v>
      </c>
    </row>
    <row r="478" spans="1:3">
      <c r="A478" s="5" t="s">
        <v>3067</v>
      </c>
      <c r="B478" s="5" t="s">
        <v>44</v>
      </c>
      <c r="C478" s="5">
        <v>7.6</v>
      </c>
    </row>
    <row r="479" spans="1:3">
      <c r="A479" s="2" t="s">
        <v>3073</v>
      </c>
      <c r="B479" s="2" t="s">
        <v>44</v>
      </c>
      <c r="C479" s="2">
        <v>7.6</v>
      </c>
    </row>
    <row r="480" spans="1:3">
      <c r="A480" s="5" t="s">
        <v>3080</v>
      </c>
      <c r="B480" s="5" t="s">
        <v>44</v>
      </c>
      <c r="C480" s="5">
        <v>7.6</v>
      </c>
    </row>
    <row r="481" spans="1:3">
      <c r="A481" s="5" t="s">
        <v>3091</v>
      </c>
      <c r="B481" s="5" t="s">
        <v>44</v>
      </c>
      <c r="C481" s="5">
        <v>7.6</v>
      </c>
    </row>
    <row r="482" spans="1:3">
      <c r="A482" s="5" t="s">
        <v>3104</v>
      </c>
      <c r="B482" s="5" t="s">
        <v>44</v>
      </c>
      <c r="C482" s="5">
        <v>7.6</v>
      </c>
    </row>
    <row r="483" spans="1:3">
      <c r="A483" s="5" t="s">
        <v>3119</v>
      </c>
      <c r="B483" s="5" t="s">
        <v>44</v>
      </c>
      <c r="C483" s="5">
        <v>7.6</v>
      </c>
    </row>
    <row r="484" spans="1:3">
      <c r="A484" s="2" t="s">
        <v>3125</v>
      </c>
      <c r="B484" s="2" t="s">
        <v>44</v>
      </c>
      <c r="C484" s="2">
        <v>7.6</v>
      </c>
    </row>
    <row r="485" spans="1:3">
      <c r="A485" s="5" t="s">
        <v>3132</v>
      </c>
      <c r="B485" s="5" t="s">
        <v>44</v>
      </c>
      <c r="C485" s="5">
        <v>7.6</v>
      </c>
    </row>
    <row r="486" spans="1:3">
      <c r="A486" s="2" t="s">
        <v>3136</v>
      </c>
      <c r="B486" s="2" t="s">
        <v>44</v>
      </c>
      <c r="C486" s="2">
        <v>7.5</v>
      </c>
    </row>
    <row r="487" spans="1:3">
      <c r="A487" s="5" t="s">
        <v>3140</v>
      </c>
      <c r="B487" s="5" t="s">
        <v>44</v>
      </c>
      <c r="C487" s="5">
        <v>7.5</v>
      </c>
    </row>
    <row r="488" spans="1:3">
      <c r="A488" s="2" t="s">
        <v>3143</v>
      </c>
      <c r="B488" s="2" t="s">
        <v>44</v>
      </c>
      <c r="C488" s="2">
        <v>7.5</v>
      </c>
    </row>
    <row r="489" spans="1:3">
      <c r="A489" s="5" t="s">
        <v>3149</v>
      </c>
      <c r="B489" s="5" t="s">
        <v>44</v>
      </c>
      <c r="C489" s="5">
        <v>7.5</v>
      </c>
    </row>
    <row r="490" spans="1:3">
      <c r="A490" s="2" t="s">
        <v>3153</v>
      </c>
      <c r="B490" s="2" t="s">
        <v>44</v>
      </c>
      <c r="C490" s="2">
        <v>7.5</v>
      </c>
    </row>
    <row r="491" spans="1:3">
      <c r="A491" s="5" t="s">
        <v>3156</v>
      </c>
      <c r="B491" s="5" t="s">
        <v>44</v>
      </c>
      <c r="C491" s="5">
        <v>7.5</v>
      </c>
    </row>
    <row r="492" spans="1:3">
      <c r="A492" s="2" t="s">
        <v>3161</v>
      </c>
      <c r="B492" s="2" t="s">
        <v>44</v>
      </c>
      <c r="C492" s="2">
        <v>7.5</v>
      </c>
    </row>
    <row r="493" spans="1:3">
      <c r="A493" s="5" t="s">
        <v>3166</v>
      </c>
      <c r="B493" s="5" t="s">
        <v>44</v>
      </c>
      <c r="C493" s="5">
        <v>7.5</v>
      </c>
    </row>
    <row r="494" spans="1:3">
      <c r="A494" s="2" t="s">
        <v>3169</v>
      </c>
      <c r="B494" s="2" t="s">
        <v>44</v>
      </c>
      <c r="C494" s="2">
        <v>7.5</v>
      </c>
    </row>
    <row r="495" spans="1:3">
      <c r="A495" s="5" t="s">
        <v>3175</v>
      </c>
      <c r="B495" s="5" t="s">
        <v>44</v>
      </c>
      <c r="C495" s="5">
        <v>7.5</v>
      </c>
    </row>
    <row r="496" spans="1:3">
      <c r="A496" s="2" t="s">
        <v>3179</v>
      </c>
      <c r="B496" s="2" t="s">
        <v>44</v>
      </c>
      <c r="C496" s="2">
        <v>7.5</v>
      </c>
    </row>
    <row r="497" spans="1:3">
      <c r="A497" s="5" t="s">
        <v>3183</v>
      </c>
      <c r="B497" s="5" t="s">
        <v>44</v>
      </c>
      <c r="C497" s="5">
        <v>7.5</v>
      </c>
    </row>
    <row r="498" spans="1:3">
      <c r="A498" s="2" t="s">
        <v>3186</v>
      </c>
      <c r="B498" s="2" t="s">
        <v>44</v>
      </c>
      <c r="C498" s="2">
        <v>7.5</v>
      </c>
    </row>
    <row r="499" spans="1:3">
      <c r="A499" s="5" t="s">
        <v>3192</v>
      </c>
      <c r="B499" s="5" t="s">
        <v>44</v>
      </c>
      <c r="C499" s="5">
        <v>7.5</v>
      </c>
    </row>
    <row r="500" spans="1:3">
      <c r="A500" s="2" t="s">
        <v>3197</v>
      </c>
      <c r="B500" s="2" t="s">
        <v>44</v>
      </c>
      <c r="C500" s="2">
        <v>7.5</v>
      </c>
    </row>
    <row r="501" spans="1:3">
      <c r="A501" s="5" t="s">
        <v>3201</v>
      </c>
      <c r="B501" s="5" t="s">
        <v>44</v>
      </c>
      <c r="C501" s="5">
        <v>7.5</v>
      </c>
    </row>
    <row r="502" spans="1:3">
      <c r="A502" s="2" t="s">
        <v>3206</v>
      </c>
      <c r="B502" s="2" t="s">
        <v>44</v>
      </c>
      <c r="C502" s="2">
        <v>7.5</v>
      </c>
    </row>
    <row r="503" spans="1:3">
      <c r="A503" s="5" t="s">
        <v>3210</v>
      </c>
      <c r="B503" s="5" t="s">
        <v>44</v>
      </c>
      <c r="C503" s="5">
        <v>7.5</v>
      </c>
    </row>
    <row r="504" spans="1:3">
      <c r="A504" s="2" t="s">
        <v>3214</v>
      </c>
      <c r="B504" s="2" t="s">
        <v>44</v>
      </c>
      <c r="C504" s="2">
        <v>7.5</v>
      </c>
    </row>
    <row r="505" spans="1:3">
      <c r="A505" s="5" t="s">
        <v>3218</v>
      </c>
      <c r="B505" s="5" t="s">
        <v>44</v>
      </c>
      <c r="C505" s="5">
        <v>7.5</v>
      </c>
    </row>
    <row r="506" spans="1:3">
      <c r="A506" s="2" t="s">
        <v>3224</v>
      </c>
      <c r="B506" s="2" t="s">
        <v>44</v>
      </c>
      <c r="C506" s="2">
        <v>7.5</v>
      </c>
    </row>
    <row r="507" spans="1:3">
      <c r="A507" s="5" t="s">
        <v>3228</v>
      </c>
      <c r="B507" s="5" t="s">
        <v>44</v>
      </c>
      <c r="C507" s="5">
        <v>7.5</v>
      </c>
    </row>
    <row r="508" spans="1:3">
      <c r="A508" s="2" t="s">
        <v>3233</v>
      </c>
      <c r="B508" s="2" t="s">
        <v>44</v>
      </c>
      <c r="C508" s="2">
        <v>7.5</v>
      </c>
    </row>
    <row r="509" spans="1:3">
      <c r="A509" s="5" t="s">
        <v>3239</v>
      </c>
      <c r="B509" s="5" t="s">
        <v>44</v>
      </c>
      <c r="C509" s="5">
        <v>7.5</v>
      </c>
    </row>
    <row r="510" spans="1:3">
      <c r="A510" s="2" t="s">
        <v>3244</v>
      </c>
      <c r="B510" s="2" t="s">
        <v>44</v>
      </c>
      <c r="C510" s="2">
        <v>7.5</v>
      </c>
    </row>
    <row r="511" spans="1:3">
      <c r="A511" s="5" t="s">
        <v>3248</v>
      </c>
      <c r="B511" s="5" t="s">
        <v>44</v>
      </c>
      <c r="C511" s="5">
        <v>7.5</v>
      </c>
    </row>
    <row r="512" spans="1:3">
      <c r="A512" s="2" t="s">
        <v>3253</v>
      </c>
      <c r="B512" s="2" t="s">
        <v>44</v>
      </c>
      <c r="C512" s="2">
        <v>7.5</v>
      </c>
    </row>
    <row r="513" spans="1:3">
      <c r="A513" s="5" t="s">
        <v>3256</v>
      </c>
      <c r="B513" s="5" t="s">
        <v>44</v>
      </c>
      <c r="C513" s="5">
        <v>7.5</v>
      </c>
    </row>
    <row r="514" spans="1:3">
      <c r="A514" s="2" t="s">
        <v>3261</v>
      </c>
      <c r="B514" s="2" t="s">
        <v>44</v>
      </c>
      <c r="C514" s="2">
        <v>7.5</v>
      </c>
    </row>
    <row r="515" spans="1:3">
      <c r="A515" s="5" t="s">
        <v>3266</v>
      </c>
      <c r="B515" s="5" t="s">
        <v>44</v>
      </c>
      <c r="C515" s="5">
        <v>7.5</v>
      </c>
    </row>
    <row r="516" spans="1:3">
      <c r="A516" s="2" t="s">
        <v>3271</v>
      </c>
      <c r="B516" s="2" t="s">
        <v>44</v>
      </c>
      <c r="C516" s="2">
        <v>7.5</v>
      </c>
    </row>
    <row r="517" spans="1:3">
      <c r="A517" s="5" t="s">
        <v>3276</v>
      </c>
      <c r="B517" s="5" t="s">
        <v>44</v>
      </c>
      <c r="C517" s="5">
        <v>7.5</v>
      </c>
    </row>
    <row r="518" spans="1:3">
      <c r="A518" s="2" t="s">
        <v>3280</v>
      </c>
      <c r="B518" s="2" t="s">
        <v>44</v>
      </c>
      <c r="C518" s="2">
        <v>7.5</v>
      </c>
    </row>
    <row r="519" spans="1:3">
      <c r="A519" s="5" t="s">
        <v>3284</v>
      </c>
      <c r="B519" s="5" t="s">
        <v>44</v>
      </c>
      <c r="C519" s="5">
        <v>7.5</v>
      </c>
    </row>
    <row r="520" spans="1:3">
      <c r="A520" s="2" t="s">
        <v>3288</v>
      </c>
      <c r="B520" s="2" t="s">
        <v>44</v>
      </c>
      <c r="C520" s="2">
        <v>7.5</v>
      </c>
    </row>
    <row r="521" spans="1:3">
      <c r="A521" s="5" t="s">
        <v>3294</v>
      </c>
      <c r="B521" s="5" t="s">
        <v>44</v>
      </c>
      <c r="C521" s="5">
        <v>7.5</v>
      </c>
    </row>
    <row r="522" spans="1:3">
      <c r="A522" s="2" t="s">
        <v>3301</v>
      </c>
      <c r="B522" s="2" t="s">
        <v>44</v>
      </c>
      <c r="C522" s="2">
        <v>7.5</v>
      </c>
    </row>
    <row r="523" spans="1:3">
      <c r="A523" s="5" t="s">
        <v>3308</v>
      </c>
      <c r="B523" s="5" t="s">
        <v>44</v>
      </c>
      <c r="C523" s="5">
        <v>7.5</v>
      </c>
    </row>
    <row r="524" spans="1:3">
      <c r="A524" s="2" t="s">
        <v>3313</v>
      </c>
      <c r="B524" s="2" t="s">
        <v>44</v>
      </c>
      <c r="C524" s="2">
        <v>7.5</v>
      </c>
    </row>
    <row r="525" spans="1:3">
      <c r="A525" s="5" t="s">
        <v>3313</v>
      </c>
      <c r="B525" s="5" t="s">
        <v>44</v>
      </c>
      <c r="C525" s="5">
        <v>7.5</v>
      </c>
    </row>
    <row r="526" spans="1:3">
      <c r="A526" s="2" t="s">
        <v>3317</v>
      </c>
      <c r="B526" s="2" t="s">
        <v>44</v>
      </c>
      <c r="C526" s="2">
        <v>7.5</v>
      </c>
    </row>
    <row r="527" spans="1:3">
      <c r="A527" s="5" t="s">
        <v>3323</v>
      </c>
      <c r="B527" s="5" t="s">
        <v>44</v>
      </c>
      <c r="C527" s="5">
        <v>7.5</v>
      </c>
    </row>
    <row r="528" spans="1:3">
      <c r="A528" s="2" t="s">
        <v>3326</v>
      </c>
      <c r="B528" s="2" t="s">
        <v>44</v>
      </c>
      <c r="C528" s="2">
        <v>7.5</v>
      </c>
    </row>
    <row r="529" spans="1:3">
      <c r="A529" s="5" t="s">
        <v>3331</v>
      </c>
      <c r="B529" s="5" t="s">
        <v>44</v>
      </c>
      <c r="C529" s="5">
        <v>7.5</v>
      </c>
    </row>
    <row r="530" spans="1:3">
      <c r="A530" s="2" t="s">
        <v>3335</v>
      </c>
      <c r="B530" s="2" t="s">
        <v>44</v>
      </c>
      <c r="C530" s="2">
        <v>7.5</v>
      </c>
    </row>
    <row r="531" spans="1:3">
      <c r="A531" s="5" t="s">
        <v>3340</v>
      </c>
      <c r="B531" s="5" t="s">
        <v>44</v>
      </c>
      <c r="C531" s="5">
        <v>7.5</v>
      </c>
    </row>
    <row r="532" spans="1:3">
      <c r="A532" s="2" t="s">
        <v>3346</v>
      </c>
      <c r="B532" s="2" t="s">
        <v>44</v>
      </c>
      <c r="C532" s="2">
        <v>7.5</v>
      </c>
    </row>
    <row r="533" spans="1:3">
      <c r="A533" s="5" t="s">
        <v>3350</v>
      </c>
      <c r="B533" s="5" t="s">
        <v>44</v>
      </c>
      <c r="C533" s="5">
        <v>7.5</v>
      </c>
    </row>
    <row r="534" spans="1:3">
      <c r="A534" s="2" t="s">
        <v>3354</v>
      </c>
      <c r="B534" s="2" t="s">
        <v>44</v>
      </c>
      <c r="C534" s="2">
        <v>7.5</v>
      </c>
    </row>
    <row r="535" spans="1:3">
      <c r="A535" s="5" t="s">
        <v>3358</v>
      </c>
      <c r="B535" s="5" t="s">
        <v>44</v>
      </c>
      <c r="C535" s="5">
        <v>7.5</v>
      </c>
    </row>
    <row r="536" spans="1:3">
      <c r="A536" s="5" t="s">
        <v>3369</v>
      </c>
      <c r="B536" s="5" t="s">
        <v>44</v>
      </c>
      <c r="C536" s="5">
        <v>7.5</v>
      </c>
    </row>
    <row r="537" spans="1:3">
      <c r="A537" s="2" t="s">
        <v>3373</v>
      </c>
      <c r="B537" s="2" t="s">
        <v>44</v>
      </c>
      <c r="C537" s="2">
        <v>7.5</v>
      </c>
    </row>
    <row r="538" spans="1:3">
      <c r="A538" s="5" t="s">
        <v>3379</v>
      </c>
      <c r="B538" s="5" t="s">
        <v>44</v>
      </c>
      <c r="C538" s="5">
        <v>7.5</v>
      </c>
    </row>
    <row r="539" spans="1:3">
      <c r="A539" s="2" t="s">
        <v>3382</v>
      </c>
      <c r="B539" s="2" t="s">
        <v>44</v>
      </c>
      <c r="C539" s="2">
        <v>7.5</v>
      </c>
    </row>
    <row r="540" spans="1:3">
      <c r="A540" s="5" t="s">
        <v>3387</v>
      </c>
      <c r="B540" s="5" t="s">
        <v>44</v>
      </c>
      <c r="C540" s="5">
        <v>7.5</v>
      </c>
    </row>
    <row r="541" spans="1:3">
      <c r="A541" s="2" t="s">
        <v>3390</v>
      </c>
      <c r="B541" s="2" t="s">
        <v>44</v>
      </c>
      <c r="C541" s="2">
        <v>7.5</v>
      </c>
    </row>
    <row r="542" spans="1:3">
      <c r="A542" s="5" t="s">
        <v>3396</v>
      </c>
      <c r="B542" s="5" t="s">
        <v>44</v>
      </c>
      <c r="C542" s="5">
        <v>7.5</v>
      </c>
    </row>
    <row r="543" spans="1:3">
      <c r="A543" s="5" t="s">
        <v>3406</v>
      </c>
      <c r="B543" s="5" t="s">
        <v>44</v>
      </c>
      <c r="C543" s="5">
        <v>7.5</v>
      </c>
    </row>
    <row r="544" spans="1:3">
      <c r="A544" s="5" t="s">
        <v>3417</v>
      </c>
      <c r="B544" s="5" t="s">
        <v>44</v>
      </c>
      <c r="C544" s="5">
        <v>7.5</v>
      </c>
    </row>
    <row r="545" spans="1:3">
      <c r="A545" s="2" t="s">
        <v>3423</v>
      </c>
      <c r="B545" s="2" t="s">
        <v>44</v>
      </c>
      <c r="C545" s="2">
        <v>7.5</v>
      </c>
    </row>
    <row r="546" spans="1:3">
      <c r="A546" s="5" t="s">
        <v>3429</v>
      </c>
      <c r="B546" s="5" t="s">
        <v>44</v>
      </c>
      <c r="C546" s="5">
        <v>7.5</v>
      </c>
    </row>
    <row r="547" spans="1:3">
      <c r="A547" s="2" t="s">
        <v>3435</v>
      </c>
      <c r="B547" s="2" t="s">
        <v>44</v>
      </c>
      <c r="C547" s="2">
        <v>7.5</v>
      </c>
    </row>
    <row r="548" spans="1:3">
      <c r="A548" s="5" t="s">
        <v>3440</v>
      </c>
      <c r="B548" s="5" t="s">
        <v>44</v>
      </c>
      <c r="C548" s="5">
        <v>7.5</v>
      </c>
    </row>
    <row r="549" spans="1:3">
      <c r="A549" s="2" t="s">
        <v>3446</v>
      </c>
      <c r="B549" s="2" t="s">
        <v>44</v>
      </c>
      <c r="C549" s="2">
        <v>7.5</v>
      </c>
    </row>
    <row r="550" spans="1:3">
      <c r="A550" s="5" t="s">
        <v>3450</v>
      </c>
      <c r="B550" s="5" t="s">
        <v>44</v>
      </c>
      <c r="C550" s="5">
        <v>7.5</v>
      </c>
    </row>
    <row r="551" spans="1:3">
      <c r="A551" s="2" t="s">
        <v>3455</v>
      </c>
      <c r="B551" s="2" t="s">
        <v>44</v>
      </c>
      <c r="C551" s="2">
        <v>7.5</v>
      </c>
    </row>
    <row r="552" spans="1:3">
      <c r="A552" s="2" t="s">
        <v>3468</v>
      </c>
      <c r="B552" s="2" t="s">
        <v>44</v>
      </c>
      <c r="C552" s="2">
        <v>7.5</v>
      </c>
    </row>
    <row r="553" spans="1:3">
      <c r="A553" s="5" t="s">
        <v>3474</v>
      </c>
      <c r="B553" s="5" t="s">
        <v>44</v>
      </c>
      <c r="C553" s="5">
        <v>7.5</v>
      </c>
    </row>
    <row r="554" spans="1:3">
      <c r="A554" s="2" t="s">
        <v>3479</v>
      </c>
      <c r="B554" s="2" t="s">
        <v>44</v>
      </c>
      <c r="C554" s="2">
        <v>7.5</v>
      </c>
    </row>
    <row r="555" spans="1:3">
      <c r="A555" s="5" t="s">
        <v>3484</v>
      </c>
      <c r="B555" s="5" t="s">
        <v>44</v>
      </c>
      <c r="C555" s="5">
        <v>7.5</v>
      </c>
    </row>
    <row r="556" spans="1:3">
      <c r="A556" s="5" t="s">
        <v>3494</v>
      </c>
      <c r="B556" s="5" t="s">
        <v>44</v>
      </c>
      <c r="C556" s="5">
        <v>7.5</v>
      </c>
    </row>
    <row r="557" spans="1:3">
      <c r="A557" s="2" t="s">
        <v>3501</v>
      </c>
      <c r="B557" s="2" t="s">
        <v>44</v>
      </c>
      <c r="C557" s="2">
        <v>7.5</v>
      </c>
    </row>
    <row r="558" spans="1:3">
      <c r="A558" s="2" t="s">
        <v>3515</v>
      </c>
      <c r="B558" s="2" t="s">
        <v>44</v>
      </c>
      <c r="C558" s="2">
        <v>7.5</v>
      </c>
    </row>
    <row r="559" spans="1:3">
      <c r="A559" s="5" t="s">
        <v>3239</v>
      </c>
      <c r="B559" s="5" t="s">
        <v>44</v>
      </c>
      <c r="C559" s="5">
        <v>7.5</v>
      </c>
    </row>
    <row r="560" spans="1:3">
      <c r="A560" s="2" t="s">
        <v>3518</v>
      </c>
      <c r="B560" s="2" t="s">
        <v>44</v>
      </c>
      <c r="C560" s="2">
        <v>7.5</v>
      </c>
    </row>
    <row r="561" spans="1:3">
      <c r="A561" s="5" t="s">
        <v>3522</v>
      </c>
      <c r="B561" s="5" t="s">
        <v>44</v>
      </c>
      <c r="C561" s="5">
        <v>7.5</v>
      </c>
    </row>
    <row r="562" spans="1:3">
      <c r="A562" s="2" t="s">
        <v>3450</v>
      </c>
      <c r="B562" s="2" t="s">
        <v>44</v>
      </c>
      <c r="C562" s="2">
        <v>7.5</v>
      </c>
    </row>
    <row r="563" spans="1:3">
      <c r="A563" s="5" t="s">
        <v>3528</v>
      </c>
      <c r="B563" s="5" t="s">
        <v>44</v>
      </c>
      <c r="C563" s="5">
        <v>7.5</v>
      </c>
    </row>
    <row r="564" spans="1:3">
      <c r="A564" s="2" t="s">
        <v>3535</v>
      </c>
      <c r="B564" s="2" t="s">
        <v>44</v>
      </c>
      <c r="C564" s="2">
        <v>7.5</v>
      </c>
    </row>
    <row r="565" spans="1:3">
      <c r="A565" s="5" t="s">
        <v>3539</v>
      </c>
      <c r="B565" s="5" t="s">
        <v>44</v>
      </c>
      <c r="C565" s="5">
        <v>7.5</v>
      </c>
    </row>
    <row r="566" spans="1:3">
      <c r="A566" s="2" t="s">
        <v>3546</v>
      </c>
      <c r="B566" s="2" t="s">
        <v>44</v>
      </c>
      <c r="C566" s="2">
        <v>7.5</v>
      </c>
    </row>
    <row r="567" spans="1:3">
      <c r="A567" s="5" t="s">
        <v>3553</v>
      </c>
      <c r="B567" s="5" t="s">
        <v>44</v>
      </c>
      <c r="C567" s="5">
        <v>7.5</v>
      </c>
    </row>
    <row r="568" spans="1:3">
      <c r="A568" s="2" t="s">
        <v>3446</v>
      </c>
      <c r="B568" s="2" t="s">
        <v>44</v>
      </c>
      <c r="C568" s="2">
        <v>7.5</v>
      </c>
    </row>
    <row r="569" spans="1:3">
      <c r="A569" s="5" t="s">
        <v>3558</v>
      </c>
      <c r="B569" s="5" t="s">
        <v>44</v>
      </c>
      <c r="C569" s="5">
        <v>7.5</v>
      </c>
    </row>
    <row r="570" spans="1:3">
      <c r="A570" s="2" t="s">
        <v>3563</v>
      </c>
      <c r="B570" s="2" t="s">
        <v>44</v>
      </c>
      <c r="C570" s="2">
        <v>7.5</v>
      </c>
    </row>
    <row r="571" spans="1:3">
      <c r="A571" s="5" t="s">
        <v>3570</v>
      </c>
      <c r="B571" s="5" t="s">
        <v>44</v>
      </c>
      <c r="C571" s="5">
        <v>7.5</v>
      </c>
    </row>
    <row r="572" spans="1:3">
      <c r="A572" s="5" t="s">
        <v>3582</v>
      </c>
      <c r="B572" s="5" t="s">
        <v>44</v>
      </c>
      <c r="C572" s="5">
        <v>7.4</v>
      </c>
    </row>
    <row r="573" spans="1:3">
      <c r="A573" s="2" t="s">
        <v>3586</v>
      </c>
      <c r="B573" s="2" t="s">
        <v>44</v>
      </c>
      <c r="C573" s="2">
        <v>7.4</v>
      </c>
    </row>
    <row r="574" spans="1:3">
      <c r="A574" s="5" t="s">
        <v>3592</v>
      </c>
      <c r="B574" s="5" t="s">
        <v>44</v>
      </c>
      <c r="C574" s="5">
        <v>7.4</v>
      </c>
    </row>
    <row r="575" spans="1:3">
      <c r="A575" s="2" t="s">
        <v>3597</v>
      </c>
      <c r="B575" s="2" t="s">
        <v>44</v>
      </c>
      <c r="C575" s="2">
        <v>7.4</v>
      </c>
    </row>
    <row r="576" spans="1:3">
      <c r="A576" s="5" t="s">
        <v>3602</v>
      </c>
      <c r="B576" s="5" t="s">
        <v>44</v>
      </c>
      <c r="C576" s="5">
        <v>7.4</v>
      </c>
    </row>
    <row r="577" spans="1:3">
      <c r="A577" s="2" t="s">
        <v>3606</v>
      </c>
      <c r="B577" s="2" t="s">
        <v>44</v>
      </c>
      <c r="C577" s="2">
        <v>7.4</v>
      </c>
    </row>
    <row r="578" spans="1:3">
      <c r="A578" s="5" t="s">
        <v>3610</v>
      </c>
      <c r="B578" s="5" t="s">
        <v>44</v>
      </c>
      <c r="C578" s="5">
        <v>7.4</v>
      </c>
    </row>
    <row r="579" spans="1:3">
      <c r="A579" s="2" t="s">
        <v>3615</v>
      </c>
      <c r="B579" s="2" t="s">
        <v>44</v>
      </c>
      <c r="C579" s="2">
        <v>7.4</v>
      </c>
    </row>
    <row r="580" spans="1:3">
      <c r="A580" s="5" t="s">
        <v>3619</v>
      </c>
      <c r="B580" s="5" t="s">
        <v>44</v>
      </c>
      <c r="C580" s="5">
        <v>7.4</v>
      </c>
    </row>
    <row r="581" spans="1:3">
      <c r="A581" s="2" t="s">
        <v>3623</v>
      </c>
      <c r="B581" s="2" t="s">
        <v>44</v>
      </c>
      <c r="C581" s="2">
        <v>7.4</v>
      </c>
    </row>
    <row r="582" spans="1:3">
      <c r="A582" s="5" t="s">
        <v>3627</v>
      </c>
      <c r="B582" s="5" t="s">
        <v>44</v>
      </c>
      <c r="C582" s="5">
        <v>7.4</v>
      </c>
    </row>
    <row r="583" spans="1:3">
      <c r="A583" s="2" t="s">
        <v>3630</v>
      </c>
      <c r="B583" s="2" t="s">
        <v>44</v>
      </c>
      <c r="C583" s="2">
        <v>7.4</v>
      </c>
    </row>
    <row r="584" spans="1:3">
      <c r="A584" s="5" t="s">
        <v>3635</v>
      </c>
      <c r="B584" s="5" t="s">
        <v>44</v>
      </c>
      <c r="C584" s="5">
        <v>7.4</v>
      </c>
    </row>
    <row r="585" spans="1:3">
      <c r="A585" s="2" t="s">
        <v>3639</v>
      </c>
      <c r="B585" s="2" t="s">
        <v>44</v>
      </c>
      <c r="C585" s="2">
        <v>7.4</v>
      </c>
    </row>
    <row r="586" spans="1:3">
      <c r="A586" s="5" t="s">
        <v>3643</v>
      </c>
      <c r="B586" s="5" t="s">
        <v>44</v>
      </c>
      <c r="C586" s="5">
        <v>7.4</v>
      </c>
    </row>
    <row r="587" spans="1:3">
      <c r="A587" s="2" t="s">
        <v>3649</v>
      </c>
      <c r="B587" s="2" t="s">
        <v>44</v>
      </c>
      <c r="C587" s="2">
        <v>7.4</v>
      </c>
    </row>
    <row r="588" spans="1:3">
      <c r="A588" s="5" t="s">
        <v>3654</v>
      </c>
      <c r="B588" s="5" t="s">
        <v>44</v>
      </c>
      <c r="C588" s="5">
        <v>7.4</v>
      </c>
    </row>
    <row r="589" spans="1:3">
      <c r="A589" s="2" t="s">
        <v>3659</v>
      </c>
      <c r="B589" s="2" t="s">
        <v>44</v>
      </c>
      <c r="C589" s="2">
        <v>7.4</v>
      </c>
    </row>
    <row r="590" spans="1:3">
      <c r="A590" s="5" t="s">
        <v>3664</v>
      </c>
      <c r="B590" s="5" t="s">
        <v>44</v>
      </c>
      <c r="C590" s="5">
        <v>7.4</v>
      </c>
    </row>
    <row r="591" spans="1:3">
      <c r="A591" s="2" t="s">
        <v>3669</v>
      </c>
      <c r="B591" s="2" t="s">
        <v>44</v>
      </c>
      <c r="C591" s="2">
        <v>7.4</v>
      </c>
    </row>
    <row r="592" spans="1:3">
      <c r="A592" s="5" t="s">
        <v>3673</v>
      </c>
      <c r="B592" s="5" t="s">
        <v>44</v>
      </c>
      <c r="C592" s="5">
        <v>7.4</v>
      </c>
    </row>
    <row r="593" spans="1:3">
      <c r="A593" s="2" t="s">
        <v>3679</v>
      </c>
      <c r="B593" s="2" t="s">
        <v>44</v>
      </c>
      <c r="C593" s="2">
        <v>7.4</v>
      </c>
    </row>
    <row r="594" spans="1:3">
      <c r="A594" s="5" t="s">
        <v>3683</v>
      </c>
      <c r="B594" s="5" t="s">
        <v>44</v>
      </c>
      <c r="C594" s="5">
        <v>7.4</v>
      </c>
    </row>
    <row r="595" spans="1:3">
      <c r="A595" s="2" t="s">
        <v>3686</v>
      </c>
      <c r="B595" s="2" t="s">
        <v>44</v>
      </c>
      <c r="C595" s="2">
        <v>7.4</v>
      </c>
    </row>
    <row r="596" spans="1:3">
      <c r="A596" s="5" t="s">
        <v>3689</v>
      </c>
      <c r="B596" s="5" t="s">
        <v>44</v>
      </c>
      <c r="C596" s="5">
        <v>7.4</v>
      </c>
    </row>
    <row r="597" spans="1:3">
      <c r="A597" s="5" t="s">
        <v>3699</v>
      </c>
      <c r="B597" s="5" t="s">
        <v>44</v>
      </c>
      <c r="C597" s="5">
        <v>7.4</v>
      </c>
    </row>
    <row r="598" spans="1:3">
      <c r="A598" s="2" t="s">
        <v>3704</v>
      </c>
      <c r="B598" s="2" t="s">
        <v>44</v>
      </c>
      <c r="C598" s="2">
        <v>7.4</v>
      </c>
    </row>
    <row r="599" spans="1:3">
      <c r="A599" s="5" t="s">
        <v>3707</v>
      </c>
      <c r="B599" s="5" t="s">
        <v>44</v>
      </c>
      <c r="C599" s="5">
        <v>7.4</v>
      </c>
    </row>
    <row r="600" spans="1:3">
      <c r="A600" s="2" t="s">
        <v>3712</v>
      </c>
      <c r="B600" s="2" t="s">
        <v>44</v>
      </c>
      <c r="C600" s="2">
        <v>7.4</v>
      </c>
    </row>
    <row r="601" spans="1:3">
      <c r="A601" s="5" t="s">
        <v>3716</v>
      </c>
      <c r="B601" s="5" t="s">
        <v>44</v>
      </c>
      <c r="C601" s="5">
        <v>7.4</v>
      </c>
    </row>
    <row r="602" spans="1:3">
      <c r="A602" s="2" t="s">
        <v>3721</v>
      </c>
      <c r="B602" s="2" t="s">
        <v>44</v>
      </c>
      <c r="C602" s="2">
        <v>7.4</v>
      </c>
    </row>
    <row r="603" spans="1:3">
      <c r="A603" s="5" t="s">
        <v>3725</v>
      </c>
      <c r="B603" s="5" t="s">
        <v>44</v>
      </c>
      <c r="C603" s="5">
        <v>7.4</v>
      </c>
    </row>
    <row r="604" spans="1:3">
      <c r="A604" s="2" t="s">
        <v>3730</v>
      </c>
      <c r="B604" s="2" t="s">
        <v>44</v>
      </c>
      <c r="C604" s="2">
        <v>7.4</v>
      </c>
    </row>
    <row r="605" spans="1:3">
      <c r="A605" s="5" t="s">
        <v>3736</v>
      </c>
      <c r="B605" s="5" t="s">
        <v>44</v>
      </c>
      <c r="C605" s="5">
        <v>7.4</v>
      </c>
    </row>
    <row r="606" spans="1:3">
      <c r="A606" s="2" t="s">
        <v>3742</v>
      </c>
      <c r="B606" s="2" t="s">
        <v>44</v>
      </c>
      <c r="C606" s="2">
        <v>7.4</v>
      </c>
    </row>
    <row r="607" spans="1:3">
      <c r="A607" s="5" t="s">
        <v>3748</v>
      </c>
      <c r="B607" s="5" t="s">
        <v>44</v>
      </c>
      <c r="C607" s="5">
        <v>7.4</v>
      </c>
    </row>
    <row r="608" spans="1:3">
      <c r="A608" s="2" t="s">
        <v>3755</v>
      </c>
      <c r="B608" s="2" t="s">
        <v>44</v>
      </c>
      <c r="C608" s="2">
        <v>7.4</v>
      </c>
    </row>
    <row r="609" spans="1:3">
      <c r="A609" s="5" t="s">
        <v>3761</v>
      </c>
      <c r="B609" s="5" t="s">
        <v>44</v>
      </c>
      <c r="C609" s="5">
        <v>7.4</v>
      </c>
    </row>
    <row r="610" spans="1:3">
      <c r="A610" s="2" t="s">
        <v>3765</v>
      </c>
      <c r="B610" s="2" t="s">
        <v>44</v>
      </c>
      <c r="C610" s="2">
        <v>7.4</v>
      </c>
    </row>
    <row r="611" spans="1:3">
      <c r="A611" s="5" t="s">
        <v>3770</v>
      </c>
      <c r="B611" s="5" t="s">
        <v>44</v>
      </c>
      <c r="C611" s="5">
        <v>7.4</v>
      </c>
    </row>
    <row r="612" spans="1:3">
      <c r="A612" s="2" t="s">
        <v>3774</v>
      </c>
      <c r="B612" s="2" t="s">
        <v>44</v>
      </c>
      <c r="C612" s="2">
        <v>7.4</v>
      </c>
    </row>
    <row r="613" spans="1:3">
      <c r="A613" s="5" t="s">
        <v>3777</v>
      </c>
      <c r="B613" s="5" t="s">
        <v>44</v>
      </c>
      <c r="C613" s="5">
        <v>7.4</v>
      </c>
    </row>
    <row r="614" spans="1:3">
      <c r="A614" s="2" t="s">
        <v>3781</v>
      </c>
      <c r="B614" s="2" t="s">
        <v>44</v>
      </c>
      <c r="C614" s="2">
        <v>7.4</v>
      </c>
    </row>
    <row r="615" spans="1:3">
      <c r="A615" s="2" t="s">
        <v>3790</v>
      </c>
      <c r="B615" s="2" t="s">
        <v>44</v>
      </c>
      <c r="C615" s="2">
        <v>7.4</v>
      </c>
    </row>
    <row r="616" spans="1:3">
      <c r="A616" s="5" t="s">
        <v>3796</v>
      </c>
      <c r="B616" s="5" t="s">
        <v>44</v>
      </c>
      <c r="C616" s="5">
        <v>7.4</v>
      </c>
    </row>
    <row r="617" spans="1:3">
      <c r="A617" s="2" t="s">
        <v>3800</v>
      </c>
      <c r="B617" s="2" t="s">
        <v>44</v>
      </c>
      <c r="C617" s="2">
        <v>7.4</v>
      </c>
    </row>
    <row r="618" spans="1:3">
      <c r="A618" s="5" t="s">
        <v>3804</v>
      </c>
      <c r="B618" s="5" t="s">
        <v>44</v>
      </c>
      <c r="C618" s="5">
        <v>7.4</v>
      </c>
    </row>
    <row r="619" spans="1:3">
      <c r="A619" s="2" t="s">
        <v>3808</v>
      </c>
      <c r="B619" s="2" t="s">
        <v>44</v>
      </c>
      <c r="C619" s="2">
        <v>7.4</v>
      </c>
    </row>
    <row r="620" spans="1:3">
      <c r="A620" s="5" t="s">
        <v>3814</v>
      </c>
      <c r="B620" s="5" t="s">
        <v>44</v>
      </c>
      <c r="C620" s="5">
        <v>7.4</v>
      </c>
    </row>
    <row r="621" spans="1:3">
      <c r="A621" s="2" t="s">
        <v>3819</v>
      </c>
      <c r="B621" s="2" t="s">
        <v>44</v>
      </c>
      <c r="C621" s="2">
        <v>7.4</v>
      </c>
    </row>
    <row r="622" spans="1:3">
      <c r="A622" s="5" t="s">
        <v>3824</v>
      </c>
      <c r="B622" s="5" t="s">
        <v>44</v>
      </c>
      <c r="C622" s="5">
        <v>7.4</v>
      </c>
    </row>
    <row r="623" spans="1:3">
      <c r="A623" s="2" t="s">
        <v>3829</v>
      </c>
      <c r="B623" s="2" t="s">
        <v>44</v>
      </c>
      <c r="C623" s="2">
        <v>7.4</v>
      </c>
    </row>
    <row r="624" spans="1:3">
      <c r="A624" s="5" t="s">
        <v>3835</v>
      </c>
      <c r="B624" s="5" t="s">
        <v>44</v>
      </c>
      <c r="C624" s="5">
        <v>7.4</v>
      </c>
    </row>
    <row r="625" spans="1:3">
      <c r="A625" s="2" t="s">
        <v>3838</v>
      </c>
      <c r="B625" s="2" t="s">
        <v>44</v>
      </c>
      <c r="C625" s="2">
        <v>7.4</v>
      </c>
    </row>
    <row r="626" spans="1:3">
      <c r="A626" s="5" t="s">
        <v>3843</v>
      </c>
      <c r="B626" s="5" t="s">
        <v>44</v>
      </c>
      <c r="C626" s="5">
        <v>7.4</v>
      </c>
    </row>
    <row r="627" spans="1:3">
      <c r="A627" s="2" t="s">
        <v>3847</v>
      </c>
      <c r="B627" s="2" t="s">
        <v>44</v>
      </c>
      <c r="C627" s="2">
        <v>7.4</v>
      </c>
    </row>
    <row r="628" spans="1:3">
      <c r="A628" s="5" t="s">
        <v>3852</v>
      </c>
      <c r="B628" s="5" t="s">
        <v>44</v>
      </c>
      <c r="C628" s="5">
        <v>7.4</v>
      </c>
    </row>
    <row r="629" spans="1:3">
      <c r="A629" s="2" t="s">
        <v>3858</v>
      </c>
      <c r="B629" s="2" t="s">
        <v>44</v>
      </c>
      <c r="C629" s="2">
        <v>7.4</v>
      </c>
    </row>
    <row r="630" spans="1:3">
      <c r="A630" s="5" t="s">
        <v>3704</v>
      </c>
      <c r="B630" s="5" t="s">
        <v>44</v>
      </c>
      <c r="C630" s="5">
        <v>7.4</v>
      </c>
    </row>
    <row r="631" spans="1:3">
      <c r="A631" s="2" t="s">
        <v>3862</v>
      </c>
      <c r="B631" s="2" t="s">
        <v>44</v>
      </c>
      <c r="C631" s="2">
        <v>7.4</v>
      </c>
    </row>
    <row r="632" spans="1:3">
      <c r="A632" s="5" t="s">
        <v>3868</v>
      </c>
      <c r="B632" s="5" t="s">
        <v>44</v>
      </c>
      <c r="C632" s="5">
        <v>7.4</v>
      </c>
    </row>
    <row r="633" spans="1:3">
      <c r="A633" s="2" t="s">
        <v>3874</v>
      </c>
      <c r="B633" s="2" t="s">
        <v>44</v>
      </c>
      <c r="C633" s="2">
        <v>7.4</v>
      </c>
    </row>
    <row r="634" spans="1:3">
      <c r="A634" s="5" t="s">
        <v>3877</v>
      </c>
      <c r="B634" s="5" t="s">
        <v>44</v>
      </c>
      <c r="C634" s="5">
        <v>7.4</v>
      </c>
    </row>
    <row r="635" spans="1:3">
      <c r="A635" s="2" t="s">
        <v>3880</v>
      </c>
      <c r="B635" s="2" t="s">
        <v>44</v>
      </c>
      <c r="C635" s="2">
        <v>7.4</v>
      </c>
    </row>
    <row r="636" spans="1:3">
      <c r="A636" s="5" t="s">
        <v>3885</v>
      </c>
      <c r="B636" s="5" t="s">
        <v>44</v>
      </c>
      <c r="C636" s="5">
        <v>7.4</v>
      </c>
    </row>
    <row r="637" spans="1:3">
      <c r="A637" s="2" t="s">
        <v>3891</v>
      </c>
      <c r="B637" s="2" t="s">
        <v>44</v>
      </c>
      <c r="C637" s="2">
        <v>7.4</v>
      </c>
    </row>
    <row r="638" spans="1:3">
      <c r="A638" s="5" t="s">
        <v>3896</v>
      </c>
      <c r="B638" s="5" t="s">
        <v>44</v>
      </c>
      <c r="C638" s="5">
        <v>7.4</v>
      </c>
    </row>
    <row r="639" spans="1:3">
      <c r="A639" s="2" t="s">
        <v>3900</v>
      </c>
      <c r="B639" s="2" t="s">
        <v>44</v>
      </c>
      <c r="C639" s="2">
        <v>7.4</v>
      </c>
    </row>
    <row r="640" spans="1:3">
      <c r="A640" s="5" t="s">
        <v>3905</v>
      </c>
      <c r="B640" s="5" t="s">
        <v>44</v>
      </c>
      <c r="C640" s="5">
        <v>7.4</v>
      </c>
    </row>
    <row r="641" spans="1:3">
      <c r="A641" s="2" t="s">
        <v>3911</v>
      </c>
      <c r="B641" s="2" t="s">
        <v>44</v>
      </c>
      <c r="C641" s="2">
        <v>7.4</v>
      </c>
    </row>
    <row r="642" spans="1:3">
      <c r="A642" s="5" t="s">
        <v>3916</v>
      </c>
      <c r="B642" s="5" t="s">
        <v>44</v>
      </c>
      <c r="C642" s="5">
        <v>7.4</v>
      </c>
    </row>
    <row r="643" spans="1:3">
      <c r="A643" s="2" t="s">
        <v>3920</v>
      </c>
      <c r="B643" s="2" t="s">
        <v>44</v>
      </c>
      <c r="C643" s="2">
        <v>7.4</v>
      </c>
    </row>
    <row r="644" spans="1:3">
      <c r="A644" s="5" t="s">
        <v>3925</v>
      </c>
      <c r="B644" s="5" t="s">
        <v>44</v>
      </c>
      <c r="C644" s="5">
        <v>7.4</v>
      </c>
    </row>
    <row r="645" spans="1:3">
      <c r="A645" s="2" t="s">
        <v>3929</v>
      </c>
      <c r="B645" s="2" t="s">
        <v>44</v>
      </c>
      <c r="C645" s="2">
        <v>7.4</v>
      </c>
    </row>
    <row r="646" spans="1:3">
      <c r="A646" s="2" t="s">
        <v>3944</v>
      </c>
      <c r="B646" s="2" t="s">
        <v>44</v>
      </c>
      <c r="C646" s="2">
        <v>7.4</v>
      </c>
    </row>
    <row r="647" spans="1:3">
      <c r="A647" s="5" t="s">
        <v>3949</v>
      </c>
      <c r="B647" s="5" t="s">
        <v>44</v>
      </c>
      <c r="C647" s="5">
        <v>7.4</v>
      </c>
    </row>
    <row r="648" spans="1:3">
      <c r="A648" s="2" t="s">
        <v>3955</v>
      </c>
      <c r="B648" s="2" t="s">
        <v>44</v>
      </c>
      <c r="C648" s="2">
        <v>7.4</v>
      </c>
    </row>
    <row r="649" spans="1:3">
      <c r="A649" s="5" t="s">
        <v>3960</v>
      </c>
      <c r="B649" s="5" t="s">
        <v>44</v>
      </c>
      <c r="C649" s="5">
        <v>7.4</v>
      </c>
    </row>
    <row r="650" spans="1:3">
      <c r="A650" s="2" t="s">
        <v>3963</v>
      </c>
      <c r="B650" s="2" t="s">
        <v>44</v>
      </c>
      <c r="C650" s="2">
        <v>7.4</v>
      </c>
    </row>
    <row r="651" spans="1:3">
      <c r="A651" s="2" t="s">
        <v>3974</v>
      </c>
      <c r="B651" s="2" t="s">
        <v>44</v>
      </c>
      <c r="C651" s="2">
        <v>7.4</v>
      </c>
    </row>
    <row r="652" spans="1:3">
      <c r="A652" s="5" t="s">
        <v>3981</v>
      </c>
      <c r="B652" s="5" t="s">
        <v>44</v>
      </c>
      <c r="C652" s="5">
        <v>7.4</v>
      </c>
    </row>
    <row r="653" spans="1:3">
      <c r="A653" s="2" t="s">
        <v>3736</v>
      </c>
      <c r="B653" s="2" t="s">
        <v>44</v>
      </c>
      <c r="C653" s="2">
        <v>7.4</v>
      </c>
    </row>
    <row r="654" spans="1:3">
      <c r="A654" s="5" t="s">
        <v>3987</v>
      </c>
      <c r="B654" s="5" t="s">
        <v>44</v>
      </c>
      <c r="C654" s="5">
        <v>7.4</v>
      </c>
    </row>
    <row r="655" spans="1:3">
      <c r="A655" s="2" t="s">
        <v>4006</v>
      </c>
      <c r="B655" s="2" t="s">
        <v>44</v>
      </c>
      <c r="C655" s="2">
        <v>7.4</v>
      </c>
    </row>
    <row r="656" spans="1:3">
      <c r="A656" s="5" t="s">
        <v>4011</v>
      </c>
      <c r="B656" s="5" t="s">
        <v>44</v>
      </c>
      <c r="C656" s="5">
        <v>7.4</v>
      </c>
    </row>
    <row r="657" spans="1:3">
      <c r="A657" s="2" t="s">
        <v>4017</v>
      </c>
      <c r="B657" s="2" t="s">
        <v>44</v>
      </c>
      <c r="C657" s="2">
        <v>7.4</v>
      </c>
    </row>
    <row r="658" spans="1:3">
      <c r="A658" s="5" t="s">
        <v>4022</v>
      </c>
      <c r="B658" s="5" t="s">
        <v>44</v>
      </c>
      <c r="C658" s="5">
        <v>7.4</v>
      </c>
    </row>
    <row r="659" spans="1:3">
      <c r="A659" s="5" t="s">
        <v>3679</v>
      </c>
      <c r="B659" s="5" t="s">
        <v>44</v>
      </c>
      <c r="C659" s="5">
        <v>7.4</v>
      </c>
    </row>
    <row r="660" spans="1:3">
      <c r="A660" s="2" t="s">
        <v>4035</v>
      </c>
      <c r="B660" s="2" t="s">
        <v>44</v>
      </c>
      <c r="C660" s="2">
        <v>7.4</v>
      </c>
    </row>
    <row r="661" spans="1:3">
      <c r="A661" s="5" t="s">
        <v>4042</v>
      </c>
      <c r="B661" s="5" t="s">
        <v>44</v>
      </c>
      <c r="C661" s="5">
        <v>7.4</v>
      </c>
    </row>
    <row r="662" spans="1:3">
      <c r="A662" s="2" t="s">
        <v>4046</v>
      </c>
      <c r="B662" s="2" t="s">
        <v>44</v>
      </c>
      <c r="C662" s="2">
        <v>7.3</v>
      </c>
    </row>
    <row r="663" spans="1:3">
      <c r="A663" s="5" t="s">
        <v>4049</v>
      </c>
      <c r="B663" s="5" t="s">
        <v>44</v>
      </c>
      <c r="C663" s="5">
        <v>7.3</v>
      </c>
    </row>
    <row r="664" spans="1:3">
      <c r="A664" s="2" t="s">
        <v>4053</v>
      </c>
      <c r="B664" s="2" t="s">
        <v>44</v>
      </c>
      <c r="C664" s="2">
        <v>7.3</v>
      </c>
    </row>
    <row r="665" spans="1:3">
      <c r="A665" s="5" t="s">
        <v>4057</v>
      </c>
      <c r="B665" s="5" t="s">
        <v>44</v>
      </c>
      <c r="C665" s="5">
        <v>7.3</v>
      </c>
    </row>
    <row r="666" spans="1:3">
      <c r="A666" s="2" t="s">
        <v>4061</v>
      </c>
      <c r="B666" s="2" t="s">
        <v>44</v>
      </c>
      <c r="C666" s="2">
        <v>7.3</v>
      </c>
    </row>
    <row r="667" spans="1:3">
      <c r="A667" s="5" t="s">
        <v>4065</v>
      </c>
      <c r="B667" s="5" t="s">
        <v>44</v>
      </c>
      <c r="C667" s="5">
        <v>7.3</v>
      </c>
    </row>
    <row r="668" spans="1:3">
      <c r="A668" s="2" t="s">
        <v>4070</v>
      </c>
      <c r="B668" s="2" t="s">
        <v>44</v>
      </c>
      <c r="C668" s="2">
        <v>7.3</v>
      </c>
    </row>
    <row r="669" spans="1:3">
      <c r="A669" s="5" t="s">
        <v>4076</v>
      </c>
      <c r="B669" s="5" t="s">
        <v>44</v>
      </c>
      <c r="C669" s="5">
        <v>7.3</v>
      </c>
    </row>
    <row r="670" spans="1:3">
      <c r="A670" s="2" t="s">
        <v>4080</v>
      </c>
      <c r="B670" s="2" t="s">
        <v>44</v>
      </c>
      <c r="C670" s="2">
        <v>7.3</v>
      </c>
    </row>
    <row r="671" spans="1:3">
      <c r="A671" s="5" t="s">
        <v>4084</v>
      </c>
      <c r="B671" s="5" t="s">
        <v>44</v>
      </c>
      <c r="C671" s="5">
        <v>7.3</v>
      </c>
    </row>
    <row r="672" spans="1:3">
      <c r="A672" s="2" t="s">
        <v>4087</v>
      </c>
      <c r="B672" s="2" t="s">
        <v>44</v>
      </c>
      <c r="C672" s="2">
        <v>7.3</v>
      </c>
    </row>
    <row r="673" spans="1:3">
      <c r="A673" s="5" t="s">
        <v>4092</v>
      </c>
      <c r="B673" s="5" t="s">
        <v>44</v>
      </c>
      <c r="C673" s="5">
        <v>7.3</v>
      </c>
    </row>
    <row r="674" spans="1:3">
      <c r="A674" s="2" t="s">
        <v>4098</v>
      </c>
      <c r="B674" s="2" t="s">
        <v>44</v>
      </c>
      <c r="C674" s="2">
        <v>7.3</v>
      </c>
    </row>
    <row r="675" spans="1:3">
      <c r="A675" s="5" t="s">
        <v>4104</v>
      </c>
      <c r="B675" s="5" t="s">
        <v>44</v>
      </c>
      <c r="C675" s="5">
        <v>7.3</v>
      </c>
    </row>
    <row r="676" spans="1:3">
      <c r="A676" s="2" t="s">
        <v>4108</v>
      </c>
      <c r="B676" s="2" t="s">
        <v>44</v>
      </c>
      <c r="C676" s="2">
        <v>7.3</v>
      </c>
    </row>
    <row r="677" spans="1:3">
      <c r="A677" s="5" t="s">
        <v>4114</v>
      </c>
      <c r="B677" s="5" t="s">
        <v>44</v>
      </c>
      <c r="C677" s="5">
        <v>7.3</v>
      </c>
    </row>
    <row r="678" spans="1:3">
      <c r="A678" s="2" t="s">
        <v>4119</v>
      </c>
      <c r="B678" s="2" t="s">
        <v>44</v>
      </c>
      <c r="C678" s="2">
        <v>7.3</v>
      </c>
    </row>
    <row r="679" spans="1:3">
      <c r="A679" s="5" t="s">
        <v>4123</v>
      </c>
      <c r="B679" s="5" t="s">
        <v>44</v>
      </c>
      <c r="C679" s="5">
        <v>7.3</v>
      </c>
    </row>
    <row r="680" spans="1:3">
      <c r="A680" s="2" t="s">
        <v>4128</v>
      </c>
      <c r="B680" s="2" t="s">
        <v>44</v>
      </c>
      <c r="C680" s="2">
        <v>7.3</v>
      </c>
    </row>
    <row r="681" spans="1:3">
      <c r="A681" s="5" t="s">
        <v>4132</v>
      </c>
      <c r="B681" s="5" t="s">
        <v>44</v>
      </c>
      <c r="C681" s="5">
        <v>7.3</v>
      </c>
    </row>
    <row r="682" spans="1:3">
      <c r="A682" s="2" t="s">
        <v>4136</v>
      </c>
      <c r="B682" s="2" t="s">
        <v>44</v>
      </c>
      <c r="C682" s="2">
        <v>7.3</v>
      </c>
    </row>
    <row r="683" spans="1:3">
      <c r="A683" s="5" t="s">
        <v>4142</v>
      </c>
      <c r="B683" s="5" t="s">
        <v>44</v>
      </c>
      <c r="C683" s="5">
        <v>7.3</v>
      </c>
    </row>
    <row r="684" spans="1:3">
      <c r="A684" s="2" t="s">
        <v>4147</v>
      </c>
      <c r="B684" s="2" t="s">
        <v>44</v>
      </c>
      <c r="C684" s="2">
        <v>7.3</v>
      </c>
    </row>
    <row r="685" spans="1:3">
      <c r="A685" s="5" t="s">
        <v>4153</v>
      </c>
      <c r="B685" s="5" t="s">
        <v>44</v>
      </c>
      <c r="C685" s="5">
        <v>7.3</v>
      </c>
    </row>
    <row r="686" spans="1:3">
      <c r="A686" s="2" t="s">
        <v>4157</v>
      </c>
      <c r="B686" s="2" t="s">
        <v>44</v>
      </c>
      <c r="C686" s="2">
        <v>7.3</v>
      </c>
    </row>
    <row r="687" spans="1:3">
      <c r="A687" s="5" t="s">
        <v>4161</v>
      </c>
      <c r="B687" s="5" t="s">
        <v>44</v>
      </c>
      <c r="C687" s="5">
        <v>7.3</v>
      </c>
    </row>
    <row r="688" spans="1:3">
      <c r="A688" s="2" t="s">
        <v>4165</v>
      </c>
      <c r="B688" s="2" t="s">
        <v>44</v>
      </c>
      <c r="C688" s="2">
        <v>7.3</v>
      </c>
    </row>
    <row r="689" spans="1:3">
      <c r="A689" s="5" t="s">
        <v>4171</v>
      </c>
      <c r="B689" s="5" t="s">
        <v>44</v>
      </c>
      <c r="C689" s="5">
        <v>7.3</v>
      </c>
    </row>
    <row r="690" spans="1:3">
      <c r="A690" s="2" t="s">
        <v>4175</v>
      </c>
      <c r="B690" s="2" t="s">
        <v>44</v>
      </c>
      <c r="C690" s="2">
        <v>7.3</v>
      </c>
    </row>
    <row r="691" spans="1:3">
      <c r="A691" s="5" t="s">
        <v>4181</v>
      </c>
      <c r="B691" s="5" t="s">
        <v>44</v>
      </c>
      <c r="C691" s="5">
        <v>7.3</v>
      </c>
    </row>
    <row r="692" spans="1:3">
      <c r="A692" s="2" t="s">
        <v>4185</v>
      </c>
      <c r="B692" s="2" t="s">
        <v>44</v>
      </c>
      <c r="C692" s="2">
        <v>7.3</v>
      </c>
    </row>
    <row r="693" spans="1:3">
      <c r="A693" s="5" t="s">
        <v>4190</v>
      </c>
      <c r="B693" s="5" t="s">
        <v>44</v>
      </c>
      <c r="C693" s="5">
        <v>7.3</v>
      </c>
    </row>
    <row r="694" spans="1:3">
      <c r="A694" s="2" t="s">
        <v>4195</v>
      </c>
      <c r="B694" s="2" t="s">
        <v>44</v>
      </c>
      <c r="C694" s="2">
        <v>7.3</v>
      </c>
    </row>
    <row r="695" spans="1:3">
      <c r="A695" s="5" t="s">
        <v>4200</v>
      </c>
      <c r="B695" s="5" t="s">
        <v>44</v>
      </c>
      <c r="C695" s="5">
        <v>7.3</v>
      </c>
    </row>
    <row r="696" spans="1:3">
      <c r="A696" s="2" t="s">
        <v>4206</v>
      </c>
      <c r="B696" s="2" t="s">
        <v>44</v>
      </c>
      <c r="C696" s="2">
        <v>7.3</v>
      </c>
    </row>
    <row r="697" spans="1:3">
      <c r="A697" s="5" t="s">
        <v>4210</v>
      </c>
      <c r="B697" s="5" t="s">
        <v>44</v>
      </c>
      <c r="C697" s="5">
        <v>7.3</v>
      </c>
    </row>
    <row r="698" spans="1:3">
      <c r="A698" s="2" t="s">
        <v>4213</v>
      </c>
      <c r="B698" s="2" t="s">
        <v>44</v>
      </c>
      <c r="C698" s="2">
        <v>7.3</v>
      </c>
    </row>
    <row r="699" spans="1:3">
      <c r="A699" s="5" t="s">
        <v>4219</v>
      </c>
      <c r="B699" s="5" t="s">
        <v>44</v>
      </c>
      <c r="C699" s="5">
        <v>7.3</v>
      </c>
    </row>
    <row r="700" spans="1:3">
      <c r="A700" s="2" t="s">
        <v>4223</v>
      </c>
      <c r="B700" s="2" t="s">
        <v>44</v>
      </c>
      <c r="C700" s="2">
        <v>7.3</v>
      </c>
    </row>
    <row r="701" spans="1:3">
      <c r="A701" s="5" t="s">
        <v>4228</v>
      </c>
      <c r="B701" s="5" t="s">
        <v>44</v>
      </c>
      <c r="C701" s="5">
        <v>7.3</v>
      </c>
    </row>
    <row r="702" spans="1:3">
      <c r="A702" s="2" t="s">
        <v>4232</v>
      </c>
      <c r="B702" s="2" t="s">
        <v>44</v>
      </c>
      <c r="C702" s="2">
        <v>7.3</v>
      </c>
    </row>
    <row r="703" spans="1:3">
      <c r="A703" s="5" t="s">
        <v>4235</v>
      </c>
      <c r="B703" s="5" t="s">
        <v>44</v>
      </c>
      <c r="C703" s="5">
        <v>7.3</v>
      </c>
    </row>
    <row r="704" spans="1:3">
      <c r="A704" s="2" t="s">
        <v>4239</v>
      </c>
      <c r="B704" s="2" t="s">
        <v>44</v>
      </c>
      <c r="C704" s="2">
        <v>7.3</v>
      </c>
    </row>
    <row r="705" spans="1:3">
      <c r="A705" s="5" t="s">
        <v>4245</v>
      </c>
      <c r="B705" s="5" t="s">
        <v>44</v>
      </c>
      <c r="C705" s="5">
        <v>7.3</v>
      </c>
    </row>
    <row r="706" spans="1:3">
      <c r="A706" s="2" t="s">
        <v>4248</v>
      </c>
      <c r="B706" s="2" t="s">
        <v>44</v>
      </c>
      <c r="C706" s="2">
        <v>7.3</v>
      </c>
    </row>
    <row r="707" spans="1:3">
      <c r="A707" s="5" t="s">
        <v>4253</v>
      </c>
      <c r="B707" s="5" t="s">
        <v>44</v>
      </c>
      <c r="C707" s="5">
        <v>7.3</v>
      </c>
    </row>
    <row r="708" spans="1:3">
      <c r="A708" s="2" t="s">
        <v>4260</v>
      </c>
      <c r="B708" s="2" t="s">
        <v>44</v>
      </c>
      <c r="C708" s="2">
        <v>7.3</v>
      </c>
    </row>
    <row r="709" spans="1:3">
      <c r="A709" s="5" t="s">
        <v>4265</v>
      </c>
      <c r="B709" s="5" t="s">
        <v>44</v>
      </c>
      <c r="C709" s="5">
        <v>7.3</v>
      </c>
    </row>
    <row r="710" spans="1:3">
      <c r="A710" s="2" t="s">
        <v>4270</v>
      </c>
      <c r="B710" s="2" t="s">
        <v>44</v>
      </c>
      <c r="C710" s="2">
        <v>7.3</v>
      </c>
    </row>
    <row r="711" spans="1:3">
      <c r="A711" s="5" t="s">
        <v>4275</v>
      </c>
      <c r="B711" s="5" t="s">
        <v>44</v>
      </c>
      <c r="C711" s="5">
        <v>7.3</v>
      </c>
    </row>
    <row r="712" spans="1:3">
      <c r="A712" s="2" t="s">
        <v>4279</v>
      </c>
      <c r="B712" s="2" t="s">
        <v>44</v>
      </c>
      <c r="C712" s="2">
        <v>7.3</v>
      </c>
    </row>
    <row r="713" spans="1:3">
      <c r="A713" s="5" t="s">
        <v>4282</v>
      </c>
      <c r="B713" s="5" t="s">
        <v>44</v>
      </c>
      <c r="C713" s="5">
        <v>7.3</v>
      </c>
    </row>
    <row r="714" spans="1:3">
      <c r="A714" s="2" t="s">
        <v>4288</v>
      </c>
      <c r="B714" s="2" t="s">
        <v>44</v>
      </c>
      <c r="C714" s="2">
        <v>7.3</v>
      </c>
    </row>
    <row r="715" spans="1:3">
      <c r="A715" s="5" t="s">
        <v>4292</v>
      </c>
      <c r="B715" s="5" t="s">
        <v>44</v>
      </c>
      <c r="C715" s="5">
        <v>7.3</v>
      </c>
    </row>
    <row r="716" spans="1:3">
      <c r="A716" s="2" t="s">
        <v>4298</v>
      </c>
      <c r="B716" s="2" t="s">
        <v>44</v>
      </c>
      <c r="C716" s="2">
        <v>7.3</v>
      </c>
    </row>
    <row r="717" spans="1:3">
      <c r="A717" s="5" t="s">
        <v>4303</v>
      </c>
      <c r="B717" s="5" t="s">
        <v>44</v>
      </c>
      <c r="C717" s="5">
        <v>7.3</v>
      </c>
    </row>
    <row r="718" spans="1:3">
      <c r="A718" s="2" t="s">
        <v>4307</v>
      </c>
      <c r="B718" s="2" t="s">
        <v>44</v>
      </c>
      <c r="C718" s="2">
        <v>7.3</v>
      </c>
    </row>
    <row r="719" spans="1:3">
      <c r="A719" s="5" t="s">
        <v>4310</v>
      </c>
      <c r="B719" s="5" t="s">
        <v>44</v>
      </c>
      <c r="C719" s="5">
        <v>7.3</v>
      </c>
    </row>
    <row r="720" spans="1:3">
      <c r="A720" s="2" t="s">
        <v>4315</v>
      </c>
      <c r="B720" s="2" t="s">
        <v>44</v>
      </c>
      <c r="C720" s="2">
        <v>7.3</v>
      </c>
    </row>
    <row r="721" spans="1:3">
      <c r="A721" s="5" t="s">
        <v>4320</v>
      </c>
      <c r="B721" s="5" t="s">
        <v>44</v>
      </c>
      <c r="C721" s="5">
        <v>7.3</v>
      </c>
    </row>
    <row r="722" spans="1:3">
      <c r="A722" s="2" t="s">
        <v>4323</v>
      </c>
      <c r="B722" s="2" t="s">
        <v>44</v>
      </c>
      <c r="C722" s="2">
        <v>7.3</v>
      </c>
    </row>
    <row r="723" spans="1:3">
      <c r="A723" s="5" t="s">
        <v>4328</v>
      </c>
      <c r="B723" s="5" t="s">
        <v>44</v>
      </c>
      <c r="C723" s="5">
        <v>7.3</v>
      </c>
    </row>
    <row r="724" spans="1:3">
      <c r="A724" s="2" t="s">
        <v>4332</v>
      </c>
      <c r="B724" s="2" t="s">
        <v>44</v>
      </c>
      <c r="C724" s="2">
        <v>7.3</v>
      </c>
    </row>
    <row r="725" spans="1:3">
      <c r="A725" s="5" t="s">
        <v>4336</v>
      </c>
      <c r="B725" s="5" t="s">
        <v>44</v>
      </c>
      <c r="C725" s="5">
        <v>7.3</v>
      </c>
    </row>
    <row r="726" spans="1:3">
      <c r="A726" s="2" t="s">
        <v>4339</v>
      </c>
      <c r="B726" s="2" t="s">
        <v>44</v>
      </c>
      <c r="C726" s="2">
        <v>7.3</v>
      </c>
    </row>
    <row r="727" spans="1:3">
      <c r="A727" s="5" t="s">
        <v>4343</v>
      </c>
      <c r="B727" s="5" t="s">
        <v>44</v>
      </c>
      <c r="C727" s="5">
        <v>7.3</v>
      </c>
    </row>
    <row r="728" spans="1:3">
      <c r="A728" s="2" t="s">
        <v>4349</v>
      </c>
      <c r="B728" s="2" t="s">
        <v>44</v>
      </c>
      <c r="C728" s="2">
        <v>7.3</v>
      </c>
    </row>
    <row r="729" spans="1:3">
      <c r="A729" s="2" t="s">
        <v>4361</v>
      </c>
      <c r="B729" s="2" t="s">
        <v>44</v>
      </c>
      <c r="C729" s="2">
        <v>7.3</v>
      </c>
    </row>
    <row r="730" spans="1:3">
      <c r="A730" s="5" t="s">
        <v>4365</v>
      </c>
      <c r="B730" s="5" t="s">
        <v>44</v>
      </c>
      <c r="C730" s="5">
        <v>7.3</v>
      </c>
    </row>
    <row r="731" spans="1:3">
      <c r="A731" s="2" t="s">
        <v>4370</v>
      </c>
      <c r="B731" s="2" t="s">
        <v>44</v>
      </c>
      <c r="C731" s="2">
        <v>7.3</v>
      </c>
    </row>
    <row r="732" spans="1:3">
      <c r="A732" s="5" t="s">
        <v>4374</v>
      </c>
      <c r="B732" s="5" t="s">
        <v>44</v>
      </c>
      <c r="C732" s="5">
        <v>7.3</v>
      </c>
    </row>
    <row r="733" spans="1:3">
      <c r="A733" s="2" t="s">
        <v>4380</v>
      </c>
      <c r="B733" s="2" t="s">
        <v>44</v>
      </c>
      <c r="C733" s="2">
        <v>7.3</v>
      </c>
    </row>
    <row r="734" spans="1:3">
      <c r="A734" s="5" t="s">
        <v>4385</v>
      </c>
      <c r="B734" s="5" t="s">
        <v>44</v>
      </c>
      <c r="C734" s="5">
        <v>7.3</v>
      </c>
    </row>
    <row r="735" spans="1:3">
      <c r="A735" s="2" t="s">
        <v>4390</v>
      </c>
      <c r="B735" s="2" t="s">
        <v>44</v>
      </c>
      <c r="C735" s="2">
        <v>7.3</v>
      </c>
    </row>
    <row r="736" spans="1:3">
      <c r="A736" s="5" t="s">
        <v>4394</v>
      </c>
      <c r="B736" s="5" t="s">
        <v>44</v>
      </c>
      <c r="C736" s="5">
        <v>7.3</v>
      </c>
    </row>
    <row r="737" spans="1:3">
      <c r="A737" s="5" t="s">
        <v>4407</v>
      </c>
      <c r="B737" s="5" t="s">
        <v>44</v>
      </c>
      <c r="C737" s="5">
        <v>7.3</v>
      </c>
    </row>
    <row r="738" spans="1:3">
      <c r="A738" s="2" t="s">
        <v>4412</v>
      </c>
      <c r="B738" s="2" t="s">
        <v>44</v>
      </c>
      <c r="C738" s="2">
        <v>7.3</v>
      </c>
    </row>
    <row r="739" spans="1:3">
      <c r="A739" s="5" t="s">
        <v>4417</v>
      </c>
      <c r="B739" s="5" t="s">
        <v>44</v>
      </c>
      <c r="C739" s="5">
        <v>7.3</v>
      </c>
    </row>
    <row r="740" spans="1:3">
      <c r="A740" s="2" t="s">
        <v>4422</v>
      </c>
      <c r="B740" s="2" t="s">
        <v>44</v>
      </c>
      <c r="C740" s="2">
        <v>7.3</v>
      </c>
    </row>
    <row r="741" spans="1:3">
      <c r="A741" s="5" t="s">
        <v>4427</v>
      </c>
      <c r="B741" s="5" t="s">
        <v>44</v>
      </c>
      <c r="C741" s="5">
        <v>7.3</v>
      </c>
    </row>
    <row r="742" spans="1:3">
      <c r="A742" s="2" t="s">
        <v>4432</v>
      </c>
      <c r="B742" s="2" t="s">
        <v>44</v>
      </c>
      <c r="C742" s="2">
        <v>7.3</v>
      </c>
    </row>
    <row r="743" spans="1:3">
      <c r="A743" s="5" t="s">
        <v>4436</v>
      </c>
      <c r="B743" s="5" t="s">
        <v>44</v>
      </c>
      <c r="C743" s="5">
        <v>7.3</v>
      </c>
    </row>
    <row r="744" spans="1:3">
      <c r="A744" s="2" t="s">
        <v>4441</v>
      </c>
      <c r="B744" s="2" t="s">
        <v>44</v>
      </c>
      <c r="C744" s="2">
        <v>7.3</v>
      </c>
    </row>
    <row r="745" spans="1:3">
      <c r="A745" s="5" t="s">
        <v>4444</v>
      </c>
      <c r="B745" s="5" t="s">
        <v>44</v>
      </c>
      <c r="C745" s="5">
        <v>7.3</v>
      </c>
    </row>
    <row r="746" spans="1:3">
      <c r="A746" s="2" t="s">
        <v>4448</v>
      </c>
      <c r="B746" s="2" t="s">
        <v>44</v>
      </c>
      <c r="C746" s="2">
        <v>7.3</v>
      </c>
    </row>
    <row r="747" spans="1:3">
      <c r="A747" s="5" t="s">
        <v>4462</v>
      </c>
      <c r="B747" s="5" t="s">
        <v>44</v>
      </c>
      <c r="C747" s="5">
        <v>7.3</v>
      </c>
    </row>
    <row r="748" spans="1:3">
      <c r="A748" s="2" t="s">
        <v>4469</v>
      </c>
      <c r="B748" s="2" t="s">
        <v>44</v>
      </c>
      <c r="C748" s="2">
        <v>7.3</v>
      </c>
    </row>
    <row r="749" spans="1:3">
      <c r="A749" s="5" t="s">
        <v>4476</v>
      </c>
      <c r="B749" s="5" t="s">
        <v>44</v>
      </c>
      <c r="C749" s="5">
        <v>7.3</v>
      </c>
    </row>
    <row r="750" spans="1:3">
      <c r="A750" s="2" t="s">
        <v>4482</v>
      </c>
      <c r="B750" s="2" t="s">
        <v>44</v>
      </c>
      <c r="C750" s="2">
        <v>7.3</v>
      </c>
    </row>
    <row r="751" spans="1:3">
      <c r="A751" s="5" t="s">
        <v>4487</v>
      </c>
      <c r="B751" s="5" t="s">
        <v>44</v>
      </c>
      <c r="C751" s="5">
        <v>7.3</v>
      </c>
    </row>
    <row r="752" spans="1:3">
      <c r="A752" s="2" t="s">
        <v>4492</v>
      </c>
      <c r="B752" s="2" t="s">
        <v>44</v>
      </c>
      <c r="C752" s="2">
        <v>7.3</v>
      </c>
    </row>
    <row r="753" spans="1:3">
      <c r="A753" s="5" t="s">
        <v>4260</v>
      </c>
      <c r="B753" s="5" t="s">
        <v>44</v>
      </c>
      <c r="C753" s="5">
        <v>7.3</v>
      </c>
    </row>
    <row r="754" spans="1:3">
      <c r="A754" s="2" t="s">
        <v>4496</v>
      </c>
      <c r="B754" s="2" t="s">
        <v>44</v>
      </c>
      <c r="C754" s="2">
        <v>7.3</v>
      </c>
    </row>
    <row r="755" spans="1:3">
      <c r="A755" s="5" t="s">
        <v>4502</v>
      </c>
      <c r="B755" s="5" t="s">
        <v>44</v>
      </c>
      <c r="C755" s="5">
        <v>7.3</v>
      </c>
    </row>
    <row r="756" spans="1:3">
      <c r="A756" s="2" t="s">
        <v>4509</v>
      </c>
      <c r="B756" s="2" t="s">
        <v>44</v>
      </c>
      <c r="C756" s="2">
        <v>7.3</v>
      </c>
    </row>
    <row r="757" spans="1:3">
      <c r="A757" s="2" t="s">
        <v>4521</v>
      </c>
      <c r="B757" s="2" t="s">
        <v>44</v>
      </c>
      <c r="C757" s="2">
        <v>7.3</v>
      </c>
    </row>
    <row r="758" spans="1:3">
      <c r="A758" s="5" t="s">
        <v>4539</v>
      </c>
      <c r="B758" s="5" t="s">
        <v>44</v>
      </c>
      <c r="C758" s="5">
        <v>7.3</v>
      </c>
    </row>
    <row r="759" spans="1:3">
      <c r="A759" s="2" t="s">
        <v>4544</v>
      </c>
      <c r="B759" s="2" t="s">
        <v>44</v>
      </c>
      <c r="C759" s="2">
        <v>7.3</v>
      </c>
    </row>
    <row r="760" spans="1:3">
      <c r="A760" s="5" t="s">
        <v>4550</v>
      </c>
      <c r="B760" s="5" t="s">
        <v>44</v>
      </c>
      <c r="C760" s="5">
        <v>7.3</v>
      </c>
    </row>
    <row r="761" spans="1:3">
      <c r="A761" s="2" t="s">
        <v>4554</v>
      </c>
      <c r="B761" s="2" t="s">
        <v>44</v>
      </c>
      <c r="C761" s="2">
        <v>7.3</v>
      </c>
    </row>
    <row r="762" spans="1:3">
      <c r="A762" s="5" t="s">
        <v>4558</v>
      </c>
      <c r="B762" s="5" t="s">
        <v>44</v>
      </c>
      <c r="C762" s="5">
        <v>7.3</v>
      </c>
    </row>
    <row r="763" spans="1:3">
      <c r="A763" s="2" t="s">
        <v>4057</v>
      </c>
      <c r="B763" s="2" t="s">
        <v>44</v>
      </c>
      <c r="C763" s="2">
        <v>7.3</v>
      </c>
    </row>
    <row r="764" spans="1:3">
      <c r="A764" s="5" t="s">
        <v>4565</v>
      </c>
      <c r="B764" s="5" t="s">
        <v>44</v>
      </c>
      <c r="C764" s="5">
        <v>7.3</v>
      </c>
    </row>
    <row r="765" spans="1:3">
      <c r="A765" s="2" t="s">
        <v>4569</v>
      </c>
      <c r="B765" s="2" t="s">
        <v>44</v>
      </c>
      <c r="C765" s="2">
        <v>7.3</v>
      </c>
    </row>
    <row r="766" spans="1:3">
      <c r="A766" s="5" t="s">
        <v>4574</v>
      </c>
      <c r="B766" s="5" t="s">
        <v>44</v>
      </c>
      <c r="C766" s="5">
        <v>7.3</v>
      </c>
    </row>
    <row r="767" spans="1:3">
      <c r="A767" s="2" t="s">
        <v>4578</v>
      </c>
      <c r="B767" s="2" t="s">
        <v>44</v>
      </c>
      <c r="C767" s="2">
        <v>7.3</v>
      </c>
    </row>
    <row r="768" spans="1:3">
      <c r="A768" s="5" t="s">
        <v>4583</v>
      </c>
      <c r="B768" s="5" t="s">
        <v>44</v>
      </c>
      <c r="C768" s="5">
        <v>7.3</v>
      </c>
    </row>
    <row r="769" spans="1:3">
      <c r="A769" s="5" t="s">
        <v>4595</v>
      </c>
      <c r="B769" s="5" t="s">
        <v>44</v>
      </c>
      <c r="C769" s="5">
        <v>7.3</v>
      </c>
    </row>
    <row r="770" spans="1:3">
      <c r="A770" s="2" t="s">
        <v>4600</v>
      </c>
      <c r="B770" s="2" t="s">
        <v>44</v>
      </c>
      <c r="C770" s="2">
        <v>7.3</v>
      </c>
    </row>
    <row r="771" spans="1:3">
      <c r="A771" s="5" t="s">
        <v>4606</v>
      </c>
      <c r="B771" s="5" t="s">
        <v>44</v>
      </c>
      <c r="C771" s="5">
        <v>7.3</v>
      </c>
    </row>
    <row r="772" spans="1:3">
      <c r="A772" s="2" t="s">
        <v>4611</v>
      </c>
      <c r="B772" s="2" t="s">
        <v>44</v>
      </c>
      <c r="C772" s="2">
        <v>7.3</v>
      </c>
    </row>
    <row r="773" spans="1:3">
      <c r="A773" s="2" t="s">
        <v>4621</v>
      </c>
      <c r="B773" s="2" t="s">
        <v>44</v>
      </c>
      <c r="C773" s="2">
        <v>7.3</v>
      </c>
    </row>
    <row r="774" spans="1:3">
      <c r="A774" s="5" t="s">
        <v>4627</v>
      </c>
      <c r="B774" s="5" t="s">
        <v>44</v>
      </c>
      <c r="C774" s="5">
        <v>7.3</v>
      </c>
    </row>
    <row r="775" spans="1:3">
      <c r="A775" s="2" t="s">
        <v>4632</v>
      </c>
      <c r="B775" s="2" t="s">
        <v>44</v>
      </c>
      <c r="C775" s="2">
        <v>7.3</v>
      </c>
    </row>
    <row r="776" spans="1:3">
      <c r="A776" s="5" t="s">
        <v>4637</v>
      </c>
      <c r="B776" s="5" t="s">
        <v>44</v>
      </c>
      <c r="C776" s="5">
        <v>7.3</v>
      </c>
    </row>
    <row r="777" spans="1:3">
      <c r="A777" s="5" t="s">
        <v>4650</v>
      </c>
      <c r="B777" s="5" t="s">
        <v>44</v>
      </c>
      <c r="C777" s="5">
        <v>7.3</v>
      </c>
    </row>
    <row r="778" spans="1:3">
      <c r="A778" s="2" t="s">
        <v>4655</v>
      </c>
      <c r="B778" s="2" t="s">
        <v>44</v>
      </c>
      <c r="C778" s="2">
        <v>7.3</v>
      </c>
    </row>
    <row r="779" spans="1:3">
      <c r="A779" s="5" t="s">
        <v>4660</v>
      </c>
      <c r="B779" s="5" t="s">
        <v>44</v>
      </c>
      <c r="C779" s="5">
        <v>7.3</v>
      </c>
    </row>
    <row r="780" spans="1:3">
      <c r="A780" s="2" t="s">
        <v>4666</v>
      </c>
      <c r="B780" s="2" t="s">
        <v>44</v>
      </c>
      <c r="C780" s="2">
        <v>7.3</v>
      </c>
    </row>
    <row r="781" spans="1:3">
      <c r="A781" s="5" t="s">
        <v>4673</v>
      </c>
      <c r="B781" s="5" t="s">
        <v>44</v>
      </c>
      <c r="C781" s="5">
        <v>7.3</v>
      </c>
    </row>
    <row r="782" spans="1:3">
      <c r="A782" s="2" t="s">
        <v>4678</v>
      </c>
      <c r="B782" s="2" t="s">
        <v>44</v>
      </c>
      <c r="C782" s="2">
        <v>7.3</v>
      </c>
    </row>
    <row r="783" spans="1:3">
      <c r="A783" s="5" t="s">
        <v>4682</v>
      </c>
      <c r="B783" s="5" t="s">
        <v>44</v>
      </c>
      <c r="C783" s="5">
        <v>7.3</v>
      </c>
    </row>
    <row r="784" spans="1:3">
      <c r="A784" s="2" t="s">
        <v>4688</v>
      </c>
      <c r="B784" s="2" t="s">
        <v>44</v>
      </c>
      <c r="C784" s="2">
        <v>7.3</v>
      </c>
    </row>
    <row r="785" spans="1:3">
      <c r="A785" s="5" t="s">
        <v>4695</v>
      </c>
      <c r="B785" s="5" t="s">
        <v>44</v>
      </c>
      <c r="C785" s="5">
        <v>7.3</v>
      </c>
    </row>
    <row r="786" spans="1:3">
      <c r="A786" s="2" t="s">
        <v>4702</v>
      </c>
      <c r="B786" s="2" t="s">
        <v>44</v>
      </c>
      <c r="C786" s="2">
        <v>7.3</v>
      </c>
    </row>
    <row r="787" spans="1:3">
      <c r="A787" s="5" t="s">
        <v>4706</v>
      </c>
      <c r="B787" s="5" t="s">
        <v>44</v>
      </c>
      <c r="C787" s="5">
        <v>7.2</v>
      </c>
    </row>
    <row r="788" spans="1:3">
      <c r="A788" s="2" t="s">
        <v>4709</v>
      </c>
      <c r="B788" s="2" t="s">
        <v>44</v>
      </c>
      <c r="C788" s="2">
        <v>7.2</v>
      </c>
    </row>
    <row r="789" spans="1:3">
      <c r="A789" s="5" t="s">
        <v>4713</v>
      </c>
      <c r="B789" s="5" t="s">
        <v>44</v>
      </c>
      <c r="C789" s="5">
        <v>7.2</v>
      </c>
    </row>
    <row r="790" spans="1:3">
      <c r="A790" s="2" t="s">
        <v>4716</v>
      </c>
      <c r="B790" s="2" t="s">
        <v>44</v>
      </c>
      <c r="C790" s="2">
        <v>7.2</v>
      </c>
    </row>
    <row r="791" spans="1:3">
      <c r="A791" s="5" t="s">
        <v>4720</v>
      </c>
      <c r="B791" s="5" t="s">
        <v>44</v>
      </c>
      <c r="C791" s="5">
        <v>7.2</v>
      </c>
    </row>
    <row r="792" spans="1:3">
      <c r="A792" s="2" t="s">
        <v>4723</v>
      </c>
      <c r="B792" s="2" t="s">
        <v>44</v>
      </c>
      <c r="C792" s="2">
        <v>7.2</v>
      </c>
    </row>
    <row r="793" spans="1:3">
      <c r="A793" s="5" t="s">
        <v>4729</v>
      </c>
      <c r="B793" s="5" t="s">
        <v>44</v>
      </c>
      <c r="C793" s="5">
        <v>7.2</v>
      </c>
    </row>
    <row r="794" spans="1:3">
      <c r="A794" s="2" t="s">
        <v>4733</v>
      </c>
      <c r="B794" s="2" t="s">
        <v>44</v>
      </c>
      <c r="C794" s="2">
        <v>7.2</v>
      </c>
    </row>
    <row r="795" spans="1:3">
      <c r="A795" s="5" t="s">
        <v>4737</v>
      </c>
      <c r="B795" s="5" t="s">
        <v>44</v>
      </c>
      <c r="C795" s="5">
        <v>7.2</v>
      </c>
    </row>
    <row r="796" spans="1:3">
      <c r="A796" s="2" t="s">
        <v>4740</v>
      </c>
      <c r="B796" s="2" t="s">
        <v>44</v>
      </c>
      <c r="C796" s="2">
        <v>7.2</v>
      </c>
    </row>
    <row r="797" spans="1:3">
      <c r="A797" s="5" t="s">
        <v>4745</v>
      </c>
      <c r="B797" s="5" t="s">
        <v>44</v>
      </c>
      <c r="C797" s="5">
        <v>7.2</v>
      </c>
    </row>
    <row r="798" spans="1:3">
      <c r="A798" s="2" t="s">
        <v>4749</v>
      </c>
      <c r="B798" s="2" t="s">
        <v>44</v>
      </c>
      <c r="C798" s="2">
        <v>7.2</v>
      </c>
    </row>
    <row r="799" spans="1:3">
      <c r="A799" s="5" t="s">
        <v>4754</v>
      </c>
      <c r="B799" s="5" t="s">
        <v>44</v>
      </c>
      <c r="C799" s="5">
        <v>7.2</v>
      </c>
    </row>
    <row r="800" spans="1:3">
      <c r="A800" s="2" t="s">
        <v>4759</v>
      </c>
      <c r="B800" s="2" t="s">
        <v>44</v>
      </c>
      <c r="C800" s="2">
        <v>7.2</v>
      </c>
    </row>
    <row r="801" spans="1:3">
      <c r="A801" s="5" t="s">
        <v>4765</v>
      </c>
      <c r="B801" s="5" t="s">
        <v>44</v>
      </c>
      <c r="C801" s="5">
        <v>7.2</v>
      </c>
    </row>
    <row r="802" spans="1:3">
      <c r="A802" s="2" t="s">
        <v>4770</v>
      </c>
      <c r="B802" s="2" t="s">
        <v>44</v>
      </c>
      <c r="C802" s="2">
        <v>7.2</v>
      </c>
    </row>
    <row r="803" spans="1:3">
      <c r="A803" s="5" t="s">
        <v>4774</v>
      </c>
      <c r="B803" s="5" t="s">
        <v>44</v>
      </c>
      <c r="C803" s="5">
        <v>7.2</v>
      </c>
    </row>
    <row r="804" spans="1:3">
      <c r="A804" s="2" t="s">
        <v>4778</v>
      </c>
      <c r="B804" s="2" t="s">
        <v>44</v>
      </c>
      <c r="C804" s="2">
        <v>7.2</v>
      </c>
    </row>
    <row r="805" spans="1:3">
      <c r="A805" s="5" t="s">
        <v>4781</v>
      </c>
      <c r="B805" s="5" t="s">
        <v>44</v>
      </c>
      <c r="C805" s="5">
        <v>7.2</v>
      </c>
    </row>
    <row r="806" spans="1:3">
      <c r="A806" s="2" t="s">
        <v>4785</v>
      </c>
      <c r="B806" s="2" t="s">
        <v>44</v>
      </c>
      <c r="C806" s="2">
        <v>7.2</v>
      </c>
    </row>
    <row r="807" spans="1:3">
      <c r="A807" s="5" t="s">
        <v>4789</v>
      </c>
      <c r="B807" s="5" t="s">
        <v>44</v>
      </c>
      <c r="C807" s="5">
        <v>7.2</v>
      </c>
    </row>
    <row r="808" spans="1:3">
      <c r="A808" s="2" t="s">
        <v>4793</v>
      </c>
      <c r="B808" s="2" t="s">
        <v>44</v>
      </c>
      <c r="C808" s="2">
        <v>7.2</v>
      </c>
    </row>
    <row r="809" spans="1:3">
      <c r="A809" s="5" t="s">
        <v>4798</v>
      </c>
      <c r="B809" s="5" t="s">
        <v>44</v>
      </c>
      <c r="C809" s="5">
        <v>7.2</v>
      </c>
    </row>
    <row r="810" spans="1:3">
      <c r="A810" s="2" t="s">
        <v>4803</v>
      </c>
      <c r="B810" s="2" t="s">
        <v>44</v>
      </c>
      <c r="C810" s="2">
        <v>7.2</v>
      </c>
    </row>
    <row r="811" spans="1:3">
      <c r="A811" s="5" t="s">
        <v>4808</v>
      </c>
      <c r="B811" s="5" t="s">
        <v>44</v>
      </c>
      <c r="C811" s="5">
        <v>7.2</v>
      </c>
    </row>
    <row r="812" spans="1:3">
      <c r="A812" s="2" t="s">
        <v>4812</v>
      </c>
      <c r="B812" s="2" t="s">
        <v>44</v>
      </c>
      <c r="C812" s="2">
        <v>7.2</v>
      </c>
    </row>
    <row r="813" spans="1:3">
      <c r="A813" s="5" t="s">
        <v>4816</v>
      </c>
      <c r="B813" s="5" t="s">
        <v>44</v>
      </c>
      <c r="C813" s="5">
        <v>7.2</v>
      </c>
    </row>
    <row r="814" spans="1:3">
      <c r="A814" s="2" t="s">
        <v>4822</v>
      </c>
      <c r="B814" s="2" t="s">
        <v>44</v>
      </c>
      <c r="C814" s="2">
        <v>7.2</v>
      </c>
    </row>
    <row r="815" spans="1:3">
      <c r="A815" s="5" t="s">
        <v>4826</v>
      </c>
      <c r="B815" s="5" t="s">
        <v>44</v>
      </c>
      <c r="C815" s="5">
        <v>7.2</v>
      </c>
    </row>
    <row r="816" spans="1:3">
      <c r="A816" s="2" t="s">
        <v>4832</v>
      </c>
      <c r="B816" s="2" t="s">
        <v>44</v>
      </c>
      <c r="C816" s="2">
        <v>7.2</v>
      </c>
    </row>
    <row r="817" spans="1:3">
      <c r="A817" s="5" t="s">
        <v>4836</v>
      </c>
      <c r="B817" s="5" t="s">
        <v>44</v>
      </c>
      <c r="C817" s="5">
        <v>7.2</v>
      </c>
    </row>
    <row r="818" spans="1:3">
      <c r="A818" s="2" t="s">
        <v>4840</v>
      </c>
      <c r="B818" s="2" t="s">
        <v>44</v>
      </c>
      <c r="C818" s="2">
        <v>7.2</v>
      </c>
    </row>
    <row r="819" spans="1:3">
      <c r="A819" s="5" t="s">
        <v>4845</v>
      </c>
      <c r="B819" s="5" t="s">
        <v>44</v>
      </c>
      <c r="C819" s="5">
        <v>7.2</v>
      </c>
    </row>
    <row r="820" spans="1:3">
      <c r="A820" s="5" t="s">
        <v>4854</v>
      </c>
      <c r="B820" s="5" t="s">
        <v>44</v>
      </c>
      <c r="C820" s="5">
        <v>7.2</v>
      </c>
    </row>
    <row r="821" spans="1:3">
      <c r="A821" s="2" t="s">
        <v>4859</v>
      </c>
      <c r="B821" s="2" t="s">
        <v>44</v>
      </c>
      <c r="C821" s="2">
        <v>7.2</v>
      </c>
    </row>
    <row r="822" spans="1:3">
      <c r="A822" s="5" t="s">
        <v>4864</v>
      </c>
      <c r="B822" s="5" t="s">
        <v>44</v>
      </c>
      <c r="C822" s="5">
        <v>7.2</v>
      </c>
    </row>
    <row r="823" spans="1:3">
      <c r="A823" s="2" t="s">
        <v>4868</v>
      </c>
      <c r="B823" s="2" t="s">
        <v>44</v>
      </c>
      <c r="C823" s="2">
        <v>7.2</v>
      </c>
    </row>
    <row r="824" spans="1:3">
      <c r="A824" s="5" t="s">
        <v>4871</v>
      </c>
      <c r="B824" s="5" t="s">
        <v>44</v>
      </c>
      <c r="C824" s="5">
        <v>7.2</v>
      </c>
    </row>
    <row r="825" spans="1:3">
      <c r="A825" s="2" t="s">
        <v>4875</v>
      </c>
      <c r="B825" s="2" t="s">
        <v>44</v>
      </c>
      <c r="C825" s="2">
        <v>7.2</v>
      </c>
    </row>
    <row r="826" spans="1:3">
      <c r="A826" s="2" t="s">
        <v>4886</v>
      </c>
      <c r="B826" s="2" t="s">
        <v>44</v>
      </c>
      <c r="C826" s="2">
        <v>7.2</v>
      </c>
    </row>
    <row r="827" spans="1:3">
      <c r="A827" s="5" t="s">
        <v>4891</v>
      </c>
      <c r="B827" s="5" t="s">
        <v>44</v>
      </c>
      <c r="C827" s="5">
        <v>7.2</v>
      </c>
    </row>
    <row r="828" spans="1:3">
      <c r="A828" s="2" t="s">
        <v>4896</v>
      </c>
      <c r="B828" s="2" t="s">
        <v>44</v>
      </c>
      <c r="C828" s="2">
        <v>7.2</v>
      </c>
    </row>
    <row r="829" spans="1:3">
      <c r="A829" s="5" t="s">
        <v>4899</v>
      </c>
      <c r="B829" s="5" t="s">
        <v>44</v>
      </c>
      <c r="C829" s="5">
        <v>7.2</v>
      </c>
    </row>
    <row r="830" spans="1:3">
      <c r="A830" s="2" t="s">
        <v>4904</v>
      </c>
      <c r="B830" s="2" t="s">
        <v>44</v>
      </c>
      <c r="C830" s="2">
        <v>7.2</v>
      </c>
    </row>
    <row r="831" spans="1:3">
      <c r="A831" s="5" t="s">
        <v>4910</v>
      </c>
      <c r="B831" s="5" t="s">
        <v>44</v>
      </c>
      <c r="C831" s="5">
        <v>7.2</v>
      </c>
    </row>
    <row r="832" spans="1:3">
      <c r="A832" s="2" t="s">
        <v>4914</v>
      </c>
      <c r="B832" s="2" t="s">
        <v>44</v>
      </c>
      <c r="C832" s="2">
        <v>7.2</v>
      </c>
    </row>
    <row r="833" spans="1:3">
      <c r="A833" s="5" t="s">
        <v>4918</v>
      </c>
      <c r="B833" s="5" t="s">
        <v>44</v>
      </c>
      <c r="C833" s="5">
        <v>7.2</v>
      </c>
    </row>
    <row r="834" spans="1:3">
      <c r="A834" s="2" t="s">
        <v>4923</v>
      </c>
      <c r="B834" s="2" t="s">
        <v>44</v>
      </c>
      <c r="C834" s="2">
        <v>7.2</v>
      </c>
    </row>
    <row r="835" spans="1:3">
      <c r="A835" s="5" t="s">
        <v>4928</v>
      </c>
      <c r="B835" s="5" t="s">
        <v>44</v>
      </c>
      <c r="C835" s="5">
        <v>7.2</v>
      </c>
    </row>
    <row r="836" spans="1:3">
      <c r="A836" s="2" t="s">
        <v>4931</v>
      </c>
      <c r="B836" s="2" t="s">
        <v>44</v>
      </c>
      <c r="C836" s="2">
        <v>7.2</v>
      </c>
    </row>
    <row r="837" spans="1:3">
      <c r="A837" s="5" t="s">
        <v>4935</v>
      </c>
      <c r="B837" s="5" t="s">
        <v>44</v>
      </c>
      <c r="C837" s="5">
        <v>7.2</v>
      </c>
    </row>
    <row r="838" spans="1:3">
      <c r="A838" s="2" t="s">
        <v>4940</v>
      </c>
      <c r="B838" s="2" t="s">
        <v>44</v>
      </c>
      <c r="C838" s="2">
        <v>7.2</v>
      </c>
    </row>
    <row r="839" spans="1:3">
      <c r="A839" s="5" t="s">
        <v>4945</v>
      </c>
      <c r="B839" s="5" t="s">
        <v>44</v>
      </c>
      <c r="C839" s="5">
        <v>7.2</v>
      </c>
    </row>
    <row r="840" spans="1:3">
      <c r="A840" s="2" t="s">
        <v>4950</v>
      </c>
      <c r="B840" s="2" t="s">
        <v>44</v>
      </c>
      <c r="C840" s="2">
        <v>7.2</v>
      </c>
    </row>
    <row r="841" spans="1:3">
      <c r="A841" s="5" t="s">
        <v>4955</v>
      </c>
      <c r="B841" s="5" t="s">
        <v>44</v>
      </c>
      <c r="C841" s="5">
        <v>7.2</v>
      </c>
    </row>
    <row r="842" spans="1:3">
      <c r="A842" s="2" t="s">
        <v>4958</v>
      </c>
      <c r="B842" s="2" t="s">
        <v>44</v>
      </c>
      <c r="C842" s="2">
        <v>7.2</v>
      </c>
    </row>
    <row r="843" spans="1:3">
      <c r="A843" s="5" t="s">
        <v>4962</v>
      </c>
      <c r="B843" s="5" t="s">
        <v>44</v>
      </c>
      <c r="C843" s="5">
        <v>7.2</v>
      </c>
    </row>
    <row r="844" spans="1:3">
      <c r="A844" s="2" t="s">
        <v>4968</v>
      </c>
      <c r="B844" s="2" t="s">
        <v>44</v>
      </c>
      <c r="C844" s="2">
        <v>7.2</v>
      </c>
    </row>
    <row r="845" spans="1:3">
      <c r="A845" s="5" t="s">
        <v>4709</v>
      </c>
      <c r="B845" s="5" t="s">
        <v>44</v>
      </c>
      <c r="C845" s="5">
        <v>7.2</v>
      </c>
    </row>
    <row r="846" spans="1:3">
      <c r="A846" s="2" t="s">
        <v>4973</v>
      </c>
      <c r="B846" s="2" t="s">
        <v>44</v>
      </c>
      <c r="C846" s="2">
        <v>7.2</v>
      </c>
    </row>
    <row r="847" spans="1:3">
      <c r="A847" s="5" t="s">
        <v>4978</v>
      </c>
      <c r="B847" s="5" t="s">
        <v>44</v>
      </c>
      <c r="C847" s="5">
        <v>7.2</v>
      </c>
    </row>
    <row r="848" spans="1:3">
      <c r="A848" s="2" t="s">
        <v>4982</v>
      </c>
      <c r="B848" s="2" t="s">
        <v>44</v>
      </c>
      <c r="C848" s="2">
        <v>7.2</v>
      </c>
    </row>
    <row r="849" spans="1:3">
      <c r="A849" s="5" t="s">
        <v>4985</v>
      </c>
      <c r="B849" s="5" t="s">
        <v>44</v>
      </c>
      <c r="C849" s="5">
        <v>7.2</v>
      </c>
    </row>
    <row r="850" spans="1:3">
      <c r="A850" s="2" t="s">
        <v>4988</v>
      </c>
      <c r="B850" s="2" t="s">
        <v>44</v>
      </c>
      <c r="C850" s="2">
        <v>7.2</v>
      </c>
    </row>
    <row r="851" spans="1:3">
      <c r="A851" s="5" t="s">
        <v>4993</v>
      </c>
      <c r="B851" s="5" t="s">
        <v>44</v>
      </c>
      <c r="C851" s="5">
        <v>7.2</v>
      </c>
    </row>
    <row r="852" spans="1:3">
      <c r="A852" s="2" t="s">
        <v>4999</v>
      </c>
      <c r="B852" s="2" t="s">
        <v>44</v>
      </c>
      <c r="C852" s="2">
        <v>7.2</v>
      </c>
    </row>
    <row r="853" spans="1:3">
      <c r="A853" s="5" t="s">
        <v>5003</v>
      </c>
      <c r="B853" s="5" t="s">
        <v>44</v>
      </c>
      <c r="C853" s="5">
        <v>7.2</v>
      </c>
    </row>
    <row r="854" spans="1:3">
      <c r="A854" s="2" t="s">
        <v>5008</v>
      </c>
      <c r="B854" s="2" t="s">
        <v>44</v>
      </c>
      <c r="C854" s="2">
        <v>7.2</v>
      </c>
    </row>
    <row r="855" spans="1:3">
      <c r="A855" s="5" t="s">
        <v>5014</v>
      </c>
      <c r="B855" s="5" t="s">
        <v>44</v>
      </c>
      <c r="C855" s="5">
        <v>7.2</v>
      </c>
    </row>
    <row r="856" spans="1:3">
      <c r="A856" s="2" t="s">
        <v>5018</v>
      </c>
      <c r="B856" s="2" t="s">
        <v>44</v>
      </c>
      <c r="C856" s="2">
        <v>7.2</v>
      </c>
    </row>
    <row r="857" spans="1:3">
      <c r="A857" s="5" t="s">
        <v>5023</v>
      </c>
      <c r="B857" s="5" t="s">
        <v>44</v>
      </c>
      <c r="C857" s="5">
        <v>7.2</v>
      </c>
    </row>
    <row r="858" spans="1:3">
      <c r="A858" s="2" t="s">
        <v>5028</v>
      </c>
      <c r="B858" s="2" t="s">
        <v>44</v>
      </c>
      <c r="C858" s="2">
        <v>7.2</v>
      </c>
    </row>
    <row r="859" spans="1:3">
      <c r="A859" s="5" t="s">
        <v>5035</v>
      </c>
      <c r="B859" s="5" t="s">
        <v>44</v>
      </c>
      <c r="C859" s="5">
        <v>7.2</v>
      </c>
    </row>
    <row r="860" spans="1:3">
      <c r="A860" s="2" t="s">
        <v>5040</v>
      </c>
      <c r="B860" s="2" t="s">
        <v>44</v>
      </c>
      <c r="C860" s="2">
        <v>7.2</v>
      </c>
    </row>
    <row r="861" spans="1:3">
      <c r="A861" s="5" t="s">
        <v>5045</v>
      </c>
      <c r="B861" s="5" t="s">
        <v>44</v>
      </c>
      <c r="C861" s="5">
        <v>7.2</v>
      </c>
    </row>
    <row r="862" spans="1:3">
      <c r="A862" s="2" t="s">
        <v>5049</v>
      </c>
      <c r="B862" s="2" t="s">
        <v>44</v>
      </c>
      <c r="C862" s="2">
        <v>7.2</v>
      </c>
    </row>
    <row r="863" spans="1:3">
      <c r="A863" s="5" t="s">
        <v>5055</v>
      </c>
      <c r="B863" s="5" t="s">
        <v>44</v>
      </c>
      <c r="C863" s="5">
        <v>7.2</v>
      </c>
    </row>
    <row r="864" spans="1:3">
      <c r="A864" s="5" t="s">
        <v>5063</v>
      </c>
      <c r="B864" s="5" t="s">
        <v>44</v>
      </c>
      <c r="C864" s="5">
        <v>7.2</v>
      </c>
    </row>
    <row r="865" spans="1:3">
      <c r="A865" s="2" t="s">
        <v>5068</v>
      </c>
      <c r="B865" s="2" t="s">
        <v>44</v>
      </c>
      <c r="C865" s="2">
        <v>7.2</v>
      </c>
    </row>
    <row r="866" spans="1:3">
      <c r="A866" s="5" t="s">
        <v>5072</v>
      </c>
      <c r="B866" s="5" t="s">
        <v>44</v>
      </c>
      <c r="C866" s="5">
        <v>7.2</v>
      </c>
    </row>
    <row r="867" spans="1:3">
      <c r="A867" s="2" t="s">
        <v>5077</v>
      </c>
      <c r="B867" s="2" t="s">
        <v>44</v>
      </c>
      <c r="C867" s="2">
        <v>7.2</v>
      </c>
    </row>
    <row r="868" spans="1:3">
      <c r="A868" s="5" t="s">
        <v>5082</v>
      </c>
      <c r="B868" s="5" t="s">
        <v>44</v>
      </c>
      <c r="C868" s="5">
        <v>7.2</v>
      </c>
    </row>
    <row r="869" spans="1:3">
      <c r="A869" s="2" t="s">
        <v>5089</v>
      </c>
      <c r="B869" s="2" t="s">
        <v>44</v>
      </c>
      <c r="C869" s="2">
        <v>7.2</v>
      </c>
    </row>
    <row r="870" spans="1:3">
      <c r="A870" s="5" t="s">
        <v>5094</v>
      </c>
      <c r="B870" s="5" t="s">
        <v>44</v>
      </c>
      <c r="C870" s="5">
        <v>7.2</v>
      </c>
    </row>
    <row r="871" spans="1:3">
      <c r="A871" s="2" t="s">
        <v>5098</v>
      </c>
      <c r="B871" s="2" t="s">
        <v>44</v>
      </c>
      <c r="C871" s="2">
        <v>7.2</v>
      </c>
    </row>
    <row r="872" spans="1:3">
      <c r="A872" s="5" t="s">
        <v>5105</v>
      </c>
      <c r="B872" s="5" t="s">
        <v>44</v>
      </c>
      <c r="C872" s="5">
        <v>7.2</v>
      </c>
    </row>
    <row r="873" spans="1:3">
      <c r="A873" s="2" t="s">
        <v>5110</v>
      </c>
      <c r="B873" s="2" t="s">
        <v>44</v>
      </c>
      <c r="C873" s="2">
        <v>7.2</v>
      </c>
    </row>
    <row r="874" spans="1:3">
      <c r="A874" s="5" t="s">
        <v>5114</v>
      </c>
      <c r="B874" s="5" t="s">
        <v>44</v>
      </c>
      <c r="C874" s="5">
        <v>7.2</v>
      </c>
    </row>
    <row r="875" spans="1:3">
      <c r="A875" s="2" t="s">
        <v>4854</v>
      </c>
      <c r="B875" s="2" t="s">
        <v>44</v>
      </c>
      <c r="C875" s="2">
        <v>7.2</v>
      </c>
    </row>
    <row r="876" spans="1:3">
      <c r="A876" s="5" t="s">
        <v>5118</v>
      </c>
      <c r="B876" s="5" t="s">
        <v>44</v>
      </c>
      <c r="C876" s="5">
        <v>7.2</v>
      </c>
    </row>
    <row r="877" spans="1:3">
      <c r="A877" s="2" t="s">
        <v>5124</v>
      </c>
      <c r="B877" s="2" t="s">
        <v>44</v>
      </c>
      <c r="C877" s="2">
        <v>7.2</v>
      </c>
    </row>
    <row r="878" spans="1:3">
      <c r="A878" s="5" t="s">
        <v>5128</v>
      </c>
      <c r="B878" s="5" t="s">
        <v>44</v>
      </c>
      <c r="C878" s="5">
        <v>7.2</v>
      </c>
    </row>
    <row r="879" spans="1:3">
      <c r="A879" s="2" t="s">
        <v>5132</v>
      </c>
      <c r="B879" s="2" t="s">
        <v>44</v>
      </c>
      <c r="C879" s="2">
        <v>7.2</v>
      </c>
    </row>
    <row r="880" spans="1:3">
      <c r="A880" s="5" t="s">
        <v>5135</v>
      </c>
      <c r="B880" s="5" t="s">
        <v>44</v>
      </c>
      <c r="C880" s="5">
        <v>7.2</v>
      </c>
    </row>
    <row r="881" spans="1:3">
      <c r="A881" s="2" t="s">
        <v>5141</v>
      </c>
      <c r="B881" s="2" t="s">
        <v>44</v>
      </c>
      <c r="C881" s="2">
        <v>7.2</v>
      </c>
    </row>
    <row r="882" spans="1:3">
      <c r="A882" s="5" t="s">
        <v>5147</v>
      </c>
      <c r="B882" s="5" t="s">
        <v>44</v>
      </c>
      <c r="C882" s="5">
        <v>7.2</v>
      </c>
    </row>
    <row r="883" spans="1:3">
      <c r="A883" s="2" t="s">
        <v>5153</v>
      </c>
      <c r="B883" s="2" t="s">
        <v>44</v>
      </c>
      <c r="C883" s="2">
        <v>7.2</v>
      </c>
    </row>
    <row r="884" spans="1:3">
      <c r="A884" s="5" t="s">
        <v>5156</v>
      </c>
      <c r="B884" s="5" t="s">
        <v>44</v>
      </c>
      <c r="C884" s="5">
        <v>7.2</v>
      </c>
    </row>
    <row r="885" spans="1:3">
      <c r="A885" s="2" t="s">
        <v>5162</v>
      </c>
      <c r="B885" s="2" t="s">
        <v>44</v>
      </c>
      <c r="C885" s="2">
        <v>7.2</v>
      </c>
    </row>
    <row r="886" spans="1:3">
      <c r="A886" s="5" t="s">
        <v>5166</v>
      </c>
      <c r="B886" s="5" t="s">
        <v>44</v>
      </c>
      <c r="C886" s="5">
        <v>7.2</v>
      </c>
    </row>
    <row r="887" spans="1:3">
      <c r="A887" s="2" t="s">
        <v>5171</v>
      </c>
      <c r="B887" s="2" t="s">
        <v>44</v>
      </c>
      <c r="C887" s="2">
        <v>7.2</v>
      </c>
    </row>
    <row r="888" spans="1:3">
      <c r="A888" s="5" t="s">
        <v>5175</v>
      </c>
      <c r="B888" s="5" t="s">
        <v>44</v>
      </c>
      <c r="C888" s="5">
        <v>7.2</v>
      </c>
    </row>
    <row r="889" spans="1:3">
      <c r="A889" s="2" t="s">
        <v>5181</v>
      </c>
      <c r="B889" s="2" t="s">
        <v>44</v>
      </c>
      <c r="C889" s="2">
        <v>7.2</v>
      </c>
    </row>
    <row r="890" spans="1:3">
      <c r="A890" s="2" t="s">
        <v>5193</v>
      </c>
      <c r="B890" s="2" t="s">
        <v>44</v>
      </c>
      <c r="C890" s="2">
        <v>7.2</v>
      </c>
    </row>
    <row r="891" spans="1:3">
      <c r="A891" s="5" t="s">
        <v>5198</v>
      </c>
      <c r="B891" s="5" t="s">
        <v>44</v>
      </c>
      <c r="C891" s="5">
        <v>7.2</v>
      </c>
    </row>
    <row r="892" spans="1:3">
      <c r="A892" s="5" t="s">
        <v>5222</v>
      </c>
      <c r="B892" s="5" t="s">
        <v>44</v>
      </c>
      <c r="C892" s="5">
        <v>7.2</v>
      </c>
    </row>
    <row r="893" spans="1:3">
      <c r="A893" s="2" t="s">
        <v>5228</v>
      </c>
      <c r="B893" s="2" t="s">
        <v>44</v>
      </c>
      <c r="C893" s="2">
        <v>7.2</v>
      </c>
    </row>
    <row r="894" spans="1:3">
      <c r="A894" s="5" t="s">
        <v>5233</v>
      </c>
      <c r="B894" s="5" t="s">
        <v>44</v>
      </c>
      <c r="C894" s="5">
        <v>7.2</v>
      </c>
    </row>
    <row r="895" spans="1:3">
      <c r="A895" s="5" t="s">
        <v>5246</v>
      </c>
      <c r="B895" s="5" t="s">
        <v>44</v>
      </c>
      <c r="C895" s="5">
        <v>7.2</v>
      </c>
    </row>
    <row r="896" spans="1:3">
      <c r="A896" s="2" t="s">
        <v>5252</v>
      </c>
      <c r="B896" s="2" t="s">
        <v>44</v>
      </c>
      <c r="C896" s="2">
        <v>7.2</v>
      </c>
    </row>
    <row r="897" spans="1:3">
      <c r="A897" s="5" t="s">
        <v>5259</v>
      </c>
      <c r="B897" s="5" t="s">
        <v>44</v>
      </c>
      <c r="C897" s="5">
        <v>7.2</v>
      </c>
    </row>
    <row r="898" spans="1:3">
      <c r="A898" s="2" t="s">
        <v>5277</v>
      </c>
      <c r="B898" s="2" t="s">
        <v>44</v>
      </c>
      <c r="C898" s="2">
        <v>7.2</v>
      </c>
    </row>
    <row r="899" spans="1:3">
      <c r="A899" s="5" t="s">
        <v>5282</v>
      </c>
      <c r="B899" s="5" t="s">
        <v>44</v>
      </c>
      <c r="C899" s="5">
        <v>7.2</v>
      </c>
    </row>
    <row r="900" spans="1:3">
      <c r="A900" s="2" t="s">
        <v>5286</v>
      </c>
      <c r="B900" s="2" t="s">
        <v>44</v>
      </c>
      <c r="C900" s="2">
        <v>7.2</v>
      </c>
    </row>
    <row r="901" spans="1:3">
      <c r="A901" s="5" t="s">
        <v>5290</v>
      </c>
      <c r="B901" s="5" t="s">
        <v>44</v>
      </c>
      <c r="C901" s="5">
        <v>7.2</v>
      </c>
    </row>
    <row r="902" spans="1:3">
      <c r="A902" s="2" t="s">
        <v>5296</v>
      </c>
      <c r="B902" s="2" t="s">
        <v>44</v>
      </c>
      <c r="C902" s="2">
        <v>7.2</v>
      </c>
    </row>
    <row r="903" spans="1:3">
      <c r="A903" s="5" t="s">
        <v>5303</v>
      </c>
      <c r="B903" s="5" t="s">
        <v>44</v>
      </c>
      <c r="C903" s="5">
        <v>7.2</v>
      </c>
    </row>
    <row r="904" spans="1:3">
      <c r="A904" s="2" t="s">
        <v>5310</v>
      </c>
      <c r="B904" s="2" t="s">
        <v>44</v>
      </c>
      <c r="C904" s="2">
        <v>7.2</v>
      </c>
    </row>
    <row r="905" spans="1:3">
      <c r="A905" s="5" t="s">
        <v>5316</v>
      </c>
      <c r="B905" s="5" t="s">
        <v>44</v>
      </c>
      <c r="C905" s="5">
        <v>7.2</v>
      </c>
    </row>
    <row r="906" spans="1:3">
      <c r="A906" s="2" t="s">
        <v>5322</v>
      </c>
      <c r="B906" s="2" t="s">
        <v>44</v>
      </c>
      <c r="C906" s="2">
        <v>7.2</v>
      </c>
    </row>
    <row r="907" spans="1:3">
      <c r="A907" s="5" t="s">
        <v>5328</v>
      </c>
      <c r="B907" s="5" t="s">
        <v>44</v>
      </c>
      <c r="C907" s="5">
        <v>7.2</v>
      </c>
    </row>
    <row r="908" spans="1:3">
      <c r="A908" s="2" t="s">
        <v>5334</v>
      </c>
      <c r="B908" s="2" t="s">
        <v>44</v>
      </c>
      <c r="C908" s="2">
        <v>7.2</v>
      </c>
    </row>
    <row r="909" spans="1:3">
      <c r="A909" s="5" t="s">
        <v>5341</v>
      </c>
      <c r="B909" s="5" t="s">
        <v>44</v>
      </c>
      <c r="C909" s="5">
        <v>7.2</v>
      </c>
    </row>
    <row r="910" spans="1:3">
      <c r="A910" s="2" t="s">
        <v>4709</v>
      </c>
      <c r="B910" s="2" t="s">
        <v>44</v>
      </c>
      <c r="C910" s="2">
        <v>7.2</v>
      </c>
    </row>
    <row r="911" spans="1:3">
      <c r="A911" s="5" t="s">
        <v>5347</v>
      </c>
      <c r="B911" s="5" t="s">
        <v>44</v>
      </c>
      <c r="C911" s="5">
        <v>7.2</v>
      </c>
    </row>
    <row r="912" spans="1:3">
      <c r="A912" s="2" t="s">
        <v>5353</v>
      </c>
      <c r="B912" s="2" t="s">
        <v>44</v>
      </c>
      <c r="C912" s="2">
        <v>7.2</v>
      </c>
    </row>
    <row r="913" spans="1:3">
      <c r="A913" s="5" t="s">
        <v>5359</v>
      </c>
      <c r="B913" s="5" t="s">
        <v>44</v>
      </c>
      <c r="C913" s="5">
        <v>7.2</v>
      </c>
    </row>
    <row r="914" spans="1:3">
      <c r="A914" s="2" t="s">
        <v>5363</v>
      </c>
      <c r="B914" s="2" t="s">
        <v>44</v>
      </c>
      <c r="C914" s="2">
        <v>7.1</v>
      </c>
    </row>
    <row r="915" spans="1:3">
      <c r="A915" s="5" t="s">
        <v>5366</v>
      </c>
      <c r="B915" s="5" t="s">
        <v>44</v>
      </c>
      <c r="C915" s="5">
        <v>7.1</v>
      </c>
    </row>
    <row r="916" spans="1:3">
      <c r="A916" s="2" t="s">
        <v>5370</v>
      </c>
      <c r="B916" s="2" t="s">
        <v>44</v>
      </c>
      <c r="C916" s="2">
        <v>7.1</v>
      </c>
    </row>
    <row r="917" spans="1:3">
      <c r="A917" s="5" t="s">
        <v>5374</v>
      </c>
      <c r="B917" s="5" t="s">
        <v>44</v>
      </c>
      <c r="C917" s="5">
        <v>7.1</v>
      </c>
    </row>
    <row r="918" spans="1:3">
      <c r="A918" s="2" t="s">
        <v>5378</v>
      </c>
      <c r="B918" s="2" t="s">
        <v>44</v>
      </c>
      <c r="C918" s="2">
        <v>7.1</v>
      </c>
    </row>
    <row r="919" spans="1:3">
      <c r="A919" s="5" t="s">
        <v>5383</v>
      </c>
      <c r="B919" s="5" t="s">
        <v>44</v>
      </c>
      <c r="C919" s="5">
        <v>7.1</v>
      </c>
    </row>
    <row r="920" spans="1:3">
      <c r="A920" s="2" t="s">
        <v>5387</v>
      </c>
      <c r="B920" s="2" t="s">
        <v>44</v>
      </c>
      <c r="C920" s="2">
        <v>7.1</v>
      </c>
    </row>
    <row r="921" spans="1:3">
      <c r="A921" s="5" t="s">
        <v>5391</v>
      </c>
      <c r="B921" s="5" t="s">
        <v>44</v>
      </c>
      <c r="C921" s="5">
        <v>7.1</v>
      </c>
    </row>
    <row r="922" spans="1:3">
      <c r="A922" s="2" t="s">
        <v>5396</v>
      </c>
      <c r="B922" s="2" t="s">
        <v>44</v>
      </c>
      <c r="C922" s="2">
        <v>7.1</v>
      </c>
    </row>
    <row r="923" spans="1:3">
      <c r="A923" s="5" t="s">
        <v>5399</v>
      </c>
      <c r="B923" s="5" t="s">
        <v>44</v>
      </c>
      <c r="C923" s="5">
        <v>7.1</v>
      </c>
    </row>
    <row r="924" spans="1:3">
      <c r="A924" s="2" t="s">
        <v>5402</v>
      </c>
      <c r="B924" s="2" t="s">
        <v>44</v>
      </c>
      <c r="C924" s="2">
        <v>7.1</v>
      </c>
    </row>
    <row r="925" spans="1:3">
      <c r="A925" s="5" t="s">
        <v>5407</v>
      </c>
      <c r="B925" s="5" t="s">
        <v>44</v>
      </c>
      <c r="C925" s="5">
        <v>7.1</v>
      </c>
    </row>
    <row r="926" spans="1:3">
      <c r="A926" s="2" t="s">
        <v>5413</v>
      </c>
      <c r="B926" s="2" t="s">
        <v>44</v>
      </c>
      <c r="C926" s="2">
        <v>7.1</v>
      </c>
    </row>
    <row r="927" spans="1:3">
      <c r="A927" s="5" t="s">
        <v>5418</v>
      </c>
      <c r="B927" s="5" t="s">
        <v>44</v>
      </c>
      <c r="C927" s="5">
        <v>7.1</v>
      </c>
    </row>
    <row r="928" spans="1:3">
      <c r="A928" s="2" t="s">
        <v>5421</v>
      </c>
      <c r="B928" s="2" t="s">
        <v>44</v>
      </c>
      <c r="C928" s="2">
        <v>7.1</v>
      </c>
    </row>
    <row r="929" spans="1:3">
      <c r="A929" s="5" t="s">
        <v>5427</v>
      </c>
      <c r="B929" s="5" t="s">
        <v>44</v>
      </c>
      <c r="C929" s="5">
        <v>7.1</v>
      </c>
    </row>
    <row r="930" spans="1:3">
      <c r="A930" s="2" t="s">
        <v>5431</v>
      </c>
      <c r="B930" s="2" t="s">
        <v>44</v>
      </c>
      <c r="C930" s="2">
        <v>7.1</v>
      </c>
    </row>
    <row r="931" spans="1:3">
      <c r="A931" s="5" t="s">
        <v>5434</v>
      </c>
      <c r="B931" s="5" t="s">
        <v>44</v>
      </c>
      <c r="C931" s="5">
        <v>7.1</v>
      </c>
    </row>
    <row r="932" spans="1:3">
      <c r="A932" s="2" t="s">
        <v>5438</v>
      </c>
      <c r="B932" s="2" t="s">
        <v>44</v>
      </c>
      <c r="C932" s="2">
        <v>7.1</v>
      </c>
    </row>
    <row r="933" spans="1:3">
      <c r="A933" s="5" t="s">
        <v>5442</v>
      </c>
      <c r="B933" s="5" t="s">
        <v>44</v>
      </c>
      <c r="C933" s="5">
        <v>7.1</v>
      </c>
    </row>
    <row r="934" spans="1:3">
      <c r="A934" s="2" t="s">
        <v>5448</v>
      </c>
      <c r="B934" s="2" t="s">
        <v>44</v>
      </c>
      <c r="C934" s="2">
        <v>7.1</v>
      </c>
    </row>
    <row r="935" spans="1:3">
      <c r="A935" s="5" t="s">
        <v>5454</v>
      </c>
      <c r="B935" s="5" t="s">
        <v>44</v>
      </c>
      <c r="C935" s="5">
        <v>7.1</v>
      </c>
    </row>
    <row r="936" spans="1:3">
      <c r="A936" s="2" t="s">
        <v>5459</v>
      </c>
      <c r="B936" s="2" t="s">
        <v>44</v>
      </c>
      <c r="C936" s="2">
        <v>7.1</v>
      </c>
    </row>
    <row r="937" spans="1:3">
      <c r="A937" s="5" t="s">
        <v>5462</v>
      </c>
      <c r="B937" s="5" t="s">
        <v>44</v>
      </c>
      <c r="C937" s="5">
        <v>7.1</v>
      </c>
    </row>
    <row r="938" spans="1:3">
      <c r="A938" s="2" t="s">
        <v>5467</v>
      </c>
      <c r="B938" s="2" t="s">
        <v>44</v>
      </c>
      <c r="C938" s="2">
        <v>7.1</v>
      </c>
    </row>
    <row r="939" spans="1:3">
      <c r="A939" s="5" t="s">
        <v>5472</v>
      </c>
      <c r="B939" s="5" t="s">
        <v>44</v>
      </c>
      <c r="C939" s="5">
        <v>7.1</v>
      </c>
    </row>
    <row r="940" spans="1:3">
      <c r="A940" s="2" t="s">
        <v>5478</v>
      </c>
      <c r="B940" s="2" t="s">
        <v>44</v>
      </c>
      <c r="C940" s="2">
        <v>7.1</v>
      </c>
    </row>
    <row r="941" spans="1:3">
      <c r="A941" s="5" t="s">
        <v>5483</v>
      </c>
      <c r="B941" s="5" t="s">
        <v>44</v>
      </c>
      <c r="C941" s="5">
        <v>7.1</v>
      </c>
    </row>
    <row r="942" spans="1:3">
      <c r="A942" s="2" t="s">
        <v>5488</v>
      </c>
      <c r="B942" s="2" t="s">
        <v>44</v>
      </c>
      <c r="C942" s="2">
        <v>7.1</v>
      </c>
    </row>
    <row r="943" spans="1:3">
      <c r="A943" s="5" t="s">
        <v>5493</v>
      </c>
      <c r="B943" s="5" t="s">
        <v>44</v>
      </c>
      <c r="C943" s="5">
        <v>7.1</v>
      </c>
    </row>
    <row r="944" spans="1:3">
      <c r="A944" s="2" t="s">
        <v>5497</v>
      </c>
      <c r="B944" s="2" t="s">
        <v>44</v>
      </c>
      <c r="C944" s="2">
        <v>7.1</v>
      </c>
    </row>
    <row r="945" spans="1:3">
      <c r="A945" s="5" t="s">
        <v>5503</v>
      </c>
      <c r="B945" s="5" t="s">
        <v>44</v>
      </c>
      <c r="C945" s="5">
        <v>7.1</v>
      </c>
    </row>
    <row r="946" spans="1:3">
      <c r="A946" s="2" t="s">
        <v>5508</v>
      </c>
      <c r="B946" s="2" t="s">
        <v>44</v>
      </c>
      <c r="C946" s="2">
        <v>7.1</v>
      </c>
    </row>
    <row r="947" spans="1:3">
      <c r="A947" s="5" t="s">
        <v>5512</v>
      </c>
      <c r="B947" s="5" t="s">
        <v>44</v>
      </c>
      <c r="C947" s="5">
        <v>7.1</v>
      </c>
    </row>
    <row r="948" spans="1:3">
      <c r="A948" s="2" t="s">
        <v>5517</v>
      </c>
      <c r="B948" s="2" t="s">
        <v>44</v>
      </c>
      <c r="C948" s="2">
        <v>7.1</v>
      </c>
    </row>
    <row r="949" spans="1:3">
      <c r="A949" s="5" t="s">
        <v>5523</v>
      </c>
      <c r="B949" s="5" t="s">
        <v>44</v>
      </c>
      <c r="C949" s="5">
        <v>7.1</v>
      </c>
    </row>
    <row r="950" spans="1:3">
      <c r="A950" s="2" t="s">
        <v>5528</v>
      </c>
      <c r="B950" s="2" t="s">
        <v>44</v>
      </c>
      <c r="C950" s="2">
        <v>7.1</v>
      </c>
    </row>
    <row r="951" spans="1:3">
      <c r="A951" s="5" t="s">
        <v>5427</v>
      </c>
      <c r="B951" s="5" t="s">
        <v>44</v>
      </c>
      <c r="C951" s="5">
        <v>7.1</v>
      </c>
    </row>
    <row r="952" spans="1:3">
      <c r="A952" s="2" t="s">
        <v>5531</v>
      </c>
      <c r="B952" s="2" t="s">
        <v>44</v>
      </c>
      <c r="C952" s="2">
        <v>7.1</v>
      </c>
    </row>
    <row r="953" spans="1:3">
      <c r="A953" s="5" t="s">
        <v>5535</v>
      </c>
      <c r="B953" s="5" t="s">
        <v>44</v>
      </c>
      <c r="C953" s="5">
        <v>7.1</v>
      </c>
    </row>
    <row r="954" spans="1:3">
      <c r="A954" s="2" t="s">
        <v>5540</v>
      </c>
      <c r="B954" s="2" t="s">
        <v>44</v>
      </c>
      <c r="C954" s="2">
        <v>7.1</v>
      </c>
    </row>
    <row r="955" spans="1:3">
      <c r="A955" s="2" t="s">
        <v>5549</v>
      </c>
      <c r="B955" s="2" t="s">
        <v>44</v>
      </c>
      <c r="C955" s="2">
        <v>7.1</v>
      </c>
    </row>
    <row r="956" spans="1:3">
      <c r="A956" s="5" t="s">
        <v>5555</v>
      </c>
      <c r="B956" s="5" t="s">
        <v>44</v>
      </c>
      <c r="C956" s="5">
        <v>7.1</v>
      </c>
    </row>
    <row r="957" spans="1:3">
      <c r="A957" s="2" t="s">
        <v>5560</v>
      </c>
      <c r="B957" s="2" t="s">
        <v>44</v>
      </c>
      <c r="C957" s="2">
        <v>7.1</v>
      </c>
    </row>
    <row r="958" spans="1:3">
      <c r="A958" s="5" t="s">
        <v>5564</v>
      </c>
      <c r="B958" s="5" t="s">
        <v>44</v>
      </c>
      <c r="C958" s="5">
        <v>7.1</v>
      </c>
    </row>
    <row r="959" spans="1:3">
      <c r="A959" s="2" t="s">
        <v>5570</v>
      </c>
      <c r="B959" s="2" t="s">
        <v>44</v>
      </c>
      <c r="C959" s="2">
        <v>7.1</v>
      </c>
    </row>
    <row r="960" spans="1:3">
      <c r="A960" s="5" t="s">
        <v>5576</v>
      </c>
      <c r="B960" s="5" t="s">
        <v>44</v>
      </c>
      <c r="C960" s="5">
        <v>7.1</v>
      </c>
    </row>
    <row r="961" spans="1:3">
      <c r="A961" s="2" t="s">
        <v>5580</v>
      </c>
      <c r="B961" s="2" t="s">
        <v>44</v>
      </c>
      <c r="C961" s="2">
        <v>7.1</v>
      </c>
    </row>
    <row r="962" spans="1:3">
      <c r="A962" s="5" t="s">
        <v>5583</v>
      </c>
      <c r="B962" s="5" t="s">
        <v>44</v>
      </c>
      <c r="C962" s="5">
        <v>7.1</v>
      </c>
    </row>
    <row r="963" spans="1:3">
      <c r="A963" s="2" t="s">
        <v>5589</v>
      </c>
      <c r="B963" s="2" t="s">
        <v>44</v>
      </c>
      <c r="C963" s="2">
        <v>7.1</v>
      </c>
    </row>
    <row r="964" spans="1:3">
      <c r="A964" s="5" t="s">
        <v>5593</v>
      </c>
      <c r="B964" s="5" t="s">
        <v>44</v>
      </c>
      <c r="C964" s="5">
        <v>7.1</v>
      </c>
    </row>
    <row r="965" spans="1:3">
      <c r="A965" s="2" t="s">
        <v>5598</v>
      </c>
      <c r="B965" s="2" t="s">
        <v>44</v>
      </c>
      <c r="C965" s="2">
        <v>7.1</v>
      </c>
    </row>
    <row r="966" spans="1:3">
      <c r="A966" s="5" t="s">
        <v>5603</v>
      </c>
      <c r="B966" s="5" t="s">
        <v>44</v>
      </c>
      <c r="C966" s="5">
        <v>7.1</v>
      </c>
    </row>
    <row r="967" spans="1:3">
      <c r="A967" s="2" t="s">
        <v>5609</v>
      </c>
      <c r="B967" s="2" t="s">
        <v>44</v>
      </c>
      <c r="C967" s="2">
        <v>7.1</v>
      </c>
    </row>
    <row r="968" spans="1:3">
      <c r="A968" s="5" t="s">
        <v>5615</v>
      </c>
      <c r="B968" s="5" t="s">
        <v>44</v>
      </c>
      <c r="C968" s="5">
        <v>7.1</v>
      </c>
    </row>
    <row r="969" spans="1:3">
      <c r="A969" s="2" t="s">
        <v>5620</v>
      </c>
      <c r="B969" s="2" t="s">
        <v>44</v>
      </c>
      <c r="C969" s="2">
        <v>7.1</v>
      </c>
    </row>
    <row r="970" spans="1:3">
      <c r="A970" s="2" t="s">
        <v>5631</v>
      </c>
      <c r="B970" s="2" t="s">
        <v>44</v>
      </c>
      <c r="C970" s="2">
        <v>7.1</v>
      </c>
    </row>
    <row r="971" spans="1:3">
      <c r="A971" s="5" t="s">
        <v>5634</v>
      </c>
      <c r="B971" s="5" t="s">
        <v>44</v>
      </c>
      <c r="C971" s="5">
        <v>7.1</v>
      </c>
    </row>
    <row r="972" spans="1:3">
      <c r="A972" s="5" t="s">
        <v>5644</v>
      </c>
      <c r="B972" s="5" t="s">
        <v>44</v>
      </c>
      <c r="C972" s="5">
        <v>7.1</v>
      </c>
    </row>
    <row r="973" spans="1:3">
      <c r="A973" s="2" t="s">
        <v>5648</v>
      </c>
      <c r="B973" s="2" t="s">
        <v>44</v>
      </c>
      <c r="C973" s="2">
        <v>7.1</v>
      </c>
    </row>
    <row r="974" spans="1:3">
      <c r="A974" s="5" t="s">
        <v>5653</v>
      </c>
      <c r="B974" s="5" t="s">
        <v>44</v>
      </c>
      <c r="C974" s="5">
        <v>7.1</v>
      </c>
    </row>
    <row r="975" spans="1:3">
      <c r="A975" s="2" t="s">
        <v>5660</v>
      </c>
      <c r="B975" s="2" t="s">
        <v>44</v>
      </c>
      <c r="C975" s="2">
        <v>7.1</v>
      </c>
    </row>
    <row r="976" spans="1:3">
      <c r="A976" s="5" t="s">
        <v>5664</v>
      </c>
      <c r="B976" s="5" t="s">
        <v>44</v>
      </c>
      <c r="C976" s="5">
        <v>7.1</v>
      </c>
    </row>
    <row r="977" spans="1:3">
      <c r="A977" s="2" t="s">
        <v>5668</v>
      </c>
      <c r="B977" s="2" t="s">
        <v>44</v>
      </c>
      <c r="C977" s="2">
        <v>7.1</v>
      </c>
    </row>
    <row r="978" spans="1:3">
      <c r="A978" s="5" t="s">
        <v>5673</v>
      </c>
      <c r="B978" s="5" t="s">
        <v>44</v>
      </c>
      <c r="C978" s="5">
        <v>7.1</v>
      </c>
    </row>
    <row r="979" spans="1:3">
      <c r="A979" s="2" t="s">
        <v>5679</v>
      </c>
      <c r="B979" s="2" t="s">
        <v>44</v>
      </c>
      <c r="C979" s="2">
        <v>7.1</v>
      </c>
    </row>
    <row r="980" spans="1:3">
      <c r="A980" s="5" t="s">
        <v>5683</v>
      </c>
      <c r="B980" s="5" t="s">
        <v>44</v>
      </c>
      <c r="C980" s="5">
        <v>7.1</v>
      </c>
    </row>
    <row r="981" spans="1:3">
      <c r="A981" s="2" t="s">
        <v>5688</v>
      </c>
      <c r="B981" s="2" t="s">
        <v>44</v>
      </c>
      <c r="C981" s="2">
        <v>7.1</v>
      </c>
    </row>
    <row r="982" spans="1:3">
      <c r="A982" s="5" t="s">
        <v>5693</v>
      </c>
      <c r="B982" s="5" t="s">
        <v>44</v>
      </c>
      <c r="C982" s="5">
        <v>7.1</v>
      </c>
    </row>
    <row r="983" spans="1:3">
      <c r="A983" s="2" t="s">
        <v>5697</v>
      </c>
      <c r="B983" s="2" t="s">
        <v>44</v>
      </c>
      <c r="C983" s="2">
        <v>7.1</v>
      </c>
    </row>
    <row r="984" spans="1:3">
      <c r="A984" s="5" t="s">
        <v>5701</v>
      </c>
      <c r="B984" s="5" t="s">
        <v>44</v>
      </c>
      <c r="C984" s="5">
        <v>7.1</v>
      </c>
    </row>
    <row r="985" spans="1:3">
      <c r="A985" s="2" t="s">
        <v>5707</v>
      </c>
      <c r="B985" s="2" t="s">
        <v>44</v>
      </c>
      <c r="C985" s="2">
        <v>7.1</v>
      </c>
    </row>
    <row r="986" spans="1:3">
      <c r="A986" s="5" t="s">
        <v>5713</v>
      </c>
      <c r="B986" s="5" t="s">
        <v>44</v>
      </c>
      <c r="C986" s="5">
        <v>7.1</v>
      </c>
    </row>
    <row r="987" spans="1:3">
      <c r="A987" s="2" t="s">
        <v>5717</v>
      </c>
      <c r="B987" s="2" t="s">
        <v>44</v>
      </c>
      <c r="C987" s="2">
        <v>7.1</v>
      </c>
    </row>
    <row r="988" spans="1:3">
      <c r="A988" s="5" t="s">
        <v>5722</v>
      </c>
      <c r="B988" s="5" t="s">
        <v>44</v>
      </c>
      <c r="C988" s="5">
        <v>7.1</v>
      </c>
    </row>
    <row r="989" spans="1:3">
      <c r="A989" s="2" t="s">
        <v>5728</v>
      </c>
      <c r="B989" s="2" t="s">
        <v>44</v>
      </c>
      <c r="C989" s="2">
        <v>7.1</v>
      </c>
    </row>
    <row r="990" spans="1:3">
      <c r="A990" s="5" t="s">
        <v>5733</v>
      </c>
      <c r="B990" s="5" t="s">
        <v>44</v>
      </c>
      <c r="C990" s="5">
        <v>7.1</v>
      </c>
    </row>
    <row r="991" spans="1:3">
      <c r="A991" s="2" t="s">
        <v>5738</v>
      </c>
      <c r="B991" s="2" t="s">
        <v>44</v>
      </c>
      <c r="C991" s="2">
        <v>7.1</v>
      </c>
    </row>
    <row r="992" spans="1:3">
      <c r="A992" s="5" t="s">
        <v>5742</v>
      </c>
      <c r="B992" s="5" t="s">
        <v>44</v>
      </c>
      <c r="C992" s="5">
        <v>7.1</v>
      </c>
    </row>
    <row r="993" spans="1:3">
      <c r="A993" s="2" t="s">
        <v>5746</v>
      </c>
      <c r="B993" s="2" t="s">
        <v>44</v>
      </c>
      <c r="C993" s="2">
        <v>7.1</v>
      </c>
    </row>
    <row r="994" spans="1:3">
      <c r="A994" s="5" t="s">
        <v>5752</v>
      </c>
      <c r="B994" s="5" t="s">
        <v>44</v>
      </c>
      <c r="C994" s="5">
        <v>7.1</v>
      </c>
    </row>
    <row r="995" spans="1:3">
      <c r="A995" s="2" t="s">
        <v>5620</v>
      </c>
      <c r="B995" s="2" t="s">
        <v>44</v>
      </c>
      <c r="C995" s="2">
        <v>7.1</v>
      </c>
    </row>
    <row r="996" spans="1:3">
      <c r="A996" s="5" t="s">
        <v>5756</v>
      </c>
      <c r="B996" s="5" t="s">
        <v>44</v>
      </c>
      <c r="C996" s="5">
        <v>7.1</v>
      </c>
    </row>
    <row r="997" spans="1:3">
      <c r="A997" s="2" t="s">
        <v>5761</v>
      </c>
      <c r="B997" s="2" t="s">
        <v>44</v>
      </c>
      <c r="C997" s="2">
        <v>7.1</v>
      </c>
    </row>
    <row r="998" spans="1:3">
      <c r="A998" s="5" t="s">
        <v>5765</v>
      </c>
      <c r="B998" s="5" t="s">
        <v>44</v>
      </c>
      <c r="C998" s="5">
        <v>7.1</v>
      </c>
    </row>
    <row r="999" spans="1:3">
      <c r="A999" s="2" t="s">
        <v>5770</v>
      </c>
      <c r="B999" s="2" t="s">
        <v>44</v>
      </c>
      <c r="C999" s="2">
        <v>7.1</v>
      </c>
    </row>
    <row r="1000" spans="1:3">
      <c r="A1000" s="5" t="s">
        <v>5775</v>
      </c>
      <c r="B1000" s="5" t="s">
        <v>44</v>
      </c>
      <c r="C1000" s="5">
        <v>7.1</v>
      </c>
    </row>
    <row r="1001" spans="1:3">
      <c r="A1001" s="2" t="s">
        <v>5780</v>
      </c>
      <c r="B1001" s="2" t="s">
        <v>44</v>
      </c>
      <c r="C1001" s="2">
        <v>7.1</v>
      </c>
    </row>
    <row r="1002" spans="1:3">
      <c r="A1002" s="5" t="s">
        <v>5785</v>
      </c>
      <c r="B1002" s="5" t="s">
        <v>44</v>
      </c>
      <c r="C1002" s="5">
        <v>7.1</v>
      </c>
    </row>
    <row r="1003" spans="1:3">
      <c r="A1003" s="5" t="s">
        <v>5799</v>
      </c>
      <c r="B1003" s="5" t="s">
        <v>44</v>
      </c>
      <c r="C1003" s="5">
        <v>7.1</v>
      </c>
    </row>
    <row r="1004" spans="1:3">
      <c r="A1004" s="2" t="s">
        <v>5803</v>
      </c>
      <c r="B1004" s="2" t="s">
        <v>44</v>
      </c>
      <c r="C1004" s="2">
        <v>7.1</v>
      </c>
    </row>
    <row r="1005" spans="1:3">
      <c r="A1005" s="5" t="s">
        <v>5809</v>
      </c>
      <c r="B1005" s="5" t="s">
        <v>44</v>
      </c>
      <c r="C1005" s="5">
        <v>7.1</v>
      </c>
    </row>
    <row r="1006" spans="1:3">
      <c r="A1006" s="2" t="s">
        <v>5816</v>
      </c>
      <c r="B1006" s="2" t="s">
        <v>44</v>
      </c>
      <c r="C1006" s="2">
        <v>7.1</v>
      </c>
    </row>
    <row r="1007" spans="1:3">
      <c r="A1007" s="5" t="s">
        <v>5822</v>
      </c>
      <c r="B1007" s="5" t="s">
        <v>44</v>
      </c>
      <c r="C1007" s="5">
        <v>7.1</v>
      </c>
    </row>
    <row r="1008" spans="1:3">
      <c r="A1008" s="2" t="s">
        <v>5827</v>
      </c>
      <c r="B1008" s="2" t="s">
        <v>44</v>
      </c>
      <c r="C1008" s="2">
        <v>7.1</v>
      </c>
    </row>
    <row r="1009" spans="1:3">
      <c r="A1009" s="5" t="s">
        <v>5831</v>
      </c>
      <c r="B1009" s="5" t="s">
        <v>44</v>
      </c>
      <c r="C1009" s="5">
        <v>7.1</v>
      </c>
    </row>
    <row r="1010" spans="1:3">
      <c r="A1010" s="2" t="s">
        <v>5836</v>
      </c>
      <c r="B1010" s="2" t="s">
        <v>44</v>
      </c>
      <c r="C1010" s="2">
        <v>7.1</v>
      </c>
    </row>
    <row r="1011" spans="1:3">
      <c r="A1011" s="5" t="s">
        <v>5839</v>
      </c>
      <c r="B1011" s="5" t="s">
        <v>44</v>
      </c>
      <c r="C1011" s="5">
        <v>7.1</v>
      </c>
    </row>
    <row r="1012" spans="1:3">
      <c r="A1012" s="2" t="s">
        <v>5846</v>
      </c>
      <c r="B1012" s="2" t="s">
        <v>44</v>
      </c>
      <c r="C1012" s="2">
        <v>7.1</v>
      </c>
    </row>
    <row r="1013" spans="1:3">
      <c r="A1013" s="5" t="s">
        <v>5852</v>
      </c>
      <c r="B1013" s="5" t="s">
        <v>44</v>
      </c>
      <c r="C1013" s="5">
        <v>7.1</v>
      </c>
    </row>
    <row r="1014" spans="1:3">
      <c r="A1014" s="5" t="s">
        <v>5862</v>
      </c>
      <c r="B1014" s="5" t="s">
        <v>44</v>
      </c>
      <c r="C1014" s="5">
        <v>7.1</v>
      </c>
    </row>
    <row r="1015" spans="1:3">
      <c r="A1015" s="2" t="s">
        <v>5866</v>
      </c>
      <c r="B1015" s="2" t="s">
        <v>44</v>
      </c>
      <c r="C1015" s="2">
        <v>7.1</v>
      </c>
    </row>
    <row r="1016" spans="1:3">
      <c r="A1016" s="5" t="s">
        <v>5870</v>
      </c>
      <c r="B1016" s="5" t="s">
        <v>44</v>
      </c>
      <c r="C1016" s="5">
        <v>7.1</v>
      </c>
    </row>
    <row r="1017" spans="1:3">
      <c r="A1017" s="2" t="s">
        <v>5875</v>
      </c>
      <c r="B1017" s="2" t="s">
        <v>44</v>
      </c>
      <c r="C1017" s="2">
        <v>7.1</v>
      </c>
    </row>
    <row r="1018" spans="1:3">
      <c r="A1018" s="5" t="s">
        <v>5894</v>
      </c>
      <c r="B1018" s="5" t="s">
        <v>44</v>
      </c>
      <c r="C1018" s="5">
        <v>7.1</v>
      </c>
    </row>
    <row r="1019" spans="1:3">
      <c r="A1019" s="2" t="s">
        <v>5816</v>
      </c>
      <c r="B1019" s="2" t="s">
        <v>44</v>
      </c>
      <c r="C1019" s="2">
        <v>7.1</v>
      </c>
    </row>
    <row r="1020" spans="1:3">
      <c r="A1020" s="5" t="s">
        <v>5900</v>
      </c>
      <c r="B1020" s="5" t="s">
        <v>44</v>
      </c>
      <c r="C1020" s="5">
        <v>7.1</v>
      </c>
    </row>
    <row r="1021" spans="1:3">
      <c r="A1021" s="2" t="s">
        <v>5906</v>
      </c>
      <c r="B1021" s="2" t="s">
        <v>44</v>
      </c>
      <c r="C1021" s="2">
        <v>7.1</v>
      </c>
    </row>
    <row r="1022" spans="1:3">
      <c r="A1022" s="5" t="s">
        <v>5911</v>
      </c>
      <c r="B1022" s="5" t="s">
        <v>44</v>
      </c>
      <c r="C1022" s="5">
        <v>7.1</v>
      </c>
    </row>
    <row r="1023" spans="1:3">
      <c r="A1023" s="2" t="s">
        <v>5914</v>
      </c>
      <c r="B1023" s="2" t="s">
        <v>44</v>
      </c>
      <c r="C1023" s="2">
        <v>7.1</v>
      </c>
    </row>
    <row r="1024" spans="1:3">
      <c r="A1024" s="5" t="s">
        <v>5920</v>
      </c>
      <c r="B1024" s="5" t="s">
        <v>44</v>
      </c>
      <c r="C1024" s="5">
        <v>7.1</v>
      </c>
    </row>
    <row r="1025" spans="1:3">
      <c r="A1025" s="2" t="s">
        <v>5924</v>
      </c>
      <c r="B1025" s="2" t="s">
        <v>44</v>
      </c>
      <c r="C1025" s="2">
        <v>7.1</v>
      </c>
    </row>
    <row r="1026" spans="1:3">
      <c r="A1026" s="5" t="s">
        <v>5930</v>
      </c>
      <c r="B1026" s="5" t="s">
        <v>44</v>
      </c>
      <c r="C1026" s="5">
        <v>7.1</v>
      </c>
    </row>
    <row r="1027" spans="1:3">
      <c r="A1027" s="2" t="s">
        <v>5935</v>
      </c>
      <c r="B1027" s="2" t="s">
        <v>44</v>
      </c>
      <c r="C1027" s="2">
        <v>7.1</v>
      </c>
    </row>
    <row r="1028" spans="1:3">
      <c r="A1028" s="5" t="s">
        <v>5942</v>
      </c>
      <c r="B1028" s="5" t="s">
        <v>44</v>
      </c>
      <c r="C1028" s="5">
        <v>7.1</v>
      </c>
    </row>
    <row r="1029" spans="1:3">
      <c r="A1029" s="2" t="s">
        <v>5946</v>
      </c>
      <c r="B1029" s="2" t="s">
        <v>44</v>
      </c>
      <c r="C1029" s="2">
        <v>7.1</v>
      </c>
    </row>
    <row r="1030" spans="1:3">
      <c r="A1030" s="5" t="s">
        <v>5951</v>
      </c>
      <c r="B1030" s="5" t="s">
        <v>44</v>
      </c>
      <c r="C1030" s="5">
        <v>7.1</v>
      </c>
    </row>
    <row r="1031" spans="1:3">
      <c r="A1031" s="2" t="s">
        <v>5955</v>
      </c>
      <c r="B1031" s="2" t="s">
        <v>44</v>
      </c>
      <c r="C1031" s="2">
        <v>7.1</v>
      </c>
    </row>
    <row r="1032" spans="1:3">
      <c r="A1032" s="5" t="s">
        <v>5962</v>
      </c>
      <c r="B1032" s="5" t="s">
        <v>44</v>
      </c>
      <c r="C1032" s="5">
        <v>7.1</v>
      </c>
    </row>
    <row r="1033" spans="1:3">
      <c r="A1033" s="2" t="s">
        <v>5967</v>
      </c>
      <c r="B1033" s="2" t="s">
        <v>44</v>
      </c>
      <c r="C1033" s="2">
        <v>7.1</v>
      </c>
    </row>
    <row r="1034" spans="1:3">
      <c r="A1034" s="5" t="s">
        <v>5974</v>
      </c>
      <c r="B1034" s="5" t="s">
        <v>44</v>
      </c>
      <c r="C1034" s="5">
        <v>7.1</v>
      </c>
    </row>
    <row r="1035" spans="1:3">
      <c r="A1035" s="2" t="s">
        <v>5979</v>
      </c>
      <c r="B1035" s="2" t="s">
        <v>44</v>
      </c>
      <c r="C1035" s="2">
        <v>7.1</v>
      </c>
    </row>
    <row r="1036" spans="1:3">
      <c r="A1036" s="5" t="s">
        <v>5986</v>
      </c>
      <c r="B1036" s="5" t="s">
        <v>44</v>
      </c>
      <c r="C1036" s="5">
        <v>7.1</v>
      </c>
    </row>
    <row r="1037" spans="1:3">
      <c r="A1037" s="2" t="s">
        <v>5992</v>
      </c>
      <c r="B1037" s="2" t="s">
        <v>44</v>
      </c>
      <c r="C1037" s="2">
        <v>7.1</v>
      </c>
    </row>
    <row r="1038" spans="1:3">
      <c r="A1038" s="5" t="s">
        <v>5998</v>
      </c>
      <c r="B1038" s="5" t="s">
        <v>44</v>
      </c>
      <c r="C1038" s="5">
        <v>7.1</v>
      </c>
    </row>
    <row r="1039" spans="1:3">
      <c r="A1039" s="2" t="s">
        <v>6005</v>
      </c>
      <c r="B1039" s="2" t="s">
        <v>44</v>
      </c>
      <c r="C1039" s="2">
        <v>7.1</v>
      </c>
    </row>
    <row r="1040" spans="1:3">
      <c r="A1040" s="5" t="s">
        <v>6010</v>
      </c>
      <c r="B1040" s="5" t="s">
        <v>44</v>
      </c>
      <c r="C1040" s="5">
        <v>7.1</v>
      </c>
    </row>
    <row r="1041" spans="1:3">
      <c r="A1041" s="2" t="s">
        <v>6015</v>
      </c>
      <c r="B1041" s="2" t="s">
        <v>44</v>
      </c>
      <c r="C1041" s="2">
        <v>7.1</v>
      </c>
    </row>
    <row r="1042" spans="1:3">
      <c r="A1042" s="2" t="s">
        <v>6026</v>
      </c>
      <c r="B1042" s="2" t="s">
        <v>44</v>
      </c>
      <c r="C1042" s="2">
        <v>7.1</v>
      </c>
    </row>
    <row r="1043" spans="1:3">
      <c r="A1043" s="5" t="s">
        <v>6032</v>
      </c>
      <c r="B1043" s="5" t="s">
        <v>44</v>
      </c>
      <c r="C1043" s="5">
        <v>7.1</v>
      </c>
    </row>
    <row r="1044" spans="1:3">
      <c r="A1044" s="2" t="s">
        <v>5593</v>
      </c>
      <c r="B1044" s="2" t="s">
        <v>44</v>
      </c>
      <c r="C1044" s="2">
        <v>7.1</v>
      </c>
    </row>
    <row r="1045" spans="1:3">
      <c r="A1045" s="5" t="s">
        <v>6037</v>
      </c>
      <c r="B1045" s="5" t="s">
        <v>44</v>
      </c>
      <c r="C1045" s="5">
        <v>7.1</v>
      </c>
    </row>
    <row r="1046" spans="1:3">
      <c r="A1046" s="2" t="s">
        <v>6041</v>
      </c>
      <c r="B1046" s="2" t="s">
        <v>44</v>
      </c>
      <c r="C1046" s="2">
        <v>7</v>
      </c>
    </row>
    <row r="1047" spans="1:3">
      <c r="A1047" s="5" t="s">
        <v>6046</v>
      </c>
      <c r="B1047" s="5" t="s">
        <v>44</v>
      </c>
      <c r="C1047" s="5">
        <v>7</v>
      </c>
    </row>
    <row r="1048" spans="1:3">
      <c r="A1048" s="2" t="s">
        <v>6049</v>
      </c>
      <c r="B1048" s="2" t="s">
        <v>44</v>
      </c>
      <c r="C1048" s="2">
        <v>7</v>
      </c>
    </row>
    <row r="1049" spans="1:3">
      <c r="A1049" s="5" t="s">
        <v>6054</v>
      </c>
      <c r="B1049" s="5" t="s">
        <v>44</v>
      </c>
      <c r="C1049" s="5">
        <v>7</v>
      </c>
    </row>
    <row r="1050" spans="1:3">
      <c r="A1050" s="2" t="s">
        <v>6058</v>
      </c>
      <c r="B1050" s="2" t="s">
        <v>44</v>
      </c>
      <c r="C1050" s="2">
        <v>7</v>
      </c>
    </row>
    <row r="1051" spans="1:3">
      <c r="A1051" s="5" t="s">
        <v>6062</v>
      </c>
      <c r="B1051" s="5" t="s">
        <v>44</v>
      </c>
      <c r="C1051" s="5">
        <v>7</v>
      </c>
    </row>
    <row r="1052" spans="1:3">
      <c r="A1052" s="2" t="s">
        <v>6065</v>
      </c>
      <c r="B1052" s="2" t="s">
        <v>44</v>
      </c>
      <c r="C1052" s="2">
        <v>7</v>
      </c>
    </row>
    <row r="1053" spans="1:3">
      <c r="A1053" s="5" t="s">
        <v>6068</v>
      </c>
      <c r="B1053" s="5" t="s">
        <v>44</v>
      </c>
      <c r="C1053" s="5">
        <v>7</v>
      </c>
    </row>
    <row r="1054" spans="1:3">
      <c r="A1054" s="2" t="s">
        <v>6072</v>
      </c>
      <c r="B1054" s="2" t="s">
        <v>44</v>
      </c>
      <c r="C1054" s="2">
        <v>7</v>
      </c>
    </row>
    <row r="1055" spans="1:3">
      <c r="A1055" s="5" t="s">
        <v>6075</v>
      </c>
      <c r="B1055" s="5" t="s">
        <v>44</v>
      </c>
      <c r="C1055" s="5">
        <v>7</v>
      </c>
    </row>
    <row r="1056" spans="1:3">
      <c r="A1056" s="2" t="s">
        <v>6078</v>
      </c>
      <c r="B1056" s="2" t="s">
        <v>44</v>
      </c>
      <c r="C1056" s="2">
        <v>7</v>
      </c>
    </row>
    <row r="1057" spans="1:3">
      <c r="A1057" s="5" t="s">
        <v>6082</v>
      </c>
      <c r="B1057" s="5" t="s">
        <v>44</v>
      </c>
      <c r="C1057" s="5">
        <v>7</v>
      </c>
    </row>
    <row r="1058" spans="1:3">
      <c r="A1058" s="2" t="s">
        <v>6086</v>
      </c>
      <c r="B1058" s="2" t="s">
        <v>44</v>
      </c>
      <c r="C1058" s="2">
        <v>7</v>
      </c>
    </row>
    <row r="1059" spans="1:3">
      <c r="A1059" s="5" t="s">
        <v>6091</v>
      </c>
      <c r="B1059" s="5" t="s">
        <v>44</v>
      </c>
      <c r="C1059" s="5">
        <v>7</v>
      </c>
    </row>
    <row r="1060" spans="1:3">
      <c r="A1060" s="2" t="s">
        <v>6097</v>
      </c>
      <c r="B1060" s="2" t="s">
        <v>44</v>
      </c>
      <c r="C1060" s="2">
        <v>7</v>
      </c>
    </row>
    <row r="1061" spans="1:3">
      <c r="A1061" s="5" t="s">
        <v>6101</v>
      </c>
      <c r="B1061" s="5" t="s">
        <v>44</v>
      </c>
      <c r="C1061" s="5">
        <v>7</v>
      </c>
    </row>
    <row r="1062" spans="1:3">
      <c r="A1062" s="2" t="s">
        <v>6105</v>
      </c>
      <c r="B1062" s="2" t="s">
        <v>44</v>
      </c>
      <c r="C1062" s="2">
        <v>7</v>
      </c>
    </row>
    <row r="1063" spans="1:3">
      <c r="A1063" s="5" t="s">
        <v>6110</v>
      </c>
      <c r="B1063" s="5" t="s">
        <v>44</v>
      </c>
      <c r="C1063" s="5">
        <v>7</v>
      </c>
    </row>
    <row r="1064" spans="1:3">
      <c r="A1064" s="2" t="s">
        <v>6116</v>
      </c>
      <c r="B1064" s="2" t="s">
        <v>44</v>
      </c>
      <c r="C1064" s="2">
        <v>7</v>
      </c>
    </row>
    <row r="1065" spans="1:3">
      <c r="A1065" s="5" t="s">
        <v>6121</v>
      </c>
      <c r="B1065" s="5" t="s">
        <v>44</v>
      </c>
      <c r="C1065" s="5">
        <v>7</v>
      </c>
    </row>
    <row r="1066" spans="1:3">
      <c r="A1066" s="2" t="s">
        <v>6127</v>
      </c>
      <c r="B1066" s="2" t="s">
        <v>44</v>
      </c>
      <c r="C1066" s="2">
        <v>7</v>
      </c>
    </row>
    <row r="1067" spans="1:3">
      <c r="A1067" s="5" t="s">
        <v>6133</v>
      </c>
      <c r="B1067" s="5" t="s">
        <v>44</v>
      </c>
      <c r="C1067" s="5">
        <v>7</v>
      </c>
    </row>
    <row r="1068" spans="1:3">
      <c r="A1068" s="2" t="s">
        <v>6137</v>
      </c>
      <c r="B1068" s="2" t="s">
        <v>44</v>
      </c>
      <c r="C1068" s="2">
        <v>7</v>
      </c>
    </row>
    <row r="1069" spans="1:3">
      <c r="A1069" s="5" t="s">
        <v>6142</v>
      </c>
      <c r="B1069" s="5" t="s">
        <v>44</v>
      </c>
      <c r="C1069" s="5">
        <v>7</v>
      </c>
    </row>
    <row r="1070" spans="1:3">
      <c r="A1070" s="2" t="s">
        <v>6147</v>
      </c>
      <c r="B1070" s="2" t="s">
        <v>44</v>
      </c>
      <c r="C1070" s="2">
        <v>7</v>
      </c>
    </row>
    <row r="1071" spans="1:3">
      <c r="A1071" s="5" t="s">
        <v>6151</v>
      </c>
      <c r="B1071" s="5" t="s">
        <v>44</v>
      </c>
      <c r="C1071" s="5">
        <v>7</v>
      </c>
    </row>
    <row r="1072" spans="1:3">
      <c r="A1072" s="2" t="s">
        <v>6155</v>
      </c>
      <c r="B1072" s="2" t="s">
        <v>44</v>
      </c>
      <c r="C1072" s="2">
        <v>7</v>
      </c>
    </row>
    <row r="1073" spans="1:3">
      <c r="A1073" s="5" t="s">
        <v>6159</v>
      </c>
      <c r="B1073" s="5" t="s">
        <v>44</v>
      </c>
      <c r="C1073" s="5">
        <v>7</v>
      </c>
    </row>
    <row r="1074" spans="1:3">
      <c r="A1074" s="2" t="s">
        <v>6164</v>
      </c>
      <c r="B1074" s="2" t="s">
        <v>44</v>
      </c>
      <c r="C1074" s="2">
        <v>7</v>
      </c>
    </row>
    <row r="1075" spans="1:3">
      <c r="A1075" s="5" t="s">
        <v>6168</v>
      </c>
      <c r="B1075" s="5" t="s">
        <v>44</v>
      </c>
      <c r="C1075" s="5">
        <v>7</v>
      </c>
    </row>
    <row r="1076" spans="1:3">
      <c r="A1076" s="2" t="s">
        <v>6171</v>
      </c>
      <c r="B1076" s="2" t="s">
        <v>44</v>
      </c>
      <c r="C1076" s="2">
        <v>7</v>
      </c>
    </row>
    <row r="1077" spans="1:3">
      <c r="A1077" s="5" t="s">
        <v>6175</v>
      </c>
      <c r="B1077" s="5" t="s">
        <v>44</v>
      </c>
      <c r="C1077" s="5">
        <v>7</v>
      </c>
    </row>
    <row r="1078" spans="1:3">
      <c r="A1078" s="2" t="s">
        <v>6180</v>
      </c>
      <c r="B1078" s="2" t="s">
        <v>44</v>
      </c>
      <c r="C1078" s="2">
        <v>7</v>
      </c>
    </row>
    <row r="1079" spans="1:3">
      <c r="A1079" s="5" t="s">
        <v>6184</v>
      </c>
      <c r="B1079" s="5" t="s">
        <v>44</v>
      </c>
      <c r="C1079" s="5">
        <v>7</v>
      </c>
    </row>
    <row r="1080" spans="1:3">
      <c r="A1080" s="5" t="s">
        <v>6192</v>
      </c>
      <c r="B1080" s="5" t="s">
        <v>44</v>
      </c>
      <c r="C1080" s="5">
        <v>7</v>
      </c>
    </row>
    <row r="1081" spans="1:3">
      <c r="A1081" s="2" t="s">
        <v>6197</v>
      </c>
      <c r="B1081" s="2" t="s">
        <v>44</v>
      </c>
      <c r="C1081" s="2">
        <v>7</v>
      </c>
    </row>
    <row r="1082" spans="1:3">
      <c r="A1082" s="5" t="s">
        <v>6201</v>
      </c>
      <c r="B1082" s="5" t="s">
        <v>44</v>
      </c>
      <c r="C1082" s="5">
        <v>7</v>
      </c>
    </row>
    <row r="1083" spans="1:3">
      <c r="A1083" s="2" t="s">
        <v>6207</v>
      </c>
      <c r="B1083" s="2" t="s">
        <v>44</v>
      </c>
      <c r="C1083" s="2">
        <v>7</v>
      </c>
    </row>
    <row r="1084" spans="1:3">
      <c r="A1084" s="5" t="s">
        <v>6211</v>
      </c>
      <c r="B1084" s="5" t="s">
        <v>44</v>
      </c>
      <c r="C1084" s="5">
        <v>7</v>
      </c>
    </row>
    <row r="1085" spans="1:3">
      <c r="A1085" s="2" t="s">
        <v>6217</v>
      </c>
      <c r="B1085" s="2" t="s">
        <v>44</v>
      </c>
      <c r="C1085" s="2">
        <v>7</v>
      </c>
    </row>
    <row r="1086" spans="1:3">
      <c r="A1086" s="5" t="s">
        <v>6223</v>
      </c>
      <c r="B1086" s="5" t="s">
        <v>44</v>
      </c>
      <c r="C1086" s="5">
        <v>7</v>
      </c>
    </row>
    <row r="1087" spans="1:3">
      <c r="A1087" s="2" t="s">
        <v>6228</v>
      </c>
      <c r="B1087" s="2" t="s">
        <v>44</v>
      </c>
      <c r="C1087" s="2">
        <v>7</v>
      </c>
    </row>
    <row r="1088" spans="1:3">
      <c r="A1088" s="5" t="s">
        <v>6233</v>
      </c>
      <c r="B1088" s="5" t="s">
        <v>44</v>
      </c>
      <c r="C1088" s="5">
        <v>7</v>
      </c>
    </row>
    <row r="1089" spans="1:3">
      <c r="A1089" s="2" t="s">
        <v>6236</v>
      </c>
      <c r="B1089" s="2" t="s">
        <v>44</v>
      </c>
      <c r="C1089" s="2">
        <v>7</v>
      </c>
    </row>
    <row r="1090" spans="1:3">
      <c r="A1090" s="5" t="s">
        <v>6240</v>
      </c>
      <c r="B1090" s="5" t="s">
        <v>44</v>
      </c>
      <c r="C1090" s="5">
        <v>7</v>
      </c>
    </row>
    <row r="1091" spans="1:3">
      <c r="A1091" s="2" t="s">
        <v>6243</v>
      </c>
      <c r="B1091" s="2" t="s">
        <v>44</v>
      </c>
      <c r="C1091" s="2">
        <v>7</v>
      </c>
    </row>
    <row r="1092" spans="1:3">
      <c r="A1092" s="5" t="s">
        <v>6249</v>
      </c>
      <c r="B1092" s="5" t="s">
        <v>44</v>
      </c>
      <c r="C1092" s="5">
        <v>7</v>
      </c>
    </row>
    <row r="1093" spans="1:3">
      <c r="A1093" s="2" t="s">
        <v>6252</v>
      </c>
      <c r="B1093" s="2" t="s">
        <v>44</v>
      </c>
      <c r="C1093" s="2">
        <v>7</v>
      </c>
    </row>
    <row r="1094" spans="1:3">
      <c r="A1094" s="5" t="s">
        <v>6257</v>
      </c>
      <c r="B1094" s="5" t="s">
        <v>44</v>
      </c>
      <c r="C1094" s="5">
        <v>7</v>
      </c>
    </row>
    <row r="1095" spans="1:3">
      <c r="A1095" s="2" t="s">
        <v>6263</v>
      </c>
      <c r="B1095" s="2" t="s">
        <v>44</v>
      </c>
      <c r="C1095" s="2">
        <v>7</v>
      </c>
    </row>
    <row r="1096" spans="1:3">
      <c r="A1096" s="5" t="s">
        <v>6268</v>
      </c>
      <c r="B1096" s="5" t="s">
        <v>44</v>
      </c>
      <c r="C1096" s="5">
        <v>7</v>
      </c>
    </row>
    <row r="1097" spans="1:3">
      <c r="A1097" s="2" t="s">
        <v>6274</v>
      </c>
      <c r="B1097" s="2" t="s">
        <v>44</v>
      </c>
      <c r="C1097" s="2">
        <v>7</v>
      </c>
    </row>
    <row r="1098" spans="1:3">
      <c r="A1098" s="5" t="s">
        <v>6279</v>
      </c>
      <c r="B1098" s="5" t="s">
        <v>44</v>
      </c>
      <c r="C1098" s="5">
        <v>7</v>
      </c>
    </row>
    <row r="1099" spans="1:3">
      <c r="A1099" s="2" t="s">
        <v>6285</v>
      </c>
      <c r="B1099" s="2" t="s">
        <v>44</v>
      </c>
      <c r="C1099" s="2">
        <v>7</v>
      </c>
    </row>
    <row r="1100" spans="1:3">
      <c r="A1100" s="5" t="s">
        <v>6291</v>
      </c>
      <c r="B1100" s="5" t="s">
        <v>44</v>
      </c>
      <c r="C1100" s="5">
        <v>7</v>
      </c>
    </row>
    <row r="1101" spans="1:3">
      <c r="A1101" s="2" t="s">
        <v>6296</v>
      </c>
      <c r="B1101" s="2" t="s">
        <v>44</v>
      </c>
      <c r="C1101" s="2">
        <v>7</v>
      </c>
    </row>
    <row r="1102" spans="1:3">
      <c r="A1102" s="5" t="s">
        <v>6300</v>
      </c>
      <c r="B1102" s="5" t="s">
        <v>44</v>
      </c>
      <c r="C1102" s="5">
        <v>7</v>
      </c>
    </row>
    <row r="1103" spans="1:3">
      <c r="A1103" s="2" t="s">
        <v>6306</v>
      </c>
      <c r="B1103" s="2" t="s">
        <v>44</v>
      </c>
      <c r="C1103" s="2">
        <v>7</v>
      </c>
    </row>
    <row r="1104" spans="1:3">
      <c r="A1104" s="5" t="s">
        <v>6311</v>
      </c>
      <c r="B1104" s="5" t="s">
        <v>44</v>
      </c>
      <c r="C1104" s="5">
        <v>7</v>
      </c>
    </row>
    <row r="1105" spans="1:3">
      <c r="A1105" s="2" t="s">
        <v>6315</v>
      </c>
      <c r="B1105" s="2" t="s">
        <v>44</v>
      </c>
      <c r="C1105" s="2">
        <v>7</v>
      </c>
    </row>
    <row r="1106" spans="1:3">
      <c r="A1106" s="5" t="s">
        <v>6319</v>
      </c>
      <c r="B1106" s="5" t="s">
        <v>44</v>
      </c>
      <c r="C1106" s="5">
        <v>7</v>
      </c>
    </row>
    <row r="1107" spans="1:3">
      <c r="A1107" s="2" t="s">
        <v>6323</v>
      </c>
      <c r="B1107" s="2" t="s">
        <v>44</v>
      </c>
      <c r="C1107" s="2">
        <v>7</v>
      </c>
    </row>
    <row r="1108" spans="1:3">
      <c r="A1108" s="5" t="s">
        <v>6327</v>
      </c>
      <c r="B1108" s="5" t="s">
        <v>44</v>
      </c>
      <c r="C1108" s="5">
        <v>7</v>
      </c>
    </row>
    <row r="1109" spans="1:3">
      <c r="A1109" s="2" t="s">
        <v>6332</v>
      </c>
      <c r="B1109" s="2" t="s">
        <v>44</v>
      </c>
      <c r="C1109" s="2">
        <v>7</v>
      </c>
    </row>
    <row r="1110" spans="1:3">
      <c r="A1110" s="5" t="s">
        <v>6338</v>
      </c>
      <c r="B1110" s="5" t="s">
        <v>44</v>
      </c>
      <c r="C1110" s="5">
        <v>7</v>
      </c>
    </row>
    <row r="1111" spans="1:3">
      <c r="A1111" s="2" t="s">
        <v>6344</v>
      </c>
      <c r="B1111" s="2" t="s">
        <v>44</v>
      </c>
      <c r="C1111" s="2">
        <v>7</v>
      </c>
    </row>
    <row r="1112" spans="1:3">
      <c r="A1112" s="5" t="s">
        <v>6348</v>
      </c>
      <c r="B1112" s="5" t="s">
        <v>44</v>
      </c>
      <c r="C1112" s="5">
        <v>7</v>
      </c>
    </row>
    <row r="1113" spans="1:3">
      <c r="A1113" s="2" t="s">
        <v>6352</v>
      </c>
      <c r="B1113" s="2" t="s">
        <v>44</v>
      </c>
      <c r="C1113" s="2">
        <v>7</v>
      </c>
    </row>
    <row r="1114" spans="1:3">
      <c r="A1114" s="5" t="s">
        <v>6358</v>
      </c>
      <c r="B1114" s="5" t="s">
        <v>44</v>
      </c>
      <c r="C1114" s="5">
        <v>7</v>
      </c>
    </row>
    <row r="1115" spans="1:3">
      <c r="A1115" s="2" t="s">
        <v>6362</v>
      </c>
      <c r="B1115" s="2" t="s">
        <v>44</v>
      </c>
      <c r="C1115" s="2">
        <v>7</v>
      </c>
    </row>
    <row r="1116" spans="1:3">
      <c r="A1116" s="5" t="s">
        <v>6368</v>
      </c>
      <c r="B1116" s="5" t="s">
        <v>44</v>
      </c>
      <c r="C1116" s="5">
        <v>7</v>
      </c>
    </row>
    <row r="1117" spans="1:3">
      <c r="A1117" s="2" t="s">
        <v>6372</v>
      </c>
      <c r="B1117" s="2" t="s">
        <v>44</v>
      </c>
      <c r="C1117" s="2">
        <v>7</v>
      </c>
    </row>
    <row r="1118" spans="1:3">
      <c r="A1118" s="5" t="s">
        <v>6376</v>
      </c>
      <c r="B1118" s="5" t="s">
        <v>44</v>
      </c>
      <c r="C1118" s="5">
        <v>7</v>
      </c>
    </row>
    <row r="1119" spans="1:3">
      <c r="A1119" s="2" t="s">
        <v>6382</v>
      </c>
      <c r="B1119" s="2" t="s">
        <v>44</v>
      </c>
      <c r="C1119" s="2">
        <v>7</v>
      </c>
    </row>
    <row r="1120" spans="1:3">
      <c r="A1120" s="5" t="s">
        <v>6388</v>
      </c>
      <c r="B1120" s="5" t="s">
        <v>44</v>
      </c>
      <c r="C1120" s="5">
        <v>7</v>
      </c>
    </row>
    <row r="1121" spans="1:3">
      <c r="A1121" s="2" t="s">
        <v>6394</v>
      </c>
      <c r="B1121" s="2" t="s">
        <v>44</v>
      </c>
      <c r="C1121" s="2">
        <v>7</v>
      </c>
    </row>
    <row r="1122" spans="1:3">
      <c r="A1122" s="5" t="s">
        <v>6398</v>
      </c>
      <c r="B1122" s="5" t="s">
        <v>44</v>
      </c>
      <c r="C1122" s="5">
        <v>7</v>
      </c>
    </row>
    <row r="1123" spans="1:3">
      <c r="A1123" s="2" t="s">
        <v>6403</v>
      </c>
      <c r="B1123" s="2" t="s">
        <v>44</v>
      </c>
      <c r="C1123" s="2">
        <v>7</v>
      </c>
    </row>
    <row r="1124" spans="1:3">
      <c r="A1124" s="5" t="s">
        <v>6406</v>
      </c>
      <c r="B1124" s="5" t="s">
        <v>44</v>
      </c>
      <c r="C1124" s="5">
        <v>7</v>
      </c>
    </row>
    <row r="1125" spans="1:3">
      <c r="A1125" s="2" t="s">
        <v>6410</v>
      </c>
      <c r="B1125" s="2" t="s">
        <v>44</v>
      </c>
      <c r="C1125" s="2">
        <v>7</v>
      </c>
    </row>
    <row r="1126" spans="1:3">
      <c r="A1126" s="5" t="s">
        <v>6415</v>
      </c>
      <c r="B1126" s="5" t="s">
        <v>44</v>
      </c>
      <c r="C1126" s="5">
        <v>7</v>
      </c>
    </row>
    <row r="1127" spans="1:3">
      <c r="A1127" s="2" t="s">
        <v>6419</v>
      </c>
      <c r="B1127" s="2" t="s">
        <v>44</v>
      </c>
      <c r="C1127" s="2">
        <v>7</v>
      </c>
    </row>
    <row r="1128" spans="1:3">
      <c r="A1128" s="5" t="s">
        <v>6424</v>
      </c>
      <c r="B1128" s="5" t="s">
        <v>44</v>
      </c>
      <c r="C1128" s="5">
        <v>7</v>
      </c>
    </row>
    <row r="1129" spans="1:3">
      <c r="A1129" s="2" t="s">
        <v>6430</v>
      </c>
      <c r="B1129" s="2" t="s">
        <v>44</v>
      </c>
      <c r="C1129" s="2">
        <v>7</v>
      </c>
    </row>
    <row r="1130" spans="1:3">
      <c r="A1130" s="5" t="s">
        <v>6434</v>
      </c>
      <c r="B1130" s="5" t="s">
        <v>44</v>
      </c>
      <c r="C1130" s="5">
        <v>7</v>
      </c>
    </row>
    <row r="1131" spans="1:3">
      <c r="A1131" s="2" t="s">
        <v>6439</v>
      </c>
      <c r="B1131" s="2" t="s">
        <v>44</v>
      </c>
      <c r="C1131" s="2">
        <v>7</v>
      </c>
    </row>
    <row r="1132" spans="1:3">
      <c r="A1132" s="5" t="s">
        <v>6445</v>
      </c>
      <c r="B1132" s="5" t="s">
        <v>44</v>
      </c>
      <c r="C1132" s="5">
        <v>7</v>
      </c>
    </row>
    <row r="1133" spans="1:3">
      <c r="A1133" s="2" t="s">
        <v>6452</v>
      </c>
      <c r="B1133" s="2" t="s">
        <v>44</v>
      </c>
      <c r="C1133" s="2">
        <v>7</v>
      </c>
    </row>
    <row r="1134" spans="1:3">
      <c r="A1134" s="5" t="s">
        <v>6457</v>
      </c>
      <c r="B1134" s="5" t="s">
        <v>44</v>
      </c>
      <c r="C1134" s="5">
        <v>7</v>
      </c>
    </row>
    <row r="1135" spans="1:3">
      <c r="A1135" s="5" t="s">
        <v>6468</v>
      </c>
      <c r="B1135" s="5" t="s">
        <v>44</v>
      </c>
      <c r="C1135" s="5">
        <v>7</v>
      </c>
    </row>
    <row r="1136" spans="1:3">
      <c r="A1136" s="2" t="s">
        <v>6471</v>
      </c>
      <c r="B1136" s="2" t="s">
        <v>44</v>
      </c>
      <c r="C1136" s="2">
        <v>7</v>
      </c>
    </row>
    <row r="1137" spans="1:3">
      <c r="A1137" s="5" t="s">
        <v>6476</v>
      </c>
      <c r="B1137" s="5" t="s">
        <v>44</v>
      </c>
      <c r="C1137" s="5">
        <v>7</v>
      </c>
    </row>
    <row r="1138" spans="1:3">
      <c r="A1138" s="2" t="s">
        <v>6480</v>
      </c>
      <c r="B1138" s="2" t="s">
        <v>44</v>
      </c>
      <c r="C1138" s="2">
        <v>7</v>
      </c>
    </row>
    <row r="1139" spans="1:3">
      <c r="A1139" s="5" t="s">
        <v>6485</v>
      </c>
      <c r="B1139" s="5" t="s">
        <v>44</v>
      </c>
      <c r="C1139" s="5">
        <v>7</v>
      </c>
    </row>
    <row r="1140" spans="1:3">
      <c r="A1140" s="2" t="s">
        <v>6489</v>
      </c>
      <c r="B1140" s="2" t="s">
        <v>44</v>
      </c>
      <c r="C1140" s="2">
        <v>7</v>
      </c>
    </row>
    <row r="1141" spans="1:3">
      <c r="A1141" s="2" t="s">
        <v>6500</v>
      </c>
      <c r="B1141" s="2" t="s">
        <v>44</v>
      </c>
      <c r="C1141" s="2">
        <v>7</v>
      </c>
    </row>
    <row r="1142" spans="1:3">
      <c r="A1142" s="5" t="s">
        <v>6504</v>
      </c>
      <c r="B1142" s="5" t="s">
        <v>44</v>
      </c>
      <c r="C1142" s="5">
        <v>7</v>
      </c>
    </row>
    <row r="1143" spans="1:3">
      <c r="A1143" s="2" t="s">
        <v>6509</v>
      </c>
      <c r="B1143" s="2" t="s">
        <v>44</v>
      </c>
      <c r="C1143" s="2">
        <v>7</v>
      </c>
    </row>
    <row r="1144" spans="1:3">
      <c r="A1144" s="5" t="s">
        <v>6514</v>
      </c>
      <c r="B1144" s="5" t="s">
        <v>44</v>
      </c>
      <c r="C1144" s="5">
        <v>7</v>
      </c>
    </row>
    <row r="1145" spans="1:3">
      <c r="A1145" s="2" t="s">
        <v>6518</v>
      </c>
      <c r="B1145" s="2" t="s">
        <v>44</v>
      </c>
      <c r="C1145" s="2">
        <v>7</v>
      </c>
    </row>
    <row r="1146" spans="1:3">
      <c r="A1146" s="5" t="s">
        <v>6180</v>
      </c>
      <c r="B1146" s="5" t="s">
        <v>44</v>
      </c>
      <c r="C1146" s="5">
        <v>7</v>
      </c>
    </row>
    <row r="1147" spans="1:3">
      <c r="A1147" s="2" t="s">
        <v>6523</v>
      </c>
      <c r="B1147" s="2" t="s">
        <v>44</v>
      </c>
      <c r="C1147" s="2">
        <v>7</v>
      </c>
    </row>
    <row r="1148" spans="1:3">
      <c r="A1148" s="5" t="s">
        <v>6529</v>
      </c>
      <c r="B1148" s="5" t="s">
        <v>44</v>
      </c>
      <c r="C1148" s="5">
        <v>7</v>
      </c>
    </row>
    <row r="1149" spans="1:3">
      <c r="A1149" s="2" t="s">
        <v>6534</v>
      </c>
      <c r="B1149" s="2" t="s">
        <v>44</v>
      </c>
      <c r="C1149" s="2">
        <v>7</v>
      </c>
    </row>
    <row r="1150" spans="1:3">
      <c r="A1150" s="2" t="s">
        <v>6545</v>
      </c>
      <c r="B1150" s="2" t="s">
        <v>44</v>
      </c>
      <c r="C1150" s="2">
        <v>7</v>
      </c>
    </row>
    <row r="1151" spans="1:3">
      <c r="A1151" s="5" t="s">
        <v>6550</v>
      </c>
      <c r="B1151" s="5" t="s">
        <v>44</v>
      </c>
      <c r="C1151" s="5">
        <v>7</v>
      </c>
    </row>
    <row r="1152" spans="1:3">
      <c r="A1152" s="2" t="s">
        <v>6556</v>
      </c>
      <c r="B1152" s="2" t="s">
        <v>44</v>
      </c>
      <c r="C1152" s="2">
        <v>7</v>
      </c>
    </row>
    <row r="1153" spans="1:3">
      <c r="A1153" s="5" t="s">
        <v>6563</v>
      </c>
      <c r="B1153" s="5" t="s">
        <v>44</v>
      </c>
      <c r="C1153" s="5">
        <v>7</v>
      </c>
    </row>
    <row r="1154" spans="1:3">
      <c r="A1154" s="2" t="s">
        <v>6568</v>
      </c>
      <c r="B1154" s="2" t="s">
        <v>44</v>
      </c>
      <c r="C1154" s="2">
        <v>7</v>
      </c>
    </row>
    <row r="1155" spans="1:3">
      <c r="A1155" s="5" t="s">
        <v>6573</v>
      </c>
      <c r="B1155" s="5" t="s">
        <v>44</v>
      </c>
      <c r="C1155" s="5">
        <v>7</v>
      </c>
    </row>
    <row r="1156" spans="1:3">
      <c r="A1156" s="2" t="s">
        <v>6578</v>
      </c>
      <c r="B1156" s="2" t="s">
        <v>44</v>
      </c>
      <c r="C1156" s="2">
        <v>7</v>
      </c>
    </row>
    <row r="1157" spans="1:3">
      <c r="A1157" s="5" t="s">
        <v>6582</v>
      </c>
      <c r="B1157" s="5" t="s">
        <v>44</v>
      </c>
      <c r="C1157" s="5">
        <v>7</v>
      </c>
    </row>
    <row r="1158" spans="1:3">
      <c r="A1158" s="2" t="s">
        <v>6587</v>
      </c>
      <c r="B1158" s="2" t="s">
        <v>44</v>
      </c>
      <c r="C1158" s="2">
        <v>7</v>
      </c>
    </row>
    <row r="1159" spans="1:3">
      <c r="A1159" s="5" t="s">
        <v>6593</v>
      </c>
      <c r="B1159" s="5" t="s">
        <v>44</v>
      </c>
      <c r="C1159" s="5">
        <v>7</v>
      </c>
    </row>
    <row r="1160" spans="1:3">
      <c r="A1160" s="2" t="s">
        <v>6600</v>
      </c>
      <c r="B1160" s="2" t="s">
        <v>44</v>
      </c>
      <c r="C1160" s="2">
        <v>7</v>
      </c>
    </row>
    <row r="1161" spans="1:3">
      <c r="A1161" s="2" t="s">
        <v>6612</v>
      </c>
      <c r="B1161" s="2" t="s">
        <v>44</v>
      </c>
      <c r="C1161" s="2">
        <v>7</v>
      </c>
    </row>
    <row r="1162" spans="1:3">
      <c r="A1162" s="5" t="s">
        <v>6086</v>
      </c>
      <c r="B1162" s="5" t="s">
        <v>44</v>
      </c>
      <c r="C1162" s="5">
        <v>7</v>
      </c>
    </row>
    <row r="1163" spans="1:3">
      <c r="A1163" s="2" t="s">
        <v>6617</v>
      </c>
      <c r="B1163" s="2" t="s">
        <v>44</v>
      </c>
      <c r="C1163" s="2">
        <v>7</v>
      </c>
    </row>
    <row r="1164" spans="1:3">
      <c r="A1164" s="5" t="s">
        <v>6622</v>
      </c>
      <c r="B1164" s="5" t="s">
        <v>44</v>
      </c>
      <c r="C1164" s="5">
        <v>7</v>
      </c>
    </row>
    <row r="1165" spans="1:3">
      <c r="A1165" s="2" t="s">
        <v>6626</v>
      </c>
      <c r="B1165" s="2" t="s">
        <v>44</v>
      </c>
      <c r="C1165" s="2">
        <v>7</v>
      </c>
    </row>
    <row r="1166" spans="1:3">
      <c r="A1166" s="5" t="s">
        <v>6630</v>
      </c>
      <c r="B1166" s="5" t="s">
        <v>44</v>
      </c>
      <c r="C1166" s="5">
        <v>7</v>
      </c>
    </row>
    <row r="1167" spans="1:3">
      <c r="A1167" s="2" t="s">
        <v>6634</v>
      </c>
      <c r="B1167" s="2" t="s">
        <v>44</v>
      </c>
      <c r="C1167" s="2">
        <v>7</v>
      </c>
    </row>
    <row r="1168" spans="1:3">
      <c r="A1168" s="5" t="s">
        <v>6155</v>
      </c>
      <c r="B1168" s="5" t="s">
        <v>44</v>
      </c>
      <c r="C1168" s="5">
        <v>7</v>
      </c>
    </row>
    <row r="1169" spans="1:3">
      <c r="A1169" s="2" t="s">
        <v>6641</v>
      </c>
      <c r="B1169" s="2" t="s">
        <v>44</v>
      </c>
      <c r="C1169" s="2">
        <v>7</v>
      </c>
    </row>
    <row r="1170" spans="1:3">
      <c r="A1170" s="5" t="s">
        <v>6646</v>
      </c>
      <c r="B1170" s="5" t="s">
        <v>44</v>
      </c>
      <c r="C1170" s="5">
        <v>7</v>
      </c>
    </row>
    <row r="1171" spans="1:3">
      <c r="A1171" s="2" t="s">
        <v>6651</v>
      </c>
      <c r="B1171" s="2" t="s">
        <v>44</v>
      </c>
      <c r="C1171" s="2">
        <v>7</v>
      </c>
    </row>
    <row r="1172" spans="1:3">
      <c r="A1172" s="5" t="s">
        <v>6655</v>
      </c>
      <c r="B1172" s="5" t="s">
        <v>44</v>
      </c>
      <c r="C1172" s="5">
        <v>7</v>
      </c>
    </row>
    <row r="1173" spans="1:3">
      <c r="A1173" s="2" t="s">
        <v>6661</v>
      </c>
      <c r="B1173" s="2" t="s">
        <v>44</v>
      </c>
      <c r="C1173" s="2">
        <v>7</v>
      </c>
    </row>
    <row r="1174" spans="1:3">
      <c r="A1174" s="5" t="s">
        <v>6667</v>
      </c>
      <c r="B1174" s="5" t="s">
        <v>44</v>
      </c>
      <c r="C1174" s="5">
        <v>7</v>
      </c>
    </row>
    <row r="1175" spans="1:3">
      <c r="A1175" s="2" t="s">
        <v>6674</v>
      </c>
      <c r="B1175" s="2" t="s">
        <v>44</v>
      </c>
      <c r="C1175" s="2">
        <v>7</v>
      </c>
    </row>
    <row r="1176" spans="1:3">
      <c r="A1176" s="5" t="s">
        <v>6680</v>
      </c>
      <c r="B1176" s="5" t="s">
        <v>44</v>
      </c>
      <c r="C1176" s="5">
        <v>7</v>
      </c>
    </row>
    <row r="1177" spans="1:3">
      <c r="A1177" s="2" t="s">
        <v>6687</v>
      </c>
      <c r="B1177" s="2" t="s">
        <v>44</v>
      </c>
      <c r="C1177" s="2">
        <v>7</v>
      </c>
    </row>
    <row r="1178" spans="1:3">
      <c r="A1178" s="5" t="s">
        <v>6692</v>
      </c>
      <c r="B1178" s="5" t="s">
        <v>44</v>
      </c>
      <c r="C1178" s="5">
        <v>7</v>
      </c>
    </row>
    <row r="1179" spans="1:3">
      <c r="A1179" s="2" t="s">
        <v>6697</v>
      </c>
      <c r="B1179" s="2" t="s">
        <v>44</v>
      </c>
      <c r="C1179" s="2">
        <v>6.9</v>
      </c>
    </row>
    <row r="1180" spans="1:3">
      <c r="A1180" s="5" t="s">
        <v>6702</v>
      </c>
      <c r="B1180" s="5" t="s">
        <v>44</v>
      </c>
      <c r="C1180" s="5">
        <v>6.9</v>
      </c>
    </row>
    <row r="1181" spans="1:3">
      <c r="A1181" s="2" t="s">
        <v>6706</v>
      </c>
      <c r="B1181" s="2" t="s">
        <v>44</v>
      </c>
      <c r="C1181" s="2">
        <v>6.9</v>
      </c>
    </row>
    <row r="1182" spans="1:3">
      <c r="A1182" s="5" t="s">
        <v>6711</v>
      </c>
      <c r="B1182" s="5" t="s">
        <v>44</v>
      </c>
      <c r="C1182" s="5">
        <v>6.9</v>
      </c>
    </row>
    <row r="1183" spans="1:3">
      <c r="A1183" s="2" t="s">
        <v>6715</v>
      </c>
      <c r="B1183" s="2" t="s">
        <v>44</v>
      </c>
      <c r="C1183" s="2">
        <v>6.9</v>
      </c>
    </row>
    <row r="1184" spans="1:3">
      <c r="A1184" s="5" t="s">
        <v>6720</v>
      </c>
      <c r="B1184" s="5" t="s">
        <v>44</v>
      </c>
      <c r="C1184" s="5">
        <v>6.9</v>
      </c>
    </row>
    <row r="1185" spans="1:3">
      <c r="A1185" s="2" t="s">
        <v>6725</v>
      </c>
      <c r="B1185" s="2" t="s">
        <v>44</v>
      </c>
      <c r="C1185" s="2">
        <v>6.9</v>
      </c>
    </row>
    <row r="1186" spans="1:3">
      <c r="A1186" s="5" t="s">
        <v>6729</v>
      </c>
      <c r="B1186" s="5" t="s">
        <v>44</v>
      </c>
      <c r="C1186" s="5">
        <v>6.9</v>
      </c>
    </row>
    <row r="1187" spans="1:3">
      <c r="A1187" s="2" t="s">
        <v>6732</v>
      </c>
      <c r="B1187" s="2" t="s">
        <v>44</v>
      </c>
      <c r="C1187" s="2">
        <v>6.9</v>
      </c>
    </row>
    <row r="1188" spans="1:3">
      <c r="A1188" s="5" t="s">
        <v>6737</v>
      </c>
      <c r="B1188" s="5" t="s">
        <v>44</v>
      </c>
      <c r="C1188" s="5">
        <v>6.9</v>
      </c>
    </row>
    <row r="1189" spans="1:3">
      <c r="A1189" s="2" t="s">
        <v>6741</v>
      </c>
      <c r="B1189" s="2" t="s">
        <v>44</v>
      </c>
      <c r="C1189" s="2">
        <v>6.9</v>
      </c>
    </row>
    <row r="1190" spans="1:3">
      <c r="A1190" s="5" t="s">
        <v>6746</v>
      </c>
      <c r="B1190" s="5" t="s">
        <v>44</v>
      </c>
      <c r="C1190" s="5">
        <v>6.9</v>
      </c>
    </row>
    <row r="1191" spans="1:3">
      <c r="A1191" s="2" t="s">
        <v>6751</v>
      </c>
      <c r="B1191" s="2" t="s">
        <v>44</v>
      </c>
      <c r="C1191" s="2">
        <v>6.9</v>
      </c>
    </row>
    <row r="1192" spans="1:3">
      <c r="A1192" s="5" t="s">
        <v>6756</v>
      </c>
      <c r="B1192" s="5" t="s">
        <v>44</v>
      </c>
      <c r="C1192" s="5">
        <v>6.9</v>
      </c>
    </row>
    <row r="1193" spans="1:3">
      <c r="A1193" s="2" t="s">
        <v>6760</v>
      </c>
      <c r="B1193" s="2" t="s">
        <v>44</v>
      </c>
      <c r="C1193" s="2">
        <v>6.9</v>
      </c>
    </row>
    <row r="1194" spans="1:3">
      <c r="A1194" s="5" t="s">
        <v>6764</v>
      </c>
      <c r="B1194" s="5" t="s">
        <v>44</v>
      </c>
      <c r="C1194" s="5">
        <v>6.9</v>
      </c>
    </row>
    <row r="1195" spans="1:3">
      <c r="A1195" s="2" t="s">
        <v>6768</v>
      </c>
      <c r="B1195" s="2" t="s">
        <v>44</v>
      </c>
      <c r="C1195" s="2">
        <v>6.9</v>
      </c>
    </row>
    <row r="1196" spans="1:3">
      <c r="A1196" s="5" t="s">
        <v>6771</v>
      </c>
      <c r="B1196" s="5" t="s">
        <v>44</v>
      </c>
      <c r="C1196" s="5">
        <v>6.9</v>
      </c>
    </row>
    <row r="1197" spans="1:3">
      <c r="A1197" s="2" t="s">
        <v>6774</v>
      </c>
      <c r="B1197" s="2" t="s">
        <v>44</v>
      </c>
      <c r="C1197" s="2">
        <v>6.9</v>
      </c>
    </row>
    <row r="1198" spans="1:3">
      <c r="A1198" s="5" t="s">
        <v>6777</v>
      </c>
      <c r="B1198" s="5" t="s">
        <v>44</v>
      </c>
      <c r="C1198" s="5">
        <v>6.9</v>
      </c>
    </row>
    <row r="1199" spans="1:3">
      <c r="A1199" s="2" t="s">
        <v>6782</v>
      </c>
      <c r="B1199" s="2" t="s">
        <v>44</v>
      </c>
      <c r="C1199" s="2">
        <v>6.9</v>
      </c>
    </row>
    <row r="1200" spans="1:3">
      <c r="A1200" s="5" t="s">
        <v>6786</v>
      </c>
      <c r="B1200" s="5" t="s">
        <v>44</v>
      </c>
      <c r="C1200" s="5">
        <v>6.9</v>
      </c>
    </row>
    <row r="1201" spans="1:3">
      <c r="A1201" s="2" t="s">
        <v>6789</v>
      </c>
      <c r="B1201" s="2" t="s">
        <v>44</v>
      </c>
      <c r="C1201" s="2">
        <v>6.9</v>
      </c>
    </row>
    <row r="1202" spans="1:3">
      <c r="A1202" s="5" t="s">
        <v>6792</v>
      </c>
      <c r="B1202" s="5" t="s">
        <v>44</v>
      </c>
      <c r="C1202" s="5">
        <v>6.9</v>
      </c>
    </row>
    <row r="1203" spans="1:3">
      <c r="A1203" s="2" t="s">
        <v>6798</v>
      </c>
      <c r="B1203" s="2" t="s">
        <v>44</v>
      </c>
      <c r="C1203" s="2">
        <v>6.9</v>
      </c>
    </row>
    <row r="1204" spans="1:3">
      <c r="A1204" s="5" t="s">
        <v>6803</v>
      </c>
      <c r="B1204" s="5" t="s">
        <v>44</v>
      </c>
      <c r="C1204" s="5">
        <v>6.9</v>
      </c>
    </row>
    <row r="1205" spans="1:3">
      <c r="A1205" s="2" t="s">
        <v>6806</v>
      </c>
      <c r="B1205" s="2" t="s">
        <v>44</v>
      </c>
      <c r="C1205" s="2">
        <v>6.9</v>
      </c>
    </row>
    <row r="1206" spans="1:3">
      <c r="A1206" s="5" t="s">
        <v>6810</v>
      </c>
      <c r="B1206" s="5" t="s">
        <v>44</v>
      </c>
      <c r="C1206" s="5">
        <v>6.9</v>
      </c>
    </row>
    <row r="1207" spans="1:3">
      <c r="A1207" s="2" t="s">
        <v>6813</v>
      </c>
      <c r="B1207" s="2" t="s">
        <v>44</v>
      </c>
      <c r="C1207" s="2">
        <v>6.9</v>
      </c>
    </row>
    <row r="1208" spans="1:3">
      <c r="A1208" s="5" t="s">
        <v>6816</v>
      </c>
      <c r="B1208" s="5" t="s">
        <v>44</v>
      </c>
      <c r="C1208" s="5">
        <v>6.9</v>
      </c>
    </row>
    <row r="1209" spans="1:3">
      <c r="A1209" s="2" t="s">
        <v>6820</v>
      </c>
      <c r="B1209" s="2" t="s">
        <v>44</v>
      </c>
      <c r="C1209" s="2">
        <v>6.9</v>
      </c>
    </row>
    <row r="1210" spans="1:3">
      <c r="A1210" s="5" t="s">
        <v>6824</v>
      </c>
      <c r="B1210" s="5" t="s">
        <v>44</v>
      </c>
      <c r="C1210" s="5">
        <v>6.9</v>
      </c>
    </row>
    <row r="1211" spans="1:3">
      <c r="A1211" s="2" t="s">
        <v>6827</v>
      </c>
      <c r="B1211" s="2" t="s">
        <v>44</v>
      </c>
      <c r="C1211" s="2">
        <v>6.9</v>
      </c>
    </row>
    <row r="1212" spans="1:3">
      <c r="A1212" s="5" t="s">
        <v>6832</v>
      </c>
      <c r="B1212" s="5" t="s">
        <v>44</v>
      </c>
      <c r="C1212" s="5">
        <v>6.9</v>
      </c>
    </row>
    <row r="1213" spans="1:3">
      <c r="A1213" s="2" t="s">
        <v>6837</v>
      </c>
      <c r="B1213" s="2" t="s">
        <v>44</v>
      </c>
      <c r="C1213" s="2">
        <v>6.9</v>
      </c>
    </row>
    <row r="1214" spans="1:3">
      <c r="A1214" s="5" t="s">
        <v>6842</v>
      </c>
      <c r="B1214" s="5" t="s">
        <v>44</v>
      </c>
      <c r="C1214" s="5">
        <v>6.9</v>
      </c>
    </row>
    <row r="1215" spans="1:3">
      <c r="A1215" s="2" t="s">
        <v>6848</v>
      </c>
      <c r="B1215" s="2" t="s">
        <v>44</v>
      </c>
      <c r="C1215" s="2">
        <v>6.9</v>
      </c>
    </row>
    <row r="1216" spans="1:3">
      <c r="A1216" s="5" t="s">
        <v>6852</v>
      </c>
      <c r="B1216" s="5" t="s">
        <v>44</v>
      </c>
      <c r="C1216" s="5">
        <v>6.9</v>
      </c>
    </row>
    <row r="1217" spans="1:3">
      <c r="A1217" s="2" t="s">
        <v>6856</v>
      </c>
      <c r="B1217" s="2" t="s">
        <v>44</v>
      </c>
      <c r="C1217" s="2">
        <v>6.9</v>
      </c>
    </row>
    <row r="1218" spans="1:3">
      <c r="A1218" s="5" t="s">
        <v>6860</v>
      </c>
      <c r="B1218" s="5" t="s">
        <v>44</v>
      </c>
      <c r="C1218" s="5">
        <v>6.9</v>
      </c>
    </row>
    <row r="1219" spans="1:3">
      <c r="A1219" s="2" t="s">
        <v>6865</v>
      </c>
      <c r="B1219" s="2" t="s">
        <v>44</v>
      </c>
      <c r="C1219" s="2">
        <v>6.9</v>
      </c>
    </row>
    <row r="1220" spans="1:3">
      <c r="A1220" s="5" t="s">
        <v>6871</v>
      </c>
      <c r="B1220" s="5" t="s">
        <v>44</v>
      </c>
      <c r="C1220" s="5">
        <v>6.9</v>
      </c>
    </row>
    <row r="1221" spans="1:3">
      <c r="A1221" s="2" t="s">
        <v>6875</v>
      </c>
      <c r="B1221" s="2" t="s">
        <v>44</v>
      </c>
      <c r="C1221" s="2">
        <v>6.9</v>
      </c>
    </row>
    <row r="1222" spans="1:3">
      <c r="A1222" s="5" t="s">
        <v>6880</v>
      </c>
      <c r="B1222" s="5" t="s">
        <v>44</v>
      </c>
      <c r="C1222" s="5">
        <v>6.9</v>
      </c>
    </row>
    <row r="1223" spans="1:3">
      <c r="A1223" s="2" t="s">
        <v>6883</v>
      </c>
      <c r="B1223" s="2" t="s">
        <v>44</v>
      </c>
      <c r="C1223" s="2">
        <v>6.9</v>
      </c>
    </row>
    <row r="1224" spans="1:3">
      <c r="A1224" s="5" t="s">
        <v>6889</v>
      </c>
      <c r="B1224" s="5" t="s">
        <v>44</v>
      </c>
      <c r="C1224" s="5">
        <v>6.9</v>
      </c>
    </row>
    <row r="1225" spans="1:3">
      <c r="A1225" s="2" t="s">
        <v>6893</v>
      </c>
      <c r="B1225" s="2" t="s">
        <v>44</v>
      </c>
      <c r="C1225" s="2">
        <v>6.9</v>
      </c>
    </row>
    <row r="1226" spans="1:3">
      <c r="A1226" s="5" t="s">
        <v>6896</v>
      </c>
      <c r="B1226" s="5" t="s">
        <v>44</v>
      </c>
      <c r="C1226" s="5">
        <v>6.9</v>
      </c>
    </row>
    <row r="1227" spans="1:3">
      <c r="A1227" s="2" t="s">
        <v>6900</v>
      </c>
      <c r="B1227" s="2" t="s">
        <v>44</v>
      </c>
      <c r="C1227" s="2">
        <v>6.9</v>
      </c>
    </row>
    <row r="1228" spans="1:3">
      <c r="A1228" s="5" t="s">
        <v>6903</v>
      </c>
      <c r="B1228" s="5" t="s">
        <v>44</v>
      </c>
      <c r="C1228" s="5">
        <v>6.9</v>
      </c>
    </row>
    <row r="1229" spans="1:3">
      <c r="A1229" s="2" t="s">
        <v>6908</v>
      </c>
      <c r="B1229" s="2" t="s">
        <v>44</v>
      </c>
      <c r="C1229" s="2">
        <v>6.9</v>
      </c>
    </row>
    <row r="1230" spans="1:3">
      <c r="A1230" s="5" t="s">
        <v>6913</v>
      </c>
      <c r="B1230" s="5" t="s">
        <v>44</v>
      </c>
      <c r="C1230" s="5">
        <v>6.9</v>
      </c>
    </row>
    <row r="1231" spans="1:3">
      <c r="A1231" s="2" t="s">
        <v>6916</v>
      </c>
      <c r="B1231" s="2" t="s">
        <v>44</v>
      </c>
      <c r="C1231" s="2">
        <v>6.9</v>
      </c>
    </row>
    <row r="1232" spans="1:3">
      <c r="A1232" s="5" t="s">
        <v>6921</v>
      </c>
      <c r="B1232" s="5" t="s">
        <v>44</v>
      </c>
      <c r="C1232" s="5">
        <v>6.9</v>
      </c>
    </row>
    <row r="1233" spans="1:3">
      <c r="A1233" s="2" t="s">
        <v>6926</v>
      </c>
      <c r="B1233" s="2" t="s">
        <v>44</v>
      </c>
      <c r="C1233" s="2">
        <v>6.9</v>
      </c>
    </row>
    <row r="1234" spans="1:3">
      <c r="A1234" s="5" t="s">
        <v>6930</v>
      </c>
      <c r="B1234" s="5" t="s">
        <v>44</v>
      </c>
      <c r="C1234" s="5">
        <v>6.9</v>
      </c>
    </row>
    <row r="1235" spans="1:3">
      <c r="A1235" s="2" t="s">
        <v>6935</v>
      </c>
      <c r="B1235" s="2" t="s">
        <v>44</v>
      </c>
      <c r="C1235" s="2">
        <v>6.9</v>
      </c>
    </row>
    <row r="1236" spans="1:3">
      <c r="A1236" s="5" t="s">
        <v>6941</v>
      </c>
      <c r="B1236" s="5" t="s">
        <v>44</v>
      </c>
      <c r="C1236" s="5">
        <v>6.9</v>
      </c>
    </row>
    <row r="1237" spans="1:3">
      <c r="A1237" s="2" t="s">
        <v>6946</v>
      </c>
      <c r="B1237" s="2" t="s">
        <v>44</v>
      </c>
      <c r="C1237" s="2">
        <v>6.9</v>
      </c>
    </row>
    <row r="1238" spans="1:3">
      <c r="A1238" s="5" t="s">
        <v>6950</v>
      </c>
      <c r="B1238" s="5" t="s">
        <v>44</v>
      </c>
      <c r="C1238" s="5">
        <v>6.9</v>
      </c>
    </row>
    <row r="1239" spans="1:3">
      <c r="A1239" s="2" t="s">
        <v>6954</v>
      </c>
      <c r="B1239" s="2" t="s">
        <v>44</v>
      </c>
      <c r="C1239" s="2">
        <v>6.9</v>
      </c>
    </row>
    <row r="1240" spans="1:3">
      <c r="A1240" s="5" t="s">
        <v>6958</v>
      </c>
      <c r="B1240" s="5" t="s">
        <v>44</v>
      </c>
      <c r="C1240" s="5">
        <v>6.9</v>
      </c>
    </row>
    <row r="1241" spans="1:3">
      <c r="A1241" s="2" t="s">
        <v>6962</v>
      </c>
      <c r="B1241" s="2" t="s">
        <v>44</v>
      </c>
      <c r="C1241" s="2">
        <v>6.9</v>
      </c>
    </row>
    <row r="1242" spans="1:3">
      <c r="A1242" s="5" t="s">
        <v>6966</v>
      </c>
      <c r="B1242" s="5" t="s">
        <v>44</v>
      </c>
      <c r="C1242" s="5">
        <v>6.9</v>
      </c>
    </row>
    <row r="1243" spans="1:3">
      <c r="A1243" s="2" t="s">
        <v>6969</v>
      </c>
      <c r="B1243" s="2" t="s">
        <v>44</v>
      </c>
      <c r="C1243" s="2">
        <v>6.9</v>
      </c>
    </row>
    <row r="1244" spans="1:3">
      <c r="A1244" s="5" t="s">
        <v>6974</v>
      </c>
      <c r="B1244" s="5" t="s">
        <v>44</v>
      </c>
      <c r="C1244" s="5">
        <v>6.9</v>
      </c>
    </row>
    <row r="1245" spans="1:3">
      <c r="A1245" s="2" t="s">
        <v>6978</v>
      </c>
      <c r="B1245" s="2" t="s">
        <v>44</v>
      </c>
      <c r="C1245" s="2">
        <v>6.9</v>
      </c>
    </row>
    <row r="1246" spans="1:3">
      <c r="A1246" s="5" t="s">
        <v>6981</v>
      </c>
      <c r="B1246" s="5" t="s">
        <v>44</v>
      </c>
      <c r="C1246" s="5">
        <v>6.9</v>
      </c>
    </row>
    <row r="1247" spans="1:3">
      <c r="A1247" s="2" t="s">
        <v>6732</v>
      </c>
      <c r="B1247" s="2" t="s">
        <v>44</v>
      </c>
      <c r="C1247" s="2">
        <v>6.9</v>
      </c>
    </row>
    <row r="1248" spans="1:3">
      <c r="A1248" s="5" t="s">
        <v>6842</v>
      </c>
      <c r="B1248" s="5" t="s">
        <v>44</v>
      </c>
      <c r="C1248" s="5">
        <v>6.9</v>
      </c>
    </row>
    <row r="1249" spans="1:3">
      <c r="A1249" s="2" t="s">
        <v>6760</v>
      </c>
      <c r="B1249" s="2" t="s">
        <v>44</v>
      </c>
      <c r="C1249" s="2">
        <v>6.9</v>
      </c>
    </row>
    <row r="1250" spans="1:3">
      <c r="A1250" s="5" t="s">
        <v>6985</v>
      </c>
      <c r="B1250" s="5" t="s">
        <v>44</v>
      </c>
      <c r="C1250" s="5">
        <v>6.9</v>
      </c>
    </row>
    <row r="1251" spans="1:3">
      <c r="A1251" s="2" t="s">
        <v>6991</v>
      </c>
      <c r="B1251" s="2" t="s">
        <v>44</v>
      </c>
      <c r="C1251" s="2">
        <v>6.9</v>
      </c>
    </row>
    <row r="1252" spans="1:3">
      <c r="A1252" s="5" t="s">
        <v>6996</v>
      </c>
      <c r="B1252" s="5" t="s">
        <v>44</v>
      </c>
      <c r="C1252" s="5">
        <v>6.9</v>
      </c>
    </row>
    <row r="1253" spans="1:3">
      <c r="A1253" s="2" t="s">
        <v>7012</v>
      </c>
      <c r="B1253" s="2" t="s">
        <v>44</v>
      </c>
      <c r="C1253" s="2">
        <v>6.9</v>
      </c>
    </row>
    <row r="1254" spans="1:3">
      <c r="A1254" s="5" t="s">
        <v>7015</v>
      </c>
      <c r="B1254" s="5" t="s">
        <v>44</v>
      </c>
      <c r="C1254" s="5">
        <v>6.9</v>
      </c>
    </row>
    <row r="1255" spans="1:3">
      <c r="A1255" s="2" t="s">
        <v>7021</v>
      </c>
      <c r="B1255" s="2" t="s">
        <v>44</v>
      </c>
      <c r="C1255" s="2">
        <v>6.9</v>
      </c>
    </row>
    <row r="1256" spans="1:3">
      <c r="A1256" s="5" t="s">
        <v>7025</v>
      </c>
      <c r="B1256" s="5" t="s">
        <v>44</v>
      </c>
      <c r="C1256" s="5">
        <v>6.9</v>
      </c>
    </row>
    <row r="1257" spans="1:3">
      <c r="A1257" s="2" t="s">
        <v>7029</v>
      </c>
      <c r="B1257" s="2" t="s">
        <v>44</v>
      </c>
      <c r="C1257" s="2">
        <v>6.9</v>
      </c>
    </row>
    <row r="1258" spans="1:3">
      <c r="A1258" s="5" t="s">
        <v>7034</v>
      </c>
      <c r="B1258" s="5" t="s">
        <v>44</v>
      </c>
      <c r="C1258" s="5">
        <v>6.9</v>
      </c>
    </row>
    <row r="1259" spans="1:3">
      <c r="A1259" s="2" t="s">
        <v>7038</v>
      </c>
      <c r="B1259" s="2" t="s">
        <v>44</v>
      </c>
      <c r="C1259" s="2">
        <v>6.9</v>
      </c>
    </row>
    <row r="1260" spans="1:3">
      <c r="A1260" s="5" t="s">
        <v>7042</v>
      </c>
      <c r="B1260" s="5" t="s">
        <v>44</v>
      </c>
      <c r="C1260" s="5">
        <v>6.9</v>
      </c>
    </row>
    <row r="1261" spans="1:3">
      <c r="A1261" s="2" t="s">
        <v>7047</v>
      </c>
      <c r="B1261" s="2" t="s">
        <v>44</v>
      </c>
      <c r="C1261" s="2">
        <v>6.9</v>
      </c>
    </row>
    <row r="1262" spans="1:3">
      <c r="A1262" s="5" t="s">
        <v>7052</v>
      </c>
      <c r="B1262" s="5" t="s">
        <v>44</v>
      </c>
      <c r="C1262" s="5">
        <v>6.9</v>
      </c>
    </row>
    <row r="1263" spans="1:3">
      <c r="A1263" s="2" t="s">
        <v>7056</v>
      </c>
      <c r="B1263" s="2" t="s">
        <v>44</v>
      </c>
      <c r="C1263" s="2">
        <v>6.9</v>
      </c>
    </row>
    <row r="1264" spans="1:3">
      <c r="A1264" s="5" t="s">
        <v>7063</v>
      </c>
      <c r="B1264" s="5" t="s">
        <v>44</v>
      </c>
      <c r="C1264" s="5">
        <v>6.9</v>
      </c>
    </row>
    <row r="1265" spans="1:3">
      <c r="A1265" s="2" t="s">
        <v>7067</v>
      </c>
      <c r="B1265" s="2" t="s">
        <v>44</v>
      </c>
      <c r="C1265" s="2">
        <v>6.9</v>
      </c>
    </row>
    <row r="1266" spans="1:3">
      <c r="A1266" s="5" t="s">
        <v>7072</v>
      </c>
      <c r="B1266" s="5" t="s">
        <v>44</v>
      </c>
      <c r="C1266" s="5">
        <v>6.9</v>
      </c>
    </row>
    <row r="1267" spans="1:3">
      <c r="A1267" s="2" t="s">
        <v>7077</v>
      </c>
      <c r="B1267" s="2" t="s">
        <v>44</v>
      </c>
      <c r="C1267" s="2">
        <v>6.9</v>
      </c>
    </row>
    <row r="1268" spans="1:3">
      <c r="A1268" s="5" t="s">
        <v>7081</v>
      </c>
      <c r="B1268" s="5" t="s">
        <v>44</v>
      </c>
      <c r="C1268" s="5">
        <v>6.9</v>
      </c>
    </row>
    <row r="1269" spans="1:3">
      <c r="A1269" s="2" t="s">
        <v>7087</v>
      </c>
      <c r="B1269" s="2" t="s">
        <v>44</v>
      </c>
      <c r="C1269" s="2">
        <v>6.9</v>
      </c>
    </row>
    <row r="1270" spans="1:3">
      <c r="A1270" s="5" t="s">
        <v>7091</v>
      </c>
      <c r="B1270" s="5" t="s">
        <v>44</v>
      </c>
      <c r="C1270" s="5">
        <v>6.9</v>
      </c>
    </row>
    <row r="1271" spans="1:3">
      <c r="A1271" s="2" t="s">
        <v>7096</v>
      </c>
      <c r="B1271" s="2" t="s">
        <v>44</v>
      </c>
      <c r="C1271" s="2">
        <v>6.9</v>
      </c>
    </row>
    <row r="1272" spans="1:3">
      <c r="A1272" s="5" t="s">
        <v>7099</v>
      </c>
      <c r="B1272" s="5" t="s">
        <v>44</v>
      </c>
      <c r="C1272" s="5">
        <v>6.9</v>
      </c>
    </row>
    <row r="1273" spans="1:3">
      <c r="A1273" s="2" t="s">
        <v>7105</v>
      </c>
      <c r="B1273" s="2" t="s">
        <v>44</v>
      </c>
      <c r="C1273" s="2">
        <v>6.9</v>
      </c>
    </row>
    <row r="1274" spans="1:3">
      <c r="A1274" s="5" t="s">
        <v>7110</v>
      </c>
      <c r="B1274" s="5" t="s">
        <v>44</v>
      </c>
      <c r="C1274" s="5">
        <v>6.9</v>
      </c>
    </row>
    <row r="1275" spans="1:3">
      <c r="A1275" s="2" t="s">
        <v>7115</v>
      </c>
      <c r="B1275" s="2" t="s">
        <v>44</v>
      </c>
      <c r="C1275" s="2">
        <v>6.9</v>
      </c>
    </row>
    <row r="1276" spans="1:3">
      <c r="A1276" s="2" t="s">
        <v>7127</v>
      </c>
      <c r="B1276" s="2" t="s">
        <v>44</v>
      </c>
      <c r="C1276" s="2">
        <v>6.9</v>
      </c>
    </row>
    <row r="1277" spans="1:3">
      <c r="A1277" s="5" t="s">
        <v>7133</v>
      </c>
      <c r="B1277" s="5" t="s">
        <v>44</v>
      </c>
      <c r="C1277" s="5">
        <v>6.9</v>
      </c>
    </row>
    <row r="1278" spans="1:3">
      <c r="A1278" s="2" t="s">
        <v>7137</v>
      </c>
      <c r="B1278" s="2" t="s">
        <v>44</v>
      </c>
      <c r="C1278" s="2">
        <v>6.9</v>
      </c>
    </row>
    <row r="1279" spans="1:3">
      <c r="A1279" s="5" t="s">
        <v>7141</v>
      </c>
      <c r="B1279" s="5" t="s">
        <v>44</v>
      </c>
      <c r="C1279" s="5">
        <v>6.9</v>
      </c>
    </row>
    <row r="1280" spans="1:3">
      <c r="A1280" s="2" t="s">
        <v>7147</v>
      </c>
      <c r="B1280" s="2" t="s">
        <v>44</v>
      </c>
      <c r="C1280" s="2">
        <v>6.9</v>
      </c>
    </row>
    <row r="1281" spans="1:3">
      <c r="A1281" s="5" t="s">
        <v>7152</v>
      </c>
      <c r="B1281" s="5" t="s">
        <v>44</v>
      </c>
      <c r="C1281" s="5">
        <v>6.9</v>
      </c>
    </row>
    <row r="1282" spans="1:3">
      <c r="A1282" s="2" t="s">
        <v>7157</v>
      </c>
      <c r="B1282" s="2" t="s">
        <v>44</v>
      </c>
      <c r="C1282" s="2">
        <v>6.9</v>
      </c>
    </row>
    <row r="1283" spans="1:3">
      <c r="A1283" s="5" t="s">
        <v>7160</v>
      </c>
      <c r="B1283" s="5" t="s">
        <v>44</v>
      </c>
      <c r="C1283" s="5">
        <v>6.9</v>
      </c>
    </row>
    <row r="1284" spans="1:3">
      <c r="A1284" s="2" t="s">
        <v>7164</v>
      </c>
      <c r="B1284" s="2" t="s">
        <v>44</v>
      </c>
      <c r="C1284" s="2">
        <v>6.9</v>
      </c>
    </row>
    <row r="1285" spans="1:3">
      <c r="A1285" s="5" t="s">
        <v>7169</v>
      </c>
      <c r="B1285" s="5" t="s">
        <v>44</v>
      </c>
      <c r="C1285" s="5">
        <v>6.9</v>
      </c>
    </row>
    <row r="1286" spans="1:3">
      <c r="A1286" s="2" t="s">
        <v>7174</v>
      </c>
      <c r="B1286" s="2" t="s">
        <v>44</v>
      </c>
      <c r="C1286" s="2">
        <v>6.9</v>
      </c>
    </row>
    <row r="1287" spans="1:3">
      <c r="A1287" s="5" t="s">
        <v>7180</v>
      </c>
      <c r="B1287" s="5" t="s">
        <v>44</v>
      </c>
      <c r="C1287" s="5">
        <v>6.9</v>
      </c>
    </row>
    <row r="1288" spans="1:3">
      <c r="A1288" s="2" t="s">
        <v>7185</v>
      </c>
      <c r="B1288" s="2" t="s">
        <v>44</v>
      </c>
      <c r="C1288" s="2">
        <v>6.9</v>
      </c>
    </row>
    <row r="1289" spans="1:3">
      <c r="A1289" s="5" t="s">
        <v>7190</v>
      </c>
      <c r="B1289" s="5" t="s">
        <v>44</v>
      </c>
      <c r="C1289" s="5">
        <v>6.9</v>
      </c>
    </row>
    <row r="1290" spans="1:3">
      <c r="A1290" s="2" t="s">
        <v>7195</v>
      </c>
      <c r="B1290" s="2" t="s">
        <v>44</v>
      </c>
      <c r="C1290" s="2">
        <v>6.9</v>
      </c>
    </row>
    <row r="1291" spans="1:3">
      <c r="A1291" s="5" t="s">
        <v>7201</v>
      </c>
      <c r="B1291" s="5" t="s">
        <v>44</v>
      </c>
      <c r="C1291" s="5">
        <v>6.9</v>
      </c>
    </row>
    <row r="1292" spans="1:3">
      <c r="A1292" s="2" t="s">
        <v>7205</v>
      </c>
      <c r="B1292" s="2" t="s">
        <v>44</v>
      </c>
      <c r="C1292" s="2">
        <v>6.9</v>
      </c>
    </row>
    <row r="1293" spans="1:3">
      <c r="A1293" s="5" t="s">
        <v>7211</v>
      </c>
      <c r="B1293" s="5" t="s">
        <v>44</v>
      </c>
      <c r="C1293" s="5">
        <v>6.9</v>
      </c>
    </row>
    <row r="1294" spans="1:3">
      <c r="A1294" s="2" t="s">
        <v>7217</v>
      </c>
      <c r="B1294" s="2" t="s">
        <v>44</v>
      </c>
      <c r="C1294" s="2">
        <v>6.9</v>
      </c>
    </row>
    <row r="1295" spans="1:3">
      <c r="A1295" s="5" t="s">
        <v>6827</v>
      </c>
      <c r="B1295" s="5" t="s">
        <v>44</v>
      </c>
      <c r="C1295" s="5">
        <v>6.9</v>
      </c>
    </row>
    <row r="1296" spans="1:3">
      <c r="A1296" s="2" t="s">
        <v>7222</v>
      </c>
      <c r="B1296" s="2" t="s">
        <v>44</v>
      </c>
      <c r="C1296" s="2">
        <v>6.9</v>
      </c>
    </row>
    <row r="1297" spans="1:3">
      <c r="A1297" s="5" t="s">
        <v>7227</v>
      </c>
      <c r="B1297" s="5" t="s">
        <v>44</v>
      </c>
      <c r="C1297" s="5">
        <v>6.9</v>
      </c>
    </row>
    <row r="1298" spans="1:3">
      <c r="A1298" s="2" t="s">
        <v>7231</v>
      </c>
      <c r="B1298" s="2" t="s">
        <v>44</v>
      </c>
      <c r="C1298" s="2">
        <v>6.9</v>
      </c>
    </row>
    <row r="1299" spans="1:3">
      <c r="A1299" s="5" t="s">
        <v>7237</v>
      </c>
      <c r="B1299" s="5" t="s">
        <v>44</v>
      </c>
      <c r="C1299" s="5">
        <v>6.9</v>
      </c>
    </row>
    <row r="1300" spans="1:3">
      <c r="A1300" s="2" t="s">
        <v>7242</v>
      </c>
      <c r="B1300" s="2" t="s">
        <v>44</v>
      </c>
      <c r="C1300" s="2">
        <v>6.9</v>
      </c>
    </row>
    <row r="1301" spans="1:3">
      <c r="A1301" s="5" t="s">
        <v>7247</v>
      </c>
      <c r="B1301" s="5" t="s">
        <v>44</v>
      </c>
      <c r="C1301" s="5">
        <v>6.9</v>
      </c>
    </row>
    <row r="1302" spans="1:3">
      <c r="A1302" s="2" t="s">
        <v>7250</v>
      </c>
      <c r="B1302" s="2" t="s">
        <v>44</v>
      </c>
      <c r="C1302" s="2">
        <v>6.9</v>
      </c>
    </row>
    <row r="1303" spans="1:3">
      <c r="A1303" s="5" t="s">
        <v>7255</v>
      </c>
      <c r="B1303" s="5" t="s">
        <v>44</v>
      </c>
      <c r="C1303" s="5">
        <v>6.9</v>
      </c>
    </row>
    <row r="1304" spans="1:3">
      <c r="A1304" s="2" t="s">
        <v>7260</v>
      </c>
      <c r="B1304" s="2" t="s">
        <v>44</v>
      </c>
      <c r="C1304" s="2">
        <v>6.9</v>
      </c>
    </row>
    <row r="1305" spans="1:3">
      <c r="A1305" s="5" t="s">
        <v>7266</v>
      </c>
      <c r="B1305" s="5" t="s">
        <v>44</v>
      </c>
      <c r="C1305" s="5">
        <v>6.9</v>
      </c>
    </row>
    <row r="1306" spans="1:3">
      <c r="A1306" s="2" t="s">
        <v>7281</v>
      </c>
      <c r="B1306" s="2" t="s">
        <v>44</v>
      </c>
      <c r="C1306" s="2">
        <v>6.9</v>
      </c>
    </row>
    <row r="1307" spans="1:3">
      <c r="A1307" s="5" t="s">
        <v>7296</v>
      </c>
      <c r="B1307" s="5" t="s">
        <v>44</v>
      </c>
      <c r="C1307" s="5">
        <v>6.8</v>
      </c>
    </row>
    <row r="1308" spans="1:3">
      <c r="A1308" s="2" t="s">
        <v>7300</v>
      </c>
      <c r="B1308" s="2" t="s">
        <v>44</v>
      </c>
      <c r="C1308" s="2">
        <v>6.8</v>
      </c>
    </row>
    <row r="1309" spans="1:3">
      <c r="A1309" s="5" t="s">
        <v>7304</v>
      </c>
      <c r="B1309" s="5" t="s">
        <v>44</v>
      </c>
      <c r="C1309" s="5">
        <v>6.8</v>
      </c>
    </row>
    <row r="1310" spans="1:3">
      <c r="A1310" s="2" t="s">
        <v>7308</v>
      </c>
      <c r="B1310" s="2" t="s">
        <v>44</v>
      </c>
      <c r="C1310" s="2">
        <v>6.8</v>
      </c>
    </row>
    <row r="1311" spans="1:3">
      <c r="A1311" s="5" t="s">
        <v>7311</v>
      </c>
      <c r="B1311" s="5" t="s">
        <v>44</v>
      </c>
      <c r="C1311" s="5">
        <v>6.8</v>
      </c>
    </row>
    <row r="1312" spans="1:3">
      <c r="A1312" s="2" t="s">
        <v>7315</v>
      </c>
      <c r="B1312" s="2" t="s">
        <v>44</v>
      </c>
      <c r="C1312" s="2">
        <v>6.8</v>
      </c>
    </row>
    <row r="1313" spans="1:3">
      <c r="A1313" s="5" t="s">
        <v>7318</v>
      </c>
      <c r="B1313" s="5" t="s">
        <v>44</v>
      </c>
      <c r="C1313" s="5">
        <v>6.8</v>
      </c>
    </row>
    <row r="1314" spans="1:3">
      <c r="A1314" s="2" t="s">
        <v>7321</v>
      </c>
      <c r="B1314" s="2" t="s">
        <v>44</v>
      </c>
      <c r="C1314" s="2">
        <v>6.8</v>
      </c>
    </row>
    <row r="1315" spans="1:3">
      <c r="A1315" s="5" t="s">
        <v>7324</v>
      </c>
      <c r="B1315" s="5" t="s">
        <v>44</v>
      </c>
      <c r="C1315" s="5">
        <v>6.8</v>
      </c>
    </row>
    <row r="1316" spans="1:3">
      <c r="A1316" s="2" t="s">
        <v>7329</v>
      </c>
      <c r="B1316" s="2" t="s">
        <v>44</v>
      </c>
      <c r="C1316" s="2">
        <v>6.8</v>
      </c>
    </row>
    <row r="1317" spans="1:3">
      <c r="A1317" s="5" t="s">
        <v>7332</v>
      </c>
      <c r="B1317" s="5" t="s">
        <v>44</v>
      </c>
      <c r="C1317" s="5">
        <v>6.8</v>
      </c>
    </row>
    <row r="1318" spans="1:3">
      <c r="A1318" s="2" t="s">
        <v>7335</v>
      </c>
      <c r="B1318" s="2" t="s">
        <v>44</v>
      </c>
      <c r="C1318" s="2">
        <v>6.8</v>
      </c>
    </row>
    <row r="1319" spans="1:3">
      <c r="A1319" s="5" t="s">
        <v>7339</v>
      </c>
      <c r="B1319" s="5" t="s">
        <v>44</v>
      </c>
      <c r="C1319" s="5">
        <v>6.8</v>
      </c>
    </row>
    <row r="1320" spans="1:3">
      <c r="A1320" s="2" t="s">
        <v>7343</v>
      </c>
      <c r="B1320" s="2" t="s">
        <v>44</v>
      </c>
      <c r="C1320" s="2">
        <v>6.8</v>
      </c>
    </row>
    <row r="1321" spans="1:3">
      <c r="A1321" s="5" t="s">
        <v>7347</v>
      </c>
      <c r="B1321" s="5" t="s">
        <v>44</v>
      </c>
      <c r="C1321" s="5">
        <v>6.8</v>
      </c>
    </row>
    <row r="1322" spans="1:3">
      <c r="A1322" s="2" t="s">
        <v>7351</v>
      </c>
      <c r="B1322" s="2" t="s">
        <v>44</v>
      </c>
      <c r="C1322" s="2">
        <v>6.8</v>
      </c>
    </row>
    <row r="1323" spans="1:3">
      <c r="A1323" s="5" t="s">
        <v>7356</v>
      </c>
      <c r="B1323" s="5" t="s">
        <v>44</v>
      </c>
      <c r="C1323" s="5">
        <v>6.8</v>
      </c>
    </row>
    <row r="1324" spans="1:3">
      <c r="A1324" s="2" t="s">
        <v>7361</v>
      </c>
      <c r="B1324" s="2" t="s">
        <v>44</v>
      </c>
      <c r="C1324" s="2">
        <v>6.8</v>
      </c>
    </row>
    <row r="1325" spans="1:3">
      <c r="A1325" s="5" t="s">
        <v>7365</v>
      </c>
      <c r="B1325" s="5" t="s">
        <v>44</v>
      </c>
      <c r="C1325" s="5">
        <v>6.8</v>
      </c>
    </row>
    <row r="1326" spans="1:3">
      <c r="A1326" s="2" t="s">
        <v>7369</v>
      </c>
      <c r="B1326" s="2" t="s">
        <v>44</v>
      </c>
      <c r="C1326" s="2">
        <v>6.8</v>
      </c>
    </row>
    <row r="1327" spans="1:3">
      <c r="A1327" s="5" t="s">
        <v>7372</v>
      </c>
      <c r="B1327" s="5" t="s">
        <v>44</v>
      </c>
      <c r="C1327" s="5">
        <v>6.8</v>
      </c>
    </row>
    <row r="1328" spans="1:3">
      <c r="A1328" s="2" t="s">
        <v>7377</v>
      </c>
      <c r="B1328" s="2" t="s">
        <v>44</v>
      </c>
      <c r="C1328" s="2">
        <v>6.8</v>
      </c>
    </row>
    <row r="1329" spans="1:3">
      <c r="A1329" s="5" t="s">
        <v>7383</v>
      </c>
      <c r="B1329" s="5" t="s">
        <v>44</v>
      </c>
      <c r="C1329" s="5">
        <v>6.8</v>
      </c>
    </row>
    <row r="1330" spans="1:3">
      <c r="A1330" s="2" t="s">
        <v>7388</v>
      </c>
      <c r="B1330" s="2" t="s">
        <v>44</v>
      </c>
      <c r="C1330" s="2">
        <v>6.8</v>
      </c>
    </row>
    <row r="1331" spans="1:3">
      <c r="A1331" s="5" t="s">
        <v>7391</v>
      </c>
      <c r="B1331" s="5" t="s">
        <v>44</v>
      </c>
      <c r="C1331" s="5">
        <v>6.8</v>
      </c>
    </row>
    <row r="1332" spans="1:3">
      <c r="A1332" s="2" t="s">
        <v>7395</v>
      </c>
      <c r="B1332" s="2" t="s">
        <v>44</v>
      </c>
      <c r="C1332" s="2">
        <v>6.8</v>
      </c>
    </row>
    <row r="1333" spans="1:3">
      <c r="A1333" s="5" t="s">
        <v>7399</v>
      </c>
      <c r="B1333" s="5" t="s">
        <v>44</v>
      </c>
      <c r="C1333" s="5">
        <v>6.8</v>
      </c>
    </row>
    <row r="1334" spans="1:3">
      <c r="A1334" s="2" t="s">
        <v>7402</v>
      </c>
      <c r="B1334" s="2" t="s">
        <v>44</v>
      </c>
      <c r="C1334" s="2">
        <v>6.8</v>
      </c>
    </row>
    <row r="1335" spans="1:3">
      <c r="A1335" s="5" t="s">
        <v>7407</v>
      </c>
      <c r="B1335" s="5" t="s">
        <v>44</v>
      </c>
      <c r="C1335" s="5">
        <v>6.8</v>
      </c>
    </row>
    <row r="1336" spans="1:3">
      <c r="A1336" s="2" t="s">
        <v>7410</v>
      </c>
      <c r="B1336" s="2" t="s">
        <v>44</v>
      </c>
      <c r="C1336" s="2">
        <v>6.8</v>
      </c>
    </row>
    <row r="1337" spans="1:3">
      <c r="A1337" s="5" t="s">
        <v>7414</v>
      </c>
      <c r="B1337" s="5" t="s">
        <v>44</v>
      </c>
      <c r="C1337" s="5">
        <v>6.8</v>
      </c>
    </row>
    <row r="1338" spans="1:3">
      <c r="A1338" s="2" t="s">
        <v>7418</v>
      </c>
      <c r="B1338" s="2" t="s">
        <v>44</v>
      </c>
      <c r="C1338" s="2">
        <v>6.8</v>
      </c>
    </row>
    <row r="1339" spans="1:3">
      <c r="A1339" s="5" t="s">
        <v>7423</v>
      </c>
      <c r="B1339" s="5" t="s">
        <v>44</v>
      </c>
      <c r="C1339" s="5">
        <v>6.8</v>
      </c>
    </row>
    <row r="1340" spans="1:3">
      <c r="A1340" s="2" t="s">
        <v>7429</v>
      </c>
      <c r="B1340" s="2" t="s">
        <v>44</v>
      </c>
      <c r="C1340" s="2">
        <v>6.8</v>
      </c>
    </row>
    <row r="1341" spans="1:3">
      <c r="A1341" s="5" t="s">
        <v>7432</v>
      </c>
      <c r="B1341" s="5" t="s">
        <v>44</v>
      </c>
      <c r="C1341" s="5">
        <v>6.8</v>
      </c>
    </row>
    <row r="1342" spans="1:3">
      <c r="A1342" s="2" t="s">
        <v>7435</v>
      </c>
      <c r="B1342" s="2" t="s">
        <v>44</v>
      </c>
      <c r="C1342" s="2">
        <v>6.8</v>
      </c>
    </row>
    <row r="1343" spans="1:3">
      <c r="A1343" s="5" t="s">
        <v>7439</v>
      </c>
      <c r="B1343" s="5" t="s">
        <v>44</v>
      </c>
      <c r="C1343" s="5">
        <v>6.8</v>
      </c>
    </row>
    <row r="1344" spans="1:3">
      <c r="A1344" s="2" t="s">
        <v>7445</v>
      </c>
      <c r="B1344" s="2" t="s">
        <v>44</v>
      </c>
      <c r="C1344" s="2">
        <v>6.8</v>
      </c>
    </row>
    <row r="1345" spans="1:3">
      <c r="A1345" s="5" t="s">
        <v>7450</v>
      </c>
      <c r="B1345" s="5" t="s">
        <v>44</v>
      </c>
      <c r="C1345" s="5">
        <v>6.8</v>
      </c>
    </row>
    <row r="1346" spans="1:3">
      <c r="A1346" s="2" t="s">
        <v>7453</v>
      </c>
      <c r="B1346" s="2" t="s">
        <v>44</v>
      </c>
      <c r="C1346" s="2">
        <v>6.8</v>
      </c>
    </row>
    <row r="1347" spans="1:3">
      <c r="A1347" s="5" t="s">
        <v>7458</v>
      </c>
      <c r="B1347" s="5" t="s">
        <v>44</v>
      </c>
      <c r="C1347" s="5">
        <v>6.8</v>
      </c>
    </row>
    <row r="1348" spans="1:3">
      <c r="A1348" s="2" t="s">
        <v>7462</v>
      </c>
      <c r="B1348" s="2" t="s">
        <v>44</v>
      </c>
      <c r="C1348" s="2">
        <v>6.8</v>
      </c>
    </row>
    <row r="1349" spans="1:3">
      <c r="A1349" s="5" t="s">
        <v>7465</v>
      </c>
      <c r="B1349" s="5" t="s">
        <v>44</v>
      </c>
      <c r="C1349" s="5">
        <v>6.8</v>
      </c>
    </row>
    <row r="1350" spans="1:3">
      <c r="A1350" s="2" t="s">
        <v>7471</v>
      </c>
      <c r="B1350" s="2" t="s">
        <v>44</v>
      </c>
      <c r="C1350" s="2">
        <v>6.8</v>
      </c>
    </row>
    <row r="1351" spans="1:3">
      <c r="A1351" s="5" t="s">
        <v>7478</v>
      </c>
      <c r="B1351" s="5" t="s">
        <v>44</v>
      </c>
      <c r="C1351" s="5">
        <v>6.8</v>
      </c>
    </row>
    <row r="1352" spans="1:3">
      <c r="A1352" s="2" t="s">
        <v>7484</v>
      </c>
      <c r="B1352" s="2" t="s">
        <v>44</v>
      </c>
      <c r="C1352" s="2">
        <v>6.8</v>
      </c>
    </row>
    <row r="1353" spans="1:3">
      <c r="A1353" s="5" t="s">
        <v>7489</v>
      </c>
      <c r="B1353" s="5" t="s">
        <v>44</v>
      </c>
      <c r="C1353" s="5">
        <v>6.8</v>
      </c>
    </row>
    <row r="1354" spans="1:3">
      <c r="A1354" s="2" t="s">
        <v>7494</v>
      </c>
      <c r="B1354" s="2" t="s">
        <v>44</v>
      </c>
      <c r="C1354" s="2">
        <v>6.8</v>
      </c>
    </row>
    <row r="1355" spans="1:3">
      <c r="A1355" s="5" t="s">
        <v>7499</v>
      </c>
      <c r="B1355" s="5" t="s">
        <v>44</v>
      </c>
      <c r="C1355" s="5">
        <v>6.8</v>
      </c>
    </row>
    <row r="1356" spans="1:3">
      <c r="A1356" s="2" t="s">
        <v>7504</v>
      </c>
      <c r="B1356" s="2" t="s">
        <v>44</v>
      </c>
      <c r="C1356" s="2">
        <v>6.8</v>
      </c>
    </row>
    <row r="1357" spans="1:3">
      <c r="A1357" s="5" t="s">
        <v>7509</v>
      </c>
      <c r="B1357" s="5" t="s">
        <v>44</v>
      </c>
      <c r="C1357" s="5">
        <v>6.8</v>
      </c>
    </row>
    <row r="1358" spans="1:3">
      <c r="A1358" s="2" t="s">
        <v>7515</v>
      </c>
      <c r="B1358" s="2" t="s">
        <v>44</v>
      </c>
      <c r="C1358" s="2">
        <v>6.8</v>
      </c>
    </row>
    <row r="1359" spans="1:3">
      <c r="A1359" s="5" t="s">
        <v>7521</v>
      </c>
      <c r="B1359" s="5" t="s">
        <v>44</v>
      </c>
      <c r="C1359" s="5">
        <v>6.8</v>
      </c>
    </row>
    <row r="1360" spans="1:3">
      <c r="A1360" s="2" t="s">
        <v>7526</v>
      </c>
      <c r="B1360" s="2" t="s">
        <v>44</v>
      </c>
      <c r="C1360" s="2">
        <v>6.8</v>
      </c>
    </row>
    <row r="1361" spans="1:3">
      <c r="A1361" s="5" t="s">
        <v>7529</v>
      </c>
      <c r="B1361" s="5" t="s">
        <v>44</v>
      </c>
      <c r="C1361" s="5">
        <v>6.8</v>
      </c>
    </row>
    <row r="1362" spans="1:3">
      <c r="A1362" s="2" t="s">
        <v>7534</v>
      </c>
      <c r="B1362" s="2" t="s">
        <v>44</v>
      </c>
      <c r="C1362" s="2">
        <v>6.8</v>
      </c>
    </row>
    <row r="1363" spans="1:3">
      <c r="A1363" s="5" t="s">
        <v>7537</v>
      </c>
      <c r="B1363" s="5" t="s">
        <v>44</v>
      </c>
      <c r="C1363" s="5">
        <v>6.8</v>
      </c>
    </row>
    <row r="1364" spans="1:3">
      <c r="A1364" s="2" t="s">
        <v>7541</v>
      </c>
      <c r="B1364" s="2" t="s">
        <v>44</v>
      </c>
      <c r="C1364" s="2">
        <v>6.8</v>
      </c>
    </row>
    <row r="1365" spans="1:3">
      <c r="A1365" s="5" t="s">
        <v>7545</v>
      </c>
      <c r="B1365" s="5" t="s">
        <v>44</v>
      </c>
      <c r="C1365" s="5">
        <v>6.8</v>
      </c>
    </row>
    <row r="1366" spans="1:3">
      <c r="A1366" s="2" t="s">
        <v>7548</v>
      </c>
      <c r="B1366" s="2" t="s">
        <v>44</v>
      </c>
      <c r="C1366" s="2">
        <v>6.8</v>
      </c>
    </row>
    <row r="1367" spans="1:3">
      <c r="A1367" s="5" t="s">
        <v>7552</v>
      </c>
      <c r="B1367" s="5" t="s">
        <v>44</v>
      </c>
      <c r="C1367" s="5">
        <v>6.8</v>
      </c>
    </row>
    <row r="1368" spans="1:3">
      <c r="A1368" s="2" t="s">
        <v>7558</v>
      </c>
      <c r="B1368" s="2" t="s">
        <v>44</v>
      </c>
      <c r="C1368" s="2">
        <v>6.8</v>
      </c>
    </row>
    <row r="1369" spans="1:3">
      <c r="A1369" s="5" t="s">
        <v>7562</v>
      </c>
      <c r="B1369" s="5" t="s">
        <v>44</v>
      </c>
      <c r="C1369" s="5">
        <v>6.8</v>
      </c>
    </row>
    <row r="1370" spans="1:3">
      <c r="A1370" s="2" t="s">
        <v>7568</v>
      </c>
      <c r="B1370" s="2" t="s">
        <v>44</v>
      </c>
      <c r="C1370" s="2">
        <v>6.8</v>
      </c>
    </row>
    <row r="1371" spans="1:3">
      <c r="A1371" s="5" t="s">
        <v>7572</v>
      </c>
      <c r="B1371" s="5" t="s">
        <v>44</v>
      </c>
      <c r="C1371" s="5">
        <v>6.8</v>
      </c>
    </row>
    <row r="1372" spans="1:3">
      <c r="A1372" s="2" t="s">
        <v>7578</v>
      </c>
      <c r="B1372" s="2" t="s">
        <v>44</v>
      </c>
      <c r="C1372" s="2">
        <v>6.8</v>
      </c>
    </row>
    <row r="1373" spans="1:3">
      <c r="A1373" s="5" t="s">
        <v>7585</v>
      </c>
      <c r="B1373" s="5" t="s">
        <v>44</v>
      </c>
      <c r="C1373" s="5">
        <v>6.8</v>
      </c>
    </row>
    <row r="1374" spans="1:3">
      <c r="A1374" s="2" t="s">
        <v>7589</v>
      </c>
      <c r="B1374" s="2" t="s">
        <v>44</v>
      </c>
      <c r="C1374" s="2">
        <v>6.8</v>
      </c>
    </row>
    <row r="1375" spans="1:3">
      <c r="A1375" s="5" t="s">
        <v>7594</v>
      </c>
      <c r="B1375" s="5" t="s">
        <v>44</v>
      </c>
      <c r="C1375" s="5">
        <v>6.8</v>
      </c>
    </row>
    <row r="1376" spans="1:3">
      <c r="A1376" s="2" t="s">
        <v>7598</v>
      </c>
      <c r="B1376" s="2" t="s">
        <v>44</v>
      </c>
      <c r="C1376" s="2">
        <v>6.8</v>
      </c>
    </row>
    <row r="1377" spans="1:3">
      <c r="A1377" s="5" t="s">
        <v>7602</v>
      </c>
      <c r="B1377" s="5" t="s">
        <v>44</v>
      </c>
      <c r="C1377" s="5">
        <v>6.8</v>
      </c>
    </row>
    <row r="1378" spans="1:3">
      <c r="A1378" s="2" t="s">
        <v>7605</v>
      </c>
      <c r="B1378" s="2" t="s">
        <v>44</v>
      </c>
      <c r="C1378" s="2">
        <v>6.8</v>
      </c>
    </row>
    <row r="1379" spans="1:3">
      <c r="A1379" s="5" t="s">
        <v>7610</v>
      </c>
      <c r="B1379" s="5" t="s">
        <v>44</v>
      </c>
      <c r="C1379" s="5">
        <v>6.8</v>
      </c>
    </row>
    <row r="1380" spans="1:3">
      <c r="A1380" s="2" t="s">
        <v>7613</v>
      </c>
      <c r="B1380" s="2" t="s">
        <v>44</v>
      </c>
      <c r="C1380" s="2">
        <v>6.8</v>
      </c>
    </row>
    <row r="1381" spans="1:3">
      <c r="A1381" s="5" t="s">
        <v>7617</v>
      </c>
      <c r="B1381" s="5" t="s">
        <v>44</v>
      </c>
      <c r="C1381" s="5">
        <v>6.8</v>
      </c>
    </row>
    <row r="1382" spans="1:3">
      <c r="A1382" s="2" t="s">
        <v>7622</v>
      </c>
      <c r="B1382" s="2" t="s">
        <v>44</v>
      </c>
      <c r="C1382" s="2">
        <v>6.8</v>
      </c>
    </row>
    <row r="1383" spans="1:3">
      <c r="A1383" s="5" t="s">
        <v>7626</v>
      </c>
      <c r="B1383" s="5" t="s">
        <v>44</v>
      </c>
      <c r="C1383" s="5">
        <v>6.8</v>
      </c>
    </row>
    <row r="1384" spans="1:3">
      <c r="A1384" s="2" t="s">
        <v>7629</v>
      </c>
      <c r="B1384" s="2" t="s">
        <v>44</v>
      </c>
      <c r="C1384" s="2">
        <v>6.8</v>
      </c>
    </row>
    <row r="1385" spans="1:3">
      <c r="A1385" s="5" t="s">
        <v>7634</v>
      </c>
      <c r="B1385" s="5" t="s">
        <v>44</v>
      </c>
      <c r="C1385" s="5">
        <v>6.8</v>
      </c>
    </row>
    <row r="1386" spans="1:3">
      <c r="A1386" s="2" t="s">
        <v>7308</v>
      </c>
      <c r="B1386" s="2" t="s">
        <v>44</v>
      </c>
      <c r="C1386" s="2">
        <v>6.8</v>
      </c>
    </row>
    <row r="1387" spans="1:3">
      <c r="A1387" s="5" t="s">
        <v>7639</v>
      </c>
      <c r="B1387" s="5" t="s">
        <v>44</v>
      </c>
      <c r="C1387" s="5">
        <v>6.8</v>
      </c>
    </row>
    <row r="1388" spans="1:3">
      <c r="A1388" s="2" t="s">
        <v>7644</v>
      </c>
      <c r="B1388" s="2" t="s">
        <v>44</v>
      </c>
      <c r="C1388" s="2">
        <v>6.8</v>
      </c>
    </row>
    <row r="1389" spans="1:3">
      <c r="A1389" s="5" t="s">
        <v>7649</v>
      </c>
      <c r="B1389" s="5" t="s">
        <v>44</v>
      </c>
      <c r="C1389" s="5">
        <v>6.8</v>
      </c>
    </row>
    <row r="1390" spans="1:3">
      <c r="A1390" s="2" t="s">
        <v>7653</v>
      </c>
      <c r="B1390" s="2" t="s">
        <v>44</v>
      </c>
      <c r="C1390" s="2">
        <v>6.8</v>
      </c>
    </row>
    <row r="1391" spans="1:3">
      <c r="A1391" s="5" t="s">
        <v>7657</v>
      </c>
      <c r="B1391" s="5" t="s">
        <v>44</v>
      </c>
      <c r="C1391" s="5">
        <v>6.8</v>
      </c>
    </row>
    <row r="1392" spans="1:3">
      <c r="A1392" s="2" t="s">
        <v>7661</v>
      </c>
      <c r="B1392" s="2" t="s">
        <v>44</v>
      </c>
      <c r="C1392" s="2">
        <v>6.8</v>
      </c>
    </row>
    <row r="1393" spans="1:3">
      <c r="A1393" s="5" t="s">
        <v>7664</v>
      </c>
      <c r="B1393" s="5" t="s">
        <v>44</v>
      </c>
      <c r="C1393" s="5">
        <v>6.8</v>
      </c>
    </row>
    <row r="1394" spans="1:3">
      <c r="A1394" s="2" t="s">
        <v>7667</v>
      </c>
      <c r="B1394" s="2" t="s">
        <v>44</v>
      </c>
      <c r="C1394" s="2">
        <v>6.8</v>
      </c>
    </row>
    <row r="1395" spans="1:3">
      <c r="A1395" s="5" t="s">
        <v>7674</v>
      </c>
      <c r="B1395" s="5" t="s">
        <v>44</v>
      </c>
      <c r="C1395" s="5">
        <v>6.8</v>
      </c>
    </row>
    <row r="1396" spans="1:3">
      <c r="A1396" s="2" t="s">
        <v>7679</v>
      </c>
      <c r="B1396" s="2" t="s">
        <v>44</v>
      </c>
      <c r="C1396" s="2">
        <v>6.8</v>
      </c>
    </row>
    <row r="1397" spans="1:3">
      <c r="A1397" s="5" t="s">
        <v>7684</v>
      </c>
      <c r="B1397" s="5" t="s">
        <v>44</v>
      </c>
      <c r="C1397" s="5">
        <v>6.8</v>
      </c>
    </row>
    <row r="1398" spans="1:3">
      <c r="A1398" s="2" t="s">
        <v>7690</v>
      </c>
      <c r="B1398" s="2" t="s">
        <v>44</v>
      </c>
      <c r="C1398" s="2">
        <v>6.8</v>
      </c>
    </row>
    <row r="1399" spans="1:3">
      <c r="A1399" s="5" t="s">
        <v>7695</v>
      </c>
      <c r="B1399" s="5" t="s">
        <v>44</v>
      </c>
      <c r="C1399" s="5">
        <v>6.8</v>
      </c>
    </row>
    <row r="1400" spans="1:3">
      <c r="A1400" s="2" t="s">
        <v>7698</v>
      </c>
      <c r="B1400" s="2" t="s">
        <v>44</v>
      </c>
      <c r="C1400" s="2">
        <v>6.8</v>
      </c>
    </row>
    <row r="1401" spans="1:3">
      <c r="A1401" s="5" t="s">
        <v>7701</v>
      </c>
      <c r="B1401" s="5" t="s">
        <v>44</v>
      </c>
      <c r="C1401" s="5">
        <v>6.8</v>
      </c>
    </row>
    <row r="1402" spans="1:3">
      <c r="A1402" s="2" t="s">
        <v>7705</v>
      </c>
      <c r="B1402" s="2" t="s">
        <v>44</v>
      </c>
      <c r="C1402" s="2">
        <v>6.8</v>
      </c>
    </row>
    <row r="1403" spans="1:3">
      <c r="A1403" s="5" t="s">
        <v>7709</v>
      </c>
      <c r="B1403" s="5" t="s">
        <v>44</v>
      </c>
      <c r="C1403" s="5">
        <v>6.8</v>
      </c>
    </row>
    <row r="1404" spans="1:3">
      <c r="A1404" s="2" t="s">
        <v>7713</v>
      </c>
      <c r="B1404" s="2" t="s">
        <v>44</v>
      </c>
      <c r="C1404" s="2">
        <v>6.8</v>
      </c>
    </row>
    <row r="1405" spans="1:3">
      <c r="A1405" s="5" t="s">
        <v>7719</v>
      </c>
      <c r="B1405" s="5" t="s">
        <v>44</v>
      </c>
      <c r="C1405" s="5">
        <v>6.8</v>
      </c>
    </row>
    <row r="1406" spans="1:3">
      <c r="A1406" s="2" t="s">
        <v>7726</v>
      </c>
      <c r="B1406" s="2" t="s">
        <v>44</v>
      </c>
      <c r="C1406" s="2">
        <v>6.8</v>
      </c>
    </row>
    <row r="1407" spans="1:3">
      <c r="A1407" s="5" t="s">
        <v>7730</v>
      </c>
      <c r="B1407" s="5" t="s">
        <v>44</v>
      </c>
      <c r="C1407" s="5">
        <v>6.8</v>
      </c>
    </row>
    <row r="1408" spans="1:3">
      <c r="A1408" s="2" t="s">
        <v>7733</v>
      </c>
      <c r="B1408" s="2" t="s">
        <v>44</v>
      </c>
      <c r="C1408" s="2">
        <v>6.8</v>
      </c>
    </row>
    <row r="1409" spans="1:3">
      <c r="A1409" s="5" t="s">
        <v>7737</v>
      </c>
      <c r="B1409" s="5" t="s">
        <v>44</v>
      </c>
      <c r="C1409" s="5">
        <v>6.8</v>
      </c>
    </row>
    <row r="1410" spans="1:3">
      <c r="A1410" s="2" t="s">
        <v>7740</v>
      </c>
      <c r="B1410" s="2" t="s">
        <v>44</v>
      </c>
      <c r="C1410" s="2">
        <v>6.8</v>
      </c>
    </row>
    <row r="1411" spans="1:3">
      <c r="A1411" s="5" t="s">
        <v>7746</v>
      </c>
      <c r="B1411" s="5" t="s">
        <v>44</v>
      </c>
      <c r="C1411" s="5">
        <v>6.8</v>
      </c>
    </row>
    <row r="1412" spans="1:3">
      <c r="A1412" s="2" t="s">
        <v>7750</v>
      </c>
      <c r="B1412" s="2" t="s">
        <v>44</v>
      </c>
      <c r="C1412" s="2">
        <v>6.8</v>
      </c>
    </row>
    <row r="1413" spans="1:3">
      <c r="A1413" s="5" t="s">
        <v>7756</v>
      </c>
      <c r="B1413" s="5" t="s">
        <v>44</v>
      </c>
      <c r="C1413" s="5">
        <v>6.8</v>
      </c>
    </row>
    <row r="1414" spans="1:3">
      <c r="A1414" s="2" t="s">
        <v>7761</v>
      </c>
      <c r="B1414" s="2" t="s">
        <v>44</v>
      </c>
      <c r="C1414" s="2">
        <v>6.8</v>
      </c>
    </row>
    <row r="1415" spans="1:3">
      <c r="A1415" s="5" t="s">
        <v>7767</v>
      </c>
      <c r="B1415" s="5" t="s">
        <v>44</v>
      </c>
      <c r="C1415" s="5">
        <v>6.8</v>
      </c>
    </row>
    <row r="1416" spans="1:3">
      <c r="A1416" s="2" t="s">
        <v>7772</v>
      </c>
      <c r="B1416" s="2" t="s">
        <v>44</v>
      </c>
      <c r="C1416" s="2">
        <v>6.8</v>
      </c>
    </row>
    <row r="1417" spans="1:3">
      <c r="A1417" s="5" t="s">
        <v>7776</v>
      </c>
      <c r="B1417" s="5" t="s">
        <v>44</v>
      </c>
      <c r="C1417" s="5">
        <v>6.8</v>
      </c>
    </row>
    <row r="1418" spans="1:3">
      <c r="A1418" s="2" t="s">
        <v>7780</v>
      </c>
      <c r="B1418" s="2" t="s">
        <v>44</v>
      </c>
      <c r="C1418" s="2">
        <v>6.8</v>
      </c>
    </row>
    <row r="1419" spans="1:3">
      <c r="A1419" s="5" t="s">
        <v>7786</v>
      </c>
      <c r="B1419" s="5" t="s">
        <v>44</v>
      </c>
      <c r="C1419" s="5">
        <v>6.8</v>
      </c>
    </row>
    <row r="1420" spans="1:3">
      <c r="A1420" s="2" t="s">
        <v>7791</v>
      </c>
      <c r="B1420" s="2" t="s">
        <v>44</v>
      </c>
      <c r="C1420" s="2">
        <v>6.8</v>
      </c>
    </row>
    <row r="1421" spans="1:3">
      <c r="A1421" s="5" t="s">
        <v>7796</v>
      </c>
      <c r="B1421" s="5" t="s">
        <v>44</v>
      </c>
      <c r="C1421" s="5">
        <v>6.8</v>
      </c>
    </row>
    <row r="1422" spans="1:3">
      <c r="A1422" s="2" t="s">
        <v>7801</v>
      </c>
      <c r="B1422" s="2" t="s">
        <v>44</v>
      </c>
      <c r="C1422" s="2">
        <v>6.8</v>
      </c>
    </row>
    <row r="1423" spans="1:3">
      <c r="A1423" s="5" t="s">
        <v>7806</v>
      </c>
      <c r="B1423" s="5" t="s">
        <v>44</v>
      </c>
      <c r="C1423" s="5">
        <v>6.8</v>
      </c>
    </row>
    <row r="1424" spans="1:3">
      <c r="A1424" s="2" t="s">
        <v>7813</v>
      </c>
      <c r="B1424" s="2" t="s">
        <v>44</v>
      </c>
      <c r="C1424" s="2">
        <v>6.8</v>
      </c>
    </row>
    <row r="1425" spans="1:3">
      <c r="A1425" s="5" t="s">
        <v>7818</v>
      </c>
      <c r="B1425" s="5" t="s">
        <v>44</v>
      </c>
      <c r="C1425" s="5">
        <v>6.8</v>
      </c>
    </row>
    <row r="1426" spans="1:3">
      <c r="A1426" s="2" t="s">
        <v>7823</v>
      </c>
      <c r="B1426" s="2" t="s">
        <v>44</v>
      </c>
      <c r="C1426" s="2">
        <v>6.8</v>
      </c>
    </row>
    <row r="1427" spans="1:3">
      <c r="A1427" s="5" t="s">
        <v>7827</v>
      </c>
      <c r="B1427" s="5" t="s">
        <v>44</v>
      </c>
      <c r="C1427" s="5">
        <v>6.8</v>
      </c>
    </row>
    <row r="1428" spans="1:3">
      <c r="A1428" s="2" t="s">
        <v>7832</v>
      </c>
      <c r="B1428" s="2" t="s">
        <v>44</v>
      </c>
      <c r="C1428" s="2">
        <v>6.8</v>
      </c>
    </row>
    <row r="1429" spans="1:3">
      <c r="A1429" s="5" t="s">
        <v>7838</v>
      </c>
      <c r="B1429" s="5" t="s">
        <v>44</v>
      </c>
      <c r="C1429" s="5">
        <v>6.8</v>
      </c>
    </row>
    <row r="1430" spans="1:3">
      <c r="A1430" s="2" t="s">
        <v>7843</v>
      </c>
      <c r="B1430" s="2" t="s">
        <v>44</v>
      </c>
      <c r="C1430" s="2">
        <v>6.8</v>
      </c>
    </row>
    <row r="1431" spans="1:3">
      <c r="A1431" s="5" t="s">
        <v>7849</v>
      </c>
      <c r="B1431" s="5" t="s">
        <v>44</v>
      </c>
      <c r="C1431" s="5">
        <v>6.8</v>
      </c>
    </row>
    <row r="1432" spans="1:3">
      <c r="A1432" s="5" t="s">
        <v>7863</v>
      </c>
      <c r="B1432" s="5" t="s">
        <v>44</v>
      </c>
      <c r="C1432" s="5">
        <v>6.8</v>
      </c>
    </row>
    <row r="1433" spans="1:3">
      <c r="A1433" s="5" t="s">
        <v>7873</v>
      </c>
      <c r="B1433" s="5" t="s">
        <v>44</v>
      </c>
      <c r="C1433" s="5">
        <v>6.8</v>
      </c>
    </row>
    <row r="1434" spans="1:3">
      <c r="A1434" s="2" t="s">
        <v>7877</v>
      </c>
      <c r="B1434" s="2" t="s">
        <v>44</v>
      </c>
      <c r="C1434" s="2">
        <v>6.8</v>
      </c>
    </row>
    <row r="1435" spans="1:3">
      <c r="A1435" s="5" t="s">
        <v>7881</v>
      </c>
      <c r="B1435" s="5" t="s">
        <v>44</v>
      </c>
      <c r="C1435" s="5">
        <v>6.8</v>
      </c>
    </row>
    <row r="1436" spans="1:3">
      <c r="A1436" s="2" t="s">
        <v>7886</v>
      </c>
      <c r="B1436" s="2" t="s">
        <v>44</v>
      </c>
      <c r="C1436" s="2">
        <v>6.8</v>
      </c>
    </row>
    <row r="1437" spans="1:3">
      <c r="A1437" s="2" t="s">
        <v>7898</v>
      </c>
      <c r="B1437" s="2" t="s">
        <v>44</v>
      </c>
      <c r="C1437" s="2">
        <v>6.8</v>
      </c>
    </row>
    <row r="1438" spans="1:3">
      <c r="A1438" s="5" t="s">
        <v>7905</v>
      </c>
      <c r="B1438" s="5" t="s">
        <v>44</v>
      </c>
      <c r="C1438" s="5">
        <v>6.8</v>
      </c>
    </row>
    <row r="1439" spans="1:3">
      <c r="A1439" s="2" t="s">
        <v>7909</v>
      </c>
      <c r="B1439" s="2" t="s">
        <v>44</v>
      </c>
      <c r="C1439" s="2">
        <v>6.8</v>
      </c>
    </row>
    <row r="1440" spans="1:3">
      <c r="A1440" s="5" t="s">
        <v>7915</v>
      </c>
      <c r="B1440" s="5" t="s">
        <v>44</v>
      </c>
      <c r="C1440" s="5">
        <v>6.8</v>
      </c>
    </row>
    <row r="1441" spans="1:3">
      <c r="A1441" s="2" t="s">
        <v>7629</v>
      </c>
      <c r="B1441" s="2" t="s">
        <v>44</v>
      </c>
      <c r="C1441" s="2">
        <v>6.8</v>
      </c>
    </row>
    <row r="1442" spans="1:3">
      <c r="A1442" s="5" t="s">
        <v>7919</v>
      </c>
      <c r="B1442" s="5" t="s">
        <v>44</v>
      </c>
      <c r="C1442" s="5">
        <v>6.8</v>
      </c>
    </row>
    <row r="1443" spans="1:3">
      <c r="A1443" s="2" t="s">
        <v>7924</v>
      </c>
      <c r="B1443" s="2" t="s">
        <v>44</v>
      </c>
      <c r="C1443" s="2">
        <v>6.8</v>
      </c>
    </row>
    <row r="1444" spans="1:3">
      <c r="A1444" s="5" t="s">
        <v>7930</v>
      </c>
      <c r="B1444" s="5" t="s">
        <v>44</v>
      </c>
      <c r="C1444" s="5">
        <v>6.8</v>
      </c>
    </row>
    <row r="1445" spans="1:3">
      <c r="A1445" s="2" t="s">
        <v>7935</v>
      </c>
      <c r="B1445" s="2" t="s">
        <v>44</v>
      </c>
      <c r="C1445" s="2">
        <v>6.8</v>
      </c>
    </row>
    <row r="1446" spans="1:3">
      <c r="A1446" s="5" t="s">
        <v>7939</v>
      </c>
      <c r="B1446" s="5" t="s">
        <v>44</v>
      </c>
      <c r="C1446" s="5">
        <v>6.7</v>
      </c>
    </row>
    <row r="1447" spans="1:3">
      <c r="A1447" s="2" t="s">
        <v>7942</v>
      </c>
      <c r="B1447" s="2" t="s">
        <v>44</v>
      </c>
      <c r="C1447" s="2">
        <v>6.7</v>
      </c>
    </row>
    <row r="1448" spans="1:3">
      <c r="A1448" s="5" t="s">
        <v>7945</v>
      </c>
      <c r="B1448" s="5" t="s">
        <v>44</v>
      </c>
      <c r="C1448" s="5">
        <v>6.7</v>
      </c>
    </row>
    <row r="1449" spans="1:3">
      <c r="A1449" s="2" t="s">
        <v>7949</v>
      </c>
      <c r="B1449" s="2" t="s">
        <v>44</v>
      </c>
      <c r="C1449" s="2">
        <v>6.7</v>
      </c>
    </row>
    <row r="1450" spans="1:3">
      <c r="A1450" s="5" t="s">
        <v>7953</v>
      </c>
      <c r="B1450" s="5" t="s">
        <v>44</v>
      </c>
      <c r="C1450" s="5">
        <v>6.7</v>
      </c>
    </row>
    <row r="1451" spans="1:3">
      <c r="A1451" s="2" t="s">
        <v>7957</v>
      </c>
      <c r="B1451" s="2" t="s">
        <v>44</v>
      </c>
      <c r="C1451" s="2">
        <v>6.7</v>
      </c>
    </row>
    <row r="1452" spans="1:3">
      <c r="A1452" s="5" t="s">
        <v>7960</v>
      </c>
      <c r="B1452" s="5" t="s">
        <v>44</v>
      </c>
      <c r="C1452" s="5">
        <v>6.7</v>
      </c>
    </row>
    <row r="1453" spans="1:3">
      <c r="A1453" s="2" t="s">
        <v>7963</v>
      </c>
      <c r="B1453" s="2" t="s">
        <v>44</v>
      </c>
      <c r="C1453" s="2">
        <v>6.7</v>
      </c>
    </row>
    <row r="1454" spans="1:3">
      <c r="A1454" s="5" t="s">
        <v>7969</v>
      </c>
      <c r="B1454" s="5" t="s">
        <v>44</v>
      </c>
      <c r="C1454" s="5">
        <v>6.7</v>
      </c>
    </row>
    <row r="1455" spans="1:3">
      <c r="A1455" s="2" t="s">
        <v>7973</v>
      </c>
      <c r="B1455" s="2" t="s">
        <v>44</v>
      </c>
      <c r="C1455" s="2">
        <v>6.7</v>
      </c>
    </row>
    <row r="1456" spans="1:3">
      <c r="A1456" s="5" t="s">
        <v>7977</v>
      </c>
      <c r="B1456" s="5" t="s">
        <v>44</v>
      </c>
      <c r="C1456" s="5">
        <v>6.7</v>
      </c>
    </row>
    <row r="1457" spans="1:3">
      <c r="A1457" s="2" t="s">
        <v>7982</v>
      </c>
      <c r="B1457" s="2" t="s">
        <v>44</v>
      </c>
      <c r="C1457" s="2">
        <v>6.7</v>
      </c>
    </row>
    <row r="1458" spans="1:3">
      <c r="A1458" s="5" t="s">
        <v>7987</v>
      </c>
      <c r="B1458" s="5" t="s">
        <v>44</v>
      </c>
      <c r="C1458" s="5">
        <v>6.7</v>
      </c>
    </row>
    <row r="1459" spans="1:3">
      <c r="A1459" s="2" t="s">
        <v>7992</v>
      </c>
      <c r="B1459" s="2" t="s">
        <v>44</v>
      </c>
      <c r="C1459" s="2">
        <v>6.7</v>
      </c>
    </row>
    <row r="1460" spans="1:3">
      <c r="A1460" s="5" t="s">
        <v>7996</v>
      </c>
      <c r="B1460" s="5" t="s">
        <v>44</v>
      </c>
      <c r="C1460" s="5">
        <v>6.7</v>
      </c>
    </row>
    <row r="1461" spans="1:3">
      <c r="A1461" s="2" t="s">
        <v>7999</v>
      </c>
      <c r="B1461" s="2" t="s">
        <v>44</v>
      </c>
      <c r="C1461" s="2">
        <v>6.7</v>
      </c>
    </row>
    <row r="1462" spans="1:3">
      <c r="A1462" s="5" t="s">
        <v>8002</v>
      </c>
      <c r="B1462" s="5" t="s">
        <v>44</v>
      </c>
      <c r="C1462" s="5">
        <v>6.7</v>
      </c>
    </row>
    <row r="1463" spans="1:3">
      <c r="A1463" s="2" t="s">
        <v>8006</v>
      </c>
      <c r="B1463" s="2" t="s">
        <v>44</v>
      </c>
      <c r="C1463" s="2">
        <v>6.7</v>
      </c>
    </row>
    <row r="1464" spans="1:3">
      <c r="A1464" s="5" t="s">
        <v>8010</v>
      </c>
      <c r="B1464" s="5" t="s">
        <v>44</v>
      </c>
      <c r="C1464" s="5">
        <v>6.7</v>
      </c>
    </row>
    <row r="1465" spans="1:3">
      <c r="A1465" s="2" t="s">
        <v>8015</v>
      </c>
      <c r="B1465" s="2" t="s">
        <v>44</v>
      </c>
      <c r="C1465" s="2">
        <v>6.7</v>
      </c>
    </row>
    <row r="1466" spans="1:3">
      <c r="A1466" s="5" t="s">
        <v>8019</v>
      </c>
      <c r="B1466" s="5" t="s">
        <v>44</v>
      </c>
      <c r="C1466" s="5">
        <v>6.7</v>
      </c>
    </row>
    <row r="1467" spans="1:3">
      <c r="A1467" s="2" t="s">
        <v>8023</v>
      </c>
      <c r="B1467" s="2" t="s">
        <v>44</v>
      </c>
      <c r="C1467" s="2">
        <v>6.7</v>
      </c>
    </row>
    <row r="1468" spans="1:3">
      <c r="A1468" s="5" t="s">
        <v>8027</v>
      </c>
      <c r="B1468" s="5" t="s">
        <v>44</v>
      </c>
      <c r="C1468" s="5">
        <v>6.7</v>
      </c>
    </row>
    <row r="1469" spans="1:3">
      <c r="A1469" s="2" t="s">
        <v>8032</v>
      </c>
      <c r="B1469" s="2" t="s">
        <v>44</v>
      </c>
      <c r="C1469" s="2">
        <v>6.7</v>
      </c>
    </row>
    <row r="1470" spans="1:3">
      <c r="A1470" s="5" t="s">
        <v>8035</v>
      </c>
      <c r="B1470" s="5" t="s">
        <v>44</v>
      </c>
      <c r="C1470" s="5">
        <v>6.7</v>
      </c>
    </row>
    <row r="1471" spans="1:3">
      <c r="A1471" s="2" t="s">
        <v>8040</v>
      </c>
      <c r="B1471" s="2" t="s">
        <v>44</v>
      </c>
      <c r="C1471" s="2">
        <v>6.7</v>
      </c>
    </row>
    <row r="1472" spans="1:3">
      <c r="A1472" s="5" t="s">
        <v>8043</v>
      </c>
      <c r="B1472" s="5" t="s">
        <v>44</v>
      </c>
      <c r="C1472" s="5">
        <v>6.7</v>
      </c>
    </row>
    <row r="1473" spans="1:3">
      <c r="A1473" s="2" t="s">
        <v>8046</v>
      </c>
      <c r="B1473" s="2" t="s">
        <v>44</v>
      </c>
      <c r="C1473" s="2">
        <v>6.7</v>
      </c>
    </row>
    <row r="1474" spans="1:3">
      <c r="A1474" s="5" t="s">
        <v>8050</v>
      </c>
      <c r="B1474" s="5" t="s">
        <v>44</v>
      </c>
      <c r="C1474" s="5">
        <v>6.7</v>
      </c>
    </row>
    <row r="1475" spans="1:3">
      <c r="A1475" s="2" t="s">
        <v>8054</v>
      </c>
      <c r="B1475" s="2" t="s">
        <v>44</v>
      </c>
      <c r="C1475" s="2">
        <v>6.7</v>
      </c>
    </row>
    <row r="1476" spans="1:3">
      <c r="A1476" s="5" t="s">
        <v>8058</v>
      </c>
      <c r="B1476" s="5" t="s">
        <v>44</v>
      </c>
      <c r="C1476" s="5">
        <v>6.7</v>
      </c>
    </row>
    <row r="1477" spans="1:3">
      <c r="A1477" s="2" t="s">
        <v>8062</v>
      </c>
      <c r="B1477" s="2" t="s">
        <v>44</v>
      </c>
      <c r="C1477" s="2">
        <v>6.7</v>
      </c>
    </row>
    <row r="1478" spans="1:3">
      <c r="A1478" s="5" t="s">
        <v>8065</v>
      </c>
      <c r="B1478" s="5" t="s">
        <v>44</v>
      </c>
      <c r="C1478" s="5">
        <v>6.7</v>
      </c>
    </row>
    <row r="1479" spans="1:3">
      <c r="A1479" s="2" t="s">
        <v>8069</v>
      </c>
      <c r="B1479" s="2" t="s">
        <v>44</v>
      </c>
      <c r="C1479" s="2">
        <v>6.7</v>
      </c>
    </row>
    <row r="1480" spans="1:3">
      <c r="A1480" s="5" t="s">
        <v>8074</v>
      </c>
      <c r="B1480" s="5" t="s">
        <v>44</v>
      </c>
      <c r="C1480" s="5">
        <v>6.7</v>
      </c>
    </row>
    <row r="1481" spans="1:3">
      <c r="A1481" s="2" t="s">
        <v>8078</v>
      </c>
      <c r="B1481" s="2" t="s">
        <v>44</v>
      </c>
      <c r="C1481" s="2">
        <v>6.7</v>
      </c>
    </row>
    <row r="1482" spans="1:3">
      <c r="A1482" s="5" t="s">
        <v>8082</v>
      </c>
      <c r="B1482" s="5" t="s">
        <v>44</v>
      </c>
      <c r="C1482" s="5">
        <v>6.7</v>
      </c>
    </row>
    <row r="1483" spans="1:3">
      <c r="A1483" s="2" t="s">
        <v>8086</v>
      </c>
      <c r="B1483" s="2" t="s">
        <v>44</v>
      </c>
      <c r="C1483" s="2">
        <v>6.7</v>
      </c>
    </row>
    <row r="1484" spans="1:3">
      <c r="A1484" s="5" t="s">
        <v>8089</v>
      </c>
      <c r="B1484" s="5" t="s">
        <v>44</v>
      </c>
      <c r="C1484" s="5">
        <v>6.7</v>
      </c>
    </row>
    <row r="1485" spans="1:3">
      <c r="A1485" s="2" t="s">
        <v>8094</v>
      </c>
      <c r="B1485" s="2" t="s">
        <v>44</v>
      </c>
      <c r="C1485" s="2">
        <v>6.7</v>
      </c>
    </row>
    <row r="1486" spans="1:3">
      <c r="A1486" s="5" t="s">
        <v>8098</v>
      </c>
      <c r="B1486" s="5" t="s">
        <v>44</v>
      </c>
      <c r="C1486" s="5">
        <v>6.7</v>
      </c>
    </row>
    <row r="1487" spans="1:3">
      <c r="A1487" s="2" t="s">
        <v>8102</v>
      </c>
      <c r="B1487" s="2" t="s">
        <v>44</v>
      </c>
      <c r="C1487" s="2">
        <v>6.7</v>
      </c>
    </row>
    <row r="1488" spans="1:3">
      <c r="A1488" s="5" t="s">
        <v>8106</v>
      </c>
      <c r="B1488" s="5" t="s">
        <v>44</v>
      </c>
      <c r="C1488" s="5">
        <v>6.7</v>
      </c>
    </row>
    <row r="1489" spans="1:3">
      <c r="A1489" s="2" t="s">
        <v>8109</v>
      </c>
      <c r="B1489" s="2" t="s">
        <v>44</v>
      </c>
      <c r="C1489" s="2">
        <v>6.7</v>
      </c>
    </row>
    <row r="1490" spans="1:3">
      <c r="A1490" s="5" t="s">
        <v>8114</v>
      </c>
      <c r="B1490" s="5" t="s">
        <v>44</v>
      </c>
      <c r="C1490" s="5">
        <v>6.7</v>
      </c>
    </row>
    <row r="1491" spans="1:3">
      <c r="A1491" s="2" t="s">
        <v>8118</v>
      </c>
      <c r="B1491" s="2" t="s">
        <v>44</v>
      </c>
      <c r="C1491" s="2">
        <v>6.7</v>
      </c>
    </row>
    <row r="1492" spans="1:3">
      <c r="A1492" s="5" t="s">
        <v>8122</v>
      </c>
      <c r="B1492" s="5" t="s">
        <v>44</v>
      </c>
      <c r="C1492" s="5">
        <v>6.7</v>
      </c>
    </row>
    <row r="1493" spans="1:3">
      <c r="A1493" s="2" t="s">
        <v>8127</v>
      </c>
      <c r="B1493" s="2" t="s">
        <v>44</v>
      </c>
      <c r="C1493" s="2">
        <v>6.7</v>
      </c>
    </row>
    <row r="1494" spans="1:3">
      <c r="A1494" s="5" t="s">
        <v>8132</v>
      </c>
      <c r="B1494" s="5" t="s">
        <v>44</v>
      </c>
      <c r="C1494" s="5">
        <v>6.7</v>
      </c>
    </row>
    <row r="1495" spans="1:3">
      <c r="A1495" s="5" t="s">
        <v>8140</v>
      </c>
      <c r="B1495" s="5" t="s">
        <v>44</v>
      </c>
      <c r="C1495" s="5">
        <v>6.7</v>
      </c>
    </row>
    <row r="1496" spans="1:3">
      <c r="A1496" s="2" t="s">
        <v>8144</v>
      </c>
      <c r="B1496" s="2" t="s">
        <v>44</v>
      </c>
      <c r="C1496" s="2">
        <v>6.7</v>
      </c>
    </row>
    <row r="1497" spans="1:3">
      <c r="A1497" s="5" t="s">
        <v>8147</v>
      </c>
      <c r="B1497" s="5" t="s">
        <v>44</v>
      </c>
      <c r="C1497" s="5">
        <v>6.7</v>
      </c>
    </row>
    <row r="1498" spans="1:3">
      <c r="A1498" s="2" t="s">
        <v>8150</v>
      </c>
      <c r="B1498" s="2" t="s">
        <v>44</v>
      </c>
      <c r="C1498" s="2">
        <v>6.7</v>
      </c>
    </row>
    <row r="1499" spans="1:3">
      <c r="A1499" s="5" t="s">
        <v>8153</v>
      </c>
      <c r="B1499" s="5" t="s">
        <v>44</v>
      </c>
      <c r="C1499" s="5">
        <v>6.7</v>
      </c>
    </row>
    <row r="1500" spans="1:3">
      <c r="A1500" s="2" t="s">
        <v>8156</v>
      </c>
      <c r="B1500" s="2" t="s">
        <v>44</v>
      </c>
      <c r="C1500" s="2">
        <v>6.7</v>
      </c>
    </row>
    <row r="1501" spans="1:3">
      <c r="A1501" s="5" t="s">
        <v>8161</v>
      </c>
      <c r="B1501" s="5" t="s">
        <v>44</v>
      </c>
      <c r="C1501" s="5">
        <v>6.7</v>
      </c>
    </row>
    <row r="1502" spans="1:3">
      <c r="A1502" s="2" t="s">
        <v>8165</v>
      </c>
      <c r="B1502" s="2" t="s">
        <v>44</v>
      </c>
      <c r="C1502" s="2">
        <v>6.7</v>
      </c>
    </row>
    <row r="1503" spans="1:3">
      <c r="A1503" s="5" t="s">
        <v>8170</v>
      </c>
      <c r="B1503" s="5" t="s">
        <v>44</v>
      </c>
      <c r="C1503" s="5">
        <v>6.7</v>
      </c>
    </row>
    <row r="1504" spans="1:3">
      <c r="A1504" s="2" t="s">
        <v>8174</v>
      </c>
      <c r="B1504" s="2" t="s">
        <v>44</v>
      </c>
      <c r="C1504" s="2">
        <v>6.7</v>
      </c>
    </row>
    <row r="1505" spans="1:3">
      <c r="A1505" s="5" t="s">
        <v>8178</v>
      </c>
      <c r="B1505" s="5" t="s">
        <v>44</v>
      </c>
      <c r="C1505" s="5">
        <v>6.7</v>
      </c>
    </row>
    <row r="1506" spans="1:3">
      <c r="A1506" s="2" t="s">
        <v>8182</v>
      </c>
      <c r="B1506" s="2" t="s">
        <v>44</v>
      </c>
      <c r="C1506" s="2">
        <v>6.7</v>
      </c>
    </row>
    <row r="1507" spans="1:3">
      <c r="A1507" s="5" t="s">
        <v>8187</v>
      </c>
      <c r="B1507" s="5" t="s">
        <v>44</v>
      </c>
      <c r="C1507" s="5">
        <v>6.7</v>
      </c>
    </row>
    <row r="1508" spans="1:3">
      <c r="A1508" s="2" t="s">
        <v>8190</v>
      </c>
      <c r="B1508" s="2" t="s">
        <v>44</v>
      </c>
      <c r="C1508" s="2">
        <v>6.7</v>
      </c>
    </row>
    <row r="1509" spans="1:3">
      <c r="A1509" s="5" t="s">
        <v>8193</v>
      </c>
      <c r="B1509" s="5" t="s">
        <v>44</v>
      </c>
      <c r="C1509" s="5">
        <v>6.7</v>
      </c>
    </row>
    <row r="1510" spans="1:3">
      <c r="A1510" s="2" t="s">
        <v>8197</v>
      </c>
      <c r="B1510" s="2" t="s">
        <v>44</v>
      </c>
      <c r="C1510" s="2">
        <v>6.7</v>
      </c>
    </row>
    <row r="1511" spans="1:3">
      <c r="A1511" s="5" t="s">
        <v>7953</v>
      </c>
      <c r="B1511" s="5" t="s">
        <v>44</v>
      </c>
      <c r="C1511" s="5">
        <v>6.7</v>
      </c>
    </row>
    <row r="1512" spans="1:3">
      <c r="A1512" s="2" t="s">
        <v>8200</v>
      </c>
      <c r="B1512" s="2" t="s">
        <v>44</v>
      </c>
      <c r="C1512" s="2">
        <v>6.7</v>
      </c>
    </row>
    <row r="1513" spans="1:3">
      <c r="A1513" s="5" t="s">
        <v>8204</v>
      </c>
      <c r="B1513" s="5" t="s">
        <v>44</v>
      </c>
      <c r="C1513" s="5">
        <v>6.7</v>
      </c>
    </row>
    <row r="1514" spans="1:3">
      <c r="A1514" s="2" t="s">
        <v>8208</v>
      </c>
      <c r="B1514" s="2" t="s">
        <v>44</v>
      </c>
      <c r="C1514" s="2">
        <v>6.7</v>
      </c>
    </row>
    <row r="1515" spans="1:3">
      <c r="A1515" s="5" t="s">
        <v>8212</v>
      </c>
      <c r="B1515" s="5" t="s">
        <v>44</v>
      </c>
      <c r="C1515" s="5">
        <v>6.7</v>
      </c>
    </row>
    <row r="1516" spans="1:3">
      <c r="A1516" s="2" t="s">
        <v>8217</v>
      </c>
      <c r="B1516" s="2" t="s">
        <v>44</v>
      </c>
      <c r="C1516" s="2">
        <v>6.7</v>
      </c>
    </row>
    <row r="1517" spans="1:3">
      <c r="A1517" s="5" t="s">
        <v>8221</v>
      </c>
      <c r="B1517" s="5" t="s">
        <v>44</v>
      </c>
      <c r="C1517" s="5">
        <v>6.7</v>
      </c>
    </row>
    <row r="1518" spans="1:3">
      <c r="A1518" s="2" t="s">
        <v>8224</v>
      </c>
      <c r="B1518" s="2" t="s">
        <v>44</v>
      </c>
      <c r="C1518" s="2">
        <v>6.7</v>
      </c>
    </row>
    <row r="1519" spans="1:3">
      <c r="A1519" s="5" t="s">
        <v>8228</v>
      </c>
      <c r="B1519" s="5" t="s">
        <v>44</v>
      </c>
      <c r="C1519" s="5">
        <v>6.7</v>
      </c>
    </row>
    <row r="1520" spans="1:3">
      <c r="A1520" s="2" t="s">
        <v>8231</v>
      </c>
      <c r="B1520" s="2" t="s">
        <v>44</v>
      </c>
      <c r="C1520" s="2">
        <v>6.7</v>
      </c>
    </row>
    <row r="1521" spans="1:3">
      <c r="A1521" s="5" t="s">
        <v>8234</v>
      </c>
      <c r="B1521" s="5" t="s">
        <v>44</v>
      </c>
      <c r="C1521" s="5">
        <v>6.7</v>
      </c>
    </row>
    <row r="1522" spans="1:3">
      <c r="A1522" s="2" t="s">
        <v>8239</v>
      </c>
      <c r="B1522" s="2" t="s">
        <v>44</v>
      </c>
      <c r="C1522" s="2">
        <v>6.7</v>
      </c>
    </row>
    <row r="1523" spans="1:3">
      <c r="A1523" s="5" t="s">
        <v>8243</v>
      </c>
      <c r="B1523" s="5" t="s">
        <v>44</v>
      </c>
      <c r="C1523" s="5">
        <v>6.7</v>
      </c>
    </row>
    <row r="1524" spans="1:3">
      <c r="A1524" s="2" t="s">
        <v>8246</v>
      </c>
      <c r="B1524" s="2" t="s">
        <v>44</v>
      </c>
      <c r="C1524" s="2">
        <v>6.7</v>
      </c>
    </row>
    <row r="1525" spans="1:3">
      <c r="A1525" s="5" t="s">
        <v>8249</v>
      </c>
      <c r="B1525" s="5" t="s">
        <v>44</v>
      </c>
      <c r="C1525" s="5">
        <v>6.7</v>
      </c>
    </row>
    <row r="1526" spans="1:3">
      <c r="A1526" s="2" t="s">
        <v>8252</v>
      </c>
      <c r="B1526" s="2" t="s">
        <v>44</v>
      </c>
      <c r="C1526" s="2">
        <v>6.7</v>
      </c>
    </row>
    <row r="1527" spans="1:3">
      <c r="A1527" s="5" t="s">
        <v>8258</v>
      </c>
      <c r="B1527" s="5" t="s">
        <v>44</v>
      </c>
      <c r="C1527" s="5">
        <v>6.7</v>
      </c>
    </row>
    <row r="1528" spans="1:3">
      <c r="A1528" s="2" t="s">
        <v>8263</v>
      </c>
      <c r="B1528" s="2" t="s">
        <v>44</v>
      </c>
      <c r="C1528" s="2">
        <v>6.7</v>
      </c>
    </row>
    <row r="1529" spans="1:3">
      <c r="A1529" s="5" t="s">
        <v>8267</v>
      </c>
      <c r="B1529" s="5" t="s">
        <v>44</v>
      </c>
      <c r="C1529" s="5">
        <v>6.7</v>
      </c>
    </row>
    <row r="1530" spans="1:3">
      <c r="A1530" s="2" t="s">
        <v>8271</v>
      </c>
      <c r="B1530" s="2" t="s">
        <v>44</v>
      </c>
      <c r="C1530" s="2">
        <v>6.7</v>
      </c>
    </row>
    <row r="1531" spans="1:3">
      <c r="A1531" s="5" t="s">
        <v>8276</v>
      </c>
      <c r="B1531" s="5" t="s">
        <v>44</v>
      </c>
      <c r="C1531" s="5">
        <v>6.7</v>
      </c>
    </row>
    <row r="1532" spans="1:3">
      <c r="A1532" s="2" t="s">
        <v>8280</v>
      </c>
      <c r="B1532" s="2" t="s">
        <v>44</v>
      </c>
      <c r="C1532" s="2">
        <v>6.7</v>
      </c>
    </row>
    <row r="1533" spans="1:3">
      <c r="A1533" s="5" t="s">
        <v>8284</v>
      </c>
      <c r="B1533" s="5" t="s">
        <v>44</v>
      </c>
      <c r="C1533" s="5">
        <v>6.7</v>
      </c>
    </row>
    <row r="1534" spans="1:3">
      <c r="A1534" s="2" t="s">
        <v>8288</v>
      </c>
      <c r="B1534" s="2" t="s">
        <v>44</v>
      </c>
      <c r="C1534" s="2">
        <v>6.7</v>
      </c>
    </row>
    <row r="1535" spans="1:3">
      <c r="A1535" s="5" t="s">
        <v>8292</v>
      </c>
      <c r="B1535" s="5" t="s">
        <v>44</v>
      </c>
      <c r="C1535" s="5">
        <v>6.7</v>
      </c>
    </row>
    <row r="1536" spans="1:3">
      <c r="A1536" s="2" t="s">
        <v>8296</v>
      </c>
      <c r="B1536" s="2" t="s">
        <v>44</v>
      </c>
      <c r="C1536" s="2">
        <v>6.7</v>
      </c>
    </row>
    <row r="1537" spans="1:3">
      <c r="A1537" s="5" t="s">
        <v>8300</v>
      </c>
      <c r="B1537" s="5" t="s">
        <v>44</v>
      </c>
      <c r="C1537" s="5">
        <v>6.7</v>
      </c>
    </row>
    <row r="1538" spans="1:3">
      <c r="A1538" s="2" t="s">
        <v>8305</v>
      </c>
      <c r="B1538" s="2" t="s">
        <v>44</v>
      </c>
      <c r="C1538" s="2">
        <v>6.7</v>
      </c>
    </row>
    <row r="1539" spans="1:3">
      <c r="A1539" s="5" t="s">
        <v>8310</v>
      </c>
      <c r="B1539" s="5" t="s">
        <v>44</v>
      </c>
      <c r="C1539" s="5">
        <v>6.7</v>
      </c>
    </row>
    <row r="1540" spans="1:3">
      <c r="A1540" s="5" t="s">
        <v>8320</v>
      </c>
      <c r="B1540" s="5" t="s">
        <v>44</v>
      </c>
      <c r="C1540" s="5">
        <v>6.7</v>
      </c>
    </row>
    <row r="1541" spans="1:3">
      <c r="A1541" s="2" t="s">
        <v>8323</v>
      </c>
      <c r="B1541" s="2" t="s">
        <v>44</v>
      </c>
      <c r="C1541" s="2">
        <v>6.7</v>
      </c>
    </row>
    <row r="1542" spans="1:3">
      <c r="A1542" s="5" t="s">
        <v>8327</v>
      </c>
      <c r="B1542" s="5" t="s">
        <v>44</v>
      </c>
      <c r="C1542" s="5">
        <v>6.7</v>
      </c>
    </row>
    <row r="1543" spans="1:3">
      <c r="A1543" s="2" t="s">
        <v>8333</v>
      </c>
      <c r="B1543" s="2" t="s">
        <v>44</v>
      </c>
      <c r="C1543" s="2">
        <v>6.7</v>
      </c>
    </row>
    <row r="1544" spans="1:3">
      <c r="A1544" s="5" t="s">
        <v>8338</v>
      </c>
      <c r="B1544" s="5" t="s">
        <v>44</v>
      </c>
      <c r="C1544" s="5">
        <v>6.7</v>
      </c>
    </row>
    <row r="1545" spans="1:3">
      <c r="A1545" s="2" t="s">
        <v>8344</v>
      </c>
      <c r="B1545" s="2" t="s">
        <v>44</v>
      </c>
      <c r="C1545" s="2">
        <v>6.7</v>
      </c>
    </row>
    <row r="1546" spans="1:3">
      <c r="A1546" s="5" t="s">
        <v>8348</v>
      </c>
      <c r="B1546" s="5" t="s">
        <v>44</v>
      </c>
      <c r="C1546" s="5">
        <v>6.7</v>
      </c>
    </row>
    <row r="1547" spans="1:3">
      <c r="A1547" s="2" t="s">
        <v>8354</v>
      </c>
      <c r="B1547" s="2" t="s">
        <v>44</v>
      </c>
      <c r="C1547" s="2">
        <v>6.7</v>
      </c>
    </row>
    <row r="1548" spans="1:3">
      <c r="A1548" s="5" t="s">
        <v>8358</v>
      </c>
      <c r="B1548" s="5" t="s">
        <v>44</v>
      </c>
      <c r="C1548" s="5">
        <v>6.7</v>
      </c>
    </row>
    <row r="1549" spans="1:3">
      <c r="A1549" s="2" t="s">
        <v>8363</v>
      </c>
      <c r="B1549" s="2" t="s">
        <v>44</v>
      </c>
      <c r="C1549" s="2">
        <v>6.7</v>
      </c>
    </row>
    <row r="1550" spans="1:3">
      <c r="A1550" s="5" t="s">
        <v>8369</v>
      </c>
      <c r="B1550" s="5" t="s">
        <v>44</v>
      </c>
      <c r="C1550" s="5">
        <v>6.7</v>
      </c>
    </row>
    <row r="1551" spans="1:3">
      <c r="A1551" s="2" t="s">
        <v>8373</v>
      </c>
      <c r="B1551" s="2" t="s">
        <v>44</v>
      </c>
      <c r="C1551" s="2">
        <v>6.7</v>
      </c>
    </row>
    <row r="1552" spans="1:3">
      <c r="A1552" s="5" t="s">
        <v>8380</v>
      </c>
      <c r="B1552" s="5" t="s">
        <v>44</v>
      </c>
      <c r="C1552" s="5">
        <v>6.7</v>
      </c>
    </row>
    <row r="1553" spans="1:3">
      <c r="A1553" s="2" t="s">
        <v>8385</v>
      </c>
      <c r="B1553" s="2" t="s">
        <v>44</v>
      </c>
      <c r="C1553" s="2">
        <v>6.7</v>
      </c>
    </row>
    <row r="1554" spans="1:3">
      <c r="A1554" s="5" t="s">
        <v>8389</v>
      </c>
      <c r="B1554" s="5" t="s">
        <v>44</v>
      </c>
      <c r="C1554" s="5">
        <v>6.7</v>
      </c>
    </row>
    <row r="1555" spans="1:3">
      <c r="A1555" s="2" t="s">
        <v>8392</v>
      </c>
      <c r="B1555" s="2" t="s">
        <v>44</v>
      </c>
      <c r="C1555" s="2">
        <v>6.7</v>
      </c>
    </row>
    <row r="1556" spans="1:3">
      <c r="A1556" s="5" t="s">
        <v>8396</v>
      </c>
      <c r="B1556" s="5" t="s">
        <v>44</v>
      </c>
      <c r="C1556" s="5">
        <v>6.7</v>
      </c>
    </row>
    <row r="1557" spans="1:3">
      <c r="A1557" s="2" t="s">
        <v>8401</v>
      </c>
      <c r="B1557" s="2" t="s">
        <v>44</v>
      </c>
      <c r="C1557" s="2">
        <v>6.7</v>
      </c>
    </row>
    <row r="1558" spans="1:3">
      <c r="A1558" s="5" t="s">
        <v>8408</v>
      </c>
      <c r="B1558" s="5" t="s">
        <v>44</v>
      </c>
      <c r="C1558" s="5">
        <v>6.7</v>
      </c>
    </row>
    <row r="1559" spans="1:3">
      <c r="A1559" s="2" t="s">
        <v>8412</v>
      </c>
      <c r="B1559" s="2" t="s">
        <v>44</v>
      </c>
      <c r="C1559" s="2">
        <v>6.7</v>
      </c>
    </row>
    <row r="1560" spans="1:3">
      <c r="A1560" s="5" t="s">
        <v>8418</v>
      </c>
      <c r="B1560" s="5" t="s">
        <v>44</v>
      </c>
      <c r="C1560" s="5">
        <v>6.7</v>
      </c>
    </row>
    <row r="1561" spans="1:3">
      <c r="A1561" s="2" t="s">
        <v>8421</v>
      </c>
      <c r="B1561" s="2" t="s">
        <v>44</v>
      </c>
      <c r="C1561" s="2">
        <v>6.7</v>
      </c>
    </row>
    <row r="1562" spans="1:3">
      <c r="A1562" s="5" t="s">
        <v>8425</v>
      </c>
      <c r="B1562" s="5" t="s">
        <v>44</v>
      </c>
      <c r="C1562" s="5">
        <v>6.7</v>
      </c>
    </row>
    <row r="1563" spans="1:3">
      <c r="A1563" s="2" t="s">
        <v>8430</v>
      </c>
      <c r="B1563" s="2" t="s">
        <v>44</v>
      </c>
      <c r="C1563" s="2">
        <v>6.7</v>
      </c>
    </row>
    <row r="1564" spans="1:3">
      <c r="A1564" s="5" t="s">
        <v>8434</v>
      </c>
      <c r="B1564" s="5" t="s">
        <v>44</v>
      </c>
      <c r="C1564" s="5">
        <v>6.7</v>
      </c>
    </row>
    <row r="1565" spans="1:3">
      <c r="A1565" s="2" t="s">
        <v>8439</v>
      </c>
      <c r="B1565" s="2" t="s">
        <v>44</v>
      </c>
      <c r="C1565" s="2">
        <v>6.7</v>
      </c>
    </row>
    <row r="1566" spans="1:3">
      <c r="A1566" s="5" t="s">
        <v>8443</v>
      </c>
      <c r="B1566" s="5" t="s">
        <v>44</v>
      </c>
      <c r="C1566" s="5">
        <v>6.7</v>
      </c>
    </row>
    <row r="1567" spans="1:3">
      <c r="A1567" s="2" t="s">
        <v>8447</v>
      </c>
      <c r="B1567" s="2" t="s">
        <v>44</v>
      </c>
      <c r="C1567" s="2">
        <v>6.7</v>
      </c>
    </row>
    <row r="1568" spans="1:3">
      <c r="A1568" s="5" t="s">
        <v>8453</v>
      </c>
      <c r="B1568" s="5" t="s">
        <v>44</v>
      </c>
      <c r="C1568" s="5">
        <v>6.7</v>
      </c>
    </row>
    <row r="1569" spans="1:3">
      <c r="A1569" s="2" t="s">
        <v>8458</v>
      </c>
      <c r="B1569" s="2" t="s">
        <v>44</v>
      </c>
      <c r="C1569" s="2">
        <v>6.7</v>
      </c>
    </row>
    <row r="1570" spans="1:3">
      <c r="A1570" s="5" t="s">
        <v>8463</v>
      </c>
      <c r="B1570" s="5" t="s">
        <v>44</v>
      </c>
      <c r="C1570" s="5">
        <v>6.7</v>
      </c>
    </row>
    <row r="1571" spans="1:3">
      <c r="A1571" s="2" t="s">
        <v>7987</v>
      </c>
      <c r="B1571" s="2" t="s">
        <v>44</v>
      </c>
      <c r="C1571" s="2">
        <v>6.7</v>
      </c>
    </row>
    <row r="1572" spans="1:3">
      <c r="A1572" s="5" t="s">
        <v>8468</v>
      </c>
      <c r="B1572" s="5" t="s">
        <v>44</v>
      </c>
      <c r="C1572" s="5">
        <v>6.7</v>
      </c>
    </row>
    <row r="1573" spans="1:3">
      <c r="A1573" s="2" t="s">
        <v>8472</v>
      </c>
      <c r="B1573" s="2" t="s">
        <v>44</v>
      </c>
      <c r="C1573" s="2">
        <v>6.7</v>
      </c>
    </row>
    <row r="1574" spans="1:3">
      <c r="A1574" s="5" t="s">
        <v>8477</v>
      </c>
      <c r="B1574" s="5" t="s">
        <v>44</v>
      </c>
      <c r="C1574" s="5">
        <v>6.7</v>
      </c>
    </row>
    <row r="1575" spans="1:3">
      <c r="A1575" s="2" t="s">
        <v>8482</v>
      </c>
      <c r="B1575" s="2" t="s">
        <v>44</v>
      </c>
      <c r="C1575" s="2">
        <v>6.7</v>
      </c>
    </row>
    <row r="1576" spans="1:3">
      <c r="A1576" s="5" t="s">
        <v>8487</v>
      </c>
      <c r="B1576" s="5" t="s">
        <v>44</v>
      </c>
      <c r="C1576" s="5">
        <v>6.7</v>
      </c>
    </row>
    <row r="1577" spans="1:3">
      <c r="A1577" s="2" t="s">
        <v>8492</v>
      </c>
      <c r="B1577" s="2" t="s">
        <v>44</v>
      </c>
      <c r="C1577" s="2">
        <v>6.7</v>
      </c>
    </row>
    <row r="1578" spans="1:3">
      <c r="A1578" s="5" t="s">
        <v>8497</v>
      </c>
      <c r="B1578" s="5" t="s">
        <v>44</v>
      </c>
      <c r="C1578" s="5">
        <v>6.7</v>
      </c>
    </row>
    <row r="1579" spans="1:3">
      <c r="A1579" s="2" t="s">
        <v>8503</v>
      </c>
      <c r="B1579" s="2" t="s">
        <v>44</v>
      </c>
      <c r="C1579" s="2">
        <v>6.7</v>
      </c>
    </row>
    <row r="1580" spans="1:3">
      <c r="A1580" s="5" t="s">
        <v>8507</v>
      </c>
      <c r="B1580" s="5" t="s">
        <v>44</v>
      </c>
      <c r="C1580" s="5">
        <v>6.7</v>
      </c>
    </row>
    <row r="1581" spans="1:3">
      <c r="A1581" s="2" t="s">
        <v>8513</v>
      </c>
      <c r="B1581" s="2" t="s">
        <v>44</v>
      </c>
      <c r="C1581" s="2">
        <v>6.7</v>
      </c>
    </row>
    <row r="1582" spans="1:3">
      <c r="A1582" s="5" t="s">
        <v>8519</v>
      </c>
      <c r="B1582" s="5" t="s">
        <v>44</v>
      </c>
      <c r="C1582" s="5">
        <v>6.7</v>
      </c>
    </row>
    <row r="1583" spans="1:3">
      <c r="A1583" s="2" t="s">
        <v>8524</v>
      </c>
      <c r="B1583" s="2" t="s">
        <v>44</v>
      </c>
      <c r="C1583" s="2">
        <v>6.7</v>
      </c>
    </row>
    <row r="1584" spans="1:3">
      <c r="A1584" s="2" t="s">
        <v>8535</v>
      </c>
      <c r="B1584" s="2" t="s">
        <v>44</v>
      </c>
      <c r="C1584" s="2">
        <v>6.7</v>
      </c>
    </row>
    <row r="1585" spans="1:3">
      <c r="A1585" s="5" t="s">
        <v>8539</v>
      </c>
      <c r="B1585" s="5" t="s">
        <v>44</v>
      </c>
      <c r="C1585" s="5">
        <v>6.7</v>
      </c>
    </row>
    <row r="1586" spans="1:3">
      <c r="A1586" s="2" t="s">
        <v>8545</v>
      </c>
      <c r="B1586" s="2" t="s">
        <v>44</v>
      </c>
      <c r="C1586" s="2">
        <v>6.7</v>
      </c>
    </row>
    <row r="1587" spans="1:3">
      <c r="A1587" s="5" t="s">
        <v>8549</v>
      </c>
      <c r="B1587" s="5" t="s">
        <v>44</v>
      </c>
      <c r="C1587" s="5">
        <v>6.7</v>
      </c>
    </row>
    <row r="1588" spans="1:3">
      <c r="A1588" s="2" t="s">
        <v>8554</v>
      </c>
      <c r="B1588" s="2" t="s">
        <v>44</v>
      </c>
      <c r="C1588" s="2">
        <v>6.7</v>
      </c>
    </row>
    <row r="1589" spans="1:3">
      <c r="A1589" s="5" t="s">
        <v>8559</v>
      </c>
      <c r="B1589" s="5" t="s">
        <v>44</v>
      </c>
      <c r="C1589" s="5">
        <v>6.7</v>
      </c>
    </row>
    <row r="1590" spans="1:3">
      <c r="A1590" s="2" t="s">
        <v>8565</v>
      </c>
      <c r="B1590" s="2" t="s">
        <v>44</v>
      </c>
      <c r="C1590" s="2">
        <v>6.7</v>
      </c>
    </row>
    <row r="1591" spans="1:3">
      <c r="A1591" s="5" t="s">
        <v>8571</v>
      </c>
      <c r="B1591" s="5" t="s">
        <v>44</v>
      </c>
      <c r="C1591" s="5">
        <v>6.7</v>
      </c>
    </row>
    <row r="1592" spans="1:3">
      <c r="A1592" s="2" t="s">
        <v>8576</v>
      </c>
      <c r="B1592" s="2" t="s">
        <v>44</v>
      </c>
      <c r="C1592" s="2">
        <v>6.7</v>
      </c>
    </row>
    <row r="1593" spans="1:3">
      <c r="A1593" s="5" t="s">
        <v>8582</v>
      </c>
      <c r="B1593" s="5" t="s">
        <v>44</v>
      </c>
      <c r="C1593" s="5">
        <v>6.7</v>
      </c>
    </row>
    <row r="1594" spans="1:3">
      <c r="A1594" s="2" t="s">
        <v>8588</v>
      </c>
      <c r="B1594" s="2" t="s">
        <v>44</v>
      </c>
      <c r="C1594" s="2">
        <v>6.7</v>
      </c>
    </row>
    <row r="1595" spans="1:3">
      <c r="A1595" s="5" t="s">
        <v>8592</v>
      </c>
      <c r="B1595" s="5" t="s">
        <v>44</v>
      </c>
      <c r="C1595" s="5">
        <v>6.7</v>
      </c>
    </row>
    <row r="1596" spans="1:3">
      <c r="A1596" s="2" t="s">
        <v>8596</v>
      </c>
      <c r="B1596" s="2" t="s">
        <v>44</v>
      </c>
      <c r="C1596" s="2">
        <v>6.7</v>
      </c>
    </row>
    <row r="1597" spans="1:3">
      <c r="A1597" s="5" t="s">
        <v>8600</v>
      </c>
      <c r="B1597" s="5" t="s">
        <v>44</v>
      </c>
      <c r="C1597" s="5">
        <v>6.7</v>
      </c>
    </row>
    <row r="1598" spans="1:3">
      <c r="A1598" s="2" t="s">
        <v>8603</v>
      </c>
      <c r="B1598" s="2" t="s">
        <v>44</v>
      </c>
      <c r="C1598" s="2">
        <v>6.7</v>
      </c>
    </row>
    <row r="1599" spans="1:3">
      <c r="A1599" s="5" t="s">
        <v>8610</v>
      </c>
      <c r="B1599" s="5" t="s">
        <v>44</v>
      </c>
      <c r="C1599" s="5">
        <v>6.7</v>
      </c>
    </row>
    <row r="1600" spans="1:3">
      <c r="A1600" s="2" t="s">
        <v>8231</v>
      </c>
      <c r="B1600" s="2" t="s">
        <v>44</v>
      </c>
      <c r="C1600" s="2">
        <v>6.7</v>
      </c>
    </row>
    <row r="1601" spans="1:3">
      <c r="A1601" s="5" t="s">
        <v>8617</v>
      </c>
      <c r="B1601" s="5" t="s">
        <v>44</v>
      </c>
      <c r="C1601" s="5">
        <v>6.7</v>
      </c>
    </row>
    <row r="1602" spans="1:3">
      <c r="A1602" s="2" t="s">
        <v>8623</v>
      </c>
      <c r="B1602" s="2" t="s">
        <v>44</v>
      </c>
      <c r="C1602" s="2">
        <v>6.7</v>
      </c>
    </row>
    <row r="1603" spans="1:3">
      <c r="A1603" s="5" t="s">
        <v>8629</v>
      </c>
      <c r="B1603" s="5" t="s">
        <v>44</v>
      </c>
      <c r="C1603" s="5">
        <v>6.7</v>
      </c>
    </row>
    <row r="1604" spans="1:3">
      <c r="A1604" s="2" t="s">
        <v>8635</v>
      </c>
      <c r="B1604" s="2" t="s">
        <v>44</v>
      </c>
      <c r="C1604" s="2">
        <v>6.7</v>
      </c>
    </row>
    <row r="1605" spans="1:3">
      <c r="A1605" s="5" t="s">
        <v>8641</v>
      </c>
      <c r="B1605" s="5" t="s">
        <v>44</v>
      </c>
      <c r="C1605" s="5">
        <v>6.7</v>
      </c>
    </row>
    <row r="1606" spans="1:3">
      <c r="A1606" s="2" t="s">
        <v>8647</v>
      </c>
      <c r="B1606" s="2" t="s">
        <v>44</v>
      </c>
      <c r="C1606" s="2">
        <v>6.7</v>
      </c>
    </row>
    <row r="1607" spans="1:3">
      <c r="A1607" s="2" t="s">
        <v>8657</v>
      </c>
      <c r="B1607" s="2" t="s">
        <v>44</v>
      </c>
      <c r="C1607" s="2">
        <v>6.7</v>
      </c>
    </row>
    <row r="1608" spans="1:3">
      <c r="A1608" s="5" t="s">
        <v>8661</v>
      </c>
      <c r="B1608" s="5" t="s">
        <v>44</v>
      </c>
      <c r="C1608" s="5">
        <v>6.7</v>
      </c>
    </row>
    <row r="1609" spans="1:3">
      <c r="A1609" s="2" t="s">
        <v>8032</v>
      </c>
      <c r="B1609" s="2" t="s">
        <v>44</v>
      </c>
      <c r="C1609" s="2">
        <v>6.7</v>
      </c>
    </row>
    <row r="1610" spans="1:3">
      <c r="A1610" s="5" t="s">
        <v>7987</v>
      </c>
      <c r="B1610" s="5" t="s">
        <v>44</v>
      </c>
      <c r="C1610" s="5">
        <v>6.7</v>
      </c>
    </row>
    <row r="1611" spans="1:3">
      <c r="A1611" s="2" t="s">
        <v>8667</v>
      </c>
      <c r="B1611" s="2" t="s">
        <v>44</v>
      </c>
      <c r="C1611" s="2">
        <v>6.7</v>
      </c>
    </row>
    <row r="1612" spans="1:3">
      <c r="A1612" s="5" t="s">
        <v>8671</v>
      </c>
      <c r="B1612" s="5" t="s">
        <v>44</v>
      </c>
      <c r="C1612" s="5">
        <v>6.7</v>
      </c>
    </row>
    <row r="1613" spans="1:3">
      <c r="A1613" s="2" t="s">
        <v>8677</v>
      </c>
      <c r="B1613" s="2" t="s">
        <v>44</v>
      </c>
      <c r="C1613" s="2">
        <v>6.7</v>
      </c>
    </row>
    <row r="1614" spans="1:3">
      <c r="A1614" s="5" t="s">
        <v>8683</v>
      </c>
      <c r="B1614" s="5" t="s">
        <v>44</v>
      </c>
      <c r="C1614" s="5">
        <v>6.7</v>
      </c>
    </row>
    <row r="1615" spans="1:3">
      <c r="A1615" s="2" t="s">
        <v>8690</v>
      </c>
      <c r="B1615" s="2" t="s">
        <v>44</v>
      </c>
      <c r="C1615" s="2">
        <v>6.7</v>
      </c>
    </row>
    <row r="1616" spans="1:3">
      <c r="A1616" s="5" t="s">
        <v>8695</v>
      </c>
      <c r="B1616" s="5" t="s">
        <v>44</v>
      </c>
      <c r="C1616" s="5">
        <v>6.7</v>
      </c>
    </row>
    <row r="1617" spans="1:3">
      <c r="A1617" s="2" t="s">
        <v>8700</v>
      </c>
      <c r="B1617" s="2" t="s">
        <v>44</v>
      </c>
      <c r="C1617" s="2">
        <v>6.6</v>
      </c>
    </row>
    <row r="1618" spans="1:3">
      <c r="A1618" s="5" t="s">
        <v>8704</v>
      </c>
      <c r="B1618" s="5" t="s">
        <v>44</v>
      </c>
      <c r="C1618" s="5">
        <v>6.6</v>
      </c>
    </row>
    <row r="1619" spans="1:3">
      <c r="A1619" s="2" t="s">
        <v>8707</v>
      </c>
      <c r="B1619" s="2" t="s">
        <v>44</v>
      </c>
      <c r="C1619" s="2">
        <v>6.6</v>
      </c>
    </row>
    <row r="1620" spans="1:3">
      <c r="A1620" s="5" t="s">
        <v>8710</v>
      </c>
      <c r="B1620" s="5" t="s">
        <v>44</v>
      </c>
      <c r="C1620" s="5">
        <v>6.6</v>
      </c>
    </row>
    <row r="1621" spans="1:3">
      <c r="A1621" s="2" t="s">
        <v>8714</v>
      </c>
      <c r="B1621" s="2" t="s">
        <v>44</v>
      </c>
      <c r="C1621" s="2">
        <v>6.6</v>
      </c>
    </row>
    <row r="1622" spans="1:3">
      <c r="A1622" s="5" t="s">
        <v>8719</v>
      </c>
      <c r="B1622" s="5" t="s">
        <v>44</v>
      </c>
      <c r="C1622" s="5">
        <v>6.6</v>
      </c>
    </row>
    <row r="1623" spans="1:3">
      <c r="A1623" s="2" t="s">
        <v>8723</v>
      </c>
      <c r="B1623" s="2" t="s">
        <v>44</v>
      </c>
      <c r="C1623" s="2">
        <v>6.6</v>
      </c>
    </row>
    <row r="1624" spans="1:3">
      <c r="A1624" s="5" t="s">
        <v>8726</v>
      </c>
      <c r="B1624" s="5" t="s">
        <v>44</v>
      </c>
      <c r="C1624" s="5">
        <v>6.6</v>
      </c>
    </row>
    <row r="1625" spans="1:3">
      <c r="A1625" s="2" t="s">
        <v>8730</v>
      </c>
      <c r="B1625" s="2" t="s">
        <v>44</v>
      </c>
      <c r="C1625" s="2">
        <v>6.6</v>
      </c>
    </row>
    <row r="1626" spans="1:3">
      <c r="A1626" s="5" t="s">
        <v>8734</v>
      </c>
      <c r="B1626" s="5" t="s">
        <v>44</v>
      </c>
      <c r="C1626" s="5">
        <v>6.6</v>
      </c>
    </row>
    <row r="1627" spans="1:3">
      <c r="A1627" s="2" t="s">
        <v>8739</v>
      </c>
      <c r="B1627" s="2" t="s">
        <v>44</v>
      </c>
      <c r="C1627" s="2">
        <v>6.6</v>
      </c>
    </row>
    <row r="1628" spans="1:3">
      <c r="A1628" s="5" t="s">
        <v>8743</v>
      </c>
      <c r="B1628" s="5" t="s">
        <v>44</v>
      </c>
      <c r="C1628" s="5">
        <v>6.6</v>
      </c>
    </row>
    <row r="1629" spans="1:3">
      <c r="A1629" s="2" t="s">
        <v>8748</v>
      </c>
      <c r="B1629" s="2" t="s">
        <v>44</v>
      </c>
      <c r="C1629" s="2">
        <v>6.6</v>
      </c>
    </row>
    <row r="1630" spans="1:3">
      <c r="A1630" s="5" t="s">
        <v>8752</v>
      </c>
      <c r="B1630" s="5" t="s">
        <v>44</v>
      </c>
      <c r="C1630" s="5">
        <v>6.6</v>
      </c>
    </row>
    <row r="1631" spans="1:3">
      <c r="A1631" s="2" t="s">
        <v>8755</v>
      </c>
      <c r="B1631" s="2" t="s">
        <v>44</v>
      </c>
      <c r="C1631" s="2">
        <v>6.6</v>
      </c>
    </row>
    <row r="1632" spans="1:3">
      <c r="A1632" s="5" t="s">
        <v>8758</v>
      </c>
      <c r="B1632" s="5" t="s">
        <v>44</v>
      </c>
      <c r="C1632" s="5">
        <v>6.6</v>
      </c>
    </row>
    <row r="1633" spans="1:3">
      <c r="A1633" s="2" t="s">
        <v>8763</v>
      </c>
      <c r="B1633" s="2" t="s">
        <v>44</v>
      </c>
      <c r="C1633" s="2">
        <v>6.6</v>
      </c>
    </row>
    <row r="1634" spans="1:3">
      <c r="A1634" s="5" t="s">
        <v>8768</v>
      </c>
      <c r="B1634" s="5" t="s">
        <v>44</v>
      </c>
      <c r="C1634" s="5">
        <v>6.6</v>
      </c>
    </row>
    <row r="1635" spans="1:3">
      <c r="A1635" s="2" t="s">
        <v>8772</v>
      </c>
      <c r="B1635" s="2" t="s">
        <v>44</v>
      </c>
      <c r="C1635" s="2">
        <v>6.6</v>
      </c>
    </row>
    <row r="1636" spans="1:3">
      <c r="A1636" s="5" t="s">
        <v>8775</v>
      </c>
      <c r="B1636" s="5" t="s">
        <v>44</v>
      </c>
      <c r="C1636" s="5">
        <v>6.6</v>
      </c>
    </row>
    <row r="1637" spans="1:3">
      <c r="A1637" s="2" t="s">
        <v>8778</v>
      </c>
      <c r="B1637" s="2" t="s">
        <v>44</v>
      </c>
      <c r="C1637" s="2">
        <v>6.6</v>
      </c>
    </row>
    <row r="1638" spans="1:3">
      <c r="A1638" s="5" t="s">
        <v>8782</v>
      </c>
      <c r="B1638" s="5" t="s">
        <v>44</v>
      </c>
      <c r="C1638" s="5">
        <v>6.6</v>
      </c>
    </row>
    <row r="1639" spans="1:3">
      <c r="A1639" s="2" t="s">
        <v>8785</v>
      </c>
      <c r="B1639" s="2" t="s">
        <v>44</v>
      </c>
      <c r="C1639" s="2">
        <v>6.6</v>
      </c>
    </row>
    <row r="1640" spans="1:3">
      <c r="A1640" s="5" t="s">
        <v>8789</v>
      </c>
      <c r="B1640" s="5" t="s">
        <v>44</v>
      </c>
      <c r="C1640" s="5">
        <v>6.6</v>
      </c>
    </row>
    <row r="1641" spans="1:3">
      <c r="A1641" s="2" t="s">
        <v>8793</v>
      </c>
      <c r="B1641" s="2" t="s">
        <v>44</v>
      </c>
      <c r="C1641" s="2">
        <v>6.6</v>
      </c>
    </row>
    <row r="1642" spans="1:3">
      <c r="A1642" s="5" t="s">
        <v>8798</v>
      </c>
      <c r="B1642" s="5" t="s">
        <v>44</v>
      </c>
      <c r="C1642" s="5">
        <v>6.6</v>
      </c>
    </row>
    <row r="1643" spans="1:3">
      <c r="A1643" s="2" t="s">
        <v>8802</v>
      </c>
      <c r="B1643" s="2" t="s">
        <v>44</v>
      </c>
      <c r="C1643" s="2">
        <v>6.6</v>
      </c>
    </row>
    <row r="1644" spans="1:3">
      <c r="A1644" s="5" t="s">
        <v>8805</v>
      </c>
      <c r="B1644" s="5" t="s">
        <v>44</v>
      </c>
      <c r="C1644" s="5">
        <v>6.6</v>
      </c>
    </row>
    <row r="1645" spans="1:3">
      <c r="A1645" s="2" t="s">
        <v>8808</v>
      </c>
      <c r="B1645" s="2" t="s">
        <v>44</v>
      </c>
      <c r="C1645" s="2">
        <v>6.6</v>
      </c>
    </row>
    <row r="1646" spans="1:3">
      <c r="A1646" s="5" t="s">
        <v>8811</v>
      </c>
      <c r="B1646" s="5" t="s">
        <v>44</v>
      </c>
      <c r="C1646" s="5">
        <v>6.6</v>
      </c>
    </row>
    <row r="1647" spans="1:3">
      <c r="A1647" s="2" t="s">
        <v>8815</v>
      </c>
      <c r="B1647" s="2" t="s">
        <v>44</v>
      </c>
      <c r="C1647" s="2">
        <v>6.6</v>
      </c>
    </row>
    <row r="1648" spans="1:3">
      <c r="A1648" s="5" t="s">
        <v>8818</v>
      </c>
      <c r="B1648" s="5" t="s">
        <v>44</v>
      </c>
      <c r="C1648" s="5">
        <v>6.6</v>
      </c>
    </row>
    <row r="1649" spans="1:3">
      <c r="A1649" s="2" t="s">
        <v>8821</v>
      </c>
      <c r="B1649" s="2" t="s">
        <v>44</v>
      </c>
      <c r="C1649" s="2">
        <v>6.6</v>
      </c>
    </row>
    <row r="1650" spans="1:3">
      <c r="A1650" s="5" t="s">
        <v>8824</v>
      </c>
      <c r="B1650" s="5" t="s">
        <v>44</v>
      </c>
      <c r="C1650" s="5">
        <v>6.6</v>
      </c>
    </row>
    <row r="1651" spans="1:3">
      <c r="A1651" s="2" t="s">
        <v>8829</v>
      </c>
      <c r="B1651" s="2" t="s">
        <v>44</v>
      </c>
      <c r="C1651" s="2">
        <v>6.6</v>
      </c>
    </row>
    <row r="1652" spans="1:3">
      <c r="A1652" s="5" t="s">
        <v>8833</v>
      </c>
      <c r="B1652" s="5" t="s">
        <v>44</v>
      </c>
      <c r="C1652" s="5">
        <v>6.6</v>
      </c>
    </row>
    <row r="1653" spans="1:3">
      <c r="A1653" s="2" t="s">
        <v>8837</v>
      </c>
      <c r="B1653" s="2" t="s">
        <v>44</v>
      </c>
      <c r="C1653" s="2">
        <v>6.6</v>
      </c>
    </row>
    <row r="1654" spans="1:3">
      <c r="A1654" s="5" t="s">
        <v>8841</v>
      </c>
      <c r="B1654" s="5" t="s">
        <v>44</v>
      </c>
      <c r="C1654" s="5">
        <v>6.6</v>
      </c>
    </row>
    <row r="1655" spans="1:3">
      <c r="A1655" s="2" t="s">
        <v>8846</v>
      </c>
      <c r="B1655" s="2" t="s">
        <v>44</v>
      </c>
      <c r="C1655" s="2">
        <v>6.6</v>
      </c>
    </row>
    <row r="1656" spans="1:3">
      <c r="A1656" s="5" t="s">
        <v>8849</v>
      </c>
      <c r="B1656" s="5" t="s">
        <v>44</v>
      </c>
      <c r="C1656" s="5">
        <v>6.6</v>
      </c>
    </row>
    <row r="1657" spans="1:3">
      <c r="A1657" s="2" t="s">
        <v>8854</v>
      </c>
      <c r="B1657" s="2" t="s">
        <v>44</v>
      </c>
      <c r="C1657" s="2">
        <v>6.6</v>
      </c>
    </row>
    <row r="1658" spans="1:3">
      <c r="A1658" s="5" t="s">
        <v>8859</v>
      </c>
      <c r="B1658" s="5" t="s">
        <v>44</v>
      </c>
      <c r="C1658" s="5">
        <v>6.6</v>
      </c>
    </row>
    <row r="1659" spans="1:3">
      <c r="A1659" s="2" t="s">
        <v>8862</v>
      </c>
      <c r="B1659" s="2" t="s">
        <v>44</v>
      </c>
      <c r="C1659" s="2">
        <v>6.6</v>
      </c>
    </row>
    <row r="1660" spans="1:3">
      <c r="A1660" s="5" t="s">
        <v>8865</v>
      </c>
      <c r="B1660" s="5" t="s">
        <v>44</v>
      </c>
      <c r="C1660" s="5">
        <v>6.6</v>
      </c>
    </row>
    <row r="1661" spans="1:3">
      <c r="A1661" s="2" t="s">
        <v>8869</v>
      </c>
      <c r="B1661" s="2" t="s">
        <v>44</v>
      </c>
      <c r="C1661" s="2">
        <v>6.6</v>
      </c>
    </row>
    <row r="1662" spans="1:3">
      <c r="A1662" s="5" t="s">
        <v>8873</v>
      </c>
      <c r="B1662" s="5" t="s">
        <v>44</v>
      </c>
      <c r="C1662" s="5">
        <v>6.6</v>
      </c>
    </row>
    <row r="1663" spans="1:3">
      <c r="A1663" s="2" t="s">
        <v>8876</v>
      </c>
      <c r="B1663" s="2" t="s">
        <v>44</v>
      </c>
      <c r="C1663" s="2">
        <v>6.6</v>
      </c>
    </row>
    <row r="1664" spans="1:3">
      <c r="A1664" s="5" t="s">
        <v>8880</v>
      </c>
      <c r="B1664" s="5" t="s">
        <v>44</v>
      </c>
      <c r="C1664" s="5">
        <v>6.6</v>
      </c>
    </row>
    <row r="1665" spans="1:3">
      <c r="A1665" s="2" t="s">
        <v>8883</v>
      </c>
      <c r="B1665" s="2" t="s">
        <v>44</v>
      </c>
      <c r="C1665" s="2">
        <v>6.6</v>
      </c>
    </row>
    <row r="1666" spans="1:3">
      <c r="A1666" s="5" t="s">
        <v>8886</v>
      </c>
      <c r="B1666" s="5" t="s">
        <v>44</v>
      </c>
      <c r="C1666" s="5">
        <v>6.6</v>
      </c>
    </row>
    <row r="1667" spans="1:3">
      <c r="A1667" s="2" t="s">
        <v>8890</v>
      </c>
      <c r="B1667" s="2" t="s">
        <v>44</v>
      </c>
      <c r="C1667" s="2">
        <v>6.6</v>
      </c>
    </row>
    <row r="1668" spans="1:3">
      <c r="A1668" s="5" t="s">
        <v>8894</v>
      </c>
      <c r="B1668" s="5" t="s">
        <v>44</v>
      </c>
      <c r="C1668" s="5">
        <v>6.6</v>
      </c>
    </row>
    <row r="1669" spans="1:3">
      <c r="A1669" s="2" t="s">
        <v>8899</v>
      </c>
      <c r="B1669" s="2" t="s">
        <v>44</v>
      </c>
      <c r="C1669" s="2">
        <v>6.6</v>
      </c>
    </row>
    <row r="1670" spans="1:3">
      <c r="A1670" s="5" t="s">
        <v>8903</v>
      </c>
      <c r="B1670" s="5" t="s">
        <v>44</v>
      </c>
      <c r="C1670" s="5">
        <v>6.6</v>
      </c>
    </row>
    <row r="1671" spans="1:3">
      <c r="A1671" s="2" t="s">
        <v>8908</v>
      </c>
      <c r="B1671" s="2" t="s">
        <v>44</v>
      </c>
      <c r="C1671" s="2">
        <v>6.6</v>
      </c>
    </row>
    <row r="1672" spans="1:3">
      <c r="A1672" s="5" t="s">
        <v>8914</v>
      </c>
      <c r="B1672" s="5" t="s">
        <v>44</v>
      </c>
      <c r="C1672" s="5">
        <v>6.6</v>
      </c>
    </row>
    <row r="1673" spans="1:3">
      <c r="A1673" s="2" t="s">
        <v>8918</v>
      </c>
      <c r="B1673" s="2" t="s">
        <v>44</v>
      </c>
      <c r="C1673" s="2">
        <v>6.6</v>
      </c>
    </row>
    <row r="1674" spans="1:3">
      <c r="A1674" s="5" t="s">
        <v>8921</v>
      </c>
      <c r="B1674" s="5" t="s">
        <v>44</v>
      </c>
      <c r="C1674" s="5">
        <v>6.6</v>
      </c>
    </row>
    <row r="1675" spans="1:3">
      <c r="A1675" s="2" t="s">
        <v>8925</v>
      </c>
      <c r="B1675" s="2" t="s">
        <v>44</v>
      </c>
      <c r="C1675" s="2">
        <v>6.6</v>
      </c>
    </row>
    <row r="1676" spans="1:3">
      <c r="A1676" s="5" t="s">
        <v>8929</v>
      </c>
      <c r="B1676" s="5" t="s">
        <v>44</v>
      </c>
      <c r="C1676" s="5">
        <v>6.6</v>
      </c>
    </row>
    <row r="1677" spans="1:3">
      <c r="A1677" s="2" t="s">
        <v>8933</v>
      </c>
      <c r="B1677" s="2" t="s">
        <v>44</v>
      </c>
      <c r="C1677" s="2">
        <v>6.6</v>
      </c>
    </row>
    <row r="1678" spans="1:3">
      <c r="A1678" s="5" t="s">
        <v>8937</v>
      </c>
      <c r="B1678" s="5" t="s">
        <v>44</v>
      </c>
      <c r="C1678" s="5">
        <v>6.6</v>
      </c>
    </row>
    <row r="1679" spans="1:3">
      <c r="A1679" s="2" t="s">
        <v>8940</v>
      </c>
      <c r="B1679" s="2" t="s">
        <v>44</v>
      </c>
      <c r="C1679" s="2">
        <v>6.6</v>
      </c>
    </row>
    <row r="1680" spans="1:3">
      <c r="A1680" s="5" t="s">
        <v>8946</v>
      </c>
      <c r="B1680" s="5" t="s">
        <v>44</v>
      </c>
      <c r="C1680" s="5">
        <v>6.6</v>
      </c>
    </row>
    <row r="1681" spans="1:3">
      <c r="A1681" s="2" t="s">
        <v>8949</v>
      </c>
      <c r="B1681" s="2" t="s">
        <v>44</v>
      </c>
      <c r="C1681" s="2">
        <v>6.6</v>
      </c>
    </row>
    <row r="1682" spans="1:3">
      <c r="A1682" s="5" t="s">
        <v>8953</v>
      </c>
      <c r="B1682" s="5" t="s">
        <v>44</v>
      </c>
      <c r="C1682" s="5">
        <v>6.6</v>
      </c>
    </row>
    <row r="1683" spans="1:3">
      <c r="A1683" s="2" t="s">
        <v>8957</v>
      </c>
      <c r="B1683" s="2" t="s">
        <v>44</v>
      </c>
      <c r="C1683" s="2">
        <v>6.6</v>
      </c>
    </row>
    <row r="1684" spans="1:3">
      <c r="A1684" s="5" t="s">
        <v>8963</v>
      </c>
      <c r="B1684" s="5" t="s">
        <v>44</v>
      </c>
      <c r="C1684" s="5">
        <v>6.6</v>
      </c>
    </row>
    <row r="1685" spans="1:3">
      <c r="A1685" s="2" t="s">
        <v>8967</v>
      </c>
      <c r="B1685" s="2" t="s">
        <v>44</v>
      </c>
      <c r="C1685" s="2">
        <v>6.6</v>
      </c>
    </row>
    <row r="1686" spans="1:3">
      <c r="A1686" s="5" t="s">
        <v>8971</v>
      </c>
      <c r="B1686" s="5" t="s">
        <v>44</v>
      </c>
      <c r="C1686" s="5">
        <v>6.6</v>
      </c>
    </row>
    <row r="1687" spans="1:3">
      <c r="A1687" s="2" t="s">
        <v>8974</v>
      </c>
      <c r="B1687" s="2" t="s">
        <v>44</v>
      </c>
      <c r="C1687" s="2">
        <v>6.6</v>
      </c>
    </row>
    <row r="1688" spans="1:3">
      <c r="A1688" s="5" t="s">
        <v>8979</v>
      </c>
      <c r="B1688" s="5" t="s">
        <v>44</v>
      </c>
      <c r="C1688" s="5">
        <v>6.6</v>
      </c>
    </row>
    <row r="1689" spans="1:3">
      <c r="A1689" s="2" t="s">
        <v>8984</v>
      </c>
      <c r="B1689" s="2" t="s">
        <v>44</v>
      </c>
      <c r="C1689" s="2">
        <v>6.6</v>
      </c>
    </row>
    <row r="1690" spans="1:3">
      <c r="A1690" s="5" t="s">
        <v>8989</v>
      </c>
      <c r="B1690" s="5" t="s">
        <v>44</v>
      </c>
      <c r="C1690" s="5">
        <v>6.6</v>
      </c>
    </row>
    <row r="1691" spans="1:3">
      <c r="A1691" s="2" t="s">
        <v>8992</v>
      </c>
      <c r="B1691" s="2" t="s">
        <v>44</v>
      </c>
      <c r="C1691" s="2">
        <v>6.6</v>
      </c>
    </row>
    <row r="1692" spans="1:3">
      <c r="A1692" s="5" t="s">
        <v>8995</v>
      </c>
      <c r="B1692" s="5" t="s">
        <v>44</v>
      </c>
      <c r="C1692" s="5">
        <v>6.6</v>
      </c>
    </row>
    <row r="1693" spans="1:3">
      <c r="A1693" s="2" t="s">
        <v>8999</v>
      </c>
      <c r="B1693" s="2" t="s">
        <v>44</v>
      </c>
      <c r="C1693" s="2">
        <v>6.6</v>
      </c>
    </row>
    <row r="1694" spans="1:3">
      <c r="A1694" s="5" t="s">
        <v>9005</v>
      </c>
      <c r="B1694" s="5" t="s">
        <v>44</v>
      </c>
      <c r="C1694" s="5">
        <v>6.6</v>
      </c>
    </row>
    <row r="1695" spans="1:3">
      <c r="A1695" s="2" t="s">
        <v>9009</v>
      </c>
      <c r="B1695" s="2" t="s">
        <v>44</v>
      </c>
      <c r="C1695" s="2">
        <v>6.6</v>
      </c>
    </row>
    <row r="1696" spans="1:3">
      <c r="A1696" s="5" t="s">
        <v>9012</v>
      </c>
      <c r="B1696" s="5" t="s">
        <v>44</v>
      </c>
      <c r="C1696" s="5">
        <v>6.6</v>
      </c>
    </row>
    <row r="1697" spans="1:3">
      <c r="A1697" s="2" t="s">
        <v>9015</v>
      </c>
      <c r="B1697" s="2" t="s">
        <v>44</v>
      </c>
      <c r="C1697" s="2">
        <v>6.6</v>
      </c>
    </row>
    <row r="1698" spans="1:3">
      <c r="A1698" s="5" t="s">
        <v>9019</v>
      </c>
      <c r="B1698" s="5" t="s">
        <v>44</v>
      </c>
      <c r="C1698" s="5">
        <v>6.6</v>
      </c>
    </row>
    <row r="1699" spans="1:3">
      <c r="A1699" s="2" t="s">
        <v>9023</v>
      </c>
      <c r="B1699" s="2" t="s">
        <v>44</v>
      </c>
      <c r="C1699" s="2">
        <v>6.6</v>
      </c>
    </row>
    <row r="1700" spans="1:3">
      <c r="A1700" s="5" t="s">
        <v>9029</v>
      </c>
      <c r="B1700" s="5" t="s">
        <v>44</v>
      </c>
      <c r="C1700" s="5">
        <v>6.6</v>
      </c>
    </row>
    <row r="1701" spans="1:3">
      <c r="A1701" s="2" t="s">
        <v>9034</v>
      </c>
      <c r="B1701" s="2" t="s">
        <v>44</v>
      </c>
      <c r="C1701" s="2">
        <v>6.6</v>
      </c>
    </row>
    <row r="1702" spans="1:3">
      <c r="A1702" s="5" t="s">
        <v>9039</v>
      </c>
      <c r="B1702" s="5" t="s">
        <v>44</v>
      </c>
      <c r="C1702" s="5">
        <v>6.6</v>
      </c>
    </row>
    <row r="1703" spans="1:3">
      <c r="A1703" s="2" t="s">
        <v>9043</v>
      </c>
      <c r="B1703" s="2" t="s">
        <v>44</v>
      </c>
      <c r="C1703" s="2">
        <v>6.6</v>
      </c>
    </row>
    <row r="1704" spans="1:3">
      <c r="A1704" s="5" t="s">
        <v>9048</v>
      </c>
      <c r="B1704" s="5" t="s">
        <v>44</v>
      </c>
      <c r="C1704" s="5">
        <v>6.6</v>
      </c>
    </row>
    <row r="1705" spans="1:3">
      <c r="A1705" s="2" t="s">
        <v>9052</v>
      </c>
      <c r="B1705" s="2" t="s">
        <v>44</v>
      </c>
      <c r="C1705" s="2">
        <v>6.6</v>
      </c>
    </row>
    <row r="1706" spans="1:3">
      <c r="A1706" s="5" t="s">
        <v>9057</v>
      </c>
      <c r="B1706" s="5" t="s">
        <v>44</v>
      </c>
      <c r="C1706" s="5">
        <v>6.6</v>
      </c>
    </row>
    <row r="1707" spans="1:3">
      <c r="A1707" s="2" t="s">
        <v>9060</v>
      </c>
      <c r="B1707" s="2" t="s">
        <v>44</v>
      </c>
      <c r="C1707" s="2">
        <v>6.6</v>
      </c>
    </row>
    <row r="1708" spans="1:3">
      <c r="A1708" s="5" t="s">
        <v>9064</v>
      </c>
      <c r="B1708" s="5" t="s">
        <v>44</v>
      </c>
      <c r="C1708" s="5">
        <v>6.6</v>
      </c>
    </row>
    <row r="1709" spans="1:3">
      <c r="A1709" s="2" t="s">
        <v>9067</v>
      </c>
      <c r="B1709" s="2" t="s">
        <v>44</v>
      </c>
      <c r="C1709" s="2">
        <v>6.6</v>
      </c>
    </row>
    <row r="1710" spans="1:3">
      <c r="A1710" s="5" t="s">
        <v>9073</v>
      </c>
      <c r="B1710" s="5" t="s">
        <v>44</v>
      </c>
      <c r="C1710" s="5">
        <v>6.6</v>
      </c>
    </row>
    <row r="1711" spans="1:3">
      <c r="A1711" s="2" t="s">
        <v>9076</v>
      </c>
      <c r="B1711" s="2" t="s">
        <v>44</v>
      </c>
      <c r="C1711" s="2">
        <v>6.6</v>
      </c>
    </row>
    <row r="1712" spans="1:3">
      <c r="A1712" s="5" t="s">
        <v>9081</v>
      </c>
      <c r="B1712" s="5" t="s">
        <v>44</v>
      </c>
      <c r="C1712" s="5">
        <v>6.6</v>
      </c>
    </row>
    <row r="1713" spans="1:3">
      <c r="A1713" s="2" t="s">
        <v>9084</v>
      </c>
      <c r="B1713" s="2" t="s">
        <v>44</v>
      </c>
      <c r="C1713" s="2">
        <v>6.6</v>
      </c>
    </row>
    <row r="1714" spans="1:3">
      <c r="A1714" s="5" t="s">
        <v>9088</v>
      </c>
      <c r="B1714" s="5" t="s">
        <v>44</v>
      </c>
      <c r="C1714" s="5">
        <v>6.6</v>
      </c>
    </row>
    <row r="1715" spans="1:3">
      <c r="A1715" s="2" t="s">
        <v>9091</v>
      </c>
      <c r="B1715" s="2" t="s">
        <v>44</v>
      </c>
      <c r="C1715" s="2">
        <v>6.6</v>
      </c>
    </row>
    <row r="1716" spans="1:3">
      <c r="A1716" s="5" t="s">
        <v>9095</v>
      </c>
      <c r="B1716" s="5" t="s">
        <v>44</v>
      </c>
      <c r="C1716" s="5">
        <v>6.6</v>
      </c>
    </row>
    <row r="1717" spans="1:3">
      <c r="A1717" s="2" t="s">
        <v>9098</v>
      </c>
      <c r="B1717" s="2" t="s">
        <v>44</v>
      </c>
      <c r="C1717" s="2">
        <v>6.6</v>
      </c>
    </row>
    <row r="1718" spans="1:3">
      <c r="A1718" s="5" t="s">
        <v>9103</v>
      </c>
      <c r="B1718" s="5" t="s">
        <v>44</v>
      </c>
      <c r="C1718" s="5">
        <v>6.6</v>
      </c>
    </row>
    <row r="1719" spans="1:3">
      <c r="A1719" s="2" t="s">
        <v>9107</v>
      </c>
      <c r="B1719" s="2" t="s">
        <v>44</v>
      </c>
      <c r="C1719" s="2">
        <v>6.6</v>
      </c>
    </row>
    <row r="1720" spans="1:3">
      <c r="A1720" s="5" t="s">
        <v>9111</v>
      </c>
      <c r="B1720" s="5" t="s">
        <v>44</v>
      </c>
      <c r="C1720" s="5">
        <v>6.6</v>
      </c>
    </row>
    <row r="1721" spans="1:3">
      <c r="A1721" s="5" t="s">
        <v>9123</v>
      </c>
      <c r="B1721" s="5" t="s">
        <v>44</v>
      </c>
      <c r="C1721" s="5">
        <v>6.6</v>
      </c>
    </row>
    <row r="1722" spans="1:3">
      <c r="A1722" s="2" t="s">
        <v>9128</v>
      </c>
      <c r="B1722" s="2" t="s">
        <v>44</v>
      </c>
      <c r="C1722" s="2">
        <v>6.6</v>
      </c>
    </row>
    <row r="1723" spans="1:3">
      <c r="A1723" s="5" t="s">
        <v>9133</v>
      </c>
      <c r="B1723" s="5" t="s">
        <v>44</v>
      </c>
      <c r="C1723" s="5">
        <v>6.6</v>
      </c>
    </row>
    <row r="1724" spans="1:3">
      <c r="A1724" s="2" t="s">
        <v>9138</v>
      </c>
      <c r="B1724" s="2" t="s">
        <v>44</v>
      </c>
      <c r="C1724" s="2">
        <v>6.6</v>
      </c>
    </row>
    <row r="1725" spans="1:3">
      <c r="A1725" s="5" t="s">
        <v>9142</v>
      </c>
      <c r="B1725" s="5" t="s">
        <v>44</v>
      </c>
      <c r="C1725" s="5">
        <v>6.6</v>
      </c>
    </row>
    <row r="1726" spans="1:3">
      <c r="A1726" s="2" t="s">
        <v>9147</v>
      </c>
      <c r="B1726" s="2" t="s">
        <v>44</v>
      </c>
      <c r="C1726" s="2">
        <v>6.6</v>
      </c>
    </row>
    <row r="1727" spans="1:3">
      <c r="A1727" s="5" t="s">
        <v>9151</v>
      </c>
      <c r="B1727" s="5" t="s">
        <v>44</v>
      </c>
      <c r="C1727" s="5">
        <v>6.6</v>
      </c>
    </row>
    <row r="1728" spans="1:3">
      <c r="A1728" s="2" t="s">
        <v>9157</v>
      </c>
      <c r="B1728" s="2" t="s">
        <v>44</v>
      </c>
      <c r="C1728" s="2">
        <v>6.6</v>
      </c>
    </row>
    <row r="1729" spans="1:3">
      <c r="A1729" s="5" t="s">
        <v>9163</v>
      </c>
      <c r="B1729" s="5" t="s">
        <v>44</v>
      </c>
      <c r="C1729" s="5">
        <v>6.6</v>
      </c>
    </row>
    <row r="1730" spans="1:3">
      <c r="A1730" s="2" t="s">
        <v>9168</v>
      </c>
      <c r="B1730" s="2" t="s">
        <v>44</v>
      </c>
      <c r="C1730" s="2">
        <v>6.6</v>
      </c>
    </row>
    <row r="1731" spans="1:3">
      <c r="A1731" s="5" t="s">
        <v>9173</v>
      </c>
      <c r="B1731" s="5" t="s">
        <v>44</v>
      </c>
      <c r="C1731" s="5">
        <v>6.6</v>
      </c>
    </row>
    <row r="1732" spans="1:3">
      <c r="A1732" s="2" t="s">
        <v>9179</v>
      </c>
      <c r="B1732" s="2" t="s">
        <v>44</v>
      </c>
      <c r="C1732" s="2">
        <v>6.6</v>
      </c>
    </row>
    <row r="1733" spans="1:3">
      <c r="A1733" s="5" t="s">
        <v>9182</v>
      </c>
      <c r="B1733" s="5" t="s">
        <v>44</v>
      </c>
      <c r="C1733" s="5">
        <v>6.6</v>
      </c>
    </row>
    <row r="1734" spans="1:3">
      <c r="A1734" s="2" t="s">
        <v>9186</v>
      </c>
      <c r="B1734" s="2" t="s">
        <v>44</v>
      </c>
      <c r="C1734" s="2">
        <v>6.6</v>
      </c>
    </row>
    <row r="1735" spans="1:3">
      <c r="A1735" s="5" t="s">
        <v>9190</v>
      </c>
      <c r="B1735" s="5" t="s">
        <v>44</v>
      </c>
      <c r="C1735" s="5">
        <v>6.6</v>
      </c>
    </row>
    <row r="1736" spans="1:3">
      <c r="A1736" s="2" t="s">
        <v>9194</v>
      </c>
      <c r="B1736" s="2" t="s">
        <v>44</v>
      </c>
      <c r="C1736" s="2">
        <v>6.6</v>
      </c>
    </row>
    <row r="1737" spans="1:3">
      <c r="A1737" s="2" t="s">
        <v>9204</v>
      </c>
      <c r="B1737" s="2" t="s">
        <v>44</v>
      </c>
      <c r="C1737" s="2">
        <v>6.6</v>
      </c>
    </row>
    <row r="1738" spans="1:3">
      <c r="A1738" s="5" t="s">
        <v>9209</v>
      </c>
      <c r="B1738" s="5" t="s">
        <v>44</v>
      </c>
      <c r="C1738" s="5">
        <v>6.6</v>
      </c>
    </row>
    <row r="1739" spans="1:3">
      <c r="A1739" s="2" t="s">
        <v>9214</v>
      </c>
      <c r="B1739" s="2" t="s">
        <v>44</v>
      </c>
      <c r="C1739" s="2">
        <v>6.6</v>
      </c>
    </row>
    <row r="1740" spans="1:3">
      <c r="A1740" s="5" t="s">
        <v>9219</v>
      </c>
      <c r="B1740" s="5" t="s">
        <v>44</v>
      </c>
      <c r="C1740" s="5">
        <v>6.6</v>
      </c>
    </row>
    <row r="1741" spans="1:3">
      <c r="A1741" s="2" t="s">
        <v>9224</v>
      </c>
      <c r="B1741" s="2" t="s">
        <v>44</v>
      </c>
      <c r="C1741" s="2">
        <v>6.6</v>
      </c>
    </row>
    <row r="1742" spans="1:3">
      <c r="A1742" s="5" t="s">
        <v>9230</v>
      </c>
      <c r="B1742" s="5" t="s">
        <v>44</v>
      </c>
      <c r="C1742" s="5">
        <v>6.6</v>
      </c>
    </row>
    <row r="1743" spans="1:3">
      <c r="A1743" s="5" t="s">
        <v>9243</v>
      </c>
      <c r="B1743" s="5" t="s">
        <v>44</v>
      </c>
      <c r="C1743" s="5">
        <v>6.6</v>
      </c>
    </row>
    <row r="1744" spans="1:3">
      <c r="A1744" s="2" t="s">
        <v>9248</v>
      </c>
      <c r="B1744" s="2" t="s">
        <v>44</v>
      </c>
      <c r="C1744" s="2">
        <v>6.6</v>
      </c>
    </row>
    <row r="1745" spans="1:3">
      <c r="A1745" s="5" t="s">
        <v>9253</v>
      </c>
      <c r="B1745" s="5" t="s">
        <v>44</v>
      </c>
      <c r="C1745" s="5">
        <v>6.6</v>
      </c>
    </row>
    <row r="1746" spans="1:3">
      <c r="A1746" s="2" t="s">
        <v>9256</v>
      </c>
      <c r="B1746" s="2" t="s">
        <v>44</v>
      </c>
      <c r="C1746" s="2">
        <v>6.6</v>
      </c>
    </row>
    <row r="1747" spans="1:3">
      <c r="A1747" s="5" t="s">
        <v>9262</v>
      </c>
      <c r="B1747" s="5" t="s">
        <v>44</v>
      </c>
      <c r="C1747" s="5">
        <v>6.6</v>
      </c>
    </row>
    <row r="1748" spans="1:3">
      <c r="A1748" s="5" t="s">
        <v>9273</v>
      </c>
      <c r="B1748" s="5" t="s">
        <v>44</v>
      </c>
      <c r="C1748" s="5">
        <v>6.6</v>
      </c>
    </row>
    <row r="1749" spans="1:3">
      <c r="A1749" s="2" t="s">
        <v>9278</v>
      </c>
      <c r="B1749" s="2" t="s">
        <v>44</v>
      </c>
      <c r="C1749" s="2">
        <v>6.6</v>
      </c>
    </row>
    <row r="1750" spans="1:3">
      <c r="A1750" s="5" t="s">
        <v>9282</v>
      </c>
      <c r="B1750" s="5" t="s">
        <v>44</v>
      </c>
      <c r="C1750" s="5">
        <v>6.6</v>
      </c>
    </row>
    <row r="1751" spans="1:3">
      <c r="A1751" s="2" t="s">
        <v>9286</v>
      </c>
      <c r="B1751" s="2" t="s">
        <v>44</v>
      </c>
      <c r="C1751" s="2">
        <v>6.6</v>
      </c>
    </row>
    <row r="1752" spans="1:3">
      <c r="A1752" s="5" t="s">
        <v>9289</v>
      </c>
      <c r="B1752" s="5" t="s">
        <v>44</v>
      </c>
      <c r="C1752" s="5">
        <v>6.6</v>
      </c>
    </row>
    <row r="1753" spans="1:3">
      <c r="A1753" s="2" t="s">
        <v>9294</v>
      </c>
      <c r="B1753" s="2" t="s">
        <v>44</v>
      </c>
      <c r="C1753" s="2">
        <v>6.6</v>
      </c>
    </row>
    <row r="1754" spans="1:3">
      <c r="A1754" s="5" t="s">
        <v>9301</v>
      </c>
      <c r="B1754" s="5" t="s">
        <v>44</v>
      </c>
      <c r="C1754" s="5">
        <v>6.6</v>
      </c>
    </row>
    <row r="1755" spans="1:3">
      <c r="A1755" s="2" t="s">
        <v>9306</v>
      </c>
      <c r="B1755" s="2" t="s">
        <v>44</v>
      </c>
      <c r="C1755" s="2">
        <v>6.6</v>
      </c>
    </row>
    <row r="1756" spans="1:3">
      <c r="A1756" s="5" t="s">
        <v>9310</v>
      </c>
      <c r="B1756" s="5" t="s">
        <v>44</v>
      </c>
      <c r="C1756" s="5">
        <v>6.6</v>
      </c>
    </row>
    <row r="1757" spans="1:3">
      <c r="A1757" s="2" t="s">
        <v>9316</v>
      </c>
      <c r="B1757" s="2" t="s">
        <v>44</v>
      </c>
      <c r="C1757" s="2">
        <v>6.6</v>
      </c>
    </row>
    <row r="1758" spans="1:3">
      <c r="A1758" s="5" t="s">
        <v>9319</v>
      </c>
      <c r="B1758" s="5" t="s">
        <v>44</v>
      </c>
      <c r="C1758" s="5">
        <v>6.6</v>
      </c>
    </row>
    <row r="1759" spans="1:3">
      <c r="A1759" s="2" t="s">
        <v>9326</v>
      </c>
      <c r="B1759" s="2" t="s">
        <v>44</v>
      </c>
      <c r="C1759" s="2">
        <v>6.6</v>
      </c>
    </row>
    <row r="1760" spans="1:3">
      <c r="A1760" s="5" t="s">
        <v>9331</v>
      </c>
      <c r="B1760" s="5" t="s">
        <v>44</v>
      </c>
      <c r="C1760" s="5">
        <v>6.6</v>
      </c>
    </row>
    <row r="1761" spans="1:3">
      <c r="A1761" s="2" t="s">
        <v>9335</v>
      </c>
      <c r="B1761" s="2" t="s">
        <v>44</v>
      </c>
      <c r="C1761" s="2">
        <v>6.6</v>
      </c>
    </row>
    <row r="1762" spans="1:3">
      <c r="A1762" s="5" t="s">
        <v>9341</v>
      </c>
      <c r="B1762" s="5" t="s">
        <v>44</v>
      </c>
      <c r="C1762" s="5">
        <v>6.6</v>
      </c>
    </row>
    <row r="1763" spans="1:3">
      <c r="A1763" s="2" t="s">
        <v>9346</v>
      </c>
      <c r="B1763" s="2" t="s">
        <v>44</v>
      </c>
      <c r="C1763" s="2">
        <v>6.6</v>
      </c>
    </row>
    <row r="1764" spans="1:3">
      <c r="A1764" s="5" t="s">
        <v>9351</v>
      </c>
      <c r="B1764" s="5" t="s">
        <v>44</v>
      </c>
      <c r="C1764" s="5">
        <v>6.6</v>
      </c>
    </row>
    <row r="1765" spans="1:3">
      <c r="A1765" s="2" t="s">
        <v>9356</v>
      </c>
      <c r="B1765" s="2" t="s">
        <v>44</v>
      </c>
      <c r="C1765" s="2">
        <v>6.6</v>
      </c>
    </row>
    <row r="1766" spans="1:3">
      <c r="A1766" s="5" t="s">
        <v>9362</v>
      </c>
      <c r="B1766" s="5" t="s">
        <v>44</v>
      </c>
      <c r="C1766" s="5">
        <v>6.6</v>
      </c>
    </row>
    <row r="1767" spans="1:3">
      <c r="A1767" s="2" t="s">
        <v>9366</v>
      </c>
      <c r="B1767" s="2" t="s">
        <v>44</v>
      </c>
      <c r="C1767" s="2">
        <v>6.6</v>
      </c>
    </row>
    <row r="1768" spans="1:3">
      <c r="A1768" s="5" t="s">
        <v>9370</v>
      </c>
      <c r="B1768" s="5" t="s">
        <v>44</v>
      </c>
      <c r="C1768" s="5">
        <v>6.6</v>
      </c>
    </row>
    <row r="1769" spans="1:3">
      <c r="A1769" s="2" t="s">
        <v>9376</v>
      </c>
      <c r="B1769" s="2" t="s">
        <v>44</v>
      </c>
      <c r="C1769" s="2">
        <v>6.6</v>
      </c>
    </row>
    <row r="1770" spans="1:3">
      <c r="A1770" s="5" t="s">
        <v>9381</v>
      </c>
      <c r="B1770" s="5" t="s">
        <v>44</v>
      </c>
      <c r="C1770" s="5">
        <v>6.6</v>
      </c>
    </row>
    <row r="1771" spans="1:3">
      <c r="A1771" s="2" t="s">
        <v>9128</v>
      </c>
      <c r="B1771" s="2" t="s">
        <v>44</v>
      </c>
      <c r="C1771" s="2">
        <v>6.6</v>
      </c>
    </row>
    <row r="1772" spans="1:3">
      <c r="A1772" s="5" t="s">
        <v>9387</v>
      </c>
      <c r="B1772" s="5" t="s">
        <v>44</v>
      </c>
      <c r="C1772" s="5">
        <v>6.6</v>
      </c>
    </row>
    <row r="1773" spans="1:3">
      <c r="A1773" s="2" t="s">
        <v>9394</v>
      </c>
      <c r="B1773" s="2" t="s">
        <v>44</v>
      </c>
      <c r="C1773" s="2">
        <v>6.6</v>
      </c>
    </row>
    <row r="1774" spans="1:3">
      <c r="A1774" s="5" t="s">
        <v>9397</v>
      </c>
      <c r="B1774" s="5" t="s">
        <v>44</v>
      </c>
      <c r="C1774" s="5">
        <v>6.5</v>
      </c>
    </row>
    <row r="1775" spans="1:3">
      <c r="A1775" s="2" t="s">
        <v>9400</v>
      </c>
      <c r="B1775" s="2" t="s">
        <v>44</v>
      </c>
      <c r="C1775" s="2">
        <v>6.5</v>
      </c>
    </row>
    <row r="1776" spans="1:3">
      <c r="A1776" s="5" t="s">
        <v>9404</v>
      </c>
      <c r="B1776" s="5" t="s">
        <v>44</v>
      </c>
      <c r="C1776" s="5">
        <v>6.5</v>
      </c>
    </row>
    <row r="1777" spans="1:3">
      <c r="A1777" s="2" t="s">
        <v>9408</v>
      </c>
      <c r="B1777" s="2" t="s">
        <v>44</v>
      </c>
      <c r="C1777" s="2">
        <v>6.5</v>
      </c>
    </row>
    <row r="1778" spans="1:3">
      <c r="A1778" s="5" t="s">
        <v>9413</v>
      </c>
      <c r="B1778" s="5" t="s">
        <v>44</v>
      </c>
      <c r="C1778" s="5">
        <v>6.5</v>
      </c>
    </row>
    <row r="1779" spans="1:3">
      <c r="A1779" s="2" t="s">
        <v>9417</v>
      </c>
      <c r="B1779" s="2" t="s">
        <v>44</v>
      </c>
      <c r="C1779" s="2">
        <v>6.5</v>
      </c>
    </row>
    <row r="1780" spans="1:3">
      <c r="A1780" s="5" t="s">
        <v>9422</v>
      </c>
      <c r="B1780" s="5" t="s">
        <v>44</v>
      </c>
      <c r="C1780" s="5">
        <v>6.5</v>
      </c>
    </row>
    <row r="1781" spans="1:3">
      <c r="A1781" s="2" t="s">
        <v>9426</v>
      </c>
      <c r="B1781" s="2" t="s">
        <v>44</v>
      </c>
      <c r="C1781" s="2">
        <v>6.5</v>
      </c>
    </row>
    <row r="1782" spans="1:3">
      <c r="A1782" s="5" t="s">
        <v>9429</v>
      </c>
      <c r="B1782" s="5" t="s">
        <v>44</v>
      </c>
      <c r="C1782" s="5">
        <v>6.5</v>
      </c>
    </row>
    <row r="1783" spans="1:3">
      <c r="A1783" s="2" t="s">
        <v>9432</v>
      </c>
      <c r="B1783" s="2" t="s">
        <v>44</v>
      </c>
      <c r="C1783" s="2">
        <v>6.5</v>
      </c>
    </row>
    <row r="1784" spans="1:3">
      <c r="A1784" s="5" t="s">
        <v>9437</v>
      </c>
      <c r="B1784" s="5" t="s">
        <v>44</v>
      </c>
      <c r="C1784" s="5">
        <v>6.5</v>
      </c>
    </row>
    <row r="1785" spans="1:3">
      <c r="A1785" s="2" t="s">
        <v>9440</v>
      </c>
      <c r="B1785" s="2" t="s">
        <v>44</v>
      </c>
      <c r="C1785" s="2">
        <v>6.5</v>
      </c>
    </row>
    <row r="1786" spans="1:3">
      <c r="A1786" s="5" t="s">
        <v>9444</v>
      </c>
      <c r="B1786" s="5" t="s">
        <v>44</v>
      </c>
      <c r="C1786" s="5">
        <v>6.5</v>
      </c>
    </row>
    <row r="1787" spans="1:3">
      <c r="A1787" s="2" t="s">
        <v>9448</v>
      </c>
      <c r="B1787" s="2" t="s">
        <v>44</v>
      </c>
      <c r="C1787" s="2">
        <v>6.5</v>
      </c>
    </row>
    <row r="1788" spans="1:3">
      <c r="A1788" s="5" t="s">
        <v>9451</v>
      </c>
      <c r="B1788" s="5" t="s">
        <v>44</v>
      </c>
      <c r="C1788" s="5">
        <v>6.5</v>
      </c>
    </row>
    <row r="1789" spans="1:3">
      <c r="A1789" s="2" t="s">
        <v>9454</v>
      </c>
      <c r="B1789" s="2" t="s">
        <v>44</v>
      </c>
      <c r="C1789" s="2">
        <v>6.5</v>
      </c>
    </row>
    <row r="1790" spans="1:3">
      <c r="A1790" s="5" t="s">
        <v>9458</v>
      </c>
      <c r="B1790" s="5" t="s">
        <v>44</v>
      </c>
      <c r="C1790" s="5">
        <v>6.5</v>
      </c>
    </row>
    <row r="1791" spans="1:3">
      <c r="A1791" s="2" t="s">
        <v>9462</v>
      </c>
      <c r="B1791" s="2" t="s">
        <v>44</v>
      </c>
      <c r="C1791" s="2">
        <v>6.5</v>
      </c>
    </row>
    <row r="1792" spans="1:3">
      <c r="A1792" s="5" t="s">
        <v>9466</v>
      </c>
      <c r="B1792" s="5" t="s">
        <v>44</v>
      </c>
      <c r="C1792" s="5">
        <v>6.5</v>
      </c>
    </row>
    <row r="1793" spans="1:3">
      <c r="A1793" s="2" t="s">
        <v>9469</v>
      </c>
      <c r="B1793" s="2" t="s">
        <v>44</v>
      </c>
      <c r="C1793" s="2">
        <v>6.5</v>
      </c>
    </row>
    <row r="1794" spans="1:3">
      <c r="A1794" s="5" t="s">
        <v>9473</v>
      </c>
      <c r="B1794" s="5" t="s">
        <v>44</v>
      </c>
      <c r="C1794" s="5">
        <v>6.5</v>
      </c>
    </row>
    <row r="1795" spans="1:3">
      <c r="A1795" s="2" t="s">
        <v>9476</v>
      </c>
      <c r="B1795" s="2" t="s">
        <v>44</v>
      </c>
      <c r="C1795" s="2">
        <v>6.5</v>
      </c>
    </row>
    <row r="1796" spans="1:3">
      <c r="A1796" s="5" t="s">
        <v>9480</v>
      </c>
      <c r="B1796" s="5" t="s">
        <v>44</v>
      </c>
      <c r="C1796" s="5">
        <v>6.5</v>
      </c>
    </row>
    <row r="1797" spans="1:3">
      <c r="A1797" s="2" t="s">
        <v>9485</v>
      </c>
      <c r="B1797" s="2" t="s">
        <v>44</v>
      </c>
      <c r="C1797" s="2">
        <v>6.5</v>
      </c>
    </row>
    <row r="1798" spans="1:3">
      <c r="A1798" s="5" t="s">
        <v>9489</v>
      </c>
      <c r="B1798" s="5" t="s">
        <v>44</v>
      </c>
      <c r="C1798" s="5">
        <v>6.5</v>
      </c>
    </row>
    <row r="1799" spans="1:3">
      <c r="A1799" s="2" t="s">
        <v>9492</v>
      </c>
      <c r="B1799" s="2" t="s">
        <v>44</v>
      </c>
      <c r="C1799" s="2">
        <v>6.5</v>
      </c>
    </row>
    <row r="1800" spans="1:3">
      <c r="A1800" s="5" t="s">
        <v>9495</v>
      </c>
      <c r="B1800" s="5" t="s">
        <v>44</v>
      </c>
      <c r="C1800" s="5">
        <v>6.5</v>
      </c>
    </row>
    <row r="1801" spans="1:3">
      <c r="A1801" s="2" t="s">
        <v>9499</v>
      </c>
      <c r="B1801" s="2" t="s">
        <v>44</v>
      </c>
      <c r="C1801" s="2">
        <v>6.5</v>
      </c>
    </row>
    <row r="1802" spans="1:3">
      <c r="A1802" s="5" t="s">
        <v>9504</v>
      </c>
      <c r="B1802" s="5" t="s">
        <v>44</v>
      </c>
      <c r="C1802" s="5">
        <v>6.5</v>
      </c>
    </row>
    <row r="1803" spans="1:3">
      <c r="A1803" s="2" t="s">
        <v>9507</v>
      </c>
      <c r="B1803" s="2" t="s">
        <v>44</v>
      </c>
      <c r="C1803" s="2">
        <v>6.5</v>
      </c>
    </row>
    <row r="1804" spans="1:3">
      <c r="A1804" s="5" t="s">
        <v>9510</v>
      </c>
      <c r="B1804" s="5" t="s">
        <v>44</v>
      </c>
      <c r="C1804" s="5">
        <v>6.5</v>
      </c>
    </row>
    <row r="1805" spans="1:3">
      <c r="A1805" s="2" t="s">
        <v>9516</v>
      </c>
      <c r="B1805" s="2" t="s">
        <v>44</v>
      </c>
      <c r="C1805" s="2">
        <v>6.5</v>
      </c>
    </row>
    <row r="1806" spans="1:3">
      <c r="A1806" s="5" t="s">
        <v>9520</v>
      </c>
      <c r="B1806" s="5" t="s">
        <v>44</v>
      </c>
      <c r="C1806" s="5">
        <v>6.5</v>
      </c>
    </row>
    <row r="1807" spans="1:3">
      <c r="A1807" s="2" t="s">
        <v>9525</v>
      </c>
      <c r="B1807" s="2" t="s">
        <v>44</v>
      </c>
      <c r="C1807" s="2">
        <v>6.5</v>
      </c>
    </row>
    <row r="1808" spans="1:3">
      <c r="A1808" s="5" t="s">
        <v>9528</v>
      </c>
      <c r="B1808" s="5" t="s">
        <v>44</v>
      </c>
      <c r="C1808" s="5">
        <v>6.5</v>
      </c>
    </row>
    <row r="1809" spans="1:3">
      <c r="A1809" s="2" t="s">
        <v>9532</v>
      </c>
      <c r="B1809" s="2" t="s">
        <v>44</v>
      </c>
      <c r="C1809" s="2">
        <v>6.5</v>
      </c>
    </row>
    <row r="1810" spans="1:3">
      <c r="A1810" s="5" t="s">
        <v>9536</v>
      </c>
      <c r="B1810" s="5" t="s">
        <v>44</v>
      </c>
      <c r="C1810" s="5">
        <v>6.5</v>
      </c>
    </row>
    <row r="1811" spans="1:3">
      <c r="A1811" s="2" t="s">
        <v>9539</v>
      </c>
      <c r="B1811" s="2" t="s">
        <v>44</v>
      </c>
      <c r="C1811" s="2">
        <v>6.5</v>
      </c>
    </row>
    <row r="1812" spans="1:3">
      <c r="A1812" s="5" t="s">
        <v>9543</v>
      </c>
      <c r="B1812" s="5" t="s">
        <v>44</v>
      </c>
      <c r="C1812" s="5">
        <v>6.5</v>
      </c>
    </row>
    <row r="1813" spans="1:3">
      <c r="A1813" s="2" t="s">
        <v>9546</v>
      </c>
      <c r="B1813" s="2" t="s">
        <v>44</v>
      </c>
      <c r="C1813" s="2">
        <v>6.5</v>
      </c>
    </row>
    <row r="1814" spans="1:3">
      <c r="A1814" s="5" t="s">
        <v>9550</v>
      </c>
      <c r="B1814" s="5" t="s">
        <v>44</v>
      </c>
      <c r="C1814" s="5">
        <v>6.5</v>
      </c>
    </row>
    <row r="1815" spans="1:3">
      <c r="A1815" s="2" t="s">
        <v>9553</v>
      </c>
      <c r="B1815" s="2" t="s">
        <v>44</v>
      </c>
      <c r="C1815" s="2">
        <v>6.5</v>
      </c>
    </row>
    <row r="1816" spans="1:3">
      <c r="A1816" s="5" t="s">
        <v>9558</v>
      </c>
      <c r="B1816" s="5" t="s">
        <v>44</v>
      </c>
      <c r="C1816" s="5">
        <v>6.5</v>
      </c>
    </row>
    <row r="1817" spans="1:3">
      <c r="A1817" s="2" t="s">
        <v>9562</v>
      </c>
      <c r="B1817" s="2" t="s">
        <v>44</v>
      </c>
      <c r="C1817" s="2">
        <v>6.5</v>
      </c>
    </row>
    <row r="1818" spans="1:3">
      <c r="A1818" s="5" t="s">
        <v>9569</v>
      </c>
      <c r="B1818" s="5" t="s">
        <v>44</v>
      </c>
      <c r="C1818" s="5">
        <v>6.5</v>
      </c>
    </row>
    <row r="1819" spans="1:3">
      <c r="A1819" s="2" t="s">
        <v>9573</v>
      </c>
      <c r="B1819" s="2" t="s">
        <v>44</v>
      </c>
      <c r="C1819" s="2">
        <v>6.5</v>
      </c>
    </row>
    <row r="1820" spans="1:3">
      <c r="A1820" s="5" t="s">
        <v>9576</v>
      </c>
      <c r="B1820" s="5" t="s">
        <v>44</v>
      </c>
      <c r="C1820" s="5">
        <v>6.5</v>
      </c>
    </row>
    <row r="1821" spans="1:3">
      <c r="A1821" s="2" t="s">
        <v>9580</v>
      </c>
      <c r="B1821" s="2" t="s">
        <v>44</v>
      </c>
      <c r="C1821" s="2">
        <v>6.5</v>
      </c>
    </row>
    <row r="1822" spans="1:3">
      <c r="A1822" s="5" t="s">
        <v>9584</v>
      </c>
      <c r="B1822" s="5" t="s">
        <v>44</v>
      </c>
      <c r="C1822" s="5">
        <v>6.5</v>
      </c>
    </row>
    <row r="1823" spans="1:3">
      <c r="A1823" s="2" t="s">
        <v>9588</v>
      </c>
      <c r="B1823" s="2" t="s">
        <v>44</v>
      </c>
      <c r="C1823" s="2">
        <v>6.5</v>
      </c>
    </row>
    <row r="1824" spans="1:3">
      <c r="A1824" s="5" t="s">
        <v>9593</v>
      </c>
      <c r="B1824" s="5" t="s">
        <v>44</v>
      </c>
      <c r="C1824" s="5">
        <v>6.5</v>
      </c>
    </row>
    <row r="1825" spans="1:3">
      <c r="A1825" s="2" t="s">
        <v>9597</v>
      </c>
      <c r="B1825" s="2" t="s">
        <v>44</v>
      </c>
      <c r="C1825" s="2">
        <v>6.5</v>
      </c>
    </row>
    <row r="1826" spans="1:3">
      <c r="A1826" s="5" t="s">
        <v>9602</v>
      </c>
      <c r="B1826" s="5" t="s">
        <v>44</v>
      </c>
      <c r="C1826" s="5">
        <v>6.5</v>
      </c>
    </row>
    <row r="1827" spans="1:3">
      <c r="A1827" s="2" t="s">
        <v>9607</v>
      </c>
      <c r="B1827" s="2" t="s">
        <v>44</v>
      </c>
      <c r="C1827" s="2">
        <v>6.5</v>
      </c>
    </row>
    <row r="1828" spans="1:3">
      <c r="A1828" s="5" t="s">
        <v>9611</v>
      </c>
      <c r="B1828" s="5" t="s">
        <v>44</v>
      </c>
      <c r="C1828" s="5">
        <v>6.5</v>
      </c>
    </row>
    <row r="1829" spans="1:3">
      <c r="A1829" s="5" t="s">
        <v>9619</v>
      </c>
      <c r="B1829" s="5" t="s">
        <v>44</v>
      </c>
      <c r="C1829" s="5">
        <v>6.5</v>
      </c>
    </row>
    <row r="1830" spans="1:3">
      <c r="A1830" s="2" t="s">
        <v>9623</v>
      </c>
      <c r="B1830" s="2" t="s">
        <v>44</v>
      </c>
      <c r="C1830" s="2">
        <v>6.5</v>
      </c>
    </row>
    <row r="1831" spans="1:3">
      <c r="A1831" s="5" t="s">
        <v>9627</v>
      </c>
      <c r="B1831" s="5" t="s">
        <v>44</v>
      </c>
      <c r="C1831" s="5">
        <v>6.5</v>
      </c>
    </row>
    <row r="1832" spans="1:3">
      <c r="A1832" s="2" t="s">
        <v>9633</v>
      </c>
      <c r="B1832" s="2" t="s">
        <v>44</v>
      </c>
      <c r="C1832" s="2">
        <v>6.5</v>
      </c>
    </row>
    <row r="1833" spans="1:3">
      <c r="A1833" s="5" t="s">
        <v>9638</v>
      </c>
      <c r="B1833" s="5" t="s">
        <v>44</v>
      </c>
      <c r="C1833" s="5">
        <v>6.5</v>
      </c>
    </row>
    <row r="1834" spans="1:3">
      <c r="A1834" s="2" t="s">
        <v>9641</v>
      </c>
      <c r="B1834" s="2" t="s">
        <v>44</v>
      </c>
      <c r="C1834" s="2">
        <v>6.5</v>
      </c>
    </row>
    <row r="1835" spans="1:3">
      <c r="A1835" s="5" t="s">
        <v>9646</v>
      </c>
      <c r="B1835" s="5" t="s">
        <v>44</v>
      </c>
      <c r="C1835" s="5">
        <v>6.5</v>
      </c>
    </row>
    <row r="1836" spans="1:3">
      <c r="A1836" s="2" t="s">
        <v>9651</v>
      </c>
      <c r="B1836" s="2" t="s">
        <v>44</v>
      </c>
      <c r="C1836" s="2">
        <v>6.5</v>
      </c>
    </row>
    <row r="1837" spans="1:3">
      <c r="A1837" s="5" t="s">
        <v>9656</v>
      </c>
      <c r="B1837" s="5" t="s">
        <v>44</v>
      </c>
      <c r="C1837" s="5">
        <v>6.5</v>
      </c>
    </row>
    <row r="1838" spans="1:3">
      <c r="A1838" s="2" t="s">
        <v>9661</v>
      </c>
      <c r="B1838" s="2" t="s">
        <v>44</v>
      </c>
      <c r="C1838" s="2">
        <v>6.5</v>
      </c>
    </row>
    <row r="1839" spans="1:3">
      <c r="A1839" s="5" t="s">
        <v>9666</v>
      </c>
      <c r="B1839" s="5" t="s">
        <v>44</v>
      </c>
      <c r="C1839" s="5">
        <v>6.5</v>
      </c>
    </row>
    <row r="1840" spans="1:3">
      <c r="A1840" s="2" t="s">
        <v>9672</v>
      </c>
      <c r="B1840" s="2" t="s">
        <v>44</v>
      </c>
      <c r="C1840" s="2">
        <v>6.5</v>
      </c>
    </row>
    <row r="1841" spans="1:3">
      <c r="A1841" s="5" t="s">
        <v>9678</v>
      </c>
      <c r="B1841" s="5" t="s">
        <v>44</v>
      </c>
      <c r="C1841" s="5">
        <v>6.5</v>
      </c>
    </row>
    <row r="1842" spans="1:3">
      <c r="A1842" s="2" t="s">
        <v>9683</v>
      </c>
      <c r="B1842" s="2" t="s">
        <v>44</v>
      </c>
      <c r="C1842" s="2">
        <v>6.5</v>
      </c>
    </row>
    <row r="1843" spans="1:3">
      <c r="A1843" s="5" t="s">
        <v>9686</v>
      </c>
      <c r="B1843" s="5" t="s">
        <v>44</v>
      </c>
      <c r="C1843" s="5">
        <v>6.5</v>
      </c>
    </row>
    <row r="1844" spans="1:3">
      <c r="A1844" s="2" t="s">
        <v>9690</v>
      </c>
      <c r="B1844" s="2" t="s">
        <v>44</v>
      </c>
      <c r="C1844" s="2">
        <v>6.5</v>
      </c>
    </row>
    <row r="1845" spans="1:3">
      <c r="A1845" s="5" t="s">
        <v>9693</v>
      </c>
      <c r="B1845" s="5" t="s">
        <v>44</v>
      </c>
      <c r="C1845" s="5">
        <v>6.5</v>
      </c>
    </row>
    <row r="1846" spans="1:3">
      <c r="A1846" s="2" t="s">
        <v>9698</v>
      </c>
      <c r="B1846" s="2" t="s">
        <v>44</v>
      </c>
      <c r="C1846" s="2">
        <v>6.5</v>
      </c>
    </row>
    <row r="1847" spans="1:3">
      <c r="A1847" s="5" t="s">
        <v>9701</v>
      </c>
      <c r="B1847" s="5" t="s">
        <v>44</v>
      </c>
      <c r="C1847" s="5">
        <v>6.5</v>
      </c>
    </row>
    <row r="1848" spans="1:3">
      <c r="A1848" s="2" t="s">
        <v>9704</v>
      </c>
      <c r="B1848" s="2" t="s">
        <v>44</v>
      </c>
      <c r="C1848" s="2">
        <v>6.5</v>
      </c>
    </row>
    <row r="1849" spans="1:3">
      <c r="A1849" s="5" t="s">
        <v>9707</v>
      </c>
      <c r="B1849" s="5" t="s">
        <v>44</v>
      </c>
      <c r="C1849" s="5">
        <v>6.5</v>
      </c>
    </row>
    <row r="1850" spans="1:3">
      <c r="A1850" s="2" t="s">
        <v>9710</v>
      </c>
      <c r="B1850" s="2" t="s">
        <v>44</v>
      </c>
      <c r="C1850" s="2">
        <v>6.5</v>
      </c>
    </row>
    <row r="1851" spans="1:3">
      <c r="A1851" s="5" t="s">
        <v>9715</v>
      </c>
      <c r="B1851" s="5" t="s">
        <v>44</v>
      </c>
      <c r="C1851" s="5">
        <v>6.5</v>
      </c>
    </row>
    <row r="1852" spans="1:3">
      <c r="A1852" s="2" t="s">
        <v>9719</v>
      </c>
      <c r="B1852" s="2" t="s">
        <v>44</v>
      </c>
      <c r="C1852" s="2">
        <v>6.5</v>
      </c>
    </row>
    <row r="1853" spans="1:3">
      <c r="A1853" s="5" t="s">
        <v>9722</v>
      </c>
      <c r="B1853" s="5" t="s">
        <v>44</v>
      </c>
      <c r="C1853" s="5">
        <v>6.5</v>
      </c>
    </row>
    <row r="1854" spans="1:3">
      <c r="A1854" s="2" t="s">
        <v>9725</v>
      </c>
      <c r="B1854" s="2" t="s">
        <v>44</v>
      </c>
      <c r="C1854" s="2">
        <v>6.5</v>
      </c>
    </row>
    <row r="1855" spans="1:3">
      <c r="A1855" s="5" t="s">
        <v>9728</v>
      </c>
      <c r="B1855" s="5" t="s">
        <v>44</v>
      </c>
      <c r="C1855" s="5">
        <v>6.5</v>
      </c>
    </row>
    <row r="1856" spans="1:3">
      <c r="A1856" s="2" t="s">
        <v>9732</v>
      </c>
      <c r="B1856" s="2" t="s">
        <v>44</v>
      </c>
      <c r="C1856" s="2">
        <v>6.5</v>
      </c>
    </row>
    <row r="1857" spans="1:3">
      <c r="A1857" s="5" t="s">
        <v>9739</v>
      </c>
      <c r="B1857" s="5" t="s">
        <v>44</v>
      </c>
      <c r="C1857" s="5">
        <v>6.5</v>
      </c>
    </row>
    <row r="1858" spans="1:3">
      <c r="A1858" s="2" t="s">
        <v>9743</v>
      </c>
      <c r="B1858" s="2" t="s">
        <v>44</v>
      </c>
      <c r="C1858" s="2">
        <v>6.5</v>
      </c>
    </row>
    <row r="1859" spans="1:3">
      <c r="A1859" s="5" t="s">
        <v>9749</v>
      </c>
      <c r="B1859" s="5" t="s">
        <v>44</v>
      </c>
      <c r="C1859" s="5">
        <v>6.5</v>
      </c>
    </row>
    <row r="1860" spans="1:3">
      <c r="A1860" s="2" t="s">
        <v>9755</v>
      </c>
      <c r="B1860" s="2" t="s">
        <v>44</v>
      </c>
      <c r="C1860" s="2">
        <v>6.5</v>
      </c>
    </row>
    <row r="1861" spans="1:3">
      <c r="A1861" s="5" t="s">
        <v>9759</v>
      </c>
      <c r="B1861" s="5" t="s">
        <v>44</v>
      </c>
      <c r="C1861" s="5">
        <v>6.5</v>
      </c>
    </row>
    <row r="1862" spans="1:3">
      <c r="A1862" s="2" t="s">
        <v>9763</v>
      </c>
      <c r="B1862" s="2" t="s">
        <v>44</v>
      </c>
      <c r="C1862" s="2">
        <v>6.5</v>
      </c>
    </row>
    <row r="1863" spans="1:3">
      <c r="A1863" s="5" t="s">
        <v>9766</v>
      </c>
      <c r="B1863" s="5" t="s">
        <v>44</v>
      </c>
      <c r="C1863" s="5">
        <v>6.5</v>
      </c>
    </row>
    <row r="1864" spans="1:3">
      <c r="A1864" s="2" t="s">
        <v>9771</v>
      </c>
      <c r="B1864" s="2" t="s">
        <v>44</v>
      </c>
      <c r="C1864" s="2">
        <v>6.5</v>
      </c>
    </row>
    <row r="1865" spans="1:3">
      <c r="A1865" s="5" t="s">
        <v>9775</v>
      </c>
      <c r="B1865" s="5" t="s">
        <v>44</v>
      </c>
      <c r="C1865" s="5">
        <v>6.5</v>
      </c>
    </row>
    <row r="1866" spans="1:3">
      <c r="A1866" s="2" t="s">
        <v>9779</v>
      </c>
      <c r="B1866" s="2" t="s">
        <v>44</v>
      </c>
      <c r="C1866" s="2">
        <v>6.5</v>
      </c>
    </row>
    <row r="1867" spans="1:3">
      <c r="A1867" s="5" t="s">
        <v>9785</v>
      </c>
      <c r="B1867" s="5" t="s">
        <v>44</v>
      </c>
      <c r="C1867" s="5">
        <v>6.5</v>
      </c>
    </row>
    <row r="1868" spans="1:3">
      <c r="A1868" s="2" t="s">
        <v>9790</v>
      </c>
      <c r="B1868" s="2" t="s">
        <v>44</v>
      </c>
      <c r="C1868" s="2">
        <v>6.5</v>
      </c>
    </row>
    <row r="1869" spans="1:3">
      <c r="A1869" s="5" t="s">
        <v>9794</v>
      </c>
      <c r="B1869" s="5" t="s">
        <v>44</v>
      </c>
      <c r="C1869" s="5">
        <v>6.5</v>
      </c>
    </row>
    <row r="1870" spans="1:3">
      <c r="A1870" s="2" t="s">
        <v>9797</v>
      </c>
      <c r="B1870" s="2" t="s">
        <v>44</v>
      </c>
      <c r="C1870" s="2">
        <v>6.5</v>
      </c>
    </row>
    <row r="1871" spans="1:3">
      <c r="A1871" s="5" t="s">
        <v>9801</v>
      </c>
      <c r="B1871" s="5" t="s">
        <v>44</v>
      </c>
      <c r="C1871" s="5">
        <v>6.5</v>
      </c>
    </row>
    <row r="1872" spans="1:3">
      <c r="A1872" s="2" t="s">
        <v>9806</v>
      </c>
      <c r="B1872" s="2" t="s">
        <v>44</v>
      </c>
      <c r="C1872" s="2">
        <v>6.5</v>
      </c>
    </row>
    <row r="1873" spans="1:3">
      <c r="A1873" s="5" t="s">
        <v>9810</v>
      </c>
      <c r="B1873" s="5" t="s">
        <v>44</v>
      </c>
      <c r="C1873" s="5">
        <v>6.5</v>
      </c>
    </row>
    <row r="1874" spans="1:3">
      <c r="A1874" s="2" t="s">
        <v>9814</v>
      </c>
      <c r="B1874" s="2" t="s">
        <v>44</v>
      </c>
      <c r="C1874" s="2">
        <v>6.5</v>
      </c>
    </row>
    <row r="1875" spans="1:3">
      <c r="A1875" s="5" t="s">
        <v>9818</v>
      </c>
      <c r="B1875" s="5" t="s">
        <v>44</v>
      </c>
      <c r="C1875" s="5">
        <v>6.5</v>
      </c>
    </row>
    <row r="1876" spans="1:3">
      <c r="A1876" s="2" t="s">
        <v>9824</v>
      </c>
      <c r="B1876" s="2" t="s">
        <v>44</v>
      </c>
      <c r="C1876" s="2">
        <v>6.5</v>
      </c>
    </row>
    <row r="1877" spans="1:3">
      <c r="A1877" s="5" t="s">
        <v>9829</v>
      </c>
      <c r="B1877" s="5" t="s">
        <v>44</v>
      </c>
      <c r="C1877" s="5">
        <v>6.5</v>
      </c>
    </row>
    <row r="1878" spans="1:3">
      <c r="A1878" s="2" t="s">
        <v>9834</v>
      </c>
      <c r="B1878" s="2" t="s">
        <v>44</v>
      </c>
      <c r="C1878" s="2">
        <v>6.5</v>
      </c>
    </row>
    <row r="1879" spans="1:3">
      <c r="A1879" s="5" t="s">
        <v>9840</v>
      </c>
      <c r="B1879" s="5" t="s">
        <v>44</v>
      </c>
      <c r="C1879" s="5">
        <v>6.5</v>
      </c>
    </row>
    <row r="1880" spans="1:3">
      <c r="A1880" s="2" t="s">
        <v>9845</v>
      </c>
      <c r="B1880" s="2" t="s">
        <v>44</v>
      </c>
      <c r="C1880" s="2">
        <v>6.5</v>
      </c>
    </row>
    <row r="1881" spans="1:3">
      <c r="A1881" s="5" t="s">
        <v>9849</v>
      </c>
      <c r="B1881" s="5" t="s">
        <v>44</v>
      </c>
      <c r="C1881" s="5">
        <v>6.5</v>
      </c>
    </row>
    <row r="1882" spans="1:3">
      <c r="A1882" s="2" t="s">
        <v>9854</v>
      </c>
      <c r="B1882" s="2" t="s">
        <v>44</v>
      </c>
      <c r="C1882" s="2">
        <v>6.5</v>
      </c>
    </row>
    <row r="1883" spans="1:3">
      <c r="A1883" s="5" t="s">
        <v>9860</v>
      </c>
      <c r="B1883" s="5" t="s">
        <v>44</v>
      </c>
      <c r="C1883" s="5">
        <v>6.5</v>
      </c>
    </row>
    <row r="1884" spans="1:3">
      <c r="A1884" s="2" t="s">
        <v>9865</v>
      </c>
      <c r="B1884" s="2" t="s">
        <v>44</v>
      </c>
      <c r="C1884" s="2">
        <v>6.5</v>
      </c>
    </row>
    <row r="1885" spans="1:3">
      <c r="A1885" s="5" t="s">
        <v>9870</v>
      </c>
      <c r="B1885" s="5" t="s">
        <v>44</v>
      </c>
      <c r="C1885" s="5">
        <v>6.5</v>
      </c>
    </row>
    <row r="1886" spans="1:3">
      <c r="A1886" s="2" t="s">
        <v>9875</v>
      </c>
      <c r="B1886" s="2" t="s">
        <v>44</v>
      </c>
      <c r="C1886" s="2">
        <v>6.5</v>
      </c>
    </row>
    <row r="1887" spans="1:3">
      <c r="A1887" s="5" t="s">
        <v>9879</v>
      </c>
      <c r="B1887" s="5" t="s">
        <v>44</v>
      </c>
      <c r="C1887" s="5">
        <v>6.5</v>
      </c>
    </row>
    <row r="1888" spans="1:3">
      <c r="A1888" s="2" t="s">
        <v>9883</v>
      </c>
      <c r="B1888" s="2" t="s">
        <v>44</v>
      </c>
      <c r="C1888" s="2">
        <v>6.5</v>
      </c>
    </row>
    <row r="1889" spans="1:3">
      <c r="A1889" s="5" t="s">
        <v>9889</v>
      </c>
      <c r="B1889" s="5" t="s">
        <v>44</v>
      </c>
      <c r="C1889" s="5">
        <v>6.5</v>
      </c>
    </row>
    <row r="1890" spans="1:3">
      <c r="A1890" s="2" t="s">
        <v>9895</v>
      </c>
      <c r="B1890" s="2" t="s">
        <v>44</v>
      </c>
      <c r="C1890" s="2">
        <v>6.5</v>
      </c>
    </row>
    <row r="1891" spans="1:3">
      <c r="A1891" s="5" t="s">
        <v>9901</v>
      </c>
      <c r="B1891" s="5" t="s">
        <v>44</v>
      </c>
      <c r="C1891" s="5">
        <v>6.5</v>
      </c>
    </row>
    <row r="1892" spans="1:3">
      <c r="A1892" s="2" t="s">
        <v>9908</v>
      </c>
      <c r="B1892" s="2" t="s">
        <v>44</v>
      </c>
      <c r="C1892" s="2">
        <v>6.5</v>
      </c>
    </row>
    <row r="1893" spans="1:3">
      <c r="A1893" s="5" t="s">
        <v>9913</v>
      </c>
      <c r="B1893" s="5" t="s">
        <v>44</v>
      </c>
      <c r="C1893" s="5">
        <v>6.5</v>
      </c>
    </row>
    <row r="1894" spans="1:3">
      <c r="A1894" s="2" t="s">
        <v>9917</v>
      </c>
      <c r="B1894" s="2" t="s">
        <v>44</v>
      </c>
      <c r="C1894" s="2">
        <v>6.5</v>
      </c>
    </row>
    <row r="1895" spans="1:3">
      <c r="A1895" s="5" t="s">
        <v>9922</v>
      </c>
      <c r="B1895" s="5" t="s">
        <v>44</v>
      </c>
      <c r="C1895" s="5">
        <v>6.5</v>
      </c>
    </row>
    <row r="1896" spans="1:3">
      <c r="A1896" s="2" t="s">
        <v>9925</v>
      </c>
      <c r="B1896" s="2" t="s">
        <v>44</v>
      </c>
      <c r="C1896" s="2">
        <v>6.5</v>
      </c>
    </row>
    <row r="1897" spans="1:3">
      <c r="A1897" s="5" t="s">
        <v>9929</v>
      </c>
      <c r="B1897" s="5" t="s">
        <v>44</v>
      </c>
      <c r="C1897" s="5">
        <v>6.5</v>
      </c>
    </row>
    <row r="1898" spans="1:3">
      <c r="A1898" s="2" t="s">
        <v>9933</v>
      </c>
      <c r="B1898" s="2" t="s">
        <v>44</v>
      </c>
      <c r="C1898" s="2">
        <v>6.5</v>
      </c>
    </row>
    <row r="1899" spans="1:3">
      <c r="A1899" s="5" t="s">
        <v>9939</v>
      </c>
      <c r="B1899" s="5" t="s">
        <v>44</v>
      </c>
      <c r="C1899" s="5">
        <v>6.5</v>
      </c>
    </row>
    <row r="1900" spans="1:3">
      <c r="A1900" s="2" t="s">
        <v>9944</v>
      </c>
      <c r="B1900" s="2" t="s">
        <v>44</v>
      </c>
      <c r="C1900" s="2">
        <v>6.5</v>
      </c>
    </row>
    <row r="1901" spans="1:3">
      <c r="A1901" s="5" t="s">
        <v>9948</v>
      </c>
      <c r="B1901" s="5" t="s">
        <v>44</v>
      </c>
      <c r="C1901" s="5">
        <v>6.5</v>
      </c>
    </row>
    <row r="1902" spans="1:3">
      <c r="A1902" s="5" t="s">
        <v>9960</v>
      </c>
      <c r="B1902" s="5" t="s">
        <v>44</v>
      </c>
      <c r="C1902" s="5">
        <v>6.5</v>
      </c>
    </row>
    <row r="1903" spans="1:3">
      <c r="A1903" s="2" t="s">
        <v>9965</v>
      </c>
      <c r="B1903" s="2" t="s">
        <v>44</v>
      </c>
      <c r="C1903" s="2">
        <v>6.5</v>
      </c>
    </row>
    <row r="1904" spans="1:3">
      <c r="A1904" s="2" t="s">
        <v>9976</v>
      </c>
      <c r="B1904" s="2" t="s">
        <v>44</v>
      </c>
      <c r="C1904" s="2">
        <v>6.5</v>
      </c>
    </row>
    <row r="1905" spans="1:3">
      <c r="A1905" s="5" t="s">
        <v>9982</v>
      </c>
      <c r="B1905" s="5" t="s">
        <v>44</v>
      </c>
      <c r="C1905" s="5">
        <v>6.5</v>
      </c>
    </row>
    <row r="1906" spans="1:3">
      <c r="A1906" s="2" t="s">
        <v>9987</v>
      </c>
      <c r="B1906" s="2" t="s">
        <v>44</v>
      </c>
      <c r="C1906" s="2">
        <v>6.5</v>
      </c>
    </row>
    <row r="1907" spans="1:3">
      <c r="A1907" s="5" t="s">
        <v>9991</v>
      </c>
      <c r="B1907" s="5" t="s">
        <v>44</v>
      </c>
      <c r="C1907" s="5">
        <v>6.5</v>
      </c>
    </row>
    <row r="1908" spans="1:3">
      <c r="A1908" s="2" t="s">
        <v>9998</v>
      </c>
      <c r="B1908" s="2" t="s">
        <v>44</v>
      </c>
      <c r="C1908" s="2">
        <v>6.5</v>
      </c>
    </row>
    <row r="1909" spans="1:3">
      <c r="A1909" s="5" t="s">
        <v>9400</v>
      </c>
      <c r="B1909" s="5" t="s">
        <v>44</v>
      </c>
      <c r="C1909" s="5">
        <v>6.5</v>
      </c>
    </row>
    <row r="1910" spans="1:3">
      <c r="A1910" s="2" t="s">
        <v>10004</v>
      </c>
      <c r="B1910" s="2" t="s">
        <v>44</v>
      </c>
      <c r="C1910" s="2">
        <v>6.5</v>
      </c>
    </row>
    <row r="1911" spans="1:3">
      <c r="A1911" s="5" t="s">
        <v>10010</v>
      </c>
      <c r="B1911" s="5" t="s">
        <v>44</v>
      </c>
      <c r="C1911" s="5">
        <v>6.5</v>
      </c>
    </row>
    <row r="1912" spans="1:3">
      <c r="A1912" s="2" t="s">
        <v>10015</v>
      </c>
      <c r="B1912" s="2" t="s">
        <v>44</v>
      </c>
      <c r="C1912" s="2">
        <v>6.5</v>
      </c>
    </row>
    <row r="1913" spans="1:3">
      <c r="A1913" s="5" t="s">
        <v>10019</v>
      </c>
      <c r="B1913" s="5" t="s">
        <v>44</v>
      </c>
      <c r="C1913" s="5">
        <v>6.5</v>
      </c>
    </row>
    <row r="1914" spans="1:3">
      <c r="A1914" s="2" t="s">
        <v>10023</v>
      </c>
      <c r="B1914" s="2" t="s">
        <v>44</v>
      </c>
      <c r="C1914" s="2">
        <v>6.5</v>
      </c>
    </row>
    <row r="1915" spans="1:3">
      <c r="A1915" s="5" t="s">
        <v>10027</v>
      </c>
      <c r="B1915" s="5" t="s">
        <v>44</v>
      </c>
      <c r="C1915" s="5">
        <v>6.5</v>
      </c>
    </row>
    <row r="1916" spans="1:3">
      <c r="A1916" s="2" t="s">
        <v>9790</v>
      </c>
      <c r="B1916" s="2" t="s">
        <v>44</v>
      </c>
      <c r="C1916" s="2">
        <v>6.5</v>
      </c>
    </row>
    <row r="1917" spans="1:3">
      <c r="A1917" s="5" t="s">
        <v>10030</v>
      </c>
      <c r="B1917" s="5" t="s">
        <v>44</v>
      </c>
      <c r="C1917" s="5">
        <v>6.5</v>
      </c>
    </row>
    <row r="1918" spans="1:3">
      <c r="A1918" s="2" t="s">
        <v>10035</v>
      </c>
      <c r="B1918" s="2" t="s">
        <v>44</v>
      </c>
      <c r="C1918" s="2">
        <v>6.5</v>
      </c>
    </row>
    <row r="1919" spans="1:3">
      <c r="A1919" s="5" t="s">
        <v>10041</v>
      </c>
      <c r="B1919" s="5" t="s">
        <v>44</v>
      </c>
      <c r="C1919" s="5">
        <v>6.5</v>
      </c>
    </row>
    <row r="1920" spans="1:3">
      <c r="A1920" s="2" t="s">
        <v>10046</v>
      </c>
      <c r="B1920" s="2" t="s">
        <v>44</v>
      </c>
      <c r="C1920" s="2">
        <v>6.5</v>
      </c>
    </row>
    <row r="1921" spans="1:3">
      <c r="A1921" s="5" t="s">
        <v>10050</v>
      </c>
      <c r="B1921" s="5" t="s">
        <v>44</v>
      </c>
      <c r="C1921" s="5">
        <v>6.5</v>
      </c>
    </row>
    <row r="1922" spans="1:3">
      <c r="A1922" s="2" t="s">
        <v>10055</v>
      </c>
      <c r="B1922" s="2" t="s">
        <v>44</v>
      </c>
      <c r="C1922" s="2">
        <v>6.5</v>
      </c>
    </row>
    <row r="1923" spans="1:3">
      <c r="A1923" s="5" t="s">
        <v>10060</v>
      </c>
      <c r="B1923" s="5" t="s">
        <v>44</v>
      </c>
      <c r="C1923" s="5">
        <v>6.4</v>
      </c>
    </row>
    <row r="1924" spans="1:3">
      <c r="A1924" s="2" t="s">
        <v>10065</v>
      </c>
      <c r="B1924" s="2" t="s">
        <v>44</v>
      </c>
      <c r="C1924" s="2">
        <v>6.4</v>
      </c>
    </row>
    <row r="1925" spans="1:3">
      <c r="A1925" s="5" t="s">
        <v>10068</v>
      </c>
      <c r="B1925" s="5" t="s">
        <v>44</v>
      </c>
      <c r="C1925" s="5">
        <v>6.4</v>
      </c>
    </row>
    <row r="1926" spans="1:3">
      <c r="A1926" s="2" t="s">
        <v>10072</v>
      </c>
      <c r="B1926" s="2" t="s">
        <v>44</v>
      </c>
      <c r="C1926" s="2">
        <v>6.4</v>
      </c>
    </row>
    <row r="1927" spans="1:3">
      <c r="A1927" s="5" t="s">
        <v>10075</v>
      </c>
      <c r="B1927" s="5" t="s">
        <v>44</v>
      </c>
      <c r="C1927" s="5">
        <v>6.4</v>
      </c>
    </row>
    <row r="1928" spans="1:3">
      <c r="A1928" s="2" t="s">
        <v>10078</v>
      </c>
      <c r="B1928" s="2" t="s">
        <v>44</v>
      </c>
      <c r="C1928" s="2">
        <v>6.4</v>
      </c>
    </row>
    <row r="1929" spans="1:3">
      <c r="A1929" s="5" t="s">
        <v>10082</v>
      </c>
      <c r="B1929" s="5" t="s">
        <v>44</v>
      </c>
      <c r="C1929" s="5">
        <v>6.4</v>
      </c>
    </row>
    <row r="1930" spans="1:3">
      <c r="A1930" s="2" t="s">
        <v>10086</v>
      </c>
      <c r="B1930" s="2" t="s">
        <v>44</v>
      </c>
      <c r="C1930" s="2">
        <v>6.4</v>
      </c>
    </row>
    <row r="1931" spans="1:3">
      <c r="A1931" s="5" t="s">
        <v>10089</v>
      </c>
      <c r="B1931" s="5" t="s">
        <v>44</v>
      </c>
      <c r="C1931" s="5">
        <v>6.4</v>
      </c>
    </row>
    <row r="1932" spans="1:3">
      <c r="A1932" s="2" t="s">
        <v>10094</v>
      </c>
      <c r="B1932" s="2" t="s">
        <v>44</v>
      </c>
      <c r="C1932" s="2">
        <v>6.4</v>
      </c>
    </row>
    <row r="1933" spans="1:3">
      <c r="A1933" s="5" t="s">
        <v>10098</v>
      </c>
      <c r="B1933" s="5" t="s">
        <v>44</v>
      </c>
      <c r="C1933" s="5">
        <v>6.4</v>
      </c>
    </row>
    <row r="1934" spans="1:3">
      <c r="A1934" s="2" t="s">
        <v>10101</v>
      </c>
      <c r="B1934" s="2" t="s">
        <v>44</v>
      </c>
      <c r="C1934" s="2">
        <v>6.4</v>
      </c>
    </row>
    <row r="1935" spans="1:3">
      <c r="A1935" s="5" t="s">
        <v>10104</v>
      </c>
      <c r="B1935" s="5" t="s">
        <v>44</v>
      </c>
      <c r="C1935" s="5">
        <v>6.4</v>
      </c>
    </row>
    <row r="1936" spans="1:3">
      <c r="A1936" s="2" t="s">
        <v>10107</v>
      </c>
      <c r="B1936" s="2" t="s">
        <v>44</v>
      </c>
      <c r="C1936" s="2">
        <v>6.4</v>
      </c>
    </row>
    <row r="1937" spans="1:3">
      <c r="A1937" s="5" t="s">
        <v>10110</v>
      </c>
      <c r="B1937" s="5" t="s">
        <v>44</v>
      </c>
      <c r="C1937" s="5">
        <v>6.4</v>
      </c>
    </row>
    <row r="1938" spans="1:3">
      <c r="A1938" s="5" t="s">
        <v>10118</v>
      </c>
      <c r="B1938" s="5" t="s">
        <v>44</v>
      </c>
      <c r="C1938" s="5">
        <v>6.4</v>
      </c>
    </row>
    <row r="1939" spans="1:3">
      <c r="A1939" s="2" t="s">
        <v>10122</v>
      </c>
      <c r="B1939" s="2" t="s">
        <v>44</v>
      </c>
      <c r="C1939" s="2">
        <v>6.4</v>
      </c>
    </row>
    <row r="1940" spans="1:3">
      <c r="A1940" s="5" t="s">
        <v>10126</v>
      </c>
      <c r="B1940" s="5" t="s">
        <v>44</v>
      </c>
      <c r="C1940" s="5">
        <v>6.4</v>
      </c>
    </row>
    <row r="1941" spans="1:3">
      <c r="A1941" s="2" t="s">
        <v>10130</v>
      </c>
      <c r="B1941" s="2" t="s">
        <v>44</v>
      </c>
      <c r="C1941" s="2">
        <v>6.4</v>
      </c>
    </row>
    <row r="1942" spans="1:3">
      <c r="A1942" s="5" t="s">
        <v>10134</v>
      </c>
      <c r="B1942" s="5" t="s">
        <v>44</v>
      </c>
      <c r="C1942" s="5">
        <v>6.4</v>
      </c>
    </row>
    <row r="1943" spans="1:3">
      <c r="A1943" s="2" t="s">
        <v>10137</v>
      </c>
      <c r="B1943" s="2" t="s">
        <v>44</v>
      </c>
      <c r="C1943" s="2">
        <v>6.4</v>
      </c>
    </row>
    <row r="1944" spans="1:3">
      <c r="A1944" s="5" t="s">
        <v>10141</v>
      </c>
      <c r="B1944" s="5" t="s">
        <v>44</v>
      </c>
      <c r="C1944" s="5">
        <v>6.4</v>
      </c>
    </row>
    <row r="1945" spans="1:3">
      <c r="A1945" s="2" t="s">
        <v>10146</v>
      </c>
      <c r="B1945" s="2" t="s">
        <v>44</v>
      </c>
      <c r="C1945" s="2">
        <v>6.4</v>
      </c>
    </row>
    <row r="1946" spans="1:3">
      <c r="A1946" s="5" t="s">
        <v>10151</v>
      </c>
      <c r="B1946" s="5" t="s">
        <v>44</v>
      </c>
      <c r="C1946" s="5">
        <v>6.4</v>
      </c>
    </row>
    <row r="1947" spans="1:3">
      <c r="A1947" s="2" t="s">
        <v>10154</v>
      </c>
      <c r="B1947" s="2" t="s">
        <v>44</v>
      </c>
      <c r="C1947" s="2">
        <v>6.4</v>
      </c>
    </row>
    <row r="1948" spans="1:3">
      <c r="A1948" s="5" t="s">
        <v>10158</v>
      </c>
      <c r="B1948" s="5" t="s">
        <v>44</v>
      </c>
      <c r="C1948" s="5">
        <v>6.4</v>
      </c>
    </row>
    <row r="1949" spans="1:3">
      <c r="A1949" s="2" t="s">
        <v>10161</v>
      </c>
      <c r="B1949" s="2" t="s">
        <v>44</v>
      </c>
      <c r="C1949" s="2">
        <v>6.4</v>
      </c>
    </row>
    <row r="1950" spans="1:3">
      <c r="A1950" s="5" t="s">
        <v>10164</v>
      </c>
      <c r="B1950" s="5" t="s">
        <v>44</v>
      </c>
      <c r="C1950" s="5">
        <v>6.4</v>
      </c>
    </row>
    <row r="1951" spans="1:3">
      <c r="A1951" s="2" t="s">
        <v>10168</v>
      </c>
      <c r="B1951" s="2" t="s">
        <v>44</v>
      </c>
      <c r="C1951" s="2">
        <v>6.4</v>
      </c>
    </row>
    <row r="1952" spans="1:3">
      <c r="A1952" s="5" t="s">
        <v>10172</v>
      </c>
      <c r="B1952" s="5" t="s">
        <v>44</v>
      </c>
      <c r="C1952" s="5">
        <v>6.4</v>
      </c>
    </row>
    <row r="1953" spans="1:3">
      <c r="A1953" s="2" t="s">
        <v>10176</v>
      </c>
      <c r="B1953" s="2" t="s">
        <v>44</v>
      </c>
      <c r="C1953" s="2">
        <v>6.4</v>
      </c>
    </row>
    <row r="1954" spans="1:3">
      <c r="A1954" s="5" t="s">
        <v>10179</v>
      </c>
      <c r="B1954" s="5" t="s">
        <v>44</v>
      </c>
      <c r="C1954" s="5">
        <v>6.4</v>
      </c>
    </row>
    <row r="1955" spans="1:3">
      <c r="A1955" s="2" t="s">
        <v>10184</v>
      </c>
      <c r="B1955" s="2" t="s">
        <v>44</v>
      </c>
      <c r="C1955" s="2">
        <v>6.4</v>
      </c>
    </row>
    <row r="1956" spans="1:3">
      <c r="A1956" s="5" t="s">
        <v>10187</v>
      </c>
      <c r="B1956" s="5" t="s">
        <v>44</v>
      </c>
      <c r="C1956" s="5">
        <v>6.4</v>
      </c>
    </row>
    <row r="1957" spans="1:3">
      <c r="A1957" s="2" t="s">
        <v>10190</v>
      </c>
      <c r="B1957" s="2" t="s">
        <v>44</v>
      </c>
      <c r="C1957" s="2">
        <v>6.4</v>
      </c>
    </row>
    <row r="1958" spans="1:3">
      <c r="A1958" s="5" t="s">
        <v>10195</v>
      </c>
      <c r="B1958" s="5" t="s">
        <v>44</v>
      </c>
      <c r="C1958" s="5">
        <v>6.4</v>
      </c>
    </row>
    <row r="1959" spans="1:3">
      <c r="A1959" s="2" t="s">
        <v>10198</v>
      </c>
      <c r="B1959" s="2" t="s">
        <v>44</v>
      </c>
      <c r="C1959" s="2">
        <v>6.4</v>
      </c>
    </row>
    <row r="1960" spans="1:3">
      <c r="A1960" s="5" t="s">
        <v>10201</v>
      </c>
      <c r="B1960" s="5" t="s">
        <v>44</v>
      </c>
      <c r="C1960" s="5">
        <v>6.4</v>
      </c>
    </row>
    <row r="1961" spans="1:3">
      <c r="A1961" s="2" t="s">
        <v>10205</v>
      </c>
      <c r="B1961" s="2" t="s">
        <v>44</v>
      </c>
      <c r="C1961" s="2">
        <v>6.4</v>
      </c>
    </row>
    <row r="1962" spans="1:3">
      <c r="A1962" s="5" t="s">
        <v>10209</v>
      </c>
      <c r="B1962" s="5" t="s">
        <v>44</v>
      </c>
      <c r="C1962" s="5">
        <v>6.4</v>
      </c>
    </row>
    <row r="1963" spans="1:3">
      <c r="A1963" s="2" t="s">
        <v>10214</v>
      </c>
      <c r="B1963" s="2" t="s">
        <v>44</v>
      </c>
      <c r="C1963" s="2">
        <v>6.4</v>
      </c>
    </row>
    <row r="1964" spans="1:3">
      <c r="A1964" s="5" t="s">
        <v>10218</v>
      </c>
      <c r="B1964" s="5" t="s">
        <v>44</v>
      </c>
      <c r="C1964" s="5">
        <v>6.4</v>
      </c>
    </row>
    <row r="1965" spans="1:3">
      <c r="A1965" s="2" t="s">
        <v>10221</v>
      </c>
      <c r="B1965" s="2" t="s">
        <v>44</v>
      </c>
      <c r="C1965" s="2">
        <v>6.4</v>
      </c>
    </row>
    <row r="1966" spans="1:3">
      <c r="A1966" s="5" t="s">
        <v>10226</v>
      </c>
      <c r="B1966" s="5" t="s">
        <v>44</v>
      </c>
      <c r="C1966" s="5">
        <v>6.4</v>
      </c>
    </row>
    <row r="1967" spans="1:3">
      <c r="A1967" s="2" t="s">
        <v>10230</v>
      </c>
      <c r="B1967" s="2" t="s">
        <v>44</v>
      </c>
      <c r="C1967" s="2">
        <v>6.4</v>
      </c>
    </row>
    <row r="1968" spans="1:3">
      <c r="A1968" s="5" t="s">
        <v>10234</v>
      </c>
      <c r="B1968" s="5" t="s">
        <v>44</v>
      </c>
      <c r="C1968" s="5">
        <v>6.4</v>
      </c>
    </row>
    <row r="1969" spans="1:3">
      <c r="A1969" s="2" t="s">
        <v>10240</v>
      </c>
      <c r="B1969" s="2" t="s">
        <v>44</v>
      </c>
      <c r="C1969" s="2">
        <v>6.4</v>
      </c>
    </row>
    <row r="1970" spans="1:3">
      <c r="A1970" s="5" t="s">
        <v>10244</v>
      </c>
      <c r="B1970" s="5" t="s">
        <v>44</v>
      </c>
      <c r="C1970" s="5">
        <v>6.4</v>
      </c>
    </row>
    <row r="1971" spans="1:3">
      <c r="A1971" s="2" t="s">
        <v>10249</v>
      </c>
      <c r="B1971" s="2" t="s">
        <v>44</v>
      </c>
      <c r="C1971" s="2">
        <v>6.4</v>
      </c>
    </row>
    <row r="1972" spans="1:3">
      <c r="A1972" s="5" t="s">
        <v>10255</v>
      </c>
      <c r="B1972" s="5" t="s">
        <v>44</v>
      </c>
      <c r="C1972" s="5">
        <v>6.4</v>
      </c>
    </row>
    <row r="1973" spans="1:3">
      <c r="A1973" s="2" t="s">
        <v>10258</v>
      </c>
      <c r="B1973" s="2" t="s">
        <v>44</v>
      </c>
      <c r="C1973" s="2">
        <v>6.4</v>
      </c>
    </row>
    <row r="1974" spans="1:3">
      <c r="A1974" s="5" t="s">
        <v>10262</v>
      </c>
      <c r="B1974" s="5" t="s">
        <v>44</v>
      </c>
      <c r="C1974" s="5">
        <v>6.4</v>
      </c>
    </row>
    <row r="1975" spans="1:3">
      <c r="A1975" s="2" t="s">
        <v>10267</v>
      </c>
      <c r="B1975" s="2" t="s">
        <v>44</v>
      </c>
      <c r="C1975" s="2">
        <v>6.4</v>
      </c>
    </row>
    <row r="1976" spans="1:3">
      <c r="A1976" s="5" t="s">
        <v>10271</v>
      </c>
      <c r="B1976" s="5" t="s">
        <v>44</v>
      </c>
      <c r="C1976" s="5">
        <v>6.4</v>
      </c>
    </row>
    <row r="1977" spans="1:3">
      <c r="A1977" s="2" t="s">
        <v>10276</v>
      </c>
      <c r="B1977" s="2" t="s">
        <v>44</v>
      </c>
      <c r="C1977" s="2">
        <v>6.4</v>
      </c>
    </row>
    <row r="1978" spans="1:3">
      <c r="A1978" s="5" t="s">
        <v>10281</v>
      </c>
      <c r="B1978" s="5" t="s">
        <v>44</v>
      </c>
      <c r="C1978" s="5">
        <v>6.4</v>
      </c>
    </row>
    <row r="1979" spans="1:3">
      <c r="A1979" s="2" t="s">
        <v>10285</v>
      </c>
      <c r="B1979" s="2" t="s">
        <v>44</v>
      </c>
      <c r="C1979" s="2">
        <v>6.4</v>
      </c>
    </row>
    <row r="1980" spans="1:3">
      <c r="A1980" s="5" t="s">
        <v>10289</v>
      </c>
      <c r="B1980" s="5" t="s">
        <v>44</v>
      </c>
      <c r="C1980" s="5">
        <v>6.4</v>
      </c>
    </row>
    <row r="1981" spans="1:3">
      <c r="A1981" s="2" t="s">
        <v>10294</v>
      </c>
      <c r="B1981" s="2" t="s">
        <v>44</v>
      </c>
      <c r="C1981" s="2">
        <v>6.4</v>
      </c>
    </row>
    <row r="1982" spans="1:3">
      <c r="A1982" s="5" t="s">
        <v>10298</v>
      </c>
      <c r="B1982" s="5" t="s">
        <v>44</v>
      </c>
      <c r="C1982" s="5">
        <v>6.4</v>
      </c>
    </row>
    <row r="1983" spans="1:3">
      <c r="A1983" s="2" t="s">
        <v>10303</v>
      </c>
      <c r="B1983" s="2" t="s">
        <v>44</v>
      </c>
      <c r="C1983" s="2">
        <v>6.4</v>
      </c>
    </row>
    <row r="1984" spans="1:3">
      <c r="A1984" s="5" t="s">
        <v>10309</v>
      </c>
      <c r="B1984" s="5" t="s">
        <v>44</v>
      </c>
      <c r="C1984" s="5">
        <v>6.4</v>
      </c>
    </row>
    <row r="1985" spans="1:3">
      <c r="A1985" s="2" t="s">
        <v>10315</v>
      </c>
      <c r="B1985" s="2" t="s">
        <v>44</v>
      </c>
      <c r="C1985" s="2">
        <v>6.4</v>
      </c>
    </row>
    <row r="1986" spans="1:3">
      <c r="A1986" s="5" t="s">
        <v>10318</v>
      </c>
      <c r="B1986" s="5" t="s">
        <v>44</v>
      </c>
      <c r="C1986" s="5">
        <v>6.4</v>
      </c>
    </row>
    <row r="1987" spans="1:3">
      <c r="A1987" s="2" t="s">
        <v>10321</v>
      </c>
      <c r="B1987" s="2" t="s">
        <v>44</v>
      </c>
      <c r="C1987" s="2">
        <v>6.4</v>
      </c>
    </row>
    <row r="1988" spans="1:3">
      <c r="A1988" s="5" t="s">
        <v>10326</v>
      </c>
      <c r="B1988" s="5" t="s">
        <v>44</v>
      </c>
      <c r="C1988" s="5">
        <v>6.4</v>
      </c>
    </row>
    <row r="1989" spans="1:3">
      <c r="A1989" s="2" t="s">
        <v>10332</v>
      </c>
      <c r="B1989" s="2" t="s">
        <v>44</v>
      </c>
      <c r="C1989" s="2">
        <v>6.4</v>
      </c>
    </row>
    <row r="1990" spans="1:3">
      <c r="A1990" s="5" t="s">
        <v>10338</v>
      </c>
      <c r="B1990" s="5" t="s">
        <v>44</v>
      </c>
      <c r="C1990" s="5">
        <v>6.4</v>
      </c>
    </row>
    <row r="1991" spans="1:3">
      <c r="A1991" s="2" t="s">
        <v>10342</v>
      </c>
      <c r="B1991" s="2" t="s">
        <v>44</v>
      </c>
      <c r="C1991" s="2">
        <v>6.4</v>
      </c>
    </row>
    <row r="1992" spans="1:3">
      <c r="A1992" s="5" t="s">
        <v>10345</v>
      </c>
      <c r="B1992" s="5" t="s">
        <v>44</v>
      </c>
      <c r="C1992" s="5">
        <v>6.4</v>
      </c>
    </row>
    <row r="1993" spans="1:3">
      <c r="A1993" s="2" t="s">
        <v>10349</v>
      </c>
      <c r="B1993" s="2" t="s">
        <v>44</v>
      </c>
      <c r="C1993" s="2">
        <v>6.4</v>
      </c>
    </row>
    <row r="1994" spans="1:3">
      <c r="A1994" s="5" t="s">
        <v>10354</v>
      </c>
      <c r="B1994" s="5" t="s">
        <v>44</v>
      </c>
      <c r="C1994" s="5">
        <v>6.4</v>
      </c>
    </row>
    <row r="1995" spans="1:3">
      <c r="A1995" s="2" t="s">
        <v>10358</v>
      </c>
      <c r="B1995" s="2" t="s">
        <v>44</v>
      </c>
      <c r="C1995" s="2">
        <v>6.4</v>
      </c>
    </row>
    <row r="1996" spans="1:3">
      <c r="A1996" s="5" t="s">
        <v>10362</v>
      </c>
      <c r="B1996" s="5" t="s">
        <v>44</v>
      </c>
      <c r="C1996" s="5">
        <v>6.4</v>
      </c>
    </row>
    <row r="1997" spans="1:3">
      <c r="A1997" s="2" t="s">
        <v>10366</v>
      </c>
      <c r="B1997" s="2" t="s">
        <v>44</v>
      </c>
      <c r="C1997" s="2">
        <v>6.4</v>
      </c>
    </row>
    <row r="1998" spans="1:3">
      <c r="A1998" s="5" t="s">
        <v>10369</v>
      </c>
      <c r="B1998" s="5" t="s">
        <v>44</v>
      </c>
      <c r="C1998" s="5">
        <v>6.4</v>
      </c>
    </row>
    <row r="1999" spans="1:3">
      <c r="A1999" s="2" t="s">
        <v>10373</v>
      </c>
      <c r="B1999" s="2" t="s">
        <v>44</v>
      </c>
      <c r="C1999" s="2">
        <v>6.4</v>
      </c>
    </row>
    <row r="2000" spans="1:3">
      <c r="A2000" s="5" t="s">
        <v>10376</v>
      </c>
      <c r="B2000" s="5" t="s">
        <v>44</v>
      </c>
      <c r="C2000" s="5">
        <v>6.4</v>
      </c>
    </row>
    <row r="2001" spans="1:3">
      <c r="A2001" s="2" t="s">
        <v>10381</v>
      </c>
      <c r="B2001" s="2" t="s">
        <v>44</v>
      </c>
      <c r="C2001" s="2">
        <v>6.4</v>
      </c>
    </row>
    <row r="2002" spans="1:3">
      <c r="A2002" s="5" t="s">
        <v>10386</v>
      </c>
      <c r="B2002" s="5" t="s">
        <v>44</v>
      </c>
      <c r="C2002" s="5">
        <v>6.4</v>
      </c>
    </row>
    <row r="2003" spans="1:3">
      <c r="A2003" s="2" t="s">
        <v>10391</v>
      </c>
      <c r="B2003" s="2" t="s">
        <v>44</v>
      </c>
      <c r="C2003" s="2">
        <v>6.4</v>
      </c>
    </row>
    <row r="2004" spans="1:3">
      <c r="A2004" s="5" t="s">
        <v>10394</v>
      </c>
      <c r="B2004" s="5" t="s">
        <v>44</v>
      </c>
      <c r="C2004" s="5">
        <v>6.4</v>
      </c>
    </row>
    <row r="2005" spans="1:3">
      <c r="A2005" s="2" t="s">
        <v>10398</v>
      </c>
      <c r="B2005" s="2" t="s">
        <v>44</v>
      </c>
      <c r="C2005" s="2">
        <v>6.4</v>
      </c>
    </row>
    <row r="2006" spans="1:3">
      <c r="A2006" s="5" t="s">
        <v>10401</v>
      </c>
      <c r="B2006" s="5" t="s">
        <v>44</v>
      </c>
      <c r="C2006" s="5">
        <v>6.4</v>
      </c>
    </row>
    <row r="2007" spans="1:3">
      <c r="A2007" s="2" t="s">
        <v>10407</v>
      </c>
      <c r="B2007" s="2" t="s">
        <v>44</v>
      </c>
      <c r="C2007" s="2">
        <v>6.4</v>
      </c>
    </row>
    <row r="2008" spans="1:3">
      <c r="A2008" s="5" t="s">
        <v>10410</v>
      </c>
      <c r="B2008" s="5" t="s">
        <v>44</v>
      </c>
      <c r="C2008" s="5">
        <v>6.4</v>
      </c>
    </row>
    <row r="2009" spans="1:3">
      <c r="A2009" s="2" t="s">
        <v>10415</v>
      </c>
      <c r="B2009" s="2" t="s">
        <v>44</v>
      </c>
      <c r="C2009" s="2">
        <v>6.4</v>
      </c>
    </row>
    <row r="2010" spans="1:3">
      <c r="A2010" s="5" t="s">
        <v>10420</v>
      </c>
      <c r="B2010" s="5" t="s">
        <v>44</v>
      </c>
      <c r="C2010" s="5">
        <v>6.4</v>
      </c>
    </row>
    <row r="2011" spans="1:3">
      <c r="A2011" s="2" t="s">
        <v>10426</v>
      </c>
      <c r="B2011" s="2" t="s">
        <v>44</v>
      </c>
      <c r="C2011" s="2">
        <v>6.4</v>
      </c>
    </row>
    <row r="2012" spans="1:3">
      <c r="A2012" s="5" t="s">
        <v>10432</v>
      </c>
      <c r="B2012" s="5" t="s">
        <v>44</v>
      </c>
      <c r="C2012" s="5">
        <v>6.4</v>
      </c>
    </row>
    <row r="2013" spans="1:3">
      <c r="A2013" s="2" t="s">
        <v>10438</v>
      </c>
      <c r="B2013" s="2" t="s">
        <v>44</v>
      </c>
      <c r="C2013" s="2">
        <v>6.4</v>
      </c>
    </row>
    <row r="2014" spans="1:3">
      <c r="A2014" s="5" t="s">
        <v>10441</v>
      </c>
      <c r="B2014" s="5" t="s">
        <v>44</v>
      </c>
      <c r="C2014" s="5">
        <v>6.4</v>
      </c>
    </row>
    <row r="2015" spans="1:3">
      <c r="A2015" s="2" t="s">
        <v>10444</v>
      </c>
      <c r="B2015" s="2" t="s">
        <v>44</v>
      </c>
      <c r="C2015" s="2">
        <v>6.4</v>
      </c>
    </row>
    <row r="2016" spans="1:3">
      <c r="A2016" s="5" t="s">
        <v>10447</v>
      </c>
      <c r="B2016" s="5" t="s">
        <v>44</v>
      </c>
      <c r="C2016" s="5">
        <v>6.4</v>
      </c>
    </row>
    <row r="2017" spans="1:3">
      <c r="A2017" s="2" t="s">
        <v>10452</v>
      </c>
      <c r="B2017" s="2" t="s">
        <v>44</v>
      </c>
      <c r="C2017" s="2">
        <v>6.4</v>
      </c>
    </row>
    <row r="2018" spans="1:3">
      <c r="A2018" s="5" t="s">
        <v>10458</v>
      </c>
      <c r="B2018" s="5" t="s">
        <v>44</v>
      </c>
      <c r="C2018" s="5">
        <v>6.4</v>
      </c>
    </row>
    <row r="2019" spans="1:3">
      <c r="A2019" s="2" t="s">
        <v>10462</v>
      </c>
      <c r="B2019" s="2" t="s">
        <v>44</v>
      </c>
      <c r="C2019" s="2">
        <v>6.4</v>
      </c>
    </row>
    <row r="2020" spans="1:3">
      <c r="A2020" s="5" t="s">
        <v>10467</v>
      </c>
      <c r="B2020" s="5" t="s">
        <v>44</v>
      </c>
      <c r="C2020" s="5">
        <v>6.4</v>
      </c>
    </row>
    <row r="2021" spans="1:3">
      <c r="A2021" s="2" t="s">
        <v>10470</v>
      </c>
      <c r="B2021" s="2" t="s">
        <v>44</v>
      </c>
      <c r="C2021" s="2">
        <v>6.4</v>
      </c>
    </row>
    <row r="2022" spans="1:3">
      <c r="A2022" s="5" t="s">
        <v>10473</v>
      </c>
      <c r="B2022" s="5" t="s">
        <v>44</v>
      </c>
      <c r="C2022" s="5">
        <v>6.4</v>
      </c>
    </row>
    <row r="2023" spans="1:3">
      <c r="A2023" s="2" t="s">
        <v>10477</v>
      </c>
      <c r="B2023" s="2" t="s">
        <v>44</v>
      </c>
      <c r="C2023" s="2">
        <v>6.4</v>
      </c>
    </row>
    <row r="2024" spans="1:3">
      <c r="A2024" s="5" t="s">
        <v>10482</v>
      </c>
      <c r="B2024" s="5" t="s">
        <v>44</v>
      </c>
      <c r="C2024" s="5">
        <v>6.4</v>
      </c>
    </row>
    <row r="2025" spans="1:3">
      <c r="A2025" s="2" t="s">
        <v>10485</v>
      </c>
      <c r="B2025" s="2" t="s">
        <v>44</v>
      </c>
      <c r="C2025" s="2">
        <v>6.4</v>
      </c>
    </row>
    <row r="2026" spans="1:3">
      <c r="A2026" s="5" t="s">
        <v>10488</v>
      </c>
      <c r="B2026" s="5" t="s">
        <v>44</v>
      </c>
      <c r="C2026" s="5">
        <v>6.4</v>
      </c>
    </row>
    <row r="2027" spans="1:3">
      <c r="A2027" s="2" t="s">
        <v>10492</v>
      </c>
      <c r="B2027" s="2" t="s">
        <v>44</v>
      </c>
      <c r="C2027" s="2">
        <v>6.4</v>
      </c>
    </row>
    <row r="2028" spans="1:3">
      <c r="A2028" s="5" t="s">
        <v>10498</v>
      </c>
      <c r="B2028" s="5" t="s">
        <v>44</v>
      </c>
      <c r="C2028" s="5">
        <v>6.4</v>
      </c>
    </row>
    <row r="2029" spans="1:3">
      <c r="A2029" s="2" t="s">
        <v>10504</v>
      </c>
      <c r="B2029" s="2" t="s">
        <v>44</v>
      </c>
      <c r="C2029" s="2">
        <v>6.4</v>
      </c>
    </row>
    <row r="2030" spans="1:3">
      <c r="A2030" s="5" t="s">
        <v>10508</v>
      </c>
      <c r="B2030" s="5" t="s">
        <v>44</v>
      </c>
      <c r="C2030" s="5">
        <v>6.4</v>
      </c>
    </row>
    <row r="2031" spans="1:3">
      <c r="A2031" s="2" t="s">
        <v>10513</v>
      </c>
      <c r="B2031" s="2" t="s">
        <v>44</v>
      </c>
      <c r="C2031" s="2">
        <v>6.4</v>
      </c>
    </row>
    <row r="2032" spans="1:3">
      <c r="A2032" s="5" t="s">
        <v>10517</v>
      </c>
      <c r="B2032" s="5" t="s">
        <v>44</v>
      </c>
      <c r="C2032" s="5">
        <v>6.4</v>
      </c>
    </row>
    <row r="2033" spans="1:3">
      <c r="A2033" s="2" t="s">
        <v>10522</v>
      </c>
      <c r="B2033" s="2" t="s">
        <v>44</v>
      </c>
      <c r="C2033" s="2">
        <v>6.4</v>
      </c>
    </row>
    <row r="2034" spans="1:3">
      <c r="A2034" s="5" t="s">
        <v>10527</v>
      </c>
      <c r="B2034" s="5" t="s">
        <v>44</v>
      </c>
      <c r="C2034" s="5">
        <v>6.4</v>
      </c>
    </row>
    <row r="2035" spans="1:3">
      <c r="A2035" s="2" t="s">
        <v>10531</v>
      </c>
      <c r="B2035" s="2" t="s">
        <v>44</v>
      </c>
      <c r="C2035" s="2">
        <v>6.4</v>
      </c>
    </row>
    <row r="2036" spans="1:3">
      <c r="A2036" s="2" t="s">
        <v>10540</v>
      </c>
      <c r="B2036" s="2" t="s">
        <v>44</v>
      </c>
      <c r="C2036" s="2">
        <v>6.4</v>
      </c>
    </row>
    <row r="2037" spans="1:3">
      <c r="A2037" s="5" t="s">
        <v>10545</v>
      </c>
      <c r="B2037" s="5" t="s">
        <v>44</v>
      </c>
      <c r="C2037" s="5">
        <v>6.4</v>
      </c>
    </row>
    <row r="2038" spans="1:3">
      <c r="A2038" s="2" t="s">
        <v>10551</v>
      </c>
      <c r="B2038" s="2" t="s">
        <v>44</v>
      </c>
      <c r="C2038" s="2">
        <v>6.4</v>
      </c>
    </row>
    <row r="2039" spans="1:3">
      <c r="A2039" s="5" t="s">
        <v>10555</v>
      </c>
      <c r="B2039" s="5" t="s">
        <v>44</v>
      </c>
      <c r="C2039" s="5">
        <v>6.4</v>
      </c>
    </row>
    <row r="2040" spans="1:3">
      <c r="A2040" s="2" t="s">
        <v>10562</v>
      </c>
      <c r="B2040" s="2" t="s">
        <v>44</v>
      </c>
      <c r="C2040" s="2">
        <v>6.4</v>
      </c>
    </row>
    <row r="2041" spans="1:3">
      <c r="A2041" s="5" t="s">
        <v>10566</v>
      </c>
      <c r="B2041" s="5" t="s">
        <v>44</v>
      </c>
      <c r="C2041" s="5">
        <v>6.4</v>
      </c>
    </row>
    <row r="2042" spans="1:3">
      <c r="A2042" s="2" t="s">
        <v>10570</v>
      </c>
      <c r="B2042" s="2" t="s">
        <v>44</v>
      </c>
      <c r="C2042" s="2">
        <v>6.4</v>
      </c>
    </row>
    <row r="2043" spans="1:3">
      <c r="A2043" s="5" t="s">
        <v>10576</v>
      </c>
      <c r="B2043" s="5" t="s">
        <v>44</v>
      </c>
      <c r="C2043" s="5">
        <v>6.4</v>
      </c>
    </row>
    <row r="2044" spans="1:3">
      <c r="A2044" s="2" t="s">
        <v>10581</v>
      </c>
      <c r="B2044" s="2" t="s">
        <v>44</v>
      </c>
      <c r="C2044" s="2">
        <v>6.4</v>
      </c>
    </row>
    <row r="2045" spans="1:3">
      <c r="A2045" s="5" t="s">
        <v>10586</v>
      </c>
      <c r="B2045" s="5" t="s">
        <v>44</v>
      </c>
      <c r="C2045" s="5">
        <v>6.4</v>
      </c>
    </row>
    <row r="2046" spans="1:3">
      <c r="A2046" s="2" t="s">
        <v>10589</v>
      </c>
      <c r="B2046" s="2" t="s">
        <v>44</v>
      </c>
      <c r="C2046" s="2">
        <v>6.4</v>
      </c>
    </row>
    <row r="2047" spans="1:3">
      <c r="A2047" s="5" t="s">
        <v>10595</v>
      </c>
      <c r="B2047" s="5" t="s">
        <v>44</v>
      </c>
      <c r="C2047" s="5">
        <v>6.4</v>
      </c>
    </row>
    <row r="2048" spans="1:3">
      <c r="A2048" s="2" t="s">
        <v>10600</v>
      </c>
      <c r="B2048" s="2" t="s">
        <v>44</v>
      </c>
      <c r="C2048" s="2">
        <v>6.4</v>
      </c>
    </row>
    <row r="2049" spans="1:3">
      <c r="A2049" s="5" t="s">
        <v>10605</v>
      </c>
      <c r="B2049" s="5" t="s">
        <v>44</v>
      </c>
      <c r="C2049" s="5">
        <v>6.4</v>
      </c>
    </row>
    <row r="2050" spans="1:3">
      <c r="A2050" s="2" t="s">
        <v>10609</v>
      </c>
      <c r="B2050" s="2" t="s">
        <v>44</v>
      </c>
      <c r="C2050" s="2">
        <v>6.4</v>
      </c>
    </row>
    <row r="2051" spans="1:3">
      <c r="A2051" s="5" t="s">
        <v>10615</v>
      </c>
      <c r="B2051" s="5" t="s">
        <v>44</v>
      </c>
      <c r="C2051" s="5">
        <v>6.4</v>
      </c>
    </row>
    <row r="2052" spans="1:3">
      <c r="A2052" s="2" t="s">
        <v>10620</v>
      </c>
      <c r="B2052" s="2" t="s">
        <v>44</v>
      </c>
      <c r="C2052" s="2">
        <v>6.4</v>
      </c>
    </row>
    <row r="2053" spans="1:3">
      <c r="A2053" s="5" t="s">
        <v>10625</v>
      </c>
      <c r="B2053" s="5" t="s">
        <v>44</v>
      </c>
      <c r="C2053" s="5">
        <v>6.4</v>
      </c>
    </row>
    <row r="2054" spans="1:3">
      <c r="A2054" s="2" t="s">
        <v>10628</v>
      </c>
      <c r="B2054" s="2" t="s">
        <v>44</v>
      </c>
      <c r="C2054" s="2">
        <v>6.4</v>
      </c>
    </row>
    <row r="2055" spans="1:3">
      <c r="A2055" s="5" t="s">
        <v>10634</v>
      </c>
      <c r="B2055" s="5" t="s">
        <v>44</v>
      </c>
      <c r="C2055" s="5">
        <v>6.4</v>
      </c>
    </row>
    <row r="2056" spans="1:3">
      <c r="A2056" s="2" t="s">
        <v>10638</v>
      </c>
      <c r="B2056" s="2" t="s">
        <v>44</v>
      </c>
      <c r="C2056" s="2">
        <v>6.4</v>
      </c>
    </row>
    <row r="2057" spans="1:3">
      <c r="A2057" s="5" t="s">
        <v>10641</v>
      </c>
      <c r="B2057" s="5" t="s">
        <v>44</v>
      </c>
      <c r="C2057" s="5">
        <v>6.4</v>
      </c>
    </row>
    <row r="2058" spans="1:3">
      <c r="A2058" s="2" t="s">
        <v>10187</v>
      </c>
      <c r="B2058" s="2" t="s">
        <v>44</v>
      </c>
      <c r="C2058" s="2">
        <v>6.4</v>
      </c>
    </row>
    <row r="2059" spans="1:3">
      <c r="A2059" s="5" t="s">
        <v>10647</v>
      </c>
      <c r="B2059" s="5" t="s">
        <v>44</v>
      </c>
      <c r="C2059" s="5">
        <v>6.4</v>
      </c>
    </row>
    <row r="2060" spans="1:3">
      <c r="A2060" s="2" t="s">
        <v>10650</v>
      </c>
      <c r="B2060" s="2" t="s">
        <v>44</v>
      </c>
      <c r="C2060" s="2">
        <v>6.4</v>
      </c>
    </row>
    <row r="2061" spans="1:3">
      <c r="A2061" s="5" t="s">
        <v>10654</v>
      </c>
      <c r="B2061" s="5" t="s">
        <v>44</v>
      </c>
      <c r="C2061" s="5">
        <v>6.4</v>
      </c>
    </row>
    <row r="2062" spans="1:3">
      <c r="A2062" s="5" t="s">
        <v>10667</v>
      </c>
      <c r="B2062" s="5" t="s">
        <v>44</v>
      </c>
      <c r="C2062" s="5">
        <v>6.4</v>
      </c>
    </row>
    <row r="2063" spans="1:3">
      <c r="A2063" s="2" t="s">
        <v>10673</v>
      </c>
      <c r="B2063" s="2" t="s">
        <v>44</v>
      </c>
      <c r="C2063" s="2">
        <v>6.4</v>
      </c>
    </row>
    <row r="2064" spans="1:3">
      <c r="A2064" s="5" t="s">
        <v>10060</v>
      </c>
      <c r="B2064" s="5" t="s">
        <v>44</v>
      </c>
      <c r="C2064" s="5">
        <v>6.4</v>
      </c>
    </row>
    <row r="2065" spans="1:3">
      <c r="A2065" s="2" t="s">
        <v>10678</v>
      </c>
      <c r="B2065" s="2" t="s">
        <v>44</v>
      </c>
      <c r="C2065" s="2">
        <v>6.4</v>
      </c>
    </row>
    <row r="2066" spans="1:3">
      <c r="A2066" s="5" t="s">
        <v>10682</v>
      </c>
      <c r="B2066" s="5" t="s">
        <v>44</v>
      </c>
      <c r="C2066" s="5">
        <v>6.3</v>
      </c>
    </row>
    <row r="2067" spans="1:3">
      <c r="A2067" s="2" t="s">
        <v>10685</v>
      </c>
      <c r="B2067" s="2" t="s">
        <v>44</v>
      </c>
      <c r="C2067" s="2">
        <v>6.3</v>
      </c>
    </row>
    <row r="2068" spans="1:3">
      <c r="A2068" s="5" t="s">
        <v>10690</v>
      </c>
      <c r="B2068" s="5" t="s">
        <v>44</v>
      </c>
      <c r="C2068" s="5">
        <v>6.3</v>
      </c>
    </row>
    <row r="2069" spans="1:3">
      <c r="A2069" s="2" t="s">
        <v>10694</v>
      </c>
      <c r="B2069" s="2" t="s">
        <v>44</v>
      </c>
      <c r="C2069" s="2">
        <v>6.3</v>
      </c>
    </row>
    <row r="2070" spans="1:3">
      <c r="A2070" s="5" t="s">
        <v>10698</v>
      </c>
      <c r="B2070" s="5" t="s">
        <v>44</v>
      </c>
      <c r="C2070" s="5">
        <v>6.3</v>
      </c>
    </row>
    <row r="2071" spans="1:3">
      <c r="A2071" s="2" t="s">
        <v>10702</v>
      </c>
      <c r="B2071" s="2" t="s">
        <v>44</v>
      </c>
      <c r="C2071" s="2">
        <v>6.3</v>
      </c>
    </row>
    <row r="2072" spans="1:3">
      <c r="A2072" s="5" t="s">
        <v>10706</v>
      </c>
      <c r="B2072" s="5" t="s">
        <v>44</v>
      </c>
      <c r="C2072" s="5">
        <v>6.3</v>
      </c>
    </row>
    <row r="2073" spans="1:3">
      <c r="A2073" s="2" t="s">
        <v>10709</v>
      </c>
      <c r="B2073" s="2" t="s">
        <v>44</v>
      </c>
      <c r="C2073" s="2">
        <v>6.3</v>
      </c>
    </row>
    <row r="2074" spans="1:3">
      <c r="A2074" s="5" t="s">
        <v>10713</v>
      </c>
      <c r="B2074" s="5" t="s">
        <v>44</v>
      </c>
      <c r="C2074" s="5">
        <v>6.3</v>
      </c>
    </row>
    <row r="2075" spans="1:3">
      <c r="A2075" s="2" t="s">
        <v>10718</v>
      </c>
      <c r="B2075" s="2" t="s">
        <v>44</v>
      </c>
      <c r="C2075" s="2">
        <v>6.3</v>
      </c>
    </row>
    <row r="2076" spans="1:3">
      <c r="A2076" s="5" t="s">
        <v>10721</v>
      </c>
      <c r="B2076" s="5" t="s">
        <v>44</v>
      </c>
      <c r="C2076" s="5">
        <v>6.3</v>
      </c>
    </row>
    <row r="2077" spans="1:3">
      <c r="A2077" s="2" t="s">
        <v>10726</v>
      </c>
      <c r="B2077" s="2" t="s">
        <v>44</v>
      </c>
      <c r="C2077" s="2">
        <v>6.3</v>
      </c>
    </row>
    <row r="2078" spans="1:3">
      <c r="A2078" s="5" t="s">
        <v>10731</v>
      </c>
      <c r="B2078" s="5" t="s">
        <v>44</v>
      </c>
      <c r="C2078" s="5">
        <v>6.3</v>
      </c>
    </row>
    <row r="2079" spans="1:3">
      <c r="A2079" s="2" t="s">
        <v>10735</v>
      </c>
      <c r="B2079" s="2" t="s">
        <v>44</v>
      </c>
      <c r="C2079" s="2">
        <v>6.3</v>
      </c>
    </row>
    <row r="2080" spans="1:3">
      <c r="A2080" s="5" t="s">
        <v>10738</v>
      </c>
      <c r="B2080" s="5" t="s">
        <v>44</v>
      </c>
      <c r="C2080" s="5">
        <v>6.3</v>
      </c>
    </row>
    <row r="2081" spans="1:3">
      <c r="A2081" s="2" t="s">
        <v>10742</v>
      </c>
      <c r="B2081" s="2" t="s">
        <v>44</v>
      </c>
      <c r="C2081" s="2">
        <v>6.3</v>
      </c>
    </row>
    <row r="2082" spans="1:3">
      <c r="A2082" s="5" t="s">
        <v>10745</v>
      </c>
      <c r="B2082" s="5" t="s">
        <v>44</v>
      </c>
      <c r="C2082" s="5">
        <v>6.3</v>
      </c>
    </row>
    <row r="2083" spans="1:3">
      <c r="A2083" s="2" t="s">
        <v>10750</v>
      </c>
      <c r="B2083" s="2" t="s">
        <v>44</v>
      </c>
      <c r="C2083" s="2">
        <v>6.3</v>
      </c>
    </row>
    <row r="2084" spans="1:3">
      <c r="A2084" s="5" t="s">
        <v>10754</v>
      </c>
      <c r="B2084" s="5" t="s">
        <v>44</v>
      </c>
      <c r="C2084" s="5">
        <v>6.3</v>
      </c>
    </row>
    <row r="2085" spans="1:3">
      <c r="A2085" s="2" t="s">
        <v>10758</v>
      </c>
      <c r="B2085" s="2" t="s">
        <v>44</v>
      </c>
      <c r="C2085" s="2">
        <v>6.3</v>
      </c>
    </row>
    <row r="2086" spans="1:3">
      <c r="A2086" s="5" t="s">
        <v>10761</v>
      </c>
      <c r="B2086" s="5" t="s">
        <v>44</v>
      </c>
      <c r="C2086" s="5">
        <v>6.3</v>
      </c>
    </row>
    <row r="2087" spans="1:3">
      <c r="A2087" s="2" t="s">
        <v>10765</v>
      </c>
      <c r="B2087" s="2" t="s">
        <v>44</v>
      </c>
      <c r="C2087" s="2">
        <v>6.3</v>
      </c>
    </row>
    <row r="2088" spans="1:3">
      <c r="A2088" s="5" t="s">
        <v>10769</v>
      </c>
      <c r="B2088" s="5" t="s">
        <v>44</v>
      </c>
      <c r="C2088" s="5">
        <v>6.3</v>
      </c>
    </row>
    <row r="2089" spans="1:3">
      <c r="A2089" s="2" t="s">
        <v>10772</v>
      </c>
      <c r="B2089" s="2" t="s">
        <v>44</v>
      </c>
      <c r="C2089" s="2">
        <v>6.3</v>
      </c>
    </row>
    <row r="2090" spans="1:3">
      <c r="A2090" s="5" t="s">
        <v>10775</v>
      </c>
      <c r="B2090" s="5" t="s">
        <v>44</v>
      </c>
      <c r="C2090" s="5">
        <v>6.3</v>
      </c>
    </row>
    <row r="2091" spans="1:3">
      <c r="A2091" s="2" t="s">
        <v>10778</v>
      </c>
      <c r="B2091" s="2" t="s">
        <v>44</v>
      </c>
      <c r="C2091" s="2">
        <v>6.3</v>
      </c>
    </row>
    <row r="2092" spans="1:3">
      <c r="A2092" s="5" t="s">
        <v>10781</v>
      </c>
      <c r="B2092" s="5" t="s">
        <v>44</v>
      </c>
      <c r="C2092" s="5">
        <v>6.3</v>
      </c>
    </row>
    <row r="2093" spans="1:3">
      <c r="A2093" s="2" t="s">
        <v>10785</v>
      </c>
      <c r="B2093" s="2" t="s">
        <v>44</v>
      </c>
      <c r="C2093" s="2">
        <v>6.3</v>
      </c>
    </row>
    <row r="2094" spans="1:3">
      <c r="A2094" s="5" t="s">
        <v>10789</v>
      </c>
      <c r="B2094" s="5" t="s">
        <v>44</v>
      </c>
      <c r="C2094" s="5">
        <v>6.3</v>
      </c>
    </row>
    <row r="2095" spans="1:3">
      <c r="A2095" s="2" t="s">
        <v>10794</v>
      </c>
      <c r="B2095" s="2" t="s">
        <v>44</v>
      </c>
      <c r="C2095" s="2">
        <v>6.3</v>
      </c>
    </row>
    <row r="2096" spans="1:3">
      <c r="A2096" s="5" t="s">
        <v>10797</v>
      </c>
      <c r="B2096" s="5" t="s">
        <v>44</v>
      </c>
      <c r="C2096" s="5">
        <v>6.3</v>
      </c>
    </row>
    <row r="2097" spans="1:3">
      <c r="A2097" s="2" t="s">
        <v>10801</v>
      </c>
      <c r="B2097" s="2" t="s">
        <v>44</v>
      </c>
      <c r="C2097" s="2">
        <v>6.3</v>
      </c>
    </row>
    <row r="2098" spans="1:3">
      <c r="A2098" s="5" t="s">
        <v>10804</v>
      </c>
      <c r="B2098" s="5" t="s">
        <v>44</v>
      </c>
      <c r="C2098" s="5">
        <v>6.3</v>
      </c>
    </row>
    <row r="2099" spans="1:3">
      <c r="A2099" s="2" t="s">
        <v>10808</v>
      </c>
      <c r="B2099" s="2" t="s">
        <v>44</v>
      </c>
      <c r="C2099" s="2">
        <v>6.3</v>
      </c>
    </row>
    <row r="2100" spans="1:3">
      <c r="A2100" s="5" t="s">
        <v>10814</v>
      </c>
      <c r="B2100" s="5" t="s">
        <v>44</v>
      </c>
      <c r="C2100" s="5">
        <v>6.3</v>
      </c>
    </row>
    <row r="2101" spans="1:3">
      <c r="A2101" s="2" t="s">
        <v>10820</v>
      </c>
      <c r="B2101" s="2" t="s">
        <v>44</v>
      </c>
      <c r="C2101" s="2">
        <v>6.3</v>
      </c>
    </row>
    <row r="2102" spans="1:3">
      <c r="A2102" s="5" t="s">
        <v>10824</v>
      </c>
      <c r="B2102" s="5" t="s">
        <v>44</v>
      </c>
      <c r="C2102" s="5">
        <v>6.3</v>
      </c>
    </row>
    <row r="2103" spans="1:3">
      <c r="A2103" s="2" t="s">
        <v>10827</v>
      </c>
      <c r="B2103" s="2" t="s">
        <v>44</v>
      </c>
      <c r="C2103" s="2">
        <v>6.3</v>
      </c>
    </row>
    <row r="2104" spans="1:3">
      <c r="A2104" s="5" t="s">
        <v>10830</v>
      </c>
      <c r="B2104" s="5" t="s">
        <v>44</v>
      </c>
      <c r="C2104" s="5">
        <v>6.3</v>
      </c>
    </row>
    <row r="2105" spans="1:3">
      <c r="A2105" s="2" t="s">
        <v>10834</v>
      </c>
      <c r="B2105" s="2" t="s">
        <v>44</v>
      </c>
      <c r="C2105" s="2">
        <v>6.3</v>
      </c>
    </row>
    <row r="2106" spans="1:3">
      <c r="A2106" s="5" t="s">
        <v>10837</v>
      </c>
      <c r="B2106" s="5" t="s">
        <v>44</v>
      </c>
      <c r="C2106" s="5">
        <v>6.3</v>
      </c>
    </row>
    <row r="2107" spans="1:3">
      <c r="A2107" s="2" t="s">
        <v>10842</v>
      </c>
      <c r="B2107" s="2" t="s">
        <v>44</v>
      </c>
      <c r="C2107" s="2">
        <v>6.3</v>
      </c>
    </row>
    <row r="2108" spans="1:3">
      <c r="A2108" s="5" t="s">
        <v>10847</v>
      </c>
      <c r="B2108" s="5" t="s">
        <v>44</v>
      </c>
      <c r="C2108" s="5">
        <v>6.3</v>
      </c>
    </row>
    <row r="2109" spans="1:3">
      <c r="A2109" s="2" t="s">
        <v>10850</v>
      </c>
      <c r="B2109" s="2" t="s">
        <v>44</v>
      </c>
      <c r="C2109" s="2">
        <v>6.3</v>
      </c>
    </row>
    <row r="2110" spans="1:3">
      <c r="A2110" s="5" t="s">
        <v>10853</v>
      </c>
      <c r="B2110" s="5" t="s">
        <v>44</v>
      </c>
      <c r="C2110" s="5">
        <v>6.3</v>
      </c>
    </row>
    <row r="2111" spans="1:3">
      <c r="A2111" s="2" t="s">
        <v>10856</v>
      </c>
      <c r="B2111" s="2" t="s">
        <v>44</v>
      </c>
      <c r="C2111" s="2">
        <v>6.3</v>
      </c>
    </row>
    <row r="2112" spans="1:3">
      <c r="A2112" s="5" t="s">
        <v>10860</v>
      </c>
      <c r="B2112" s="5" t="s">
        <v>44</v>
      </c>
      <c r="C2112" s="5">
        <v>6.3</v>
      </c>
    </row>
    <row r="2113" spans="1:3">
      <c r="A2113" s="2" t="s">
        <v>10863</v>
      </c>
      <c r="B2113" s="2" t="s">
        <v>44</v>
      </c>
      <c r="C2113" s="2">
        <v>6.3</v>
      </c>
    </row>
    <row r="2114" spans="1:3">
      <c r="A2114" s="5" t="s">
        <v>10867</v>
      </c>
      <c r="B2114" s="5" t="s">
        <v>44</v>
      </c>
      <c r="C2114" s="5">
        <v>6.3</v>
      </c>
    </row>
    <row r="2115" spans="1:3">
      <c r="A2115" s="2" t="s">
        <v>10871</v>
      </c>
      <c r="B2115" s="2" t="s">
        <v>44</v>
      </c>
      <c r="C2115" s="2">
        <v>6.3</v>
      </c>
    </row>
    <row r="2116" spans="1:3">
      <c r="A2116" s="5" t="s">
        <v>10874</v>
      </c>
      <c r="B2116" s="5" t="s">
        <v>44</v>
      </c>
      <c r="C2116" s="5">
        <v>6.3</v>
      </c>
    </row>
    <row r="2117" spans="1:3">
      <c r="A2117" s="2" t="s">
        <v>10878</v>
      </c>
      <c r="B2117" s="2" t="s">
        <v>44</v>
      </c>
      <c r="C2117" s="2">
        <v>6.3</v>
      </c>
    </row>
    <row r="2118" spans="1:3">
      <c r="A2118" s="5" t="s">
        <v>10882</v>
      </c>
      <c r="B2118" s="5" t="s">
        <v>44</v>
      </c>
      <c r="C2118" s="5">
        <v>6.3</v>
      </c>
    </row>
    <row r="2119" spans="1:3">
      <c r="A2119" s="2" t="s">
        <v>10886</v>
      </c>
      <c r="B2119" s="2" t="s">
        <v>44</v>
      </c>
      <c r="C2119" s="2">
        <v>6.3</v>
      </c>
    </row>
    <row r="2120" spans="1:3">
      <c r="A2120" s="5" t="s">
        <v>10890</v>
      </c>
      <c r="B2120" s="5" t="s">
        <v>44</v>
      </c>
      <c r="C2120" s="5">
        <v>6.3</v>
      </c>
    </row>
    <row r="2121" spans="1:3">
      <c r="A2121" s="2" t="s">
        <v>10893</v>
      </c>
      <c r="B2121" s="2" t="s">
        <v>44</v>
      </c>
      <c r="C2121" s="2">
        <v>6.3</v>
      </c>
    </row>
    <row r="2122" spans="1:3">
      <c r="A2122" s="5" t="s">
        <v>10898</v>
      </c>
      <c r="B2122" s="5" t="s">
        <v>44</v>
      </c>
      <c r="C2122" s="5">
        <v>6.3</v>
      </c>
    </row>
    <row r="2123" spans="1:3">
      <c r="A2123" s="2" t="s">
        <v>10902</v>
      </c>
      <c r="B2123" s="2" t="s">
        <v>44</v>
      </c>
      <c r="C2123" s="2">
        <v>6.3</v>
      </c>
    </row>
    <row r="2124" spans="1:3">
      <c r="A2124" s="5" t="s">
        <v>10905</v>
      </c>
      <c r="B2124" s="5" t="s">
        <v>44</v>
      </c>
      <c r="C2124" s="5">
        <v>6.3</v>
      </c>
    </row>
    <row r="2125" spans="1:3">
      <c r="A2125" s="2" t="s">
        <v>10909</v>
      </c>
      <c r="B2125" s="2" t="s">
        <v>44</v>
      </c>
      <c r="C2125" s="2">
        <v>6.3</v>
      </c>
    </row>
    <row r="2126" spans="1:3">
      <c r="A2126" s="5" t="s">
        <v>10913</v>
      </c>
      <c r="B2126" s="5" t="s">
        <v>44</v>
      </c>
      <c r="C2126" s="5">
        <v>6.3</v>
      </c>
    </row>
    <row r="2127" spans="1:3">
      <c r="A2127" s="2" t="s">
        <v>10918</v>
      </c>
      <c r="B2127" s="2" t="s">
        <v>44</v>
      </c>
      <c r="C2127" s="2">
        <v>6.3</v>
      </c>
    </row>
    <row r="2128" spans="1:3">
      <c r="A2128" s="5" t="s">
        <v>10923</v>
      </c>
      <c r="B2128" s="5" t="s">
        <v>44</v>
      </c>
      <c r="C2128" s="5">
        <v>6.3</v>
      </c>
    </row>
    <row r="2129" spans="1:3">
      <c r="A2129" s="2" t="s">
        <v>10926</v>
      </c>
      <c r="B2129" s="2" t="s">
        <v>44</v>
      </c>
      <c r="C2129" s="2">
        <v>6.3</v>
      </c>
    </row>
    <row r="2130" spans="1:3">
      <c r="A2130" s="5" t="s">
        <v>10931</v>
      </c>
      <c r="B2130" s="5" t="s">
        <v>44</v>
      </c>
      <c r="C2130" s="5">
        <v>6.3</v>
      </c>
    </row>
    <row r="2131" spans="1:3">
      <c r="A2131" s="2" t="s">
        <v>10934</v>
      </c>
      <c r="B2131" s="2" t="s">
        <v>44</v>
      </c>
      <c r="C2131" s="2">
        <v>6.3</v>
      </c>
    </row>
    <row r="2132" spans="1:3">
      <c r="A2132" s="5" t="s">
        <v>10938</v>
      </c>
      <c r="B2132" s="5" t="s">
        <v>44</v>
      </c>
      <c r="C2132" s="5">
        <v>6.3</v>
      </c>
    </row>
    <row r="2133" spans="1:3">
      <c r="A2133" s="2" t="s">
        <v>10941</v>
      </c>
      <c r="B2133" s="2" t="s">
        <v>44</v>
      </c>
      <c r="C2133" s="2">
        <v>6.3</v>
      </c>
    </row>
    <row r="2134" spans="1:3">
      <c r="A2134" s="5" t="s">
        <v>10945</v>
      </c>
      <c r="B2134" s="5" t="s">
        <v>44</v>
      </c>
      <c r="C2134" s="5">
        <v>6.3</v>
      </c>
    </row>
    <row r="2135" spans="1:3">
      <c r="A2135" s="2" t="s">
        <v>10951</v>
      </c>
      <c r="B2135" s="2" t="s">
        <v>44</v>
      </c>
      <c r="C2135" s="2">
        <v>6.3</v>
      </c>
    </row>
    <row r="2136" spans="1:3">
      <c r="A2136" s="5" t="s">
        <v>10955</v>
      </c>
      <c r="B2136" s="5" t="s">
        <v>44</v>
      </c>
      <c r="C2136" s="5">
        <v>6.3</v>
      </c>
    </row>
    <row r="2137" spans="1:3">
      <c r="A2137" s="2" t="s">
        <v>10959</v>
      </c>
      <c r="B2137" s="2" t="s">
        <v>44</v>
      </c>
      <c r="C2137" s="2">
        <v>6.3</v>
      </c>
    </row>
    <row r="2138" spans="1:3">
      <c r="A2138" s="5" t="s">
        <v>10964</v>
      </c>
      <c r="B2138" s="5" t="s">
        <v>44</v>
      </c>
      <c r="C2138" s="5">
        <v>6.3</v>
      </c>
    </row>
    <row r="2139" spans="1:3">
      <c r="A2139" s="2" t="s">
        <v>10971</v>
      </c>
      <c r="B2139" s="2" t="s">
        <v>44</v>
      </c>
      <c r="C2139" s="2">
        <v>6.3</v>
      </c>
    </row>
    <row r="2140" spans="1:3">
      <c r="A2140" s="5" t="s">
        <v>10976</v>
      </c>
      <c r="B2140" s="5" t="s">
        <v>44</v>
      </c>
      <c r="C2140" s="5">
        <v>6.3</v>
      </c>
    </row>
    <row r="2141" spans="1:3">
      <c r="A2141" s="2" t="s">
        <v>10979</v>
      </c>
      <c r="B2141" s="2" t="s">
        <v>44</v>
      </c>
      <c r="C2141" s="2">
        <v>6.3</v>
      </c>
    </row>
    <row r="2142" spans="1:3">
      <c r="A2142" s="5" t="s">
        <v>10985</v>
      </c>
      <c r="B2142" s="5" t="s">
        <v>44</v>
      </c>
      <c r="C2142" s="5">
        <v>6.3</v>
      </c>
    </row>
    <row r="2143" spans="1:3">
      <c r="A2143" s="2" t="s">
        <v>10989</v>
      </c>
      <c r="B2143" s="2" t="s">
        <v>44</v>
      </c>
      <c r="C2143" s="2">
        <v>6.3</v>
      </c>
    </row>
    <row r="2144" spans="1:3">
      <c r="A2144" s="5" t="s">
        <v>10993</v>
      </c>
      <c r="B2144" s="5" t="s">
        <v>44</v>
      </c>
      <c r="C2144" s="5">
        <v>6.3</v>
      </c>
    </row>
    <row r="2145" spans="1:3">
      <c r="A2145" s="2" t="s">
        <v>10998</v>
      </c>
      <c r="B2145" s="2" t="s">
        <v>44</v>
      </c>
      <c r="C2145" s="2">
        <v>6.3</v>
      </c>
    </row>
    <row r="2146" spans="1:3">
      <c r="A2146" s="5" t="s">
        <v>11004</v>
      </c>
      <c r="B2146" s="5" t="s">
        <v>44</v>
      </c>
      <c r="C2146" s="5">
        <v>6.3</v>
      </c>
    </row>
    <row r="2147" spans="1:3">
      <c r="A2147" s="2" t="s">
        <v>11010</v>
      </c>
      <c r="B2147" s="2" t="s">
        <v>44</v>
      </c>
      <c r="C2147" s="2">
        <v>6.3</v>
      </c>
    </row>
    <row r="2148" spans="1:3">
      <c r="A2148" s="5" t="s">
        <v>11015</v>
      </c>
      <c r="B2148" s="5" t="s">
        <v>44</v>
      </c>
      <c r="C2148" s="5">
        <v>6.3</v>
      </c>
    </row>
    <row r="2149" spans="1:3">
      <c r="A2149" s="2" t="s">
        <v>11018</v>
      </c>
      <c r="B2149" s="2" t="s">
        <v>44</v>
      </c>
      <c r="C2149" s="2">
        <v>6.3</v>
      </c>
    </row>
    <row r="2150" spans="1:3">
      <c r="A2150" s="5" t="s">
        <v>11025</v>
      </c>
      <c r="B2150" s="5" t="s">
        <v>44</v>
      </c>
      <c r="C2150" s="5">
        <v>6.3</v>
      </c>
    </row>
    <row r="2151" spans="1:3">
      <c r="A2151" s="2" t="s">
        <v>11028</v>
      </c>
      <c r="B2151" s="2" t="s">
        <v>44</v>
      </c>
      <c r="C2151" s="2">
        <v>6.3</v>
      </c>
    </row>
    <row r="2152" spans="1:3">
      <c r="A2152" s="5" t="s">
        <v>11033</v>
      </c>
      <c r="B2152" s="5" t="s">
        <v>44</v>
      </c>
      <c r="C2152" s="5">
        <v>6.3</v>
      </c>
    </row>
    <row r="2153" spans="1:3">
      <c r="A2153" s="2" t="s">
        <v>11037</v>
      </c>
      <c r="B2153" s="2" t="s">
        <v>44</v>
      </c>
      <c r="C2153" s="2">
        <v>6.3</v>
      </c>
    </row>
    <row r="2154" spans="1:3">
      <c r="A2154" s="5" t="s">
        <v>11040</v>
      </c>
      <c r="B2154" s="5" t="s">
        <v>44</v>
      </c>
      <c r="C2154" s="5">
        <v>6.3</v>
      </c>
    </row>
    <row r="2155" spans="1:3">
      <c r="A2155" s="2" t="s">
        <v>11044</v>
      </c>
      <c r="B2155" s="2" t="s">
        <v>44</v>
      </c>
      <c r="C2155" s="2">
        <v>6.3</v>
      </c>
    </row>
    <row r="2156" spans="1:3">
      <c r="A2156" s="5" t="s">
        <v>11047</v>
      </c>
      <c r="B2156" s="5" t="s">
        <v>44</v>
      </c>
      <c r="C2156" s="5">
        <v>6.3</v>
      </c>
    </row>
    <row r="2157" spans="1:3">
      <c r="A2157" s="2" t="s">
        <v>11051</v>
      </c>
      <c r="B2157" s="2" t="s">
        <v>44</v>
      </c>
      <c r="C2157" s="2">
        <v>6.3</v>
      </c>
    </row>
    <row r="2158" spans="1:3">
      <c r="A2158" s="5" t="s">
        <v>11056</v>
      </c>
      <c r="B2158" s="5" t="s">
        <v>44</v>
      </c>
      <c r="C2158" s="5">
        <v>6.3</v>
      </c>
    </row>
    <row r="2159" spans="1:3">
      <c r="A2159" s="2" t="s">
        <v>11062</v>
      </c>
      <c r="B2159" s="2" t="s">
        <v>44</v>
      </c>
      <c r="C2159" s="2">
        <v>6.3</v>
      </c>
    </row>
    <row r="2160" spans="1:3">
      <c r="A2160" s="5" t="s">
        <v>11067</v>
      </c>
      <c r="B2160" s="5" t="s">
        <v>44</v>
      </c>
      <c r="C2160" s="5">
        <v>6.3</v>
      </c>
    </row>
    <row r="2161" spans="1:3">
      <c r="A2161" s="2" t="s">
        <v>11072</v>
      </c>
      <c r="B2161" s="2" t="s">
        <v>44</v>
      </c>
      <c r="C2161" s="2">
        <v>6.3</v>
      </c>
    </row>
    <row r="2162" spans="1:3">
      <c r="A2162" s="5" t="s">
        <v>11075</v>
      </c>
      <c r="B2162" s="5" t="s">
        <v>44</v>
      </c>
      <c r="C2162" s="5">
        <v>6.3</v>
      </c>
    </row>
    <row r="2163" spans="1:3">
      <c r="A2163" s="2" t="s">
        <v>11080</v>
      </c>
      <c r="B2163" s="2" t="s">
        <v>44</v>
      </c>
      <c r="C2163" s="2">
        <v>6.3</v>
      </c>
    </row>
    <row r="2164" spans="1:3">
      <c r="A2164" s="5" t="s">
        <v>11083</v>
      </c>
      <c r="B2164" s="5" t="s">
        <v>44</v>
      </c>
      <c r="C2164" s="5">
        <v>6.3</v>
      </c>
    </row>
    <row r="2165" spans="1:3">
      <c r="A2165" s="2" t="s">
        <v>11087</v>
      </c>
      <c r="B2165" s="2" t="s">
        <v>44</v>
      </c>
      <c r="C2165" s="2">
        <v>6.3</v>
      </c>
    </row>
    <row r="2166" spans="1:3">
      <c r="A2166" s="5" t="s">
        <v>11092</v>
      </c>
      <c r="B2166" s="5" t="s">
        <v>44</v>
      </c>
      <c r="C2166" s="5">
        <v>6.3</v>
      </c>
    </row>
    <row r="2167" spans="1:3">
      <c r="A2167" s="2" t="s">
        <v>11095</v>
      </c>
      <c r="B2167" s="2" t="s">
        <v>44</v>
      </c>
      <c r="C2167" s="2">
        <v>6.3</v>
      </c>
    </row>
    <row r="2168" spans="1:3">
      <c r="A2168" s="5" t="s">
        <v>11098</v>
      </c>
      <c r="B2168" s="5" t="s">
        <v>44</v>
      </c>
      <c r="C2168" s="5">
        <v>6.3</v>
      </c>
    </row>
    <row r="2169" spans="1:3">
      <c r="A2169" s="2" t="s">
        <v>11102</v>
      </c>
      <c r="B2169" s="2" t="s">
        <v>44</v>
      </c>
      <c r="C2169" s="2">
        <v>6.3</v>
      </c>
    </row>
    <row r="2170" spans="1:3">
      <c r="A2170" s="5" t="s">
        <v>11108</v>
      </c>
      <c r="B2170" s="5" t="s">
        <v>44</v>
      </c>
      <c r="C2170" s="5">
        <v>6.3</v>
      </c>
    </row>
    <row r="2171" spans="1:3">
      <c r="A2171" s="2" t="s">
        <v>11114</v>
      </c>
      <c r="B2171" s="2" t="s">
        <v>44</v>
      </c>
      <c r="C2171" s="2">
        <v>6.3</v>
      </c>
    </row>
    <row r="2172" spans="1:3">
      <c r="A2172" s="5" t="s">
        <v>11117</v>
      </c>
      <c r="B2172" s="5" t="s">
        <v>44</v>
      </c>
      <c r="C2172" s="5">
        <v>6.3</v>
      </c>
    </row>
    <row r="2173" spans="1:3">
      <c r="A2173" s="2" t="s">
        <v>11120</v>
      </c>
      <c r="B2173" s="2" t="s">
        <v>44</v>
      </c>
      <c r="C2173" s="2">
        <v>6.3</v>
      </c>
    </row>
    <row r="2174" spans="1:3">
      <c r="A2174" s="5" t="s">
        <v>11124</v>
      </c>
      <c r="B2174" s="5" t="s">
        <v>44</v>
      </c>
      <c r="C2174" s="5">
        <v>6.3</v>
      </c>
    </row>
    <row r="2175" spans="1:3">
      <c r="A2175" s="2" t="s">
        <v>11130</v>
      </c>
      <c r="B2175" s="2" t="s">
        <v>44</v>
      </c>
      <c r="C2175" s="2">
        <v>6.3</v>
      </c>
    </row>
    <row r="2176" spans="1:3">
      <c r="A2176" s="5" t="s">
        <v>11136</v>
      </c>
      <c r="B2176" s="5" t="s">
        <v>44</v>
      </c>
      <c r="C2176" s="5">
        <v>6.3</v>
      </c>
    </row>
    <row r="2177" spans="1:3">
      <c r="A2177" s="2" t="s">
        <v>11139</v>
      </c>
      <c r="B2177" s="2" t="s">
        <v>44</v>
      </c>
      <c r="C2177" s="2">
        <v>6.3</v>
      </c>
    </row>
    <row r="2178" spans="1:3">
      <c r="A2178" s="5" t="s">
        <v>11144</v>
      </c>
      <c r="B2178" s="5" t="s">
        <v>44</v>
      </c>
      <c r="C2178" s="5">
        <v>6.3</v>
      </c>
    </row>
    <row r="2179" spans="1:3">
      <c r="A2179" s="2" t="s">
        <v>11150</v>
      </c>
      <c r="B2179" s="2" t="s">
        <v>44</v>
      </c>
      <c r="C2179" s="2">
        <v>6.3</v>
      </c>
    </row>
    <row r="2180" spans="1:3">
      <c r="A2180" s="5" t="s">
        <v>11155</v>
      </c>
      <c r="B2180" s="5" t="s">
        <v>44</v>
      </c>
      <c r="C2180" s="5">
        <v>6.3</v>
      </c>
    </row>
    <row r="2181" spans="1:3">
      <c r="A2181" s="2" t="s">
        <v>11160</v>
      </c>
      <c r="B2181" s="2" t="s">
        <v>44</v>
      </c>
      <c r="C2181" s="2">
        <v>6.3</v>
      </c>
    </row>
    <row r="2182" spans="1:3">
      <c r="A2182" s="5" t="s">
        <v>11166</v>
      </c>
      <c r="B2182" s="5" t="s">
        <v>44</v>
      </c>
      <c r="C2182" s="5">
        <v>6.3</v>
      </c>
    </row>
    <row r="2183" spans="1:3">
      <c r="A2183" s="2" t="s">
        <v>11171</v>
      </c>
      <c r="B2183" s="2" t="s">
        <v>44</v>
      </c>
      <c r="C2183" s="2">
        <v>6.3</v>
      </c>
    </row>
    <row r="2184" spans="1:3">
      <c r="A2184" s="5" t="s">
        <v>11175</v>
      </c>
      <c r="B2184" s="5" t="s">
        <v>44</v>
      </c>
      <c r="C2184" s="5">
        <v>6.3</v>
      </c>
    </row>
    <row r="2185" spans="1:3">
      <c r="A2185" s="2" t="s">
        <v>11180</v>
      </c>
      <c r="B2185" s="2" t="s">
        <v>44</v>
      </c>
      <c r="C2185" s="2">
        <v>6.3</v>
      </c>
    </row>
    <row r="2186" spans="1:3">
      <c r="A2186" s="5" t="s">
        <v>11184</v>
      </c>
      <c r="B2186" s="5" t="s">
        <v>44</v>
      </c>
      <c r="C2186" s="5">
        <v>6.3</v>
      </c>
    </row>
    <row r="2187" spans="1:3">
      <c r="A2187" s="2" t="s">
        <v>11190</v>
      </c>
      <c r="B2187" s="2" t="s">
        <v>44</v>
      </c>
      <c r="C2187" s="2">
        <v>6.3</v>
      </c>
    </row>
    <row r="2188" spans="1:3">
      <c r="A2188" s="5" t="s">
        <v>11195</v>
      </c>
      <c r="B2188" s="5" t="s">
        <v>44</v>
      </c>
      <c r="C2188" s="5">
        <v>6.3</v>
      </c>
    </row>
    <row r="2189" spans="1:3">
      <c r="A2189" s="2" t="s">
        <v>11199</v>
      </c>
      <c r="B2189" s="2" t="s">
        <v>44</v>
      </c>
      <c r="C2189" s="2">
        <v>6.3</v>
      </c>
    </row>
    <row r="2190" spans="1:3">
      <c r="A2190" s="5" t="s">
        <v>11205</v>
      </c>
      <c r="B2190" s="5" t="s">
        <v>44</v>
      </c>
      <c r="C2190" s="5">
        <v>6.3</v>
      </c>
    </row>
    <row r="2191" spans="1:3">
      <c r="A2191" s="2" t="s">
        <v>11211</v>
      </c>
      <c r="B2191" s="2" t="s">
        <v>44</v>
      </c>
      <c r="C2191" s="2">
        <v>6.3</v>
      </c>
    </row>
    <row r="2192" spans="1:3">
      <c r="A2192" s="5" t="s">
        <v>11217</v>
      </c>
      <c r="B2192" s="5" t="s">
        <v>44</v>
      </c>
      <c r="C2192" s="5">
        <v>6.3</v>
      </c>
    </row>
    <row r="2193" spans="1:3">
      <c r="A2193" s="2" t="s">
        <v>11220</v>
      </c>
      <c r="B2193" s="2" t="s">
        <v>44</v>
      </c>
      <c r="C2193" s="2">
        <v>6.3</v>
      </c>
    </row>
    <row r="2194" spans="1:3">
      <c r="A2194" s="5" t="s">
        <v>11225</v>
      </c>
      <c r="B2194" s="5" t="s">
        <v>44</v>
      </c>
      <c r="C2194" s="5">
        <v>6.3</v>
      </c>
    </row>
    <row r="2195" spans="1:3">
      <c r="A2195" s="2" t="s">
        <v>11232</v>
      </c>
      <c r="B2195" s="2" t="s">
        <v>44</v>
      </c>
      <c r="C2195" s="2">
        <v>6.3</v>
      </c>
    </row>
    <row r="2196" spans="1:3">
      <c r="A2196" s="5" t="s">
        <v>11239</v>
      </c>
      <c r="B2196" s="5" t="s">
        <v>44</v>
      </c>
      <c r="C2196" s="5">
        <v>6.3</v>
      </c>
    </row>
    <row r="2197" spans="1:3">
      <c r="A2197" s="2" t="s">
        <v>11244</v>
      </c>
      <c r="B2197" s="2" t="s">
        <v>44</v>
      </c>
      <c r="C2197" s="2">
        <v>6.3</v>
      </c>
    </row>
    <row r="2198" spans="1:3">
      <c r="A2198" s="5" t="s">
        <v>11248</v>
      </c>
      <c r="B2198" s="5" t="s">
        <v>44</v>
      </c>
      <c r="C2198" s="5">
        <v>6.3</v>
      </c>
    </row>
    <row r="2199" spans="1:3">
      <c r="A2199" s="2" t="s">
        <v>11252</v>
      </c>
      <c r="B2199" s="2" t="s">
        <v>44</v>
      </c>
      <c r="C2199" s="2">
        <v>6.2</v>
      </c>
    </row>
    <row r="2200" spans="1:3">
      <c r="A2200" s="5" t="s">
        <v>11255</v>
      </c>
      <c r="B2200" s="5" t="s">
        <v>44</v>
      </c>
      <c r="C2200" s="5">
        <v>6.2</v>
      </c>
    </row>
    <row r="2201" spans="1:3">
      <c r="A2201" s="2" t="s">
        <v>11258</v>
      </c>
      <c r="B2201" s="2" t="s">
        <v>44</v>
      </c>
      <c r="C2201" s="2">
        <v>6.2</v>
      </c>
    </row>
    <row r="2202" spans="1:3">
      <c r="A2202" s="5" t="s">
        <v>11262</v>
      </c>
      <c r="B2202" s="5" t="s">
        <v>44</v>
      </c>
      <c r="C2202" s="5">
        <v>6.2</v>
      </c>
    </row>
    <row r="2203" spans="1:3">
      <c r="A2203" s="2" t="s">
        <v>11266</v>
      </c>
      <c r="B2203" s="2" t="s">
        <v>44</v>
      </c>
      <c r="C2203" s="2">
        <v>6.2</v>
      </c>
    </row>
    <row r="2204" spans="1:3">
      <c r="A2204" s="5" t="s">
        <v>11269</v>
      </c>
      <c r="B2204" s="5" t="s">
        <v>44</v>
      </c>
      <c r="C2204" s="5">
        <v>6.2</v>
      </c>
    </row>
    <row r="2205" spans="1:3">
      <c r="A2205" s="2" t="s">
        <v>11272</v>
      </c>
      <c r="B2205" s="2" t="s">
        <v>44</v>
      </c>
      <c r="C2205" s="2">
        <v>6.2</v>
      </c>
    </row>
    <row r="2206" spans="1:3">
      <c r="A2206" s="5" t="s">
        <v>11277</v>
      </c>
      <c r="B2206" s="5" t="s">
        <v>44</v>
      </c>
      <c r="C2206" s="5">
        <v>6.2</v>
      </c>
    </row>
    <row r="2207" spans="1:3">
      <c r="A2207" s="2" t="s">
        <v>11281</v>
      </c>
      <c r="B2207" s="2" t="s">
        <v>44</v>
      </c>
      <c r="C2207" s="2">
        <v>6.2</v>
      </c>
    </row>
    <row r="2208" spans="1:3">
      <c r="A2208" s="5" t="s">
        <v>11286</v>
      </c>
      <c r="B2208" s="5" t="s">
        <v>44</v>
      </c>
      <c r="C2208" s="5">
        <v>6.2</v>
      </c>
    </row>
    <row r="2209" spans="1:3">
      <c r="A2209" s="2" t="s">
        <v>11290</v>
      </c>
      <c r="B2209" s="2" t="s">
        <v>44</v>
      </c>
      <c r="C2209" s="2">
        <v>6.2</v>
      </c>
    </row>
    <row r="2210" spans="1:3">
      <c r="A2210" s="5" t="s">
        <v>11293</v>
      </c>
      <c r="B2210" s="5" t="s">
        <v>44</v>
      </c>
      <c r="C2210" s="5">
        <v>6.2</v>
      </c>
    </row>
    <row r="2211" spans="1:3">
      <c r="A2211" s="2" t="s">
        <v>11296</v>
      </c>
      <c r="B2211" s="2" t="s">
        <v>44</v>
      </c>
      <c r="C2211" s="2">
        <v>6.2</v>
      </c>
    </row>
    <row r="2212" spans="1:3">
      <c r="A2212" s="5" t="s">
        <v>11299</v>
      </c>
      <c r="B2212" s="5" t="s">
        <v>44</v>
      </c>
      <c r="C2212" s="5">
        <v>6.2</v>
      </c>
    </row>
    <row r="2213" spans="1:3">
      <c r="A2213" s="2" t="s">
        <v>11303</v>
      </c>
      <c r="B2213" s="2" t="s">
        <v>44</v>
      </c>
      <c r="C2213" s="2">
        <v>6.2</v>
      </c>
    </row>
    <row r="2214" spans="1:3">
      <c r="A2214" s="5" t="s">
        <v>11306</v>
      </c>
      <c r="B2214" s="5" t="s">
        <v>44</v>
      </c>
      <c r="C2214" s="5">
        <v>6.2</v>
      </c>
    </row>
    <row r="2215" spans="1:3">
      <c r="A2215" s="2" t="s">
        <v>11310</v>
      </c>
      <c r="B2215" s="2" t="s">
        <v>44</v>
      </c>
      <c r="C2215" s="2">
        <v>6.2</v>
      </c>
    </row>
    <row r="2216" spans="1:3">
      <c r="A2216" s="5" t="s">
        <v>11314</v>
      </c>
      <c r="B2216" s="5" t="s">
        <v>44</v>
      </c>
      <c r="C2216" s="5">
        <v>6.2</v>
      </c>
    </row>
    <row r="2217" spans="1:3">
      <c r="A2217" s="2" t="s">
        <v>11318</v>
      </c>
      <c r="B2217" s="2" t="s">
        <v>44</v>
      </c>
      <c r="C2217" s="2">
        <v>6.2</v>
      </c>
    </row>
    <row r="2218" spans="1:3">
      <c r="A2218" s="5" t="s">
        <v>11322</v>
      </c>
      <c r="B2218" s="5" t="s">
        <v>44</v>
      </c>
      <c r="C2218" s="5">
        <v>6.2</v>
      </c>
    </row>
    <row r="2219" spans="1:3">
      <c r="A2219" s="2" t="s">
        <v>11325</v>
      </c>
      <c r="B2219" s="2" t="s">
        <v>44</v>
      </c>
      <c r="C2219" s="2">
        <v>6.2</v>
      </c>
    </row>
    <row r="2220" spans="1:3">
      <c r="A2220" s="5" t="s">
        <v>11329</v>
      </c>
      <c r="B2220" s="5" t="s">
        <v>44</v>
      </c>
      <c r="C2220" s="5">
        <v>6.2</v>
      </c>
    </row>
    <row r="2221" spans="1:3">
      <c r="A2221" s="2" t="s">
        <v>11334</v>
      </c>
      <c r="B2221" s="2" t="s">
        <v>44</v>
      </c>
      <c r="C2221" s="2">
        <v>6.2</v>
      </c>
    </row>
    <row r="2222" spans="1:3">
      <c r="A2222" s="5" t="s">
        <v>11337</v>
      </c>
      <c r="B2222" s="5" t="s">
        <v>44</v>
      </c>
      <c r="C2222" s="5">
        <v>6.2</v>
      </c>
    </row>
    <row r="2223" spans="1:3">
      <c r="A2223" s="2" t="s">
        <v>11341</v>
      </c>
      <c r="B2223" s="2" t="s">
        <v>44</v>
      </c>
      <c r="C2223" s="2">
        <v>6.2</v>
      </c>
    </row>
    <row r="2224" spans="1:3">
      <c r="A2224" s="5" t="s">
        <v>11344</v>
      </c>
      <c r="B2224" s="5" t="s">
        <v>44</v>
      </c>
      <c r="C2224" s="5">
        <v>6.2</v>
      </c>
    </row>
    <row r="2225" spans="1:3">
      <c r="A2225" s="2" t="s">
        <v>11350</v>
      </c>
      <c r="B2225" s="2" t="s">
        <v>44</v>
      </c>
      <c r="C2225" s="2">
        <v>6.2</v>
      </c>
    </row>
    <row r="2226" spans="1:3">
      <c r="A2226" s="5" t="s">
        <v>11355</v>
      </c>
      <c r="B2226" s="5" t="s">
        <v>44</v>
      </c>
      <c r="C2226" s="5">
        <v>6.2</v>
      </c>
    </row>
    <row r="2227" spans="1:3">
      <c r="A2227" s="2" t="s">
        <v>11360</v>
      </c>
      <c r="B2227" s="2" t="s">
        <v>44</v>
      </c>
      <c r="C2227" s="2">
        <v>6.2</v>
      </c>
    </row>
    <row r="2228" spans="1:3">
      <c r="A2228" s="5" t="s">
        <v>11364</v>
      </c>
      <c r="B2228" s="5" t="s">
        <v>44</v>
      </c>
      <c r="C2228" s="5">
        <v>6.2</v>
      </c>
    </row>
    <row r="2229" spans="1:3">
      <c r="A2229" s="2" t="s">
        <v>11369</v>
      </c>
      <c r="B2229" s="2" t="s">
        <v>44</v>
      </c>
      <c r="C2229" s="2">
        <v>6.2</v>
      </c>
    </row>
    <row r="2230" spans="1:3">
      <c r="A2230" s="5" t="s">
        <v>11374</v>
      </c>
      <c r="B2230" s="5" t="s">
        <v>44</v>
      </c>
      <c r="C2230" s="5">
        <v>6.2</v>
      </c>
    </row>
    <row r="2231" spans="1:3">
      <c r="A2231" s="2" t="s">
        <v>11378</v>
      </c>
      <c r="B2231" s="2" t="s">
        <v>44</v>
      </c>
      <c r="C2231" s="2">
        <v>6.2</v>
      </c>
    </row>
    <row r="2232" spans="1:3">
      <c r="A2232" s="5" t="s">
        <v>11383</v>
      </c>
      <c r="B2232" s="5" t="s">
        <v>44</v>
      </c>
      <c r="C2232" s="5">
        <v>6.2</v>
      </c>
    </row>
    <row r="2233" spans="1:3">
      <c r="A2233" s="2" t="s">
        <v>11388</v>
      </c>
      <c r="B2233" s="2" t="s">
        <v>44</v>
      </c>
      <c r="C2233" s="2">
        <v>6.2</v>
      </c>
    </row>
    <row r="2234" spans="1:3">
      <c r="A2234" s="5" t="s">
        <v>11393</v>
      </c>
      <c r="B2234" s="5" t="s">
        <v>44</v>
      </c>
      <c r="C2234" s="5">
        <v>6.2</v>
      </c>
    </row>
    <row r="2235" spans="1:3">
      <c r="A2235" s="2" t="s">
        <v>11396</v>
      </c>
      <c r="B2235" s="2" t="s">
        <v>44</v>
      </c>
      <c r="C2235" s="2">
        <v>6.2</v>
      </c>
    </row>
    <row r="2236" spans="1:3">
      <c r="A2236" s="5" t="s">
        <v>11399</v>
      </c>
      <c r="B2236" s="5" t="s">
        <v>44</v>
      </c>
      <c r="C2236" s="5">
        <v>6.2</v>
      </c>
    </row>
    <row r="2237" spans="1:3">
      <c r="A2237" s="2" t="s">
        <v>11403</v>
      </c>
      <c r="B2237" s="2" t="s">
        <v>44</v>
      </c>
      <c r="C2237" s="2">
        <v>6.2</v>
      </c>
    </row>
    <row r="2238" spans="1:3">
      <c r="A2238" s="5" t="s">
        <v>11406</v>
      </c>
      <c r="B2238" s="5" t="s">
        <v>44</v>
      </c>
      <c r="C2238" s="5">
        <v>6.2</v>
      </c>
    </row>
    <row r="2239" spans="1:3">
      <c r="A2239" s="2" t="s">
        <v>11409</v>
      </c>
      <c r="B2239" s="2" t="s">
        <v>44</v>
      </c>
      <c r="C2239" s="2">
        <v>6.2</v>
      </c>
    </row>
    <row r="2240" spans="1:3">
      <c r="A2240" s="5" t="s">
        <v>11414</v>
      </c>
      <c r="B2240" s="5" t="s">
        <v>44</v>
      </c>
      <c r="C2240" s="5">
        <v>6.2</v>
      </c>
    </row>
    <row r="2241" spans="1:3">
      <c r="A2241" s="2" t="s">
        <v>11417</v>
      </c>
      <c r="B2241" s="2" t="s">
        <v>44</v>
      </c>
      <c r="C2241" s="2">
        <v>6.2</v>
      </c>
    </row>
    <row r="2242" spans="1:3">
      <c r="A2242" s="5" t="s">
        <v>11422</v>
      </c>
      <c r="B2242" s="5" t="s">
        <v>44</v>
      </c>
      <c r="C2242" s="5">
        <v>6.2</v>
      </c>
    </row>
    <row r="2243" spans="1:3">
      <c r="A2243" s="2" t="s">
        <v>11426</v>
      </c>
      <c r="B2243" s="2" t="s">
        <v>44</v>
      </c>
      <c r="C2243" s="2">
        <v>6.2</v>
      </c>
    </row>
    <row r="2244" spans="1:3">
      <c r="A2244" s="5" t="s">
        <v>11430</v>
      </c>
      <c r="B2244" s="5" t="s">
        <v>44</v>
      </c>
      <c r="C2244" s="5">
        <v>6.2</v>
      </c>
    </row>
    <row r="2245" spans="1:3">
      <c r="A2245" s="2" t="s">
        <v>11434</v>
      </c>
      <c r="B2245" s="2" t="s">
        <v>44</v>
      </c>
      <c r="C2245" s="2">
        <v>6.2</v>
      </c>
    </row>
    <row r="2246" spans="1:3">
      <c r="A2246" s="5" t="s">
        <v>11437</v>
      </c>
      <c r="B2246" s="5" t="s">
        <v>44</v>
      </c>
      <c r="C2246" s="5">
        <v>6.2</v>
      </c>
    </row>
    <row r="2247" spans="1:3">
      <c r="A2247" s="2" t="s">
        <v>11440</v>
      </c>
      <c r="B2247" s="2" t="s">
        <v>44</v>
      </c>
      <c r="C2247" s="2">
        <v>6.2</v>
      </c>
    </row>
    <row r="2248" spans="1:3">
      <c r="A2248" s="5" t="s">
        <v>11445</v>
      </c>
      <c r="B2248" s="5" t="s">
        <v>44</v>
      </c>
      <c r="C2248" s="5">
        <v>6.2</v>
      </c>
    </row>
    <row r="2249" spans="1:3">
      <c r="A2249" s="2" t="s">
        <v>11449</v>
      </c>
      <c r="B2249" s="2" t="s">
        <v>44</v>
      </c>
      <c r="C2249" s="2">
        <v>6.2</v>
      </c>
    </row>
    <row r="2250" spans="1:3">
      <c r="A2250" s="5" t="s">
        <v>11454</v>
      </c>
      <c r="B2250" s="5" t="s">
        <v>44</v>
      </c>
      <c r="C2250" s="5">
        <v>6.2</v>
      </c>
    </row>
    <row r="2251" spans="1:3">
      <c r="A2251" s="2" t="s">
        <v>11458</v>
      </c>
      <c r="B2251" s="2" t="s">
        <v>44</v>
      </c>
      <c r="C2251" s="2">
        <v>6.2</v>
      </c>
    </row>
    <row r="2252" spans="1:3">
      <c r="A2252" s="5" t="s">
        <v>11461</v>
      </c>
      <c r="B2252" s="5" t="s">
        <v>44</v>
      </c>
      <c r="C2252" s="5">
        <v>6.2</v>
      </c>
    </row>
    <row r="2253" spans="1:3">
      <c r="A2253" s="2" t="s">
        <v>11465</v>
      </c>
      <c r="B2253" s="2" t="s">
        <v>44</v>
      </c>
      <c r="C2253" s="2">
        <v>6.2</v>
      </c>
    </row>
    <row r="2254" spans="1:3">
      <c r="A2254" s="5" t="s">
        <v>11470</v>
      </c>
      <c r="B2254" s="5" t="s">
        <v>44</v>
      </c>
      <c r="C2254" s="5">
        <v>6.2</v>
      </c>
    </row>
    <row r="2255" spans="1:3">
      <c r="A2255" s="2" t="s">
        <v>11473</v>
      </c>
      <c r="B2255" s="2" t="s">
        <v>44</v>
      </c>
      <c r="C2255" s="2">
        <v>6.2</v>
      </c>
    </row>
    <row r="2256" spans="1:3">
      <c r="A2256" s="5" t="s">
        <v>11476</v>
      </c>
      <c r="B2256" s="5" t="s">
        <v>44</v>
      </c>
      <c r="C2256" s="5">
        <v>6.2</v>
      </c>
    </row>
    <row r="2257" spans="1:3">
      <c r="A2257" s="2" t="s">
        <v>11479</v>
      </c>
      <c r="B2257" s="2" t="s">
        <v>44</v>
      </c>
      <c r="C2257" s="2">
        <v>6.2</v>
      </c>
    </row>
    <row r="2258" spans="1:3">
      <c r="A2258" s="5" t="s">
        <v>11484</v>
      </c>
      <c r="B2258" s="5" t="s">
        <v>44</v>
      </c>
      <c r="C2258" s="5">
        <v>6.2</v>
      </c>
    </row>
    <row r="2259" spans="1:3">
      <c r="A2259" s="2" t="s">
        <v>11488</v>
      </c>
      <c r="B2259" s="2" t="s">
        <v>44</v>
      </c>
      <c r="C2259" s="2">
        <v>6.2</v>
      </c>
    </row>
    <row r="2260" spans="1:3">
      <c r="A2260" s="5" t="s">
        <v>11492</v>
      </c>
      <c r="B2260" s="5" t="s">
        <v>44</v>
      </c>
      <c r="C2260" s="5">
        <v>6.2</v>
      </c>
    </row>
    <row r="2261" spans="1:3">
      <c r="A2261" s="2" t="s">
        <v>11496</v>
      </c>
      <c r="B2261" s="2" t="s">
        <v>44</v>
      </c>
      <c r="C2261" s="2">
        <v>6.2</v>
      </c>
    </row>
    <row r="2262" spans="1:3">
      <c r="A2262" s="5" t="s">
        <v>11500</v>
      </c>
      <c r="B2262" s="5" t="s">
        <v>44</v>
      </c>
      <c r="C2262" s="5">
        <v>6.2</v>
      </c>
    </row>
    <row r="2263" spans="1:3">
      <c r="A2263" s="2" t="s">
        <v>11504</v>
      </c>
      <c r="B2263" s="2" t="s">
        <v>44</v>
      </c>
      <c r="C2263" s="2">
        <v>6.2</v>
      </c>
    </row>
    <row r="2264" spans="1:3">
      <c r="A2264" s="5" t="s">
        <v>11509</v>
      </c>
      <c r="B2264" s="5" t="s">
        <v>44</v>
      </c>
      <c r="C2264" s="5">
        <v>6.2</v>
      </c>
    </row>
    <row r="2265" spans="1:3">
      <c r="A2265" s="2" t="s">
        <v>11513</v>
      </c>
      <c r="B2265" s="2" t="s">
        <v>44</v>
      </c>
      <c r="C2265" s="2">
        <v>6.2</v>
      </c>
    </row>
    <row r="2266" spans="1:3">
      <c r="A2266" s="5" t="s">
        <v>11517</v>
      </c>
      <c r="B2266" s="5" t="s">
        <v>44</v>
      </c>
      <c r="C2266" s="5">
        <v>6.2</v>
      </c>
    </row>
    <row r="2267" spans="1:3">
      <c r="A2267" s="2" t="s">
        <v>11521</v>
      </c>
      <c r="B2267" s="2" t="s">
        <v>44</v>
      </c>
      <c r="C2267" s="2">
        <v>6.2</v>
      </c>
    </row>
    <row r="2268" spans="1:3">
      <c r="A2268" s="5" t="s">
        <v>11525</v>
      </c>
      <c r="B2268" s="5" t="s">
        <v>44</v>
      </c>
      <c r="C2268" s="5">
        <v>6.2</v>
      </c>
    </row>
    <row r="2269" spans="1:3">
      <c r="A2269" s="2" t="s">
        <v>11530</v>
      </c>
      <c r="B2269" s="2" t="s">
        <v>44</v>
      </c>
      <c r="C2269" s="2">
        <v>6.2</v>
      </c>
    </row>
    <row r="2270" spans="1:3">
      <c r="A2270" s="5" t="s">
        <v>11534</v>
      </c>
      <c r="B2270" s="5" t="s">
        <v>44</v>
      </c>
      <c r="C2270" s="5">
        <v>6.2</v>
      </c>
    </row>
    <row r="2271" spans="1:3">
      <c r="A2271" s="2" t="s">
        <v>11539</v>
      </c>
      <c r="B2271" s="2" t="s">
        <v>44</v>
      </c>
      <c r="C2271" s="2">
        <v>6.2</v>
      </c>
    </row>
    <row r="2272" spans="1:3">
      <c r="A2272" s="5" t="s">
        <v>11544</v>
      </c>
      <c r="B2272" s="5" t="s">
        <v>44</v>
      </c>
      <c r="C2272" s="5">
        <v>6.2</v>
      </c>
    </row>
    <row r="2273" spans="1:3">
      <c r="A2273" s="2" t="s">
        <v>11547</v>
      </c>
      <c r="B2273" s="2" t="s">
        <v>44</v>
      </c>
      <c r="C2273" s="2">
        <v>6.2</v>
      </c>
    </row>
    <row r="2274" spans="1:3">
      <c r="A2274" s="5" t="s">
        <v>11552</v>
      </c>
      <c r="B2274" s="5" t="s">
        <v>44</v>
      </c>
      <c r="C2274" s="5">
        <v>6.2</v>
      </c>
    </row>
    <row r="2275" spans="1:3">
      <c r="A2275" s="2" t="s">
        <v>11557</v>
      </c>
      <c r="B2275" s="2" t="s">
        <v>44</v>
      </c>
      <c r="C2275" s="2">
        <v>6.2</v>
      </c>
    </row>
    <row r="2276" spans="1:3">
      <c r="A2276" s="5" t="s">
        <v>11561</v>
      </c>
      <c r="B2276" s="5" t="s">
        <v>44</v>
      </c>
      <c r="C2276" s="5">
        <v>6.2</v>
      </c>
    </row>
    <row r="2277" spans="1:3">
      <c r="A2277" s="2" t="s">
        <v>11564</v>
      </c>
      <c r="B2277" s="2" t="s">
        <v>44</v>
      </c>
      <c r="C2277" s="2">
        <v>6.2</v>
      </c>
    </row>
    <row r="2278" spans="1:3">
      <c r="A2278" s="5" t="s">
        <v>11569</v>
      </c>
      <c r="B2278" s="5" t="s">
        <v>44</v>
      </c>
      <c r="C2278" s="5">
        <v>6.2</v>
      </c>
    </row>
    <row r="2279" spans="1:3">
      <c r="A2279" s="2" t="s">
        <v>11574</v>
      </c>
      <c r="B2279" s="2" t="s">
        <v>44</v>
      </c>
      <c r="C2279" s="2">
        <v>6.2</v>
      </c>
    </row>
    <row r="2280" spans="1:3">
      <c r="A2280" s="5" t="s">
        <v>11580</v>
      </c>
      <c r="B2280" s="5" t="s">
        <v>44</v>
      </c>
      <c r="C2280" s="5">
        <v>6.2</v>
      </c>
    </row>
    <row r="2281" spans="1:3">
      <c r="A2281" s="2" t="s">
        <v>11585</v>
      </c>
      <c r="B2281" s="2" t="s">
        <v>44</v>
      </c>
      <c r="C2281" s="2">
        <v>6.2</v>
      </c>
    </row>
    <row r="2282" spans="1:3">
      <c r="A2282" s="5" t="s">
        <v>11590</v>
      </c>
      <c r="B2282" s="5" t="s">
        <v>44</v>
      </c>
      <c r="C2282" s="5">
        <v>6.2</v>
      </c>
    </row>
    <row r="2283" spans="1:3">
      <c r="A2283" s="2" t="s">
        <v>11595</v>
      </c>
      <c r="B2283" s="2" t="s">
        <v>44</v>
      </c>
      <c r="C2283" s="2">
        <v>6.2</v>
      </c>
    </row>
    <row r="2284" spans="1:3">
      <c r="A2284" s="5" t="s">
        <v>11600</v>
      </c>
      <c r="B2284" s="5" t="s">
        <v>44</v>
      </c>
      <c r="C2284" s="5">
        <v>6.2</v>
      </c>
    </row>
    <row r="2285" spans="1:3">
      <c r="A2285" s="2" t="s">
        <v>11604</v>
      </c>
      <c r="B2285" s="2" t="s">
        <v>44</v>
      </c>
      <c r="C2285" s="2">
        <v>6.2</v>
      </c>
    </row>
    <row r="2286" spans="1:3">
      <c r="A2286" s="5" t="s">
        <v>11608</v>
      </c>
      <c r="B2286" s="5" t="s">
        <v>44</v>
      </c>
      <c r="C2286" s="5">
        <v>6.2</v>
      </c>
    </row>
    <row r="2287" spans="1:3">
      <c r="A2287" s="2" t="s">
        <v>11613</v>
      </c>
      <c r="B2287" s="2" t="s">
        <v>44</v>
      </c>
      <c r="C2287" s="2">
        <v>6.2</v>
      </c>
    </row>
    <row r="2288" spans="1:3">
      <c r="A2288" s="5" t="s">
        <v>11618</v>
      </c>
      <c r="B2288" s="5" t="s">
        <v>44</v>
      </c>
      <c r="C2288" s="5">
        <v>6.2</v>
      </c>
    </row>
    <row r="2289" spans="1:3">
      <c r="A2289" s="2" t="s">
        <v>11622</v>
      </c>
      <c r="B2289" s="2" t="s">
        <v>44</v>
      </c>
      <c r="C2289" s="2">
        <v>6.2</v>
      </c>
    </row>
    <row r="2290" spans="1:3">
      <c r="A2290" s="5" t="s">
        <v>11625</v>
      </c>
      <c r="B2290" s="5" t="s">
        <v>44</v>
      </c>
      <c r="C2290" s="5">
        <v>6.2</v>
      </c>
    </row>
    <row r="2291" spans="1:3">
      <c r="A2291" s="2" t="s">
        <v>11628</v>
      </c>
      <c r="B2291" s="2" t="s">
        <v>44</v>
      </c>
      <c r="C2291" s="2">
        <v>6.2</v>
      </c>
    </row>
    <row r="2292" spans="1:3">
      <c r="A2292" s="5" t="s">
        <v>11632</v>
      </c>
      <c r="B2292" s="5" t="s">
        <v>44</v>
      </c>
      <c r="C2292" s="5">
        <v>6.2</v>
      </c>
    </row>
    <row r="2293" spans="1:3">
      <c r="A2293" s="2" t="s">
        <v>11635</v>
      </c>
      <c r="B2293" s="2" t="s">
        <v>44</v>
      </c>
      <c r="C2293" s="2">
        <v>6.2</v>
      </c>
    </row>
    <row r="2294" spans="1:3">
      <c r="A2294" s="5" t="s">
        <v>11639</v>
      </c>
      <c r="B2294" s="5" t="s">
        <v>44</v>
      </c>
      <c r="C2294" s="5">
        <v>6.2</v>
      </c>
    </row>
    <row r="2295" spans="1:3">
      <c r="A2295" s="5" t="s">
        <v>11272</v>
      </c>
      <c r="B2295" s="5" t="s">
        <v>44</v>
      </c>
      <c r="C2295" s="5">
        <v>6.2</v>
      </c>
    </row>
    <row r="2296" spans="1:3">
      <c r="A2296" s="2" t="s">
        <v>11648</v>
      </c>
      <c r="B2296" s="2" t="s">
        <v>44</v>
      </c>
      <c r="C2296" s="2">
        <v>6.2</v>
      </c>
    </row>
    <row r="2297" spans="1:3">
      <c r="A2297" s="5" t="s">
        <v>11652</v>
      </c>
      <c r="B2297" s="5" t="s">
        <v>44</v>
      </c>
      <c r="C2297" s="5">
        <v>6.2</v>
      </c>
    </row>
    <row r="2298" spans="1:3">
      <c r="A2298" s="2" t="s">
        <v>11657</v>
      </c>
      <c r="B2298" s="2" t="s">
        <v>44</v>
      </c>
      <c r="C2298" s="2">
        <v>6.2</v>
      </c>
    </row>
    <row r="2299" spans="1:3">
      <c r="A2299" s="5" t="s">
        <v>11660</v>
      </c>
      <c r="B2299" s="5" t="s">
        <v>44</v>
      </c>
      <c r="C2299" s="5">
        <v>6.2</v>
      </c>
    </row>
    <row r="2300" spans="1:3">
      <c r="A2300" s="2" t="s">
        <v>11663</v>
      </c>
      <c r="B2300" s="2" t="s">
        <v>44</v>
      </c>
      <c r="C2300" s="2">
        <v>6.2</v>
      </c>
    </row>
    <row r="2301" spans="1:3">
      <c r="A2301" s="5" t="s">
        <v>11666</v>
      </c>
      <c r="B2301" s="5" t="s">
        <v>44</v>
      </c>
      <c r="C2301" s="5">
        <v>6.2</v>
      </c>
    </row>
    <row r="2302" spans="1:3">
      <c r="A2302" s="2" t="s">
        <v>11670</v>
      </c>
      <c r="B2302" s="2" t="s">
        <v>44</v>
      </c>
      <c r="C2302" s="2">
        <v>6.2</v>
      </c>
    </row>
    <row r="2303" spans="1:3">
      <c r="A2303" s="5" t="s">
        <v>11675</v>
      </c>
      <c r="B2303" s="5" t="s">
        <v>44</v>
      </c>
      <c r="C2303" s="5">
        <v>6.2</v>
      </c>
    </row>
    <row r="2304" spans="1:3">
      <c r="A2304" s="2" t="s">
        <v>11679</v>
      </c>
      <c r="B2304" s="2" t="s">
        <v>44</v>
      </c>
      <c r="C2304" s="2">
        <v>6.2</v>
      </c>
    </row>
    <row r="2305" spans="1:3">
      <c r="A2305" s="5" t="s">
        <v>11683</v>
      </c>
      <c r="B2305" s="5" t="s">
        <v>44</v>
      </c>
      <c r="C2305" s="5">
        <v>6.2</v>
      </c>
    </row>
    <row r="2306" spans="1:3">
      <c r="A2306" s="2" t="s">
        <v>11688</v>
      </c>
      <c r="B2306" s="2" t="s">
        <v>44</v>
      </c>
      <c r="C2306" s="2">
        <v>6.2</v>
      </c>
    </row>
    <row r="2307" spans="1:3">
      <c r="A2307" s="5" t="s">
        <v>11694</v>
      </c>
      <c r="B2307" s="5" t="s">
        <v>44</v>
      </c>
      <c r="C2307" s="5">
        <v>6.2</v>
      </c>
    </row>
    <row r="2308" spans="1:3">
      <c r="A2308" s="2" t="s">
        <v>11698</v>
      </c>
      <c r="B2308" s="2" t="s">
        <v>44</v>
      </c>
      <c r="C2308" s="2">
        <v>6.2</v>
      </c>
    </row>
    <row r="2309" spans="1:3">
      <c r="A2309" s="5" t="s">
        <v>11702</v>
      </c>
      <c r="B2309" s="5" t="s">
        <v>44</v>
      </c>
      <c r="C2309" s="5">
        <v>6.2</v>
      </c>
    </row>
    <row r="2310" spans="1:3">
      <c r="A2310" s="2" t="s">
        <v>11252</v>
      </c>
      <c r="B2310" s="2" t="s">
        <v>44</v>
      </c>
      <c r="C2310" s="2">
        <v>6.2</v>
      </c>
    </row>
    <row r="2311" spans="1:3">
      <c r="A2311" s="5" t="s">
        <v>11706</v>
      </c>
      <c r="B2311" s="5" t="s">
        <v>44</v>
      </c>
      <c r="C2311" s="5">
        <v>6.2</v>
      </c>
    </row>
    <row r="2312" spans="1:3">
      <c r="A2312" s="2" t="s">
        <v>11710</v>
      </c>
      <c r="B2312" s="2" t="s">
        <v>44</v>
      </c>
      <c r="C2312" s="2">
        <v>6.2</v>
      </c>
    </row>
    <row r="2313" spans="1:3">
      <c r="A2313" s="5" t="s">
        <v>11715</v>
      </c>
      <c r="B2313" s="5" t="s">
        <v>44</v>
      </c>
      <c r="C2313" s="5">
        <v>6.2</v>
      </c>
    </row>
    <row r="2314" spans="1:3">
      <c r="A2314" s="2" t="s">
        <v>11719</v>
      </c>
      <c r="B2314" s="2" t="s">
        <v>44</v>
      </c>
      <c r="C2314" s="2">
        <v>6.2</v>
      </c>
    </row>
    <row r="2315" spans="1:3">
      <c r="A2315" s="5" t="s">
        <v>11722</v>
      </c>
      <c r="B2315" s="5" t="s">
        <v>44</v>
      </c>
      <c r="C2315" s="5">
        <v>6.2</v>
      </c>
    </row>
    <row r="2316" spans="1:3">
      <c r="A2316" s="2" t="s">
        <v>11726</v>
      </c>
      <c r="B2316" s="2" t="s">
        <v>44</v>
      </c>
      <c r="C2316" s="2">
        <v>6.2</v>
      </c>
    </row>
    <row r="2317" spans="1:3">
      <c r="A2317" s="5" t="s">
        <v>11730</v>
      </c>
      <c r="B2317" s="5" t="s">
        <v>44</v>
      </c>
      <c r="C2317" s="5">
        <v>6.2</v>
      </c>
    </row>
    <row r="2318" spans="1:3">
      <c r="A2318" s="2" t="s">
        <v>11735</v>
      </c>
      <c r="B2318" s="2" t="s">
        <v>44</v>
      </c>
      <c r="C2318" s="2">
        <v>6.2</v>
      </c>
    </row>
    <row r="2319" spans="1:3">
      <c r="A2319" s="5" t="s">
        <v>11739</v>
      </c>
      <c r="B2319" s="5" t="s">
        <v>44</v>
      </c>
      <c r="C2319" s="5">
        <v>6.2</v>
      </c>
    </row>
    <row r="2320" spans="1:3">
      <c r="A2320" s="2" t="s">
        <v>11745</v>
      </c>
      <c r="B2320" s="2" t="s">
        <v>44</v>
      </c>
      <c r="C2320" s="2">
        <v>6.2</v>
      </c>
    </row>
    <row r="2321" spans="1:3">
      <c r="A2321" s="5" t="s">
        <v>11752</v>
      </c>
      <c r="B2321" s="5" t="s">
        <v>44</v>
      </c>
      <c r="C2321" s="5">
        <v>6.2</v>
      </c>
    </row>
    <row r="2322" spans="1:3">
      <c r="A2322" s="2" t="s">
        <v>11756</v>
      </c>
      <c r="B2322" s="2" t="s">
        <v>44</v>
      </c>
      <c r="C2322" s="2">
        <v>6.2</v>
      </c>
    </row>
    <row r="2323" spans="1:3">
      <c r="A2323" s="5" t="s">
        <v>11760</v>
      </c>
      <c r="B2323" s="5" t="s">
        <v>44</v>
      </c>
      <c r="C2323" s="5">
        <v>6.2</v>
      </c>
    </row>
    <row r="2324" spans="1:3">
      <c r="A2324" s="2" t="s">
        <v>11765</v>
      </c>
      <c r="B2324" s="2" t="s">
        <v>44</v>
      </c>
      <c r="C2324" s="2">
        <v>6.2</v>
      </c>
    </row>
    <row r="2325" spans="1:3">
      <c r="A2325" s="5" t="s">
        <v>11769</v>
      </c>
      <c r="B2325" s="5" t="s">
        <v>44</v>
      </c>
      <c r="C2325" s="5">
        <v>6.2</v>
      </c>
    </row>
    <row r="2326" spans="1:3">
      <c r="A2326" s="2" t="s">
        <v>11772</v>
      </c>
      <c r="B2326" s="2" t="s">
        <v>44</v>
      </c>
      <c r="C2326" s="2">
        <v>6.2</v>
      </c>
    </row>
    <row r="2327" spans="1:3">
      <c r="A2327" s="5" t="s">
        <v>11778</v>
      </c>
      <c r="B2327" s="5" t="s">
        <v>44</v>
      </c>
      <c r="C2327" s="5">
        <v>6.2</v>
      </c>
    </row>
    <row r="2328" spans="1:3">
      <c r="A2328" s="2" t="s">
        <v>11783</v>
      </c>
      <c r="B2328" s="2" t="s">
        <v>44</v>
      </c>
      <c r="C2328" s="2">
        <v>6.2</v>
      </c>
    </row>
    <row r="2329" spans="1:3">
      <c r="A2329" s="5" t="s">
        <v>11788</v>
      </c>
      <c r="B2329" s="5" t="s">
        <v>44</v>
      </c>
      <c r="C2329" s="5">
        <v>6.2</v>
      </c>
    </row>
    <row r="2330" spans="1:3">
      <c r="A2330" s="2" t="s">
        <v>11794</v>
      </c>
      <c r="B2330" s="2" t="s">
        <v>44</v>
      </c>
      <c r="C2330" s="2">
        <v>6.2</v>
      </c>
    </row>
    <row r="2331" spans="1:3">
      <c r="A2331" s="5" t="s">
        <v>11798</v>
      </c>
      <c r="B2331" s="5" t="s">
        <v>44</v>
      </c>
      <c r="C2331" s="5">
        <v>6.1</v>
      </c>
    </row>
    <row r="2332" spans="1:3">
      <c r="A2332" s="2" t="s">
        <v>11801</v>
      </c>
      <c r="B2332" s="2" t="s">
        <v>44</v>
      </c>
      <c r="C2332" s="2">
        <v>6.1</v>
      </c>
    </row>
    <row r="2333" spans="1:3">
      <c r="A2333" s="5" t="s">
        <v>11805</v>
      </c>
      <c r="B2333" s="5" t="s">
        <v>44</v>
      </c>
      <c r="C2333" s="5">
        <v>6.1</v>
      </c>
    </row>
    <row r="2334" spans="1:3">
      <c r="A2334" s="2" t="s">
        <v>11809</v>
      </c>
      <c r="B2334" s="2" t="s">
        <v>44</v>
      </c>
      <c r="C2334" s="2">
        <v>6.1</v>
      </c>
    </row>
    <row r="2335" spans="1:3">
      <c r="A2335" s="5" t="s">
        <v>11812</v>
      </c>
      <c r="B2335" s="5" t="s">
        <v>44</v>
      </c>
      <c r="C2335" s="5">
        <v>6.1</v>
      </c>
    </row>
    <row r="2336" spans="1:3">
      <c r="A2336" s="2" t="s">
        <v>11816</v>
      </c>
      <c r="B2336" s="2" t="s">
        <v>44</v>
      </c>
      <c r="C2336" s="2">
        <v>6.1</v>
      </c>
    </row>
    <row r="2337" spans="1:3">
      <c r="A2337" s="5" t="s">
        <v>11820</v>
      </c>
      <c r="B2337" s="5" t="s">
        <v>44</v>
      </c>
      <c r="C2337" s="5">
        <v>6.1</v>
      </c>
    </row>
    <row r="2338" spans="1:3">
      <c r="A2338" s="2" t="s">
        <v>11823</v>
      </c>
      <c r="B2338" s="2" t="s">
        <v>44</v>
      </c>
      <c r="C2338" s="2">
        <v>6.1</v>
      </c>
    </row>
    <row r="2339" spans="1:3">
      <c r="A2339" s="5" t="s">
        <v>11826</v>
      </c>
      <c r="B2339" s="5" t="s">
        <v>44</v>
      </c>
      <c r="C2339" s="5">
        <v>6.1</v>
      </c>
    </row>
    <row r="2340" spans="1:3">
      <c r="A2340" s="2" t="s">
        <v>11829</v>
      </c>
      <c r="B2340" s="2" t="s">
        <v>44</v>
      </c>
      <c r="C2340" s="2">
        <v>6.1</v>
      </c>
    </row>
    <row r="2341" spans="1:3">
      <c r="A2341" s="5" t="s">
        <v>11834</v>
      </c>
      <c r="B2341" s="5" t="s">
        <v>44</v>
      </c>
      <c r="C2341" s="5">
        <v>6.1</v>
      </c>
    </row>
    <row r="2342" spans="1:3">
      <c r="A2342" s="2" t="s">
        <v>11837</v>
      </c>
      <c r="B2342" s="2" t="s">
        <v>44</v>
      </c>
      <c r="C2342" s="2">
        <v>6.1</v>
      </c>
    </row>
    <row r="2343" spans="1:3">
      <c r="A2343" s="5" t="s">
        <v>11841</v>
      </c>
      <c r="B2343" s="5" t="s">
        <v>44</v>
      </c>
      <c r="C2343" s="5">
        <v>6.1</v>
      </c>
    </row>
    <row r="2344" spans="1:3">
      <c r="A2344" s="2" t="s">
        <v>11846</v>
      </c>
      <c r="B2344" s="2" t="s">
        <v>44</v>
      </c>
      <c r="C2344" s="2">
        <v>6.1</v>
      </c>
    </row>
    <row r="2345" spans="1:3">
      <c r="A2345" s="5" t="s">
        <v>11850</v>
      </c>
      <c r="B2345" s="5" t="s">
        <v>44</v>
      </c>
      <c r="C2345" s="5">
        <v>6.1</v>
      </c>
    </row>
    <row r="2346" spans="1:3">
      <c r="A2346" s="2" t="s">
        <v>11853</v>
      </c>
      <c r="B2346" s="2" t="s">
        <v>44</v>
      </c>
      <c r="C2346" s="2">
        <v>6.1</v>
      </c>
    </row>
    <row r="2347" spans="1:3">
      <c r="A2347" s="5" t="s">
        <v>11857</v>
      </c>
      <c r="B2347" s="5" t="s">
        <v>44</v>
      </c>
      <c r="C2347" s="5">
        <v>6.1</v>
      </c>
    </row>
    <row r="2348" spans="1:3">
      <c r="A2348" s="2" t="s">
        <v>11860</v>
      </c>
      <c r="B2348" s="2" t="s">
        <v>44</v>
      </c>
      <c r="C2348" s="2">
        <v>6.1</v>
      </c>
    </row>
    <row r="2349" spans="1:3">
      <c r="A2349" s="5" t="s">
        <v>11863</v>
      </c>
      <c r="B2349" s="5" t="s">
        <v>44</v>
      </c>
      <c r="C2349" s="5">
        <v>6.1</v>
      </c>
    </row>
    <row r="2350" spans="1:3">
      <c r="A2350" s="2" t="s">
        <v>11866</v>
      </c>
      <c r="B2350" s="2" t="s">
        <v>44</v>
      </c>
      <c r="C2350" s="2">
        <v>6.1</v>
      </c>
    </row>
    <row r="2351" spans="1:3">
      <c r="A2351" s="5" t="s">
        <v>11870</v>
      </c>
      <c r="B2351" s="5" t="s">
        <v>44</v>
      </c>
      <c r="C2351" s="5">
        <v>6.1</v>
      </c>
    </row>
    <row r="2352" spans="1:3">
      <c r="A2352" s="2" t="s">
        <v>11875</v>
      </c>
      <c r="B2352" s="2" t="s">
        <v>44</v>
      </c>
      <c r="C2352" s="2">
        <v>6.1</v>
      </c>
    </row>
    <row r="2353" spans="1:3">
      <c r="A2353" s="5" t="s">
        <v>11879</v>
      </c>
      <c r="B2353" s="5" t="s">
        <v>44</v>
      </c>
      <c r="C2353" s="5">
        <v>6.1</v>
      </c>
    </row>
    <row r="2354" spans="1:3">
      <c r="A2354" s="2" t="s">
        <v>11882</v>
      </c>
      <c r="B2354" s="2" t="s">
        <v>44</v>
      </c>
      <c r="C2354" s="2">
        <v>6.1</v>
      </c>
    </row>
    <row r="2355" spans="1:3">
      <c r="A2355" s="5" t="s">
        <v>11885</v>
      </c>
      <c r="B2355" s="5" t="s">
        <v>44</v>
      </c>
      <c r="C2355" s="5">
        <v>6.1</v>
      </c>
    </row>
    <row r="2356" spans="1:3">
      <c r="A2356" s="2" t="s">
        <v>11889</v>
      </c>
      <c r="B2356" s="2" t="s">
        <v>44</v>
      </c>
      <c r="C2356" s="2">
        <v>6.1</v>
      </c>
    </row>
    <row r="2357" spans="1:3">
      <c r="A2357" s="5" t="s">
        <v>11892</v>
      </c>
      <c r="B2357" s="5" t="s">
        <v>44</v>
      </c>
      <c r="C2357" s="5">
        <v>6.1</v>
      </c>
    </row>
    <row r="2358" spans="1:3">
      <c r="A2358" s="2" t="s">
        <v>11895</v>
      </c>
      <c r="B2358" s="2" t="s">
        <v>44</v>
      </c>
      <c r="C2358" s="2">
        <v>6.1</v>
      </c>
    </row>
    <row r="2359" spans="1:3">
      <c r="A2359" s="2" t="s">
        <v>11906</v>
      </c>
      <c r="B2359" s="2" t="s">
        <v>44</v>
      </c>
      <c r="C2359" s="2">
        <v>6.1</v>
      </c>
    </row>
    <row r="2360" spans="1:3">
      <c r="A2360" s="5" t="s">
        <v>11909</v>
      </c>
      <c r="B2360" s="5" t="s">
        <v>44</v>
      </c>
      <c r="C2360" s="5">
        <v>6.1</v>
      </c>
    </row>
    <row r="2361" spans="1:3">
      <c r="A2361" s="2" t="s">
        <v>11914</v>
      </c>
      <c r="B2361" s="2" t="s">
        <v>44</v>
      </c>
      <c r="C2361" s="2">
        <v>6.1</v>
      </c>
    </row>
    <row r="2362" spans="1:3">
      <c r="A2362" s="5" t="s">
        <v>11918</v>
      </c>
      <c r="B2362" s="5" t="s">
        <v>44</v>
      </c>
      <c r="C2362" s="5">
        <v>6.1</v>
      </c>
    </row>
    <row r="2363" spans="1:3">
      <c r="A2363" s="2" t="s">
        <v>11921</v>
      </c>
      <c r="B2363" s="2" t="s">
        <v>44</v>
      </c>
      <c r="C2363" s="2">
        <v>6.1</v>
      </c>
    </row>
    <row r="2364" spans="1:3">
      <c r="A2364" s="5" t="s">
        <v>11927</v>
      </c>
      <c r="B2364" s="5" t="s">
        <v>44</v>
      </c>
      <c r="C2364" s="5">
        <v>6.1</v>
      </c>
    </row>
    <row r="2365" spans="1:3">
      <c r="A2365" s="2" t="s">
        <v>11932</v>
      </c>
      <c r="B2365" s="2" t="s">
        <v>44</v>
      </c>
      <c r="C2365" s="2">
        <v>6.1</v>
      </c>
    </row>
    <row r="2366" spans="1:3">
      <c r="A2366" s="5" t="s">
        <v>11935</v>
      </c>
      <c r="B2366" s="5" t="s">
        <v>44</v>
      </c>
      <c r="C2366" s="5">
        <v>6.1</v>
      </c>
    </row>
    <row r="2367" spans="1:3">
      <c r="A2367" s="2" t="s">
        <v>11938</v>
      </c>
      <c r="B2367" s="2" t="s">
        <v>44</v>
      </c>
      <c r="C2367" s="2">
        <v>6.1</v>
      </c>
    </row>
    <row r="2368" spans="1:3">
      <c r="A2368" s="5" t="s">
        <v>11941</v>
      </c>
      <c r="B2368" s="5" t="s">
        <v>44</v>
      </c>
      <c r="C2368" s="5">
        <v>6.1</v>
      </c>
    </row>
    <row r="2369" spans="1:3">
      <c r="A2369" s="2" t="s">
        <v>11944</v>
      </c>
      <c r="B2369" s="2" t="s">
        <v>44</v>
      </c>
      <c r="C2369" s="2">
        <v>6.1</v>
      </c>
    </row>
    <row r="2370" spans="1:3">
      <c r="A2370" s="5" t="s">
        <v>11947</v>
      </c>
      <c r="B2370" s="5" t="s">
        <v>44</v>
      </c>
      <c r="C2370" s="5">
        <v>6.1</v>
      </c>
    </row>
    <row r="2371" spans="1:3">
      <c r="A2371" s="2" t="s">
        <v>11950</v>
      </c>
      <c r="B2371" s="2" t="s">
        <v>44</v>
      </c>
      <c r="C2371" s="2">
        <v>6.1</v>
      </c>
    </row>
    <row r="2372" spans="1:3">
      <c r="A2372" s="5" t="s">
        <v>11955</v>
      </c>
      <c r="B2372" s="5" t="s">
        <v>44</v>
      </c>
      <c r="C2372" s="5">
        <v>6.1</v>
      </c>
    </row>
    <row r="2373" spans="1:3">
      <c r="A2373" s="2" t="s">
        <v>11960</v>
      </c>
      <c r="B2373" s="2" t="s">
        <v>44</v>
      </c>
      <c r="C2373" s="2">
        <v>6.1</v>
      </c>
    </row>
    <row r="2374" spans="1:3">
      <c r="A2374" s="5" t="s">
        <v>11963</v>
      </c>
      <c r="B2374" s="5" t="s">
        <v>44</v>
      </c>
      <c r="C2374" s="5">
        <v>6.1</v>
      </c>
    </row>
    <row r="2375" spans="1:3">
      <c r="A2375" s="2" t="s">
        <v>11967</v>
      </c>
      <c r="B2375" s="2" t="s">
        <v>44</v>
      </c>
      <c r="C2375" s="2">
        <v>6.1</v>
      </c>
    </row>
    <row r="2376" spans="1:3">
      <c r="A2376" s="5" t="s">
        <v>11972</v>
      </c>
      <c r="B2376" s="5" t="s">
        <v>44</v>
      </c>
      <c r="C2376" s="5">
        <v>6.1</v>
      </c>
    </row>
    <row r="2377" spans="1:3">
      <c r="A2377" s="2" t="s">
        <v>11975</v>
      </c>
      <c r="B2377" s="2" t="s">
        <v>44</v>
      </c>
      <c r="C2377" s="2">
        <v>6.1</v>
      </c>
    </row>
    <row r="2378" spans="1:3">
      <c r="A2378" s="5" t="s">
        <v>11978</v>
      </c>
      <c r="B2378" s="5" t="s">
        <v>44</v>
      </c>
      <c r="C2378" s="5">
        <v>6.1</v>
      </c>
    </row>
    <row r="2379" spans="1:3">
      <c r="A2379" s="2" t="s">
        <v>11981</v>
      </c>
      <c r="B2379" s="2" t="s">
        <v>44</v>
      </c>
      <c r="C2379" s="2">
        <v>6.1</v>
      </c>
    </row>
    <row r="2380" spans="1:3">
      <c r="A2380" s="5" t="s">
        <v>11984</v>
      </c>
      <c r="B2380" s="5" t="s">
        <v>44</v>
      </c>
      <c r="C2380" s="5">
        <v>6.1</v>
      </c>
    </row>
    <row r="2381" spans="1:3">
      <c r="A2381" s="2" t="s">
        <v>11988</v>
      </c>
      <c r="B2381" s="2" t="s">
        <v>44</v>
      </c>
      <c r="C2381" s="2">
        <v>6.1</v>
      </c>
    </row>
    <row r="2382" spans="1:3">
      <c r="A2382" s="5" t="s">
        <v>11992</v>
      </c>
      <c r="B2382" s="5" t="s">
        <v>44</v>
      </c>
      <c r="C2382" s="5">
        <v>6.1</v>
      </c>
    </row>
    <row r="2383" spans="1:3">
      <c r="A2383" s="2" t="s">
        <v>11996</v>
      </c>
      <c r="B2383" s="2" t="s">
        <v>44</v>
      </c>
      <c r="C2383" s="2">
        <v>6.1</v>
      </c>
    </row>
    <row r="2384" spans="1:3">
      <c r="A2384" s="5" t="s">
        <v>12001</v>
      </c>
      <c r="B2384" s="5" t="s">
        <v>44</v>
      </c>
      <c r="C2384" s="5">
        <v>6.1</v>
      </c>
    </row>
    <row r="2385" spans="1:3">
      <c r="A2385" s="2" t="s">
        <v>12005</v>
      </c>
      <c r="B2385" s="2" t="s">
        <v>44</v>
      </c>
      <c r="C2385" s="2">
        <v>6.1</v>
      </c>
    </row>
    <row r="2386" spans="1:3">
      <c r="A2386" s="5" t="s">
        <v>12009</v>
      </c>
      <c r="B2386" s="5" t="s">
        <v>44</v>
      </c>
      <c r="C2386" s="5">
        <v>6.1</v>
      </c>
    </row>
    <row r="2387" spans="1:3">
      <c r="A2387" s="2" t="s">
        <v>12013</v>
      </c>
      <c r="B2387" s="2" t="s">
        <v>44</v>
      </c>
      <c r="C2387" s="2">
        <v>6.1</v>
      </c>
    </row>
    <row r="2388" spans="1:3">
      <c r="A2388" s="5" t="s">
        <v>12017</v>
      </c>
      <c r="B2388" s="5" t="s">
        <v>44</v>
      </c>
      <c r="C2388" s="5">
        <v>6.1</v>
      </c>
    </row>
    <row r="2389" spans="1:3">
      <c r="A2389" s="2" t="s">
        <v>12021</v>
      </c>
      <c r="B2389" s="2" t="s">
        <v>44</v>
      </c>
      <c r="C2389" s="2">
        <v>6.1</v>
      </c>
    </row>
    <row r="2390" spans="1:3">
      <c r="A2390" s="5" t="s">
        <v>12027</v>
      </c>
      <c r="B2390" s="5" t="s">
        <v>44</v>
      </c>
      <c r="C2390" s="5">
        <v>6.1</v>
      </c>
    </row>
    <row r="2391" spans="1:3">
      <c r="A2391" s="2" t="s">
        <v>12030</v>
      </c>
      <c r="B2391" s="2" t="s">
        <v>44</v>
      </c>
      <c r="C2391" s="2">
        <v>6.1</v>
      </c>
    </row>
    <row r="2392" spans="1:3">
      <c r="A2392" s="5" t="s">
        <v>12035</v>
      </c>
      <c r="B2392" s="5" t="s">
        <v>44</v>
      </c>
      <c r="C2392" s="5">
        <v>6.1</v>
      </c>
    </row>
    <row r="2393" spans="1:3">
      <c r="A2393" s="2" t="s">
        <v>12039</v>
      </c>
      <c r="B2393" s="2" t="s">
        <v>44</v>
      </c>
      <c r="C2393" s="2">
        <v>6.1</v>
      </c>
    </row>
    <row r="2394" spans="1:3">
      <c r="A2394" s="5" t="s">
        <v>12042</v>
      </c>
      <c r="B2394" s="5" t="s">
        <v>44</v>
      </c>
      <c r="C2394" s="5">
        <v>6.1</v>
      </c>
    </row>
    <row r="2395" spans="1:3">
      <c r="A2395" s="2" t="s">
        <v>12048</v>
      </c>
      <c r="B2395" s="2" t="s">
        <v>44</v>
      </c>
      <c r="C2395" s="2">
        <v>6.1</v>
      </c>
    </row>
    <row r="2396" spans="1:3">
      <c r="A2396" s="5" t="s">
        <v>12053</v>
      </c>
      <c r="B2396" s="5" t="s">
        <v>44</v>
      </c>
      <c r="C2396" s="5">
        <v>6.1</v>
      </c>
    </row>
    <row r="2397" spans="1:3">
      <c r="A2397" s="2" t="s">
        <v>12059</v>
      </c>
      <c r="B2397" s="2" t="s">
        <v>44</v>
      </c>
      <c r="C2397" s="2">
        <v>6.1</v>
      </c>
    </row>
    <row r="2398" spans="1:3">
      <c r="A2398" s="5" t="s">
        <v>12063</v>
      </c>
      <c r="B2398" s="5" t="s">
        <v>44</v>
      </c>
      <c r="C2398" s="5">
        <v>6.1</v>
      </c>
    </row>
    <row r="2399" spans="1:3">
      <c r="A2399" s="2" t="s">
        <v>12067</v>
      </c>
      <c r="B2399" s="2" t="s">
        <v>44</v>
      </c>
      <c r="C2399" s="2">
        <v>6.1</v>
      </c>
    </row>
    <row r="2400" spans="1:3">
      <c r="A2400" s="5" t="s">
        <v>12071</v>
      </c>
      <c r="B2400" s="5" t="s">
        <v>44</v>
      </c>
      <c r="C2400" s="5">
        <v>6.1</v>
      </c>
    </row>
    <row r="2401" spans="1:3">
      <c r="A2401" s="2" t="s">
        <v>12075</v>
      </c>
      <c r="B2401" s="2" t="s">
        <v>44</v>
      </c>
      <c r="C2401" s="2">
        <v>6.1</v>
      </c>
    </row>
    <row r="2402" spans="1:3">
      <c r="A2402" s="5" t="s">
        <v>12079</v>
      </c>
      <c r="B2402" s="5" t="s">
        <v>44</v>
      </c>
      <c r="C2402" s="5">
        <v>6.1</v>
      </c>
    </row>
    <row r="2403" spans="1:3">
      <c r="A2403" s="2" t="s">
        <v>12083</v>
      </c>
      <c r="B2403" s="2" t="s">
        <v>44</v>
      </c>
      <c r="C2403" s="2">
        <v>6.1</v>
      </c>
    </row>
    <row r="2404" spans="1:3">
      <c r="A2404" s="5" t="s">
        <v>12088</v>
      </c>
      <c r="B2404" s="5" t="s">
        <v>44</v>
      </c>
      <c r="C2404" s="5">
        <v>6.1</v>
      </c>
    </row>
    <row r="2405" spans="1:3">
      <c r="A2405" s="2" t="s">
        <v>12091</v>
      </c>
      <c r="B2405" s="2" t="s">
        <v>44</v>
      </c>
      <c r="C2405" s="2">
        <v>6.1</v>
      </c>
    </row>
    <row r="2406" spans="1:3">
      <c r="A2406" s="5" t="s">
        <v>12094</v>
      </c>
      <c r="B2406" s="5" t="s">
        <v>44</v>
      </c>
      <c r="C2406" s="5">
        <v>6.1</v>
      </c>
    </row>
    <row r="2407" spans="1:3">
      <c r="A2407" s="2" t="s">
        <v>12098</v>
      </c>
      <c r="B2407" s="2" t="s">
        <v>44</v>
      </c>
      <c r="C2407" s="2">
        <v>6.1</v>
      </c>
    </row>
    <row r="2408" spans="1:3">
      <c r="A2408" s="5" t="s">
        <v>12101</v>
      </c>
      <c r="B2408" s="5" t="s">
        <v>44</v>
      </c>
      <c r="C2408" s="5">
        <v>6.1</v>
      </c>
    </row>
    <row r="2409" spans="1:3">
      <c r="A2409" s="2" t="s">
        <v>12105</v>
      </c>
      <c r="B2409" s="2" t="s">
        <v>44</v>
      </c>
      <c r="C2409" s="2">
        <v>6.1</v>
      </c>
    </row>
    <row r="2410" spans="1:3">
      <c r="A2410" s="5" t="s">
        <v>12048</v>
      </c>
      <c r="B2410" s="5" t="s">
        <v>44</v>
      </c>
      <c r="C2410" s="5">
        <v>6.1</v>
      </c>
    </row>
    <row r="2411" spans="1:3">
      <c r="A2411" s="2" t="s">
        <v>12109</v>
      </c>
      <c r="B2411" s="2" t="s">
        <v>44</v>
      </c>
      <c r="C2411" s="2">
        <v>6.1</v>
      </c>
    </row>
    <row r="2412" spans="1:3">
      <c r="A2412" s="5" t="s">
        <v>12113</v>
      </c>
      <c r="B2412" s="5" t="s">
        <v>44</v>
      </c>
      <c r="C2412" s="5">
        <v>6.1</v>
      </c>
    </row>
    <row r="2413" spans="1:3">
      <c r="A2413" s="2" t="s">
        <v>12117</v>
      </c>
      <c r="B2413" s="2" t="s">
        <v>44</v>
      </c>
      <c r="C2413" s="2">
        <v>6.1</v>
      </c>
    </row>
    <row r="2414" spans="1:3">
      <c r="A2414" s="5" t="s">
        <v>12121</v>
      </c>
      <c r="B2414" s="5" t="s">
        <v>44</v>
      </c>
      <c r="C2414" s="5">
        <v>6.1</v>
      </c>
    </row>
    <row r="2415" spans="1:3">
      <c r="A2415" s="2" t="s">
        <v>12125</v>
      </c>
      <c r="B2415" s="2" t="s">
        <v>44</v>
      </c>
      <c r="C2415" s="2">
        <v>6.1</v>
      </c>
    </row>
    <row r="2416" spans="1:3">
      <c r="A2416" s="5" t="s">
        <v>12129</v>
      </c>
      <c r="B2416" s="5" t="s">
        <v>44</v>
      </c>
      <c r="C2416" s="5">
        <v>6.1</v>
      </c>
    </row>
    <row r="2417" spans="1:3">
      <c r="A2417" s="2" t="s">
        <v>12134</v>
      </c>
      <c r="B2417" s="2" t="s">
        <v>44</v>
      </c>
      <c r="C2417" s="2">
        <v>6.1</v>
      </c>
    </row>
    <row r="2418" spans="1:3">
      <c r="A2418" s="5" t="s">
        <v>12138</v>
      </c>
      <c r="B2418" s="5" t="s">
        <v>44</v>
      </c>
      <c r="C2418" s="5">
        <v>6.1</v>
      </c>
    </row>
    <row r="2419" spans="1:3">
      <c r="A2419" s="2" t="s">
        <v>12143</v>
      </c>
      <c r="B2419" s="2" t="s">
        <v>44</v>
      </c>
      <c r="C2419" s="2">
        <v>6.1</v>
      </c>
    </row>
    <row r="2420" spans="1:3">
      <c r="A2420" s="5" t="s">
        <v>12147</v>
      </c>
      <c r="B2420" s="5" t="s">
        <v>44</v>
      </c>
      <c r="C2420" s="5">
        <v>6.1</v>
      </c>
    </row>
    <row r="2421" spans="1:3">
      <c r="A2421" s="2" t="s">
        <v>12151</v>
      </c>
      <c r="B2421" s="2" t="s">
        <v>44</v>
      </c>
      <c r="C2421" s="2">
        <v>6.1</v>
      </c>
    </row>
    <row r="2422" spans="1:3">
      <c r="A2422" s="5" t="s">
        <v>12156</v>
      </c>
      <c r="B2422" s="5" t="s">
        <v>44</v>
      </c>
      <c r="C2422" s="5">
        <v>6.1</v>
      </c>
    </row>
    <row r="2423" spans="1:3">
      <c r="A2423" s="2" t="s">
        <v>12159</v>
      </c>
      <c r="B2423" s="2" t="s">
        <v>44</v>
      </c>
      <c r="C2423" s="2">
        <v>6.1</v>
      </c>
    </row>
    <row r="2424" spans="1:3">
      <c r="A2424" s="5" t="s">
        <v>12163</v>
      </c>
      <c r="B2424" s="5" t="s">
        <v>44</v>
      </c>
      <c r="C2424" s="5">
        <v>6.1</v>
      </c>
    </row>
    <row r="2425" spans="1:3">
      <c r="A2425" s="2" t="s">
        <v>12168</v>
      </c>
      <c r="B2425" s="2" t="s">
        <v>44</v>
      </c>
      <c r="C2425" s="2">
        <v>6.1</v>
      </c>
    </row>
    <row r="2426" spans="1:3">
      <c r="A2426" s="5" t="s">
        <v>12171</v>
      </c>
      <c r="B2426" s="5" t="s">
        <v>44</v>
      </c>
      <c r="C2426" s="5">
        <v>6.1</v>
      </c>
    </row>
    <row r="2427" spans="1:3">
      <c r="A2427" s="2" t="s">
        <v>12175</v>
      </c>
      <c r="B2427" s="2" t="s">
        <v>44</v>
      </c>
      <c r="C2427" s="2">
        <v>6.1</v>
      </c>
    </row>
    <row r="2428" spans="1:3">
      <c r="A2428" s="5" t="s">
        <v>12179</v>
      </c>
      <c r="B2428" s="5" t="s">
        <v>44</v>
      </c>
      <c r="C2428" s="5">
        <v>6.1</v>
      </c>
    </row>
    <row r="2429" spans="1:3">
      <c r="A2429" s="2" t="s">
        <v>12183</v>
      </c>
      <c r="B2429" s="2" t="s">
        <v>44</v>
      </c>
      <c r="C2429" s="2">
        <v>6.1</v>
      </c>
    </row>
    <row r="2430" spans="1:3">
      <c r="A2430" s="5" t="s">
        <v>12187</v>
      </c>
      <c r="B2430" s="5" t="s">
        <v>44</v>
      </c>
      <c r="C2430" s="5">
        <v>6.1</v>
      </c>
    </row>
    <row r="2431" spans="1:3">
      <c r="A2431" s="2" t="s">
        <v>12192</v>
      </c>
      <c r="B2431" s="2" t="s">
        <v>44</v>
      </c>
      <c r="C2431" s="2">
        <v>6.1</v>
      </c>
    </row>
    <row r="2432" spans="1:3">
      <c r="A2432" s="5" t="s">
        <v>12195</v>
      </c>
      <c r="B2432" s="5" t="s">
        <v>44</v>
      </c>
      <c r="C2432" s="5">
        <v>6.1</v>
      </c>
    </row>
    <row r="2433" spans="1:3">
      <c r="A2433" s="2" t="s">
        <v>12199</v>
      </c>
      <c r="B2433" s="2" t="s">
        <v>44</v>
      </c>
      <c r="C2433" s="2">
        <v>6.1</v>
      </c>
    </row>
    <row r="2434" spans="1:3">
      <c r="A2434" s="5" t="s">
        <v>12202</v>
      </c>
      <c r="B2434" s="5" t="s">
        <v>44</v>
      </c>
      <c r="C2434" s="5">
        <v>6.1</v>
      </c>
    </row>
    <row r="2435" spans="1:3">
      <c r="A2435" s="2" t="s">
        <v>12205</v>
      </c>
      <c r="B2435" s="2" t="s">
        <v>44</v>
      </c>
      <c r="C2435" s="2">
        <v>6.1</v>
      </c>
    </row>
    <row r="2436" spans="1:3">
      <c r="A2436" s="5" t="s">
        <v>12208</v>
      </c>
      <c r="B2436" s="5" t="s">
        <v>44</v>
      </c>
      <c r="C2436" s="5">
        <v>6.1</v>
      </c>
    </row>
    <row r="2437" spans="1:3">
      <c r="A2437" s="2" t="s">
        <v>12213</v>
      </c>
      <c r="B2437" s="2" t="s">
        <v>44</v>
      </c>
      <c r="C2437" s="2">
        <v>6.1</v>
      </c>
    </row>
    <row r="2438" spans="1:3">
      <c r="A2438" s="5" t="s">
        <v>12218</v>
      </c>
      <c r="B2438" s="5" t="s">
        <v>44</v>
      </c>
      <c r="C2438" s="5">
        <v>6.1</v>
      </c>
    </row>
    <row r="2439" spans="1:3">
      <c r="A2439" s="2" t="s">
        <v>12223</v>
      </c>
      <c r="B2439" s="2" t="s">
        <v>44</v>
      </c>
      <c r="C2439" s="2">
        <v>6.1</v>
      </c>
    </row>
    <row r="2440" spans="1:3">
      <c r="A2440" s="5" t="s">
        <v>12230</v>
      </c>
      <c r="B2440" s="5" t="s">
        <v>44</v>
      </c>
      <c r="C2440" s="5">
        <v>6.1</v>
      </c>
    </row>
    <row r="2441" spans="1:3">
      <c r="A2441" s="2" t="s">
        <v>12235</v>
      </c>
      <c r="B2441" s="2" t="s">
        <v>44</v>
      </c>
      <c r="C2441" s="2">
        <v>6.1</v>
      </c>
    </row>
    <row r="2442" spans="1:3">
      <c r="A2442" s="5" t="s">
        <v>12239</v>
      </c>
      <c r="B2442" s="5" t="s">
        <v>44</v>
      </c>
      <c r="C2442" s="5">
        <v>6.1</v>
      </c>
    </row>
    <row r="2443" spans="1:3">
      <c r="A2443" s="2" t="s">
        <v>12245</v>
      </c>
      <c r="B2443" s="2" t="s">
        <v>44</v>
      </c>
      <c r="C2443" s="2">
        <v>6.1</v>
      </c>
    </row>
    <row r="2444" spans="1:3">
      <c r="A2444" s="5" t="s">
        <v>12250</v>
      </c>
      <c r="B2444" s="5" t="s">
        <v>44</v>
      </c>
      <c r="C2444" s="5">
        <v>6.1</v>
      </c>
    </row>
    <row r="2445" spans="1:3">
      <c r="A2445" s="2" t="s">
        <v>12254</v>
      </c>
      <c r="B2445" s="2" t="s">
        <v>44</v>
      </c>
      <c r="C2445" s="2">
        <v>6.1</v>
      </c>
    </row>
    <row r="2446" spans="1:3">
      <c r="A2446" s="5" t="s">
        <v>12258</v>
      </c>
      <c r="B2446" s="5" t="s">
        <v>44</v>
      </c>
      <c r="C2446" s="5">
        <v>6.1</v>
      </c>
    </row>
    <row r="2447" spans="1:3">
      <c r="A2447" s="2" t="s">
        <v>12262</v>
      </c>
      <c r="B2447" s="2" t="s">
        <v>44</v>
      </c>
      <c r="C2447" s="2">
        <v>6.1</v>
      </c>
    </row>
    <row r="2448" spans="1:3">
      <c r="A2448" s="5" t="s">
        <v>11960</v>
      </c>
      <c r="B2448" s="5" t="s">
        <v>44</v>
      </c>
      <c r="C2448" s="5">
        <v>6.1</v>
      </c>
    </row>
    <row r="2449" spans="1:3">
      <c r="A2449" s="5" t="s">
        <v>12273</v>
      </c>
      <c r="B2449" s="5" t="s">
        <v>44</v>
      </c>
      <c r="C2449" s="5">
        <v>6.1</v>
      </c>
    </row>
    <row r="2450" spans="1:3">
      <c r="A2450" s="2" t="s">
        <v>12277</v>
      </c>
      <c r="B2450" s="2" t="s">
        <v>44</v>
      </c>
      <c r="C2450" s="2">
        <v>6.1</v>
      </c>
    </row>
    <row r="2451" spans="1:3">
      <c r="A2451" s="5" t="s">
        <v>12280</v>
      </c>
      <c r="B2451" s="5" t="s">
        <v>44</v>
      </c>
      <c r="C2451" s="5">
        <v>6.1</v>
      </c>
    </row>
    <row r="2452" spans="1:3">
      <c r="A2452" s="2" t="s">
        <v>12284</v>
      </c>
      <c r="B2452" s="2" t="s">
        <v>44</v>
      </c>
      <c r="C2452" s="2">
        <v>6.1</v>
      </c>
    </row>
    <row r="2453" spans="1:3">
      <c r="A2453" s="5" t="s">
        <v>11834</v>
      </c>
      <c r="B2453" s="5" t="s">
        <v>44</v>
      </c>
      <c r="C2453" s="5">
        <v>6.1</v>
      </c>
    </row>
    <row r="2454" spans="1:3">
      <c r="A2454" s="5" t="s">
        <v>12293</v>
      </c>
      <c r="B2454" s="5" t="s">
        <v>44</v>
      </c>
      <c r="C2454" s="5">
        <v>6.1</v>
      </c>
    </row>
    <row r="2455" spans="1:3">
      <c r="A2455" s="2" t="s">
        <v>12299</v>
      </c>
      <c r="B2455" s="2" t="s">
        <v>44</v>
      </c>
      <c r="C2455" s="2">
        <v>6.1</v>
      </c>
    </row>
    <row r="2456" spans="1:3">
      <c r="A2456" s="2" t="s">
        <v>12310</v>
      </c>
      <c r="B2456" s="2" t="s">
        <v>44</v>
      </c>
      <c r="C2456" s="2">
        <v>6.1</v>
      </c>
    </row>
    <row r="2457" spans="1:3">
      <c r="A2457" s="5" t="s">
        <v>11935</v>
      </c>
      <c r="B2457" s="5" t="s">
        <v>44</v>
      </c>
      <c r="C2457" s="5">
        <v>6.1</v>
      </c>
    </row>
    <row r="2458" spans="1:3">
      <c r="A2458" s="2" t="s">
        <v>12315</v>
      </c>
      <c r="B2458" s="2" t="s">
        <v>44</v>
      </c>
      <c r="C2458" s="2">
        <v>6.1</v>
      </c>
    </row>
    <row r="2459" spans="1:3">
      <c r="A2459" s="5" t="s">
        <v>12322</v>
      </c>
      <c r="B2459" s="5" t="s">
        <v>44</v>
      </c>
      <c r="C2459" s="5">
        <v>6.1</v>
      </c>
    </row>
    <row r="2460" spans="1:3">
      <c r="A2460" s="2" t="s">
        <v>12329</v>
      </c>
      <c r="B2460" s="2" t="s">
        <v>44</v>
      </c>
      <c r="C2460" s="2">
        <v>6.1</v>
      </c>
    </row>
    <row r="2461" spans="1:3">
      <c r="A2461" s="5" t="s">
        <v>12335</v>
      </c>
      <c r="B2461" s="5" t="s">
        <v>44</v>
      </c>
      <c r="C2461" s="5">
        <v>6.1</v>
      </c>
    </row>
    <row r="2462" spans="1:3">
      <c r="A2462" s="2" t="s">
        <v>12339</v>
      </c>
      <c r="B2462" s="2" t="s">
        <v>44</v>
      </c>
      <c r="C2462" s="2">
        <v>6.1</v>
      </c>
    </row>
    <row r="2463" spans="1:3">
      <c r="A2463" s="5" t="s">
        <v>12344</v>
      </c>
      <c r="B2463" s="5" t="s">
        <v>44</v>
      </c>
      <c r="C2463" s="5">
        <v>6.1</v>
      </c>
    </row>
    <row r="2464" spans="1:3">
      <c r="A2464" s="2" t="s">
        <v>12351</v>
      </c>
      <c r="B2464" s="2" t="s">
        <v>44</v>
      </c>
      <c r="C2464" s="2">
        <v>6.1</v>
      </c>
    </row>
    <row r="2465" spans="1:3">
      <c r="A2465" s="5" t="s">
        <v>12356</v>
      </c>
      <c r="B2465" s="5" t="s">
        <v>44</v>
      </c>
      <c r="C2465" s="5">
        <v>6.1</v>
      </c>
    </row>
    <row r="2466" spans="1:3">
      <c r="A2466" s="2" t="s">
        <v>12360</v>
      </c>
      <c r="B2466" s="2" t="s">
        <v>44</v>
      </c>
      <c r="C2466" s="2">
        <v>6.1</v>
      </c>
    </row>
    <row r="2467" spans="1:3">
      <c r="A2467" s="5" t="s">
        <v>12367</v>
      </c>
      <c r="B2467" s="5" t="s">
        <v>44</v>
      </c>
      <c r="C2467" s="5">
        <v>6.1</v>
      </c>
    </row>
    <row r="2468" spans="1:3">
      <c r="A2468" s="2" t="s">
        <v>12373</v>
      </c>
      <c r="B2468" s="2" t="s">
        <v>44</v>
      </c>
      <c r="C2468" s="2">
        <v>6.1</v>
      </c>
    </row>
    <row r="2469" spans="1:3">
      <c r="A2469" s="5" t="s">
        <v>12377</v>
      </c>
      <c r="B2469" s="5" t="s">
        <v>44</v>
      </c>
      <c r="C2469" s="5">
        <v>6</v>
      </c>
    </row>
    <row r="2470" spans="1:3">
      <c r="A2470" s="2" t="s">
        <v>12380</v>
      </c>
      <c r="B2470" s="2" t="s">
        <v>44</v>
      </c>
      <c r="C2470" s="2">
        <v>6</v>
      </c>
    </row>
    <row r="2471" spans="1:3">
      <c r="A2471" s="5" t="s">
        <v>12383</v>
      </c>
      <c r="B2471" s="5" t="s">
        <v>44</v>
      </c>
      <c r="C2471" s="5">
        <v>6</v>
      </c>
    </row>
    <row r="2472" spans="1:3">
      <c r="A2472" s="2" t="s">
        <v>12386</v>
      </c>
      <c r="B2472" s="2" t="s">
        <v>44</v>
      </c>
      <c r="C2472" s="2">
        <v>6</v>
      </c>
    </row>
    <row r="2473" spans="1:3">
      <c r="A2473" s="5" t="s">
        <v>12389</v>
      </c>
      <c r="B2473" s="5" t="s">
        <v>44</v>
      </c>
      <c r="C2473" s="5">
        <v>6</v>
      </c>
    </row>
    <row r="2474" spans="1:3">
      <c r="A2474" s="2" t="s">
        <v>12392</v>
      </c>
      <c r="B2474" s="2" t="s">
        <v>44</v>
      </c>
      <c r="C2474" s="2">
        <v>6</v>
      </c>
    </row>
    <row r="2475" spans="1:3">
      <c r="A2475" s="5" t="s">
        <v>12395</v>
      </c>
      <c r="B2475" s="5" t="s">
        <v>44</v>
      </c>
      <c r="C2475" s="5">
        <v>6</v>
      </c>
    </row>
    <row r="2476" spans="1:3">
      <c r="A2476" s="2" t="s">
        <v>12399</v>
      </c>
      <c r="B2476" s="2" t="s">
        <v>44</v>
      </c>
      <c r="C2476" s="2">
        <v>6</v>
      </c>
    </row>
    <row r="2477" spans="1:3">
      <c r="A2477" s="5" t="s">
        <v>12404</v>
      </c>
      <c r="B2477" s="5" t="s">
        <v>44</v>
      </c>
      <c r="C2477" s="5">
        <v>6</v>
      </c>
    </row>
    <row r="2478" spans="1:3">
      <c r="A2478" s="2" t="s">
        <v>12407</v>
      </c>
      <c r="B2478" s="2" t="s">
        <v>44</v>
      </c>
      <c r="C2478" s="2">
        <v>6</v>
      </c>
    </row>
    <row r="2479" spans="1:3">
      <c r="A2479" s="5" t="s">
        <v>12411</v>
      </c>
      <c r="B2479" s="5" t="s">
        <v>44</v>
      </c>
      <c r="C2479" s="5">
        <v>6</v>
      </c>
    </row>
    <row r="2480" spans="1:3">
      <c r="A2480" s="2" t="s">
        <v>12415</v>
      </c>
      <c r="B2480" s="2" t="s">
        <v>44</v>
      </c>
      <c r="C2480" s="2">
        <v>6</v>
      </c>
    </row>
    <row r="2481" spans="1:3">
      <c r="A2481" s="5" t="s">
        <v>12418</v>
      </c>
      <c r="B2481" s="5" t="s">
        <v>44</v>
      </c>
      <c r="C2481" s="5">
        <v>6</v>
      </c>
    </row>
    <row r="2482" spans="1:3">
      <c r="A2482" s="2" t="s">
        <v>12421</v>
      </c>
      <c r="B2482" s="2" t="s">
        <v>44</v>
      </c>
      <c r="C2482" s="2">
        <v>6</v>
      </c>
    </row>
    <row r="2483" spans="1:3">
      <c r="A2483" s="5" t="s">
        <v>12425</v>
      </c>
      <c r="B2483" s="5" t="s">
        <v>44</v>
      </c>
      <c r="C2483" s="5">
        <v>6</v>
      </c>
    </row>
    <row r="2484" spans="1:3">
      <c r="A2484" s="2" t="s">
        <v>12432</v>
      </c>
      <c r="B2484" s="2" t="s">
        <v>44</v>
      </c>
      <c r="C2484" s="2">
        <v>6</v>
      </c>
    </row>
    <row r="2485" spans="1:3">
      <c r="A2485" s="5" t="s">
        <v>12435</v>
      </c>
      <c r="B2485" s="5" t="s">
        <v>44</v>
      </c>
      <c r="C2485" s="5">
        <v>6</v>
      </c>
    </row>
    <row r="2486" spans="1:3">
      <c r="A2486" s="2" t="s">
        <v>12439</v>
      </c>
      <c r="B2486" s="2" t="s">
        <v>44</v>
      </c>
      <c r="C2486" s="2">
        <v>6</v>
      </c>
    </row>
    <row r="2487" spans="1:3">
      <c r="A2487" s="5" t="s">
        <v>12442</v>
      </c>
      <c r="B2487" s="5" t="s">
        <v>44</v>
      </c>
      <c r="C2487" s="5">
        <v>6</v>
      </c>
    </row>
    <row r="2488" spans="1:3">
      <c r="A2488" s="2" t="s">
        <v>12445</v>
      </c>
      <c r="B2488" s="2" t="s">
        <v>44</v>
      </c>
      <c r="C2488" s="2">
        <v>6</v>
      </c>
    </row>
    <row r="2489" spans="1:3">
      <c r="A2489" s="5" t="s">
        <v>12448</v>
      </c>
      <c r="B2489" s="5" t="s">
        <v>44</v>
      </c>
      <c r="C2489" s="5">
        <v>6</v>
      </c>
    </row>
    <row r="2490" spans="1:3">
      <c r="A2490" s="2" t="s">
        <v>12452</v>
      </c>
      <c r="B2490" s="2" t="s">
        <v>44</v>
      </c>
      <c r="C2490" s="2">
        <v>6</v>
      </c>
    </row>
    <row r="2491" spans="1:3">
      <c r="A2491" s="5" t="s">
        <v>12457</v>
      </c>
      <c r="B2491" s="5" t="s">
        <v>44</v>
      </c>
      <c r="C2491" s="5">
        <v>6</v>
      </c>
    </row>
    <row r="2492" spans="1:3">
      <c r="A2492" s="2" t="s">
        <v>12462</v>
      </c>
      <c r="B2492" s="2" t="s">
        <v>44</v>
      </c>
      <c r="C2492" s="2">
        <v>6</v>
      </c>
    </row>
    <row r="2493" spans="1:3">
      <c r="A2493" s="5" t="s">
        <v>12465</v>
      </c>
      <c r="B2493" s="5" t="s">
        <v>44</v>
      </c>
      <c r="C2493" s="5">
        <v>6</v>
      </c>
    </row>
    <row r="2494" spans="1:3">
      <c r="A2494" s="2" t="s">
        <v>12469</v>
      </c>
      <c r="B2494" s="2" t="s">
        <v>44</v>
      </c>
      <c r="C2494" s="2">
        <v>6</v>
      </c>
    </row>
    <row r="2495" spans="1:3">
      <c r="A2495" s="5" t="s">
        <v>12473</v>
      </c>
      <c r="B2495" s="5" t="s">
        <v>44</v>
      </c>
      <c r="C2495" s="5">
        <v>6</v>
      </c>
    </row>
    <row r="2496" spans="1:3">
      <c r="A2496" s="2" t="s">
        <v>12477</v>
      </c>
      <c r="B2496" s="2" t="s">
        <v>44</v>
      </c>
      <c r="C2496" s="2">
        <v>6</v>
      </c>
    </row>
    <row r="2497" spans="1:3">
      <c r="A2497" s="5" t="s">
        <v>12480</v>
      </c>
      <c r="B2497" s="5" t="s">
        <v>44</v>
      </c>
      <c r="C2497" s="5">
        <v>6</v>
      </c>
    </row>
    <row r="2498" spans="1:3">
      <c r="A2498" s="2" t="s">
        <v>12484</v>
      </c>
      <c r="B2498" s="2" t="s">
        <v>44</v>
      </c>
      <c r="C2498" s="2">
        <v>6</v>
      </c>
    </row>
    <row r="2499" spans="1:3">
      <c r="A2499" s="5" t="s">
        <v>12488</v>
      </c>
      <c r="B2499" s="5" t="s">
        <v>44</v>
      </c>
      <c r="C2499" s="5">
        <v>6</v>
      </c>
    </row>
    <row r="2500" spans="1:3">
      <c r="A2500" s="2" t="s">
        <v>12491</v>
      </c>
      <c r="B2500" s="2" t="s">
        <v>44</v>
      </c>
      <c r="C2500" s="2">
        <v>6</v>
      </c>
    </row>
    <row r="2501" spans="1:3">
      <c r="A2501" s="5" t="s">
        <v>12494</v>
      </c>
      <c r="B2501" s="5" t="s">
        <v>44</v>
      </c>
      <c r="C2501" s="5">
        <v>6</v>
      </c>
    </row>
    <row r="2502" spans="1:3">
      <c r="A2502" s="2" t="s">
        <v>12497</v>
      </c>
      <c r="B2502" s="2" t="s">
        <v>44</v>
      </c>
      <c r="C2502" s="2">
        <v>6</v>
      </c>
    </row>
    <row r="2503" spans="1:3">
      <c r="A2503" s="5" t="s">
        <v>12501</v>
      </c>
      <c r="B2503" s="5" t="s">
        <v>44</v>
      </c>
      <c r="C2503" s="5">
        <v>6</v>
      </c>
    </row>
    <row r="2504" spans="1:3">
      <c r="A2504" s="2" t="s">
        <v>12505</v>
      </c>
      <c r="B2504" s="2" t="s">
        <v>44</v>
      </c>
      <c r="C2504" s="2">
        <v>6</v>
      </c>
    </row>
    <row r="2505" spans="1:3">
      <c r="A2505" s="5" t="s">
        <v>12509</v>
      </c>
      <c r="B2505" s="5" t="s">
        <v>44</v>
      </c>
      <c r="C2505" s="5">
        <v>6</v>
      </c>
    </row>
    <row r="2506" spans="1:3">
      <c r="A2506" s="2" t="s">
        <v>12513</v>
      </c>
      <c r="B2506" s="2" t="s">
        <v>44</v>
      </c>
      <c r="C2506" s="2">
        <v>6</v>
      </c>
    </row>
    <row r="2507" spans="1:3">
      <c r="A2507" s="5" t="s">
        <v>12517</v>
      </c>
      <c r="B2507" s="5" t="s">
        <v>44</v>
      </c>
      <c r="C2507" s="5">
        <v>6</v>
      </c>
    </row>
    <row r="2508" spans="1:3">
      <c r="A2508" s="2" t="s">
        <v>12521</v>
      </c>
      <c r="B2508" s="2" t="s">
        <v>44</v>
      </c>
      <c r="C2508" s="2">
        <v>6</v>
      </c>
    </row>
    <row r="2509" spans="1:3">
      <c r="A2509" s="5" t="s">
        <v>12525</v>
      </c>
      <c r="B2509" s="5" t="s">
        <v>44</v>
      </c>
      <c r="C2509" s="5">
        <v>6</v>
      </c>
    </row>
    <row r="2510" spans="1:3">
      <c r="A2510" s="2" t="s">
        <v>12530</v>
      </c>
      <c r="B2510" s="2" t="s">
        <v>44</v>
      </c>
      <c r="C2510" s="2">
        <v>6</v>
      </c>
    </row>
    <row r="2511" spans="1:3">
      <c r="A2511" s="5" t="s">
        <v>12534</v>
      </c>
      <c r="B2511" s="5" t="s">
        <v>44</v>
      </c>
      <c r="C2511" s="5">
        <v>6</v>
      </c>
    </row>
    <row r="2512" spans="1:3">
      <c r="A2512" s="5" t="s">
        <v>12544</v>
      </c>
      <c r="B2512" s="5" t="s">
        <v>44</v>
      </c>
      <c r="C2512" s="5">
        <v>6</v>
      </c>
    </row>
    <row r="2513" spans="1:3">
      <c r="A2513" s="2" t="s">
        <v>12549</v>
      </c>
      <c r="B2513" s="2" t="s">
        <v>44</v>
      </c>
      <c r="C2513" s="2">
        <v>6</v>
      </c>
    </row>
    <row r="2514" spans="1:3">
      <c r="A2514" s="5" t="s">
        <v>12552</v>
      </c>
      <c r="B2514" s="5" t="s">
        <v>44</v>
      </c>
      <c r="C2514" s="5">
        <v>6</v>
      </c>
    </row>
    <row r="2515" spans="1:3">
      <c r="A2515" s="2" t="s">
        <v>12555</v>
      </c>
      <c r="B2515" s="2" t="s">
        <v>44</v>
      </c>
      <c r="C2515" s="2">
        <v>6</v>
      </c>
    </row>
    <row r="2516" spans="1:3">
      <c r="A2516" s="5" t="s">
        <v>12559</v>
      </c>
      <c r="B2516" s="5" t="s">
        <v>44</v>
      </c>
      <c r="C2516" s="5">
        <v>6</v>
      </c>
    </row>
    <row r="2517" spans="1:3">
      <c r="A2517" s="2" t="s">
        <v>12562</v>
      </c>
      <c r="B2517" s="2" t="s">
        <v>44</v>
      </c>
      <c r="C2517" s="2">
        <v>6</v>
      </c>
    </row>
    <row r="2518" spans="1:3">
      <c r="A2518" s="5" t="s">
        <v>12566</v>
      </c>
      <c r="B2518" s="5" t="s">
        <v>44</v>
      </c>
      <c r="C2518" s="5">
        <v>6</v>
      </c>
    </row>
    <row r="2519" spans="1:3">
      <c r="A2519" s="2" t="s">
        <v>12570</v>
      </c>
      <c r="B2519" s="2" t="s">
        <v>44</v>
      </c>
      <c r="C2519" s="2">
        <v>6</v>
      </c>
    </row>
    <row r="2520" spans="1:3">
      <c r="A2520" s="2" t="s">
        <v>12580</v>
      </c>
      <c r="B2520" s="2" t="s">
        <v>44</v>
      </c>
      <c r="C2520" s="2">
        <v>6</v>
      </c>
    </row>
    <row r="2521" spans="1:3">
      <c r="A2521" s="5" t="s">
        <v>12584</v>
      </c>
      <c r="B2521" s="5" t="s">
        <v>44</v>
      </c>
      <c r="C2521" s="5">
        <v>6</v>
      </c>
    </row>
    <row r="2522" spans="1:3">
      <c r="A2522" s="2" t="s">
        <v>12587</v>
      </c>
      <c r="B2522" s="2" t="s">
        <v>44</v>
      </c>
      <c r="C2522" s="2">
        <v>6</v>
      </c>
    </row>
    <row r="2523" spans="1:3">
      <c r="A2523" s="5" t="s">
        <v>12593</v>
      </c>
      <c r="B2523" s="5" t="s">
        <v>44</v>
      </c>
      <c r="C2523" s="5">
        <v>6</v>
      </c>
    </row>
    <row r="2524" spans="1:3">
      <c r="A2524" s="2" t="s">
        <v>12599</v>
      </c>
      <c r="B2524" s="2" t="s">
        <v>44</v>
      </c>
      <c r="C2524" s="2">
        <v>6</v>
      </c>
    </row>
    <row r="2525" spans="1:3">
      <c r="A2525" s="5" t="s">
        <v>12605</v>
      </c>
      <c r="B2525" s="5" t="s">
        <v>44</v>
      </c>
      <c r="C2525" s="5">
        <v>6</v>
      </c>
    </row>
    <row r="2526" spans="1:3">
      <c r="A2526" s="2" t="s">
        <v>12609</v>
      </c>
      <c r="B2526" s="2" t="s">
        <v>44</v>
      </c>
      <c r="C2526" s="2">
        <v>6</v>
      </c>
    </row>
    <row r="2527" spans="1:3">
      <c r="A2527" s="5" t="s">
        <v>12613</v>
      </c>
      <c r="B2527" s="5" t="s">
        <v>44</v>
      </c>
      <c r="C2527" s="5">
        <v>6</v>
      </c>
    </row>
    <row r="2528" spans="1:3">
      <c r="A2528" s="2" t="s">
        <v>12513</v>
      </c>
      <c r="B2528" s="2" t="s">
        <v>44</v>
      </c>
      <c r="C2528" s="2">
        <v>6</v>
      </c>
    </row>
    <row r="2529" spans="1:3">
      <c r="A2529" s="5" t="s">
        <v>12617</v>
      </c>
      <c r="B2529" s="5" t="s">
        <v>44</v>
      </c>
      <c r="C2529" s="5">
        <v>6</v>
      </c>
    </row>
    <row r="2530" spans="1:3">
      <c r="A2530" s="2" t="s">
        <v>12620</v>
      </c>
      <c r="B2530" s="2" t="s">
        <v>44</v>
      </c>
      <c r="C2530" s="2">
        <v>6</v>
      </c>
    </row>
    <row r="2531" spans="1:3">
      <c r="A2531" s="5" t="s">
        <v>12624</v>
      </c>
      <c r="B2531" s="5" t="s">
        <v>44</v>
      </c>
      <c r="C2531" s="5">
        <v>6</v>
      </c>
    </row>
    <row r="2532" spans="1:3">
      <c r="A2532" s="2" t="s">
        <v>12630</v>
      </c>
      <c r="B2532" s="2" t="s">
        <v>44</v>
      </c>
      <c r="C2532" s="2">
        <v>6</v>
      </c>
    </row>
    <row r="2533" spans="1:3">
      <c r="A2533" s="5" t="s">
        <v>12636</v>
      </c>
      <c r="B2533" s="5" t="s">
        <v>44</v>
      </c>
      <c r="C2533" s="5">
        <v>6</v>
      </c>
    </row>
    <row r="2534" spans="1:3">
      <c r="A2534" s="2" t="s">
        <v>12640</v>
      </c>
      <c r="B2534" s="2" t="s">
        <v>44</v>
      </c>
      <c r="C2534" s="2">
        <v>6</v>
      </c>
    </row>
    <row r="2535" spans="1:3">
      <c r="A2535" s="5" t="s">
        <v>12644</v>
      </c>
      <c r="B2535" s="5" t="s">
        <v>44</v>
      </c>
      <c r="C2535" s="5">
        <v>6</v>
      </c>
    </row>
    <row r="2536" spans="1:3">
      <c r="A2536" s="2" t="s">
        <v>12650</v>
      </c>
      <c r="B2536" s="2" t="s">
        <v>44</v>
      </c>
      <c r="C2536" s="2">
        <v>6</v>
      </c>
    </row>
    <row r="2537" spans="1:3">
      <c r="A2537" s="5" t="s">
        <v>12654</v>
      </c>
      <c r="B2537" s="5" t="s">
        <v>44</v>
      </c>
      <c r="C2537" s="5">
        <v>6</v>
      </c>
    </row>
    <row r="2538" spans="1:3">
      <c r="A2538" s="2" t="s">
        <v>12659</v>
      </c>
      <c r="B2538" s="2" t="s">
        <v>44</v>
      </c>
      <c r="C2538" s="2">
        <v>6</v>
      </c>
    </row>
    <row r="2539" spans="1:3">
      <c r="A2539" s="5" t="s">
        <v>12663</v>
      </c>
      <c r="B2539" s="5" t="s">
        <v>44</v>
      </c>
      <c r="C2539" s="5">
        <v>6</v>
      </c>
    </row>
    <row r="2540" spans="1:3">
      <c r="A2540" s="2" t="s">
        <v>12666</v>
      </c>
      <c r="B2540" s="2" t="s">
        <v>44</v>
      </c>
      <c r="C2540" s="2">
        <v>6</v>
      </c>
    </row>
    <row r="2541" spans="1:3">
      <c r="A2541" s="5" t="s">
        <v>12670</v>
      </c>
      <c r="B2541" s="5" t="s">
        <v>44</v>
      </c>
      <c r="C2541" s="5">
        <v>6</v>
      </c>
    </row>
    <row r="2542" spans="1:3">
      <c r="A2542" s="2" t="s">
        <v>12675</v>
      </c>
      <c r="B2542" s="2" t="s">
        <v>44</v>
      </c>
      <c r="C2542" s="2">
        <v>6</v>
      </c>
    </row>
    <row r="2543" spans="1:3">
      <c r="A2543" s="5" t="s">
        <v>12681</v>
      </c>
      <c r="B2543" s="5" t="s">
        <v>44</v>
      </c>
      <c r="C2543" s="5">
        <v>6</v>
      </c>
    </row>
    <row r="2544" spans="1:3">
      <c r="A2544" s="5" t="s">
        <v>12690</v>
      </c>
      <c r="B2544" s="5" t="s">
        <v>44</v>
      </c>
      <c r="C2544" s="5">
        <v>6</v>
      </c>
    </row>
    <row r="2545" spans="1:3">
      <c r="A2545" s="2" t="s">
        <v>12696</v>
      </c>
      <c r="B2545" s="2" t="s">
        <v>44</v>
      </c>
      <c r="C2545" s="2">
        <v>6</v>
      </c>
    </row>
    <row r="2546" spans="1:3">
      <c r="A2546" s="5" t="s">
        <v>12389</v>
      </c>
      <c r="B2546" s="5" t="s">
        <v>44</v>
      </c>
      <c r="C2546" s="5">
        <v>6</v>
      </c>
    </row>
    <row r="2547" spans="1:3">
      <c r="A2547" s="2" t="s">
        <v>12700</v>
      </c>
      <c r="B2547" s="2" t="s">
        <v>44</v>
      </c>
      <c r="C2547" s="2">
        <v>6</v>
      </c>
    </row>
    <row r="2548" spans="1:3">
      <c r="A2548" s="5" t="s">
        <v>12706</v>
      </c>
      <c r="B2548" s="5" t="s">
        <v>44</v>
      </c>
      <c r="C2548" s="5">
        <v>6</v>
      </c>
    </row>
    <row r="2549" spans="1:3">
      <c r="A2549" s="2" t="s">
        <v>12711</v>
      </c>
      <c r="B2549" s="2" t="s">
        <v>44</v>
      </c>
      <c r="C2549" s="2">
        <v>6</v>
      </c>
    </row>
    <row r="2550" spans="1:3">
      <c r="A2550" s="5" t="s">
        <v>12717</v>
      </c>
      <c r="B2550" s="5" t="s">
        <v>44</v>
      </c>
      <c r="C2550" s="5">
        <v>6</v>
      </c>
    </row>
    <row r="2551" spans="1:3">
      <c r="A2551" s="2" t="s">
        <v>12722</v>
      </c>
      <c r="B2551" s="2" t="s">
        <v>44</v>
      </c>
      <c r="C2551" s="2">
        <v>6</v>
      </c>
    </row>
    <row r="2552" spans="1:3">
      <c r="A2552" s="5" t="s">
        <v>12727</v>
      </c>
      <c r="B2552" s="5" t="s">
        <v>44</v>
      </c>
      <c r="C2552" s="5">
        <v>6</v>
      </c>
    </row>
    <row r="2553" spans="1:3">
      <c r="A2553" s="2" t="s">
        <v>12731</v>
      </c>
      <c r="B2553" s="2" t="s">
        <v>44</v>
      </c>
      <c r="C2553" s="2">
        <v>6</v>
      </c>
    </row>
    <row r="2554" spans="1:3">
      <c r="A2554" s="5" t="s">
        <v>12736</v>
      </c>
      <c r="B2554" s="5" t="s">
        <v>44</v>
      </c>
      <c r="C2554" s="5">
        <v>6</v>
      </c>
    </row>
    <row r="2555" spans="1:3">
      <c r="A2555" s="2" t="s">
        <v>12740</v>
      </c>
      <c r="B2555" s="2" t="s">
        <v>44</v>
      </c>
      <c r="C2555" s="2">
        <v>6</v>
      </c>
    </row>
    <row r="2556" spans="1:3">
      <c r="A2556" s="5" t="s">
        <v>12609</v>
      </c>
      <c r="B2556" s="5" t="s">
        <v>44</v>
      </c>
      <c r="C2556" s="5">
        <v>6</v>
      </c>
    </row>
    <row r="2557" spans="1:3">
      <c r="A2557" s="2" t="s">
        <v>12746</v>
      </c>
      <c r="B2557" s="2" t="s">
        <v>44</v>
      </c>
      <c r="C2557" s="2">
        <v>6</v>
      </c>
    </row>
    <row r="2558" spans="1:3">
      <c r="A2558" s="5" t="s">
        <v>12751</v>
      </c>
      <c r="B2558" s="5" t="s">
        <v>44</v>
      </c>
      <c r="C2558" s="5">
        <v>6</v>
      </c>
    </row>
    <row r="2559" spans="1:3">
      <c r="A2559" s="5" t="s">
        <v>12763</v>
      </c>
      <c r="B2559" s="5" t="s">
        <v>44</v>
      </c>
      <c r="C2559" s="5">
        <v>6</v>
      </c>
    </row>
    <row r="2560" spans="1:3">
      <c r="A2560" s="2" t="s">
        <v>12768</v>
      </c>
      <c r="B2560" s="2" t="s">
        <v>44</v>
      </c>
      <c r="C2560" s="2">
        <v>6</v>
      </c>
    </row>
    <row r="2561" spans="1:3">
      <c r="A2561" s="5" t="s">
        <v>12772</v>
      </c>
      <c r="B2561" s="5" t="s">
        <v>44</v>
      </c>
      <c r="C2561" s="5">
        <v>6</v>
      </c>
    </row>
    <row r="2562" spans="1:3">
      <c r="A2562" s="2" t="s">
        <v>12775</v>
      </c>
      <c r="B2562" s="2" t="s">
        <v>44</v>
      </c>
      <c r="C2562" s="2">
        <v>5.9</v>
      </c>
    </row>
    <row r="2563" spans="1:3">
      <c r="A2563" s="5" t="s">
        <v>12778</v>
      </c>
      <c r="B2563" s="5" t="s">
        <v>44</v>
      </c>
      <c r="C2563" s="5">
        <v>5.9</v>
      </c>
    </row>
    <row r="2564" spans="1:3">
      <c r="A2564" s="2" t="s">
        <v>12781</v>
      </c>
      <c r="B2564" s="2" t="s">
        <v>44</v>
      </c>
      <c r="C2564" s="2">
        <v>5.9</v>
      </c>
    </row>
    <row r="2565" spans="1:3">
      <c r="A2565" s="5" t="s">
        <v>12786</v>
      </c>
      <c r="B2565" s="5" t="s">
        <v>44</v>
      </c>
      <c r="C2565" s="5">
        <v>5.9</v>
      </c>
    </row>
    <row r="2566" spans="1:3">
      <c r="A2566" s="2" t="s">
        <v>12790</v>
      </c>
      <c r="B2566" s="2" t="s">
        <v>44</v>
      </c>
      <c r="C2566" s="2">
        <v>5.9</v>
      </c>
    </row>
    <row r="2567" spans="1:3">
      <c r="A2567" s="5" t="s">
        <v>12793</v>
      </c>
      <c r="B2567" s="5" t="s">
        <v>44</v>
      </c>
      <c r="C2567" s="5">
        <v>5.9</v>
      </c>
    </row>
    <row r="2568" spans="1:3">
      <c r="A2568" s="2" t="s">
        <v>12796</v>
      </c>
      <c r="B2568" s="2" t="s">
        <v>44</v>
      </c>
      <c r="C2568" s="2">
        <v>5.9</v>
      </c>
    </row>
    <row r="2569" spans="1:3">
      <c r="A2569" s="5" t="s">
        <v>12799</v>
      </c>
      <c r="B2569" s="5" t="s">
        <v>44</v>
      </c>
      <c r="C2569" s="5">
        <v>5.9</v>
      </c>
    </row>
    <row r="2570" spans="1:3">
      <c r="A2570" s="2" t="s">
        <v>12802</v>
      </c>
      <c r="B2570" s="2" t="s">
        <v>44</v>
      </c>
      <c r="C2570" s="2">
        <v>5.9</v>
      </c>
    </row>
    <row r="2571" spans="1:3">
      <c r="A2571" s="5" t="s">
        <v>12807</v>
      </c>
      <c r="B2571" s="5" t="s">
        <v>44</v>
      </c>
      <c r="C2571" s="5">
        <v>5.9</v>
      </c>
    </row>
    <row r="2572" spans="1:3">
      <c r="A2572" s="5" t="s">
        <v>12815</v>
      </c>
      <c r="B2572" s="5" t="s">
        <v>44</v>
      </c>
      <c r="C2572" s="5">
        <v>5.9</v>
      </c>
    </row>
    <row r="2573" spans="1:3">
      <c r="A2573" s="2" t="s">
        <v>12818</v>
      </c>
      <c r="B2573" s="2" t="s">
        <v>44</v>
      </c>
      <c r="C2573" s="2">
        <v>5.9</v>
      </c>
    </row>
    <row r="2574" spans="1:3">
      <c r="A2574" s="5" t="s">
        <v>12823</v>
      </c>
      <c r="B2574" s="5" t="s">
        <v>44</v>
      </c>
      <c r="C2574" s="5">
        <v>5.9</v>
      </c>
    </row>
    <row r="2575" spans="1:3">
      <c r="A2575" s="2" t="s">
        <v>12827</v>
      </c>
      <c r="B2575" s="2" t="s">
        <v>44</v>
      </c>
      <c r="C2575" s="2">
        <v>5.9</v>
      </c>
    </row>
    <row r="2576" spans="1:3">
      <c r="A2576" s="5" t="s">
        <v>12830</v>
      </c>
      <c r="B2576" s="5" t="s">
        <v>44</v>
      </c>
      <c r="C2576" s="5">
        <v>5.9</v>
      </c>
    </row>
    <row r="2577" spans="1:3">
      <c r="A2577" s="2" t="s">
        <v>12833</v>
      </c>
      <c r="B2577" s="2" t="s">
        <v>44</v>
      </c>
      <c r="C2577" s="2">
        <v>5.9</v>
      </c>
    </row>
    <row r="2578" spans="1:3">
      <c r="A2578" s="5" t="s">
        <v>12838</v>
      </c>
      <c r="B2578" s="5" t="s">
        <v>44</v>
      </c>
      <c r="C2578" s="5">
        <v>5.9</v>
      </c>
    </row>
    <row r="2579" spans="1:3">
      <c r="A2579" s="2" t="s">
        <v>12842</v>
      </c>
      <c r="B2579" s="2" t="s">
        <v>44</v>
      </c>
      <c r="C2579" s="2">
        <v>5.9</v>
      </c>
    </row>
    <row r="2580" spans="1:3">
      <c r="A2580" s="5" t="s">
        <v>12846</v>
      </c>
      <c r="B2580" s="5" t="s">
        <v>44</v>
      </c>
      <c r="C2580" s="5">
        <v>5.9</v>
      </c>
    </row>
    <row r="2581" spans="1:3">
      <c r="A2581" s="2" t="s">
        <v>12850</v>
      </c>
      <c r="B2581" s="2" t="s">
        <v>44</v>
      </c>
      <c r="C2581" s="2">
        <v>5.9</v>
      </c>
    </row>
    <row r="2582" spans="1:3">
      <c r="A2582" s="5" t="s">
        <v>12854</v>
      </c>
      <c r="B2582" s="5" t="s">
        <v>44</v>
      </c>
      <c r="C2582" s="5">
        <v>5.9</v>
      </c>
    </row>
    <row r="2583" spans="1:3">
      <c r="A2583" s="2" t="s">
        <v>12858</v>
      </c>
      <c r="B2583" s="2" t="s">
        <v>44</v>
      </c>
      <c r="C2583" s="2">
        <v>5.9</v>
      </c>
    </row>
    <row r="2584" spans="1:3">
      <c r="A2584" s="5" t="s">
        <v>12862</v>
      </c>
      <c r="B2584" s="5" t="s">
        <v>44</v>
      </c>
      <c r="C2584" s="5">
        <v>5.9</v>
      </c>
    </row>
    <row r="2585" spans="1:3">
      <c r="A2585" s="2" t="s">
        <v>12866</v>
      </c>
      <c r="B2585" s="2" t="s">
        <v>44</v>
      </c>
      <c r="C2585" s="2">
        <v>5.9</v>
      </c>
    </row>
    <row r="2586" spans="1:3">
      <c r="A2586" s="5" t="s">
        <v>12870</v>
      </c>
      <c r="B2586" s="5" t="s">
        <v>44</v>
      </c>
      <c r="C2586" s="5">
        <v>5.9</v>
      </c>
    </row>
    <row r="2587" spans="1:3">
      <c r="A2587" s="2" t="s">
        <v>12874</v>
      </c>
      <c r="B2587" s="2" t="s">
        <v>44</v>
      </c>
      <c r="C2587" s="2">
        <v>5.9</v>
      </c>
    </row>
    <row r="2588" spans="1:3">
      <c r="A2588" s="5" t="s">
        <v>12878</v>
      </c>
      <c r="B2588" s="5" t="s">
        <v>44</v>
      </c>
      <c r="C2588" s="5">
        <v>5.9</v>
      </c>
    </row>
    <row r="2589" spans="1:3">
      <c r="A2589" s="2" t="s">
        <v>12884</v>
      </c>
      <c r="B2589" s="2" t="s">
        <v>44</v>
      </c>
      <c r="C2589" s="2">
        <v>5.9</v>
      </c>
    </row>
    <row r="2590" spans="1:3">
      <c r="A2590" s="5" t="s">
        <v>12887</v>
      </c>
      <c r="B2590" s="5" t="s">
        <v>44</v>
      </c>
      <c r="C2590" s="5">
        <v>5.9</v>
      </c>
    </row>
    <row r="2591" spans="1:3">
      <c r="A2591" s="2" t="s">
        <v>12890</v>
      </c>
      <c r="B2591" s="2" t="s">
        <v>44</v>
      </c>
      <c r="C2591" s="2">
        <v>5.9</v>
      </c>
    </row>
    <row r="2592" spans="1:3">
      <c r="A2592" s="5" t="s">
        <v>12894</v>
      </c>
      <c r="B2592" s="5" t="s">
        <v>44</v>
      </c>
      <c r="C2592" s="5">
        <v>5.9</v>
      </c>
    </row>
    <row r="2593" spans="1:3">
      <c r="A2593" s="2" t="s">
        <v>12898</v>
      </c>
      <c r="B2593" s="2" t="s">
        <v>44</v>
      </c>
      <c r="C2593" s="2">
        <v>5.9</v>
      </c>
    </row>
    <row r="2594" spans="1:3">
      <c r="A2594" s="5" t="s">
        <v>12903</v>
      </c>
      <c r="B2594" s="5" t="s">
        <v>44</v>
      </c>
      <c r="C2594" s="5">
        <v>5.9</v>
      </c>
    </row>
    <row r="2595" spans="1:3">
      <c r="A2595" s="2" t="s">
        <v>12906</v>
      </c>
      <c r="B2595" s="2" t="s">
        <v>44</v>
      </c>
      <c r="C2595" s="2">
        <v>5.9</v>
      </c>
    </row>
    <row r="2596" spans="1:3">
      <c r="A2596" s="5" t="s">
        <v>6462</v>
      </c>
      <c r="B2596" s="5" t="s">
        <v>44</v>
      </c>
      <c r="C2596" s="5">
        <v>5.9</v>
      </c>
    </row>
    <row r="2597" spans="1:3">
      <c r="A2597" s="2" t="s">
        <v>12915</v>
      </c>
      <c r="B2597" s="2" t="s">
        <v>44</v>
      </c>
      <c r="C2597" s="2">
        <v>5.9</v>
      </c>
    </row>
    <row r="2598" spans="1:3">
      <c r="A2598" s="5" t="s">
        <v>12919</v>
      </c>
      <c r="B2598" s="5" t="s">
        <v>44</v>
      </c>
      <c r="C2598" s="5">
        <v>5.9</v>
      </c>
    </row>
    <row r="2599" spans="1:3">
      <c r="A2599" s="2" t="s">
        <v>12923</v>
      </c>
      <c r="B2599" s="2" t="s">
        <v>44</v>
      </c>
      <c r="C2599" s="2">
        <v>5.9</v>
      </c>
    </row>
    <row r="2600" spans="1:3">
      <c r="A2600" s="5" t="s">
        <v>12926</v>
      </c>
      <c r="B2600" s="5" t="s">
        <v>44</v>
      </c>
      <c r="C2600" s="5">
        <v>5.9</v>
      </c>
    </row>
    <row r="2601" spans="1:3">
      <c r="A2601" s="2" t="s">
        <v>12929</v>
      </c>
      <c r="B2601" s="2" t="s">
        <v>44</v>
      </c>
      <c r="C2601" s="2">
        <v>5.9</v>
      </c>
    </row>
    <row r="2602" spans="1:3">
      <c r="A2602" s="5" t="s">
        <v>12932</v>
      </c>
      <c r="B2602" s="5" t="s">
        <v>44</v>
      </c>
      <c r="C2602" s="5">
        <v>5.9</v>
      </c>
    </row>
    <row r="2603" spans="1:3">
      <c r="A2603" s="2" t="s">
        <v>12935</v>
      </c>
      <c r="B2603" s="2" t="s">
        <v>44</v>
      </c>
      <c r="C2603" s="2">
        <v>5.9</v>
      </c>
    </row>
    <row r="2604" spans="1:3">
      <c r="A2604" s="5" t="s">
        <v>12941</v>
      </c>
      <c r="B2604" s="5" t="s">
        <v>44</v>
      </c>
      <c r="C2604" s="5">
        <v>5.9</v>
      </c>
    </row>
    <row r="2605" spans="1:3">
      <c r="A2605" s="2" t="s">
        <v>12945</v>
      </c>
      <c r="B2605" s="2" t="s">
        <v>44</v>
      </c>
      <c r="C2605" s="2">
        <v>5.9</v>
      </c>
    </row>
    <row r="2606" spans="1:3">
      <c r="A2606" s="5" t="s">
        <v>12950</v>
      </c>
      <c r="B2606" s="5" t="s">
        <v>44</v>
      </c>
      <c r="C2606" s="5">
        <v>5.9</v>
      </c>
    </row>
    <row r="2607" spans="1:3">
      <c r="A2607" s="2" t="s">
        <v>12953</v>
      </c>
      <c r="B2607" s="2" t="s">
        <v>44</v>
      </c>
      <c r="C2607" s="2">
        <v>5.9</v>
      </c>
    </row>
    <row r="2608" spans="1:3">
      <c r="A2608" s="5" t="s">
        <v>12957</v>
      </c>
      <c r="B2608" s="5" t="s">
        <v>44</v>
      </c>
      <c r="C2608" s="5">
        <v>5.9</v>
      </c>
    </row>
    <row r="2609" spans="1:3">
      <c r="A2609" s="2" t="s">
        <v>12961</v>
      </c>
      <c r="B2609" s="2" t="s">
        <v>44</v>
      </c>
      <c r="C2609" s="2">
        <v>5.9</v>
      </c>
    </row>
    <row r="2610" spans="1:3">
      <c r="A2610" s="5" t="s">
        <v>12965</v>
      </c>
      <c r="B2610" s="5" t="s">
        <v>44</v>
      </c>
      <c r="C2610" s="5">
        <v>5.9</v>
      </c>
    </row>
    <row r="2611" spans="1:3">
      <c r="A2611" s="2" t="s">
        <v>12969</v>
      </c>
      <c r="B2611" s="2" t="s">
        <v>44</v>
      </c>
      <c r="C2611" s="2">
        <v>5.9</v>
      </c>
    </row>
    <row r="2612" spans="1:3">
      <c r="A2612" s="5" t="s">
        <v>12973</v>
      </c>
      <c r="B2612" s="5" t="s">
        <v>44</v>
      </c>
      <c r="C2612" s="5">
        <v>5.9</v>
      </c>
    </row>
    <row r="2613" spans="1:3">
      <c r="A2613" s="2" t="s">
        <v>12978</v>
      </c>
      <c r="B2613" s="2" t="s">
        <v>44</v>
      </c>
      <c r="C2613" s="2">
        <v>5.9</v>
      </c>
    </row>
    <row r="2614" spans="1:3">
      <c r="A2614" s="5" t="s">
        <v>12984</v>
      </c>
      <c r="B2614" s="5" t="s">
        <v>44</v>
      </c>
      <c r="C2614" s="5">
        <v>5.9</v>
      </c>
    </row>
    <row r="2615" spans="1:3">
      <c r="A2615" s="2" t="s">
        <v>12988</v>
      </c>
      <c r="B2615" s="2" t="s">
        <v>44</v>
      </c>
      <c r="C2615" s="2">
        <v>5.9</v>
      </c>
    </row>
    <row r="2616" spans="1:3">
      <c r="A2616" s="5" t="s">
        <v>12993</v>
      </c>
      <c r="B2616" s="5" t="s">
        <v>44</v>
      </c>
      <c r="C2616" s="5">
        <v>5.9</v>
      </c>
    </row>
    <row r="2617" spans="1:3">
      <c r="A2617" s="2" t="s">
        <v>12998</v>
      </c>
      <c r="B2617" s="2" t="s">
        <v>44</v>
      </c>
      <c r="C2617" s="2">
        <v>5.9</v>
      </c>
    </row>
    <row r="2618" spans="1:3">
      <c r="A2618" s="5" t="s">
        <v>13003</v>
      </c>
      <c r="B2618" s="5" t="s">
        <v>44</v>
      </c>
      <c r="C2618" s="5">
        <v>5.9</v>
      </c>
    </row>
    <row r="2619" spans="1:3">
      <c r="A2619" s="2" t="s">
        <v>13007</v>
      </c>
      <c r="B2619" s="2" t="s">
        <v>44</v>
      </c>
      <c r="C2619" s="2">
        <v>5.9</v>
      </c>
    </row>
    <row r="2620" spans="1:3">
      <c r="A2620" s="5" t="s">
        <v>13011</v>
      </c>
      <c r="B2620" s="5" t="s">
        <v>44</v>
      </c>
      <c r="C2620" s="5">
        <v>5.9</v>
      </c>
    </row>
    <row r="2621" spans="1:3">
      <c r="A2621" s="2" t="s">
        <v>13015</v>
      </c>
      <c r="B2621" s="2" t="s">
        <v>44</v>
      </c>
      <c r="C2621" s="2">
        <v>5.9</v>
      </c>
    </row>
    <row r="2622" spans="1:3">
      <c r="A2622" s="5" t="s">
        <v>13020</v>
      </c>
      <c r="B2622" s="5" t="s">
        <v>44</v>
      </c>
      <c r="C2622" s="5">
        <v>5.9</v>
      </c>
    </row>
    <row r="2623" spans="1:3">
      <c r="A2623" s="2" t="s">
        <v>13023</v>
      </c>
      <c r="B2623" s="2" t="s">
        <v>44</v>
      </c>
      <c r="C2623" s="2">
        <v>5.9</v>
      </c>
    </row>
    <row r="2624" spans="1:3">
      <c r="A2624" s="5" t="s">
        <v>13027</v>
      </c>
      <c r="B2624" s="5" t="s">
        <v>44</v>
      </c>
      <c r="C2624" s="5">
        <v>5.9</v>
      </c>
    </row>
    <row r="2625" spans="1:3">
      <c r="A2625" s="2" t="s">
        <v>13030</v>
      </c>
      <c r="B2625" s="2" t="s">
        <v>44</v>
      </c>
      <c r="C2625" s="2">
        <v>5.9</v>
      </c>
    </row>
    <row r="2626" spans="1:3">
      <c r="A2626" s="5" t="s">
        <v>13034</v>
      </c>
      <c r="B2626" s="5" t="s">
        <v>44</v>
      </c>
      <c r="C2626" s="5">
        <v>5.9</v>
      </c>
    </row>
    <row r="2627" spans="1:3">
      <c r="A2627" s="2" t="s">
        <v>13039</v>
      </c>
      <c r="B2627" s="2" t="s">
        <v>44</v>
      </c>
      <c r="C2627" s="2">
        <v>5.9</v>
      </c>
    </row>
    <row r="2628" spans="1:3">
      <c r="A2628" s="5" t="s">
        <v>13045</v>
      </c>
      <c r="B2628" s="5" t="s">
        <v>44</v>
      </c>
      <c r="C2628" s="5">
        <v>5.9</v>
      </c>
    </row>
    <row r="2629" spans="1:3">
      <c r="A2629" s="2" t="s">
        <v>13052</v>
      </c>
      <c r="B2629" s="2" t="s">
        <v>44</v>
      </c>
      <c r="C2629" s="2">
        <v>5.9</v>
      </c>
    </row>
    <row r="2630" spans="1:3">
      <c r="A2630" s="5" t="s">
        <v>13058</v>
      </c>
      <c r="B2630" s="5" t="s">
        <v>44</v>
      </c>
      <c r="C2630" s="5">
        <v>5.9</v>
      </c>
    </row>
    <row r="2631" spans="1:3">
      <c r="A2631" s="2" t="s">
        <v>13063</v>
      </c>
      <c r="B2631" s="2" t="s">
        <v>44</v>
      </c>
      <c r="C2631" s="2">
        <v>5.9</v>
      </c>
    </row>
    <row r="2632" spans="1:3">
      <c r="A2632" s="5" t="s">
        <v>13068</v>
      </c>
      <c r="B2632" s="5" t="s">
        <v>44</v>
      </c>
      <c r="C2632" s="5">
        <v>5.9</v>
      </c>
    </row>
    <row r="2633" spans="1:3">
      <c r="A2633" s="2" t="s">
        <v>13073</v>
      </c>
      <c r="B2633" s="2" t="s">
        <v>44</v>
      </c>
      <c r="C2633" s="2">
        <v>5.9</v>
      </c>
    </row>
    <row r="2634" spans="1:3">
      <c r="A2634" s="5" t="s">
        <v>13076</v>
      </c>
      <c r="B2634" s="5" t="s">
        <v>44</v>
      </c>
      <c r="C2634" s="5">
        <v>5.9</v>
      </c>
    </row>
    <row r="2635" spans="1:3">
      <c r="A2635" s="2" t="s">
        <v>13080</v>
      </c>
      <c r="B2635" s="2" t="s">
        <v>44</v>
      </c>
      <c r="C2635" s="2">
        <v>5.9</v>
      </c>
    </row>
    <row r="2636" spans="1:3">
      <c r="A2636" s="5" t="s">
        <v>13083</v>
      </c>
      <c r="B2636" s="5" t="s">
        <v>44</v>
      </c>
      <c r="C2636" s="5">
        <v>5.9</v>
      </c>
    </row>
    <row r="2637" spans="1:3">
      <c r="A2637" s="2" t="s">
        <v>13087</v>
      </c>
      <c r="B2637" s="2" t="s">
        <v>44</v>
      </c>
      <c r="C2637" s="2">
        <v>5.9</v>
      </c>
    </row>
    <row r="2638" spans="1:3">
      <c r="A2638" s="5" t="s">
        <v>13091</v>
      </c>
      <c r="B2638" s="5" t="s">
        <v>44</v>
      </c>
      <c r="C2638" s="5">
        <v>5.9</v>
      </c>
    </row>
    <row r="2639" spans="1:3">
      <c r="A2639" s="2" t="s">
        <v>13095</v>
      </c>
      <c r="B2639" s="2" t="s">
        <v>44</v>
      </c>
      <c r="C2639" s="2">
        <v>5.9</v>
      </c>
    </row>
    <row r="2640" spans="1:3">
      <c r="A2640" s="5" t="s">
        <v>13098</v>
      </c>
      <c r="B2640" s="5" t="s">
        <v>44</v>
      </c>
      <c r="C2640" s="5">
        <v>5.9</v>
      </c>
    </row>
    <row r="2641" spans="1:3">
      <c r="A2641" s="2" t="s">
        <v>13101</v>
      </c>
      <c r="B2641" s="2" t="s">
        <v>44</v>
      </c>
      <c r="C2641" s="2">
        <v>5.9</v>
      </c>
    </row>
    <row r="2642" spans="1:3">
      <c r="A2642" s="5" t="s">
        <v>13106</v>
      </c>
      <c r="B2642" s="5" t="s">
        <v>44</v>
      </c>
      <c r="C2642" s="5">
        <v>5.9</v>
      </c>
    </row>
    <row r="2643" spans="1:3">
      <c r="A2643" s="2" t="s">
        <v>13110</v>
      </c>
      <c r="B2643" s="2" t="s">
        <v>44</v>
      </c>
      <c r="C2643" s="2">
        <v>5.9</v>
      </c>
    </row>
    <row r="2644" spans="1:3">
      <c r="A2644" s="5" t="s">
        <v>13113</v>
      </c>
      <c r="B2644" s="5" t="s">
        <v>44</v>
      </c>
      <c r="C2644" s="5">
        <v>5.9</v>
      </c>
    </row>
    <row r="2645" spans="1:3">
      <c r="A2645" s="2" t="s">
        <v>13117</v>
      </c>
      <c r="B2645" s="2" t="s">
        <v>44</v>
      </c>
      <c r="C2645" s="2">
        <v>5.9</v>
      </c>
    </row>
    <row r="2646" spans="1:3">
      <c r="A2646" s="5" t="s">
        <v>13122</v>
      </c>
      <c r="B2646" s="5" t="s">
        <v>44</v>
      </c>
      <c r="C2646" s="5">
        <v>5.9</v>
      </c>
    </row>
    <row r="2647" spans="1:3">
      <c r="A2647" s="2" t="s">
        <v>13126</v>
      </c>
      <c r="B2647" s="2" t="s">
        <v>44</v>
      </c>
      <c r="C2647" s="2">
        <v>5.9</v>
      </c>
    </row>
    <row r="2648" spans="1:3">
      <c r="A2648" s="5" t="s">
        <v>13131</v>
      </c>
      <c r="B2648" s="5" t="s">
        <v>44</v>
      </c>
      <c r="C2648" s="5">
        <v>5.9</v>
      </c>
    </row>
    <row r="2649" spans="1:3">
      <c r="A2649" s="2" t="s">
        <v>12786</v>
      </c>
      <c r="B2649" s="2" t="s">
        <v>44</v>
      </c>
      <c r="C2649" s="2">
        <v>5.9</v>
      </c>
    </row>
    <row r="2650" spans="1:3">
      <c r="A2650" s="5" t="s">
        <v>13136</v>
      </c>
      <c r="B2650" s="5" t="s">
        <v>44</v>
      </c>
      <c r="C2650" s="5">
        <v>5.9</v>
      </c>
    </row>
    <row r="2651" spans="1:3">
      <c r="A2651" s="2" t="s">
        <v>13141</v>
      </c>
      <c r="B2651" s="2" t="s">
        <v>44</v>
      </c>
      <c r="C2651" s="2">
        <v>5.9</v>
      </c>
    </row>
    <row r="2652" spans="1:3">
      <c r="A2652" s="5" t="s">
        <v>13147</v>
      </c>
      <c r="B2652" s="5" t="s">
        <v>44</v>
      </c>
      <c r="C2652" s="5">
        <v>5.9</v>
      </c>
    </row>
    <row r="2653" spans="1:3">
      <c r="A2653" s="2" t="s">
        <v>13152</v>
      </c>
      <c r="B2653" s="2" t="s">
        <v>44</v>
      </c>
      <c r="C2653" s="2">
        <v>5.9</v>
      </c>
    </row>
    <row r="2654" spans="1:3">
      <c r="A2654" s="5" t="s">
        <v>13156</v>
      </c>
      <c r="B2654" s="5" t="s">
        <v>44</v>
      </c>
      <c r="C2654" s="5">
        <v>5.9</v>
      </c>
    </row>
    <row r="2655" spans="1:3">
      <c r="A2655" s="2" t="s">
        <v>13163</v>
      </c>
      <c r="B2655" s="2" t="s">
        <v>44</v>
      </c>
      <c r="C2655" s="2">
        <v>5.9</v>
      </c>
    </row>
    <row r="2656" spans="1:3">
      <c r="A2656" s="5" t="s">
        <v>13167</v>
      </c>
      <c r="B2656" s="5" t="s">
        <v>44</v>
      </c>
      <c r="C2656" s="5">
        <v>5.9</v>
      </c>
    </row>
    <row r="2657" spans="1:3">
      <c r="A2657" s="2" t="s">
        <v>13170</v>
      </c>
      <c r="B2657" s="2" t="s">
        <v>44</v>
      </c>
      <c r="C2657" s="2">
        <v>5.9</v>
      </c>
    </row>
    <row r="2658" spans="1:3">
      <c r="A2658" s="5" t="s">
        <v>13174</v>
      </c>
      <c r="B2658" s="5" t="s">
        <v>44</v>
      </c>
      <c r="C2658" s="5">
        <v>5.9</v>
      </c>
    </row>
    <row r="2659" spans="1:3">
      <c r="A2659" s="2" t="s">
        <v>13179</v>
      </c>
      <c r="B2659" s="2" t="s">
        <v>44</v>
      </c>
      <c r="C2659" s="2">
        <v>5.9</v>
      </c>
    </row>
    <row r="2660" spans="1:3">
      <c r="A2660" s="5" t="s">
        <v>13183</v>
      </c>
      <c r="B2660" s="5" t="s">
        <v>44</v>
      </c>
      <c r="C2660" s="5">
        <v>5.9</v>
      </c>
    </row>
    <row r="2661" spans="1:3">
      <c r="A2661" s="2" t="s">
        <v>13187</v>
      </c>
      <c r="B2661" s="2" t="s">
        <v>44</v>
      </c>
      <c r="C2661" s="2">
        <v>5.9</v>
      </c>
    </row>
    <row r="2662" spans="1:3">
      <c r="A2662" s="5" t="s">
        <v>13192</v>
      </c>
      <c r="B2662" s="5" t="s">
        <v>44</v>
      </c>
      <c r="C2662" s="5">
        <v>5.9</v>
      </c>
    </row>
    <row r="2663" spans="1:3">
      <c r="A2663" s="2" t="s">
        <v>13197</v>
      </c>
      <c r="B2663" s="2" t="s">
        <v>44</v>
      </c>
      <c r="C2663" s="2">
        <v>5.9</v>
      </c>
    </row>
    <row r="2664" spans="1:3">
      <c r="A2664" s="5" t="s">
        <v>13201</v>
      </c>
      <c r="B2664" s="5" t="s">
        <v>44</v>
      </c>
      <c r="C2664" s="5">
        <v>5.9</v>
      </c>
    </row>
    <row r="2665" spans="1:3">
      <c r="A2665" s="2" t="s">
        <v>13205</v>
      </c>
      <c r="B2665" s="2" t="s">
        <v>44</v>
      </c>
      <c r="C2665" s="2">
        <v>5.9</v>
      </c>
    </row>
    <row r="2666" spans="1:3">
      <c r="A2666" s="5" t="s">
        <v>13210</v>
      </c>
      <c r="B2666" s="5" t="s">
        <v>44</v>
      </c>
      <c r="C2666" s="5">
        <v>5.9</v>
      </c>
    </row>
    <row r="2667" spans="1:3">
      <c r="A2667" s="2" t="s">
        <v>13215</v>
      </c>
      <c r="B2667" s="2" t="s">
        <v>44</v>
      </c>
      <c r="C2667" s="2">
        <v>5.9</v>
      </c>
    </row>
    <row r="2668" spans="1:3">
      <c r="A2668" s="5" t="s">
        <v>13220</v>
      </c>
      <c r="B2668" s="5" t="s">
        <v>44</v>
      </c>
      <c r="C2668" s="5">
        <v>5.9</v>
      </c>
    </row>
    <row r="2669" spans="1:3">
      <c r="A2669" s="2" t="s">
        <v>13227</v>
      </c>
      <c r="B2669" s="2" t="s">
        <v>44</v>
      </c>
      <c r="C2669" s="2">
        <v>5.9</v>
      </c>
    </row>
    <row r="2670" spans="1:3">
      <c r="A2670" s="5" t="s">
        <v>13233</v>
      </c>
      <c r="B2670" s="5" t="s">
        <v>44</v>
      </c>
      <c r="C2670" s="5">
        <v>5.9</v>
      </c>
    </row>
    <row r="2671" spans="1:3">
      <c r="A2671" s="2" t="s">
        <v>13237</v>
      </c>
      <c r="B2671" s="2" t="s">
        <v>44</v>
      </c>
      <c r="C2671" s="2">
        <v>5.9</v>
      </c>
    </row>
    <row r="2672" spans="1:3">
      <c r="A2672" s="5" t="s">
        <v>13241</v>
      </c>
      <c r="B2672" s="5" t="s">
        <v>44</v>
      </c>
      <c r="C2672" s="5">
        <v>5.9</v>
      </c>
    </row>
    <row r="2673" spans="1:3">
      <c r="A2673" s="2" t="s">
        <v>13245</v>
      </c>
      <c r="B2673" s="2" t="s">
        <v>44</v>
      </c>
      <c r="C2673" s="2">
        <v>5.9</v>
      </c>
    </row>
    <row r="2674" spans="1:3">
      <c r="A2674" s="5" t="s">
        <v>13248</v>
      </c>
      <c r="B2674" s="5" t="s">
        <v>44</v>
      </c>
      <c r="C2674" s="5">
        <v>5.9</v>
      </c>
    </row>
    <row r="2675" spans="1:3">
      <c r="A2675" s="2" t="s">
        <v>13254</v>
      </c>
      <c r="B2675" s="2" t="s">
        <v>44</v>
      </c>
      <c r="C2675" s="2">
        <v>5.9</v>
      </c>
    </row>
    <row r="2676" spans="1:3">
      <c r="A2676" s="5" t="s">
        <v>13259</v>
      </c>
      <c r="B2676" s="5" t="s">
        <v>44</v>
      </c>
      <c r="C2676" s="5">
        <v>5.9</v>
      </c>
    </row>
    <row r="2677" spans="1:3">
      <c r="A2677" s="2" t="s">
        <v>13265</v>
      </c>
      <c r="B2677" s="2" t="s">
        <v>44</v>
      </c>
      <c r="C2677" s="2">
        <v>5.9</v>
      </c>
    </row>
    <row r="2678" spans="1:3">
      <c r="A2678" s="2" t="s">
        <v>13276</v>
      </c>
      <c r="B2678" s="2" t="s">
        <v>44</v>
      </c>
      <c r="C2678" s="2">
        <v>5.9</v>
      </c>
    </row>
    <row r="2679" spans="1:3">
      <c r="A2679" s="5" t="s">
        <v>13015</v>
      </c>
      <c r="B2679" s="5" t="s">
        <v>44</v>
      </c>
      <c r="C2679" s="5">
        <v>5.9</v>
      </c>
    </row>
    <row r="2680" spans="1:3">
      <c r="A2680" s="2" t="s">
        <v>13282</v>
      </c>
      <c r="B2680" s="2" t="s">
        <v>44</v>
      </c>
      <c r="C2680" s="2">
        <v>5.9</v>
      </c>
    </row>
    <row r="2681" spans="1:3">
      <c r="A2681" s="5" t="s">
        <v>13287</v>
      </c>
      <c r="B2681" s="5" t="s">
        <v>44</v>
      </c>
      <c r="C2681" s="5">
        <v>5.9</v>
      </c>
    </row>
    <row r="2682" spans="1:3">
      <c r="A2682" s="2" t="s">
        <v>13293</v>
      </c>
      <c r="B2682" s="2" t="s">
        <v>44</v>
      </c>
      <c r="C2682" s="2">
        <v>5.9</v>
      </c>
    </row>
    <row r="2683" spans="1:3">
      <c r="A2683" s="5" t="s">
        <v>13300</v>
      </c>
      <c r="B2683" s="5" t="s">
        <v>44</v>
      </c>
      <c r="C2683" s="5">
        <v>5.9</v>
      </c>
    </row>
    <row r="2684" spans="1:3">
      <c r="A2684" s="2" t="s">
        <v>13303</v>
      </c>
      <c r="B2684" s="2" t="s">
        <v>44</v>
      </c>
      <c r="C2684" s="2">
        <v>5.8</v>
      </c>
    </row>
    <row r="2685" spans="1:3">
      <c r="A2685" s="5" t="s">
        <v>13306</v>
      </c>
      <c r="B2685" s="5" t="s">
        <v>44</v>
      </c>
      <c r="C2685" s="5">
        <v>5.8</v>
      </c>
    </row>
    <row r="2686" spans="1:3">
      <c r="A2686" s="2" t="s">
        <v>13310</v>
      </c>
      <c r="B2686" s="2" t="s">
        <v>44</v>
      </c>
      <c r="C2686" s="2">
        <v>5.8</v>
      </c>
    </row>
    <row r="2687" spans="1:3">
      <c r="A2687" s="5" t="s">
        <v>13314</v>
      </c>
      <c r="B2687" s="5" t="s">
        <v>44</v>
      </c>
      <c r="C2687" s="5">
        <v>5.8</v>
      </c>
    </row>
    <row r="2688" spans="1:3">
      <c r="A2688" s="2" t="s">
        <v>13317</v>
      </c>
      <c r="B2688" s="2" t="s">
        <v>44</v>
      </c>
      <c r="C2688" s="2">
        <v>5.8</v>
      </c>
    </row>
    <row r="2689" spans="1:3">
      <c r="A2689" s="5" t="s">
        <v>13320</v>
      </c>
      <c r="B2689" s="5" t="s">
        <v>44</v>
      </c>
      <c r="C2689" s="5">
        <v>5.8</v>
      </c>
    </row>
    <row r="2690" spans="1:3">
      <c r="A2690" s="2" t="s">
        <v>13324</v>
      </c>
      <c r="B2690" s="2" t="s">
        <v>44</v>
      </c>
      <c r="C2690" s="2">
        <v>5.8</v>
      </c>
    </row>
    <row r="2691" spans="1:3">
      <c r="A2691" s="5" t="s">
        <v>13327</v>
      </c>
      <c r="B2691" s="5" t="s">
        <v>44</v>
      </c>
      <c r="C2691" s="5">
        <v>5.8</v>
      </c>
    </row>
    <row r="2692" spans="1:3">
      <c r="A2692" s="2" t="s">
        <v>13331</v>
      </c>
      <c r="B2692" s="2" t="s">
        <v>44</v>
      </c>
      <c r="C2692" s="2">
        <v>5.8</v>
      </c>
    </row>
    <row r="2693" spans="1:3">
      <c r="A2693" s="5" t="s">
        <v>13334</v>
      </c>
      <c r="B2693" s="5" t="s">
        <v>44</v>
      </c>
      <c r="C2693" s="5">
        <v>5.8</v>
      </c>
    </row>
    <row r="2694" spans="1:3">
      <c r="A2694" s="2" t="s">
        <v>13338</v>
      </c>
      <c r="B2694" s="2" t="s">
        <v>44</v>
      </c>
      <c r="C2694" s="2">
        <v>5.8</v>
      </c>
    </row>
    <row r="2695" spans="1:3">
      <c r="A2695" s="5" t="s">
        <v>13341</v>
      </c>
      <c r="B2695" s="5" t="s">
        <v>44</v>
      </c>
      <c r="C2695" s="5">
        <v>5.8</v>
      </c>
    </row>
    <row r="2696" spans="1:3">
      <c r="A2696" s="2" t="s">
        <v>13344</v>
      </c>
      <c r="B2696" s="2" t="s">
        <v>44</v>
      </c>
      <c r="C2696" s="2">
        <v>5.8</v>
      </c>
    </row>
    <row r="2697" spans="1:3">
      <c r="A2697" s="5" t="s">
        <v>13347</v>
      </c>
      <c r="B2697" s="5" t="s">
        <v>44</v>
      </c>
      <c r="C2697" s="5">
        <v>5.8</v>
      </c>
    </row>
    <row r="2698" spans="1:3">
      <c r="A2698" s="2" t="s">
        <v>13353</v>
      </c>
      <c r="B2698" s="2" t="s">
        <v>44</v>
      </c>
      <c r="C2698" s="2">
        <v>5.8</v>
      </c>
    </row>
    <row r="2699" spans="1:3">
      <c r="A2699" s="5" t="s">
        <v>13357</v>
      </c>
      <c r="B2699" s="5" t="s">
        <v>44</v>
      </c>
      <c r="C2699" s="5">
        <v>5.8</v>
      </c>
    </row>
    <row r="2700" spans="1:3">
      <c r="A2700" s="2" t="s">
        <v>13361</v>
      </c>
      <c r="B2700" s="2" t="s">
        <v>44</v>
      </c>
      <c r="C2700" s="2">
        <v>5.8</v>
      </c>
    </row>
    <row r="2701" spans="1:3">
      <c r="A2701" s="5" t="s">
        <v>13365</v>
      </c>
      <c r="B2701" s="5" t="s">
        <v>44</v>
      </c>
      <c r="C2701" s="5">
        <v>5.8</v>
      </c>
    </row>
    <row r="2702" spans="1:3">
      <c r="A2702" s="2" t="s">
        <v>13369</v>
      </c>
      <c r="B2702" s="2" t="s">
        <v>44</v>
      </c>
      <c r="C2702" s="2">
        <v>5.8</v>
      </c>
    </row>
    <row r="2703" spans="1:3">
      <c r="A2703" s="5" t="s">
        <v>13373</v>
      </c>
      <c r="B2703" s="5" t="s">
        <v>44</v>
      </c>
      <c r="C2703" s="5">
        <v>5.8</v>
      </c>
    </row>
    <row r="2704" spans="1:3">
      <c r="A2704" s="2" t="s">
        <v>13377</v>
      </c>
      <c r="B2704" s="2" t="s">
        <v>44</v>
      </c>
      <c r="C2704" s="2">
        <v>5.8</v>
      </c>
    </row>
    <row r="2705" spans="1:3">
      <c r="A2705" s="5" t="s">
        <v>13380</v>
      </c>
      <c r="B2705" s="5" t="s">
        <v>44</v>
      </c>
      <c r="C2705" s="5">
        <v>5.8</v>
      </c>
    </row>
    <row r="2706" spans="1:3">
      <c r="A2706" s="2" t="s">
        <v>13383</v>
      </c>
      <c r="B2706" s="2" t="s">
        <v>44</v>
      </c>
      <c r="C2706" s="2">
        <v>5.8</v>
      </c>
    </row>
    <row r="2707" spans="1:3">
      <c r="A2707" s="5" t="s">
        <v>13387</v>
      </c>
      <c r="B2707" s="5" t="s">
        <v>44</v>
      </c>
      <c r="C2707" s="5">
        <v>5.8</v>
      </c>
    </row>
    <row r="2708" spans="1:3">
      <c r="A2708" s="2" t="s">
        <v>13391</v>
      </c>
      <c r="B2708" s="2" t="s">
        <v>44</v>
      </c>
      <c r="C2708" s="2">
        <v>5.8</v>
      </c>
    </row>
    <row r="2709" spans="1:3">
      <c r="A2709" s="5" t="s">
        <v>13394</v>
      </c>
      <c r="B2709" s="5" t="s">
        <v>44</v>
      </c>
      <c r="C2709" s="5">
        <v>5.8</v>
      </c>
    </row>
    <row r="2710" spans="1:3">
      <c r="A2710" s="2" t="s">
        <v>13397</v>
      </c>
      <c r="B2710" s="2" t="s">
        <v>44</v>
      </c>
      <c r="C2710" s="2">
        <v>5.8</v>
      </c>
    </row>
    <row r="2711" spans="1:3">
      <c r="A2711" s="5" t="s">
        <v>13401</v>
      </c>
      <c r="B2711" s="5" t="s">
        <v>44</v>
      </c>
      <c r="C2711" s="5">
        <v>5.8</v>
      </c>
    </row>
    <row r="2712" spans="1:3">
      <c r="A2712" s="2" t="s">
        <v>13404</v>
      </c>
      <c r="B2712" s="2" t="s">
        <v>44</v>
      </c>
      <c r="C2712" s="2">
        <v>5.8</v>
      </c>
    </row>
    <row r="2713" spans="1:3">
      <c r="A2713" s="5" t="s">
        <v>13407</v>
      </c>
      <c r="B2713" s="5" t="s">
        <v>44</v>
      </c>
      <c r="C2713" s="5">
        <v>5.8</v>
      </c>
    </row>
    <row r="2714" spans="1:3">
      <c r="A2714" s="2" t="s">
        <v>13411</v>
      </c>
      <c r="B2714" s="2" t="s">
        <v>44</v>
      </c>
      <c r="C2714" s="2">
        <v>5.8</v>
      </c>
    </row>
    <row r="2715" spans="1:3">
      <c r="A2715" s="5" t="s">
        <v>13415</v>
      </c>
      <c r="B2715" s="5" t="s">
        <v>44</v>
      </c>
      <c r="C2715" s="5">
        <v>5.8</v>
      </c>
    </row>
    <row r="2716" spans="1:3">
      <c r="A2716" s="2" t="s">
        <v>13418</v>
      </c>
      <c r="B2716" s="2" t="s">
        <v>44</v>
      </c>
      <c r="C2716" s="2">
        <v>5.8</v>
      </c>
    </row>
    <row r="2717" spans="1:3">
      <c r="A2717" s="5" t="s">
        <v>13422</v>
      </c>
      <c r="B2717" s="5" t="s">
        <v>44</v>
      </c>
      <c r="C2717" s="5">
        <v>5.8</v>
      </c>
    </row>
    <row r="2718" spans="1:3">
      <c r="A2718" s="2" t="s">
        <v>13427</v>
      </c>
      <c r="B2718" s="2" t="s">
        <v>44</v>
      </c>
      <c r="C2718" s="2">
        <v>5.8</v>
      </c>
    </row>
    <row r="2719" spans="1:3">
      <c r="A2719" s="5" t="s">
        <v>13431</v>
      </c>
      <c r="B2719" s="5" t="s">
        <v>44</v>
      </c>
      <c r="C2719" s="5">
        <v>5.8</v>
      </c>
    </row>
    <row r="2720" spans="1:3">
      <c r="A2720" s="2" t="s">
        <v>13435</v>
      </c>
      <c r="B2720" s="2" t="s">
        <v>44</v>
      </c>
      <c r="C2720" s="2">
        <v>5.8</v>
      </c>
    </row>
    <row r="2721" spans="1:3">
      <c r="A2721" s="5" t="s">
        <v>13440</v>
      </c>
      <c r="B2721" s="5" t="s">
        <v>44</v>
      </c>
      <c r="C2721" s="5">
        <v>5.8</v>
      </c>
    </row>
    <row r="2722" spans="1:3">
      <c r="A2722" s="2" t="s">
        <v>13445</v>
      </c>
      <c r="B2722" s="2" t="s">
        <v>44</v>
      </c>
      <c r="C2722" s="2">
        <v>5.8</v>
      </c>
    </row>
    <row r="2723" spans="1:3">
      <c r="A2723" s="5" t="s">
        <v>13448</v>
      </c>
      <c r="B2723" s="5" t="s">
        <v>44</v>
      </c>
      <c r="C2723" s="5">
        <v>5.8</v>
      </c>
    </row>
    <row r="2724" spans="1:3">
      <c r="A2724" s="2" t="s">
        <v>13452</v>
      </c>
      <c r="B2724" s="2" t="s">
        <v>44</v>
      </c>
      <c r="C2724" s="2">
        <v>5.8</v>
      </c>
    </row>
    <row r="2725" spans="1:3">
      <c r="A2725" s="5" t="s">
        <v>13457</v>
      </c>
      <c r="B2725" s="5" t="s">
        <v>44</v>
      </c>
      <c r="C2725" s="5">
        <v>5.8</v>
      </c>
    </row>
    <row r="2726" spans="1:3">
      <c r="A2726" s="2" t="s">
        <v>13460</v>
      </c>
      <c r="B2726" s="2" t="s">
        <v>44</v>
      </c>
      <c r="C2726" s="2">
        <v>5.8</v>
      </c>
    </row>
    <row r="2727" spans="1:3">
      <c r="A2727" s="5" t="s">
        <v>13463</v>
      </c>
      <c r="B2727" s="5" t="s">
        <v>44</v>
      </c>
      <c r="C2727" s="5">
        <v>5.8</v>
      </c>
    </row>
    <row r="2728" spans="1:3">
      <c r="A2728" s="2" t="s">
        <v>13467</v>
      </c>
      <c r="B2728" s="2" t="s">
        <v>44</v>
      </c>
      <c r="C2728" s="2">
        <v>5.8</v>
      </c>
    </row>
    <row r="2729" spans="1:3">
      <c r="A2729" s="5" t="s">
        <v>13470</v>
      </c>
      <c r="B2729" s="5" t="s">
        <v>44</v>
      </c>
      <c r="C2729" s="5">
        <v>5.8</v>
      </c>
    </row>
    <row r="2730" spans="1:3">
      <c r="A2730" s="2" t="s">
        <v>13475</v>
      </c>
      <c r="B2730" s="2" t="s">
        <v>44</v>
      </c>
      <c r="C2730" s="2">
        <v>5.8</v>
      </c>
    </row>
    <row r="2731" spans="1:3">
      <c r="A2731" s="5" t="s">
        <v>13480</v>
      </c>
      <c r="B2731" s="5" t="s">
        <v>44</v>
      </c>
      <c r="C2731" s="5">
        <v>5.8</v>
      </c>
    </row>
    <row r="2732" spans="1:3">
      <c r="A2732" s="2" t="s">
        <v>13483</v>
      </c>
      <c r="B2732" s="2" t="s">
        <v>44</v>
      </c>
      <c r="C2732" s="2">
        <v>5.8</v>
      </c>
    </row>
    <row r="2733" spans="1:3">
      <c r="A2733" s="5" t="s">
        <v>13488</v>
      </c>
      <c r="B2733" s="5" t="s">
        <v>44</v>
      </c>
      <c r="C2733" s="5">
        <v>5.8</v>
      </c>
    </row>
    <row r="2734" spans="1:3">
      <c r="A2734" s="2" t="s">
        <v>13493</v>
      </c>
      <c r="B2734" s="2" t="s">
        <v>44</v>
      </c>
      <c r="C2734" s="2">
        <v>5.8</v>
      </c>
    </row>
    <row r="2735" spans="1:3">
      <c r="A2735" s="5" t="s">
        <v>13497</v>
      </c>
      <c r="B2735" s="5" t="s">
        <v>44</v>
      </c>
      <c r="C2735" s="5">
        <v>5.8</v>
      </c>
    </row>
    <row r="2736" spans="1:3">
      <c r="A2736" s="2" t="s">
        <v>13501</v>
      </c>
      <c r="B2736" s="2" t="s">
        <v>44</v>
      </c>
      <c r="C2736" s="2">
        <v>5.8</v>
      </c>
    </row>
    <row r="2737" spans="1:3">
      <c r="A2737" s="5" t="s">
        <v>13506</v>
      </c>
      <c r="B2737" s="5" t="s">
        <v>44</v>
      </c>
      <c r="C2737" s="5">
        <v>5.8</v>
      </c>
    </row>
    <row r="2738" spans="1:3">
      <c r="A2738" s="2" t="s">
        <v>13509</v>
      </c>
      <c r="B2738" s="2" t="s">
        <v>44</v>
      </c>
      <c r="C2738" s="2">
        <v>5.8</v>
      </c>
    </row>
    <row r="2739" spans="1:3">
      <c r="A2739" s="5" t="s">
        <v>13512</v>
      </c>
      <c r="B2739" s="5" t="s">
        <v>44</v>
      </c>
      <c r="C2739" s="5">
        <v>5.8</v>
      </c>
    </row>
    <row r="2740" spans="1:3">
      <c r="A2740" s="2" t="s">
        <v>13515</v>
      </c>
      <c r="B2740" s="2" t="s">
        <v>44</v>
      </c>
      <c r="C2740" s="2">
        <v>5.8</v>
      </c>
    </row>
    <row r="2741" spans="1:3">
      <c r="A2741" s="5" t="s">
        <v>13519</v>
      </c>
      <c r="B2741" s="5" t="s">
        <v>44</v>
      </c>
      <c r="C2741" s="5">
        <v>5.8</v>
      </c>
    </row>
    <row r="2742" spans="1:3">
      <c r="A2742" s="2" t="s">
        <v>13523</v>
      </c>
      <c r="B2742" s="2" t="s">
        <v>44</v>
      </c>
      <c r="C2742" s="2">
        <v>5.8</v>
      </c>
    </row>
    <row r="2743" spans="1:3">
      <c r="A2743" s="5" t="s">
        <v>13526</v>
      </c>
      <c r="B2743" s="5" t="s">
        <v>44</v>
      </c>
      <c r="C2743" s="5">
        <v>5.8</v>
      </c>
    </row>
    <row r="2744" spans="1:3">
      <c r="A2744" s="2" t="s">
        <v>13529</v>
      </c>
      <c r="B2744" s="2" t="s">
        <v>44</v>
      </c>
      <c r="C2744" s="2">
        <v>5.8</v>
      </c>
    </row>
    <row r="2745" spans="1:3">
      <c r="A2745" s="5" t="s">
        <v>13535</v>
      </c>
      <c r="B2745" s="5" t="s">
        <v>44</v>
      </c>
      <c r="C2745" s="5">
        <v>5.8</v>
      </c>
    </row>
    <row r="2746" spans="1:3">
      <c r="A2746" s="2" t="s">
        <v>13538</v>
      </c>
      <c r="B2746" s="2" t="s">
        <v>44</v>
      </c>
      <c r="C2746" s="2">
        <v>5.8</v>
      </c>
    </row>
    <row r="2747" spans="1:3">
      <c r="A2747" s="5" t="s">
        <v>13545</v>
      </c>
      <c r="B2747" s="5" t="s">
        <v>44</v>
      </c>
      <c r="C2747" s="5">
        <v>5.8</v>
      </c>
    </row>
    <row r="2748" spans="1:3">
      <c r="A2748" s="2" t="s">
        <v>13551</v>
      </c>
      <c r="B2748" s="2" t="s">
        <v>44</v>
      </c>
      <c r="C2748" s="2">
        <v>5.8</v>
      </c>
    </row>
    <row r="2749" spans="1:3">
      <c r="A2749" s="5" t="s">
        <v>13555</v>
      </c>
      <c r="B2749" s="5" t="s">
        <v>44</v>
      </c>
      <c r="C2749" s="5">
        <v>5.8</v>
      </c>
    </row>
    <row r="2750" spans="1:3">
      <c r="A2750" s="2" t="s">
        <v>13560</v>
      </c>
      <c r="B2750" s="2" t="s">
        <v>44</v>
      </c>
      <c r="C2750" s="2">
        <v>5.8</v>
      </c>
    </row>
    <row r="2751" spans="1:3">
      <c r="A2751" s="5" t="s">
        <v>13565</v>
      </c>
      <c r="B2751" s="5" t="s">
        <v>44</v>
      </c>
      <c r="C2751" s="5">
        <v>5.8</v>
      </c>
    </row>
    <row r="2752" spans="1:3">
      <c r="A2752" s="2" t="s">
        <v>13568</v>
      </c>
      <c r="B2752" s="2" t="s">
        <v>44</v>
      </c>
      <c r="C2752" s="2">
        <v>5.8</v>
      </c>
    </row>
    <row r="2753" spans="1:3">
      <c r="A2753" s="5" t="s">
        <v>13572</v>
      </c>
      <c r="B2753" s="5" t="s">
        <v>44</v>
      </c>
      <c r="C2753" s="5">
        <v>5.8</v>
      </c>
    </row>
    <row r="2754" spans="1:3">
      <c r="A2754" s="2" t="s">
        <v>13576</v>
      </c>
      <c r="B2754" s="2" t="s">
        <v>44</v>
      </c>
      <c r="C2754" s="2">
        <v>5.8</v>
      </c>
    </row>
    <row r="2755" spans="1:3">
      <c r="A2755" s="5" t="s">
        <v>13581</v>
      </c>
      <c r="B2755" s="5" t="s">
        <v>44</v>
      </c>
      <c r="C2755" s="5">
        <v>5.8</v>
      </c>
    </row>
    <row r="2756" spans="1:3">
      <c r="A2756" s="2" t="s">
        <v>13586</v>
      </c>
      <c r="B2756" s="2" t="s">
        <v>44</v>
      </c>
      <c r="C2756" s="2">
        <v>5.8</v>
      </c>
    </row>
    <row r="2757" spans="1:3">
      <c r="A2757" s="5" t="s">
        <v>13592</v>
      </c>
      <c r="B2757" s="5" t="s">
        <v>44</v>
      </c>
      <c r="C2757" s="5">
        <v>5.8</v>
      </c>
    </row>
    <row r="2758" spans="1:3">
      <c r="A2758" s="2" t="s">
        <v>13327</v>
      </c>
      <c r="B2758" s="2" t="s">
        <v>44</v>
      </c>
      <c r="C2758" s="2">
        <v>5.8</v>
      </c>
    </row>
    <row r="2759" spans="1:3">
      <c r="A2759" s="5" t="s">
        <v>13599</v>
      </c>
      <c r="B2759" s="5" t="s">
        <v>44</v>
      </c>
      <c r="C2759" s="5">
        <v>5.8</v>
      </c>
    </row>
    <row r="2760" spans="1:3">
      <c r="A2760" s="2" t="s">
        <v>13605</v>
      </c>
      <c r="B2760" s="2" t="s">
        <v>44</v>
      </c>
      <c r="C2760" s="2">
        <v>5.8</v>
      </c>
    </row>
    <row r="2761" spans="1:3">
      <c r="A2761" s="5" t="s">
        <v>13609</v>
      </c>
      <c r="B2761" s="5" t="s">
        <v>44</v>
      </c>
      <c r="C2761" s="5">
        <v>5.8</v>
      </c>
    </row>
    <row r="2762" spans="1:3">
      <c r="A2762" s="2" t="s">
        <v>13614</v>
      </c>
      <c r="B2762" s="2" t="s">
        <v>44</v>
      </c>
      <c r="C2762" s="2">
        <v>5.8</v>
      </c>
    </row>
    <row r="2763" spans="1:3">
      <c r="A2763" s="5" t="s">
        <v>13618</v>
      </c>
      <c r="B2763" s="5" t="s">
        <v>44</v>
      </c>
      <c r="C2763" s="5">
        <v>5.8</v>
      </c>
    </row>
    <row r="2764" spans="1:3">
      <c r="A2764" s="2" t="s">
        <v>13623</v>
      </c>
      <c r="B2764" s="2" t="s">
        <v>44</v>
      </c>
      <c r="C2764" s="2">
        <v>5.8</v>
      </c>
    </row>
    <row r="2765" spans="1:3">
      <c r="A2765" s="5" t="s">
        <v>13626</v>
      </c>
      <c r="B2765" s="5" t="s">
        <v>44</v>
      </c>
      <c r="C2765" s="5">
        <v>5.8</v>
      </c>
    </row>
    <row r="2766" spans="1:3">
      <c r="A2766" s="2" t="s">
        <v>13630</v>
      </c>
      <c r="B2766" s="2" t="s">
        <v>44</v>
      </c>
      <c r="C2766" s="2">
        <v>5.8</v>
      </c>
    </row>
    <row r="2767" spans="1:3">
      <c r="A2767" s="5" t="s">
        <v>13341</v>
      </c>
      <c r="B2767" s="5" t="s">
        <v>44</v>
      </c>
      <c r="C2767" s="5">
        <v>5.8</v>
      </c>
    </row>
    <row r="2768" spans="1:3">
      <c r="A2768" s="2" t="s">
        <v>13634</v>
      </c>
      <c r="B2768" s="2" t="s">
        <v>44</v>
      </c>
      <c r="C2768" s="2">
        <v>5.8</v>
      </c>
    </row>
    <row r="2769" spans="1:3">
      <c r="A2769" s="5" t="s">
        <v>13639</v>
      </c>
      <c r="B2769" s="5" t="s">
        <v>44</v>
      </c>
      <c r="C2769" s="5">
        <v>5.8</v>
      </c>
    </row>
    <row r="2770" spans="1:3">
      <c r="A2770" s="2" t="s">
        <v>13645</v>
      </c>
      <c r="B2770" s="2" t="s">
        <v>44</v>
      </c>
      <c r="C2770" s="2">
        <v>5.8</v>
      </c>
    </row>
    <row r="2771" spans="1:3">
      <c r="A2771" s="5" t="s">
        <v>13317</v>
      </c>
      <c r="B2771" s="5" t="s">
        <v>44</v>
      </c>
      <c r="C2771" s="5">
        <v>5.8</v>
      </c>
    </row>
    <row r="2772" spans="1:3">
      <c r="A2772" s="2" t="s">
        <v>13650</v>
      </c>
      <c r="B2772" s="2" t="s">
        <v>44</v>
      </c>
      <c r="C2772" s="2">
        <v>5.8</v>
      </c>
    </row>
    <row r="2773" spans="1:3">
      <c r="A2773" s="5" t="s">
        <v>13654</v>
      </c>
      <c r="B2773" s="5" t="s">
        <v>44</v>
      </c>
      <c r="C2773" s="5">
        <v>5.8</v>
      </c>
    </row>
    <row r="2774" spans="1:3">
      <c r="A2774" s="2" t="s">
        <v>13657</v>
      </c>
      <c r="B2774" s="2" t="s">
        <v>44</v>
      </c>
      <c r="C2774" s="2">
        <v>5.8</v>
      </c>
    </row>
    <row r="2775" spans="1:3">
      <c r="A2775" s="5" t="s">
        <v>13662</v>
      </c>
      <c r="B2775" s="5" t="s">
        <v>44</v>
      </c>
      <c r="C2775" s="5">
        <v>5.8</v>
      </c>
    </row>
    <row r="2776" spans="1:3">
      <c r="A2776" s="5" t="s">
        <v>13673</v>
      </c>
      <c r="B2776" s="5" t="s">
        <v>44</v>
      </c>
      <c r="C2776" s="5">
        <v>5.8</v>
      </c>
    </row>
    <row r="2777" spans="1:3">
      <c r="A2777" s="2" t="s">
        <v>13678</v>
      </c>
      <c r="B2777" s="2" t="s">
        <v>44</v>
      </c>
      <c r="C2777" s="2">
        <v>5.8</v>
      </c>
    </row>
    <row r="2778" spans="1:3">
      <c r="A2778" s="5" t="s">
        <v>13682</v>
      </c>
      <c r="B2778" s="5" t="s">
        <v>44</v>
      </c>
      <c r="C2778" s="5">
        <v>5.7</v>
      </c>
    </row>
    <row r="2779" spans="1:3">
      <c r="A2779" s="2" t="s">
        <v>13686</v>
      </c>
      <c r="B2779" s="2" t="s">
        <v>44</v>
      </c>
      <c r="C2779" s="2">
        <v>5.7</v>
      </c>
    </row>
    <row r="2780" spans="1:3">
      <c r="A2780" s="5" t="s">
        <v>13689</v>
      </c>
      <c r="B2780" s="5" t="s">
        <v>44</v>
      </c>
      <c r="C2780" s="5">
        <v>5.7</v>
      </c>
    </row>
    <row r="2781" spans="1:3">
      <c r="A2781" s="2" t="s">
        <v>13693</v>
      </c>
      <c r="B2781" s="2" t="s">
        <v>44</v>
      </c>
      <c r="C2781" s="2">
        <v>5.7</v>
      </c>
    </row>
    <row r="2782" spans="1:3">
      <c r="A2782" s="5" t="s">
        <v>13696</v>
      </c>
      <c r="B2782" s="5" t="s">
        <v>44</v>
      </c>
      <c r="C2782" s="5">
        <v>5.7</v>
      </c>
    </row>
    <row r="2783" spans="1:3">
      <c r="A2783" s="2" t="s">
        <v>13701</v>
      </c>
      <c r="B2783" s="2" t="s">
        <v>44</v>
      </c>
      <c r="C2783" s="2">
        <v>5.7</v>
      </c>
    </row>
    <row r="2784" spans="1:3">
      <c r="A2784" s="5" t="s">
        <v>13704</v>
      </c>
      <c r="B2784" s="5" t="s">
        <v>44</v>
      </c>
      <c r="C2784" s="5">
        <v>5.7</v>
      </c>
    </row>
    <row r="2785" spans="1:3">
      <c r="A2785" s="2" t="s">
        <v>13708</v>
      </c>
      <c r="B2785" s="2" t="s">
        <v>44</v>
      </c>
      <c r="C2785" s="2">
        <v>5.7</v>
      </c>
    </row>
    <row r="2786" spans="1:3">
      <c r="A2786" s="5" t="s">
        <v>13714</v>
      </c>
      <c r="B2786" s="5" t="s">
        <v>44</v>
      </c>
      <c r="C2786" s="5">
        <v>5.7</v>
      </c>
    </row>
    <row r="2787" spans="1:3">
      <c r="A2787" s="2" t="s">
        <v>13719</v>
      </c>
      <c r="B2787" s="2" t="s">
        <v>44</v>
      </c>
      <c r="C2787" s="2">
        <v>5.7</v>
      </c>
    </row>
    <row r="2788" spans="1:3">
      <c r="A2788" s="5" t="s">
        <v>13723</v>
      </c>
      <c r="B2788" s="5" t="s">
        <v>44</v>
      </c>
      <c r="C2788" s="5">
        <v>5.7</v>
      </c>
    </row>
    <row r="2789" spans="1:3">
      <c r="A2789" s="2" t="s">
        <v>13726</v>
      </c>
      <c r="B2789" s="2" t="s">
        <v>44</v>
      </c>
      <c r="C2789" s="2">
        <v>5.7</v>
      </c>
    </row>
    <row r="2790" spans="1:3">
      <c r="A2790" s="5" t="s">
        <v>13729</v>
      </c>
      <c r="B2790" s="5" t="s">
        <v>44</v>
      </c>
      <c r="C2790" s="5">
        <v>5.7</v>
      </c>
    </row>
    <row r="2791" spans="1:3">
      <c r="A2791" s="2" t="s">
        <v>13736</v>
      </c>
      <c r="B2791" s="2" t="s">
        <v>44</v>
      </c>
      <c r="C2791" s="2">
        <v>5.7</v>
      </c>
    </row>
    <row r="2792" spans="1:3">
      <c r="A2792" s="5" t="s">
        <v>13741</v>
      </c>
      <c r="B2792" s="5" t="s">
        <v>44</v>
      </c>
      <c r="C2792" s="5">
        <v>5.7</v>
      </c>
    </row>
    <row r="2793" spans="1:3">
      <c r="A2793" s="2" t="s">
        <v>13746</v>
      </c>
      <c r="B2793" s="2" t="s">
        <v>44</v>
      </c>
      <c r="C2793" s="2">
        <v>5.7</v>
      </c>
    </row>
    <row r="2794" spans="1:3">
      <c r="A2794" s="5" t="s">
        <v>13750</v>
      </c>
      <c r="B2794" s="5" t="s">
        <v>44</v>
      </c>
      <c r="C2794" s="5">
        <v>5.7</v>
      </c>
    </row>
    <row r="2795" spans="1:3">
      <c r="A2795" s="2" t="s">
        <v>13754</v>
      </c>
      <c r="B2795" s="2" t="s">
        <v>44</v>
      </c>
      <c r="C2795" s="2">
        <v>5.7</v>
      </c>
    </row>
    <row r="2796" spans="1:3">
      <c r="A2796" s="5" t="s">
        <v>13758</v>
      </c>
      <c r="B2796" s="5" t="s">
        <v>44</v>
      </c>
      <c r="C2796" s="5">
        <v>5.7</v>
      </c>
    </row>
    <row r="2797" spans="1:3">
      <c r="A2797" s="2" t="s">
        <v>13761</v>
      </c>
      <c r="B2797" s="2" t="s">
        <v>44</v>
      </c>
      <c r="C2797" s="2">
        <v>5.7</v>
      </c>
    </row>
    <row r="2798" spans="1:3">
      <c r="A2798" s="5" t="s">
        <v>13766</v>
      </c>
      <c r="B2798" s="5" t="s">
        <v>44</v>
      </c>
      <c r="C2798" s="5">
        <v>5.7</v>
      </c>
    </row>
    <row r="2799" spans="1:3">
      <c r="A2799" s="2" t="s">
        <v>13770</v>
      </c>
      <c r="B2799" s="2" t="s">
        <v>44</v>
      </c>
      <c r="C2799" s="2">
        <v>5.7</v>
      </c>
    </row>
    <row r="2800" spans="1:3">
      <c r="A2800" s="5" t="s">
        <v>13773</v>
      </c>
      <c r="B2800" s="5" t="s">
        <v>44</v>
      </c>
      <c r="C2800" s="5">
        <v>5.7</v>
      </c>
    </row>
    <row r="2801" spans="1:3">
      <c r="A2801" s="2" t="s">
        <v>13776</v>
      </c>
      <c r="B2801" s="2" t="s">
        <v>44</v>
      </c>
      <c r="C2801" s="2">
        <v>5.7</v>
      </c>
    </row>
    <row r="2802" spans="1:3">
      <c r="A2802" s="5" t="s">
        <v>13780</v>
      </c>
      <c r="B2802" s="5" t="s">
        <v>44</v>
      </c>
      <c r="C2802" s="5">
        <v>5.7</v>
      </c>
    </row>
    <row r="2803" spans="1:3">
      <c r="A2803" s="2" t="s">
        <v>13784</v>
      </c>
      <c r="B2803" s="2" t="s">
        <v>44</v>
      </c>
      <c r="C2803" s="2">
        <v>5.7</v>
      </c>
    </row>
    <row r="2804" spans="1:3">
      <c r="A2804" s="5" t="s">
        <v>13789</v>
      </c>
      <c r="B2804" s="5" t="s">
        <v>44</v>
      </c>
      <c r="C2804" s="5">
        <v>5.7</v>
      </c>
    </row>
    <row r="2805" spans="1:3">
      <c r="A2805" s="2" t="s">
        <v>13792</v>
      </c>
      <c r="B2805" s="2" t="s">
        <v>44</v>
      </c>
      <c r="C2805" s="2">
        <v>5.7</v>
      </c>
    </row>
    <row r="2806" spans="1:3">
      <c r="A2806" s="5" t="s">
        <v>13795</v>
      </c>
      <c r="B2806" s="5" t="s">
        <v>44</v>
      </c>
      <c r="C2806" s="5">
        <v>5.7</v>
      </c>
    </row>
    <row r="2807" spans="1:3">
      <c r="A2807" s="2" t="s">
        <v>13798</v>
      </c>
      <c r="B2807" s="2" t="s">
        <v>44</v>
      </c>
      <c r="C2807" s="2">
        <v>5.7</v>
      </c>
    </row>
    <row r="2808" spans="1:3">
      <c r="A2808" s="5" t="s">
        <v>13802</v>
      </c>
      <c r="B2808" s="5" t="s">
        <v>44</v>
      </c>
      <c r="C2808" s="5">
        <v>5.7</v>
      </c>
    </row>
    <row r="2809" spans="1:3">
      <c r="A2809" s="2" t="s">
        <v>13806</v>
      </c>
      <c r="B2809" s="2" t="s">
        <v>44</v>
      </c>
      <c r="C2809" s="2">
        <v>5.7</v>
      </c>
    </row>
    <row r="2810" spans="1:3">
      <c r="A2810" s="5" t="s">
        <v>13810</v>
      </c>
      <c r="B2810" s="5" t="s">
        <v>44</v>
      </c>
      <c r="C2810" s="5">
        <v>5.7</v>
      </c>
    </row>
    <row r="2811" spans="1:3">
      <c r="A2811" s="2" t="s">
        <v>13813</v>
      </c>
      <c r="B2811" s="2" t="s">
        <v>44</v>
      </c>
      <c r="C2811" s="2">
        <v>5.7</v>
      </c>
    </row>
    <row r="2812" spans="1:3">
      <c r="A2812" s="5" t="s">
        <v>13818</v>
      </c>
      <c r="B2812" s="5" t="s">
        <v>44</v>
      </c>
      <c r="C2812" s="5">
        <v>5.7</v>
      </c>
    </row>
    <row r="2813" spans="1:3">
      <c r="A2813" s="2" t="s">
        <v>13822</v>
      </c>
      <c r="B2813" s="2" t="s">
        <v>44</v>
      </c>
      <c r="C2813" s="2">
        <v>5.7</v>
      </c>
    </row>
    <row r="2814" spans="1:3">
      <c r="A2814" s="5" t="s">
        <v>13825</v>
      </c>
      <c r="B2814" s="5" t="s">
        <v>44</v>
      </c>
      <c r="C2814" s="5">
        <v>5.7</v>
      </c>
    </row>
    <row r="2815" spans="1:3">
      <c r="A2815" s="2" t="s">
        <v>13828</v>
      </c>
      <c r="B2815" s="2" t="s">
        <v>44</v>
      </c>
      <c r="C2815" s="2">
        <v>5.7</v>
      </c>
    </row>
    <row r="2816" spans="1:3">
      <c r="A2816" s="5" t="s">
        <v>13832</v>
      </c>
      <c r="B2816" s="5" t="s">
        <v>44</v>
      </c>
      <c r="C2816" s="5">
        <v>5.7</v>
      </c>
    </row>
    <row r="2817" spans="1:3">
      <c r="A2817" s="2" t="s">
        <v>13836</v>
      </c>
      <c r="B2817" s="2" t="s">
        <v>44</v>
      </c>
      <c r="C2817" s="2">
        <v>5.7</v>
      </c>
    </row>
    <row r="2818" spans="1:3">
      <c r="A2818" s="5" t="s">
        <v>13839</v>
      </c>
      <c r="B2818" s="5" t="s">
        <v>44</v>
      </c>
      <c r="C2818" s="5">
        <v>5.7</v>
      </c>
    </row>
    <row r="2819" spans="1:3">
      <c r="A2819" s="2" t="s">
        <v>13843</v>
      </c>
      <c r="B2819" s="2" t="s">
        <v>44</v>
      </c>
      <c r="C2819" s="2">
        <v>5.7</v>
      </c>
    </row>
    <row r="2820" spans="1:3">
      <c r="A2820" s="5" t="s">
        <v>13848</v>
      </c>
      <c r="B2820" s="5" t="s">
        <v>44</v>
      </c>
      <c r="C2820" s="5">
        <v>5.7</v>
      </c>
    </row>
    <row r="2821" spans="1:3">
      <c r="A2821" s="2" t="s">
        <v>13852</v>
      </c>
      <c r="B2821" s="2" t="s">
        <v>44</v>
      </c>
      <c r="C2821" s="2">
        <v>5.7</v>
      </c>
    </row>
    <row r="2822" spans="1:3">
      <c r="A2822" s="5" t="s">
        <v>13856</v>
      </c>
      <c r="B2822" s="5" t="s">
        <v>44</v>
      </c>
      <c r="C2822" s="5">
        <v>5.7</v>
      </c>
    </row>
    <row r="2823" spans="1:3">
      <c r="A2823" s="2" t="s">
        <v>13862</v>
      </c>
      <c r="B2823" s="2" t="s">
        <v>44</v>
      </c>
      <c r="C2823" s="2">
        <v>5.7</v>
      </c>
    </row>
    <row r="2824" spans="1:3">
      <c r="A2824" s="5" t="s">
        <v>13866</v>
      </c>
      <c r="B2824" s="5" t="s">
        <v>44</v>
      </c>
      <c r="C2824" s="5">
        <v>5.7</v>
      </c>
    </row>
    <row r="2825" spans="1:3">
      <c r="A2825" s="2" t="s">
        <v>13870</v>
      </c>
      <c r="B2825" s="2" t="s">
        <v>44</v>
      </c>
      <c r="C2825" s="2">
        <v>5.7</v>
      </c>
    </row>
    <row r="2826" spans="1:3">
      <c r="A2826" s="5" t="s">
        <v>13874</v>
      </c>
      <c r="B2826" s="5" t="s">
        <v>44</v>
      </c>
      <c r="C2826" s="5">
        <v>5.7</v>
      </c>
    </row>
    <row r="2827" spans="1:3">
      <c r="A2827" s="2" t="s">
        <v>13878</v>
      </c>
      <c r="B2827" s="2" t="s">
        <v>44</v>
      </c>
      <c r="C2827" s="2">
        <v>5.7</v>
      </c>
    </row>
    <row r="2828" spans="1:3">
      <c r="A2828" s="5" t="s">
        <v>13883</v>
      </c>
      <c r="B2828" s="5" t="s">
        <v>44</v>
      </c>
      <c r="C2828" s="5">
        <v>5.7</v>
      </c>
    </row>
    <row r="2829" spans="1:3">
      <c r="A2829" s="2" t="s">
        <v>13889</v>
      </c>
      <c r="B2829" s="2" t="s">
        <v>44</v>
      </c>
      <c r="C2829" s="2">
        <v>5.7</v>
      </c>
    </row>
    <row r="2830" spans="1:3">
      <c r="A2830" s="5" t="s">
        <v>13894</v>
      </c>
      <c r="B2830" s="5" t="s">
        <v>44</v>
      </c>
      <c r="C2830" s="5">
        <v>5.7</v>
      </c>
    </row>
    <row r="2831" spans="1:3">
      <c r="A2831" s="2" t="s">
        <v>13898</v>
      </c>
      <c r="B2831" s="2" t="s">
        <v>44</v>
      </c>
      <c r="C2831" s="2">
        <v>5.7</v>
      </c>
    </row>
    <row r="2832" spans="1:3">
      <c r="A2832" s="5" t="s">
        <v>13902</v>
      </c>
      <c r="B2832" s="5" t="s">
        <v>44</v>
      </c>
      <c r="C2832" s="5">
        <v>5.7</v>
      </c>
    </row>
    <row r="2833" spans="1:3">
      <c r="A2833" s="2" t="s">
        <v>13907</v>
      </c>
      <c r="B2833" s="2" t="s">
        <v>44</v>
      </c>
      <c r="C2833" s="2">
        <v>5.7</v>
      </c>
    </row>
    <row r="2834" spans="1:3">
      <c r="A2834" s="5" t="s">
        <v>13912</v>
      </c>
      <c r="B2834" s="5" t="s">
        <v>44</v>
      </c>
      <c r="C2834" s="5">
        <v>5.7</v>
      </c>
    </row>
    <row r="2835" spans="1:3">
      <c r="A2835" s="2" t="s">
        <v>13918</v>
      </c>
      <c r="B2835" s="2" t="s">
        <v>44</v>
      </c>
      <c r="C2835" s="2">
        <v>5.7</v>
      </c>
    </row>
    <row r="2836" spans="1:3">
      <c r="A2836" s="5" t="s">
        <v>13923</v>
      </c>
      <c r="B2836" s="5" t="s">
        <v>44</v>
      </c>
      <c r="C2836" s="5">
        <v>5.7</v>
      </c>
    </row>
    <row r="2837" spans="1:3">
      <c r="A2837" s="2" t="s">
        <v>13926</v>
      </c>
      <c r="B2837" s="2" t="s">
        <v>44</v>
      </c>
      <c r="C2837" s="2">
        <v>5.7</v>
      </c>
    </row>
    <row r="2838" spans="1:3">
      <c r="A2838" s="5" t="s">
        <v>13930</v>
      </c>
      <c r="B2838" s="5" t="s">
        <v>44</v>
      </c>
      <c r="C2838" s="5">
        <v>5.7</v>
      </c>
    </row>
    <row r="2839" spans="1:3">
      <c r="A2839" s="2" t="s">
        <v>13935</v>
      </c>
      <c r="B2839" s="2" t="s">
        <v>44</v>
      </c>
      <c r="C2839" s="2">
        <v>5.7</v>
      </c>
    </row>
    <row r="2840" spans="1:3">
      <c r="A2840" s="5" t="s">
        <v>13939</v>
      </c>
      <c r="B2840" s="5" t="s">
        <v>44</v>
      </c>
      <c r="C2840" s="5">
        <v>5.7</v>
      </c>
    </row>
    <row r="2841" spans="1:3">
      <c r="A2841" s="2" t="s">
        <v>13945</v>
      </c>
      <c r="B2841" s="2" t="s">
        <v>44</v>
      </c>
      <c r="C2841" s="2">
        <v>5.7</v>
      </c>
    </row>
    <row r="2842" spans="1:3">
      <c r="A2842" s="5" t="s">
        <v>13949</v>
      </c>
      <c r="B2842" s="5" t="s">
        <v>44</v>
      </c>
      <c r="C2842" s="5">
        <v>5.7</v>
      </c>
    </row>
    <row r="2843" spans="1:3">
      <c r="A2843" s="2" t="s">
        <v>13955</v>
      </c>
      <c r="B2843" s="2" t="s">
        <v>44</v>
      </c>
      <c r="C2843" s="2">
        <v>5.7</v>
      </c>
    </row>
    <row r="2844" spans="1:3">
      <c r="A2844" s="5" t="s">
        <v>13960</v>
      </c>
      <c r="B2844" s="5" t="s">
        <v>44</v>
      </c>
      <c r="C2844" s="5">
        <v>5.7</v>
      </c>
    </row>
    <row r="2845" spans="1:3">
      <c r="A2845" s="2" t="s">
        <v>13963</v>
      </c>
      <c r="B2845" s="2" t="s">
        <v>44</v>
      </c>
      <c r="C2845" s="2">
        <v>5.7</v>
      </c>
    </row>
    <row r="2846" spans="1:3">
      <c r="A2846" s="5" t="s">
        <v>13968</v>
      </c>
      <c r="B2846" s="5" t="s">
        <v>44</v>
      </c>
      <c r="C2846" s="5">
        <v>5.7</v>
      </c>
    </row>
    <row r="2847" spans="1:3">
      <c r="A2847" s="2" t="s">
        <v>13972</v>
      </c>
      <c r="B2847" s="2" t="s">
        <v>44</v>
      </c>
      <c r="C2847" s="2">
        <v>5.7</v>
      </c>
    </row>
    <row r="2848" spans="1:3">
      <c r="A2848" s="5" t="s">
        <v>13689</v>
      </c>
      <c r="B2848" s="5" t="s">
        <v>44</v>
      </c>
      <c r="C2848" s="5">
        <v>5.7</v>
      </c>
    </row>
    <row r="2849" spans="1:3">
      <c r="A2849" s="2" t="s">
        <v>13746</v>
      </c>
      <c r="B2849" s="2" t="s">
        <v>44</v>
      </c>
      <c r="C2849" s="2">
        <v>5.7</v>
      </c>
    </row>
    <row r="2850" spans="1:3">
      <c r="A2850" s="5" t="s">
        <v>13978</v>
      </c>
      <c r="B2850" s="5" t="s">
        <v>44</v>
      </c>
      <c r="C2850" s="5">
        <v>5.7</v>
      </c>
    </row>
    <row r="2851" spans="1:3">
      <c r="A2851" s="2" t="s">
        <v>13982</v>
      </c>
      <c r="B2851" s="2" t="s">
        <v>44</v>
      </c>
      <c r="C2851" s="2">
        <v>5.7</v>
      </c>
    </row>
    <row r="2852" spans="1:3">
      <c r="A2852" s="5" t="s">
        <v>13985</v>
      </c>
      <c r="B2852" s="5" t="s">
        <v>44</v>
      </c>
      <c r="C2852" s="5">
        <v>5.7</v>
      </c>
    </row>
    <row r="2853" spans="1:3">
      <c r="A2853" s="2" t="s">
        <v>13990</v>
      </c>
      <c r="B2853" s="2" t="s">
        <v>44</v>
      </c>
      <c r="C2853" s="2">
        <v>5.7</v>
      </c>
    </row>
    <row r="2854" spans="1:3">
      <c r="A2854" s="5" t="s">
        <v>13995</v>
      </c>
      <c r="B2854" s="5" t="s">
        <v>44</v>
      </c>
      <c r="C2854" s="5">
        <v>5.7</v>
      </c>
    </row>
    <row r="2855" spans="1:3">
      <c r="A2855" s="2" t="s">
        <v>14001</v>
      </c>
      <c r="B2855" s="2" t="s">
        <v>44</v>
      </c>
      <c r="C2855" s="2">
        <v>5.7</v>
      </c>
    </row>
    <row r="2856" spans="1:3">
      <c r="A2856" s="5" t="s">
        <v>14008</v>
      </c>
      <c r="B2856" s="5" t="s">
        <v>44</v>
      </c>
      <c r="C2856" s="5">
        <v>5.7</v>
      </c>
    </row>
    <row r="2857" spans="1:3">
      <c r="A2857" s="2" t="s">
        <v>14015</v>
      </c>
      <c r="B2857" s="2" t="s">
        <v>44</v>
      </c>
      <c r="C2857" s="2">
        <v>5.7</v>
      </c>
    </row>
    <row r="2858" spans="1:3">
      <c r="A2858" s="5" t="s">
        <v>14021</v>
      </c>
      <c r="B2858" s="5" t="s">
        <v>44</v>
      </c>
      <c r="C2858" s="5">
        <v>5.7</v>
      </c>
    </row>
    <row r="2859" spans="1:3">
      <c r="A2859" s="2" t="s">
        <v>14028</v>
      </c>
      <c r="B2859" s="2" t="s">
        <v>44</v>
      </c>
      <c r="C2859" s="2">
        <v>5.7</v>
      </c>
    </row>
    <row r="2860" spans="1:3">
      <c r="A2860" s="5" t="s">
        <v>14034</v>
      </c>
      <c r="B2860" s="5" t="s">
        <v>44</v>
      </c>
      <c r="C2860" s="5">
        <v>5.7</v>
      </c>
    </row>
    <row r="2861" spans="1:3">
      <c r="A2861" s="2" t="s">
        <v>13806</v>
      </c>
      <c r="B2861" s="2" t="s">
        <v>44</v>
      </c>
      <c r="C2861" s="2">
        <v>5.7</v>
      </c>
    </row>
    <row r="2862" spans="1:3">
      <c r="A2862" s="5" t="s">
        <v>14039</v>
      </c>
      <c r="B2862" s="5" t="s">
        <v>44</v>
      </c>
      <c r="C2862" s="5">
        <v>5.6</v>
      </c>
    </row>
    <row r="2863" spans="1:3">
      <c r="A2863" s="2" t="s">
        <v>14043</v>
      </c>
      <c r="B2863" s="2" t="s">
        <v>44</v>
      </c>
      <c r="C2863" s="2">
        <v>5.6</v>
      </c>
    </row>
    <row r="2864" spans="1:3">
      <c r="A2864" s="5" t="s">
        <v>14046</v>
      </c>
      <c r="B2864" s="5" t="s">
        <v>44</v>
      </c>
      <c r="C2864" s="5">
        <v>5.6</v>
      </c>
    </row>
    <row r="2865" spans="1:3">
      <c r="A2865" s="2" t="s">
        <v>14050</v>
      </c>
      <c r="B2865" s="2" t="s">
        <v>44</v>
      </c>
      <c r="C2865" s="2">
        <v>5.6</v>
      </c>
    </row>
    <row r="2866" spans="1:3">
      <c r="A2866" s="5" t="s">
        <v>14053</v>
      </c>
      <c r="B2866" s="5" t="s">
        <v>44</v>
      </c>
      <c r="C2866" s="5">
        <v>5.6</v>
      </c>
    </row>
    <row r="2867" spans="1:3">
      <c r="A2867" s="2" t="s">
        <v>14056</v>
      </c>
      <c r="B2867" s="2" t="s">
        <v>44</v>
      </c>
      <c r="C2867" s="2">
        <v>5.6</v>
      </c>
    </row>
    <row r="2868" spans="1:3">
      <c r="A2868" s="5" t="s">
        <v>14059</v>
      </c>
      <c r="B2868" s="5" t="s">
        <v>44</v>
      </c>
      <c r="C2868" s="5">
        <v>5.6</v>
      </c>
    </row>
    <row r="2869" spans="1:3">
      <c r="A2869" s="2" t="s">
        <v>14063</v>
      </c>
      <c r="B2869" s="2" t="s">
        <v>44</v>
      </c>
      <c r="C2869" s="2">
        <v>5.6</v>
      </c>
    </row>
    <row r="2870" spans="1:3">
      <c r="A2870" s="5" t="s">
        <v>14066</v>
      </c>
      <c r="B2870" s="5" t="s">
        <v>44</v>
      </c>
      <c r="C2870" s="5">
        <v>5.6</v>
      </c>
    </row>
    <row r="2871" spans="1:3">
      <c r="A2871" s="2" t="s">
        <v>14069</v>
      </c>
      <c r="B2871" s="2" t="s">
        <v>44</v>
      </c>
      <c r="C2871" s="2">
        <v>5.6</v>
      </c>
    </row>
    <row r="2872" spans="1:3">
      <c r="A2872" s="5" t="s">
        <v>14073</v>
      </c>
      <c r="B2872" s="5" t="s">
        <v>44</v>
      </c>
      <c r="C2872" s="5">
        <v>5.6</v>
      </c>
    </row>
    <row r="2873" spans="1:3">
      <c r="A2873" s="2" t="s">
        <v>14076</v>
      </c>
      <c r="B2873" s="2" t="s">
        <v>44</v>
      </c>
      <c r="C2873" s="2">
        <v>5.6</v>
      </c>
    </row>
    <row r="2874" spans="1:3">
      <c r="A2874" s="5" t="s">
        <v>14080</v>
      </c>
      <c r="B2874" s="5" t="s">
        <v>44</v>
      </c>
      <c r="C2874" s="5">
        <v>5.6</v>
      </c>
    </row>
    <row r="2875" spans="1:3">
      <c r="A2875" s="2" t="s">
        <v>14084</v>
      </c>
      <c r="B2875" s="2" t="s">
        <v>44</v>
      </c>
      <c r="C2875" s="2">
        <v>5.6</v>
      </c>
    </row>
    <row r="2876" spans="1:3">
      <c r="A2876" s="5" t="s">
        <v>14087</v>
      </c>
      <c r="B2876" s="5" t="s">
        <v>44</v>
      </c>
      <c r="C2876" s="5">
        <v>5.6</v>
      </c>
    </row>
    <row r="2877" spans="1:3">
      <c r="A2877" s="2" t="s">
        <v>14090</v>
      </c>
      <c r="B2877" s="2" t="s">
        <v>44</v>
      </c>
      <c r="C2877" s="2">
        <v>5.6</v>
      </c>
    </row>
    <row r="2878" spans="1:3">
      <c r="A2878" s="5" t="s">
        <v>14093</v>
      </c>
      <c r="B2878" s="5" t="s">
        <v>44</v>
      </c>
      <c r="C2878" s="5">
        <v>5.6</v>
      </c>
    </row>
    <row r="2879" spans="1:3">
      <c r="A2879" s="2" t="s">
        <v>14099</v>
      </c>
      <c r="B2879" s="2" t="s">
        <v>44</v>
      </c>
      <c r="C2879" s="2">
        <v>5.6</v>
      </c>
    </row>
    <row r="2880" spans="1:3">
      <c r="A2880" s="5" t="s">
        <v>14103</v>
      </c>
      <c r="B2880" s="5" t="s">
        <v>44</v>
      </c>
      <c r="C2880" s="5">
        <v>5.6</v>
      </c>
    </row>
    <row r="2881" spans="1:3">
      <c r="A2881" s="2" t="s">
        <v>14106</v>
      </c>
      <c r="B2881" s="2" t="s">
        <v>44</v>
      </c>
      <c r="C2881" s="2">
        <v>5.6</v>
      </c>
    </row>
    <row r="2882" spans="1:3">
      <c r="A2882" s="5" t="s">
        <v>14110</v>
      </c>
      <c r="B2882" s="5" t="s">
        <v>44</v>
      </c>
      <c r="C2882" s="5">
        <v>5.6</v>
      </c>
    </row>
    <row r="2883" spans="1:3">
      <c r="A2883" s="2" t="s">
        <v>14113</v>
      </c>
      <c r="B2883" s="2" t="s">
        <v>44</v>
      </c>
      <c r="C2883" s="2">
        <v>5.6</v>
      </c>
    </row>
    <row r="2884" spans="1:3">
      <c r="A2884" s="5" t="s">
        <v>14116</v>
      </c>
      <c r="B2884" s="5" t="s">
        <v>44</v>
      </c>
      <c r="C2884" s="5">
        <v>5.6</v>
      </c>
    </row>
    <row r="2885" spans="1:3">
      <c r="A2885" s="2" t="s">
        <v>14120</v>
      </c>
      <c r="B2885" s="2" t="s">
        <v>44</v>
      </c>
      <c r="C2885" s="2">
        <v>5.6</v>
      </c>
    </row>
    <row r="2886" spans="1:3">
      <c r="A2886" s="5" t="s">
        <v>14125</v>
      </c>
      <c r="B2886" s="5" t="s">
        <v>44</v>
      </c>
      <c r="C2886" s="5">
        <v>5.6</v>
      </c>
    </row>
    <row r="2887" spans="1:3">
      <c r="A2887" s="2" t="s">
        <v>14128</v>
      </c>
      <c r="B2887" s="2" t="s">
        <v>44</v>
      </c>
      <c r="C2887" s="2">
        <v>5.6</v>
      </c>
    </row>
    <row r="2888" spans="1:3">
      <c r="A2888" s="5" t="s">
        <v>14131</v>
      </c>
      <c r="B2888" s="5" t="s">
        <v>44</v>
      </c>
      <c r="C2888" s="5">
        <v>5.6</v>
      </c>
    </row>
    <row r="2889" spans="1:3">
      <c r="A2889" s="2" t="s">
        <v>14134</v>
      </c>
      <c r="B2889" s="2" t="s">
        <v>44</v>
      </c>
      <c r="C2889" s="2">
        <v>5.6</v>
      </c>
    </row>
    <row r="2890" spans="1:3">
      <c r="A2890" s="5" t="s">
        <v>14137</v>
      </c>
      <c r="B2890" s="5" t="s">
        <v>44</v>
      </c>
      <c r="C2890" s="5">
        <v>5.6</v>
      </c>
    </row>
    <row r="2891" spans="1:3">
      <c r="A2891" s="2" t="s">
        <v>14141</v>
      </c>
      <c r="B2891" s="2" t="s">
        <v>44</v>
      </c>
      <c r="C2891" s="2">
        <v>5.6</v>
      </c>
    </row>
    <row r="2892" spans="1:3">
      <c r="A2892" s="5" t="s">
        <v>14145</v>
      </c>
      <c r="B2892" s="5" t="s">
        <v>44</v>
      </c>
      <c r="C2892" s="5">
        <v>5.6</v>
      </c>
    </row>
    <row r="2893" spans="1:3">
      <c r="A2893" s="2" t="s">
        <v>14148</v>
      </c>
      <c r="B2893" s="2" t="s">
        <v>44</v>
      </c>
      <c r="C2893" s="2">
        <v>5.6</v>
      </c>
    </row>
    <row r="2894" spans="1:3">
      <c r="A2894" s="5" t="s">
        <v>14152</v>
      </c>
      <c r="B2894" s="5" t="s">
        <v>44</v>
      </c>
      <c r="C2894" s="5">
        <v>5.6</v>
      </c>
    </row>
    <row r="2895" spans="1:3">
      <c r="A2895" s="2" t="s">
        <v>14155</v>
      </c>
      <c r="B2895" s="2" t="s">
        <v>44</v>
      </c>
      <c r="C2895" s="2">
        <v>5.6</v>
      </c>
    </row>
    <row r="2896" spans="1:3">
      <c r="A2896" s="5" t="s">
        <v>14159</v>
      </c>
      <c r="B2896" s="5" t="s">
        <v>44</v>
      </c>
      <c r="C2896" s="5">
        <v>5.6</v>
      </c>
    </row>
    <row r="2897" spans="1:3">
      <c r="A2897" s="2" t="s">
        <v>14162</v>
      </c>
      <c r="B2897" s="2" t="s">
        <v>44</v>
      </c>
      <c r="C2897" s="2">
        <v>5.6</v>
      </c>
    </row>
    <row r="2898" spans="1:3">
      <c r="A2898" s="5" t="s">
        <v>14165</v>
      </c>
      <c r="B2898" s="5" t="s">
        <v>44</v>
      </c>
      <c r="C2898" s="5">
        <v>5.6</v>
      </c>
    </row>
    <row r="2899" spans="1:3">
      <c r="A2899" s="2" t="s">
        <v>14169</v>
      </c>
      <c r="B2899" s="2" t="s">
        <v>44</v>
      </c>
      <c r="C2899" s="2">
        <v>5.6</v>
      </c>
    </row>
    <row r="2900" spans="1:3">
      <c r="A2900" s="5" t="s">
        <v>14173</v>
      </c>
      <c r="B2900" s="5" t="s">
        <v>44</v>
      </c>
      <c r="C2900" s="5">
        <v>5.6</v>
      </c>
    </row>
    <row r="2901" spans="1:3">
      <c r="A2901" s="2" t="s">
        <v>14177</v>
      </c>
      <c r="B2901" s="2" t="s">
        <v>44</v>
      </c>
      <c r="C2901" s="2">
        <v>5.6</v>
      </c>
    </row>
    <row r="2902" spans="1:3">
      <c r="A2902" s="5" t="s">
        <v>14181</v>
      </c>
      <c r="B2902" s="5" t="s">
        <v>44</v>
      </c>
      <c r="C2902" s="5">
        <v>5.6</v>
      </c>
    </row>
    <row r="2903" spans="1:3">
      <c r="A2903" s="2" t="s">
        <v>14184</v>
      </c>
      <c r="B2903" s="2" t="s">
        <v>44</v>
      </c>
      <c r="C2903" s="2">
        <v>5.6</v>
      </c>
    </row>
    <row r="2904" spans="1:3">
      <c r="A2904" s="5" t="s">
        <v>14189</v>
      </c>
      <c r="B2904" s="5" t="s">
        <v>44</v>
      </c>
      <c r="C2904" s="5">
        <v>5.6</v>
      </c>
    </row>
    <row r="2905" spans="1:3">
      <c r="A2905" s="2" t="s">
        <v>14193</v>
      </c>
      <c r="B2905" s="2" t="s">
        <v>44</v>
      </c>
      <c r="C2905" s="2">
        <v>5.6</v>
      </c>
    </row>
    <row r="2906" spans="1:3">
      <c r="A2906" s="2" t="s">
        <v>14202</v>
      </c>
      <c r="B2906" s="2" t="s">
        <v>44</v>
      </c>
      <c r="C2906" s="2">
        <v>5.6</v>
      </c>
    </row>
    <row r="2907" spans="1:3">
      <c r="A2907" s="5" t="s">
        <v>14206</v>
      </c>
      <c r="B2907" s="5" t="s">
        <v>44</v>
      </c>
      <c r="C2907" s="5">
        <v>5.6</v>
      </c>
    </row>
    <row r="2908" spans="1:3">
      <c r="A2908" s="2" t="s">
        <v>14210</v>
      </c>
      <c r="B2908" s="2" t="s">
        <v>44</v>
      </c>
      <c r="C2908" s="2">
        <v>5.6</v>
      </c>
    </row>
    <row r="2909" spans="1:3">
      <c r="A2909" s="5" t="s">
        <v>14215</v>
      </c>
      <c r="B2909" s="5" t="s">
        <v>44</v>
      </c>
      <c r="C2909" s="5">
        <v>5.6</v>
      </c>
    </row>
    <row r="2910" spans="1:3">
      <c r="A2910" s="2" t="s">
        <v>14219</v>
      </c>
      <c r="B2910" s="2" t="s">
        <v>44</v>
      </c>
      <c r="C2910" s="2">
        <v>5.6</v>
      </c>
    </row>
    <row r="2911" spans="1:3">
      <c r="A2911" s="5" t="s">
        <v>14223</v>
      </c>
      <c r="B2911" s="5" t="s">
        <v>44</v>
      </c>
      <c r="C2911" s="5">
        <v>5.6</v>
      </c>
    </row>
    <row r="2912" spans="1:3">
      <c r="A2912" s="2" t="s">
        <v>14226</v>
      </c>
      <c r="B2912" s="2" t="s">
        <v>44</v>
      </c>
      <c r="C2912" s="2">
        <v>5.6</v>
      </c>
    </row>
    <row r="2913" spans="1:3">
      <c r="A2913" s="5" t="s">
        <v>14177</v>
      </c>
      <c r="B2913" s="5" t="s">
        <v>44</v>
      </c>
      <c r="C2913" s="5">
        <v>5.6</v>
      </c>
    </row>
    <row r="2914" spans="1:3">
      <c r="A2914" s="2" t="s">
        <v>14229</v>
      </c>
      <c r="B2914" s="2" t="s">
        <v>44</v>
      </c>
      <c r="C2914" s="2">
        <v>5.6</v>
      </c>
    </row>
    <row r="2915" spans="1:3">
      <c r="A2915" s="5" t="s">
        <v>14233</v>
      </c>
      <c r="B2915" s="5" t="s">
        <v>44</v>
      </c>
      <c r="C2915" s="5">
        <v>5.6</v>
      </c>
    </row>
    <row r="2916" spans="1:3">
      <c r="A2916" s="2" t="s">
        <v>14238</v>
      </c>
      <c r="B2916" s="2" t="s">
        <v>44</v>
      </c>
      <c r="C2916" s="2">
        <v>5.6</v>
      </c>
    </row>
    <row r="2917" spans="1:3">
      <c r="A2917" s="5" t="s">
        <v>14243</v>
      </c>
      <c r="B2917" s="5" t="s">
        <v>44</v>
      </c>
      <c r="C2917" s="5">
        <v>5.6</v>
      </c>
    </row>
    <row r="2918" spans="1:3">
      <c r="A2918" s="2" t="s">
        <v>14247</v>
      </c>
      <c r="B2918" s="2" t="s">
        <v>44</v>
      </c>
      <c r="C2918" s="2">
        <v>5.6</v>
      </c>
    </row>
    <row r="2919" spans="1:3">
      <c r="A2919" s="5" t="s">
        <v>14251</v>
      </c>
      <c r="B2919" s="5" t="s">
        <v>44</v>
      </c>
      <c r="C2919" s="5">
        <v>5.6</v>
      </c>
    </row>
    <row r="2920" spans="1:3">
      <c r="A2920" s="2" t="s">
        <v>14256</v>
      </c>
      <c r="B2920" s="2" t="s">
        <v>44</v>
      </c>
      <c r="C2920" s="2">
        <v>5.6</v>
      </c>
    </row>
    <row r="2921" spans="1:3">
      <c r="A2921" s="5" t="s">
        <v>14260</v>
      </c>
      <c r="B2921" s="5" t="s">
        <v>44</v>
      </c>
      <c r="C2921" s="5">
        <v>5.6</v>
      </c>
    </row>
    <row r="2922" spans="1:3">
      <c r="A2922" s="2" t="s">
        <v>14264</v>
      </c>
      <c r="B2922" s="2" t="s">
        <v>44</v>
      </c>
      <c r="C2922" s="2">
        <v>5.6</v>
      </c>
    </row>
    <row r="2923" spans="1:3">
      <c r="A2923" s="5" t="s">
        <v>14267</v>
      </c>
      <c r="B2923" s="5" t="s">
        <v>44</v>
      </c>
      <c r="C2923" s="5">
        <v>5.6</v>
      </c>
    </row>
    <row r="2924" spans="1:3">
      <c r="A2924" s="2" t="s">
        <v>14271</v>
      </c>
      <c r="B2924" s="2" t="s">
        <v>44</v>
      </c>
      <c r="C2924" s="2">
        <v>5.6</v>
      </c>
    </row>
    <row r="2925" spans="1:3">
      <c r="A2925" s="5" t="s">
        <v>14275</v>
      </c>
      <c r="B2925" s="5" t="s">
        <v>44</v>
      </c>
      <c r="C2925" s="5">
        <v>5.6</v>
      </c>
    </row>
    <row r="2926" spans="1:3">
      <c r="A2926" s="2" t="s">
        <v>14280</v>
      </c>
      <c r="B2926" s="2" t="s">
        <v>44</v>
      </c>
      <c r="C2926" s="2">
        <v>5.6</v>
      </c>
    </row>
    <row r="2927" spans="1:3">
      <c r="A2927" s="5" t="s">
        <v>14283</v>
      </c>
      <c r="B2927" s="5" t="s">
        <v>44</v>
      </c>
      <c r="C2927" s="5">
        <v>5.6</v>
      </c>
    </row>
    <row r="2928" spans="1:3">
      <c r="A2928" s="2" t="s">
        <v>14289</v>
      </c>
      <c r="B2928" s="2" t="s">
        <v>44</v>
      </c>
      <c r="C2928" s="2">
        <v>5.6</v>
      </c>
    </row>
    <row r="2929" spans="1:3">
      <c r="A2929" s="5" t="s">
        <v>14293</v>
      </c>
      <c r="B2929" s="5" t="s">
        <v>44</v>
      </c>
      <c r="C2929" s="5">
        <v>5.6</v>
      </c>
    </row>
    <row r="2930" spans="1:3">
      <c r="A2930" s="2" t="s">
        <v>14296</v>
      </c>
      <c r="B2930" s="2" t="s">
        <v>44</v>
      </c>
      <c r="C2930" s="2">
        <v>5.6</v>
      </c>
    </row>
    <row r="2931" spans="1:3">
      <c r="A2931" s="5" t="s">
        <v>14300</v>
      </c>
      <c r="B2931" s="5" t="s">
        <v>44</v>
      </c>
      <c r="C2931" s="5">
        <v>5.6</v>
      </c>
    </row>
    <row r="2932" spans="1:3">
      <c r="A2932" s="2" t="s">
        <v>14304</v>
      </c>
      <c r="B2932" s="2" t="s">
        <v>44</v>
      </c>
      <c r="C2932" s="2">
        <v>5.6</v>
      </c>
    </row>
    <row r="2933" spans="1:3">
      <c r="A2933" s="5" t="s">
        <v>14309</v>
      </c>
      <c r="B2933" s="5" t="s">
        <v>44</v>
      </c>
      <c r="C2933" s="5">
        <v>5.6</v>
      </c>
    </row>
    <row r="2934" spans="1:3">
      <c r="A2934" s="2" t="s">
        <v>14313</v>
      </c>
      <c r="B2934" s="2" t="s">
        <v>44</v>
      </c>
      <c r="C2934" s="2">
        <v>5.6</v>
      </c>
    </row>
    <row r="2935" spans="1:3">
      <c r="A2935" s="5" t="s">
        <v>14319</v>
      </c>
      <c r="B2935" s="5" t="s">
        <v>44</v>
      </c>
      <c r="C2935" s="5">
        <v>5.6</v>
      </c>
    </row>
    <row r="2936" spans="1:3">
      <c r="A2936" s="2" t="s">
        <v>14324</v>
      </c>
      <c r="B2936" s="2" t="s">
        <v>44</v>
      </c>
      <c r="C2936" s="2">
        <v>5.6</v>
      </c>
    </row>
    <row r="2937" spans="1:3">
      <c r="A2937" s="5" t="s">
        <v>14328</v>
      </c>
      <c r="B2937" s="5" t="s">
        <v>44</v>
      </c>
      <c r="C2937" s="5">
        <v>5.6</v>
      </c>
    </row>
    <row r="2938" spans="1:3">
      <c r="A2938" s="2" t="s">
        <v>14333</v>
      </c>
      <c r="B2938" s="2" t="s">
        <v>44</v>
      </c>
      <c r="C2938" s="2">
        <v>5.6</v>
      </c>
    </row>
    <row r="2939" spans="1:3">
      <c r="A2939" s="5" t="s">
        <v>14337</v>
      </c>
      <c r="B2939" s="5" t="s">
        <v>44</v>
      </c>
      <c r="C2939" s="5">
        <v>5.6</v>
      </c>
    </row>
    <row r="2940" spans="1:3">
      <c r="A2940" s="2" t="s">
        <v>14341</v>
      </c>
      <c r="B2940" s="2" t="s">
        <v>44</v>
      </c>
      <c r="C2940" s="2">
        <v>5.6</v>
      </c>
    </row>
    <row r="2941" spans="1:3">
      <c r="A2941" s="5" t="s">
        <v>14345</v>
      </c>
      <c r="B2941" s="5" t="s">
        <v>44</v>
      </c>
      <c r="C2941" s="5">
        <v>5.6</v>
      </c>
    </row>
    <row r="2942" spans="1:3">
      <c r="A2942" s="2" t="s">
        <v>14349</v>
      </c>
      <c r="B2942" s="2" t="s">
        <v>44</v>
      </c>
      <c r="C2942" s="2">
        <v>5.6</v>
      </c>
    </row>
    <row r="2943" spans="1:3">
      <c r="A2943" s="5" t="s">
        <v>14354</v>
      </c>
      <c r="B2943" s="5" t="s">
        <v>44</v>
      </c>
      <c r="C2943" s="5">
        <v>5.6</v>
      </c>
    </row>
    <row r="2944" spans="1:3">
      <c r="A2944" s="2" t="s">
        <v>14360</v>
      </c>
      <c r="B2944" s="2" t="s">
        <v>44</v>
      </c>
      <c r="C2944" s="2">
        <v>5.6</v>
      </c>
    </row>
    <row r="2945" spans="1:3">
      <c r="A2945" s="5" t="s">
        <v>14365</v>
      </c>
      <c r="B2945" s="5" t="s">
        <v>44</v>
      </c>
      <c r="C2945" s="5">
        <v>5.6</v>
      </c>
    </row>
    <row r="2946" spans="1:3">
      <c r="A2946" s="2" t="s">
        <v>14372</v>
      </c>
      <c r="B2946" s="2" t="s">
        <v>44</v>
      </c>
      <c r="C2946" s="2">
        <v>5.6</v>
      </c>
    </row>
    <row r="2947" spans="1:3">
      <c r="A2947" s="5" t="s">
        <v>14378</v>
      </c>
      <c r="B2947" s="5" t="s">
        <v>44</v>
      </c>
      <c r="C2947" s="5">
        <v>5.6</v>
      </c>
    </row>
    <row r="2948" spans="1:3">
      <c r="A2948" s="2" t="s">
        <v>14384</v>
      </c>
      <c r="B2948" s="2" t="s">
        <v>44</v>
      </c>
      <c r="C2948" s="2">
        <v>5.6</v>
      </c>
    </row>
    <row r="2949" spans="1:3">
      <c r="A2949" s="5" t="s">
        <v>14390</v>
      </c>
      <c r="B2949" s="5" t="s">
        <v>44</v>
      </c>
      <c r="C2949" s="5">
        <v>5.6</v>
      </c>
    </row>
    <row r="2950" spans="1:3">
      <c r="A2950" s="2" t="s">
        <v>14395</v>
      </c>
      <c r="B2950" s="2" t="s">
        <v>44</v>
      </c>
      <c r="C2950" s="2">
        <v>5.6</v>
      </c>
    </row>
    <row r="2951" spans="1:3">
      <c r="A2951" s="5" t="s">
        <v>14401</v>
      </c>
      <c r="B2951" s="5" t="s">
        <v>44</v>
      </c>
      <c r="C2951" s="5">
        <v>5.6</v>
      </c>
    </row>
    <row r="2952" spans="1:3">
      <c r="A2952" s="2" t="s">
        <v>14406</v>
      </c>
      <c r="B2952" s="2" t="s">
        <v>44</v>
      </c>
      <c r="C2952" s="2">
        <v>5.6</v>
      </c>
    </row>
    <row r="2953" spans="1:3">
      <c r="A2953" s="5" t="s">
        <v>14409</v>
      </c>
      <c r="B2953" s="5" t="s">
        <v>44</v>
      </c>
      <c r="C2953" s="5">
        <v>5.5</v>
      </c>
    </row>
    <row r="2954" spans="1:3">
      <c r="A2954" s="2" t="s">
        <v>14412</v>
      </c>
      <c r="B2954" s="2" t="s">
        <v>44</v>
      </c>
      <c r="C2954" s="2">
        <v>5.5</v>
      </c>
    </row>
    <row r="2955" spans="1:3">
      <c r="A2955" s="5" t="s">
        <v>14416</v>
      </c>
      <c r="B2955" s="5" t="s">
        <v>44</v>
      </c>
      <c r="C2955" s="5">
        <v>5.5</v>
      </c>
    </row>
    <row r="2956" spans="1:3">
      <c r="A2956" s="2" t="s">
        <v>14420</v>
      </c>
      <c r="B2956" s="2" t="s">
        <v>44</v>
      </c>
      <c r="C2956" s="2">
        <v>5.5</v>
      </c>
    </row>
    <row r="2957" spans="1:3">
      <c r="A2957" s="5" t="s">
        <v>14423</v>
      </c>
      <c r="B2957" s="5" t="s">
        <v>44</v>
      </c>
      <c r="C2957" s="5">
        <v>5.5</v>
      </c>
    </row>
    <row r="2958" spans="1:3">
      <c r="A2958" s="2" t="s">
        <v>14429</v>
      </c>
      <c r="B2958" s="2" t="s">
        <v>44</v>
      </c>
      <c r="C2958" s="2">
        <v>5.5</v>
      </c>
    </row>
    <row r="2959" spans="1:3">
      <c r="A2959" s="5" t="s">
        <v>14433</v>
      </c>
      <c r="B2959" s="5" t="s">
        <v>44</v>
      </c>
      <c r="C2959" s="5">
        <v>5.5</v>
      </c>
    </row>
    <row r="2960" spans="1:3">
      <c r="A2960" s="2" t="s">
        <v>14436</v>
      </c>
      <c r="B2960" s="2" t="s">
        <v>44</v>
      </c>
      <c r="C2960" s="2">
        <v>5.5</v>
      </c>
    </row>
    <row r="2961" spans="1:3">
      <c r="A2961" s="5" t="s">
        <v>14439</v>
      </c>
      <c r="B2961" s="5" t="s">
        <v>44</v>
      </c>
      <c r="C2961" s="5">
        <v>5.5</v>
      </c>
    </row>
    <row r="2962" spans="1:3">
      <c r="A2962" s="2" t="s">
        <v>14442</v>
      </c>
      <c r="B2962" s="2" t="s">
        <v>44</v>
      </c>
      <c r="C2962" s="2">
        <v>5.5</v>
      </c>
    </row>
    <row r="2963" spans="1:3">
      <c r="A2963" s="5" t="s">
        <v>14445</v>
      </c>
      <c r="B2963" s="5" t="s">
        <v>44</v>
      </c>
      <c r="C2963" s="5">
        <v>5.5</v>
      </c>
    </row>
    <row r="2964" spans="1:3">
      <c r="A2964" s="2" t="s">
        <v>14449</v>
      </c>
      <c r="B2964" s="2" t="s">
        <v>44</v>
      </c>
      <c r="C2964" s="2">
        <v>5.5</v>
      </c>
    </row>
    <row r="2965" spans="1:3">
      <c r="A2965" s="5" t="s">
        <v>14453</v>
      </c>
      <c r="B2965" s="5" t="s">
        <v>44</v>
      </c>
      <c r="C2965" s="5">
        <v>5.5</v>
      </c>
    </row>
    <row r="2966" spans="1:3">
      <c r="A2966" s="2" t="s">
        <v>14457</v>
      </c>
      <c r="B2966" s="2" t="s">
        <v>44</v>
      </c>
      <c r="C2966" s="2">
        <v>5.5</v>
      </c>
    </row>
    <row r="2967" spans="1:3">
      <c r="A2967" s="5" t="s">
        <v>14460</v>
      </c>
      <c r="B2967" s="5" t="s">
        <v>44</v>
      </c>
      <c r="C2967" s="5">
        <v>5.5</v>
      </c>
    </row>
    <row r="2968" spans="1:3">
      <c r="A2968" s="2" t="s">
        <v>14464</v>
      </c>
      <c r="B2968" s="2" t="s">
        <v>44</v>
      </c>
      <c r="C2968" s="2">
        <v>5.5</v>
      </c>
    </row>
    <row r="2969" spans="1:3">
      <c r="A2969" s="5" t="s">
        <v>14467</v>
      </c>
      <c r="B2969" s="5" t="s">
        <v>44</v>
      </c>
      <c r="C2969" s="5">
        <v>5.5</v>
      </c>
    </row>
    <row r="2970" spans="1:3">
      <c r="A2970" s="2" t="s">
        <v>14471</v>
      </c>
      <c r="B2970" s="2" t="s">
        <v>44</v>
      </c>
      <c r="C2970" s="2">
        <v>5.5</v>
      </c>
    </row>
    <row r="2971" spans="1:3">
      <c r="A2971" s="5" t="s">
        <v>14475</v>
      </c>
      <c r="B2971" s="5" t="s">
        <v>44</v>
      </c>
      <c r="C2971" s="5">
        <v>5.5</v>
      </c>
    </row>
    <row r="2972" spans="1:3">
      <c r="A2972" s="2" t="s">
        <v>14478</v>
      </c>
      <c r="B2972" s="2" t="s">
        <v>44</v>
      </c>
      <c r="C2972" s="2">
        <v>5.5</v>
      </c>
    </row>
    <row r="2973" spans="1:3">
      <c r="A2973" s="5" t="s">
        <v>14481</v>
      </c>
      <c r="B2973" s="5" t="s">
        <v>44</v>
      </c>
      <c r="C2973" s="5">
        <v>5.5</v>
      </c>
    </row>
    <row r="2974" spans="1:3">
      <c r="A2974" s="2" t="s">
        <v>14484</v>
      </c>
      <c r="B2974" s="2" t="s">
        <v>44</v>
      </c>
      <c r="C2974" s="2">
        <v>5.5</v>
      </c>
    </row>
    <row r="2975" spans="1:3">
      <c r="A2975" s="5" t="s">
        <v>14488</v>
      </c>
      <c r="B2975" s="5" t="s">
        <v>44</v>
      </c>
      <c r="C2975" s="5">
        <v>5.5</v>
      </c>
    </row>
    <row r="2976" spans="1:3">
      <c r="A2976" s="2" t="s">
        <v>14492</v>
      </c>
      <c r="B2976" s="2" t="s">
        <v>44</v>
      </c>
      <c r="C2976" s="2">
        <v>5.5</v>
      </c>
    </row>
    <row r="2977" spans="1:3">
      <c r="A2977" s="5" t="s">
        <v>14496</v>
      </c>
      <c r="B2977" s="5" t="s">
        <v>44</v>
      </c>
      <c r="C2977" s="5">
        <v>5.5</v>
      </c>
    </row>
    <row r="2978" spans="1:3">
      <c r="A2978" s="2" t="s">
        <v>14500</v>
      </c>
      <c r="B2978" s="2" t="s">
        <v>44</v>
      </c>
      <c r="C2978" s="2">
        <v>5.5</v>
      </c>
    </row>
    <row r="2979" spans="1:3">
      <c r="A2979" s="5" t="s">
        <v>14505</v>
      </c>
      <c r="B2979" s="5" t="s">
        <v>44</v>
      </c>
      <c r="C2979" s="5">
        <v>5.5</v>
      </c>
    </row>
    <row r="2980" spans="1:3">
      <c r="A2980" s="2" t="s">
        <v>14509</v>
      </c>
      <c r="B2980" s="2" t="s">
        <v>44</v>
      </c>
      <c r="C2980" s="2">
        <v>5.5</v>
      </c>
    </row>
    <row r="2981" spans="1:3">
      <c r="A2981" s="5" t="s">
        <v>14513</v>
      </c>
      <c r="B2981" s="5" t="s">
        <v>44</v>
      </c>
      <c r="C2981" s="5">
        <v>5.5</v>
      </c>
    </row>
    <row r="2982" spans="1:3">
      <c r="A2982" s="2" t="s">
        <v>14516</v>
      </c>
      <c r="B2982" s="2" t="s">
        <v>44</v>
      </c>
      <c r="C2982" s="2">
        <v>5.5</v>
      </c>
    </row>
    <row r="2983" spans="1:3">
      <c r="A2983" s="5" t="s">
        <v>14520</v>
      </c>
      <c r="B2983" s="5" t="s">
        <v>44</v>
      </c>
      <c r="C2983" s="5">
        <v>5.5</v>
      </c>
    </row>
    <row r="2984" spans="1:3">
      <c r="A2984" s="2" t="s">
        <v>14523</v>
      </c>
      <c r="B2984" s="2" t="s">
        <v>44</v>
      </c>
      <c r="C2984" s="2">
        <v>5.5</v>
      </c>
    </row>
    <row r="2985" spans="1:3">
      <c r="A2985" s="5" t="s">
        <v>14526</v>
      </c>
      <c r="B2985" s="5" t="s">
        <v>44</v>
      </c>
      <c r="C2985" s="5">
        <v>5.5</v>
      </c>
    </row>
    <row r="2986" spans="1:3">
      <c r="A2986" s="2" t="s">
        <v>14529</v>
      </c>
      <c r="B2986" s="2" t="s">
        <v>44</v>
      </c>
      <c r="C2986" s="2">
        <v>5.5</v>
      </c>
    </row>
    <row r="2987" spans="1:3">
      <c r="A2987" s="5" t="s">
        <v>14533</v>
      </c>
      <c r="B2987" s="5" t="s">
        <v>44</v>
      </c>
      <c r="C2987" s="5">
        <v>5.5</v>
      </c>
    </row>
    <row r="2988" spans="1:3">
      <c r="A2988" s="2" t="s">
        <v>14537</v>
      </c>
      <c r="B2988" s="2" t="s">
        <v>44</v>
      </c>
      <c r="C2988" s="2">
        <v>5.5</v>
      </c>
    </row>
    <row r="2989" spans="1:3">
      <c r="A2989" s="5" t="s">
        <v>14416</v>
      </c>
      <c r="B2989" s="5" t="s">
        <v>44</v>
      </c>
      <c r="C2989" s="5">
        <v>5.5</v>
      </c>
    </row>
    <row r="2990" spans="1:3">
      <c r="A2990" s="2" t="s">
        <v>14540</v>
      </c>
      <c r="B2990" s="2" t="s">
        <v>44</v>
      </c>
      <c r="C2990" s="2">
        <v>5.5</v>
      </c>
    </row>
    <row r="2991" spans="1:3">
      <c r="A2991" s="5" t="s">
        <v>14544</v>
      </c>
      <c r="B2991" s="5" t="s">
        <v>44</v>
      </c>
      <c r="C2991" s="5">
        <v>5.5</v>
      </c>
    </row>
    <row r="2992" spans="1:3">
      <c r="A2992" s="2" t="s">
        <v>14547</v>
      </c>
      <c r="B2992" s="2" t="s">
        <v>44</v>
      </c>
      <c r="C2992" s="2">
        <v>5.5</v>
      </c>
    </row>
    <row r="2993" spans="1:3">
      <c r="A2993" s="5" t="s">
        <v>14550</v>
      </c>
      <c r="B2993" s="5" t="s">
        <v>44</v>
      </c>
      <c r="C2993" s="5">
        <v>5.5</v>
      </c>
    </row>
    <row r="2994" spans="1:3">
      <c r="A2994" s="2" t="s">
        <v>14553</v>
      </c>
      <c r="B2994" s="2" t="s">
        <v>44</v>
      </c>
      <c r="C2994" s="2">
        <v>5.5</v>
      </c>
    </row>
    <row r="2995" spans="1:3">
      <c r="A2995" s="5" t="s">
        <v>14558</v>
      </c>
      <c r="B2995" s="5" t="s">
        <v>44</v>
      </c>
      <c r="C2995" s="5">
        <v>5.5</v>
      </c>
    </row>
    <row r="2996" spans="1:3">
      <c r="A2996" s="2" t="s">
        <v>14562</v>
      </c>
      <c r="B2996" s="2" t="s">
        <v>44</v>
      </c>
      <c r="C2996" s="2">
        <v>5.5</v>
      </c>
    </row>
    <row r="2997" spans="1:3">
      <c r="A2997" s="5" t="s">
        <v>14565</v>
      </c>
      <c r="B2997" s="5" t="s">
        <v>44</v>
      </c>
      <c r="C2997" s="5">
        <v>5.5</v>
      </c>
    </row>
    <row r="2998" spans="1:3">
      <c r="A2998" s="2" t="s">
        <v>14569</v>
      </c>
      <c r="B2998" s="2" t="s">
        <v>44</v>
      </c>
      <c r="C2998" s="2">
        <v>5.5</v>
      </c>
    </row>
    <row r="2999" spans="1:3">
      <c r="A2999" s="5" t="s">
        <v>14573</v>
      </c>
      <c r="B2999" s="5" t="s">
        <v>44</v>
      </c>
      <c r="C2999" s="5">
        <v>5.5</v>
      </c>
    </row>
    <row r="3000" spans="1:3">
      <c r="A3000" s="2" t="s">
        <v>14578</v>
      </c>
      <c r="B3000" s="2" t="s">
        <v>44</v>
      </c>
      <c r="C3000" s="2">
        <v>5.5</v>
      </c>
    </row>
    <row r="3001" spans="1:3">
      <c r="A3001" s="5" t="s">
        <v>14583</v>
      </c>
      <c r="B3001" s="5" t="s">
        <v>44</v>
      </c>
      <c r="C3001" s="5">
        <v>5.5</v>
      </c>
    </row>
    <row r="3002" spans="1:3">
      <c r="A3002" s="2" t="s">
        <v>14586</v>
      </c>
      <c r="B3002" s="2" t="s">
        <v>44</v>
      </c>
      <c r="C3002" s="2">
        <v>5.5</v>
      </c>
    </row>
    <row r="3003" spans="1:3">
      <c r="A3003" s="5" t="s">
        <v>14591</v>
      </c>
      <c r="B3003" s="5" t="s">
        <v>44</v>
      </c>
      <c r="C3003" s="5">
        <v>5.5</v>
      </c>
    </row>
    <row r="3004" spans="1:3">
      <c r="A3004" s="2" t="s">
        <v>14595</v>
      </c>
      <c r="B3004" s="2" t="s">
        <v>44</v>
      </c>
      <c r="C3004" s="2">
        <v>5.5</v>
      </c>
    </row>
    <row r="3005" spans="1:3">
      <c r="A3005" s="5" t="s">
        <v>14598</v>
      </c>
      <c r="B3005" s="5" t="s">
        <v>44</v>
      </c>
      <c r="C3005" s="5">
        <v>5.5</v>
      </c>
    </row>
    <row r="3006" spans="1:3">
      <c r="A3006" s="2" t="s">
        <v>14603</v>
      </c>
      <c r="B3006" s="2" t="s">
        <v>44</v>
      </c>
      <c r="C3006" s="2">
        <v>5.5</v>
      </c>
    </row>
    <row r="3007" spans="1:3">
      <c r="A3007" s="5" t="s">
        <v>14608</v>
      </c>
      <c r="B3007" s="5" t="s">
        <v>44</v>
      </c>
      <c r="C3007" s="5">
        <v>5.5</v>
      </c>
    </row>
    <row r="3008" spans="1:3">
      <c r="A3008" s="2" t="s">
        <v>14613</v>
      </c>
      <c r="B3008" s="2" t="s">
        <v>44</v>
      </c>
      <c r="C3008" s="2">
        <v>5.5</v>
      </c>
    </row>
    <row r="3009" spans="1:3">
      <c r="A3009" s="5" t="s">
        <v>14618</v>
      </c>
      <c r="B3009" s="5" t="s">
        <v>44</v>
      </c>
      <c r="C3009" s="5">
        <v>5.5</v>
      </c>
    </row>
    <row r="3010" spans="1:3">
      <c r="A3010" s="2" t="s">
        <v>14623</v>
      </c>
      <c r="B3010" s="2" t="s">
        <v>44</v>
      </c>
      <c r="C3010" s="2">
        <v>5.5</v>
      </c>
    </row>
    <row r="3011" spans="1:3">
      <c r="A3011" s="5" t="s">
        <v>14628</v>
      </c>
      <c r="B3011" s="5" t="s">
        <v>44</v>
      </c>
      <c r="C3011" s="5">
        <v>5.5</v>
      </c>
    </row>
    <row r="3012" spans="1:3">
      <c r="A3012" s="2" t="s">
        <v>14632</v>
      </c>
      <c r="B3012" s="2" t="s">
        <v>44</v>
      </c>
      <c r="C3012" s="2">
        <v>5.5</v>
      </c>
    </row>
    <row r="3013" spans="1:3">
      <c r="A3013" s="5" t="s">
        <v>14635</v>
      </c>
      <c r="B3013" s="5" t="s">
        <v>44</v>
      </c>
      <c r="C3013" s="5">
        <v>5.5</v>
      </c>
    </row>
    <row r="3014" spans="1:3">
      <c r="A3014" s="2" t="s">
        <v>14638</v>
      </c>
      <c r="B3014" s="2" t="s">
        <v>44</v>
      </c>
      <c r="C3014" s="2">
        <v>5.5</v>
      </c>
    </row>
    <row r="3015" spans="1:3">
      <c r="A3015" s="5" t="s">
        <v>14642</v>
      </c>
      <c r="B3015" s="5" t="s">
        <v>44</v>
      </c>
      <c r="C3015" s="5">
        <v>5.5</v>
      </c>
    </row>
    <row r="3016" spans="1:3">
      <c r="A3016" s="2" t="s">
        <v>14646</v>
      </c>
      <c r="B3016" s="2" t="s">
        <v>44</v>
      </c>
      <c r="C3016" s="2">
        <v>5.5</v>
      </c>
    </row>
    <row r="3017" spans="1:3">
      <c r="A3017" s="5" t="s">
        <v>14650</v>
      </c>
      <c r="B3017" s="5" t="s">
        <v>44</v>
      </c>
      <c r="C3017" s="5">
        <v>5.5</v>
      </c>
    </row>
    <row r="3018" spans="1:3">
      <c r="A3018" s="2" t="s">
        <v>14654</v>
      </c>
      <c r="B3018" s="2" t="s">
        <v>44</v>
      </c>
      <c r="C3018" s="2">
        <v>5.5</v>
      </c>
    </row>
    <row r="3019" spans="1:3">
      <c r="A3019" s="5" t="s">
        <v>14659</v>
      </c>
      <c r="B3019" s="5" t="s">
        <v>44</v>
      </c>
      <c r="C3019" s="5">
        <v>5.5</v>
      </c>
    </row>
    <row r="3020" spans="1:3">
      <c r="A3020" s="2" t="s">
        <v>14663</v>
      </c>
      <c r="B3020" s="2" t="s">
        <v>44</v>
      </c>
      <c r="C3020" s="2">
        <v>5.5</v>
      </c>
    </row>
    <row r="3021" spans="1:3">
      <c r="A3021" s="5" t="s">
        <v>14667</v>
      </c>
      <c r="B3021" s="5" t="s">
        <v>44</v>
      </c>
      <c r="C3021" s="5">
        <v>5.5</v>
      </c>
    </row>
    <row r="3022" spans="1:3">
      <c r="A3022" s="2" t="s">
        <v>14670</v>
      </c>
      <c r="B3022" s="2" t="s">
        <v>44</v>
      </c>
      <c r="C3022" s="2">
        <v>5.5</v>
      </c>
    </row>
    <row r="3023" spans="1:3">
      <c r="A3023" s="2" t="s">
        <v>14679</v>
      </c>
      <c r="B3023" s="2" t="s">
        <v>44</v>
      </c>
      <c r="C3023" s="2">
        <v>5.5</v>
      </c>
    </row>
    <row r="3024" spans="1:3">
      <c r="A3024" s="5" t="s">
        <v>14453</v>
      </c>
      <c r="B3024" s="5" t="s">
        <v>44</v>
      </c>
      <c r="C3024" s="5">
        <v>5.5</v>
      </c>
    </row>
    <row r="3025" spans="1:3">
      <c r="A3025" s="2" t="s">
        <v>14685</v>
      </c>
      <c r="B3025" s="2" t="s">
        <v>44</v>
      </c>
      <c r="C3025" s="2">
        <v>5.5</v>
      </c>
    </row>
    <row r="3026" spans="1:3">
      <c r="A3026" s="5" t="s">
        <v>14690</v>
      </c>
      <c r="B3026" s="5" t="s">
        <v>44</v>
      </c>
      <c r="C3026" s="5">
        <v>5.5</v>
      </c>
    </row>
    <row r="3027" spans="1:3">
      <c r="A3027" s="2" t="s">
        <v>14695</v>
      </c>
      <c r="B3027" s="2" t="s">
        <v>44</v>
      </c>
      <c r="C3027" s="2">
        <v>5.5</v>
      </c>
    </row>
    <row r="3028" spans="1:3">
      <c r="A3028" s="5" t="s">
        <v>14700</v>
      </c>
      <c r="B3028" s="5" t="s">
        <v>44</v>
      </c>
      <c r="C3028" s="5">
        <v>5.5</v>
      </c>
    </row>
    <row r="3029" spans="1:3">
      <c r="A3029" s="2" t="s">
        <v>14703</v>
      </c>
      <c r="B3029" s="2" t="s">
        <v>44</v>
      </c>
      <c r="C3029" s="2">
        <v>5.4</v>
      </c>
    </row>
    <row r="3030" spans="1:3">
      <c r="A3030" s="5" t="s">
        <v>14706</v>
      </c>
      <c r="B3030" s="5" t="s">
        <v>44</v>
      </c>
      <c r="C3030" s="5">
        <v>5.4</v>
      </c>
    </row>
    <row r="3031" spans="1:3">
      <c r="A3031" s="2" t="s">
        <v>14710</v>
      </c>
      <c r="B3031" s="2" t="s">
        <v>44</v>
      </c>
      <c r="C3031" s="2">
        <v>5.4</v>
      </c>
    </row>
    <row r="3032" spans="1:3">
      <c r="A3032" s="5" t="s">
        <v>14713</v>
      </c>
      <c r="B3032" s="5" t="s">
        <v>44</v>
      </c>
      <c r="C3032" s="5">
        <v>5.4</v>
      </c>
    </row>
    <row r="3033" spans="1:3">
      <c r="A3033" s="2" t="s">
        <v>14718</v>
      </c>
      <c r="B3033" s="2" t="s">
        <v>44</v>
      </c>
      <c r="C3033" s="2">
        <v>5.4</v>
      </c>
    </row>
    <row r="3034" spans="1:3">
      <c r="A3034" s="5" t="s">
        <v>14722</v>
      </c>
      <c r="B3034" s="5" t="s">
        <v>44</v>
      </c>
      <c r="C3034" s="5">
        <v>5.4</v>
      </c>
    </row>
    <row r="3035" spans="1:3">
      <c r="A3035" s="2" t="s">
        <v>14727</v>
      </c>
      <c r="B3035" s="2" t="s">
        <v>44</v>
      </c>
      <c r="C3035" s="2">
        <v>5.4</v>
      </c>
    </row>
    <row r="3036" spans="1:3">
      <c r="A3036" s="5" t="s">
        <v>14730</v>
      </c>
      <c r="B3036" s="5" t="s">
        <v>44</v>
      </c>
      <c r="C3036" s="5">
        <v>5.4</v>
      </c>
    </row>
    <row r="3037" spans="1:3">
      <c r="A3037" s="2" t="s">
        <v>14733</v>
      </c>
      <c r="B3037" s="2" t="s">
        <v>44</v>
      </c>
      <c r="C3037" s="2">
        <v>5.4</v>
      </c>
    </row>
    <row r="3038" spans="1:3">
      <c r="A3038" s="5" t="s">
        <v>14736</v>
      </c>
      <c r="B3038" s="5" t="s">
        <v>44</v>
      </c>
      <c r="C3038" s="5">
        <v>5.4</v>
      </c>
    </row>
    <row r="3039" spans="1:3">
      <c r="A3039" s="2" t="s">
        <v>14740</v>
      </c>
      <c r="B3039" s="2" t="s">
        <v>44</v>
      </c>
      <c r="C3039" s="2">
        <v>5.4</v>
      </c>
    </row>
    <row r="3040" spans="1:3">
      <c r="A3040" s="5" t="s">
        <v>14743</v>
      </c>
      <c r="B3040" s="5" t="s">
        <v>44</v>
      </c>
      <c r="C3040" s="5">
        <v>5.4</v>
      </c>
    </row>
    <row r="3041" spans="1:3">
      <c r="A3041" s="2" t="s">
        <v>14746</v>
      </c>
      <c r="B3041" s="2" t="s">
        <v>44</v>
      </c>
      <c r="C3041" s="2">
        <v>5.4</v>
      </c>
    </row>
    <row r="3042" spans="1:3">
      <c r="A3042" s="5" t="s">
        <v>14750</v>
      </c>
      <c r="B3042" s="5" t="s">
        <v>44</v>
      </c>
      <c r="C3042" s="5">
        <v>5.4</v>
      </c>
    </row>
    <row r="3043" spans="1:3">
      <c r="A3043" s="2" t="s">
        <v>14754</v>
      </c>
      <c r="B3043" s="2" t="s">
        <v>44</v>
      </c>
      <c r="C3043" s="2">
        <v>5.4</v>
      </c>
    </row>
    <row r="3044" spans="1:3">
      <c r="A3044" s="5" t="s">
        <v>14758</v>
      </c>
      <c r="B3044" s="5" t="s">
        <v>44</v>
      </c>
      <c r="C3044" s="5">
        <v>5.4</v>
      </c>
    </row>
    <row r="3045" spans="1:3">
      <c r="A3045" s="2" t="s">
        <v>14762</v>
      </c>
      <c r="B3045" s="2" t="s">
        <v>44</v>
      </c>
      <c r="C3045" s="2">
        <v>5.4</v>
      </c>
    </row>
    <row r="3046" spans="1:3">
      <c r="A3046" s="5" t="s">
        <v>14765</v>
      </c>
      <c r="B3046" s="5" t="s">
        <v>44</v>
      </c>
      <c r="C3046" s="5">
        <v>5.4</v>
      </c>
    </row>
    <row r="3047" spans="1:3">
      <c r="A3047" s="2" t="s">
        <v>14769</v>
      </c>
      <c r="B3047" s="2" t="s">
        <v>44</v>
      </c>
      <c r="C3047" s="2">
        <v>5.4</v>
      </c>
    </row>
    <row r="3048" spans="1:3">
      <c r="A3048" s="5" t="s">
        <v>14775</v>
      </c>
      <c r="B3048" s="5" t="s">
        <v>44</v>
      </c>
      <c r="C3048" s="5">
        <v>5.4</v>
      </c>
    </row>
    <row r="3049" spans="1:3">
      <c r="A3049" s="2" t="s">
        <v>14778</v>
      </c>
      <c r="B3049" s="2" t="s">
        <v>44</v>
      </c>
      <c r="C3049" s="2">
        <v>5.4</v>
      </c>
    </row>
    <row r="3050" spans="1:3">
      <c r="A3050" s="5" t="s">
        <v>14781</v>
      </c>
      <c r="B3050" s="5" t="s">
        <v>44</v>
      </c>
      <c r="C3050" s="5">
        <v>5.4</v>
      </c>
    </row>
    <row r="3051" spans="1:3">
      <c r="A3051" s="2" t="s">
        <v>14785</v>
      </c>
      <c r="B3051" s="2" t="s">
        <v>44</v>
      </c>
      <c r="C3051" s="2">
        <v>5.4</v>
      </c>
    </row>
    <row r="3052" spans="1:3">
      <c r="A3052" s="5" t="s">
        <v>14792</v>
      </c>
      <c r="B3052" s="5" t="s">
        <v>44</v>
      </c>
      <c r="C3052" s="5">
        <v>5.4</v>
      </c>
    </row>
    <row r="3053" spans="1:3">
      <c r="A3053" s="2" t="s">
        <v>14797</v>
      </c>
      <c r="B3053" s="2" t="s">
        <v>44</v>
      </c>
      <c r="C3053" s="2">
        <v>5.4</v>
      </c>
    </row>
    <row r="3054" spans="1:3">
      <c r="A3054" s="5" t="s">
        <v>14802</v>
      </c>
      <c r="B3054" s="5" t="s">
        <v>44</v>
      </c>
      <c r="C3054" s="5">
        <v>5.4</v>
      </c>
    </row>
    <row r="3055" spans="1:3">
      <c r="A3055" s="2" t="s">
        <v>14805</v>
      </c>
      <c r="B3055" s="2" t="s">
        <v>44</v>
      </c>
      <c r="C3055" s="2">
        <v>5.4</v>
      </c>
    </row>
    <row r="3056" spans="1:3">
      <c r="A3056" s="5" t="s">
        <v>14808</v>
      </c>
      <c r="B3056" s="5" t="s">
        <v>44</v>
      </c>
      <c r="C3056" s="5">
        <v>5.4</v>
      </c>
    </row>
    <row r="3057" spans="1:3">
      <c r="A3057" s="2" t="s">
        <v>14811</v>
      </c>
      <c r="B3057" s="2" t="s">
        <v>44</v>
      </c>
      <c r="C3057" s="2">
        <v>5.4</v>
      </c>
    </row>
    <row r="3058" spans="1:3">
      <c r="A3058" s="5" t="s">
        <v>14814</v>
      </c>
      <c r="B3058" s="5" t="s">
        <v>44</v>
      </c>
      <c r="C3058" s="5">
        <v>5.4</v>
      </c>
    </row>
    <row r="3059" spans="1:3">
      <c r="A3059" s="2" t="s">
        <v>14817</v>
      </c>
      <c r="B3059" s="2" t="s">
        <v>44</v>
      </c>
      <c r="C3059" s="2">
        <v>5.4</v>
      </c>
    </row>
    <row r="3060" spans="1:3">
      <c r="A3060" s="5" t="s">
        <v>14820</v>
      </c>
      <c r="B3060" s="5" t="s">
        <v>44</v>
      </c>
      <c r="C3060" s="5">
        <v>5.4</v>
      </c>
    </row>
    <row r="3061" spans="1:3">
      <c r="A3061" s="2" t="s">
        <v>14825</v>
      </c>
      <c r="B3061" s="2" t="s">
        <v>44</v>
      </c>
      <c r="C3061" s="2">
        <v>5.4</v>
      </c>
    </row>
    <row r="3062" spans="1:3">
      <c r="A3062" s="5" t="s">
        <v>14828</v>
      </c>
      <c r="B3062" s="5" t="s">
        <v>44</v>
      </c>
      <c r="C3062" s="5">
        <v>5.4</v>
      </c>
    </row>
    <row r="3063" spans="1:3">
      <c r="A3063" s="2" t="s">
        <v>14831</v>
      </c>
      <c r="B3063" s="2" t="s">
        <v>44</v>
      </c>
      <c r="C3063" s="2">
        <v>5.4</v>
      </c>
    </row>
    <row r="3064" spans="1:3">
      <c r="A3064" s="5" t="s">
        <v>14835</v>
      </c>
      <c r="B3064" s="5" t="s">
        <v>44</v>
      </c>
      <c r="C3064" s="5">
        <v>5.4</v>
      </c>
    </row>
    <row r="3065" spans="1:3">
      <c r="A3065" s="2" t="s">
        <v>14839</v>
      </c>
      <c r="B3065" s="2" t="s">
        <v>44</v>
      </c>
      <c r="C3065" s="2">
        <v>5.4</v>
      </c>
    </row>
    <row r="3066" spans="1:3">
      <c r="A3066" s="5" t="s">
        <v>14842</v>
      </c>
      <c r="B3066" s="5" t="s">
        <v>44</v>
      </c>
      <c r="C3066" s="5">
        <v>5.4</v>
      </c>
    </row>
    <row r="3067" spans="1:3">
      <c r="A3067" s="2" t="s">
        <v>14846</v>
      </c>
      <c r="B3067" s="2" t="s">
        <v>44</v>
      </c>
      <c r="C3067" s="2">
        <v>5.4</v>
      </c>
    </row>
    <row r="3068" spans="1:3">
      <c r="A3068" s="5" t="s">
        <v>14850</v>
      </c>
      <c r="B3068" s="5" t="s">
        <v>44</v>
      </c>
      <c r="C3068" s="5">
        <v>5.4</v>
      </c>
    </row>
    <row r="3069" spans="1:3">
      <c r="A3069" s="2" t="s">
        <v>14853</v>
      </c>
      <c r="B3069" s="2" t="s">
        <v>44</v>
      </c>
      <c r="C3069" s="2">
        <v>5.4</v>
      </c>
    </row>
    <row r="3070" spans="1:3">
      <c r="A3070" s="5" t="s">
        <v>14859</v>
      </c>
      <c r="B3070" s="5" t="s">
        <v>44</v>
      </c>
      <c r="C3070" s="5">
        <v>5.4</v>
      </c>
    </row>
    <row r="3071" spans="1:3">
      <c r="A3071" s="2" t="s">
        <v>14863</v>
      </c>
      <c r="B3071" s="2" t="s">
        <v>44</v>
      </c>
      <c r="C3071" s="2">
        <v>5.4</v>
      </c>
    </row>
    <row r="3072" spans="1:3">
      <c r="A3072" s="5" t="s">
        <v>14866</v>
      </c>
      <c r="B3072" s="5" t="s">
        <v>44</v>
      </c>
      <c r="C3072" s="5">
        <v>5.4</v>
      </c>
    </row>
    <row r="3073" spans="1:3">
      <c r="A3073" s="2" t="s">
        <v>14871</v>
      </c>
      <c r="B3073" s="2" t="s">
        <v>44</v>
      </c>
      <c r="C3073" s="2">
        <v>5.4</v>
      </c>
    </row>
    <row r="3074" spans="1:3">
      <c r="A3074" s="5" t="s">
        <v>14875</v>
      </c>
      <c r="B3074" s="5" t="s">
        <v>44</v>
      </c>
      <c r="C3074" s="5">
        <v>5.4</v>
      </c>
    </row>
    <row r="3075" spans="1:3">
      <c r="A3075" s="2" t="s">
        <v>14879</v>
      </c>
      <c r="B3075" s="2" t="s">
        <v>44</v>
      </c>
      <c r="C3075" s="2">
        <v>5.4</v>
      </c>
    </row>
    <row r="3076" spans="1:3">
      <c r="A3076" s="5" t="s">
        <v>14884</v>
      </c>
      <c r="B3076" s="5" t="s">
        <v>44</v>
      </c>
      <c r="C3076" s="5">
        <v>5.4</v>
      </c>
    </row>
    <row r="3077" spans="1:3">
      <c r="A3077" s="2" t="s">
        <v>14890</v>
      </c>
      <c r="B3077" s="2" t="s">
        <v>44</v>
      </c>
      <c r="C3077" s="2">
        <v>5.4</v>
      </c>
    </row>
    <row r="3078" spans="1:3">
      <c r="A3078" s="5" t="s">
        <v>14895</v>
      </c>
      <c r="B3078" s="5" t="s">
        <v>44</v>
      </c>
      <c r="C3078" s="5">
        <v>5.4</v>
      </c>
    </row>
    <row r="3079" spans="1:3">
      <c r="A3079" s="2" t="s">
        <v>14898</v>
      </c>
      <c r="B3079" s="2" t="s">
        <v>44</v>
      </c>
      <c r="C3079" s="2">
        <v>5.4</v>
      </c>
    </row>
    <row r="3080" spans="1:3">
      <c r="A3080" s="5" t="s">
        <v>14808</v>
      </c>
      <c r="B3080" s="5" t="s">
        <v>44</v>
      </c>
      <c r="C3080" s="5">
        <v>5.4</v>
      </c>
    </row>
    <row r="3081" spans="1:3">
      <c r="A3081" s="2" t="s">
        <v>14901</v>
      </c>
      <c r="B3081" s="2" t="s">
        <v>44</v>
      </c>
      <c r="C3081" s="2">
        <v>5.4</v>
      </c>
    </row>
    <row r="3082" spans="1:3">
      <c r="A3082" s="5" t="s">
        <v>14905</v>
      </c>
      <c r="B3082" s="5" t="s">
        <v>44</v>
      </c>
      <c r="C3082" s="5">
        <v>5.4</v>
      </c>
    </row>
    <row r="3083" spans="1:3">
      <c r="A3083" s="2" t="s">
        <v>14910</v>
      </c>
      <c r="B3083" s="2" t="s">
        <v>44</v>
      </c>
      <c r="C3083" s="2">
        <v>5.4</v>
      </c>
    </row>
    <row r="3084" spans="1:3">
      <c r="A3084" s="5" t="s">
        <v>14917</v>
      </c>
      <c r="B3084" s="5" t="s">
        <v>44</v>
      </c>
      <c r="C3084" s="5">
        <v>5.4</v>
      </c>
    </row>
    <row r="3085" spans="1:3">
      <c r="A3085" s="2" t="s">
        <v>14921</v>
      </c>
      <c r="B3085" s="2" t="s">
        <v>44</v>
      </c>
      <c r="C3085" s="2">
        <v>5.4</v>
      </c>
    </row>
    <row r="3086" spans="1:3">
      <c r="A3086" s="5" t="s">
        <v>14926</v>
      </c>
      <c r="B3086" s="5" t="s">
        <v>44</v>
      </c>
      <c r="C3086" s="5">
        <v>5.4</v>
      </c>
    </row>
    <row r="3087" spans="1:3">
      <c r="A3087" s="2" t="s">
        <v>14930</v>
      </c>
      <c r="B3087" s="2" t="s">
        <v>44</v>
      </c>
      <c r="C3087" s="2">
        <v>5.4</v>
      </c>
    </row>
    <row r="3088" spans="1:3">
      <c r="A3088" s="5" t="s">
        <v>14933</v>
      </c>
      <c r="B3088" s="5" t="s">
        <v>44</v>
      </c>
      <c r="C3088" s="5">
        <v>5.4</v>
      </c>
    </row>
    <row r="3089" spans="1:3">
      <c r="A3089" s="2" t="s">
        <v>14939</v>
      </c>
      <c r="B3089" s="2" t="s">
        <v>44</v>
      </c>
      <c r="C3089" s="2">
        <v>5.4</v>
      </c>
    </row>
    <row r="3090" spans="1:3">
      <c r="A3090" s="5" t="s">
        <v>14945</v>
      </c>
      <c r="B3090" s="5" t="s">
        <v>44</v>
      </c>
      <c r="C3090" s="5">
        <v>5.4</v>
      </c>
    </row>
    <row r="3091" spans="1:3">
      <c r="A3091" s="2" t="s">
        <v>14949</v>
      </c>
      <c r="B3091" s="2" t="s">
        <v>44</v>
      </c>
      <c r="C3091" s="2">
        <v>5.4</v>
      </c>
    </row>
    <row r="3092" spans="1:3">
      <c r="A3092" s="5" t="s">
        <v>14952</v>
      </c>
      <c r="B3092" s="5" t="s">
        <v>44</v>
      </c>
      <c r="C3092" s="5">
        <v>5.4</v>
      </c>
    </row>
    <row r="3093" spans="1:3">
      <c r="A3093" s="2" t="s">
        <v>14958</v>
      </c>
      <c r="B3093" s="2" t="s">
        <v>44</v>
      </c>
      <c r="C3093" s="2">
        <v>5.4</v>
      </c>
    </row>
    <row r="3094" spans="1:3">
      <c r="A3094" s="5" t="s">
        <v>14961</v>
      </c>
      <c r="B3094" s="5" t="s">
        <v>44</v>
      </c>
      <c r="C3094" s="5">
        <v>5.4</v>
      </c>
    </row>
    <row r="3095" spans="1:3">
      <c r="A3095" s="2" t="s">
        <v>14966</v>
      </c>
      <c r="B3095" s="2" t="s">
        <v>44</v>
      </c>
      <c r="C3095" s="2">
        <v>5.4</v>
      </c>
    </row>
    <row r="3096" spans="1:3">
      <c r="A3096" s="5" t="s">
        <v>14970</v>
      </c>
      <c r="B3096" s="5" t="s">
        <v>44</v>
      </c>
      <c r="C3096" s="5">
        <v>5.4</v>
      </c>
    </row>
    <row r="3097" spans="1:3">
      <c r="A3097" s="2" t="s">
        <v>14975</v>
      </c>
      <c r="B3097" s="2" t="s">
        <v>44</v>
      </c>
      <c r="C3097" s="2">
        <v>5.4</v>
      </c>
    </row>
    <row r="3098" spans="1:3">
      <c r="A3098" s="5" t="s">
        <v>14979</v>
      </c>
      <c r="B3098" s="5" t="s">
        <v>44</v>
      </c>
      <c r="C3098" s="5">
        <v>5.4</v>
      </c>
    </row>
    <row r="3099" spans="1:3">
      <c r="A3099" s="2" t="s">
        <v>14983</v>
      </c>
      <c r="B3099" s="2" t="s">
        <v>44</v>
      </c>
      <c r="C3099" s="2">
        <v>5.4</v>
      </c>
    </row>
    <row r="3100" spans="1:3">
      <c r="A3100" s="5" t="s">
        <v>14986</v>
      </c>
      <c r="B3100" s="5" t="s">
        <v>44</v>
      </c>
      <c r="C3100" s="5">
        <v>5.4</v>
      </c>
    </row>
    <row r="3101" spans="1:3">
      <c r="A3101" s="2" t="s">
        <v>14990</v>
      </c>
      <c r="B3101" s="2" t="s">
        <v>44</v>
      </c>
      <c r="C3101" s="2">
        <v>5.4</v>
      </c>
    </row>
    <row r="3102" spans="1:3">
      <c r="A3102" s="5" t="s">
        <v>14996</v>
      </c>
      <c r="B3102" s="5" t="s">
        <v>44</v>
      </c>
      <c r="C3102" s="5">
        <v>5.3</v>
      </c>
    </row>
    <row r="3103" spans="1:3">
      <c r="A3103" s="2" t="s">
        <v>15001</v>
      </c>
      <c r="B3103" s="2" t="s">
        <v>44</v>
      </c>
      <c r="C3103" s="2">
        <v>5.3</v>
      </c>
    </row>
    <row r="3104" spans="1:3">
      <c r="A3104" s="5" t="s">
        <v>15004</v>
      </c>
      <c r="B3104" s="5" t="s">
        <v>44</v>
      </c>
      <c r="C3104" s="5">
        <v>5.3</v>
      </c>
    </row>
    <row r="3105" spans="1:3">
      <c r="A3105" s="2" t="s">
        <v>15008</v>
      </c>
      <c r="B3105" s="2" t="s">
        <v>44</v>
      </c>
      <c r="C3105" s="2">
        <v>5.3</v>
      </c>
    </row>
    <row r="3106" spans="1:3">
      <c r="A3106" s="5" t="s">
        <v>15011</v>
      </c>
      <c r="B3106" s="5" t="s">
        <v>44</v>
      </c>
      <c r="C3106" s="5">
        <v>5.3</v>
      </c>
    </row>
    <row r="3107" spans="1:3">
      <c r="A3107" s="2" t="s">
        <v>15014</v>
      </c>
      <c r="B3107" s="2" t="s">
        <v>44</v>
      </c>
      <c r="C3107" s="2">
        <v>5.3</v>
      </c>
    </row>
    <row r="3108" spans="1:3">
      <c r="A3108" s="5" t="s">
        <v>15017</v>
      </c>
      <c r="B3108" s="5" t="s">
        <v>44</v>
      </c>
      <c r="C3108" s="5">
        <v>5.3</v>
      </c>
    </row>
    <row r="3109" spans="1:3">
      <c r="A3109" s="2" t="s">
        <v>15021</v>
      </c>
      <c r="B3109" s="2" t="s">
        <v>44</v>
      </c>
      <c r="C3109" s="2">
        <v>5.3</v>
      </c>
    </row>
    <row r="3110" spans="1:3">
      <c r="A3110" s="5" t="s">
        <v>15026</v>
      </c>
      <c r="B3110" s="5" t="s">
        <v>44</v>
      </c>
      <c r="C3110" s="5">
        <v>5.3</v>
      </c>
    </row>
    <row r="3111" spans="1:3">
      <c r="A3111" s="2" t="s">
        <v>15029</v>
      </c>
      <c r="B3111" s="2" t="s">
        <v>44</v>
      </c>
      <c r="C3111" s="2">
        <v>5.3</v>
      </c>
    </row>
    <row r="3112" spans="1:3">
      <c r="A3112" s="5" t="s">
        <v>15034</v>
      </c>
      <c r="B3112" s="5" t="s">
        <v>44</v>
      </c>
      <c r="C3112" s="5">
        <v>5.3</v>
      </c>
    </row>
    <row r="3113" spans="1:3">
      <c r="A3113" s="2" t="s">
        <v>15038</v>
      </c>
      <c r="B3113" s="2" t="s">
        <v>44</v>
      </c>
      <c r="C3113" s="2">
        <v>5.3</v>
      </c>
    </row>
    <row r="3114" spans="1:3">
      <c r="A3114" s="5" t="s">
        <v>15042</v>
      </c>
      <c r="B3114" s="5" t="s">
        <v>44</v>
      </c>
      <c r="C3114" s="5">
        <v>5.3</v>
      </c>
    </row>
    <row r="3115" spans="1:3">
      <c r="A3115" s="2" t="s">
        <v>15046</v>
      </c>
      <c r="B3115" s="2" t="s">
        <v>44</v>
      </c>
      <c r="C3115" s="2">
        <v>5.3</v>
      </c>
    </row>
    <row r="3116" spans="1:3">
      <c r="A3116" s="5" t="s">
        <v>15051</v>
      </c>
      <c r="B3116" s="5" t="s">
        <v>44</v>
      </c>
      <c r="C3116" s="5">
        <v>5.3</v>
      </c>
    </row>
    <row r="3117" spans="1:3">
      <c r="A3117" s="2" t="s">
        <v>15055</v>
      </c>
      <c r="B3117" s="2" t="s">
        <v>44</v>
      </c>
      <c r="C3117" s="2">
        <v>5.3</v>
      </c>
    </row>
    <row r="3118" spans="1:3">
      <c r="A3118" s="5" t="s">
        <v>15059</v>
      </c>
      <c r="B3118" s="5" t="s">
        <v>44</v>
      </c>
      <c r="C3118" s="5">
        <v>5.3</v>
      </c>
    </row>
    <row r="3119" spans="1:3">
      <c r="A3119" s="2" t="s">
        <v>15063</v>
      </c>
      <c r="B3119" s="2" t="s">
        <v>44</v>
      </c>
      <c r="C3119" s="2">
        <v>5.3</v>
      </c>
    </row>
    <row r="3120" spans="1:3">
      <c r="A3120" s="5" t="s">
        <v>15068</v>
      </c>
      <c r="B3120" s="5" t="s">
        <v>44</v>
      </c>
      <c r="C3120" s="5">
        <v>5.3</v>
      </c>
    </row>
    <row r="3121" spans="1:3">
      <c r="A3121" s="2" t="s">
        <v>15072</v>
      </c>
      <c r="B3121" s="2" t="s">
        <v>44</v>
      </c>
      <c r="C3121" s="2">
        <v>5.3</v>
      </c>
    </row>
    <row r="3122" spans="1:3">
      <c r="A3122" s="5" t="s">
        <v>15075</v>
      </c>
      <c r="B3122" s="5" t="s">
        <v>44</v>
      </c>
      <c r="C3122" s="5">
        <v>5.3</v>
      </c>
    </row>
    <row r="3123" spans="1:3">
      <c r="A3123" s="2" t="s">
        <v>15078</v>
      </c>
      <c r="B3123" s="2" t="s">
        <v>44</v>
      </c>
      <c r="C3123" s="2">
        <v>5.3</v>
      </c>
    </row>
    <row r="3124" spans="1:3">
      <c r="A3124" s="5" t="s">
        <v>15082</v>
      </c>
      <c r="B3124" s="5" t="s">
        <v>44</v>
      </c>
      <c r="C3124" s="5">
        <v>5.3</v>
      </c>
    </row>
    <row r="3125" spans="1:3">
      <c r="A3125" s="2" t="s">
        <v>15085</v>
      </c>
      <c r="B3125" s="2" t="s">
        <v>44</v>
      </c>
      <c r="C3125" s="2">
        <v>5.3</v>
      </c>
    </row>
    <row r="3126" spans="1:3">
      <c r="A3126" s="5" t="s">
        <v>15090</v>
      </c>
      <c r="B3126" s="5" t="s">
        <v>44</v>
      </c>
      <c r="C3126" s="5">
        <v>5.3</v>
      </c>
    </row>
    <row r="3127" spans="1:3">
      <c r="A3127" s="5" t="s">
        <v>15098</v>
      </c>
      <c r="B3127" s="5" t="s">
        <v>44</v>
      </c>
      <c r="C3127" s="5">
        <v>5.3</v>
      </c>
    </row>
    <row r="3128" spans="1:3">
      <c r="A3128" s="2" t="s">
        <v>15001</v>
      </c>
      <c r="B3128" s="2" t="s">
        <v>44</v>
      </c>
      <c r="C3128" s="2">
        <v>5.3</v>
      </c>
    </row>
    <row r="3129" spans="1:3">
      <c r="A3129" s="5" t="s">
        <v>15101</v>
      </c>
      <c r="B3129" s="5" t="s">
        <v>44</v>
      </c>
      <c r="C3129" s="5">
        <v>5.3</v>
      </c>
    </row>
    <row r="3130" spans="1:3">
      <c r="A3130" s="2" t="s">
        <v>15104</v>
      </c>
      <c r="B3130" s="2" t="s">
        <v>44</v>
      </c>
      <c r="C3130" s="2">
        <v>5.3</v>
      </c>
    </row>
    <row r="3131" spans="1:3">
      <c r="A3131" s="5" t="s">
        <v>15107</v>
      </c>
      <c r="B3131" s="5" t="s">
        <v>44</v>
      </c>
      <c r="C3131" s="5">
        <v>5.3</v>
      </c>
    </row>
    <row r="3132" spans="1:3">
      <c r="A3132" s="2" t="s">
        <v>15112</v>
      </c>
      <c r="B3132" s="2" t="s">
        <v>44</v>
      </c>
      <c r="C3132" s="2">
        <v>5.3</v>
      </c>
    </row>
    <row r="3133" spans="1:3">
      <c r="A3133" s="5" t="s">
        <v>15115</v>
      </c>
      <c r="B3133" s="5" t="s">
        <v>44</v>
      </c>
      <c r="C3133" s="5">
        <v>5.3</v>
      </c>
    </row>
    <row r="3134" spans="1:3">
      <c r="A3134" s="2" t="s">
        <v>15120</v>
      </c>
      <c r="B3134" s="2" t="s">
        <v>44</v>
      </c>
      <c r="C3134" s="2">
        <v>5.3</v>
      </c>
    </row>
    <row r="3135" spans="1:3">
      <c r="A3135" s="5" t="s">
        <v>15125</v>
      </c>
      <c r="B3135" s="5" t="s">
        <v>44</v>
      </c>
      <c r="C3135" s="5">
        <v>5.3</v>
      </c>
    </row>
    <row r="3136" spans="1:3">
      <c r="A3136" s="2" t="s">
        <v>15128</v>
      </c>
      <c r="B3136" s="2" t="s">
        <v>44</v>
      </c>
      <c r="C3136" s="2">
        <v>5.3</v>
      </c>
    </row>
    <row r="3137" spans="1:3">
      <c r="A3137" s="5" t="s">
        <v>15134</v>
      </c>
      <c r="B3137" s="5" t="s">
        <v>44</v>
      </c>
      <c r="C3137" s="5">
        <v>5.3</v>
      </c>
    </row>
    <row r="3138" spans="1:3">
      <c r="A3138" s="2" t="s">
        <v>15141</v>
      </c>
      <c r="B3138" s="2" t="s">
        <v>44</v>
      </c>
      <c r="C3138" s="2">
        <v>5.3</v>
      </c>
    </row>
    <row r="3139" spans="1:3">
      <c r="A3139" s="5" t="s">
        <v>15146</v>
      </c>
      <c r="B3139" s="5" t="s">
        <v>44</v>
      </c>
      <c r="C3139" s="5">
        <v>5.3</v>
      </c>
    </row>
    <row r="3140" spans="1:3">
      <c r="A3140" s="2" t="s">
        <v>15149</v>
      </c>
      <c r="B3140" s="2" t="s">
        <v>44</v>
      </c>
      <c r="C3140" s="2">
        <v>5.3</v>
      </c>
    </row>
    <row r="3141" spans="1:3">
      <c r="A3141" s="5" t="s">
        <v>15156</v>
      </c>
      <c r="B3141" s="5" t="s">
        <v>44</v>
      </c>
      <c r="C3141" s="5">
        <v>5.3</v>
      </c>
    </row>
    <row r="3142" spans="1:3">
      <c r="A3142" s="2" t="s">
        <v>15161</v>
      </c>
      <c r="B3142" s="2" t="s">
        <v>44</v>
      </c>
      <c r="C3142" s="2">
        <v>5.3</v>
      </c>
    </row>
    <row r="3143" spans="1:3">
      <c r="A3143" s="5" t="s">
        <v>15165</v>
      </c>
      <c r="B3143" s="5" t="s">
        <v>44</v>
      </c>
      <c r="C3143" s="5">
        <v>5.3</v>
      </c>
    </row>
    <row r="3144" spans="1:3">
      <c r="A3144" s="2" t="s">
        <v>15169</v>
      </c>
      <c r="B3144" s="2" t="s">
        <v>44</v>
      </c>
      <c r="C3144" s="2">
        <v>5.3</v>
      </c>
    </row>
    <row r="3145" spans="1:3">
      <c r="A3145" s="5" t="s">
        <v>15175</v>
      </c>
      <c r="B3145" s="5" t="s">
        <v>44</v>
      </c>
      <c r="C3145" s="5">
        <v>5.3</v>
      </c>
    </row>
    <row r="3146" spans="1:3">
      <c r="A3146" s="2" t="s">
        <v>15179</v>
      </c>
      <c r="B3146" s="2" t="s">
        <v>44</v>
      </c>
      <c r="C3146" s="2">
        <v>5.3</v>
      </c>
    </row>
    <row r="3147" spans="1:3">
      <c r="A3147" s="5" t="s">
        <v>15182</v>
      </c>
      <c r="B3147" s="5" t="s">
        <v>44</v>
      </c>
      <c r="C3147" s="5">
        <v>5.3</v>
      </c>
    </row>
    <row r="3148" spans="1:3">
      <c r="A3148" s="2" t="s">
        <v>15187</v>
      </c>
      <c r="B3148" s="2" t="s">
        <v>44</v>
      </c>
      <c r="C3148" s="2">
        <v>5.3</v>
      </c>
    </row>
    <row r="3149" spans="1:3">
      <c r="A3149" s="5" t="s">
        <v>15191</v>
      </c>
      <c r="B3149" s="5" t="s">
        <v>44</v>
      </c>
      <c r="C3149" s="5">
        <v>5.3</v>
      </c>
    </row>
    <row r="3150" spans="1:3">
      <c r="A3150" s="2" t="s">
        <v>15194</v>
      </c>
      <c r="B3150" s="2" t="s">
        <v>44</v>
      </c>
      <c r="C3150" s="2">
        <v>5.3</v>
      </c>
    </row>
    <row r="3151" spans="1:3">
      <c r="A3151" s="5" t="s">
        <v>15198</v>
      </c>
      <c r="B3151" s="5" t="s">
        <v>44</v>
      </c>
      <c r="C3151" s="5">
        <v>5.3</v>
      </c>
    </row>
    <row r="3152" spans="1:3">
      <c r="A3152" s="2" t="s">
        <v>15202</v>
      </c>
      <c r="B3152" s="2" t="s">
        <v>44</v>
      </c>
      <c r="C3152" s="2">
        <v>5.3</v>
      </c>
    </row>
    <row r="3153" spans="1:3">
      <c r="A3153" s="5" t="s">
        <v>15207</v>
      </c>
      <c r="B3153" s="5" t="s">
        <v>44</v>
      </c>
      <c r="C3153" s="5">
        <v>5.3</v>
      </c>
    </row>
    <row r="3154" spans="1:3">
      <c r="A3154" s="2" t="s">
        <v>15212</v>
      </c>
      <c r="B3154" s="2" t="s">
        <v>44</v>
      </c>
      <c r="C3154" s="2">
        <v>5.3</v>
      </c>
    </row>
    <row r="3155" spans="1:3">
      <c r="A3155" s="5" t="s">
        <v>15216</v>
      </c>
      <c r="B3155" s="5" t="s">
        <v>44</v>
      </c>
      <c r="C3155" s="5">
        <v>5.3</v>
      </c>
    </row>
    <row r="3156" spans="1:3">
      <c r="A3156" s="2" t="s">
        <v>15221</v>
      </c>
      <c r="B3156" s="2" t="s">
        <v>44</v>
      </c>
      <c r="C3156" s="2">
        <v>5.3</v>
      </c>
    </row>
    <row r="3157" spans="1:3">
      <c r="A3157" s="5" t="s">
        <v>15225</v>
      </c>
      <c r="B3157" s="5" t="s">
        <v>44</v>
      </c>
      <c r="C3157" s="5">
        <v>5.3</v>
      </c>
    </row>
    <row r="3158" spans="1:3">
      <c r="A3158" s="2" t="s">
        <v>15229</v>
      </c>
      <c r="B3158" s="2" t="s">
        <v>44</v>
      </c>
      <c r="C3158" s="2">
        <v>5.3</v>
      </c>
    </row>
    <row r="3159" spans="1:3">
      <c r="A3159" s="5" t="s">
        <v>15234</v>
      </c>
      <c r="B3159" s="5" t="s">
        <v>44</v>
      </c>
      <c r="C3159" s="5">
        <v>5.3</v>
      </c>
    </row>
    <row r="3160" spans="1:3">
      <c r="A3160" s="2" t="s">
        <v>15241</v>
      </c>
      <c r="B3160" s="2" t="s">
        <v>44</v>
      </c>
      <c r="C3160" s="2">
        <v>5.3</v>
      </c>
    </row>
    <row r="3161" spans="1:3">
      <c r="A3161" s="5" t="s">
        <v>15245</v>
      </c>
      <c r="B3161" s="5" t="s">
        <v>44</v>
      </c>
      <c r="C3161" s="5">
        <v>5.3</v>
      </c>
    </row>
    <row r="3162" spans="1:3">
      <c r="A3162" s="2" t="s">
        <v>15250</v>
      </c>
      <c r="B3162" s="2" t="s">
        <v>44</v>
      </c>
      <c r="C3162" s="2">
        <v>5.3</v>
      </c>
    </row>
    <row r="3163" spans="1:3">
      <c r="A3163" s="5" t="s">
        <v>15256</v>
      </c>
      <c r="B3163" s="5" t="s">
        <v>44</v>
      </c>
      <c r="C3163" s="5">
        <v>5.3</v>
      </c>
    </row>
    <row r="3164" spans="1:3">
      <c r="A3164" s="2" t="s">
        <v>15059</v>
      </c>
      <c r="B3164" s="2" t="s">
        <v>44</v>
      </c>
      <c r="C3164" s="2">
        <v>5.3</v>
      </c>
    </row>
    <row r="3165" spans="1:3">
      <c r="A3165" s="5" t="s">
        <v>15262</v>
      </c>
      <c r="B3165" s="5" t="s">
        <v>44</v>
      </c>
      <c r="C3165" s="5">
        <v>5.3</v>
      </c>
    </row>
    <row r="3166" spans="1:3">
      <c r="A3166" s="2" t="s">
        <v>15267</v>
      </c>
      <c r="B3166" s="2" t="s">
        <v>44</v>
      </c>
      <c r="C3166" s="2">
        <v>5.3</v>
      </c>
    </row>
    <row r="3167" spans="1:3">
      <c r="A3167" s="5" t="s">
        <v>15055</v>
      </c>
      <c r="B3167" s="5" t="s">
        <v>44</v>
      </c>
      <c r="C3167" s="5">
        <v>5.3</v>
      </c>
    </row>
    <row r="3168" spans="1:3">
      <c r="A3168" s="2" t="s">
        <v>15273</v>
      </c>
      <c r="B3168" s="2" t="s">
        <v>44</v>
      </c>
      <c r="C3168" s="2">
        <v>5.3</v>
      </c>
    </row>
    <row r="3169" spans="1:3">
      <c r="A3169" s="5" t="s">
        <v>15279</v>
      </c>
      <c r="B3169" s="5" t="s">
        <v>44</v>
      </c>
      <c r="C3169" s="5">
        <v>5.3</v>
      </c>
    </row>
    <row r="3170" spans="1:3">
      <c r="A3170" s="2" t="s">
        <v>15283</v>
      </c>
      <c r="B3170" s="2" t="s">
        <v>44</v>
      </c>
      <c r="C3170" s="2">
        <v>5.2</v>
      </c>
    </row>
    <row r="3171" spans="1:3">
      <c r="A3171" s="5" t="s">
        <v>15287</v>
      </c>
      <c r="B3171" s="5" t="s">
        <v>44</v>
      </c>
      <c r="C3171" s="5">
        <v>5.2</v>
      </c>
    </row>
    <row r="3172" spans="1:3">
      <c r="A3172" s="2" t="s">
        <v>15290</v>
      </c>
      <c r="B3172" s="2" t="s">
        <v>44</v>
      </c>
      <c r="C3172" s="2">
        <v>5.2</v>
      </c>
    </row>
    <row r="3173" spans="1:3">
      <c r="A3173" s="5" t="s">
        <v>15295</v>
      </c>
      <c r="B3173" s="5" t="s">
        <v>44</v>
      </c>
      <c r="C3173" s="5">
        <v>5.2</v>
      </c>
    </row>
    <row r="3174" spans="1:3">
      <c r="A3174" s="2" t="s">
        <v>15299</v>
      </c>
      <c r="B3174" s="2" t="s">
        <v>44</v>
      </c>
      <c r="C3174" s="2">
        <v>5.2</v>
      </c>
    </row>
    <row r="3175" spans="1:3">
      <c r="A3175" s="5" t="s">
        <v>15304</v>
      </c>
      <c r="B3175" s="5" t="s">
        <v>44</v>
      </c>
      <c r="C3175" s="5">
        <v>5.2</v>
      </c>
    </row>
    <row r="3176" spans="1:3">
      <c r="A3176" s="2" t="s">
        <v>15309</v>
      </c>
      <c r="B3176" s="2" t="s">
        <v>44</v>
      </c>
      <c r="C3176" s="2">
        <v>5.2</v>
      </c>
    </row>
    <row r="3177" spans="1:3">
      <c r="A3177" s="5" t="s">
        <v>15312</v>
      </c>
      <c r="B3177" s="5" t="s">
        <v>44</v>
      </c>
      <c r="C3177" s="5">
        <v>5.2</v>
      </c>
    </row>
    <row r="3178" spans="1:3">
      <c r="A3178" s="2" t="s">
        <v>15317</v>
      </c>
      <c r="B3178" s="2" t="s">
        <v>44</v>
      </c>
      <c r="C3178" s="2">
        <v>5.2</v>
      </c>
    </row>
    <row r="3179" spans="1:3">
      <c r="A3179" s="5" t="s">
        <v>15322</v>
      </c>
      <c r="B3179" s="5" t="s">
        <v>44</v>
      </c>
      <c r="C3179" s="5">
        <v>5.2</v>
      </c>
    </row>
    <row r="3180" spans="1:3">
      <c r="A3180" s="2" t="s">
        <v>15325</v>
      </c>
      <c r="B3180" s="2" t="s">
        <v>44</v>
      </c>
      <c r="C3180" s="2">
        <v>5.2</v>
      </c>
    </row>
    <row r="3181" spans="1:3">
      <c r="A3181" s="5" t="s">
        <v>15328</v>
      </c>
      <c r="B3181" s="5" t="s">
        <v>44</v>
      </c>
      <c r="C3181" s="5">
        <v>5.2</v>
      </c>
    </row>
    <row r="3182" spans="1:3">
      <c r="A3182" s="2" t="s">
        <v>15333</v>
      </c>
      <c r="B3182" s="2" t="s">
        <v>44</v>
      </c>
      <c r="C3182" s="2">
        <v>5.2</v>
      </c>
    </row>
    <row r="3183" spans="1:3">
      <c r="A3183" s="5" t="s">
        <v>15337</v>
      </c>
      <c r="B3183" s="5" t="s">
        <v>44</v>
      </c>
      <c r="C3183" s="5">
        <v>5.2</v>
      </c>
    </row>
    <row r="3184" spans="1:3">
      <c r="A3184" s="2" t="s">
        <v>15342</v>
      </c>
      <c r="B3184" s="2" t="s">
        <v>44</v>
      </c>
      <c r="C3184" s="2">
        <v>5.2</v>
      </c>
    </row>
    <row r="3185" spans="1:3">
      <c r="A3185" s="5" t="s">
        <v>15345</v>
      </c>
      <c r="B3185" s="5" t="s">
        <v>44</v>
      </c>
      <c r="C3185" s="5">
        <v>5.2</v>
      </c>
    </row>
    <row r="3186" spans="1:3">
      <c r="A3186" s="2" t="s">
        <v>15350</v>
      </c>
      <c r="B3186" s="2" t="s">
        <v>44</v>
      </c>
      <c r="C3186" s="2">
        <v>5.2</v>
      </c>
    </row>
    <row r="3187" spans="1:3">
      <c r="A3187" s="5" t="s">
        <v>15355</v>
      </c>
      <c r="B3187" s="5" t="s">
        <v>44</v>
      </c>
      <c r="C3187" s="5">
        <v>5.2</v>
      </c>
    </row>
    <row r="3188" spans="1:3">
      <c r="A3188" s="2" t="s">
        <v>15359</v>
      </c>
      <c r="B3188" s="2" t="s">
        <v>44</v>
      </c>
      <c r="C3188" s="2">
        <v>5.2</v>
      </c>
    </row>
    <row r="3189" spans="1:3">
      <c r="A3189" s="5" t="s">
        <v>15362</v>
      </c>
      <c r="B3189" s="5" t="s">
        <v>44</v>
      </c>
      <c r="C3189" s="5">
        <v>5.2</v>
      </c>
    </row>
    <row r="3190" spans="1:3">
      <c r="A3190" s="2" t="s">
        <v>15366</v>
      </c>
      <c r="B3190" s="2" t="s">
        <v>44</v>
      </c>
      <c r="C3190" s="2">
        <v>5.2</v>
      </c>
    </row>
    <row r="3191" spans="1:3">
      <c r="A3191" s="5" t="s">
        <v>15371</v>
      </c>
      <c r="B3191" s="5" t="s">
        <v>44</v>
      </c>
      <c r="C3191" s="5">
        <v>5.2</v>
      </c>
    </row>
    <row r="3192" spans="1:3">
      <c r="A3192" s="2" t="s">
        <v>15375</v>
      </c>
      <c r="B3192" s="2" t="s">
        <v>44</v>
      </c>
      <c r="C3192" s="2">
        <v>5.2</v>
      </c>
    </row>
    <row r="3193" spans="1:3">
      <c r="A3193" s="5" t="s">
        <v>15379</v>
      </c>
      <c r="B3193" s="5" t="s">
        <v>44</v>
      </c>
      <c r="C3193" s="5">
        <v>5.2</v>
      </c>
    </row>
    <row r="3194" spans="1:3">
      <c r="A3194" s="2" t="s">
        <v>15382</v>
      </c>
      <c r="B3194" s="2" t="s">
        <v>44</v>
      </c>
      <c r="C3194" s="2">
        <v>5.2</v>
      </c>
    </row>
    <row r="3195" spans="1:3">
      <c r="A3195" s="5" t="s">
        <v>15385</v>
      </c>
      <c r="B3195" s="5" t="s">
        <v>44</v>
      </c>
      <c r="C3195" s="5">
        <v>5.2</v>
      </c>
    </row>
    <row r="3196" spans="1:3">
      <c r="A3196" s="2" t="s">
        <v>15388</v>
      </c>
      <c r="B3196" s="2" t="s">
        <v>44</v>
      </c>
      <c r="C3196" s="2">
        <v>5.2</v>
      </c>
    </row>
    <row r="3197" spans="1:3">
      <c r="A3197" s="5" t="s">
        <v>15393</v>
      </c>
      <c r="B3197" s="5" t="s">
        <v>44</v>
      </c>
      <c r="C3197" s="5">
        <v>5.2</v>
      </c>
    </row>
    <row r="3198" spans="1:3">
      <c r="A3198" s="2" t="s">
        <v>15398</v>
      </c>
      <c r="B3198" s="2" t="s">
        <v>44</v>
      </c>
      <c r="C3198" s="2">
        <v>5.2</v>
      </c>
    </row>
    <row r="3199" spans="1:3">
      <c r="A3199" s="5" t="s">
        <v>15402</v>
      </c>
      <c r="B3199" s="5" t="s">
        <v>44</v>
      </c>
      <c r="C3199" s="5">
        <v>5.2</v>
      </c>
    </row>
    <row r="3200" spans="1:3">
      <c r="A3200" s="2" t="s">
        <v>15407</v>
      </c>
      <c r="B3200" s="2" t="s">
        <v>44</v>
      </c>
      <c r="C3200" s="2">
        <v>5.2</v>
      </c>
    </row>
    <row r="3201" spans="1:3">
      <c r="A3201" s="5" t="s">
        <v>15359</v>
      </c>
      <c r="B3201" s="5" t="s">
        <v>44</v>
      </c>
      <c r="C3201" s="5">
        <v>5.2</v>
      </c>
    </row>
    <row r="3202" spans="1:3">
      <c r="A3202" s="2" t="s">
        <v>15412</v>
      </c>
      <c r="B3202" s="2" t="s">
        <v>44</v>
      </c>
      <c r="C3202" s="2">
        <v>5.2</v>
      </c>
    </row>
    <row r="3203" spans="1:3">
      <c r="A3203" s="5" t="s">
        <v>15416</v>
      </c>
      <c r="B3203" s="5" t="s">
        <v>44</v>
      </c>
      <c r="C3203" s="5">
        <v>5.2</v>
      </c>
    </row>
    <row r="3204" spans="1:3">
      <c r="A3204" s="2" t="s">
        <v>15419</v>
      </c>
      <c r="B3204" s="2" t="s">
        <v>44</v>
      </c>
      <c r="C3204" s="2">
        <v>5.2</v>
      </c>
    </row>
    <row r="3205" spans="1:3">
      <c r="A3205" s="5" t="s">
        <v>15424</v>
      </c>
      <c r="B3205" s="5" t="s">
        <v>44</v>
      </c>
      <c r="C3205" s="5">
        <v>5.2</v>
      </c>
    </row>
    <row r="3206" spans="1:3">
      <c r="A3206" s="2" t="s">
        <v>15429</v>
      </c>
      <c r="B3206" s="2" t="s">
        <v>44</v>
      </c>
      <c r="C3206" s="2">
        <v>5.2</v>
      </c>
    </row>
    <row r="3207" spans="1:3">
      <c r="A3207" s="5" t="s">
        <v>15433</v>
      </c>
      <c r="B3207" s="5" t="s">
        <v>44</v>
      </c>
      <c r="C3207" s="5">
        <v>5.2</v>
      </c>
    </row>
    <row r="3208" spans="1:3">
      <c r="A3208" s="2" t="s">
        <v>15439</v>
      </c>
      <c r="B3208" s="2" t="s">
        <v>44</v>
      </c>
      <c r="C3208" s="2">
        <v>5.2</v>
      </c>
    </row>
    <row r="3209" spans="1:3">
      <c r="A3209" s="5" t="s">
        <v>15443</v>
      </c>
      <c r="B3209" s="5" t="s">
        <v>44</v>
      </c>
      <c r="C3209" s="5">
        <v>5.2</v>
      </c>
    </row>
    <row r="3210" spans="1:3">
      <c r="A3210" s="2" t="s">
        <v>15448</v>
      </c>
      <c r="B3210" s="2" t="s">
        <v>44</v>
      </c>
      <c r="C3210" s="2">
        <v>5.2</v>
      </c>
    </row>
    <row r="3211" spans="1:3">
      <c r="A3211" s="5" t="s">
        <v>15452</v>
      </c>
      <c r="B3211" s="5" t="s">
        <v>44</v>
      </c>
      <c r="C3211" s="5">
        <v>5.2</v>
      </c>
    </row>
    <row r="3212" spans="1:3">
      <c r="A3212" s="5" t="s">
        <v>15462</v>
      </c>
      <c r="B3212" s="5" t="s">
        <v>44</v>
      </c>
      <c r="C3212" s="5">
        <v>5.2</v>
      </c>
    </row>
    <row r="3213" spans="1:3">
      <c r="A3213" s="2" t="s">
        <v>15467</v>
      </c>
      <c r="B3213" s="2" t="s">
        <v>44</v>
      </c>
      <c r="C3213" s="2">
        <v>5.2</v>
      </c>
    </row>
    <row r="3214" spans="1:3">
      <c r="A3214" s="5" t="s">
        <v>15473</v>
      </c>
      <c r="B3214" s="5" t="s">
        <v>44</v>
      </c>
      <c r="C3214" s="5">
        <v>5.2</v>
      </c>
    </row>
    <row r="3215" spans="1:3">
      <c r="A3215" s="2" t="s">
        <v>15478</v>
      </c>
      <c r="B3215" s="2" t="s">
        <v>44</v>
      </c>
      <c r="C3215" s="2">
        <v>5.0999999999999996</v>
      </c>
    </row>
    <row r="3216" spans="1:3">
      <c r="A3216" s="5" t="s">
        <v>15484</v>
      </c>
      <c r="B3216" s="5" t="s">
        <v>44</v>
      </c>
      <c r="C3216" s="5">
        <v>5.0999999999999996</v>
      </c>
    </row>
    <row r="3217" spans="1:3">
      <c r="A3217" s="2" t="s">
        <v>15487</v>
      </c>
      <c r="B3217" s="2" t="s">
        <v>44</v>
      </c>
      <c r="C3217" s="2">
        <v>5.0999999999999996</v>
      </c>
    </row>
    <row r="3218" spans="1:3">
      <c r="A3218" s="5" t="s">
        <v>15491</v>
      </c>
      <c r="B3218" s="5" t="s">
        <v>44</v>
      </c>
      <c r="C3218" s="5">
        <v>5.0999999999999996</v>
      </c>
    </row>
    <row r="3219" spans="1:3">
      <c r="A3219" s="2" t="s">
        <v>15496</v>
      </c>
      <c r="B3219" s="2" t="s">
        <v>44</v>
      </c>
      <c r="C3219" s="2">
        <v>5.0999999999999996</v>
      </c>
    </row>
    <row r="3220" spans="1:3">
      <c r="A3220" s="5" t="s">
        <v>15499</v>
      </c>
      <c r="B3220" s="5" t="s">
        <v>44</v>
      </c>
      <c r="C3220" s="5">
        <v>5.0999999999999996</v>
      </c>
    </row>
    <row r="3221" spans="1:3">
      <c r="A3221" s="2" t="s">
        <v>15502</v>
      </c>
      <c r="B3221" s="2" t="s">
        <v>44</v>
      </c>
      <c r="C3221" s="2">
        <v>5.0999999999999996</v>
      </c>
    </row>
    <row r="3222" spans="1:3">
      <c r="A3222" s="5" t="s">
        <v>15505</v>
      </c>
      <c r="B3222" s="5" t="s">
        <v>44</v>
      </c>
      <c r="C3222" s="5">
        <v>5.0999999999999996</v>
      </c>
    </row>
    <row r="3223" spans="1:3">
      <c r="A3223" s="2" t="s">
        <v>15508</v>
      </c>
      <c r="B3223" s="2" t="s">
        <v>44</v>
      </c>
      <c r="C3223" s="2">
        <v>5.0999999999999996</v>
      </c>
    </row>
    <row r="3224" spans="1:3">
      <c r="A3224" s="5" t="s">
        <v>15511</v>
      </c>
      <c r="B3224" s="5" t="s">
        <v>44</v>
      </c>
      <c r="C3224" s="5">
        <v>5.0999999999999996</v>
      </c>
    </row>
    <row r="3225" spans="1:3">
      <c r="A3225" s="2" t="s">
        <v>15516</v>
      </c>
      <c r="B3225" s="2" t="s">
        <v>44</v>
      </c>
      <c r="C3225" s="2">
        <v>5.0999999999999996</v>
      </c>
    </row>
    <row r="3226" spans="1:3">
      <c r="A3226" s="5" t="s">
        <v>15521</v>
      </c>
      <c r="B3226" s="5" t="s">
        <v>44</v>
      </c>
      <c r="C3226" s="5">
        <v>5.0999999999999996</v>
      </c>
    </row>
    <row r="3227" spans="1:3">
      <c r="A3227" s="2" t="s">
        <v>15524</v>
      </c>
      <c r="B3227" s="2" t="s">
        <v>44</v>
      </c>
      <c r="C3227" s="2">
        <v>5.0999999999999996</v>
      </c>
    </row>
    <row r="3228" spans="1:3">
      <c r="A3228" s="5" t="s">
        <v>15527</v>
      </c>
      <c r="B3228" s="5" t="s">
        <v>44</v>
      </c>
      <c r="C3228" s="5">
        <v>5.0999999999999996</v>
      </c>
    </row>
    <row r="3229" spans="1:3">
      <c r="A3229" s="2" t="s">
        <v>15531</v>
      </c>
      <c r="B3229" s="2" t="s">
        <v>44</v>
      </c>
      <c r="C3229" s="2">
        <v>5.0999999999999996</v>
      </c>
    </row>
    <row r="3230" spans="1:3">
      <c r="A3230" s="5" t="s">
        <v>15535</v>
      </c>
      <c r="B3230" s="5" t="s">
        <v>44</v>
      </c>
      <c r="C3230" s="5">
        <v>5.0999999999999996</v>
      </c>
    </row>
    <row r="3231" spans="1:3">
      <c r="A3231" s="2" t="s">
        <v>15539</v>
      </c>
      <c r="B3231" s="2" t="s">
        <v>44</v>
      </c>
      <c r="C3231" s="2">
        <v>5.0999999999999996</v>
      </c>
    </row>
    <row r="3232" spans="1:3">
      <c r="A3232" s="5" t="s">
        <v>15543</v>
      </c>
      <c r="B3232" s="5" t="s">
        <v>44</v>
      </c>
      <c r="C3232" s="5">
        <v>5.0999999999999996</v>
      </c>
    </row>
    <row r="3233" spans="1:3">
      <c r="A3233" s="2" t="s">
        <v>15546</v>
      </c>
      <c r="B3233" s="2" t="s">
        <v>44</v>
      </c>
      <c r="C3233" s="2">
        <v>5.0999999999999996</v>
      </c>
    </row>
    <row r="3234" spans="1:3">
      <c r="A3234" s="5" t="s">
        <v>15550</v>
      </c>
      <c r="B3234" s="5" t="s">
        <v>44</v>
      </c>
      <c r="C3234" s="5">
        <v>5.0999999999999996</v>
      </c>
    </row>
    <row r="3235" spans="1:3">
      <c r="A3235" s="2" t="s">
        <v>15553</v>
      </c>
      <c r="B3235" s="2" t="s">
        <v>44</v>
      </c>
      <c r="C3235" s="2">
        <v>5.0999999999999996</v>
      </c>
    </row>
    <row r="3236" spans="1:3">
      <c r="A3236" s="5" t="s">
        <v>15557</v>
      </c>
      <c r="B3236" s="5" t="s">
        <v>44</v>
      </c>
      <c r="C3236" s="5">
        <v>5.0999999999999996</v>
      </c>
    </row>
    <row r="3237" spans="1:3">
      <c r="A3237" s="2" t="s">
        <v>15561</v>
      </c>
      <c r="B3237" s="2" t="s">
        <v>44</v>
      </c>
      <c r="C3237" s="2">
        <v>5.0999999999999996</v>
      </c>
    </row>
    <row r="3238" spans="1:3">
      <c r="A3238" s="5" t="s">
        <v>15565</v>
      </c>
      <c r="B3238" s="5" t="s">
        <v>44</v>
      </c>
      <c r="C3238" s="5">
        <v>5.0999999999999996</v>
      </c>
    </row>
    <row r="3239" spans="1:3">
      <c r="A3239" s="2" t="s">
        <v>15569</v>
      </c>
      <c r="B3239" s="2" t="s">
        <v>44</v>
      </c>
      <c r="C3239" s="2">
        <v>5.0999999999999996</v>
      </c>
    </row>
    <row r="3240" spans="1:3">
      <c r="A3240" s="5" t="s">
        <v>15572</v>
      </c>
      <c r="B3240" s="5" t="s">
        <v>44</v>
      </c>
      <c r="C3240" s="5">
        <v>5.0999999999999996</v>
      </c>
    </row>
    <row r="3241" spans="1:3">
      <c r="A3241" s="2" t="s">
        <v>15576</v>
      </c>
      <c r="B3241" s="2" t="s">
        <v>44</v>
      </c>
      <c r="C3241" s="2">
        <v>5.0999999999999996</v>
      </c>
    </row>
    <row r="3242" spans="1:3">
      <c r="A3242" s="5" t="s">
        <v>15580</v>
      </c>
      <c r="B3242" s="5" t="s">
        <v>44</v>
      </c>
      <c r="C3242" s="5">
        <v>5.0999999999999996</v>
      </c>
    </row>
    <row r="3243" spans="1:3">
      <c r="A3243" s="2" t="s">
        <v>15584</v>
      </c>
      <c r="B3243" s="2" t="s">
        <v>44</v>
      </c>
      <c r="C3243" s="2">
        <v>5.0999999999999996</v>
      </c>
    </row>
    <row r="3244" spans="1:3">
      <c r="A3244" s="5" t="s">
        <v>15588</v>
      </c>
      <c r="B3244" s="5" t="s">
        <v>44</v>
      </c>
      <c r="C3244" s="5">
        <v>5.0999999999999996</v>
      </c>
    </row>
    <row r="3245" spans="1:3">
      <c r="A3245" s="2" t="s">
        <v>15592</v>
      </c>
      <c r="B3245" s="2" t="s">
        <v>44</v>
      </c>
      <c r="C3245" s="2">
        <v>5.0999999999999996</v>
      </c>
    </row>
    <row r="3246" spans="1:3">
      <c r="A3246" s="5" t="s">
        <v>15596</v>
      </c>
      <c r="B3246" s="5" t="s">
        <v>44</v>
      </c>
      <c r="C3246" s="5">
        <v>5.0999999999999996</v>
      </c>
    </row>
    <row r="3247" spans="1:3">
      <c r="A3247" s="2" t="s">
        <v>15600</v>
      </c>
      <c r="B3247" s="2" t="s">
        <v>44</v>
      </c>
      <c r="C3247" s="2">
        <v>5.0999999999999996</v>
      </c>
    </row>
    <row r="3248" spans="1:3">
      <c r="A3248" s="5" t="s">
        <v>15603</v>
      </c>
      <c r="B3248" s="5" t="s">
        <v>44</v>
      </c>
      <c r="C3248" s="5">
        <v>5.0999999999999996</v>
      </c>
    </row>
    <row r="3249" spans="1:3">
      <c r="A3249" s="2" t="s">
        <v>15608</v>
      </c>
      <c r="B3249" s="2" t="s">
        <v>44</v>
      </c>
      <c r="C3249" s="2">
        <v>5.0999999999999996</v>
      </c>
    </row>
    <row r="3250" spans="1:3">
      <c r="A3250" s="5" t="s">
        <v>15612</v>
      </c>
      <c r="B3250" s="5" t="s">
        <v>44</v>
      </c>
      <c r="C3250" s="5">
        <v>5.0999999999999996</v>
      </c>
    </row>
    <row r="3251" spans="1:3">
      <c r="A3251" s="2" t="s">
        <v>15617</v>
      </c>
      <c r="B3251" s="2" t="s">
        <v>44</v>
      </c>
      <c r="C3251" s="2">
        <v>5.0999999999999996</v>
      </c>
    </row>
    <row r="3252" spans="1:3">
      <c r="A3252" s="5" t="s">
        <v>15621</v>
      </c>
      <c r="B3252" s="5" t="s">
        <v>44</v>
      </c>
      <c r="C3252" s="5">
        <v>5.0999999999999996</v>
      </c>
    </row>
    <row r="3253" spans="1:3">
      <c r="A3253" s="2" t="s">
        <v>15625</v>
      </c>
      <c r="B3253" s="2" t="s">
        <v>44</v>
      </c>
      <c r="C3253" s="2">
        <v>5.0999999999999996</v>
      </c>
    </row>
    <row r="3254" spans="1:3">
      <c r="A3254" s="5" t="s">
        <v>15628</v>
      </c>
      <c r="B3254" s="5" t="s">
        <v>44</v>
      </c>
      <c r="C3254" s="5">
        <v>5.0999999999999996</v>
      </c>
    </row>
    <row r="3255" spans="1:3">
      <c r="A3255" s="2" t="s">
        <v>15633</v>
      </c>
      <c r="B3255" s="2" t="s">
        <v>44</v>
      </c>
      <c r="C3255" s="2">
        <v>5.0999999999999996</v>
      </c>
    </row>
    <row r="3256" spans="1:3">
      <c r="A3256" s="5" t="s">
        <v>15639</v>
      </c>
      <c r="B3256" s="5" t="s">
        <v>44</v>
      </c>
      <c r="C3256" s="5">
        <v>5.0999999999999996</v>
      </c>
    </row>
    <row r="3257" spans="1:3">
      <c r="A3257" s="2" t="s">
        <v>15643</v>
      </c>
      <c r="B3257" s="2" t="s">
        <v>44</v>
      </c>
      <c r="C3257" s="2">
        <v>5.0999999999999996</v>
      </c>
    </row>
    <row r="3258" spans="1:3">
      <c r="A3258" s="5" t="s">
        <v>15648</v>
      </c>
      <c r="B3258" s="5" t="s">
        <v>44</v>
      </c>
      <c r="C3258" s="5">
        <v>5.0999999999999996</v>
      </c>
    </row>
    <row r="3259" spans="1:3">
      <c r="A3259" s="2" t="s">
        <v>15652</v>
      </c>
      <c r="B3259" s="2" t="s">
        <v>44</v>
      </c>
      <c r="C3259" s="2">
        <v>5.0999999999999996</v>
      </c>
    </row>
    <row r="3260" spans="1:3">
      <c r="A3260" s="5" t="s">
        <v>15657</v>
      </c>
      <c r="B3260" s="5" t="s">
        <v>44</v>
      </c>
      <c r="C3260" s="5">
        <v>5.0999999999999996</v>
      </c>
    </row>
    <row r="3261" spans="1:3">
      <c r="A3261" s="2" t="s">
        <v>15663</v>
      </c>
      <c r="B3261" s="2" t="s">
        <v>44</v>
      </c>
      <c r="C3261" s="2">
        <v>5.0999999999999996</v>
      </c>
    </row>
    <row r="3262" spans="1:3">
      <c r="A3262" s="5" t="s">
        <v>15669</v>
      </c>
      <c r="B3262" s="5" t="s">
        <v>44</v>
      </c>
      <c r="C3262" s="5">
        <v>5.0999999999999996</v>
      </c>
    </row>
    <row r="3263" spans="1:3">
      <c r="A3263" s="2" t="s">
        <v>15672</v>
      </c>
      <c r="B3263" s="2" t="s">
        <v>44</v>
      </c>
      <c r="C3263" s="2">
        <v>5.0999999999999996</v>
      </c>
    </row>
    <row r="3264" spans="1:3">
      <c r="A3264" s="5" t="s">
        <v>15677</v>
      </c>
      <c r="B3264" s="5" t="s">
        <v>44</v>
      </c>
      <c r="C3264" s="5">
        <v>5.0999999999999996</v>
      </c>
    </row>
    <row r="3265" spans="1:3">
      <c r="A3265" s="2" t="s">
        <v>15683</v>
      </c>
      <c r="B3265" s="2" t="s">
        <v>44</v>
      </c>
      <c r="C3265" s="2">
        <v>5.0999999999999996</v>
      </c>
    </row>
    <row r="3266" spans="1:3">
      <c r="A3266" s="5" t="s">
        <v>15687</v>
      </c>
      <c r="B3266" s="5" t="s">
        <v>44</v>
      </c>
      <c r="C3266" s="5">
        <v>5.0999999999999996</v>
      </c>
    </row>
    <row r="3267" spans="1:3">
      <c r="A3267" s="2" t="s">
        <v>15695</v>
      </c>
      <c r="B3267" s="2" t="s">
        <v>44</v>
      </c>
      <c r="C3267" s="2">
        <v>5.0999999999999996</v>
      </c>
    </row>
    <row r="3268" spans="1:3">
      <c r="A3268" s="5" t="s">
        <v>15699</v>
      </c>
      <c r="B3268" s="5" t="s">
        <v>44</v>
      </c>
      <c r="C3268" s="5">
        <v>5.0999999999999996</v>
      </c>
    </row>
    <row r="3269" spans="1:3">
      <c r="A3269" s="2" t="s">
        <v>15702</v>
      </c>
      <c r="B3269" s="2" t="s">
        <v>44</v>
      </c>
      <c r="C3269" s="2">
        <v>5</v>
      </c>
    </row>
    <row r="3270" spans="1:3">
      <c r="A3270" s="5" t="s">
        <v>15706</v>
      </c>
      <c r="B3270" s="5" t="s">
        <v>44</v>
      </c>
      <c r="C3270" s="5">
        <v>5</v>
      </c>
    </row>
    <row r="3271" spans="1:3">
      <c r="A3271" s="2" t="s">
        <v>15709</v>
      </c>
      <c r="B3271" s="2" t="s">
        <v>44</v>
      </c>
      <c r="C3271" s="2">
        <v>5</v>
      </c>
    </row>
    <row r="3272" spans="1:3">
      <c r="A3272" s="5" t="s">
        <v>15712</v>
      </c>
      <c r="B3272" s="5" t="s">
        <v>44</v>
      </c>
      <c r="C3272" s="5">
        <v>5</v>
      </c>
    </row>
    <row r="3273" spans="1:3">
      <c r="A3273" s="2" t="s">
        <v>15715</v>
      </c>
      <c r="B3273" s="2" t="s">
        <v>44</v>
      </c>
      <c r="C3273" s="2">
        <v>5</v>
      </c>
    </row>
    <row r="3274" spans="1:3">
      <c r="A3274" s="5" t="s">
        <v>15718</v>
      </c>
      <c r="B3274" s="5" t="s">
        <v>44</v>
      </c>
      <c r="C3274" s="5">
        <v>5</v>
      </c>
    </row>
    <row r="3275" spans="1:3">
      <c r="A3275" s="2" t="s">
        <v>15722</v>
      </c>
      <c r="B3275" s="2" t="s">
        <v>44</v>
      </c>
      <c r="C3275" s="2">
        <v>5</v>
      </c>
    </row>
    <row r="3276" spans="1:3">
      <c r="A3276" s="5" t="s">
        <v>15726</v>
      </c>
      <c r="B3276" s="5" t="s">
        <v>44</v>
      </c>
      <c r="C3276" s="5">
        <v>5</v>
      </c>
    </row>
    <row r="3277" spans="1:3">
      <c r="A3277" s="2" t="s">
        <v>15732</v>
      </c>
      <c r="B3277" s="2" t="s">
        <v>44</v>
      </c>
      <c r="C3277" s="2">
        <v>5</v>
      </c>
    </row>
    <row r="3278" spans="1:3">
      <c r="A3278" s="5" t="s">
        <v>15736</v>
      </c>
      <c r="B3278" s="5" t="s">
        <v>44</v>
      </c>
      <c r="C3278" s="5">
        <v>5</v>
      </c>
    </row>
    <row r="3279" spans="1:3">
      <c r="A3279" s="2" t="s">
        <v>15739</v>
      </c>
      <c r="B3279" s="2" t="s">
        <v>44</v>
      </c>
      <c r="C3279" s="2">
        <v>5</v>
      </c>
    </row>
    <row r="3280" spans="1:3">
      <c r="A3280" s="5" t="s">
        <v>15742</v>
      </c>
      <c r="B3280" s="5" t="s">
        <v>44</v>
      </c>
      <c r="C3280" s="5">
        <v>5</v>
      </c>
    </row>
    <row r="3281" spans="1:3">
      <c r="A3281" s="2" t="s">
        <v>15747</v>
      </c>
      <c r="B3281" s="2" t="s">
        <v>44</v>
      </c>
      <c r="C3281" s="2">
        <v>5</v>
      </c>
    </row>
    <row r="3282" spans="1:3">
      <c r="A3282" s="5" t="s">
        <v>15752</v>
      </c>
      <c r="B3282" s="5" t="s">
        <v>44</v>
      </c>
      <c r="C3282" s="5">
        <v>5</v>
      </c>
    </row>
    <row r="3283" spans="1:3">
      <c r="A3283" s="2" t="s">
        <v>15755</v>
      </c>
      <c r="B3283" s="2" t="s">
        <v>44</v>
      </c>
      <c r="C3283" s="2">
        <v>5</v>
      </c>
    </row>
    <row r="3284" spans="1:3">
      <c r="A3284" s="5" t="s">
        <v>15759</v>
      </c>
      <c r="B3284" s="5" t="s">
        <v>44</v>
      </c>
      <c r="C3284" s="5">
        <v>5</v>
      </c>
    </row>
    <row r="3285" spans="1:3">
      <c r="A3285" s="2" t="s">
        <v>15764</v>
      </c>
      <c r="B3285" s="2" t="s">
        <v>44</v>
      </c>
      <c r="C3285" s="2">
        <v>5</v>
      </c>
    </row>
    <row r="3286" spans="1:3">
      <c r="A3286" s="5" t="s">
        <v>15767</v>
      </c>
      <c r="B3286" s="5" t="s">
        <v>44</v>
      </c>
      <c r="C3286" s="5">
        <v>5</v>
      </c>
    </row>
    <row r="3287" spans="1:3">
      <c r="A3287" s="2" t="s">
        <v>15770</v>
      </c>
      <c r="B3287" s="2" t="s">
        <v>44</v>
      </c>
      <c r="C3287" s="2">
        <v>5</v>
      </c>
    </row>
    <row r="3288" spans="1:3">
      <c r="A3288" s="5" t="s">
        <v>15774</v>
      </c>
      <c r="B3288" s="5" t="s">
        <v>44</v>
      </c>
      <c r="C3288" s="5">
        <v>5</v>
      </c>
    </row>
    <row r="3289" spans="1:3">
      <c r="A3289" s="2" t="s">
        <v>15777</v>
      </c>
      <c r="B3289" s="2" t="s">
        <v>44</v>
      </c>
      <c r="C3289" s="2">
        <v>5</v>
      </c>
    </row>
    <row r="3290" spans="1:3">
      <c r="A3290" s="5" t="s">
        <v>15780</v>
      </c>
      <c r="B3290" s="5" t="s">
        <v>44</v>
      </c>
      <c r="C3290" s="5">
        <v>5</v>
      </c>
    </row>
    <row r="3291" spans="1:3">
      <c r="A3291" s="2" t="s">
        <v>15783</v>
      </c>
      <c r="B3291" s="2" t="s">
        <v>44</v>
      </c>
      <c r="C3291" s="2">
        <v>5</v>
      </c>
    </row>
    <row r="3292" spans="1:3">
      <c r="A3292" s="5" t="s">
        <v>15787</v>
      </c>
      <c r="B3292" s="5" t="s">
        <v>44</v>
      </c>
      <c r="C3292" s="5">
        <v>5</v>
      </c>
    </row>
    <row r="3293" spans="1:3">
      <c r="A3293" s="2" t="s">
        <v>15792</v>
      </c>
      <c r="B3293" s="2" t="s">
        <v>44</v>
      </c>
      <c r="C3293" s="2">
        <v>5</v>
      </c>
    </row>
    <row r="3294" spans="1:3">
      <c r="A3294" s="5" t="s">
        <v>15795</v>
      </c>
      <c r="B3294" s="5" t="s">
        <v>44</v>
      </c>
      <c r="C3294" s="5">
        <v>5</v>
      </c>
    </row>
    <row r="3295" spans="1:3">
      <c r="A3295" s="2" t="s">
        <v>15802</v>
      </c>
      <c r="B3295" s="2" t="s">
        <v>44</v>
      </c>
      <c r="C3295" s="2">
        <v>5</v>
      </c>
    </row>
    <row r="3296" spans="1:3">
      <c r="A3296" s="5" t="s">
        <v>15807</v>
      </c>
      <c r="B3296" s="5" t="s">
        <v>44</v>
      </c>
      <c r="C3296" s="5">
        <v>5</v>
      </c>
    </row>
    <row r="3297" spans="1:3">
      <c r="A3297" s="2" t="s">
        <v>15811</v>
      </c>
      <c r="B3297" s="2" t="s">
        <v>44</v>
      </c>
      <c r="C3297" s="2">
        <v>5</v>
      </c>
    </row>
    <row r="3298" spans="1:3">
      <c r="A3298" s="5" t="s">
        <v>15816</v>
      </c>
      <c r="B3298" s="5" t="s">
        <v>44</v>
      </c>
      <c r="C3298" s="5">
        <v>5</v>
      </c>
    </row>
    <row r="3299" spans="1:3">
      <c r="A3299" s="2" t="s">
        <v>15819</v>
      </c>
      <c r="B3299" s="2" t="s">
        <v>44</v>
      </c>
      <c r="C3299" s="2">
        <v>4.9000000000000004</v>
      </c>
    </row>
    <row r="3300" spans="1:3">
      <c r="A3300" s="5" t="s">
        <v>15823</v>
      </c>
      <c r="B3300" s="5" t="s">
        <v>44</v>
      </c>
      <c r="C3300" s="5">
        <v>4.9000000000000004</v>
      </c>
    </row>
    <row r="3301" spans="1:3">
      <c r="A3301" s="2" t="s">
        <v>15827</v>
      </c>
      <c r="B3301" s="2" t="s">
        <v>44</v>
      </c>
      <c r="C3301" s="2">
        <v>4.9000000000000004</v>
      </c>
    </row>
    <row r="3302" spans="1:3">
      <c r="A3302" s="5" t="s">
        <v>15830</v>
      </c>
      <c r="B3302" s="5" t="s">
        <v>44</v>
      </c>
      <c r="C3302" s="5">
        <v>4.9000000000000004</v>
      </c>
    </row>
    <row r="3303" spans="1:3">
      <c r="A3303" s="2" t="s">
        <v>15834</v>
      </c>
      <c r="B3303" s="2" t="s">
        <v>44</v>
      </c>
      <c r="C3303" s="2">
        <v>4.9000000000000004</v>
      </c>
    </row>
    <row r="3304" spans="1:3">
      <c r="A3304" s="5" t="s">
        <v>15837</v>
      </c>
      <c r="B3304" s="5" t="s">
        <v>44</v>
      </c>
      <c r="C3304" s="5">
        <v>4.9000000000000004</v>
      </c>
    </row>
    <row r="3305" spans="1:3">
      <c r="A3305" s="2" t="s">
        <v>15840</v>
      </c>
      <c r="B3305" s="2" t="s">
        <v>44</v>
      </c>
      <c r="C3305" s="2">
        <v>4.9000000000000004</v>
      </c>
    </row>
    <row r="3306" spans="1:3">
      <c r="A3306" s="5" t="s">
        <v>15844</v>
      </c>
      <c r="B3306" s="5" t="s">
        <v>44</v>
      </c>
      <c r="C3306" s="5">
        <v>4.9000000000000004</v>
      </c>
    </row>
    <row r="3307" spans="1:3">
      <c r="A3307" s="2" t="s">
        <v>15848</v>
      </c>
      <c r="B3307" s="2" t="s">
        <v>44</v>
      </c>
      <c r="C3307" s="2">
        <v>4.9000000000000004</v>
      </c>
    </row>
    <row r="3308" spans="1:3">
      <c r="A3308" s="5" t="s">
        <v>15853</v>
      </c>
      <c r="B3308" s="5" t="s">
        <v>44</v>
      </c>
      <c r="C3308" s="5">
        <v>4.9000000000000004</v>
      </c>
    </row>
    <row r="3309" spans="1:3">
      <c r="A3309" s="2" t="s">
        <v>15857</v>
      </c>
      <c r="B3309" s="2" t="s">
        <v>44</v>
      </c>
      <c r="C3309" s="2">
        <v>4.9000000000000004</v>
      </c>
    </row>
    <row r="3310" spans="1:3">
      <c r="A3310" s="5" t="s">
        <v>15861</v>
      </c>
      <c r="B3310" s="5" t="s">
        <v>44</v>
      </c>
      <c r="C3310" s="5">
        <v>4.9000000000000004</v>
      </c>
    </row>
    <row r="3311" spans="1:3">
      <c r="A3311" s="2" t="s">
        <v>15864</v>
      </c>
      <c r="B3311" s="2" t="s">
        <v>44</v>
      </c>
      <c r="C3311" s="2">
        <v>4.9000000000000004</v>
      </c>
    </row>
    <row r="3312" spans="1:3">
      <c r="A3312" s="5" t="s">
        <v>15867</v>
      </c>
      <c r="B3312" s="5" t="s">
        <v>44</v>
      </c>
      <c r="C3312" s="5">
        <v>4.9000000000000004</v>
      </c>
    </row>
    <row r="3313" spans="1:3">
      <c r="A3313" s="2" t="s">
        <v>15872</v>
      </c>
      <c r="B3313" s="2" t="s">
        <v>44</v>
      </c>
      <c r="C3313" s="2">
        <v>4.9000000000000004</v>
      </c>
    </row>
    <row r="3314" spans="1:3">
      <c r="A3314" s="5" t="s">
        <v>15877</v>
      </c>
      <c r="B3314" s="5" t="s">
        <v>44</v>
      </c>
      <c r="C3314" s="5">
        <v>4.9000000000000004</v>
      </c>
    </row>
    <row r="3315" spans="1:3">
      <c r="A3315" s="2" t="s">
        <v>15881</v>
      </c>
      <c r="B3315" s="2" t="s">
        <v>44</v>
      </c>
      <c r="C3315" s="2">
        <v>4.9000000000000004</v>
      </c>
    </row>
    <row r="3316" spans="1:3">
      <c r="A3316" s="5" t="s">
        <v>15885</v>
      </c>
      <c r="B3316" s="5" t="s">
        <v>44</v>
      </c>
      <c r="C3316" s="5">
        <v>4.9000000000000004</v>
      </c>
    </row>
    <row r="3317" spans="1:3">
      <c r="A3317" s="2" t="s">
        <v>15888</v>
      </c>
      <c r="B3317" s="2" t="s">
        <v>44</v>
      </c>
      <c r="C3317" s="2">
        <v>4.9000000000000004</v>
      </c>
    </row>
    <row r="3318" spans="1:3">
      <c r="A3318" s="5" t="s">
        <v>15891</v>
      </c>
      <c r="B3318" s="5" t="s">
        <v>44</v>
      </c>
      <c r="C3318" s="5">
        <v>4.9000000000000004</v>
      </c>
    </row>
    <row r="3319" spans="1:3">
      <c r="A3319" s="2" t="s">
        <v>15894</v>
      </c>
      <c r="B3319" s="2" t="s">
        <v>44</v>
      </c>
      <c r="C3319" s="2">
        <v>4.9000000000000004</v>
      </c>
    </row>
    <row r="3320" spans="1:3">
      <c r="A3320" s="5" t="s">
        <v>15897</v>
      </c>
      <c r="B3320" s="5" t="s">
        <v>44</v>
      </c>
      <c r="C3320" s="5">
        <v>4.9000000000000004</v>
      </c>
    </row>
    <row r="3321" spans="1:3">
      <c r="A3321" s="2" t="s">
        <v>15900</v>
      </c>
      <c r="B3321" s="2" t="s">
        <v>44</v>
      </c>
      <c r="C3321" s="2">
        <v>4.9000000000000004</v>
      </c>
    </row>
    <row r="3322" spans="1:3">
      <c r="A3322" s="5" t="s">
        <v>15903</v>
      </c>
      <c r="B3322" s="5" t="s">
        <v>44</v>
      </c>
      <c r="C3322" s="5">
        <v>4.9000000000000004</v>
      </c>
    </row>
    <row r="3323" spans="1:3">
      <c r="A3323" s="2" t="s">
        <v>15908</v>
      </c>
      <c r="B3323" s="2" t="s">
        <v>44</v>
      </c>
      <c r="C3323" s="2">
        <v>4.9000000000000004</v>
      </c>
    </row>
    <row r="3324" spans="1:3">
      <c r="A3324" s="5" t="s">
        <v>15911</v>
      </c>
      <c r="B3324" s="5" t="s">
        <v>44</v>
      </c>
      <c r="C3324" s="5">
        <v>4.9000000000000004</v>
      </c>
    </row>
    <row r="3325" spans="1:3">
      <c r="A3325" s="2" t="s">
        <v>15915</v>
      </c>
      <c r="B3325" s="2" t="s">
        <v>44</v>
      </c>
      <c r="C3325" s="2">
        <v>4.9000000000000004</v>
      </c>
    </row>
    <row r="3326" spans="1:3">
      <c r="A3326" s="5" t="s">
        <v>15918</v>
      </c>
      <c r="B3326" s="5" t="s">
        <v>44</v>
      </c>
      <c r="C3326" s="5">
        <v>4.9000000000000004</v>
      </c>
    </row>
    <row r="3327" spans="1:3">
      <c r="A3327" s="2" t="s">
        <v>15923</v>
      </c>
      <c r="B3327" s="2" t="s">
        <v>44</v>
      </c>
      <c r="C3327" s="2">
        <v>4.9000000000000004</v>
      </c>
    </row>
    <row r="3328" spans="1:3">
      <c r="A3328" s="5" t="s">
        <v>15928</v>
      </c>
      <c r="B3328" s="5" t="s">
        <v>44</v>
      </c>
      <c r="C3328" s="5">
        <v>4.9000000000000004</v>
      </c>
    </row>
    <row r="3329" spans="1:3">
      <c r="A3329" s="2" t="s">
        <v>15932</v>
      </c>
      <c r="B3329" s="2" t="s">
        <v>44</v>
      </c>
      <c r="C3329" s="2">
        <v>4.9000000000000004</v>
      </c>
    </row>
    <row r="3330" spans="1:3">
      <c r="A3330" s="5" t="s">
        <v>15935</v>
      </c>
      <c r="B3330" s="5" t="s">
        <v>44</v>
      </c>
      <c r="C3330" s="5">
        <v>4.9000000000000004</v>
      </c>
    </row>
    <row r="3331" spans="1:3">
      <c r="A3331" s="2" t="s">
        <v>15939</v>
      </c>
      <c r="B3331" s="2" t="s">
        <v>44</v>
      </c>
      <c r="C3331" s="2">
        <v>4.9000000000000004</v>
      </c>
    </row>
    <row r="3332" spans="1:3">
      <c r="A3332" s="5" t="s">
        <v>15943</v>
      </c>
      <c r="B3332" s="5" t="s">
        <v>44</v>
      </c>
      <c r="C3332" s="5">
        <v>4.9000000000000004</v>
      </c>
    </row>
    <row r="3333" spans="1:3">
      <c r="A3333" s="2" t="s">
        <v>15947</v>
      </c>
      <c r="B3333" s="2" t="s">
        <v>44</v>
      </c>
      <c r="C3333" s="2">
        <v>4.9000000000000004</v>
      </c>
    </row>
    <row r="3334" spans="1:3">
      <c r="A3334" s="5" t="s">
        <v>15950</v>
      </c>
      <c r="B3334" s="5" t="s">
        <v>44</v>
      </c>
      <c r="C3334" s="5">
        <v>4.9000000000000004</v>
      </c>
    </row>
    <row r="3335" spans="1:3">
      <c r="A3335" s="2" t="s">
        <v>15955</v>
      </c>
      <c r="B3335" s="2" t="s">
        <v>44</v>
      </c>
      <c r="C3335" s="2">
        <v>4.9000000000000004</v>
      </c>
    </row>
    <row r="3336" spans="1:3">
      <c r="A3336" s="5" t="s">
        <v>15958</v>
      </c>
      <c r="B3336" s="5" t="s">
        <v>44</v>
      </c>
      <c r="C3336" s="5">
        <v>4.8</v>
      </c>
    </row>
    <row r="3337" spans="1:3">
      <c r="A3337" s="2" t="s">
        <v>15961</v>
      </c>
      <c r="B3337" s="2" t="s">
        <v>44</v>
      </c>
      <c r="C3337" s="2">
        <v>4.8</v>
      </c>
    </row>
    <row r="3338" spans="1:3">
      <c r="A3338" s="5" t="s">
        <v>15964</v>
      </c>
      <c r="B3338" s="5" t="s">
        <v>44</v>
      </c>
      <c r="C3338" s="5">
        <v>4.8</v>
      </c>
    </row>
    <row r="3339" spans="1:3">
      <c r="A3339" s="2" t="s">
        <v>15967</v>
      </c>
      <c r="B3339" s="2" t="s">
        <v>44</v>
      </c>
      <c r="C3339" s="2">
        <v>4.8</v>
      </c>
    </row>
    <row r="3340" spans="1:3">
      <c r="A3340" s="5" t="s">
        <v>15971</v>
      </c>
      <c r="B3340" s="5" t="s">
        <v>44</v>
      </c>
      <c r="C3340" s="5">
        <v>4.8</v>
      </c>
    </row>
    <row r="3341" spans="1:3">
      <c r="A3341" s="2" t="s">
        <v>15975</v>
      </c>
      <c r="B3341" s="2" t="s">
        <v>44</v>
      </c>
      <c r="C3341" s="2">
        <v>4.8</v>
      </c>
    </row>
    <row r="3342" spans="1:3">
      <c r="A3342" s="5" t="s">
        <v>15978</v>
      </c>
      <c r="B3342" s="5" t="s">
        <v>44</v>
      </c>
      <c r="C3342" s="5">
        <v>4.8</v>
      </c>
    </row>
    <row r="3343" spans="1:3">
      <c r="A3343" s="2" t="s">
        <v>15981</v>
      </c>
      <c r="B3343" s="2" t="s">
        <v>44</v>
      </c>
      <c r="C3343" s="2">
        <v>4.8</v>
      </c>
    </row>
    <row r="3344" spans="1:3">
      <c r="A3344" s="5" t="s">
        <v>15984</v>
      </c>
      <c r="B3344" s="5" t="s">
        <v>44</v>
      </c>
      <c r="C3344" s="5">
        <v>4.8</v>
      </c>
    </row>
    <row r="3345" spans="1:3">
      <c r="A3345" s="2" t="s">
        <v>15987</v>
      </c>
      <c r="B3345" s="2" t="s">
        <v>44</v>
      </c>
      <c r="C3345" s="2">
        <v>4.8</v>
      </c>
    </row>
    <row r="3346" spans="1:3">
      <c r="A3346" s="5" t="s">
        <v>15992</v>
      </c>
      <c r="B3346" s="5" t="s">
        <v>44</v>
      </c>
      <c r="C3346" s="5">
        <v>4.8</v>
      </c>
    </row>
    <row r="3347" spans="1:3">
      <c r="A3347" s="2" t="s">
        <v>15998</v>
      </c>
      <c r="B3347" s="2" t="s">
        <v>44</v>
      </c>
      <c r="C3347" s="2">
        <v>4.8</v>
      </c>
    </row>
    <row r="3348" spans="1:3">
      <c r="A3348" s="5" t="s">
        <v>16003</v>
      </c>
      <c r="B3348" s="5" t="s">
        <v>44</v>
      </c>
      <c r="C3348" s="5">
        <v>4.8</v>
      </c>
    </row>
    <row r="3349" spans="1:3">
      <c r="A3349" s="2" t="s">
        <v>16007</v>
      </c>
      <c r="B3349" s="2" t="s">
        <v>44</v>
      </c>
      <c r="C3349" s="2">
        <v>4.8</v>
      </c>
    </row>
    <row r="3350" spans="1:3">
      <c r="A3350" s="5" t="s">
        <v>16011</v>
      </c>
      <c r="B3350" s="5" t="s">
        <v>44</v>
      </c>
      <c r="C3350" s="5">
        <v>4.8</v>
      </c>
    </row>
    <row r="3351" spans="1:3">
      <c r="A3351" s="2" t="s">
        <v>16015</v>
      </c>
      <c r="B3351" s="2" t="s">
        <v>44</v>
      </c>
      <c r="C3351" s="2">
        <v>4.8</v>
      </c>
    </row>
    <row r="3352" spans="1:3">
      <c r="A3352" s="5" t="s">
        <v>16019</v>
      </c>
      <c r="B3352" s="5" t="s">
        <v>44</v>
      </c>
      <c r="C3352" s="5">
        <v>4.8</v>
      </c>
    </row>
    <row r="3353" spans="1:3">
      <c r="A3353" s="2" t="s">
        <v>16023</v>
      </c>
      <c r="B3353" s="2" t="s">
        <v>44</v>
      </c>
      <c r="C3353" s="2">
        <v>4.8</v>
      </c>
    </row>
    <row r="3354" spans="1:3">
      <c r="A3354" s="5" t="s">
        <v>16028</v>
      </c>
      <c r="B3354" s="5" t="s">
        <v>44</v>
      </c>
      <c r="C3354" s="5">
        <v>4.8</v>
      </c>
    </row>
    <row r="3355" spans="1:3">
      <c r="A3355" s="2" t="s">
        <v>16032</v>
      </c>
      <c r="B3355" s="2" t="s">
        <v>44</v>
      </c>
      <c r="C3355" s="2">
        <v>4.8</v>
      </c>
    </row>
    <row r="3356" spans="1:3">
      <c r="A3356" s="5" t="s">
        <v>16036</v>
      </c>
      <c r="B3356" s="5" t="s">
        <v>44</v>
      </c>
      <c r="C3356" s="5">
        <v>4.8</v>
      </c>
    </row>
    <row r="3357" spans="1:3">
      <c r="A3357" s="2" t="s">
        <v>16040</v>
      </c>
      <c r="B3357" s="2" t="s">
        <v>44</v>
      </c>
      <c r="C3357" s="2">
        <v>4.8</v>
      </c>
    </row>
    <row r="3358" spans="1:3">
      <c r="A3358" s="5" t="s">
        <v>16044</v>
      </c>
      <c r="B3358" s="5" t="s">
        <v>44</v>
      </c>
      <c r="C3358" s="5">
        <v>4.8</v>
      </c>
    </row>
    <row r="3359" spans="1:3">
      <c r="A3359" s="2" t="s">
        <v>16047</v>
      </c>
      <c r="B3359" s="2" t="s">
        <v>44</v>
      </c>
      <c r="C3359" s="2">
        <v>4.8</v>
      </c>
    </row>
    <row r="3360" spans="1:3">
      <c r="A3360" s="5" t="s">
        <v>16052</v>
      </c>
      <c r="B3360" s="5" t="s">
        <v>44</v>
      </c>
      <c r="C3360" s="5">
        <v>4.8</v>
      </c>
    </row>
    <row r="3361" spans="1:3">
      <c r="A3361" s="2" t="s">
        <v>16056</v>
      </c>
      <c r="B3361" s="2" t="s">
        <v>44</v>
      </c>
      <c r="C3361" s="2">
        <v>4.8</v>
      </c>
    </row>
    <row r="3362" spans="1:3">
      <c r="A3362" s="5" t="s">
        <v>16062</v>
      </c>
      <c r="B3362" s="5" t="s">
        <v>44</v>
      </c>
      <c r="C3362" s="5">
        <v>4.8</v>
      </c>
    </row>
    <row r="3363" spans="1:3">
      <c r="A3363" s="2" t="s">
        <v>16068</v>
      </c>
      <c r="B3363" s="2" t="s">
        <v>44</v>
      </c>
      <c r="C3363" s="2">
        <v>4.8</v>
      </c>
    </row>
    <row r="3364" spans="1:3">
      <c r="A3364" s="5" t="s">
        <v>16047</v>
      </c>
      <c r="B3364" s="5" t="s">
        <v>44</v>
      </c>
      <c r="C3364" s="5">
        <v>4.8</v>
      </c>
    </row>
    <row r="3365" spans="1:3">
      <c r="A3365" s="2" t="s">
        <v>16073</v>
      </c>
      <c r="B3365" s="2" t="s">
        <v>44</v>
      </c>
      <c r="C3365" s="2">
        <v>4.8</v>
      </c>
    </row>
    <row r="3366" spans="1:3">
      <c r="A3366" s="5" t="s">
        <v>16076</v>
      </c>
      <c r="B3366" s="5" t="s">
        <v>44</v>
      </c>
      <c r="C3366" s="5">
        <v>4.7</v>
      </c>
    </row>
    <row r="3367" spans="1:3">
      <c r="A3367" s="2" t="s">
        <v>16079</v>
      </c>
      <c r="B3367" s="2" t="s">
        <v>44</v>
      </c>
      <c r="C3367" s="2">
        <v>4.7</v>
      </c>
    </row>
    <row r="3368" spans="1:3">
      <c r="A3368" s="5" t="s">
        <v>16084</v>
      </c>
      <c r="B3368" s="5" t="s">
        <v>44</v>
      </c>
      <c r="C3368" s="5">
        <v>4.7</v>
      </c>
    </row>
    <row r="3369" spans="1:3">
      <c r="A3369" s="2" t="s">
        <v>16087</v>
      </c>
      <c r="B3369" s="2" t="s">
        <v>44</v>
      </c>
      <c r="C3369" s="2">
        <v>4.7</v>
      </c>
    </row>
    <row r="3370" spans="1:3">
      <c r="A3370" s="5" t="s">
        <v>16091</v>
      </c>
      <c r="B3370" s="5" t="s">
        <v>44</v>
      </c>
      <c r="C3370" s="5">
        <v>4.7</v>
      </c>
    </row>
    <row r="3371" spans="1:3">
      <c r="A3371" s="2" t="s">
        <v>16096</v>
      </c>
      <c r="B3371" s="2" t="s">
        <v>44</v>
      </c>
      <c r="C3371" s="2">
        <v>4.7</v>
      </c>
    </row>
    <row r="3372" spans="1:3">
      <c r="A3372" s="5" t="s">
        <v>16101</v>
      </c>
      <c r="B3372" s="5" t="s">
        <v>44</v>
      </c>
      <c r="C3372" s="5">
        <v>4.7</v>
      </c>
    </row>
    <row r="3373" spans="1:3">
      <c r="A3373" s="2" t="s">
        <v>16105</v>
      </c>
      <c r="B3373" s="2" t="s">
        <v>44</v>
      </c>
      <c r="C3373" s="2">
        <v>4.7</v>
      </c>
    </row>
    <row r="3374" spans="1:3">
      <c r="A3374" s="5" t="s">
        <v>16108</v>
      </c>
      <c r="B3374" s="5" t="s">
        <v>44</v>
      </c>
      <c r="C3374" s="5">
        <v>4.7</v>
      </c>
    </row>
    <row r="3375" spans="1:3">
      <c r="A3375" s="2" t="s">
        <v>16111</v>
      </c>
      <c r="B3375" s="2" t="s">
        <v>44</v>
      </c>
      <c r="C3375" s="2">
        <v>4.7</v>
      </c>
    </row>
    <row r="3376" spans="1:3">
      <c r="A3376" s="5" t="s">
        <v>16115</v>
      </c>
      <c r="B3376" s="5" t="s">
        <v>44</v>
      </c>
      <c r="C3376" s="5">
        <v>4.7</v>
      </c>
    </row>
    <row r="3377" spans="1:3">
      <c r="A3377" s="2" t="s">
        <v>16119</v>
      </c>
      <c r="B3377" s="2" t="s">
        <v>44</v>
      </c>
      <c r="C3377" s="2">
        <v>4.7</v>
      </c>
    </row>
    <row r="3378" spans="1:3">
      <c r="A3378" s="5" t="s">
        <v>16124</v>
      </c>
      <c r="B3378" s="5" t="s">
        <v>44</v>
      </c>
      <c r="C3378" s="5">
        <v>4.7</v>
      </c>
    </row>
    <row r="3379" spans="1:3">
      <c r="A3379" s="2" t="s">
        <v>16127</v>
      </c>
      <c r="B3379" s="2" t="s">
        <v>44</v>
      </c>
      <c r="C3379" s="2">
        <v>4.7</v>
      </c>
    </row>
    <row r="3380" spans="1:3">
      <c r="A3380" s="5" t="s">
        <v>16131</v>
      </c>
      <c r="B3380" s="5" t="s">
        <v>44</v>
      </c>
      <c r="C3380" s="5">
        <v>4.7</v>
      </c>
    </row>
    <row r="3381" spans="1:3">
      <c r="A3381" s="2" t="s">
        <v>16135</v>
      </c>
      <c r="B3381" s="2" t="s">
        <v>44</v>
      </c>
      <c r="C3381" s="2">
        <v>4.7</v>
      </c>
    </row>
    <row r="3382" spans="1:3">
      <c r="A3382" s="5" t="s">
        <v>16139</v>
      </c>
      <c r="B3382" s="5" t="s">
        <v>44</v>
      </c>
      <c r="C3382" s="5">
        <v>4.7</v>
      </c>
    </row>
    <row r="3383" spans="1:3">
      <c r="A3383" s="2" t="s">
        <v>16146</v>
      </c>
      <c r="B3383" s="2" t="s">
        <v>44</v>
      </c>
      <c r="C3383" s="2">
        <v>4.7</v>
      </c>
    </row>
    <row r="3384" spans="1:3">
      <c r="A3384" s="5" t="s">
        <v>16150</v>
      </c>
      <c r="B3384" s="5" t="s">
        <v>44</v>
      </c>
      <c r="C3384" s="5">
        <v>4.7</v>
      </c>
    </row>
    <row r="3385" spans="1:3">
      <c r="A3385" s="2" t="s">
        <v>16155</v>
      </c>
      <c r="B3385" s="2" t="s">
        <v>44</v>
      </c>
      <c r="C3385" s="2">
        <v>4.7</v>
      </c>
    </row>
    <row r="3386" spans="1:3">
      <c r="A3386" s="5" t="s">
        <v>16160</v>
      </c>
      <c r="B3386" s="5" t="s">
        <v>44</v>
      </c>
      <c r="C3386" s="5">
        <v>4.5999999999999996</v>
      </c>
    </row>
    <row r="3387" spans="1:3">
      <c r="A3387" s="2" t="s">
        <v>16164</v>
      </c>
      <c r="B3387" s="2" t="s">
        <v>44</v>
      </c>
      <c r="C3387" s="2">
        <v>4.5999999999999996</v>
      </c>
    </row>
    <row r="3388" spans="1:3">
      <c r="A3388" s="5" t="s">
        <v>16167</v>
      </c>
      <c r="B3388" s="5" t="s">
        <v>44</v>
      </c>
      <c r="C3388" s="5">
        <v>4.5999999999999996</v>
      </c>
    </row>
    <row r="3389" spans="1:3">
      <c r="A3389" s="2" t="s">
        <v>16170</v>
      </c>
      <c r="B3389" s="2" t="s">
        <v>44</v>
      </c>
      <c r="C3389" s="2">
        <v>4.5999999999999996</v>
      </c>
    </row>
    <row r="3390" spans="1:3">
      <c r="A3390" s="5" t="s">
        <v>16173</v>
      </c>
      <c r="B3390" s="5" t="s">
        <v>44</v>
      </c>
      <c r="C3390" s="5">
        <v>4.5999999999999996</v>
      </c>
    </row>
    <row r="3391" spans="1:3">
      <c r="A3391" s="2" t="s">
        <v>16178</v>
      </c>
      <c r="B3391" s="2" t="s">
        <v>44</v>
      </c>
      <c r="C3391" s="2">
        <v>4.5999999999999996</v>
      </c>
    </row>
    <row r="3392" spans="1:3">
      <c r="A3392" s="5" t="s">
        <v>16182</v>
      </c>
      <c r="B3392" s="5" t="s">
        <v>44</v>
      </c>
      <c r="C3392" s="5">
        <v>4.5999999999999996</v>
      </c>
    </row>
    <row r="3393" spans="1:3">
      <c r="A3393" s="2" t="s">
        <v>16186</v>
      </c>
      <c r="B3393" s="2" t="s">
        <v>44</v>
      </c>
      <c r="C3393" s="2">
        <v>4.5999999999999996</v>
      </c>
    </row>
    <row r="3394" spans="1:3">
      <c r="A3394" s="5" t="s">
        <v>16190</v>
      </c>
      <c r="B3394" s="5" t="s">
        <v>44</v>
      </c>
      <c r="C3394" s="5">
        <v>4.5999999999999996</v>
      </c>
    </row>
    <row r="3395" spans="1:3">
      <c r="A3395" s="2" t="s">
        <v>16194</v>
      </c>
      <c r="B3395" s="2" t="s">
        <v>44</v>
      </c>
      <c r="C3395" s="2">
        <v>4.5999999999999996</v>
      </c>
    </row>
    <row r="3396" spans="1:3">
      <c r="A3396" s="5" t="s">
        <v>16201</v>
      </c>
      <c r="B3396" s="5" t="s">
        <v>44</v>
      </c>
      <c r="C3396" s="5">
        <v>4.5999999999999996</v>
      </c>
    </row>
    <row r="3397" spans="1:3">
      <c r="A3397" s="2" t="s">
        <v>16205</v>
      </c>
      <c r="B3397" s="2" t="s">
        <v>44</v>
      </c>
      <c r="C3397" s="2">
        <v>4.5999999999999996</v>
      </c>
    </row>
    <row r="3398" spans="1:3">
      <c r="A3398" s="5" t="s">
        <v>16209</v>
      </c>
      <c r="B3398" s="5" t="s">
        <v>44</v>
      </c>
      <c r="C3398" s="5">
        <v>4.5999999999999996</v>
      </c>
    </row>
    <row r="3399" spans="1:3">
      <c r="A3399" s="2" t="s">
        <v>16214</v>
      </c>
      <c r="B3399" s="2" t="s">
        <v>44</v>
      </c>
      <c r="C3399" s="2">
        <v>4.5999999999999996</v>
      </c>
    </row>
    <row r="3400" spans="1:3">
      <c r="A3400" s="5" t="s">
        <v>16218</v>
      </c>
      <c r="B3400" s="5" t="s">
        <v>44</v>
      </c>
      <c r="C3400" s="5">
        <v>4.5999999999999996</v>
      </c>
    </row>
    <row r="3401" spans="1:3">
      <c r="A3401" s="2" t="s">
        <v>16222</v>
      </c>
      <c r="B3401" s="2" t="s">
        <v>44</v>
      </c>
      <c r="C3401" s="2">
        <v>4.5999999999999996</v>
      </c>
    </row>
    <row r="3402" spans="1:3">
      <c r="A3402" s="5" t="s">
        <v>16227</v>
      </c>
      <c r="B3402" s="5" t="s">
        <v>44</v>
      </c>
      <c r="C3402" s="5">
        <v>4.5999999999999996</v>
      </c>
    </row>
    <row r="3403" spans="1:3">
      <c r="A3403" s="2" t="s">
        <v>16231</v>
      </c>
      <c r="B3403" s="2" t="s">
        <v>44</v>
      </c>
      <c r="C3403" s="2">
        <v>4.5999999999999996</v>
      </c>
    </row>
    <row r="3404" spans="1:3">
      <c r="A3404" s="5" t="s">
        <v>16234</v>
      </c>
      <c r="B3404" s="5" t="s">
        <v>44</v>
      </c>
      <c r="C3404" s="5">
        <v>4.5999999999999996</v>
      </c>
    </row>
    <row r="3405" spans="1:3">
      <c r="A3405" s="2" t="s">
        <v>16238</v>
      </c>
      <c r="B3405" s="2" t="s">
        <v>44</v>
      </c>
      <c r="C3405" s="2">
        <v>4.5999999999999996</v>
      </c>
    </row>
    <row r="3406" spans="1:3">
      <c r="A3406" s="5" t="s">
        <v>16242</v>
      </c>
      <c r="B3406" s="5" t="s">
        <v>44</v>
      </c>
      <c r="C3406" s="5">
        <v>4.5999999999999996</v>
      </c>
    </row>
    <row r="3407" spans="1:3">
      <c r="A3407" s="2" t="s">
        <v>16246</v>
      </c>
      <c r="B3407" s="2" t="s">
        <v>44</v>
      </c>
      <c r="C3407" s="2">
        <v>4.5999999999999996</v>
      </c>
    </row>
    <row r="3408" spans="1:3">
      <c r="A3408" s="5" t="s">
        <v>16251</v>
      </c>
      <c r="B3408" s="5" t="s">
        <v>44</v>
      </c>
      <c r="C3408" s="5">
        <v>4.5999999999999996</v>
      </c>
    </row>
    <row r="3409" spans="1:3">
      <c r="A3409" s="2" t="s">
        <v>16256</v>
      </c>
      <c r="B3409" s="2" t="s">
        <v>44</v>
      </c>
      <c r="C3409" s="2">
        <v>4.5999999999999996</v>
      </c>
    </row>
    <row r="3410" spans="1:3">
      <c r="A3410" s="5" t="s">
        <v>16260</v>
      </c>
      <c r="B3410" s="5" t="s">
        <v>44</v>
      </c>
      <c r="C3410" s="5">
        <v>4.5999999999999996</v>
      </c>
    </row>
    <row r="3411" spans="1:3">
      <c r="A3411" s="2" t="s">
        <v>16266</v>
      </c>
      <c r="B3411" s="2" t="s">
        <v>44</v>
      </c>
      <c r="C3411" s="2">
        <v>4.5999999999999996</v>
      </c>
    </row>
    <row r="3412" spans="1:3">
      <c r="A3412" s="5" t="s">
        <v>16271</v>
      </c>
      <c r="B3412" s="5" t="s">
        <v>44</v>
      </c>
      <c r="C3412" s="5">
        <v>4.5999999999999996</v>
      </c>
    </row>
    <row r="3413" spans="1:3">
      <c r="A3413" s="2" t="s">
        <v>16278</v>
      </c>
      <c r="B3413" s="2" t="s">
        <v>44</v>
      </c>
      <c r="C3413" s="2">
        <v>4.5999999999999996</v>
      </c>
    </row>
    <row r="3414" spans="1:3">
      <c r="A3414" s="5" t="s">
        <v>16283</v>
      </c>
      <c r="B3414" s="5" t="s">
        <v>44</v>
      </c>
      <c r="C3414" s="5">
        <v>4.5999999999999996</v>
      </c>
    </row>
    <row r="3415" spans="1:3">
      <c r="A3415" s="2" t="s">
        <v>16287</v>
      </c>
      <c r="B3415" s="2" t="s">
        <v>44</v>
      </c>
      <c r="C3415" s="2">
        <v>4.5</v>
      </c>
    </row>
    <row r="3416" spans="1:3">
      <c r="A3416" s="5" t="s">
        <v>16292</v>
      </c>
      <c r="B3416" s="5" t="s">
        <v>44</v>
      </c>
      <c r="C3416" s="5">
        <v>4.5</v>
      </c>
    </row>
    <row r="3417" spans="1:3">
      <c r="A3417" s="2" t="s">
        <v>16296</v>
      </c>
      <c r="B3417" s="2" t="s">
        <v>44</v>
      </c>
      <c r="C3417" s="2">
        <v>4.5</v>
      </c>
    </row>
    <row r="3418" spans="1:3">
      <c r="A3418" s="5" t="s">
        <v>16299</v>
      </c>
      <c r="B3418" s="5" t="s">
        <v>44</v>
      </c>
      <c r="C3418" s="5">
        <v>4.5</v>
      </c>
    </row>
    <row r="3419" spans="1:3">
      <c r="A3419" s="2" t="s">
        <v>16302</v>
      </c>
      <c r="B3419" s="2" t="s">
        <v>44</v>
      </c>
      <c r="C3419" s="2">
        <v>4.5</v>
      </c>
    </row>
    <row r="3420" spans="1:3">
      <c r="A3420" s="5" t="s">
        <v>16306</v>
      </c>
      <c r="B3420" s="5" t="s">
        <v>44</v>
      </c>
      <c r="C3420" s="5">
        <v>4.5</v>
      </c>
    </row>
    <row r="3421" spans="1:3">
      <c r="A3421" s="2" t="s">
        <v>16310</v>
      </c>
      <c r="B3421" s="2" t="s">
        <v>44</v>
      </c>
      <c r="C3421" s="2">
        <v>4.5</v>
      </c>
    </row>
    <row r="3422" spans="1:3">
      <c r="A3422" s="5" t="s">
        <v>16313</v>
      </c>
      <c r="B3422" s="5" t="s">
        <v>44</v>
      </c>
      <c r="C3422" s="5">
        <v>4.5</v>
      </c>
    </row>
    <row r="3423" spans="1:3">
      <c r="A3423" s="2" t="s">
        <v>16318</v>
      </c>
      <c r="B3423" s="2" t="s">
        <v>44</v>
      </c>
      <c r="C3423" s="2">
        <v>4.5</v>
      </c>
    </row>
    <row r="3424" spans="1:3">
      <c r="A3424" s="5" t="s">
        <v>16323</v>
      </c>
      <c r="B3424" s="5" t="s">
        <v>44</v>
      </c>
      <c r="C3424" s="5">
        <v>4.5</v>
      </c>
    </row>
    <row r="3425" spans="1:3">
      <c r="A3425" s="2" t="s">
        <v>16327</v>
      </c>
      <c r="B3425" s="2" t="s">
        <v>44</v>
      </c>
      <c r="C3425" s="2">
        <v>4.5</v>
      </c>
    </row>
    <row r="3426" spans="1:3">
      <c r="A3426" s="5" t="s">
        <v>16330</v>
      </c>
      <c r="B3426" s="5" t="s">
        <v>44</v>
      </c>
      <c r="C3426" s="5">
        <v>4.5</v>
      </c>
    </row>
    <row r="3427" spans="1:3">
      <c r="A3427" s="2" t="s">
        <v>16334</v>
      </c>
      <c r="B3427" s="2" t="s">
        <v>44</v>
      </c>
      <c r="C3427" s="2">
        <v>4.5</v>
      </c>
    </row>
    <row r="3428" spans="1:3">
      <c r="A3428" s="5" t="s">
        <v>16338</v>
      </c>
      <c r="B3428" s="5" t="s">
        <v>44</v>
      </c>
      <c r="C3428" s="5">
        <v>4.5</v>
      </c>
    </row>
    <row r="3429" spans="1:3">
      <c r="A3429" s="2" t="s">
        <v>16342</v>
      </c>
      <c r="B3429" s="2" t="s">
        <v>44</v>
      </c>
      <c r="C3429" s="2">
        <v>4.5</v>
      </c>
    </row>
    <row r="3430" spans="1:3">
      <c r="A3430" s="5" t="s">
        <v>16346</v>
      </c>
      <c r="B3430" s="5" t="s">
        <v>44</v>
      </c>
      <c r="C3430" s="5">
        <v>4.5</v>
      </c>
    </row>
    <row r="3431" spans="1:3">
      <c r="A3431" s="2" t="s">
        <v>16349</v>
      </c>
      <c r="B3431" s="2" t="s">
        <v>44</v>
      </c>
      <c r="C3431" s="2">
        <v>4.5</v>
      </c>
    </row>
    <row r="3432" spans="1:3">
      <c r="A3432" s="5" t="s">
        <v>16354</v>
      </c>
      <c r="B3432" s="5" t="s">
        <v>44</v>
      </c>
      <c r="C3432" s="5">
        <v>4.5</v>
      </c>
    </row>
    <row r="3433" spans="1:3">
      <c r="A3433" s="2" t="s">
        <v>16358</v>
      </c>
      <c r="B3433" s="2" t="s">
        <v>44</v>
      </c>
      <c r="C3433" s="2">
        <v>4.5</v>
      </c>
    </row>
    <row r="3434" spans="1:3">
      <c r="A3434" s="5" t="s">
        <v>16362</v>
      </c>
      <c r="B3434" s="5" t="s">
        <v>44</v>
      </c>
      <c r="C3434" s="5">
        <v>4.4000000000000004</v>
      </c>
    </row>
    <row r="3435" spans="1:3">
      <c r="A3435" s="2" t="s">
        <v>16366</v>
      </c>
      <c r="B3435" s="2" t="s">
        <v>44</v>
      </c>
      <c r="C3435" s="2">
        <v>4.4000000000000004</v>
      </c>
    </row>
    <row r="3436" spans="1:3">
      <c r="A3436" s="5" t="s">
        <v>16369</v>
      </c>
      <c r="B3436" s="5" t="s">
        <v>44</v>
      </c>
      <c r="C3436" s="5">
        <v>4.4000000000000004</v>
      </c>
    </row>
    <row r="3437" spans="1:3">
      <c r="A3437" s="2" t="s">
        <v>16373</v>
      </c>
      <c r="B3437" s="2" t="s">
        <v>44</v>
      </c>
      <c r="C3437" s="2">
        <v>4.4000000000000004</v>
      </c>
    </row>
    <row r="3438" spans="1:3">
      <c r="A3438" s="5" t="s">
        <v>16377</v>
      </c>
      <c r="B3438" s="5" t="s">
        <v>44</v>
      </c>
      <c r="C3438" s="5">
        <v>4.4000000000000004</v>
      </c>
    </row>
    <row r="3439" spans="1:3">
      <c r="A3439" s="2" t="s">
        <v>16381</v>
      </c>
      <c r="B3439" s="2" t="s">
        <v>44</v>
      </c>
      <c r="C3439" s="2">
        <v>4.4000000000000004</v>
      </c>
    </row>
    <row r="3440" spans="1:3">
      <c r="A3440" s="5" t="s">
        <v>16385</v>
      </c>
      <c r="B3440" s="5" t="s">
        <v>44</v>
      </c>
      <c r="C3440" s="5">
        <v>4.4000000000000004</v>
      </c>
    </row>
    <row r="3441" spans="1:3">
      <c r="A3441" s="2" t="s">
        <v>16390</v>
      </c>
      <c r="B3441" s="2" t="s">
        <v>44</v>
      </c>
      <c r="C3441" s="2">
        <v>4.4000000000000004</v>
      </c>
    </row>
    <row r="3442" spans="1:3">
      <c r="A3442" s="5" t="s">
        <v>16395</v>
      </c>
      <c r="B3442" s="5" t="s">
        <v>44</v>
      </c>
      <c r="C3442" s="5">
        <v>4.4000000000000004</v>
      </c>
    </row>
    <row r="3443" spans="1:3">
      <c r="A3443" s="2" t="s">
        <v>16398</v>
      </c>
      <c r="B3443" s="2" t="s">
        <v>44</v>
      </c>
      <c r="C3443" s="2">
        <v>4.4000000000000004</v>
      </c>
    </row>
    <row r="3444" spans="1:3">
      <c r="A3444" s="5" t="s">
        <v>16401</v>
      </c>
      <c r="B3444" s="5" t="s">
        <v>44</v>
      </c>
      <c r="C3444" s="5">
        <v>4.4000000000000004</v>
      </c>
    </row>
    <row r="3445" spans="1:3">
      <c r="A3445" s="2" t="s">
        <v>16404</v>
      </c>
      <c r="B3445" s="2" t="s">
        <v>44</v>
      </c>
      <c r="C3445" s="2">
        <v>4.4000000000000004</v>
      </c>
    </row>
    <row r="3446" spans="1:3">
      <c r="A3446" s="5" t="s">
        <v>16409</v>
      </c>
      <c r="B3446" s="5" t="s">
        <v>44</v>
      </c>
      <c r="C3446" s="5">
        <v>4.4000000000000004</v>
      </c>
    </row>
    <row r="3447" spans="1:3">
      <c r="A3447" s="2" t="s">
        <v>16414</v>
      </c>
      <c r="B3447" s="2" t="s">
        <v>44</v>
      </c>
      <c r="C3447" s="2">
        <v>4.4000000000000004</v>
      </c>
    </row>
    <row r="3448" spans="1:3">
      <c r="A3448" s="5" t="s">
        <v>16419</v>
      </c>
      <c r="B3448" s="5" t="s">
        <v>44</v>
      </c>
      <c r="C3448" s="5">
        <v>4.4000000000000004</v>
      </c>
    </row>
    <row r="3449" spans="1:3">
      <c r="A3449" s="2" t="s">
        <v>16423</v>
      </c>
      <c r="B3449" s="2" t="s">
        <v>44</v>
      </c>
      <c r="C3449" s="2">
        <v>4.4000000000000004</v>
      </c>
    </row>
    <row r="3450" spans="1:3">
      <c r="A3450" s="5" t="s">
        <v>16427</v>
      </c>
      <c r="B3450" s="5" t="s">
        <v>44</v>
      </c>
      <c r="C3450" s="5">
        <v>4.4000000000000004</v>
      </c>
    </row>
    <row r="3451" spans="1:3">
      <c r="A3451" s="2" t="s">
        <v>16431</v>
      </c>
      <c r="B3451" s="2" t="s">
        <v>44</v>
      </c>
      <c r="C3451" s="2">
        <v>4.4000000000000004</v>
      </c>
    </row>
    <row r="3452" spans="1:3">
      <c r="A3452" s="5" t="s">
        <v>16436</v>
      </c>
      <c r="B3452" s="5" t="s">
        <v>44</v>
      </c>
      <c r="C3452" s="5">
        <v>4.4000000000000004</v>
      </c>
    </row>
    <row r="3453" spans="1:3">
      <c r="A3453" s="2" t="s">
        <v>16440</v>
      </c>
      <c r="B3453" s="2" t="s">
        <v>44</v>
      </c>
      <c r="C3453" s="2">
        <v>4.3</v>
      </c>
    </row>
    <row r="3454" spans="1:3">
      <c r="A3454" s="5" t="s">
        <v>16445</v>
      </c>
      <c r="B3454" s="5" t="s">
        <v>44</v>
      </c>
      <c r="C3454" s="5">
        <v>4.3</v>
      </c>
    </row>
    <row r="3455" spans="1:3">
      <c r="A3455" s="2" t="s">
        <v>16448</v>
      </c>
      <c r="B3455" s="2" t="s">
        <v>44</v>
      </c>
      <c r="C3455" s="2">
        <v>4.3</v>
      </c>
    </row>
    <row r="3456" spans="1:3">
      <c r="A3456" s="5" t="s">
        <v>16451</v>
      </c>
      <c r="B3456" s="5" t="s">
        <v>44</v>
      </c>
      <c r="C3456" s="5">
        <v>4.3</v>
      </c>
    </row>
    <row r="3457" spans="1:3">
      <c r="A3457" s="2" t="s">
        <v>16454</v>
      </c>
      <c r="B3457" s="2" t="s">
        <v>44</v>
      </c>
      <c r="C3457" s="2">
        <v>4.3</v>
      </c>
    </row>
    <row r="3458" spans="1:3">
      <c r="A3458" s="5" t="s">
        <v>16458</v>
      </c>
      <c r="B3458" s="5" t="s">
        <v>44</v>
      </c>
      <c r="C3458" s="5">
        <v>4.3</v>
      </c>
    </row>
    <row r="3459" spans="1:3">
      <c r="A3459" s="2" t="s">
        <v>16461</v>
      </c>
      <c r="B3459" s="2" t="s">
        <v>44</v>
      </c>
      <c r="C3459" s="2">
        <v>4.3</v>
      </c>
    </row>
    <row r="3460" spans="1:3">
      <c r="A3460" s="5" t="s">
        <v>16464</v>
      </c>
      <c r="B3460" s="5" t="s">
        <v>44</v>
      </c>
      <c r="C3460" s="5">
        <v>4.3</v>
      </c>
    </row>
    <row r="3461" spans="1:3">
      <c r="A3461" s="2" t="s">
        <v>16468</v>
      </c>
      <c r="B3461" s="2" t="s">
        <v>44</v>
      </c>
      <c r="C3461" s="2">
        <v>4.3</v>
      </c>
    </row>
    <row r="3462" spans="1:3">
      <c r="A3462" s="5" t="s">
        <v>16472</v>
      </c>
      <c r="B3462" s="5" t="s">
        <v>44</v>
      </c>
      <c r="C3462" s="5">
        <v>4.3</v>
      </c>
    </row>
    <row r="3463" spans="1:3">
      <c r="A3463" s="2" t="s">
        <v>16477</v>
      </c>
      <c r="B3463" s="2" t="s">
        <v>44</v>
      </c>
      <c r="C3463" s="2">
        <v>4.3</v>
      </c>
    </row>
    <row r="3464" spans="1:3">
      <c r="A3464" s="5" t="s">
        <v>16482</v>
      </c>
      <c r="B3464" s="5" t="s">
        <v>44</v>
      </c>
      <c r="C3464" s="5">
        <v>4.3</v>
      </c>
    </row>
    <row r="3465" spans="1:3">
      <c r="A3465" s="5" t="s">
        <v>16494</v>
      </c>
      <c r="B3465" s="5" t="s">
        <v>44</v>
      </c>
      <c r="C3465" s="5">
        <v>4.3</v>
      </c>
    </row>
    <row r="3466" spans="1:3">
      <c r="A3466" s="2" t="s">
        <v>16498</v>
      </c>
      <c r="B3466" s="2" t="s">
        <v>44</v>
      </c>
      <c r="C3466" s="2">
        <v>4.3</v>
      </c>
    </row>
    <row r="3467" spans="1:3">
      <c r="A3467" s="5" t="s">
        <v>16503</v>
      </c>
      <c r="B3467" s="5" t="s">
        <v>44</v>
      </c>
      <c r="C3467" s="5">
        <v>4.3</v>
      </c>
    </row>
    <row r="3468" spans="1:3">
      <c r="A3468" s="2" t="s">
        <v>16509</v>
      </c>
      <c r="B3468" s="2" t="s">
        <v>44</v>
      </c>
      <c r="C3468" s="2">
        <v>4.2</v>
      </c>
    </row>
    <row r="3469" spans="1:3">
      <c r="A3469" s="5" t="s">
        <v>16512</v>
      </c>
      <c r="B3469" s="5" t="s">
        <v>44</v>
      </c>
      <c r="C3469" s="5">
        <v>4.2</v>
      </c>
    </row>
    <row r="3470" spans="1:3">
      <c r="A3470" s="2" t="s">
        <v>16516</v>
      </c>
      <c r="B3470" s="2" t="s">
        <v>44</v>
      </c>
      <c r="C3470" s="2">
        <v>4.2</v>
      </c>
    </row>
    <row r="3471" spans="1:3">
      <c r="A3471" s="5" t="s">
        <v>16520</v>
      </c>
      <c r="B3471" s="5" t="s">
        <v>44</v>
      </c>
      <c r="C3471" s="5">
        <v>4.2</v>
      </c>
    </row>
    <row r="3472" spans="1:3">
      <c r="A3472" s="2" t="s">
        <v>16524</v>
      </c>
      <c r="B3472" s="2" t="s">
        <v>44</v>
      </c>
      <c r="C3472" s="2">
        <v>4.2</v>
      </c>
    </row>
    <row r="3473" spans="1:3">
      <c r="A3473" s="5" t="s">
        <v>16527</v>
      </c>
      <c r="B3473" s="5" t="s">
        <v>44</v>
      </c>
      <c r="C3473" s="5">
        <v>4.2</v>
      </c>
    </row>
    <row r="3474" spans="1:3">
      <c r="A3474" s="2" t="s">
        <v>16531</v>
      </c>
      <c r="B3474" s="2" t="s">
        <v>44</v>
      </c>
      <c r="C3474" s="2">
        <v>4.2</v>
      </c>
    </row>
    <row r="3475" spans="1:3">
      <c r="A3475" s="5" t="s">
        <v>16534</v>
      </c>
      <c r="B3475" s="5" t="s">
        <v>44</v>
      </c>
      <c r="C3475" s="5">
        <v>4.2</v>
      </c>
    </row>
    <row r="3476" spans="1:3">
      <c r="A3476" s="2" t="s">
        <v>16537</v>
      </c>
      <c r="B3476" s="2" t="s">
        <v>44</v>
      </c>
      <c r="C3476" s="2">
        <v>4.2</v>
      </c>
    </row>
    <row r="3477" spans="1:3">
      <c r="A3477" s="5" t="s">
        <v>16541</v>
      </c>
      <c r="B3477" s="5" t="s">
        <v>44</v>
      </c>
      <c r="C3477" s="5">
        <v>4.2</v>
      </c>
    </row>
    <row r="3478" spans="1:3">
      <c r="A3478" s="2" t="s">
        <v>16547</v>
      </c>
      <c r="B3478" s="2" t="s">
        <v>44</v>
      </c>
      <c r="C3478" s="2">
        <v>4.2</v>
      </c>
    </row>
    <row r="3479" spans="1:3">
      <c r="A3479" s="5" t="s">
        <v>16553</v>
      </c>
      <c r="B3479" s="5" t="s">
        <v>44</v>
      </c>
      <c r="C3479" s="5">
        <v>4.2</v>
      </c>
    </row>
    <row r="3480" spans="1:3">
      <c r="A3480" s="2" t="s">
        <v>16558</v>
      </c>
      <c r="B3480" s="2" t="s">
        <v>44</v>
      </c>
      <c r="C3480" s="2">
        <v>4.0999999999999996</v>
      </c>
    </row>
    <row r="3481" spans="1:3">
      <c r="A3481" s="5" t="s">
        <v>16562</v>
      </c>
      <c r="B3481" s="5" t="s">
        <v>44</v>
      </c>
      <c r="C3481" s="5">
        <v>4.0999999999999996</v>
      </c>
    </row>
    <row r="3482" spans="1:3">
      <c r="A3482" s="2" t="s">
        <v>16566</v>
      </c>
      <c r="B3482" s="2" t="s">
        <v>44</v>
      </c>
      <c r="C3482" s="2">
        <v>4.0999999999999996</v>
      </c>
    </row>
    <row r="3483" spans="1:3">
      <c r="A3483" s="5" t="s">
        <v>16569</v>
      </c>
      <c r="B3483" s="5" t="s">
        <v>44</v>
      </c>
      <c r="C3483" s="5">
        <v>4.0999999999999996</v>
      </c>
    </row>
    <row r="3484" spans="1:3">
      <c r="A3484" s="2" t="s">
        <v>16573</v>
      </c>
      <c r="B3484" s="2" t="s">
        <v>44</v>
      </c>
      <c r="C3484" s="2">
        <v>4.0999999999999996</v>
      </c>
    </row>
    <row r="3485" spans="1:3">
      <c r="A3485" s="5" t="s">
        <v>16577</v>
      </c>
      <c r="B3485" s="5" t="s">
        <v>44</v>
      </c>
      <c r="C3485" s="5">
        <v>4.0999999999999996</v>
      </c>
    </row>
    <row r="3486" spans="1:3">
      <c r="A3486" s="2" t="s">
        <v>16581</v>
      </c>
      <c r="B3486" s="2" t="s">
        <v>44</v>
      </c>
      <c r="C3486" s="2">
        <v>4.0999999999999996</v>
      </c>
    </row>
    <row r="3487" spans="1:3">
      <c r="A3487" s="5" t="s">
        <v>16586</v>
      </c>
      <c r="B3487" s="5" t="s">
        <v>44</v>
      </c>
      <c r="C3487" s="5">
        <v>4.0999999999999996</v>
      </c>
    </row>
    <row r="3488" spans="1:3">
      <c r="A3488" s="2" t="s">
        <v>16590</v>
      </c>
      <c r="B3488" s="2" t="s">
        <v>44</v>
      </c>
      <c r="C3488" s="2">
        <v>4.0999999999999996</v>
      </c>
    </row>
    <row r="3489" spans="1:3">
      <c r="A3489" s="5" t="s">
        <v>16594</v>
      </c>
      <c r="B3489" s="5" t="s">
        <v>44</v>
      </c>
      <c r="C3489" s="5">
        <v>4.0999999999999996</v>
      </c>
    </row>
    <row r="3490" spans="1:3">
      <c r="A3490" s="2" t="s">
        <v>16599</v>
      </c>
      <c r="B3490" s="2" t="s">
        <v>44</v>
      </c>
      <c r="C3490" s="2">
        <v>4.0999999999999996</v>
      </c>
    </row>
    <row r="3491" spans="1:3">
      <c r="A3491" s="5" t="s">
        <v>16606</v>
      </c>
      <c r="B3491" s="5" t="s">
        <v>44</v>
      </c>
      <c r="C3491" s="5">
        <v>4.0999999999999996</v>
      </c>
    </row>
    <row r="3492" spans="1:3">
      <c r="A3492" s="2" t="s">
        <v>16611</v>
      </c>
      <c r="B3492" s="2" t="s">
        <v>44</v>
      </c>
      <c r="C3492" s="2">
        <v>4.0999999999999996</v>
      </c>
    </row>
    <row r="3493" spans="1:3">
      <c r="A3493" s="5" t="s">
        <v>16616</v>
      </c>
      <c r="B3493" s="5" t="s">
        <v>44</v>
      </c>
      <c r="C3493" s="5">
        <v>4.0999999999999996</v>
      </c>
    </row>
    <row r="3494" spans="1:3">
      <c r="A3494" s="2" t="s">
        <v>16621</v>
      </c>
      <c r="B3494" s="2" t="s">
        <v>44</v>
      </c>
      <c r="C3494" s="2">
        <v>4.0999999999999996</v>
      </c>
    </row>
    <row r="3495" spans="1:3">
      <c r="A3495" s="5" t="s">
        <v>16626</v>
      </c>
      <c r="B3495" s="5" t="s">
        <v>44</v>
      </c>
      <c r="C3495" s="5">
        <v>4.0999999999999996</v>
      </c>
    </row>
    <row r="3496" spans="1:3">
      <c r="A3496" s="2" t="s">
        <v>16632</v>
      </c>
      <c r="B3496" s="2" t="s">
        <v>44</v>
      </c>
      <c r="C3496" s="2">
        <v>4.0999999999999996</v>
      </c>
    </row>
    <row r="3497" spans="1:3">
      <c r="A3497" s="5" t="s">
        <v>16637</v>
      </c>
      <c r="B3497" s="5" t="s">
        <v>44</v>
      </c>
      <c r="C3497" s="5">
        <v>4.0999999999999996</v>
      </c>
    </row>
    <row r="3498" spans="1:3">
      <c r="A3498" s="2" t="s">
        <v>16642</v>
      </c>
      <c r="B3498" s="2" t="s">
        <v>44</v>
      </c>
      <c r="C3498" s="2">
        <v>4</v>
      </c>
    </row>
    <row r="3499" spans="1:3">
      <c r="A3499" s="5" t="s">
        <v>16646</v>
      </c>
      <c r="B3499" s="5" t="s">
        <v>44</v>
      </c>
      <c r="C3499" s="5">
        <v>4</v>
      </c>
    </row>
    <row r="3500" spans="1:3">
      <c r="A3500" s="2" t="s">
        <v>16649</v>
      </c>
      <c r="B3500" s="2" t="s">
        <v>44</v>
      </c>
      <c r="C3500" s="2">
        <v>4</v>
      </c>
    </row>
    <row r="3501" spans="1:3">
      <c r="A3501" s="5" t="s">
        <v>16653</v>
      </c>
      <c r="B3501" s="5" t="s">
        <v>44</v>
      </c>
      <c r="C3501" s="5">
        <v>4</v>
      </c>
    </row>
    <row r="3502" spans="1:3">
      <c r="A3502" s="2" t="s">
        <v>16659</v>
      </c>
      <c r="B3502" s="2" t="s">
        <v>44</v>
      </c>
      <c r="C3502" s="2">
        <v>4</v>
      </c>
    </row>
    <row r="3503" spans="1:3">
      <c r="A3503" s="5" t="s">
        <v>16665</v>
      </c>
      <c r="B3503" s="5" t="s">
        <v>44</v>
      </c>
      <c r="C3503" s="5">
        <v>4</v>
      </c>
    </row>
    <row r="3504" spans="1:3">
      <c r="A3504" s="2" t="s">
        <v>16670</v>
      </c>
      <c r="B3504" s="2" t="s">
        <v>44</v>
      </c>
      <c r="C3504" s="2">
        <v>4</v>
      </c>
    </row>
    <row r="3505" spans="1:3">
      <c r="A3505" s="5" t="s">
        <v>16673</v>
      </c>
      <c r="B3505" s="5" t="s">
        <v>44</v>
      </c>
      <c r="C3505" s="5">
        <v>4</v>
      </c>
    </row>
    <row r="3506" spans="1:3">
      <c r="A3506" s="2" t="s">
        <v>16677</v>
      </c>
      <c r="B3506" s="2" t="s">
        <v>44</v>
      </c>
      <c r="C3506" s="2">
        <v>3.9</v>
      </c>
    </row>
    <row r="3507" spans="1:3">
      <c r="A3507" s="5" t="s">
        <v>16682</v>
      </c>
      <c r="B3507" s="5" t="s">
        <v>44</v>
      </c>
      <c r="C3507" s="5">
        <v>3.9</v>
      </c>
    </row>
    <row r="3508" spans="1:3">
      <c r="A3508" s="2" t="s">
        <v>16687</v>
      </c>
      <c r="B3508" s="2" t="s">
        <v>44</v>
      </c>
      <c r="C3508" s="2">
        <v>3.9</v>
      </c>
    </row>
    <row r="3509" spans="1:3">
      <c r="A3509" s="5" t="s">
        <v>16693</v>
      </c>
      <c r="B3509" s="5" t="s">
        <v>44</v>
      </c>
      <c r="C3509" s="5">
        <v>3.9</v>
      </c>
    </row>
    <row r="3510" spans="1:3">
      <c r="A3510" s="2" t="s">
        <v>16699</v>
      </c>
      <c r="B3510" s="2" t="s">
        <v>44</v>
      </c>
      <c r="C3510" s="2">
        <v>3.9</v>
      </c>
    </row>
    <row r="3511" spans="1:3">
      <c r="A3511" s="5" t="s">
        <v>16705</v>
      </c>
      <c r="B3511" s="5" t="s">
        <v>44</v>
      </c>
      <c r="C3511" s="5">
        <v>3.9</v>
      </c>
    </row>
    <row r="3512" spans="1:3">
      <c r="A3512" s="2" t="s">
        <v>16711</v>
      </c>
      <c r="B3512" s="2" t="s">
        <v>44</v>
      </c>
      <c r="C3512" s="2">
        <v>3.9</v>
      </c>
    </row>
    <row r="3513" spans="1:3">
      <c r="A3513" s="5" t="s">
        <v>16715</v>
      </c>
      <c r="B3513" s="5" t="s">
        <v>44</v>
      </c>
      <c r="C3513" s="5">
        <v>3.9</v>
      </c>
    </row>
    <row r="3514" spans="1:3">
      <c r="A3514" s="2" t="s">
        <v>16720</v>
      </c>
      <c r="B3514" s="2" t="s">
        <v>44</v>
      </c>
      <c r="C3514" s="2">
        <v>3.8</v>
      </c>
    </row>
    <row r="3515" spans="1:3">
      <c r="A3515" s="5" t="s">
        <v>16723</v>
      </c>
      <c r="B3515" s="5" t="s">
        <v>44</v>
      </c>
      <c r="C3515" s="5">
        <v>3.8</v>
      </c>
    </row>
    <row r="3516" spans="1:3">
      <c r="A3516" s="2" t="s">
        <v>16727</v>
      </c>
      <c r="B3516" s="2" t="s">
        <v>44</v>
      </c>
      <c r="C3516" s="2">
        <v>3.8</v>
      </c>
    </row>
    <row r="3517" spans="1:3">
      <c r="A3517" s="5" t="s">
        <v>16731</v>
      </c>
      <c r="B3517" s="5" t="s">
        <v>44</v>
      </c>
      <c r="C3517" s="5">
        <v>3.8</v>
      </c>
    </row>
    <row r="3518" spans="1:3">
      <c r="A3518" s="2" t="s">
        <v>16735</v>
      </c>
      <c r="B3518" s="2" t="s">
        <v>44</v>
      </c>
      <c r="C3518" s="2">
        <v>3.8</v>
      </c>
    </row>
    <row r="3519" spans="1:3">
      <c r="A3519" s="5" t="s">
        <v>16738</v>
      </c>
      <c r="B3519" s="5" t="s">
        <v>44</v>
      </c>
      <c r="C3519" s="5">
        <v>3.8</v>
      </c>
    </row>
    <row r="3520" spans="1:3">
      <c r="A3520" s="2" t="s">
        <v>16741</v>
      </c>
      <c r="B3520" s="2" t="s">
        <v>44</v>
      </c>
      <c r="C3520" s="2">
        <v>3.8</v>
      </c>
    </row>
    <row r="3521" spans="1:3">
      <c r="A3521" s="5" t="s">
        <v>16745</v>
      </c>
      <c r="B3521" s="5" t="s">
        <v>44</v>
      </c>
      <c r="C3521" s="5">
        <v>3.8</v>
      </c>
    </row>
    <row r="3522" spans="1:3">
      <c r="A3522" s="2" t="s">
        <v>16751</v>
      </c>
      <c r="B3522" s="2" t="s">
        <v>44</v>
      </c>
      <c r="C3522" s="2">
        <v>3.8</v>
      </c>
    </row>
    <row r="3523" spans="1:3">
      <c r="A3523" s="5" t="s">
        <v>16754</v>
      </c>
      <c r="B3523" s="5" t="s">
        <v>44</v>
      </c>
      <c r="C3523" s="5">
        <v>3.7</v>
      </c>
    </row>
    <row r="3524" spans="1:3">
      <c r="A3524" s="2" t="s">
        <v>16758</v>
      </c>
      <c r="B3524" s="2" t="s">
        <v>44</v>
      </c>
      <c r="C3524" s="2">
        <v>3.7</v>
      </c>
    </row>
    <row r="3525" spans="1:3">
      <c r="A3525" s="5" t="s">
        <v>16762</v>
      </c>
      <c r="B3525" s="5" t="s">
        <v>44</v>
      </c>
      <c r="C3525" s="5">
        <v>3.7</v>
      </c>
    </row>
    <row r="3526" spans="1:3">
      <c r="A3526" s="2" t="s">
        <v>16765</v>
      </c>
      <c r="B3526" s="2" t="s">
        <v>44</v>
      </c>
      <c r="C3526" s="2">
        <v>3.7</v>
      </c>
    </row>
    <row r="3527" spans="1:3">
      <c r="A3527" s="5" t="s">
        <v>16768</v>
      </c>
      <c r="B3527" s="5" t="s">
        <v>44</v>
      </c>
      <c r="C3527" s="5">
        <v>3.7</v>
      </c>
    </row>
    <row r="3528" spans="1:3">
      <c r="A3528" s="2" t="s">
        <v>16773</v>
      </c>
      <c r="B3528" s="2" t="s">
        <v>44</v>
      </c>
      <c r="C3528" s="2">
        <v>3.6</v>
      </c>
    </row>
    <row r="3529" spans="1:3">
      <c r="A3529" s="5" t="s">
        <v>16776</v>
      </c>
      <c r="B3529" s="5" t="s">
        <v>44</v>
      </c>
      <c r="C3529" s="5">
        <v>3.6</v>
      </c>
    </row>
    <row r="3530" spans="1:3">
      <c r="A3530" s="2" t="s">
        <v>16780</v>
      </c>
      <c r="B3530" s="2" t="s">
        <v>44</v>
      </c>
      <c r="C3530" s="2">
        <v>3.6</v>
      </c>
    </row>
    <row r="3531" spans="1:3">
      <c r="A3531" s="5" t="s">
        <v>16783</v>
      </c>
      <c r="B3531" s="5" t="s">
        <v>44</v>
      </c>
      <c r="C3531" s="5">
        <v>3.6</v>
      </c>
    </row>
    <row r="3532" spans="1:3">
      <c r="A3532" s="2" t="s">
        <v>16787</v>
      </c>
      <c r="B3532" s="2" t="s">
        <v>44</v>
      </c>
      <c r="C3532" s="2">
        <v>3.6</v>
      </c>
    </row>
    <row r="3533" spans="1:3">
      <c r="A3533" s="5" t="s">
        <v>16791</v>
      </c>
      <c r="B3533" s="5" t="s">
        <v>44</v>
      </c>
      <c r="C3533" s="5">
        <v>3.6</v>
      </c>
    </row>
    <row r="3534" spans="1:3">
      <c r="A3534" s="2" t="s">
        <v>16795</v>
      </c>
      <c r="B3534" s="2" t="s">
        <v>44</v>
      </c>
      <c r="C3534" s="2">
        <v>3.6</v>
      </c>
    </row>
    <row r="3535" spans="1:3">
      <c r="A3535" s="5" t="s">
        <v>16798</v>
      </c>
      <c r="B3535" s="5" t="s">
        <v>44</v>
      </c>
      <c r="C3535" s="5">
        <v>3.6</v>
      </c>
    </row>
    <row r="3536" spans="1:3">
      <c r="A3536" s="2" t="s">
        <v>16802</v>
      </c>
      <c r="B3536" s="2" t="s">
        <v>44</v>
      </c>
      <c r="C3536" s="2">
        <v>3.6</v>
      </c>
    </row>
    <row r="3537" spans="1:3">
      <c r="A3537" s="5" t="s">
        <v>16805</v>
      </c>
      <c r="B3537" s="5" t="s">
        <v>44</v>
      </c>
      <c r="C3537" s="5">
        <v>3.5</v>
      </c>
    </row>
    <row r="3538" spans="1:3">
      <c r="A3538" s="2" t="s">
        <v>16810</v>
      </c>
      <c r="B3538" s="2" t="s">
        <v>44</v>
      </c>
      <c r="C3538" s="2">
        <v>3.5</v>
      </c>
    </row>
    <row r="3539" spans="1:3">
      <c r="A3539" s="5" t="s">
        <v>16814</v>
      </c>
      <c r="B3539" s="5" t="s">
        <v>44</v>
      </c>
      <c r="C3539" s="5">
        <v>3.5</v>
      </c>
    </row>
    <row r="3540" spans="1:3">
      <c r="A3540" s="2" t="s">
        <v>16819</v>
      </c>
      <c r="B3540" s="2" t="s">
        <v>44</v>
      </c>
      <c r="C3540" s="2">
        <v>3.5</v>
      </c>
    </row>
    <row r="3541" spans="1:3">
      <c r="A3541" s="5" t="s">
        <v>16824</v>
      </c>
      <c r="B3541" s="5" t="s">
        <v>44</v>
      </c>
      <c r="C3541" s="5">
        <v>3.5</v>
      </c>
    </row>
    <row r="3542" spans="1:3">
      <c r="A3542" s="2" t="s">
        <v>16830</v>
      </c>
      <c r="B3542" s="2" t="s">
        <v>44</v>
      </c>
      <c r="C3542" s="2">
        <v>3.5</v>
      </c>
    </row>
    <row r="3543" spans="1:3">
      <c r="A3543" s="5" t="s">
        <v>16836</v>
      </c>
      <c r="B3543" s="5" t="s">
        <v>44</v>
      </c>
      <c r="C3543" s="5">
        <v>3.5</v>
      </c>
    </row>
    <row r="3544" spans="1:3">
      <c r="A3544" s="2" t="s">
        <v>16841</v>
      </c>
      <c r="B3544" s="2" t="s">
        <v>44</v>
      </c>
      <c r="C3544" s="2">
        <v>3.5</v>
      </c>
    </row>
    <row r="3545" spans="1:3">
      <c r="A3545" s="5" t="s">
        <v>16845</v>
      </c>
      <c r="B3545" s="5" t="s">
        <v>44</v>
      </c>
      <c r="C3545" s="5">
        <v>3.4</v>
      </c>
    </row>
    <row r="3546" spans="1:3">
      <c r="A3546" s="2" t="s">
        <v>16849</v>
      </c>
      <c r="B3546" s="2" t="s">
        <v>44</v>
      </c>
      <c r="C3546" s="2">
        <v>3.4</v>
      </c>
    </row>
    <row r="3547" spans="1:3">
      <c r="A3547" s="5" t="s">
        <v>16856</v>
      </c>
      <c r="B3547" s="5" t="s">
        <v>44</v>
      </c>
      <c r="C3547" s="5">
        <v>3.4</v>
      </c>
    </row>
    <row r="3548" spans="1:3">
      <c r="A3548" s="2" t="s">
        <v>16862</v>
      </c>
      <c r="B3548" s="2" t="s">
        <v>44</v>
      </c>
      <c r="C3548" s="2">
        <v>3.3</v>
      </c>
    </row>
    <row r="3549" spans="1:3">
      <c r="A3549" s="5" t="s">
        <v>16865</v>
      </c>
      <c r="B3549" s="5" t="s">
        <v>44</v>
      </c>
      <c r="C3549" s="5">
        <v>3.3</v>
      </c>
    </row>
    <row r="3550" spans="1:3">
      <c r="A3550" s="2" t="s">
        <v>16869</v>
      </c>
      <c r="B3550" s="2" t="s">
        <v>44</v>
      </c>
      <c r="C3550" s="2">
        <v>3.3</v>
      </c>
    </row>
    <row r="3551" spans="1:3">
      <c r="A3551" s="5" t="s">
        <v>16874</v>
      </c>
      <c r="B3551" s="5" t="s">
        <v>44</v>
      </c>
      <c r="C3551" s="5">
        <v>3.3</v>
      </c>
    </row>
    <row r="3552" spans="1:3">
      <c r="A3552" s="2" t="s">
        <v>16879</v>
      </c>
      <c r="B3552" s="2" t="s">
        <v>44</v>
      </c>
      <c r="C3552" s="2">
        <v>3.3</v>
      </c>
    </row>
    <row r="3553" spans="1:3">
      <c r="A3553" s="5" t="s">
        <v>16884</v>
      </c>
      <c r="B3553" s="5" t="s">
        <v>44</v>
      </c>
      <c r="C3553" s="5">
        <v>3.3</v>
      </c>
    </row>
    <row r="3554" spans="1:3">
      <c r="A3554" s="2" t="s">
        <v>16888</v>
      </c>
      <c r="B3554" s="2" t="s">
        <v>44</v>
      </c>
      <c r="C3554" s="2">
        <v>3.3</v>
      </c>
    </row>
    <row r="3555" spans="1:3">
      <c r="A3555" s="5" t="s">
        <v>16892</v>
      </c>
      <c r="B3555" s="5" t="s">
        <v>44</v>
      </c>
      <c r="C3555" s="5">
        <v>3.3</v>
      </c>
    </row>
    <row r="3556" spans="1:3">
      <c r="A3556" s="2" t="s">
        <v>16899</v>
      </c>
      <c r="B3556" s="2" t="s">
        <v>44</v>
      </c>
      <c r="C3556" s="2">
        <v>3.3</v>
      </c>
    </row>
    <row r="3557" spans="1:3">
      <c r="A3557" s="5" t="s">
        <v>16906</v>
      </c>
      <c r="B3557" s="5" t="s">
        <v>44</v>
      </c>
      <c r="C3557" s="5">
        <v>3.2</v>
      </c>
    </row>
    <row r="3558" spans="1:3">
      <c r="A3558" s="2" t="s">
        <v>16910</v>
      </c>
      <c r="B3558" s="2" t="s">
        <v>44</v>
      </c>
      <c r="C3558" s="2">
        <v>3.1</v>
      </c>
    </row>
    <row r="3559" spans="1:3">
      <c r="A3559" s="5" t="s">
        <v>16914</v>
      </c>
      <c r="B3559" s="5" t="s">
        <v>44</v>
      </c>
      <c r="C3559" s="5">
        <v>3.1</v>
      </c>
    </row>
    <row r="3560" spans="1:3">
      <c r="A3560" s="2" t="s">
        <v>16919</v>
      </c>
      <c r="B3560" s="2" t="s">
        <v>44</v>
      </c>
      <c r="C3560" s="2">
        <v>3.1</v>
      </c>
    </row>
    <row r="3561" spans="1:3">
      <c r="A3561" s="5" t="s">
        <v>16923</v>
      </c>
      <c r="B3561" s="5" t="s">
        <v>44</v>
      </c>
      <c r="C3561" s="5">
        <v>3</v>
      </c>
    </row>
    <row r="3562" spans="1:3">
      <c r="A3562" s="2" t="s">
        <v>16927</v>
      </c>
      <c r="B3562" s="2" t="s">
        <v>44</v>
      </c>
      <c r="C3562" s="2">
        <v>3</v>
      </c>
    </row>
    <row r="3563" spans="1:3">
      <c r="A3563" s="5" t="s">
        <v>16932</v>
      </c>
      <c r="B3563" s="5" t="s">
        <v>44</v>
      </c>
      <c r="C3563" s="5">
        <v>3</v>
      </c>
    </row>
    <row r="3564" spans="1:3">
      <c r="A3564" s="2" t="s">
        <v>16936</v>
      </c>
      <c r="B3564" s="2" t="s">
        <v>44</v>
      </c>
      <c r="C3564" s="2">
        <v>2.9</v>
      </c>
    </row>
    <row r="3565" spans="1:3">
      <c r="A3565" s="5" t="s">
        <v>16941</v>
      </c>
      <c r="B3565" s="5" t="s">
        <v>44</v>
      </c>
      <c r="C3565" s="5">
        <v>2.9</v>
      </c>
    </row>
    <row r="3566" spans="1:3">
      <c r="A3566" s="2" t="s">
        <v>16945</v>
      </c>
      <c r="B3566" s="2" t="s">
        <v>44</v>
      </c>
      <c r="C3566" s="2">
        <v>2.8</v>
      </c>
    </row>
    <row r="3567" spans="1:3">
      <c r="A3567" s="5" t="s">
        <v>16949</v>
      </c>
      <c r="B3567" s="5" t="s">
        <v>44</v>
      </c>
      <c r="C3567" s="5">
        <v>2.8</v>
      </c>
    </row>
    <row r="3568" spans="1:3">
      <c r="A3568" s="2" t="s">
        <v>16953</v>
      </c>
      <c r="B3568" s="2" t="s">
        <v>44</v>
      </c>
      <c r="C3568" s="2">
        <v>2.8</v>
      </c>
    </row>
    <row r="3569" spans="1:3">
      <c r="A3569" s="5" t="s">
        <v>16957</v>
      </c>
      <c r="B3569" s="5" t="s">
        <v>44</v>
      </c>
      <c r="C3569" s="5">
        <v>2.8</v>
      </c>
    </row>
    <row r="3570" spans="1:3">
      <c r="A3570" s="2" t="s">
        <v>16962</v>
      </c>
      <c r="B3570" s="2" t="s">
        <v>44</v>
      </c>
      <c r="C3570" s="2">
        <v>2.8</v>
      </c>
    </row>
    <row r="3571" spans="1:3">
      <c r="A3571" s="5" t="s">
        <v>16966</v>
      </c>
      <c r="B3571" s="5" t="s">
        <v>44</v>
      </c>
      <c r="C3571" s="5">
        <v>2.7</v>
      </c>
    </row>
    <row r="3572" spans="1:3">
      <c r="A3572" s="2" t="s">
        <v>16970</v>
      </c>
      <c r="B3572" s="2" t="s">
        <v>44</v>
      </c>
      <c r="C3572" s="2">
        <v>2.7</v>
      </c>
    </row>
    <row r="3573" spans="1:3">
      <c r="A3573" s="5" t="s">
        <v>16974</v>
      </c>
      <c r="B3573" s="5" t="s">
        <v>44</v>
      </c>
      <c r="C3573" s="5">
        <v>2.7</v>
      </c>
    </row>
    <row r="3574" spans="1:3">
      <c r="A3574" s="2" t="s">
        <v>16978</v>
      </c>
      <c r="B3574" s="2" t="s">
        <v>44</v>
      </c>
      <c r="C3574" s="2">
        <v>2.7</v>
      </c>
    </row>
    <row r="3575" spans="1:3">
      <c r="A3575" s="5" t="s">
        <v>16982</v>
      </c>
      <c r="B3575" s="5" t="s">
        <v>44</v>
      </c>
      <c r="C3575" s="5">
        <v>2.5</v>
      </c>
    </row>
    <row r="3576" spans="1:3">
      <c r="A3576" s="2" t="s">
        <v>16986</v>
      </c>
      <c r="B3576" s="2" t="s">
        <v>44</v>
      </c>
      <c r="C3576" s="2">
        <v>2.4</v>
      </c>
    </row>
    <row r="3577" spans="1:3">
      <c r="A3577" s="5" t="s">
        <v>16992</v>
      </c>
      <c r="B3577" s="5" t="s">
        <v>44</v>
      </c>
      <c r="C3577" s="5">
        <v>2.4</v>
      </c>
    </row>
    <row r="3578" spans="1:3">
      <c r="A3578" s="2" t="s">
        <v>16996</v>
      </c>
      <c r="B3578" s="2" t="s">
        <v>44</v>
      </c>
      <c r="C3578" s="2">
        <v>2.2999999999999998</v>
      </c>
    </row>
    <row r="3579" spans="1:3">
      <c r="A3579" s="5" t="s">
        <v>17001</v>
      </c>
      <c r="B3579" s="5" t="s">
        <v>44</v>
      </c>
      <c r="C3579" s="5">
        <v>2.2999999999999998</v>
      </c>
    </row>
    <row r="3580" spans="1:3">
      <c r="A3580" s="2" t="s">
        <v>17006</v>
      </c>
      <c r="B3580" s="2" t="s">
        <v>44</v>
      </c>
      <c r="C3580" s="2">
        <v>2.2999999999999998</v>
      </c>
    </row>
    <row r="3581" spans="1:3">
      <c r="A3581" s="5" t="s">
        <v>17009</v>
      </c>
      <c r="B3581" s="5" t="s">
        <v>44</v>
      </c>
      <c r="C3581" s="5">
        <v>2.2000000000000002</v>
      </c>
    </row>
    <row r="3582" spans="1:3">
      <c r="A3582" s="2" t="s">
        <v>17014</v>
      </c>
      <c r="B3582" s="2" t="s">
        <v>44</v>
      </c>
      <c r="C3582" s="2">
        <v>2.1</v>
      </c>
    </row>
    <row r="3583" spans="1:3">
      <c r="A3583" s="5" t="s">
        <v>17019</v>
      </c>
      <c r="B3583" s="5" t="s">
        <v>44</v>
      </c>
      <c r="C3583" s="5">
        <v>2.1</v>
      </c>
    </row>
    <row r="3584" spans="1:3">
      <c r="A3584" s="2" t="s">
        <v>17025</v>
      </c>
      <c r="B3584" s="2" t="s">
        <v>44</v>
      </c>
      <c r="C3584" s="2">
        <v>2.1</v>
      </c>
    </row>
    <row r="3585" spans="1:4">
      <c r="A3585" s="5" t="s">
        <v>17029</v>
      </c>
      <c r="B3585" s="5" t="s">
        <v>44</v>
      </c>
      <c r="C3585" s="5">
        <v>2</v>
      </c>
    </row>
    <row r="3586" spans="1:4">
      <c r="A3586" s="2" t="s">
        <v>17033</v>
      </c>
      <c r="B3586" s="2" t="s">
        <v>44</v>
      </c>
      <c r="C3586" s="2">
        <v>1.9</v>
      </c>
    </row>
    <row r="3587" spans="1:4">
      <c r="A3587" s="5" t="s">
        <v>17038</v>
      </c>
      <c r="B3587" s="5" t="s">
        <v>44</v>
      </c>
      <c r="C3587" s="5">
        <v>1.9</v>
      </c>
    </row>
    <row r="3588" spans="1:4">
      <c r="A3588" s="2" t="s">
        <v>17043</v>
      </c>
      <c r="B3588" s="2" t="s">
        <v>44</v>
      </c>
      <c r="C3588" s="2">
        <v>1.6</v>
      </c>
    </row>
    <row r="3589" spans="1:4">
      <c r="A3589" s="2" t="s">
        <v>8135</v>
      </c>
      <c r="B3589" s="2" t="s">
        <v>8139</v>
      </c>
      <c r="C3589" s="2">
        <v>6.7</v>
      </c>
      <c r="D3589">
        <v>6.7</v>
      </c>
    </row>
    <row r="3590" spans="1:4">
      <c r="A3590" s="5" t="s">
        <v>386</v>
      </c>
      <c r="B3590" s="5" t="s">
        <v>390</v>
      </c>
      <c r="C3590" s="5">
        <v>8.4</v>
      </c>
      <c r="D3590">
        <f>MEDIAN(C3590:C3623)</f>
        <v>7.3</v>
      </c>
    </row>
    <row r="3591" spans="1:4">
      <c r="A3591" s="5" t="s">
        <v>706</v>
      </c>
      <c r="B3591" s="5" t="s">
        <v>390</v>
      </c>
      <c r="C3591" s="5">
        <v>8.1999999999999993</v>
      </c>
    </row>
    <row r="3592" spans="1:4">
      <c r="A3592" s="5" t="s">
        <v>1299</v>
      </c>
      <c r="B3592" s="5" t="s">
        <v>390</v>
      </c>
      <c r="C3592" s="5">
        <v>8</v>
      </c>
    </row>
    <row r="3593" spans="1:4">
      <c r="A3593" s="2" t="s">
        <v>1555</v>
      </c>
      <c r="B3593" s="2" t="s">
        <v>390</v>
      </c>
      <c r="C3593" s="2">
        <v>7.9</v>
      </c>
    </row>
    <row r="3594" spans="1:4">
      <c r="A3594" s="2" t="s">
        <v>1580</v>
      </c>
      <c r="B3594" s="2" t="s">
        <v>390</v>
      </c>
      <c r="C3594" s="2">
        <v>7.9</v>
      </c>
    </row>
    <row r="3595" spans="1:4">
      <c r="A3595" s="2" t="s">
        <v>1605</v>
      </c>
      <c r="B3595" s="2" t="s">
        <v>390</v>
      </c>
      <c r="C3595" s="2">
        <v>7.9</v>
      </c>
    </row>
    <row r="3596" spans="1:4">
      <c r="A3596" s="5" t="s">
        <v>1726</v>
      </c>
      <c r="B3596" s="5" t="s">
        <v>390</v>
      </c>
      <c r="C3596" s="5">
        <v>7.8</v>
      </c>
    </row>
    <row r="3597" spans="1:4">
      <c r="A3597" s="2" t="s">
        <v>1870</v>
      </c>
      <c r="B3597" s="2" t="s">
        <v>390</v>
      </c>
      <c r="C3597" s="2">
        <v>7.8</v>
      </c>
    </row>
    <row r="3598" spans="1:4">
      <c r="A3598" s="2" t="s">
        <v>2055</v>
      </c>
      <c r="B3598" s="2" t="s">
        <v>390</v>
      </c>
      <c r="C3598" s="2">
        <v>7.8</v>
      </c>
    </row>
    <row r="3599" spans="1:4">
      <c r="A3599" s="5" t="s">
        <v>2178</v>
      </c>
      <c r="B3599" s="5" t="s">
        <v>390</v>
      </c>
      <c r="C3599" s="5">
        <v>7.7</v>
      </c>
    </row>
    <row r="3600" spans="1:4">
      <c r="A3600" s="5" t="s">
        <v>2403</v>
      </c>
      <c r="B3600" s="5" t="s">
        <v>390</v>
      </c>
      <c r="C3600" s="5">
        <v>7.7</v>
      </c>
    </row>
    <row r="3601" spans="1:3">
      <c r="A3601" s="2" t="s">
        <v>2475</v>
      </c>
      <c r="B3601" s="2" t="s">
        <v>390</v>
      </c>
      <c r="C3601" s="2">
        <v>7.7</v>
      </c>
    </row>
    <row r="3602" spans="1:3">
      <c r="A3602" s="5" t="s">
        <v>3056</v>
      </c>
      <c r="B3602" s="5" t="s">
        <v>390</v>
      </c>
      <c r="C3602" s="5">
        <v>7.6</v>
      </c>
    </row>
    <row r="3603" spans="1:3">
      <c r="A3603" s="2" t="s">
        <v>3401</v>
      </c>
      <c r="B3603" s="2" t="s">
        <v>390</v>
      </c>
      <c r="C3603" s="2">
        <v>7.5</v>
      </c>
    </row>
    <row r="3604" spans="1:3">
      <c r="A3604" s="5" t="s">
        <v>4356</v>
      </c>
      <c r="B3604" s="5" t="s">
        <v>390</v>
      </c>
      <c r="C3604" s="5">
        <v>7.3</v>
      </c>
    </row>
    <row r="3605" spans="1:3">
      <c r="A3605" s="5" t="s">
        <v>4452</v>
      </c>
      <c r="B3605" s="5" t="s">
        <v>390</v>
      </c>
      <c r="C3605" s="5">
        <v>7.3</v>
      </c>
    </row>
    <row r="3606" spans="1:3">
      <c r="A3606" s="2" t="s">
        <v>4458</v>
      </c>
      <c r="B3606" s="2" t="s">
        <v>390</v>
      </c>
      <c r="C3606" s="2">
        <v>7.3</v>
      </c>
    </row>
    <row r="3607" spans="1:3">
      <c r="A3607" s="2" t="s">
        <v>4589</v>
      </c>
      <c r="B3607" s="2" t="s">
        <v>390</v>
      </c>
      <c r="C3607" s="2">
        <v>7.3</v>
      </c>
    </row>
    <row r="3608" spans="1:3">
      <c r="A3608" s="2" t="s">
        <v>4849</v>
      </c>
      <c r="B3608" s="2" t="s">
        <v>390</v>
      </c>
      <c r="C3608" s="2">
        <v>7.2</v>
      </c>
    </row>
    <row r="3609" spans="1:3">
      <c r="A3609" s="2" t="s">
        <v>5059</v>
      </c>
      <c r="B3609" s="2" t="s">
        <v>390</v>
      </c>
      <c r="C3609" s="2">
        <v>7.2</v>
      </c>
    </row>
    <row r="3610" spans="1:3">
      <c r="A3610" s="5" t="s">
        <v>5187</v>
      </c>
      <c r="B3610" s="5" t="s">
        <v>390</v>
      </c>
      <c r="C3610" s="5">
        <v>7.2</v>
      </c>
    </row>
    <row r="3611" spans="1:3">
      <c r="A3611" s="2" t="s">
        <v>5202</v>
      </c>
      <c r="B3611" s="2" t="s">
        <v>390</v>
      </c>
      <c r="C3611" s="2">
        <v>7.2</v>
      </c>
    </row>
    <row r="3612" spans="1:3">
      <c r="A3612" s="5" t="s">
        <v>5209</v>
      </c>
      <c r="B3612" s="5" t="s">
        <v>390</v>
      </c>
      <c r="C3612" s="5">
        <v>7.2</v>
      </c>
    </row>
    <row r="3613" spans="1:3">
      <c r="A3613" s="5" t="s">
        <v>5272</v>
      </c>
      <c r="B3613" s="5" t="s">
        <v>390</v>
      </c>
      <c r="C3613" s="5">
        <v>7.2</v>
      </c>
    </row>
    <row r="3614" spans="1:3">
      <c r="A3614" s="2" t="s">
        <v>5640</v>
      </c>
      <c r="B3614" s="2" t="s">
        <v>390</v>
      </c>
      <c r="C3614" s="2">
        <v>7.1</v>
      </c>
    </row>
    <row r="3615" spans="1:3">
      <c r="A3615" s="2" t="s">
        <v>5857</v>
      </c>
      <c r="B3615" s="2" t="s">
        <v>390</v>
      </c>
      <c r="C3615" s="2">
        <v>7.1</v>
      </c>
    </row>
    <row r="3616" spans="1:3">
      <c r="A3616" s="5" t="s">
        <v>6540</v>
      </c>
      <c r="B3616" s="5" t="s">
        <v>390</v>
      </c>
      <c r="C3616" s="5">
        <v>7</v>
      </c>
    </row>
    <row r="3617" spans="1:4">
      <c r="A3617" s="2" t="s">
        <v>7001</v>
      </c>
      <c r="B3617" s="2" t="s">
        <v>390</v>
      </c>
      <c r="C3617" s="2">
        <v>6.9</v>
      </c>
    </row>
    <row r="3618" spans="1:4">
      <c r="A3618" s="5" t="s">
        <v>7277</v>
      </c>
      <c r="B3618" s="5" t="s">
        <v>390</v>
      </c>
      <c r="C3618" s="5">
        <v>6.9</v>
      </c>
    </row>
    <row r="3619" spans="1:4">
      <c r="A3619" s="5" t="s">
        <v>7286</v>
      </c>
      <c r="B3619" s="5" t="s">
        <v>390</v>
      </c>
      <c r="C3619" s="5">
        <v>6.9</v>
      </c>
    </row>
    <row r="3620" spans="1:4">
      <c r="A3620" s="2" t="s">
        <v>7868</v>
      </c>
      <c r="B3620" s="2" t="s">
        <v>390</v>
      </c>
      <c r="C3620" s="2">
        <v>6.8</v>
      </c>
    </row>
    <row r="3621" spans="1:4">
      <c r="A3621" s="2" t="s">
        <v>8316</v>
      </c>
      <c r="B3621" s="2" t="s">
        <v>390</v>
      </c>
      <c r="C3621" s="2">
        <v>6.7</v>
      </c>
    </row>
    <row r="3622" spans="1:4">
      <c r="A3622" s="2" t="s">
        <v>9117</v>
      </c>
      <c r="B3622" s="2" t="s">
        <v>390</v>
      </c>
      <c r="C3622" s="2">
        <v>6.6</v>
      </c>
    </row>
    <row r="3623" spans="1:4">
      <c r="A3623" s="2" t="s">
        <v>13668</v>
      </c>
      <c r="B3623" s="2" t="s">
        <v>390</v>
      </c>
      <c r="C3623" s="2">
        <v>5.8</v>
      </c>
    </row>
    <row r="3624" spans="1:4">
      <c r="A3624" s="5" t="s">
        <v>354</v>
      </c>
      <c r="B3624" s="5" t="s">
        <v>358</v>
      </c>
      <c r="C3624" s="5">
        <v>8.5</v>
      </c>
      <c r="D3624">
        <f>MEDIAN(C3624:C3633)</f>
        <v>7.8</v>
      </c>
    </row>
    <row r="3625" spans="1:4">
      <c r="A3625" s="2" t="s">
        <v>428</v>
      </c>
      <c r="B3625" s="2" t="s">
        <v>358</v>
      </c>
      <c r="C3625" s="2">
        <v>8.4</v>
      </c>
    </row>
    <row r="3626" spans="1:4">
      <c r="A3626" s="5" t="s">
        <v>528</v>
      </c>
      <c r="B3626" s="5" t="s">
        <v>358</v>
      </c>
      <c r="C3626" s="5">
        <v>8.3000000000000007</v>
      </c>
    </row>
    <row r="3627" spans="1:4">
      <c r="A3627" s="5" t="s">
        <v>540</v>
      </c>
      <c r="B3627" s="5" t="s">
        <v>358</v>
      </c>
      <c r="C3627" s="5">
        <v>8.3000000000000007</v>
      </c>
    </row>
    <row r="3628" spans="1:4">
      <c r="A3628" s="5" t="s">
        <v>1907</v>
      </c>
      <c r="B3628" s="5" t="s">
        <v>358</v>
      </c>
      <c r="C3628" s="5">
        <v>7.8</v>
      </c>
    </row>
    <row r="3629" spans="1:4">
      <c r="A3629" s="5" t="s">
        <v>2076</v>
      </c>
      <c r="B3629" s="5" t="s">
        <v>358</v>
      </c>
      <c r="C3629" s="5">
        <v>7.8</v>
      </c>
    </row>
    <row r="3630" spans="1:4">
      <c r="A3630" s="5" t="s">
        <v>2447</v>
      </c>
      <c r="B3630" s="5" t="s">
        <v>358</v>
      </c>
      <c r="C3630" s="5">
        <v>7.7</v>
      </c>
    </row>
    <row r="3631" spans="1:4">
      <c r="A3631" s="5" t="s">
        <v>3785</v>
      </c>
      <c r="B3631" s="5" t="s">
        <v>358</v>
      </c>
      <c r="C3631" s="5">
        <v>7.4</v>
      </c>
    </row>
    <row r="3632" spans="1:4">
      <c r="A3632" s="5" t="s">
        <v>3967</v>
      </c>
      <c r="B3632" s="5" t="s">
        <v>358</v>
      </c>
      <c r="C3632" s="5">
        <v>7.4</v>
      </c>
    </row>
    <row r="3633" spans="1:4">
      <c r="A3633" s="5" t="s">
        <v>12305</v>
      </c>
      <c r="B3633" s="5" t="s">
        <v>358</v>
      </c>
      <c r="C3633" s="5">
        <v>6.1</v>
      </c>
    </row>
    <row r="3634" spans="1:4">
      <c r="A3634" s="2" t="s">
        <v>1352</v>
      </c>
      <c r="B3634" s="2" t="s">
        <v>1356</v>
      </c>
      <c r="C3634" s="2">
        <v>8</v>
      </c>
      <c r="D3634">
        <v>8</v>
      </c>
    </row>
    <row r="3635" spans="1:4">
      <c r="A3635" s="5" t="s">
        <v>1284</v>
      </c>
      <c r="B3635" s="5" t="s">
        <v>1288</v>
      </c>
      <c r="C3635" s="5">
        <v>8</v>
      </c>
      <c r="D3635">
        <f>MEDIAN(C3635:C3639)</f>
        <v>7.4</v>
      </c>
    </row>
    <row r="3636" spans="1:4">
      <c r="A3636" s="2" t="s">
        <v>2083</v>
      </c>
      <c r="B3636" s="2" t="s">
        <v>1288</v>
      </c>
      <c r="C3636" s="2">
        <v>7.8</v>
      </c>
    </row>
    <row r="3637" spans="1:4">
      <c r="A3637" s="5" t="s">
        <v>4002</v>
      </c>
      <c r="B3637" s="5" t="s">
        <v>1288</v>
      </c>
      <c r="C3637" s="5">
        <v>7.4</v>
      </c>
    </row>
    <row r="3638" spans="1:4">
      <c r="A3638" s="5" t="s">
        <v>7120</v>
      </c>
      <c r="B3638" s="5" t="s">
        <v>1288</v>
      </c>
      <c r="C3638" s="5">
        <v>6.9</v>
      </c>
    </row>
    <row r="3639" spans="1:4">
      <c r="A3639" s="2" t="s">
        <v>12685</v>
      </c>
      <c r="B3639" s="2" t="s">
        <v>1288</v>
      </c>
      <c r="C3639" s="2">
        <v>6</v>
      </c>
    </row>
    <row r="3640" spans="1:4">
      <c r="A3640" s="2" t="s">
        <v>5792</v>
      </c>
      <c r="B3640" s="2" t="s">
        <v>5796</v>
      </c>
      <c r="C3640" s="2">
        <v>7.1</v>
      </c>
      <c r="D3640">
        <v>7.1</v>
      </c>
    </row>
    <row r="3641" spans="1:4">
      <c r="A3641" s="5" t="s">
        <v>745</v>
      </c>
      <c r="B3641" s="5" t="s">
        <v>749</v>
      </c>
      <c r="C3641" s="5">
        <v>8.1999999999999993</v>
      </c>
      <c r="D3641">
        <f>MEDIAN(C3641:C3642)</f>
        <v>7.8999999999999995</v>
      </c>
    </row>
    <row r="3642" spans="1:4">
      <c r="A3642" s="2" t="s">
        <v>3111</v>
      </c>
      <c r="B3642" s="2" t="s">
        <v>749</v>
      </c>
      <c r="C3642" s="2">
        <v>7.6</v>
      </c>
    </row>
    <row r="3643" spans="1:4">
      <c r="A3643" s="5" t="s">
        <v>106</v>
      </c>
      <c r="B3643" s="5" t="s">
        <v>110</v>
      </c>
      <c r="C3643" s="5">
        <v>8.9</v>
      </c>
      <c r="D3643">
        <f>MEDIAN(C3643:C3649)</f>
        <v>7</v>
      </c>
    </row>
    <row r="3644" spans="1:4">
      <c r="A3644" s="5" t="s">
        <v>1359</v>
      </c>
      <c r="B3644" s="5" t="s">
        <v>110</v>
      </c>
      <c r="C3644" s="5">
        <v>8</v>
      </c>
    </row>
    <row r="3645" spans="1:4">
      <c r="A3645" s="2" t="s">
        <v>2373</v>
      </c>
      <c r="B3645" s="2" t="s">
        <v>110</v>
      </c>
      <c r="C3645" s="2">
        <v>7.7</v>
      </c>
    </row>
    <row r="3646" spans="1:4">
      <c r="A3646" s="5" t="s">
        <v>6495</v>
      </c>
      <c r="B3646" s="5" t="s">
        <v>110</v>
      </c>
      <c r="C3646" s="5">
        <v>7</v>
      </c>
    </row>
    <row r="3647" spans="1:4">
      <c r="A3647" s="2" t="s">
        <v>7272</v>
      </c>
      <c r="B3647" s="2" t="s">
        <v>110</v>
      </c>
      <c r="C3647" s="2">
        <v>6.9</v>
      </c>
    </row>
    <row r="3648" spans="1:4">
      <c r="A3648" s="2" t="s">
        <v>9954</v>
      </c>
      <c r="B3648" s="2" t="s">
        <v>110</v>
      </c>
      <c r="C3648" s="2">
        <v>6.5</v>
      </c>
    </row>
    <row r="3649" spans="1:4">
      <c r="A3649" s="2" t="s">
        <v>15095</v>
      </c>
      <c r="B3649" s="2" t="s">
        <v>110</v>
      </c>
      <c r="C3649" s="2">
        <v>5.3</v>
      </c>
    </row>
    <row r="3650" spans="1:4">
      <c r="A3650" s="5" t="s">
        <v>193</v>
      </c>
      <c r="B3650" s="5" t="s">
        <v>197</v>
      </c>
      <c r="C3650" s="5">
        <v>8.6999999999999993</v>
      </c>
      <c r="D3650">
        <f>MEDIAN(C3650:C3659)</f>
        <v>8</v>
      </c>
    </row>
    <row r="3651" spans="1:4">
      <c r="A3651" s="2" t="s">
        <v>226</v>
      </c>
      <c r="B3651" s="2" t="s">
        <v>197</v>
      </c>
      <c r="C3651" s="2">
        <v>8.6</v>
      </c>
    </row>
    <row r="3652" spans="1:4">
      <c r="A3652" s="2" t="s">
        <v>403</v>
      </c>
      <c r="B3652" s="2" t="s">
        <v>197</v>
      </c>
      <c r="C3652" s="2">
        <v>8.4</v>
      </c>
    </row>
    <row r="3653" spans="1:4">
      <c r="A3653" s="5" t="s">
        <v>677</v>
      </c>
      <c r="B3653" s="5" t="s">
        <v>197</v>
      </c>
      <c r="C3653" s="5">
        <v>8.1999999999999993</v>
      </c>
    </row>
    <row r="3654" spans="1:4">
      <c r="A3654" s="5" t="s">
        <v>948</v>
      </c>
      <c r="B3654" s="5" t="s">
        <v>197</v>
      </c>
      <c r="C3654" s="5">
        <v>8.1</v>
      </c>
    </row>
    <row r="3655" spans="1:4">
      <c r="A3655" s="5" t="s">
        <v>1549</v>
      </c>
      <c r="B3655" s="5" t="s">
        <v>197</v>
      </c>
      <c r="C3655" s="5">
        <v>7.9</v>
      </c>
    </row>
    <row r="3656" spans="1:4">
      <c r="A3656" s="5" t="s">
        <v>2255</v>
      </c>
      <c r="B3656" s="5" t="s">
        <v>197</v>
      </c>
      <c r="C3656" s="5">
        <v>7.7</v>
      </c>
    </row>
    <row r="3657" spans="1:4">
      <c r="A3657" s="5" t="s">
        <v>7005</v>
      </c>
      <c r="B3657" s="5" t="s">
        <v>197</v>
      </c>
      <c r="C3657" s="5">
        <v>6.9</v>
      </c>
    </row>
    <row r="3658" spans="1:4">
      <c r="A3658" s="2" t="s">
        <v>12268</v>
      </c>
      <c r="B3658" s="2" t="s">
        <v>197</v>
      </c>
      <c r="C3658" s="2">
        <v>6.1</v>
      </c>
    </row>
    <row r="3659" spans="1:4">
      <c r="A3659" s="2" t="s">
        <v>12758</v>
      </c>
      <c r="B3659" s="2" t="s">
        <v>197</v>
      </c>
      <c r="C3659" s="2">
        <v>6</v>
      </c>
    </row>
    <row r="3660" spans="1:4">
      <c r="A3660" s="2" t="s">
        <v>12538</v>
      </c>
      <c r="B3660" s="2" t="s">
        <v>12541</v>
      </c>
      <c r="C3660" s="2">
        <v>6</v>
      </c>
      <c r="D3660">
        <v>6</v>
      </c>
    </row>
    <row r="3661" spans="1:4">
      <c r="A3661" s="2" t="s">
        <v>443</v>
      </c>
      <c r="B3661" s="2" t="s">
        <v>447</v>
      </c>
      <c r="C3661" s="2">
        <v>8.4</v>
      </c>
      <c r="D3661">
        <f>MEDIAN(C3661:C3665)</f>
        <v>7.7</v>
      </c>
    </row>
    <row r="3662" spans="1:4">
      <c r="A3662" s="5" t="s">
        <v>935</v>
      </c>
      <c r="B3662" s="5" t="s">
        <v>447</v>
      </c>
      <c r="C3662" s="5">
        <v>8.1</v>
      </c>
    </row>
    <row r="3663" spans="1:4">
      <c r="A3663" s="2" t="s">
        <v>2494</v>
      </c>
      <c r="B3663" s="2" t="s">
        <v>447</v>
      </c>
      <c r="C3663" s="2">
        <v>7.7</v>
      </c>
    </row>
    <row r="3664" spans="1:4">
      <c r="A3664" s="5" t="s">
        <v>4528</v>
      </c>
      <c r="B3664" s="5" t="s">
        <v>447</v>
      </c>
      <c r="C3664" s="5">
        <v>7.3</v>
      </c>
    </row>
    <row r="3665" spans="1:4">
      <c r="A3665" s="2" t="s">
        <v>6462</v>
      </c>
      <c r="B3665" s="2" t="s">
        <v>447</v>
      </c>
      <c r="C3665" s="2">
        <v>7</v>
      </c>
    </row>
    <row r="3666" spans="1:4">
      <c r="A3666" s="2" t="s">
        <v>1441</v>
      </c>
      <c r="B3666" s="2" t="s">
        <v>1445</v>
      </c>
      <c r="C3666" s="2">
        <v>7.9</v>
      </c>
      <c r="D3666">
        <f>MEDIAN(C3666:C3679)</f>
        <v>7.25</v>
      </c>
    </row>
    <row r="3667" spans="1:4">
      <c r="A3667" s="2" t="s">
        <v>1531</v>
      </c>
      <c r="B3667" s="2" t="s">
        <v>1445</v>
      </c>
      <c r="C3667" s="2">
        <v>7.9</v>
      </c>
    </row>
    <row r="3668" spans="1:4">
      <c r="A3668" s="5" t="s">
        <v>2380</v>
      </c>
      <c r="B3668" s="5" t="s">
        <v>1445</v>
      </c>
      <c r="C3668" s="5">
        <v>7.7</v>
      </c>
    </row>
    <row r="3669" spans="1:4">
      <c r="A3669" s="2" t="s">
        <v>2625</v>
      </c>
      <c r="B3669" s="2" t="s">
        <v>1445</v>
      </c>
      <c r="C3669" s="2">
        <v>7.6</v>
      </c>
    </row>
    <row r="3670" spans="1:4">
      <c r="A3670" s="2" t="s">
        <v>2931</v>
      </c>
      <c r="B3670" s="2" t="s">
        <v>1445</v>
      </c>
      <c r="C3670" s="2">
        <v>7.6</v>
      </c>
    </row>
    <row r="3671" spans="1:4">
      <c r="A3671" s="2" t="s">
        <v>3363</v>
      </c>
      <c r="B3671" s="2" t="s">
        <v>1445</v>
      </c>
      <c r="C3671" s="2">
        <v>7.5</v>
      </c>
    </row>
    <row r="3672" spans="1:4">
      <c r="A3672" s="2" t="s">
        <v>3694</v>
      </c>
      <c r="B3672" s="2" t="s">
        <v>1445</v>
      </c>
      <c r="C3672" s="2">
        <v>7.4</v>
      </c>
    </row>
    <row r="3673" spans="1:4">
      <c r="A3673" s="5" t="s">
        <v>5544</v>
      </c>
      <c r="B3673" s="5" t="s">
        <v>1445</v>
      </c>
      <c r="C3673" s="5">
        <v>7.1</v>
      </c>
    </row>
    <row r="3674" spans="1:4">
      <c r="A3674" s="2" t="s">
        <v>6188</v>
      </c>
      <c r="B3674" s="2" t="s">
        <v>1445</v>
      </c>
      <c r="C3674" s="2">
        <v>7</v>
      </c>
    </row>
    <row r="3675" spans="1:4">
      <c r="A3675" s="2" t="s">
        <v>9615</v>
      </c>
      <c r="B3675" s="2" t="s">
        <v>1445</v>
      </c>
      <c r="C3675" s="2">
        <v>6.5</v>
      </c>
    </row>
    <row r="3676" spans="1:4">
      <c r="A3676" s="5" t="s">
        <v>10535</v>
      </c>
      <c r="B3676" s="5" t="s">
        <v>1445</v>
      </c>
      <c r="C3676" s="5">
        <v>6.4</v>
      </c>
    </row>
    <row r="3677" spans="1:4">
      <c r="A3677" s="5" t="s">
        <v>11901</v>
      </c>
      <c r="B3677" s="5" t="s">
        <v>1445</v>
      </c>
      <c r="C3677" s="5">
        <v>6.1</v>
      </c>
    </row>
    <row r="3678" spans="1:4">
      <c r="A3678" s="5" t="s">
        <v>12575</v>
      </c>
      <c r="B3678" s="5" t="s">
        <v>1445</v>
      </c>
      <c r="C3678" s="5">
        <v>6</v>
      </c>
    </row>
    <row r="3679" spans="1:4">
      <c r="A3679" s="5" t="s">
        <v>14198</v>
      </c>
      <c r="B3679" s="5" t="s">
        <v>1445</v>
      </c>
      <c r="C3679" s="5">
        <v>5.6</v>
      </c>
    </row>
    <row r="3680" spans="1:4">
      <c r="A3680" s="5" t="s">
        <v>1780</v>
      </c>
      <c r="B3680" s="5" t="s">
        <v>1784</v>
      </c>
      <c r="C3680" s="5">
        <v>7.8</v>
      </c>
      <c r="D3680">
        <v>7.8</v>
      </c>
    </row>
    <row r="3681" spans="1:4">
      <c r="A3681" s="2" t="s">
        <v>4401</v>
      </c>
      <c r="B3681" s="2" t="s">
        <v>4405</v>
      </c>
      <c r="C3681" s="2">
        <v>7.3</v>
      </c>
      <c r="D3681">
        <v>7.3</v>
      </c>
    </row>
    <row r="3682" spans="1:4">
      <c r="A3682" s="5" t="s">
        <v>339</v>
      </c>
      <c r="B3682" s="5" t="s">
        <v>343</v>
      </c>
      <c r="C3682" s="5">
        <v>8.5</v>
      </c>
      <c r="D3682">
        <v>8.5</v>
      </c>
    </row>
    <row r="3683" spans="1:4">
      <c r="A3683" s="2" t="s">
        <v>3012</v>
      </c>
      <c r="B3683" s="2" t="s">
        <v>3016</v>
      </c>
      <c r="C3683" s="2">
        <v>7.6</v>
      </c>
      <c r="D3683">
        <f>MEDIAN(C3683:C3686)</f>
        <v>7.3</v>
      </c>
    </row>
    <row r="3684" spans="1:4">
      <c r="A3684" s="2" t="s">
        <v>3086</v>
      </c>
      <c r="B3684" s="2" t="s">
        <v>3016</v>
      </c>
      <c r="C3684" s="2">
        <v>7.6</v>
      </c>
    </row>
    <row r="3685" spans="1:4">
      <c r="A3685" s="5" t="s">
        <v>6607</v>
      </c>
      <c r="B3685" s="5" t="s">
        <v>3016</v>
      </c>
      <c r="C3685" s="5">
        <v>7</v>
      </c>
    </row>
    <row r="3686" spans="1:4">
      <c r="A3686" s="2" t="s">
        <v>10660</v>
      </c>
      <c r="B3686" s="2" t="s">
        <v>3016</v>
      </c>
      <c r="C3686" s="2">
        <v>6.4</v>
      </c>
    </row>
    <row r="3687" spans="1:4">
      <c r="A3687" s="2" t="s">
        <v>363</v>
      </c>
      <c r="B3687" s="2" t="s">
        <v>367</v>
      </c>
      <c r="C3687" s="2">
        <v>8.5</v>
      </c>
      <c r="D3687">
        <f>MEDIAN(C3687:C3689)</f>
        <v>8.4</v>
      </c>
    </row>
    <row r="3688" spans="1:4">
      <c r="A3688" s="2" t="s">
        <v>457</v>
      </c>
      <c r="B3688" s="2" t="s">
        <v>367</v>
      </c>
      <c r="C3688" s="2">
        <v>8.4</v>
      </c>
    </row>
    <row r="3689" spans="1:4">
      <c r="A3689" s="2" t="s">
        <v>3577</v>
      </c>
      <c r="B3689" s="2" t="s">
        <v>367</v>
      </c>
      <c r="C3689" s="2">
        <v>7.5</v>
      </c>
    </row>
    <row r="3690" spans="1:4">
      <c r="A3690" s="2" t="s">
        <v>184</v>
      </c>
      <c r="B3690" s="2" t="s">
        <v>188</v>
      </c>
      <c r="C3690" s="2">
        <v>8.6999999999999993</v>
      </c>
      <c r="D3690">
        <f>MEDIAN(C3690:C3694)</f>
        <v>8</v>
      </c>
    </row>
    <row r="3691" spans="1:4">
      <c r="A3691" s="2" t="s">
        <v>955</v>
      </c>
      <c r="B3691" s="2" t="s">
        <v>188</v>
      </c>
      <c r="C3691" s="2">
        <v>8.1</v>
      </c>
    </row>
    <row r="3692" spans="1:4">
      <c r="A3692" s="5" t="s">
        <v>1333</v>
      </c>
      <c r="B3692" s="5" t="s">
        <v>188</v>
      </c>
      <c r="C3692" s="5">
        <v>8</v>
      </c>
    </row>
    <row r="3693" spans="1:4">
      <c r="A3693" s="5" t="s">
        <v>1636</v>
      </c>
      <c r="B3693" s="5" t="s">
        <v>188</v>
      </c>
      <c r="C3693" s="5">
        <v>7.9</v>
      </c>
    </row>
    <row r="3694" spans="1:4">
      <c r="A3694" s="2" t="s">
        <v>12289</v>
      </c>
      <c r="B3694" s="2" t="s">
        <v>188</v>
      </c>
      <c r="C3694" s="2">
        <v>6.1</v>
      </c>
    </row>
    <row r="3695" spans="1:4">
      <c r="A3695" s="2" t="s">
        <v>1643</v>
      </c>
      <c r="B3695" s="2" t="s">
        <v>1647</v>
      </c>
      <c r="C3695" s="2">
        <v>7.9</v>
      </c>
      <c r="D3695">
        <v>7.9</v>
      </c>
    </row>
    <row r="3696" spans="1:4">
      <c r="A3696" s="5" t="s">
        <v>9970</v>
      </c>
      <c r="B3696" s="5" t="s">
        <v>9974</v>
      </c>
      <c r="C3696" s="5">
        <v>6.5</v>
      </c>
      <c r="D3696">
        <v>6.5</v>
      </c>
    </row>
    <row r="3697" spans="1:4">
      <c r="A3697" s="5" t="s">
        <v>691</v>
      </c>
      <c r="B3697" s="5" t="s">
        <v>695</v>
      </c>
      <c r="C3697" s="5">
        <v>8.1999999999999993</v>
      </c>
      <c r="D3697">
        <f>MEDIAN(C3697:C3719)</f>
        <v>7.2</v>
      </c>
    </row>
    <row r="3698" spans="1:4">
      <c r="A3698" s="5" t="s">
        <v>721</v>
      </c>
      <c r="B3698" s="5" t="s">
        <v>695</v>
      </c>
      <c r="C3698" s="5">
        <v>8.1999999999999993</v>
      </c>
    </row>
    <row r="3699" spans="1:4">
      <c r="A3699" s="2" t="s">
        <v>929</v>
      </c>
      <c r="B3699" s="2" t="s">
        <v>695</v>
      </c>
      <c r="C3699" s="2">
        <v>8.1</v>
      </c>
    </row>
    <row r="3700" spans="1:4">
      <c r="A3700" s="5" t="s">
        <v>1011</v>
      </c>
      <c r="B3700" s="5" t="s">
        <v>695</v>
      </c>
      <c r="C3700" s="5">
        <v>8.1</v>
      </c>
    </row>
    <row r="3701" spans="1:4">
      <c r="A3701" s="2" t="s">
        <v>1629</v>
      </c>
      <c r="B3701" s="2" t="s">
        <v>695</v>
      </c>
      <c r="C3701" s="2">
        <v>7.9</v>
      </c>
    </row>
    <row r="3702" spans="1:4">
      <c r="A3702" s="5" t="s">
        <v>2468</v>
      </c>
      <c r="B3702" s="5" t="s">
        <v>695</v>
      </c>
      <c r="C3702" s="5">
        <v>7.7</v>
      </c>
    </row>
    <row r="3703" spans="1:4">
      <c r="A3703" s="5" t="s">
        <v>2500</v>
      </c>
      <c r="B3703" s="5" t="s">
        <v>695</v>
      </c>
      <c r="C3703" s="5">
        <v>7.7</v>
      </c>
    </row>
    <row r="3704" spans="1:4">
      <c r="A3704" s="2" t="s">
        <v>3027</v>
      </c>
      <c r="B3704" s="2" t="s">
        <v>695</v>
      </c>
      <c r="C3704" s="2">
        <v>7.6</v>
      </c>
    </row>
    <row r="3705" spans="1:4">
      <c r="A3705" s="2" t="s">
        <v>3488</v>
      </c>
      <c r="B3705" s="2" t="s">
        <v>695</v>
      </c>
      <c r="C3705" s="2">
        <v>7.5</v>
      </c>
    </row>
    <row r="3706" spans="1:4">
      <c r="A3706" s="5" t="s">
        <v>3508</v>
      </c>
      <c r="B3706" s="5" t="s">
        <v>695</v>
      </c>
      <c r="C3706" s="5">
        <v>7.5</v>
      </c>
    </row>
    <row r="3707" spans="1:4">
      <c r="A3707" s="2" t="s">
        <v>5216</v>
      </c>
      <c r="B3707" s="2" t="s">
        <v>695</v>
      </c>
      <c r="C3707" s="2">
        <v>7.2</v>
      </c>
    </row>
    <row r="3708" spans="1:4">
      <c r="A3708" s="2" t="s">
        <v>5239</v>
      </c>
      <c r="B3708" s="2" t="s">
        <v>695</v>
      </c>
      <c r="C3708" s="2">
        <v>7.2</v>
      </c>
    </row>
    <row r="3709" spans="1:4">
      <c r="A3709" s="5" t="s">
        <v>6021</v>
      </c>
      <c r="B3709" s="5" t="s">
        <v>695</v>
      </c>
      <c r="C3709" s="5">
        <v>7.1</v>
      </c>
    </row>
    <row r="3710" spans="1:4">
      <c r="A3710" s="2" t="s">
        <v>7292</v>
      </c>
      <c r="B3710" s="2" t="s">
        <v>695</v>
      </c>
      <c r="C3710" s="2">
        <v>6.9</v>
      </c>
    </row>
    <row r="3711" spans="1:4">
      <c r="A3711" s="2" t="s">
        <v>7856</v>
      </c>
      <c r="B3711" s="2" t="s">
        <v>695</v>
      </c>
      <c r="C3711" s="2">
        <v>6.8</v>
      </c>
    </row>
    <row r="3712" spans="1:4">
      <c r="A3712" s="5" t="s">
        <v>7893</v>
      </c>
      <c r="B3712" s="5" t="s">
        <v>695</v>
      </c>
      <c r="C3712" s="5">
        <v>6.8</v>
      </c>
    </row>
    <row r="3713" spans="1:4">
      <c r="A3713" s="5" t="s">
        <v>8652</v>
      </c>
      <c r="B3713" s="5" t="s">
        <v>695</v>
      </c>
      <c r="C3713" s="5">
        <v>6.7</v>
      </c>
    </row>
    <row r="3714" spans="1:4">
      <c r="A3714" s="5" t="s">
        <v>9200</v>
      </c>
      <c r="B3714" s="5" t="s">
        <v>695</v>
      </c>
      <c r="C3714" s="5">
        <v>6.6</v>
      </c>
    </row>
    <row r="3715" spans="1:4">
      <c r="A3715" s="2" t="s">
        <v>9269</v>
      </c>
      <c r="B3715" s="2" t="s">
        <v>695</v>
      </c>
      <c r="C3715" s="2">
        <v>6.6</v>
      </c>
    </row>
    <row r="3716" spans="1:4">
      <c r="A3716" s="2" t="s">
        <v>12811</v>
      </c>
      <c r="B3716" s="2" t="s">
        <v>695</v>
      </c>
      <c r="C3716" s="2">
        <v>5.9</v>
      </c>
    </row>
    <row r="3717" spans="1:4">
      <c r="A3717" s="5" t="s">
        <v>13271</v>
      </c>
      <c r="B3717" s="5" t="s">
        <v>695</v>
      </c>
      <c r="C3717" s="5">
        <v>5.9</v>
      </c>
    </row>
    <row r="3718" spans="1:4">
      <c r="A3718" s="5" t="s">
        <v>14674</v>
      </c>
      <c r="B3718" s="5" t="s">
        <v>695</v>
      </c>
      <c r="C3718" s="5">
        <v>5.5</v>
      </c>
    </row>
    <row r="3719" spans="1:4">
      <c r="A3719" s="2" t="s">
        <v>15456</v>
      </c>
      <c r="B3719" s="2" t="s">
        <v>695</v>
      </c>
      <c r="C3719" s="2">
        <v>5.2</v>
      </c>
    </row>
    <row r="3720" spans="1:4">
      <c r="A3720" s="2" t="s">
        <v>5888</v>
      </c>
      <c r="B3720" s="2" t="s">
        <v>5892</v>
      </c>
      <c r="C3720" s="2">
        <v>7.1</v>
      </c>
      <c r="D3720">
        <f>MEDIAN(C3720:C3722)</f>
        <v>6.6</v>
      </c>
    </row>
    <row r="3721" spans="1:4">
      <c r="A3721" s="2" t="s">
        <v>9237</v>
      </c>
      <c r="B3721" s="2" t="s">
        <v>5892</v>
      </c>
      <c r="C3721" s="2">
        <v>6.6</v>
      </c>
    </row>
    <row r="3722" spans="1:4">
      <c r="A3722" s="2" t="s">
        <v>11645</v>
      </c>
      <c r="B3722" s="2" t="s">
        <v>5892</v>
      </c>
      <c r="C3722" s="2">
        <v>6.2</v>
      </c>
    </row>
    <row r="3723" spans="1:4">
      <c r="A3723" s="2" t="s">
        <v>3994</v>
      </c>
      <c r="B3723" s="2" t="s">
        <v>3998</v>
      </c>
      <c r="C3723" s="2">
        <v>7.4</v>
      </c>
      <c r="D3723">
        <v>7.4</v>
      </c>
    </row>
    <row r="3724" spans="1:4">
      <c r="A3724" s="2" t="s">
        <v>4644</v>
      </c>
      <c r="B3724" s="2" t="s">
        <v>4647</v>
      </c>
      <c r="C3724" s="2">
        <v>7.3</v>
      </c>
      <c r="D3724">
        <v>7.3</v>
      </c>
    </row>
  </sheetData>
  <autoFilter ref="A1:C3724" xr:uid="{00000000-0009-0000-0000-000006000000}">
    <sortState xmlns:xlrd2="http://schemas.microsoft.com/office/spreadsheetml/2017/richdata2" ref="A2:C3724">
      <sortCondition ref="B1:B372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38"/>
  <sheetViews>
    <sheetView workbookViewId="0">
      <selection activeCell="B6" sqref="B6"/>
    </sheetView>
  </sheetViews>
  <sheetFormatPr defaultColWidth="9" defaultRowHeight="15"/>
  <cols>
    <col min="1" max="1" width="13.140625" customWidth="1"/>
    <col min="2" max="2" width="20.5703125" customWidth="1"/>
  </cols>
  <sheetData>
    <row r="3" spans="1:8">
      <c r="A3" t="s">
        <v>17050</v>
      </c>
      <c r="B3" t="s">
        <v>17051</v>
      </c>
      <c r="C3" s="13" t="s">
        <v>17052</v>
      </c>
      <c r="D3" s="13" t="s">
        <v>17053</v>
      </c>
      <c r="E3" s="13" t="s">
        <v>17054</v>
      </c>
      <c r="F3" s="13" t="s">
        <v>17051</v>
      </c>
      <c r="G3" s="13" t="s">
        <v>17050</v>
      </c>
      <c r="H3" t="s">
        <v>17055</v>
      </c>
    </row>
    <row r="4" spans="1:8">
      <c r="A4" s="14" t="s">
        <v>3466</v>
      </c>
      <c r="B4" s="9">
        <v>0.77781745930520496</v>
      </c>
      <c r="C4" s="9">
        <v>13.9</v>
      </c>
      <c r="D4" s="9">
        <v>2</v>
      </c>
      <c r="E4" s="9">
        <v>6.95</v>
      </c>
      <c r="F4" s="9">
        <v>0.77781745930520496</v>
      </c>
      <c r="G4" s="14" t="s">
        <v>3466</v>
      </c>
      <c r="H4">
        <v>6.95</v>
      </c>
    </row>
    <row r="5" spans="1:8">
      <c r="A5" s="14" t="s">
        <v>5269</v>
      </c>
      <c r="B5" s="9" t="e">
        <v>#DIV/0!</v>
      </c>
      <c r="C5" s="9">
        <v>7.2</v>
      </c>
      <c r="D5" s="9">
        <v>1</v>
      </c>
      <c r="E5" s="9">
        <v>7.2</v>
      </c>
      <c r="F5" s="9">
        <v>0</v>
      </c>
      <c r="G5" s="14" t="s">
        <v>5269</v>
      </c>
      <c r="H5">
        <v>7.2</v>
      </c>
    </row>
    <row r="6" spans="1:8">
      <c r="A6" s="14" t="s">
        <v>5629</v>
      </c>
      <c r="B6" s="9" t="e">
        <v>#DIV/0!</v>
      </c>
      <c r="C6" s="9">
        <v>7.1</v>
      </c>
      <c r="D6" s="9">
        <v>1</v>
      </c>
      <c r="E6" s="9">
        <v>7.1</v>
      </c>
      <c r="F6" s="9">
        <v>0</v>
      </c>
      <c r="G6" s="14" t="s">
        <v>5629</v>
      </c>
      <c r="H6">
        <v>7.1</v>
      </c>
    </row>
    <row r="7" spans="1:8">
      <c r="A7" s="14" t="s">
        <v>16492</v>
      </c>
      <c r="B7" s="9" t="e">
        <v>#DIV/0!</v>
      </c>
      <c r="C7" s="9">
        <v>4.3</v>
      </c>
      <c r="D7" s="9">
        <v>1</v>
      </c>
      <c r="E7" s="9">
        <v>4.3</v>
      </c>
      <c r="F7" s="9">
        <v>0</v>
      </c>
      <c r="G7" s="14" t="s">
        <v>16492</v>
      </c>
      <c r="H7">
        <v>4.3</v>
      </c>
    </row>
    <row r="8" spans="1:8">
      <c r="A8" s="14" t="s">
        <v>1888</v>
      </c>
      <c r="B8" s="15">
        <v>0.35050983275384501</v>
      </c>
      <c r="C8" s="15">
        <v>51.4</v>
      </c>
      <c r="D8" s="15">
        <v>7</v>
      </c>
      <c r="E8" s="15">
        <v>7.3428571428571399</v>
      </c>
      <c r="F8" s="15">
        <v>0.35050983275384501</v>
      </c>
      <c r="G8" s="14" t="s">
        <v>1888</v>
      </c>
      <c r="H8">
        <v>7.3</v>
      </c>
    </row>
    <row r="9" spans="1:8">
      <c r="A9" s="14" t="s">
        <v>3940</v>
      </c>
      <c r="B9" s="9" t="e">
        <v>#DIV/0!</v>
      </c>
      <c r="C9" s="9">
        <v>7.4</v>
      </c>
      <c r="D9" s="9">
        <v>1</v>
      </c>
      <c r="E9" s="9">
        <v>7.4</v>
      </c>
      <c r="F9" s="9">
        <v>0</v>
      </c>
      <c r="G9" s="14" t="s">
        <v>3940</v>
      </c>
      <c r="H9">
        <v>7.4</v>
      </c>
    </row>
    <row r="10" spans="1:8">
      <c r="A10" s="14" t="s">
        <v>584</v>
      </c>
      <c r="B10" s="9">
        <v>0.52915026221291905</v>
      </c>
      <c r="C10" s="9">
        <v>23.7</v>
      </c>
      <c r="D10" s="9">
        <v>3</v>
      </c>
      <c r="E10" s="9">
        <v>7.9</v>
      </c>
      <c r="F10" s="9">
        <v>0.52915026221291905</v>
      </c>
      <c r="G10" s="14" t="s">
        <v>584</v>
      </c>
      <c r="H10">
        <v>8.1</v>
      </c>
    </row>
    <row r="11" spans="1:8">
      <c r="A11" s="14" t="s">
        <v>2853</v>
      </c>
      <c r="B11" s="9">
        <v>0.141421356237346</v>
      </c>
      <c r="C11" s="9">
        <v>15</v>
      </c>
      <c r="D11" s="9">
        <v>2</v>
      </c>
      <c r="E11" s="9">
        <v>7.5</v>
      </c>
      <c r="F11" s="9">
        <v>0.141421356237346</v>
      </c>
      <c r="G11" s="14" t="s">
        <v>2853</v>
      </c>
      <c r="H11">
        <v>7.5</v>
      </c>
    </row>
    <row r="12" spans="1:8">
      <c r="A12" s="14" t="s">
        <v>1865</v>
      </c>
      <c r="B12" s="15">
        <v>0.40414518843273001</v>
      </c>
      <c r="C12" s="15">
        <v>22.7</v>
      </c>
      <c r="D12" s="15">
        <v>3</v>
      </c>
      <c r="E12" s="15">
        <v>7.56666666666667</v>
      </c>
      <c r="F12" s="15">
        <v>0.40414518843273001</v>
      </c>
      <c r="G12" s="14" t="s">
        <v>1865</v>
      </c>
      <c r="H12">
        <v>7.8</v>
      </c>
    </row>
    <row r="13" spans="1:8">
      <c r="A13" s="14" t="s">
        <v>44</v>
      </c>
      <c r="B13" s="15">
        <v>1.04790330795446</v>
      </c>
      <c r="C13" s="15">
        <v>22920.499999999902</v>
      </c>
      <c r="D13" s="15">
        <v>3566</v>
      </c>
      <c r="E13" s="15">
        <v>6.4275098149186398</v>
      </c>
      <c r="F13" s="15">
        <v>1.04790330795446</v>
      </c>
      <c r="G13" s="14" t="s">
        <v>44</v>
      </c>
      <c r="H13">
        <v>6.5</v>
      </c>
    </row>
    <row r="14" spans="1:8">
      <c r="A14" s="14" t="s">
        <v>8139</v>
      </c>
      <c r="B14" s="9" t="e">
        <v>#DIV/0!</v>
      </c>
      <c r="C14" s="9">
        <v>6.7</v>
      </c>
      <c r="D14" s="9">
        <v>1</v>
      </c>
      <c r="E14" s="9">
        <v>6.7</v>
      </c>
      <c r="F14" s="9">
        <v>0</v>
      </c>
      <c r="G14" s="14" t="s">
        <v>8139</v>
      </c>
      <c r="H14">
        <v>6.7</v>
      </c>
    </row>
    <row r="15" spans="1:8">
      <c r="A15" s="14" t="s">
        <v>390</v>
      </c>
      <c r="B15" s="15">
        <v>0.51943511069681403</v>
      </c>
      <c r="C15" s="15">
        <v>250.1</v>
      </c>
      <c r="D15" s="15">
        <v>34</v>
      </c>
      <c r="E15" s="15">
        <v>7.3558823529411699</v>
      </c>
      <c r="F15" s="15">
        <v>0.51943511069681403</v>
      </c>
      <c r="G15" s="14" t="s">
        <v>390</v>
      </c>
      <c r="H15">
        <v>7.3</v>
      </c>
    </row>
    <row r="16" spans="1:8">
      <c r="A16" s="14" t="s">
        <v>358</v>
      </c>
      <c r="B16" s="9">
        <v>0.71188326134119895</v>
      </c>
      <c r="C16" s="9">
        <v>77.7</v>
      </c>
      <c r="D16" s="9">
        <v>10</v>
      </c>
      <c r="E16" s="9">
        <v>7.77</v>
      </c>
      <c r="F16" s="9">
        <v>0.71188326134119895</v>
      </c>
      <c r="G16" s="14" t="s">
        <v>358</v>
      </c>
      <c r="H16">
        <v>7.8</v>
      </c>
    </row>
    <row r="17" spans="1:8">
      <c r="A17" s="14" t="s">
        <v>1356</v>
      </c>
      <c r="B17" s="9" t="e">
        <v>#DIV/0!</v>
      </c>
      <c r="C17" s="9">
        <v>8</v>
      </c>
      <c r="D17" s="9">
        <v>1</v>
      </c>
      <c r="E17" s="9">
        <v>8</v>
      </c>
      <c r="F17" s="9">
        <v>0</v>
      </c>
      <c r="G17" s="14" t="s">
        <v>1356</v>
      </c>
      <c r="H17">
        <v>8</v>
      </c>
    </row>
    <row r="18" spans="1:8">
      <c r="A18" s="14" t="s">
        <v>1288</v>
      </c>
      <c r="B18" s="9">
        <v>0.80124902496041195</v>
      </c>
      <c r="C18" s="9">
        <v>36.1</v>
      </c>
      <c r="D18" s="9">
        <v>5</v>
      </c>
      <c r="E18" s="9">
        <v>7.22</v>
      </c>
      <c r="F18" s="9">
        <v>0.80124902496041195</v>
      </c>
      <c r="G18" s="14" t="s">
        <v>1288</v>
      </c>
      <c r="H18">
        <v>7.4</v>
      </c>
    </row>
    <row r="19" spans="1:8">
      <c r="A19" s="14" t="s">
        <v>5796</v>
      </c>
      <c r="B19" s="9" t="e">
        <v>#DIV/0!</v>
      </c>
      <c r="C19" s="9">
        <v>7.1</v>
      </c>
      <c r="D19" s="9">
        <v>1</v>
      </c>
      <c r="E19" s="9">
        <v>7.1</v>
      </c>
      <c r="F19" s="9">
        <v>0</v>
      </c>
      <c r="G19" s="14" t="s">
        <v>5796</v>
      </c>
      <c r="H19">
        <v>7.1</v>
      </c>
    </row>
    <row r="20" spans="1:8">
      <c r="A20" s="14" t="s">
        <v>749</v>
      </c>
      <c r="B20" s="9">
        <v>0.42426406871195299</v>
      </c>
      <c r="C20" s="9">
        <v>15.8</v>
      </c>
      <c r="D20" s="9">
        <v>2</v>
      </c>
      <c r="E20" s="9">
        <v>7.9</v>
      </c>
      <c r="F20" s="9">
        <v>0.42426406871195299</v>
      </c>
      <c r="G20" s="14" t="s">
        <v>749</v>
      </c>
      <c r="H20">
        <v>7.9</v>
      </c>
    </row>
    <row r="21" spans="1:8">
      <c r="A21" s="14" t="s">
        <v>110</v>
      </c>
      <c r="B21" s="15">
        <v>1.1553189623484601</v>
      </c>
      <c r="C21" s="15">
        <v>50.3</v>
      </c>
      <c r="D21" s="15">
        <v>7</v>
      </c>
      <c r="E21" s="15">
        <v>7.1857142857142904</v>
      </c>
      <c r="F21" s="15">
        <v>1.1553189623484601</v>
      </c>
      <c r="G21" s="14" t="s">
        <v>110</v>
      </c>
      <c r="H21">
        <v>7</v>
      </c>
    </row>
    <row r="22" spans="1:8">
      <c r="A22" s="14" t="s">
        <v>197</v>
      </c>
      <c r="B22" s="9">
        <v>0.99017394655911495</v>
      </c>
      <c r="C22" s="9">
        <v>76.599999999999994</v>
      </c>
      <c r="D22" s="9">
        <v>10</v>
      </c>
      <c r="E22" s="9">
        <v>7.66</v>
      </c>
      <c r="F22" s="9">
        <v>0.99017394655911495</v>
      </c>
      <c r="G22" s="14" t="s">
        <v>197</v>
      </c>
      <c r="H22">
        <v>8</v>
      </c>
    </row>
    <row r="23" spans="1:8">
      <c r="A23" s="14" t="s">
        <v>12541</v>
      </c>
      <c r="B23" s="9" t="e">
        <v>#DIV/0!</v>
      </c>
      <c r="C23" s="9">
        <v>6</v>
      </c>
      <c r="D23" s="9">
        <v>1</v>
      </c>
      <c r="E23" s="9">
        <v>6</v>
      </c>
      <c r="F23" s="9">
        <v>0</v>
      </c>
      <c r="G23" s="14" t="s">
        <v>12541</v>
      </c>
      <c r="H23">
        <v>6</v>
      </c>
    </row>
    <row r="24" spans="1:8">
      <c r="A24" s="14" t="s">
        <v>447</v>
      </c>
      <c r="B24" s="9">
        <v>0.57008771254957102</v>
      </c>
      <c r="C24" s="9">
        <v>38.5</v>
      </c>
      <c r="D24" s="9">
        <v>5</v>
      </c>
      <c r="E24" s="9">
        <v>7.7</v>
      </c>
      <c r="F24" s="9">
        <v>0.57008771254957102</v>
      </c>
      <c r="G24" s="14" t="s">
        <v>447</v>
      </c>
      <c r="H24">
        <v>7.7</v>
      </c>
    </row>
    <row r="25" spans="1:8">
      <c r="A25" s="14" t="s">
        <v>1445</v>
      </c>
      <c r="B25" s="15">
        <v>0.76578624395360895</v>
      </c>
      <c r="C25" s="15">
        <v>98.3</v>
      </c>
      <c r="D25" s="15">
        <v>14</v>
      </c>
      <c r="E25" s="15">
        <v>7.0214285714285696</v>
      </c>
      <c r="F25" s="15">
        <v>0.76578624395360895</v>
      </c>
      <c r="G25" s="14" t="s">
        <v>1445</v>
      </c>
      <c r="H25">
        <v>7.25</v>
      </c>
    </row>
    <row r="26" spans="1:8">
      <c r="A26" s="14" t="s">
        <v>1784</v>
      </c>
      <c r="B26" s="9" t="e">
        <v>#DIV/0!</v>
      </c>
      <c r="C26" s="9">
        <v>7.8</v>
      </c>
      <c r="D26" s="9">
        <v>1</v>
      </c>
      <c r="E26" s="9">
        <v>7.8</v>
      </c>
      <c r="F26" s="9">
        <v>0</v>
      </c>
      <c r="G26" s="14" t="s">
        <v>1784</v>
      </c>
      <c r="H26">
        <v>7.8</v>
      </c>
    </row>
    <row r="27" spans="1:8">
      <c r="A27" s="14" t="s">
        <v>4405</v>
      </c>
      <c r="B27" s="9" t="e">
        <v>#DIV/0!</v>
      </c>
      <c r="C27" s="9">
        <v>7.3</v>
      </c>
      <c r="D27" s="9">
        <v>1</v>
      </c>
      <c r="E27" s="9">
        <v>7.3</v>
      </c>
      <c r="F27" s="9">
        <v>0</v>
      </c>
      <c r="G27" s="14" t="s">
        <v>4405</v>
      </c>
      <c r="H27">
        <v>7.3</v>
      </c>
    </row>
    <row r="28" spans="1:8">
      <c r="A28" s="14" t="s">
        <v>343</v>
      </c>
      <c r="B28" s="9" t="e">
        <v>#DIV/0!</v>
      </c>
      <c r="C28" s="9">
        <v>8.5</v>
      </c>
      <c r="D28" s="9">
        <v>1</v>
      </c>
      <c r="E28" s="9">
        <v>8.5</v>
      </c>
      <c r="F28" s="9">
        <v>0</v>
      </c>
      <c r="G28" s="14" t="s">
        <v>343</v>
      </c>
      <c r="H28">
        <v>8.5</v>
      </c>
    </row>
    <row r="29" spans="1:8">
      <c r="A29" s="14" t="s">
        <v>3016</v>
      </c>
      <c r="B29" s="9">
        <v>0.57445626465379696</v>
      </c>
      <c r="C29" s="9">
        <v>28.6</v>
      </c>
      <c r="D29" s="9">
        <v>4</v>
      </c>
      <c r="E29" s="9">
        <v>7.15</v>
      </c>
      <c r="F29" s="9">
        <v>0.57445626465379696</v>
      </c>
      <c r="G29" s="14" t="s">
        <v>3016</v>
      </c>
      <c r="H29">
        <v>7.3</v>
      </c>
    </row>
    <row r="30" spans="1:8">
      <c r="A30" s="14" t="s">
        <v>367</v>
      </c>
      <c r="B30" s="15">
        <v>0.55075705472863101</v>
      </c>
      <c r="C30" s="15">
        <v>24.4</v>
      </c>
      <c r="D30" s="15">
        <v>3</v>
      </c>
      <c r="E30" s="15">
        <v>8.1333333333333293</v>
      </c>
      <c r="F30" s="15">
        <v>0.55075705472863101</v>
      </c>
      <c r="G30" s="14" t="s">
        <v>367</v>
      </c>
      <c r="H30">
        <v>8.4</v>
      </c>
    </row>
    <row r="31" spans="1:8">
      <c r="A31" s="14" t="s">
        <v>188</v>
      </c>
      <c r="B31" s="9">
        <v>0.97877474425937205</v>
      </c>
      <c r="C31" s="9">
        <v>38.799999999999997</v>
      </c>
      <c r="D31" s="9">
        <v>5</v>
      </c>
      <c r="E31" s="9">
        <v>7.76</v>
      </c>
      <c r="F31" s="9">
        <v>0.97877474425937205</v>
      </c>
      <c r="G31" s="14" t="s">
        <v>188</v>
      </c>
      <c r="H31">
        <v>8</v>
      </c>
    </row>
    <row r="32" spans="1:8">
      <c r="A32" s="14" t="s">
        <v>1647</v>
      </c>
      <c r="B32" s="9" t="e">
        <v>#DIV/0!</v>
      </c>
      <c r="C32" s="9">
        <v>7.9</v>
      </c>
      <c r="D32" s="9">
        <v>1</v>
      </c>
      <c r="E32" s="9">
        <v>7.9</v>
      </c>
      <c r="F32" s="9">
        <v>0</v>
      </c>
      <c r="G32" s="14" t="s">
        <v>1647</v>
      </c>
      <c r="H32">
        <v>7.9</v>
      </c>
    </row>
    <row r="33" spans="1:8">
      <c r="A33" s="14" t="s">
        <v>9974</v>
      </c>
      <c r="B33" s="9" t="e">
        <v>#DIV/0!</v>
      </c>
      <c r="C33" s="9">
        <v>6.5</v>
      </c>
      <c r="D33" s="9">
        <v>1</v>
      </c>
      <c r="E33" s="9">
        <v>6.5</v>
      </c>
      <c r="F33" s="9">
        <v>0</v>
      </c>
      <c r="G33" s="14" t="s">
        <v>9974</v>
      </c>
      <c r="H33">
        <v>6.5</v>
      </c>
    </row>
    <row r="34" spans="1:8">
      <c r="A34" s="14" t="s">
        <v>695</v>
      </c>
      <c r="B34" s="15">
        <v>0.86057706533202705</v>
      </c>
      <c r="C34" s="15">
        <v>162.9</v>
      </c>
      <c r="D34" s="15">
        <v>23</v>
      </c>
      <c r="E34" s="15">
        <v>7.0826086956521701</v>
      </c>
      <c r="F34" s="15">
        <v>0.86057706533202705</v>
      </c>
      <c r="G34" s="14" t="s">
        <v>695</v>
      </c>
      <c r="H34">
        <v>7.2</v>
      </c>
    </row>
    <row r="35" spans="1:8">
      <c r="A35" s="14" t="s">
        <v>5892</v>
      </c>
      <c r="B35" s="15">
        <v>0.45092497528230502</v>
      </c>
      <c r="C35" s="15">
        <v>19.899999999999999</v>
      </c>
      <c r="D35" s="15">
        <v>3</v>
      </c>
      <c r="E35" s="15">
        <v>6.6333333333333302</v>
      </c>
      <c r="F35" s="15">
        <v>0.45092497528230502</v>
      </c>
      <c r="G35" s="14" t="s">
        <v>5892</v>
      </c>
      <c r="H35">
        <v>6.6</v>
      </c>
    </row>
    <row r="36" spans="1:8">
      <c r="A36" s="14" t="s">
        <v>3998</v>
      </c>
      <c r="B36" s="9" t="e">
        <v>#DIV/0!</v>
      </c>
      <c r="C36" s="9">
        <v>7.4</v>
      </c>
      <c r="D36" s="9">
        <v>1</v>
      </c>
      <c r="E36" s="9">
        <v>7.4</v>
      </c>
      <c r="F36" s="9">
        <v>0</v>
      </c>
      <c r="G36" s="14" t="s">
        <v>3998</v>
      </c>
      <c r="H36">
        <v>7.4</v>
      </c>
    </row>
    <row r="37" spans="1:8">
      <c r="A37" s="14" t="s">
        <v>4647</v>
      </c>
      <c r="B37" s="9" t="e">
        <v>#DIV/0!</v>
      </c>
      <c r="C37" s="9">
        <v>7.3</v>
      </c>
      <c r="D37" s="9">
        <v>1</v>
      </c>
      <c r="E37" s="9">
        <v>7.3</v>
      </c>
      <c r="F37" s="9">
        <v>0</v>
      </c>
      <c r="G37" s="14" t="s">
        <v>4647</v>
      </c>
      <c r="H37">
        <v>7.3</v>
      </c>
    </row>
    <row r="38" spans="1:8">
      <c r="A38" s="14" t="s">
        <v>17056</v>
      </c>
      <c r="B38" s="9">
        <v>1.0536435325035101</v>
      </c>
      <c r="C38" s="16">
        <v>24071.699999999899</v>
      </c>
      <c r="E38" s="16">
        <v>6.4656728444802196</v>
      </c>
    </row>
  </sheetData>
  <autoFilter ref="A3:H38" xr:uid="{00000000-0009-0000-0000-000002000000}"/>
  <pageMargins left="0.7" right="0.7" top="0.75" bottom="0.75" header="0.3" footer="0.3"/>
  <pageSetup paperSize="9" orientation="portrait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724"/>
  <sheetViews>
    <sheetView workbookViewId="0">
      <selection activeCell="J20" sqref="J20"/>
    </sheetView>
  </sheetViews>
  <sheetFormatPr defaultColWidth="9" defaultRowHeight="15"/>
  <cols>
    <col min="1" max="1" width="32.28515625" customWidth="1"/>
  </cols>
  <sheetData>
    <row r="1" spans="1:2">
      <c r="A1" s="1" t="s">
        <v>1</v>
      </c>
      <c r="B1" s="1" t="s">
        <v>31</v>
      </c>
    </row>
    <row r="2" spans="1:2">
      <c r="A2" s="5" t="s">
        <v>8569</v>
      </c>
      <c r="B2" s="5">
        <v>6.7</v>
      </c>
    </row>
    <row r="3" spans="1:2">
      <c r="A3" s="5" t="s">
        <v>12227</v>
      </c>
      <c r="B3" s="5">
        <v>6.1</v>
      </c>
    </row>
    <row r="4" spans="1:2">
      <c r="A4" s="5" t="s">
        <v>5861</v>
      </c>
      <c r="B4" s="5">
        <v>7.1</v>
      </c>
    </row>
    <row r="5" spans="1:2">
      <c r="A5" s="5" t="s">
        <v>16973</v>
      </c>
      <c r="B5" s="5">
        <v>2.7</v>
      </c>
    </row>
    <row r="6" spans="1:2">
      <c r="A6" s="2" t="s">
        <v>9167</v>
      </c>
      <c r="B6" s="2">
        <v>6.6</v>
      </c>
    </row>
    <row r="7" spans="1:2">
      <c r="A7" s="2" t="s">
        <v>632</v>
      </c>
      <c r="B7" s="2">
        <v>5.4</v>
      </c>
    </row>
    <row r="8" spans="1:2">
      <c r="A8" s="5" t="s">
        <v>16501</v>
      </c>
      <c r="B8" s="5">
        <v>4.3</v>
      </c>
    </row>
    <row r="9" spans="1:2">
      <c r="A9" s="2" t="s">
        <v>1816</v>
      </c>
      <c r="B9" s="2">
        <v>7.8</v>
      </c>
    </row>
    <row r="10" spans="1:2">
      <c r="A10" s="2" t="s">
        <v>1816</v>
      </c>
      <c r="B10" s="2">
        <v>7.2</v>
      </c>
    </row>
    <row r="11" spans="1:2">
      <c r="A11" s="5" t="s">
        <v>1816</v>
      </c>
      <c r="B11" s="5">
        <v>6.9</v>
      </c>
    </row>
    <row r="12" spans="1:2">
      <c r="A12" s="5" t="s">
        <v>1816</v>
      </c>
      <c r="B12" s="5">
        <v>6.7</v>
      </c>
    </row>
    <row r="13" spans="1:2">
      <c r="A13" s="5" t="s">
        <v>1816</v>
      </c>
      <c r="B13" s="5">
        <v>6.6</v>
      </c>
    </row>
    <row r="14" spans="1:2">
      <c r="A14" s="2" t="s">
        <v>1816</v>
      </c>
      <c r="B14" s="2">
        <v>6.3</v>
      </c>
    </row>
    <row r="15" spans="1:2">
      <c r="A15" s="2" t="s">
        <v>10637</v>
      </c>
      <c r="B15" s="2">
        <v>6.4</v>
      </c>
    </row>
    <row r="16" spans="1:2">
      <c r="A16" s="2" t="s">
        <v>7643</v>
      </c>
      <c r="B16" s="2">
        <v>6.8</v>
      </c>
    </row>
    <row r="17" spans="1:2">
      <c r="A17" s="5" t="s">
        <v>3850</v>
      </c>
      <c r="B17" s="5">
        <v>7.4</v>
      </c>
    </row>
    <row r="18" spans="1:2">
      <c r="A18" s="5" t="s">
        <v>3850</v>
      </c>
      <c r="B18" s="5">
        <v>6.7</v>
      </c>
    </row>
    <row r="19" spans="1:2">
      <c r="A19" s="5" t="s">
        <v>3850</v>
      </c>
      <c r="B19" s="5">
        <v>6.1</v>
      </c>
    </row>
    <row r="20" spans="1:2">
      <c r="A20" s="5" t="s">
        <v>3850</v>
      </c>
      <c r="B20" s="5">
        <v>5.9</v>
      </c>
    </row>
    <row r="21" spans="1:2">
      <c r="A21" s="2" t="s">
        <v>3850</v>
      </c>
      <c r="B21" s="2">
        <v>5.5</v>
      </c>
    </row>
    <row r="22" spans="1:2">
      <c r="A22" s="5" t="s">
        <v>3850</v>
      </c>
      <c r="B22" s="5">
        <v>5.5</v>
      </c>
    </row>
    <row r="23" spans="1:2">
      <c r="A23" s="5" t="s">
        <v>3850</v>
      </c>
      <c r="B23" s="5">
        <v>5.4</v>
      </c>
    </row>
    <row r="24" spans="1:2">
      <c r="A24" s="2" t="s">
        <v>3850</v>
      </c>
      <c r="B24" s="2">
        <v>5.2</v>
      </c>
    </row>
    <row r="25" spans="1:2">
      <c r="A25" s="2" t="s">
        <v>7046</v>
      </c>
      <c r="B25" s="2">
        <v>6.9</v>
      </c>
    </row>
    <row r="26" spans="1:2">
      <c r="A26" s="5" t="s">
        <v>7046</v>
      </c>
      <c r="B26" s="5">
        <v>6.7</v>
      </c>
    </row>
    <row r="27" spans="1:2">
      <c r="A27" s="5" t="s">
        <v>7046</v>
      </c>
      <c r="B27" s="5">
        <v>6.1</v>
      </c>
    </row>
    <row r="28" spans="1:2">
      <c r="A28" s="5" t="s">
        <v>7046</v>
      </c>
      <c r="B28" s="5">
        <v>5.9</v>
      </c>
    </row>
    <row r="29" spans="1:2">
      <c r="A29" s="5" t="s">
        <v>5983</v>
      </c>
      <c r="B29" s="5">
        <v>7.1</v>
      </c>
    </row>
    <row r="30" spans="1:2">
      <c r="A30" s="2" t="s">
        <v>7723</v>
      </c>
      <c r="B30" s="2">
        <v>6.8</v>
      </c>
    </row>
    <row r="31" spans="1:2">
      <c r="A31" s="5" t="s">
        <v>13240</v>
      </c>
      <c r="B31" s="5">
        <v>5.9</v>
      </c>
    </row>
    <row r="32" spans="1:2">
      <c r="A32" s="5" t="s">
        <v>5184</v>
      </c>
      <c r="B32" s="5">
        <v>7.2</v>
      </c>
    </row>
    <row r="33" spans="1:2">
      <c r="A33" s="5" t="s">
        <v>190</v>
      </c>
      <c r="B33" s="5">
        <v>8.6999999999999993</v>
      </c>
    </row>
    <row r="34" spans="1:2">
      <c r="A34" s="5" t="s">
        <v>11328</v>
      </c>
      <c r="B34" s="5">
        <v>6.2</v>
      </c>
    </row>
    <row r="35" spans="1:2">
      <c r="A35" s="2" t="s">
        <v>13745</v>
      </c>
      <c r="B35" s="2">
        <v>5.7</v>
      </c>
    </row>
    <row r="36" spans="1:2">
      <c r="A36" s="2" t="s">
        <v>13745</v>
      </c>
      <c r="B36" s="2">
        <v>5.7</v>
      </c>
    </row>
    <row r="37" spans="1:2">
      <c r="A37" s="5" t="s">
        <v>12653</v>
      </c>
      <c r="B37" s="5">
        <v>6</v>
      </c>
    </row>
    <row r="38" spans="1:2">
      <c r="A38" s="5" t="s">
        <v>9549</v>
      </c>
      <c r="B38" s="5">
        <v>6.5</v>
      </c>
    </row>
    <row r="39" spans="1:2">
      <c r="A39" s="2" t="s">
        <v>9549</v>
      </c>
      <c r="B39" s="2">
        <v>6.1</v>
      </c>
    </row>
    <row r="40" spans="1:2">
      <c r="A40" s="2" t="s">
        <v>16887</v>
      </c>
      <c r="B40" s="2">
        <v>3.3</v>
      </c>
    </row>
    <row r="41" spans="1:2">
      <c r="A41" s="2" t="s">
        <v>3213</v>
      </c>
      <c r="B41" s="2">
        <v>7.5</v>
      </c>
    </row>
    <row r="42" spans="1:2">
      <c r="A42" s="5" t="s">
        <v>3213</v>
      </c>
      <c r="B42" s="5">
        <v>7.3</v>
      </c>
    </row>
    <row r="43" spans="1:2">
      <c r="A43" s="5" t="s">
        <v>3213</v>
      </c>
      <c r="B43" s="5">
        <v>6.3</v>
      </c>
    </row>
    <row r="44" spans="1:2">
      <c r="A44" s="5" t="s">
        <v>15049</v>
      </c>
      <c r="B44" s="5">
        <v>5.3</v>
      </c>
    </row>
    <row r="45" spans="1:2">
      <c r="A45" s="2" t="s">
        <v>16237</v>
      </c>
      <c r="B45" s="2">
        <v>4.5999999999999996</v>
      </c>
    </row>
    <row r="46" spans="1:2">
      <c r="A46" s="5" t="s">
        <v>15391</v>
      </c>
      <c r="B46" s="5">
        <v>5.2</v>
      </c>
    </row>
    <row r="47" spans="1:2">
      <c r="A47" s="2" t="s">
        <v>5369</v>
      </c>
      <c r="B47" s="2">
        <v>7.1</v>
      </c>
    </row>
    <row r="48" spans="1:2">
      <c r="A48" s="5" t="s">
        <v>5369</v>
      </c>
      <c r="B48" s="5">
        <v>6.6</v>
      </c>
    </row>
    <row r="49" spans="1:2">
      <c r="A49" s="2" t="s">
        <v>1929</v>
      </c>
      <c r="B49" s="2">
        <v>5.6</v>
      </c>
    </row>
    <row r="50" spans="1:2">
      <c r="A50" s="5" t="s">
        <v>3492</v>
      </c>
      <c r="B50" s="5">
        <v>7.5</v>
      </c>
    </row>
    <row r="51" spans="1:2">
      <c r="A51" s="5" t="s">
        <v>3492</v>
      </c>
      <c r="B51" s="5">
        <v>6.9</v>
      </c>
    </row>
    <row r="52" spans="1:2">
      <c r="A52" s="5" t="s">
        <v>3492</v>
      </c>
      <c r="B52" s="5">
        <v>6.8</v>
      </c>
    </row>
    <row r="53" spans="1:2">
      <c r="A53" s="5" t="s">
        <v>7438</v>
      </c>
      <c r="B53" s="5">
        <v>6.8</v>
      </c>
    </row>
    <row r="54" spans="1:2">
      <c r="A54" s="2" t="s">
        <v>926</v>
      </c>
      <c r="B54" s="2">
        <v>8.1</v>
      </c>
    </row>
    <row r="55" spans="1:2">
      <c r="A55" s="2" t="s">
        <v>926</v>
      </c>
      <c r="B55" s="2">
        <v>7.6</v>
      </c>
    </row>
    <row r="56" spans="1:2">
      <c r="A56" s="5" t="s">
        <v>926</v>
      </c>
      <c r="B56" s="5">
        <v>7.2</v>
      </c>
    </row>
    <row r="57" spans="1:2">
      <c r="A57" s="2" t="s">
        <v>773</v>
      </c>
      <c r="B57" s="2">
        <v>8.1</v>
      </c>
    </row>
    <row r="58" spans="1:2">
      <c r="A58" s="5" t="s">
        <v>773</v>
      </c>
      <c r="B58" s="5">
        <v>8.1</v>
      </c>
    </row>
    <row r="59" spans="1:2">
      <c r="A59" s="5" t="s">
        <v>773</v>
      </c>
      <c r="B59" s="5">
        <v>7.8</v>
      </c>
    </row>
    <row r="60" spans="1:2">
      <c r="A60" s="2" t="s">
        <v>773</v>
      </c>
      <c r="B60" s="2">
        <v>7.7</v>
      </c>
    </row>
    <row r="61" spans="1:2">
      <c r="A61" s="2" t="s">
        <v>773</v>
      </c>
      <c r="B61" s="2">
        <v>7.5</v>
      </c>
    </row>
    <row r="62" spans="1:2">
      <c r="A62" s="2" t="s">
        <v>3953</v>
      </c>
      <c r="B62" s="2">
        <v>7.4</v>
      </c>
    </row>
    <row r="63" spans="1:2">
      <c r="A63" s="5" t="s">
        <v>4736</v>
      </c>
      <c r="B63" s="5">
        <v>7.2</v>
      </c>
    </row>
    <row r="64" spans="1:2">
      <c r="A64" s="5" t="s">
        <v>16282</v>
      </c>
      <c r="B64" s="5">
        <v>4.5999999999999996</v>
      </c>
    </row>
    <row r="65" spans="1:2">
      <c r="A65" s="5" t="s">
        <v>2350</v>
      </c>
      <c r="B65" s="5">
        <v>7.7</v>
      </c>
    </row>
    <row r="66" spans="1:2">
      <c r="A66" s="5" t="s">
        <v>2552</v>
      </c>
      <c r="B66" s="5">
        <v>7.7</v>
      </c>
    </row>
    <row r="67" spans="1:2">
      <c r="A67" s="5" t="s">
        <v>6620</v>
      </c>
      <c r="B67" s="5">
        <v>7</v>
      </c>
    </row>
    <row r="68" spans="1:2">
      <c r="A68" s="5" t="s">
        <v>6620</v>
      </c>
      <c r="B68" s="5">
        <v>6.7</v>
      </c>
    </row>
    <row r="69" spans="1:2">
      <c r="A69" s="2" t="s">
        <v>6620</v>
      </c>
      <c r="B69" s="2">
        <v>6.5</v>
      </c>
    </row>
    <row r="70" spans="1:2">
      <c r="A70" s="5" t="s">
        <v>2274</v>
      </c>
      <c r="B70" s="5">
        <v>7.7</v>
      </c>
    </row>
    <row r="71" spans="1:2">
      <c r="A71" s="5" t="s">
        <v>2274</v>
      </c>
      <c r="B71" s="5">
        <v>7.6</v>
      </c>
    </row>
    <row r="72" spans="1:2">
      <c r="A72" s="2" t="s">
        <v>2274</v>
      </c>
      <c r="B72" s="2">
        <v>7.1</v>
      </c>
    </row>
    <row r="73" spans="1:2">
      <c r="A73" s="5" t="s">
        <v>2274</v>
      </c>
      <c r="B73" s="5">
        <v>6.2</v>
      </c>
    </row>
    <row r="74" spans="1:2">
      <c r="A74" s="2" t="s">
        <v>2274</v>
      </c>
      <c r="B74" s="2">
        <v>5.5</v>
      </c>
    </row>
    <row r="75" spans="1:2">
      <c r="A75" s="5" t="s">
        <v>13269</v>
      </c>
      <c r="B75" s="5">
        <v>5.9</v>
      </c>
    </row>
    <row r="76" spans="1:2">
      <c r="A76" s="5" t="s">
        <v>12355</v>
      </c>
      <c r="B76" s="5">
        <v>6.1</v>
      </c>
    </row>
    <row r="77" spans="1:2">
      <c r="A77" s="2" t="s">
        <v>17005</v>
      </c>
      <c r="B77" s="2">
        <v>2.2999999999999998</v>
      </c>
    </row>
    <row r="78" spans="1:2">
      <c r="A78" s="2" t="s">
        <v>1958</v>
      </c>
      <c r="B78" s="2">
        <v>7.8</v>
      </c>
    </row>
    <row r="79" spans="1:2">
      <c r="A79" s="5" t="s">
        <v>1958</v>
      </c>
      <c r="B79" s="5">
        <v>7.5</v>
      </c>
    </row>
    <row r="80" spans="1:2">
      <c r="A80" s="5" t="s">
        <v>1958</v>
      </c>
      <c r="B80" s="5">
        <v>7.3</v>
      </c>
    </row>
    <row r="81" spans="1:2">
      <c r="A81" s="2" t="s">
        <v>1958</v>
      </c>
      <c r="B81" s="2">
        <v>7.3</v>
      </c>
    </row>
    <row r="82" spans="1:2">
      <c r="A82" s="5" t="s">
        <v>1958</v>
      </c>
      <c r="B82" s="5">
        <v>7.2</v>
      </c>
    </row>
    <row r="83" spans="1:2">
      <c r="A83" s="5" t="s">
        <v>11354</v>
      </c>
      <c r="B83" s="5">
        <v>6.2</v>
      </c>
    </row>
    <row r="84" spans="1:2">
      <c r="A84" s="2" t="s">
        <v>7866</v>
      </c>
      <c r="B84" s="2">
        <v>6.8</v>
      </c>
    </row>
    <row r="85" spans="1:2">
      <c r="A85" s="2" t="s">
        <v>7866</v>
      </c>
      <c r="B85" s="2">
        <v>6.4</v>
      </c>
    </row>
    <row r="86" spans="1:2">
      <c r="A86" s="5" t="s">
        <v>7866</v>
      </c>
      <c r="B86" s="5">
        <v>6.2</v>
      </c>
    </row>
    <row r="87" spans="1:2">
      <c r="A87" s="2" t="s">
        <v>7866</v>
      </c>
      <c r="B87" s="2">
        <v>5.5</v>
      </c>
    </row>
    <row r="88" spans="1:2">
      <c r="A88" s="5" t="s">
        <v>1397</v>
      </c>
      <c r="B88" s="5">
        <v>7.9</v>
      </c>
    </row>
    <row r="89" spans="1:2">
      <c r="A89" s="5" t="s">
        <v>1397</v>
      </c>
      <c r="B89" s="5">
        <v>7.8</v>
      </c>
    </row>
    <row r="90" spans="1:2">
      <c r="A90" s="2" t="s">
        <v>1397</v>
      </c>
      <c r="B90" s="2">
        <v>7.8</v>
      </c>
    </row>
    <row r="91" spans="1:2">
      <c r="A91" s="5" t="s">
        <v>1397</v>
      </c>
      <c r="B91" s="5">
        <v>7.7</v>
      </c>
    </row>
    <row r="92" spans="1:2">
      <c r="A92" s="5" t="s">
        <v>310</v>
      </c>
      <c r="B92" s="5">
        <v>8.5</v>
      </c>
    </row>
    <row r="93" spans="1:2">
      <c r="A93" s="2" t="s">
        <v>6616</v>
      </c>
      <c r="B93" s="2">
        <v>7</v>
      </c>
    </row>
    <row r="94" spans="1:2">
      <c r="A94" s="5" t="s">
        <v>13019</v>
      </c>
      <c r="B94" s="5">
        <v>5.9</v>
      </c>
    </row>
    <row r="95" spans="1:2">
      <c r="A95" s="2" t="s">
        <v>5027</v>
      </c>
      <c r="B95" s="2">
        <v>7.2</v>
      </c>
    </row>
    <row r="96" spans="1:2">
      <c r="A96" s="5" t="s">
        <v>11452</v>
      </c>
      <c r="B96" s="5">
        <v>6.2</v>
      </c>
    </row>
    <row r="97" spans="1:2">
      <c r="A97" s="5" t="s">
        <v>8599</v>
      </c>
      <c r="B97" s="5">
        <v>6.7</v>
      </c>
    </row>
    <row r="98" spans="1:2">
      <c r="A98" s="5" t="s">
        <v>7671</v>
      </c>
      <c r="B98" s="5">
        <v>6.8</v>
      </c>
    </row>
    <row r="99" spans="1:2">
      <c r="A99" s="2" t="s">
        <v>7671</v>
      </c>
      <c r="B99" s="2">
        <v>5.3</v>
      </c>
    </row>
    <row r="100" spans="1:2">
      <c r="A100" s="2" t="s">
        <v>7671</v>
      </c>
      <c r="B100" s="2">
        <v>5.0999999999999996</v>
      </c>
    </row>
    <row r="101" spans="1:2">
      <c r="A101" s="2" t="s">
        <v>7136</v>
      </c>
      <c r="B101" s="2">
        <v>6.9</v>
      </c>
    </row>
    <row r="102" spans="1:2">
      <c r="A102" s="2" t="s">
        <v>7136</v>
      </c>
      <c r="B102" s="2">
        <v>6.4</v>
      </c>
    </row>
    <row r="103" spans="1:2">
      <c r="A103" s="5" t="s">
        <v>6604</v>
      </c>
      <c r="B103" s="5">
        <v>7</v>
      </c>
    </row>
    <row r="104" spans="1:2">
      <c r="A104" s="2" t="s">
        <v>11611</v>
      </c>
      <c r="B104" s="2">
        <v>6.2</v>
      </c>
    </row>
    <row r="105" spans="1:2">
      <c r="A105" s="5" t="s">
        <v>1431</v>
      </c>
      <c r="B105" s="5">
        <v>7.9</v>
      </c>
    </row>
    <row r="106" spans="1:2">
      <c r="A106" s="2" t="s">
        <v>1431</v>
      </c>
      <c r="B106" s="2">
        <v>7.2</v>
      </c>
    </row>
    <row r="107" spans="1:2">
      <c r="A107" s="5" t="s">
        <v>1431</v>
      </c>
      <c r="B107" s="5">
        <v>6.9</v>
      </c>
    </row>
    <row r="108" spans="1:2">
      <c r="A108" s="5" t="s">
        <v>1431</v>
      </c>
      <c r="B108" s="5">
        <v>6.6</v>
      </c>
    </row>
    <row r="109" spans="1:2">
      <c r="A109" s="5" t="s">
        <v>15041</v>
      </c>
      <c r="B109" s="5">
        <v>5.3</v>
      </c>
    </row>
    <row r="110" spans="1:2">
      <c r="A110" s="5" t="s">
        <v>15041</v>
      </c>
      <c r="B110" s="5">
        <v>4.3</v>
      </c>
    </row>
    <row r="111" spans="1:2">
      <c r="A111" s="5" t="s">
        <v>7754</v>
      </c>
      <c r="B111" s="5">
        <v>6.8</v>
      </c>
    </row>
    <row r="112" spans="1:2">
      <c r="A112" s="5" t="s">
        <v>1757</v>
      </c>
      <c r="B112" s="5">
        <v>7.8</v>
      </c>
    </row>
    <row r="113" spans="1:2">
      <c r="A113" s="2" t="s">
        <v>1757</v>
      </c>
      <c r="B113" s="2">
        <v>7.1</v>
      </c>
    </row>
    <row r="114" spans="1:2">
      <c r="A114" s="5" t="s">
        <v>1757</v>
      </c>
      <c r="B114" s="5">
        <v>5.6</v>
      </c>
    </row>
    <row r="115" spans="1:2">
      <c r="A115" s="2" t="s">
        <v>1757</v>
      </c>
      <c r="B115" s="2">
        <v>5.5</v>
      </c>
    </row>
    <row r="116" spans="1:2">
      <c r="A116" s="2" t="s">
        <v>3270</v>
      </c>
      <c r="B116" s="2">
        <v>7.5</v>
      </c>
    </row>
    <row r="117" spans="1:2">
      <c r="A117" s="2" t="s">
        <v>3270</v>
      </c>
      <c r="B117" s="2">
        <v>6.2</v>
      </c>
    </row>
    <row r="118" spans="1:2">
      <c r="A118" s="5" t="s">
        <v>12623</v>
      </c>
      <c r="B118" s="5">
        <v>6</v>
      </c>
    </row>
    <row r="119" spans="1:2">
      <c r="A119" s="5" t="s">
        <v>10585</v>
      </c>
      <c r="B119" s="5">
        <v>6.4</v>
      </c>
    </row>
    <row r="120" spans="1:2">
      <c r="A120" s="2" t="s">
        <v>10585</v>
      </c>
      <c r="B120" s="2">
        <v>6.2</v>
      </c>
    </row>
    <row r="121" spans="1:2">
      <c r="A121" s="5" t="s">
        <v>10585</v>
      </c>
      <c r="B121" s="5">
        <v>6.1</v>
      </c>
    </row>
    <row r="122" spans="1:2">
      <c r="A122" s="2" t="s">
        <v>10585</v>
      </c>
      <c r="B122" s="2">
        <v>5.9</v>
      </c>
    </row>
    <row r="123" spans="1:2">
      <c r="A123" s="5" t="s">
        <v>2587</v>
      </c>
      <c r="B123" s="5">
        <v>7.7</v>
      </c>
    </row>
    <row r="124" spans="1:2">
      <c r="A124" s="5" t="s">
        <v>16471</v>
      </c>
      <c r="B124" s="5">
        <v>4.3</v>
      </c>
    </row>
    <row r="125" spans="1:2">
      <c r="A125" s="5" t="s">
        <v>1789</v>
      </c>
      <c r="B125" s="5">
        <v>7.8</v>
      </c>
    </row>
    <row r="126" spans="1:2">
      <c r="A126" s="5" t="s">
        <v>1789</v>
      </c>
      <c r="B126" s="5">
        <v>7.6</v>
      </c>
    </row>
    <row r="127" spans="1:2">
      <c r="A127" s="2" t="s">
        <v>1789</v>
      </c>
      <c r="B127" s="2">
        <v>6.7</v>
      </c>
    </row>
    <row r="128" spans="1:2">
      <c r="A128" s="5" t="s">
        <v>1789</v>
      </c>
      <c r="B128" s="5">
        <v>5.9</v>
      </c>
    </row>
    <row r="129" spans="1:2">
      <c r="A129" s="5" t="s">
        <v>369</v>
      </c>
      <c r="B129" s="5">
        <v>8.4</v>
      </c>
    </row>
    <row r="130" spans="1:2">
      <c r="A130" s="2" t="s">
        <v>369</v>
      </c>
      <c r="B130" s="2">
        <v>8.1999999999999993</v>
      </c>
    </row>
    <row r="131" spans="1:2">
      <c r="A131" s="2" t="s">
        <v>369</v>
      </c>
      <c r="B131" s="2">
        <v>6.6</v>
      </c>
    </row>
    <row r="132" spans="1:2">
      <c r="A132" s="2" t="s">
        <v>5905</v>
      </c>
      <c r="B132" s="2">
        <v>5.5</v>
      </c>
    </row>
    <row r="133" spans="1:2">
      <c r="A133" s="2" t="s">
        <v>10807</v>
      </c>
      <c r="B133" s="2">
        <v>6.3</v>
      </c>
    </row>
    <row r="134" spans="1:2">
      <c r="A134" s="2" t="s">
        <v>10807</v>
      </c>
      <c r="B134" s="2">
        <v>4.4000000000000004</v>
      </c>
    </row>
    <row r="135" spans="1:2">
      <c r="A135" s="2" t="s">
        <v>12082</v>
      </c>
      <c r="B135" s="2">
        <v>6.1</v>
      </c>
    </row>
    <row r="136" spans="1:2">
      <c r="A136" s="2" t="s">
        <v>12082</v>
      </c>
      <c r="B136" s="2">
        <v>5.8</v>
      </c>
    </row>
    <row r="137" spans="1:2">
      <c r="A137" s="2" t="s">
        <v>12082</v>
      </c>
      <c r="B137" s="2">
        <v>5.5</v>
      </c>
    </row>
    <row r="138" spans="1:2">
      <c r="A138" s="2" t="s">
        <v>12082</v>
      </c>
      <c r="B138" s="2">
        <v>5.2</v>
      </c>
    </row>
    <row r="139" spans="1:2">
      <c r="A139" s="5" t="s">
        <v>12082</v>
      </c>
      <c r="B139" s="5">
        <v>3.7</v>
      </c>
    </row>
    <row r="140" spans="1:2">
      <c r="A140" s="2" t="s">
        <v>12046</v>
      </c>
      <c r="B140" s="2">
        <v>6.1</v>
      </c>
    </row>
    <row r="141" spans="1:2">
      <c r="A141" s="5" t="s">
        <v>12046</v>
      </c>
      <c r="B141" s="5">
        <v>6.1</v>
      </c>
    </row>
    <row r="142" spans="1:2">
      <c r="A142" s="2" t="s">
        <v>10413</v>
      </c>
      <c r="B142" s="2">
        <v>6.4</v>
      </c>
    </row>
    <row r="143" spans="1:2">
      <c r="A143" s="2" t="s">
        <v>10413</v>
      </c>
      <c r="B143" s="2">
        <v>6.2</v>
      </c>
    </row>
    <row r="144" spans="1:2">
      <c r="A144" s="5" t="s">
        <v>10413</v>
      </c>
      <c r="B144" s="5">
        <v>6.1</v>
      </c>
    </row>
    <row r="145" spans="1:2">
      <c r="A145" s="2" t="s">
        <v>10413</v>
      </c>
      <c r="B145" s="2">
        <v>5.8</v>
      </c>
    </row>
    <row r="146" spans="1:2">
      <c r="A146" s="5" t="s">
        <v>10413</v>
      </c>
      <c r="B146" s="5">
        <v>5.7</v>
      </c>
    </row>
    <row r="147" spans="1:2">
      <c r="A147" s="5" t="s">
        <v>10413</v>
      </c>
      <c r="B147" s="5">
        <v>4.4000000000000004</v>
      </c>
    </row>
    <row r="148" spans="1:2">
      <c r="A148" s="2" t="s">
        <v>8500</v>
      </c>
      <c r="B148" s="2">
        <v>6.7</v>
      </c>
    </row>
    <row r="149" spans="1:2">
      <c r="A149" s="2" t="s">
        <v>6304</v>
      </c>
      <c r="B149" s="2">
        <v>7</v>
      </c>
    </row>
    <row r="150" spans="1:2">
      <c r="A150" s="2" t="s">
        <v>6304</v>
      </c>
      <c r="B150" s="2">
        <v>6.7</v>
      </c>
    </row>
    <row r="151" spans="1:2">
      <c r="A151" s="5" t="s">
        <v>6304</v>
      </c>
      <c r="B151" s="5">
        <v>6.6</v>
      </c>
    </row>
    <row r="152" spans="1:2">
      <c r="A152" s="5" t="s">
        <v>6304</v>
      </c>
      <c r="B152" s="5">
        <v>6.1</v>
      </c>
    </row>
    <row r="153" spans="1:2">
      <c r="A153" s="2" t="s">
        <v>6304</v>
      </c>
      <c r="B153" s="2">
        <v>5.6</v>
      </c>
    </row>
    <row r="154" spans="1:2">
      <c r="A154" s="2" t="s">
        <v>6304</v>
      </c>
      <c r="B154" s="2">
        <v>5.5</v>
      </c>
    </row>
    <row r="155" spans="1:2">
      <c r="A155" s="5" t="s">
        <v>1060</v>
      </c>
      <c r="B155" s="5">
        <v>8</v>
      </c>
    </row>
    <row r="156" spans="1:2">
      <c r="A156" s="2" t="s">
        <v>1060</v>
      </c>
      <c r="B156" s="2">
        <v>7.9</v>
      </c>
    </row>
    <row r="157" spans="1:2">
      <c r="A157" s="5" t="s">
        <v>1060</v>
      </c>
      <c r="B157" s="5">
        <v>7.7</v>
      </c>
    </row>
    <row r="158" spans="1:2">
      <c r="A158" s="5" t="s">
        <v>1060</v>
      </c>
      <c r="B158" s="5">
        <v>7.7</v>
      </c>
    </row>
    <row r="159" spans="1:2">
      <c r="A159" s="2" t="s">
        <v>1060</v>
      </c>
      <c r="B159" s="2">
        <v>7.5</v>
      </c>
    </row>
    <row r="160" spans="1:2">
      <c r="A160" s="2" t="s">
        <v>1060</v>
      </c>
      <c r="B160" s="2">
        <v>6.8</v>
      </c>
    </row>
    <row r="161" spans="1:2">
      <c r="A161" s="2" t="s">
        <v>1060</v>
      </c>
      <c r="B161" s="2">
        <v>6.7</v>
      </c>
    </row>
    <row r="162" spans="1:2">
      <c r="A162" s="2" t="s">
        <v>1060</v>
      </c>
      <c r="B162" s="2">
        <v>5.7</v>
      </c>
    </row>
    <row r="163" spans="1:2">
      <c r="A163" s="5" t="s">
        <v>15224</v>
      </c>
      <c r="B163" s="5">
        <v>5.3</v>
      </c>
    </row>
    <row r="164" spans="1:2">
      <c r="A164" s="2" t="s">
        <v>15224</v>
      </c>
      <c r="B164" s="2">
        <v>4.7</v>
      </c>
    </row>
    <row r="165" spans="1:2">
      <c r="A165" s="2" t="s">
        <v>1742</v>
      </c>
      <c r="B165" s="2">
        <v>7.2</v>
      </c>
    </row>
    <row r="166" spans="1:2">
      <c r="A166" s="2" t="s">
        <v>1742</v>
      </c>
      <c r="B166" s="2">
        <v>5.3</v>
      </c>
    </row>
    <row r="167" spans="1:2">
      <c r="A167" s="2" t="s">
        <v>1742</v>
      </c>
      <c r="B167" s="2">
        <v>4.3</v>
      </c>
    </row>
    <row r="168" spans="1:2">
      <c r="A168" s="5" t="s">
        <v>6366</v>
      </c>
      <c r="B168" s="5">
        <v>7</v>
      </c>
    </row>
    <row r="169" spans="1:2">
      <c r="A169" s="5" t="s">
        <v>5117</v>
      </c>
      <c r="B169" s="5">
        <v>7.2</v>
      </c>
    </row>
    <row r="170" spans="1:2">
      <c r="A170" s="5" t="s">
        <v>1633</v>
      </c>
      <c r="B170" s="5">
        <v>7.9</v>
      </c>
    </row>
    <row r="171" spans="1:2">
      <c r="A171" s="2" t="s">
        <v>16641</v>
      </c>
      <c r="B171" s="2">
        <v>4</v>
      </c>
    </row>
    <row r="172" spans="1:2">
      <c r="A172" s="5" t="s">
        <v>8186</v>
      </c>
      <c r="B172" s="5">
        <v>6.7</v>
      </c>
    </row>
    <row r="173" spans="1:2">
      <c r="A173" s="5" t="s">
        <v>8186</v>
      </c>
      <c r="B173" s="5">
        <v>6.5</v>
      </c>
    </row>
    <row r="174" spans="1:2">
      <c r="A174" s="2" t="s">
        <v>8186</v>
      </c>
      <c r="B174" s="2">
        <v>6.1</v>
      </c>
    </row>
    <row r="175" spans="1:2">
      <c r="A175" s="2" t="s">
        <v>8186</v>
      </c>
      <c r="B175" s="2">
        <v>5.8</v>
      </c>
    </row>
    <row r="176" spans="1:2">
      <c r="A176" s="2" t="s">
        <v>8186</v>
      </c>
      <c r="B176" s="2">
        <v>5.0999999999999996</v>
      </c>
    </row>
    <row r="177" spans="1:2">
      <c r="A177" s="2" t="s">
        <v>8313</v>
      </c>
      <c r="B177" s="2">
        <v>6.7</v>
      </c>
    </row>
    <row r="178" spans="1:2">
      <c r="A178" s="2" t="s">
        <v>8313</v>
      </c>
      <c r="B178" s="2">
        <v>6.2</v>
      </c>
    </row>
    <row r="179" spans="1:2">
      <c r="A179" s="2" t="s">
        <v>15111</v>
      </c>
      <c r="B179" s="2">
        <v>5.3</v>
      </c>
    </row>
    <row r="180" spans="1:2">
      <c r="A180" s="2" t="s">
        <v>12873</v>
      </c>
      <c r="B180" s="2">
        <v>5.9</v>
      </c>
    </row>
    <row r="181" spans="1:2">
      <c r="A181" s="5" t="s">
        <v>15233</v>
      </c>
      <c r="B181" s="5">
        <v>5.3</v>
      </c>
    </row>
    <row r="182" spans="1:2">
      <c r="A182" s="5" t="s">
        <v>3698</v>
      </c>
      <c r="B182" s="5">
        <v>7.4</v>
      </c>
    </row>
    <row r="183" spans="1:2">
      <c r="A183" s="5" t="s">
        <v>3698</v>
      </c>
      <c r="B183" s="5">
        <v>7.3</v>
      </c>
    </row>
    <row r="184" spans="1:2">
      <c r="A184" s="5" t="s">
        <v>3698</v>
      </c>
      <c r="B184" s="5">
        <v>7.2</v>
      </c>
    </row>
    <row r="185" spans="1:2">
      <c r="A185" s="5" t="s">
        <v>3116</v>
      </c>
      <c r="B185" s="5">
        <v>7.6</v>
      </c>
    </row>
    <row r="186" spans="1:2">
      <c r="A186" s="5" t="s">
        <v>607</v>
      </c>
      <c r="B186" s="5">
        <v>8.1999999999999993</v>
      </c>
    </row>
    <row r="187" spans="1:2">
      <c r="A187" s="5" t="s">
        <v>607</v>
      </c>
      <c r="B187" s="5">
        <v>7.8</v>
      </c>
    </row>
    <row r="188" spans="1:2">
      <c r="A188" s="5" t="s">
        <v>607</v>
      </c>
      <c r="B188" s="5">
        <v>6.4</v>
      </c>
    </row>
    <row r="189" spans="1:2">
      <c r="A189" s="5" t="s">
        <v>607</v>
      </c>
      <c r="B189" s="5">
        <v>5.6</v>
      </c>
    </row>
    <row r="190" spans="1:2">
      <c r="A190" s="5" t="s">
        <v>2199</v>
      </c>
      <c r="B190" s="5">
        <v>7.7</v>
      </c>
    </row>
    <row r="191" spans="1:2">
      <c r="A191" s="5" t="s">
        <v>2199</v>
      </c>
      <c r="B191" s="5">
        <v>7.5</v>
      </c>
    </row>
    <row r="192" spans="1:2">
      <c r="A192" s="2" t="s">
        <v>2199</v>
      </c>
      <c r="B192" s="2">
        <v>7.2</v>
      </c>
    </row>
    <row r="193" spans="1:2">
      <c r="A193" s="5" t="s">
        <v>2199</v>
      </c>
      <c r="B193" s="5">
        <v>7.2</v>
      </c>
    </row>
    <row r="194" spans="1:2">
      <c r="A194" s="2" t="s">
        <v>2199</v>
      </c>
      <c r="B194" s="2">
        <v>6.7</v>
      </c>
    </row>
    <row r="195" spans="1:2">
      <c r="A195" s="2" t="s">
        <v>2199</v>
      </c>
      <c r="B195" s="2">
        <v>6.6</v>
      </c>
    </row>
    <row r="196" spans="1:2">
      <c r="A196" s="2" t="s">
        <v>2199</v>
      </c>
      <c r="B196" s="2">
        <v>6.5</v>
      </c>
    </row>
    <row r="197" spans="1:2">
      <c r="A197" s="5" t="s">
        <v>2199</v>
      </c>
      <c r="B197" s="5">
        <v>6.1</v>
      </c>
    </row>
    <row r="198" spans="1:2">
      <c r="A198" s="2" t="s">
        <v>2438</v>
      </c>
      <c r="B198" s="2">
        <v>7.7</v>
      </c>
    </row>
    <row r="199" spans="1:2">
      <c r="A199" s="5" t="s">
        <v>2438</v>
      </c>
      <c r="B199" s="5">
        <v>6.8</v>
      </c>
    </row>
    <row r="200" spans="1:2">
      <c r="A200" s="5" t="s">
        <v>2438</v>
      </c>
      <c r="B200" s="5">
        <v>6.3</v>
      </c>
    </row>
    <row r="201" spans="1:2">
      <c r="A201" s="2" t="s">
        <v>5779</v>
      </c>
      <c r="B201" s="2">
        <v>7.1</v>
      </c>
    </row>
    <row r="202" spans="1:2">
      <c r="A202" s="2" t="s">
        <v>11078</v>
      </c>
      <c r="B202" s="2">
        <v>6.3</v>
      </c>
    </row>
    <row r="203" spans="1:2">
      <c r="A203" s="5" t="s">
        <v>13711</v>
      </c>
      <c r="B203" s="5">
        <v>5.7</v>
      </c>
    </row>
    <row r="204" spans="1:2">
      <c r="A204" s="2" t="s">
        <v>1350</v>
      </c>
      <c r="B204" s="2">
        <v>8</v>
      </c>
    </row>
    <row r="205" spans="1:2">
      <c r="A205" s="2" t="s">
        <v>9916</v>
      </c>
      <c r="B205" s="2">
        <v>6.5</v>
      </c>
    </row>
    <row r="206" spans="1:2">
      <c r="A206" s="2" t="s">
        <v>6544</v>
      </c>
      <c r="B206" s="2">
        <v>7</v>
      </c>
    </row>
    <row r="207" spans="1:2">
      <c r="A207" s="5" t="s">
        <v>7109</v>
      </c>
      <c r="B207" s="5">
        <v>6.9</v>
      </c>
    </row>
    <row r="208" spans="1:2">
      <c r="A208" s="2" t="s">
        <v>7109</v>
      </c>
      <c r="B208" s="2">
        <v>6.3</v>
      </c>
    </row>
    <row r="209" spans="1:2">
      <c r="A209" s="2" t="s">
        <v>16828</v>
      </c>
      <c r="B209" s="2">
        <v>3.5</v>
      </c>
    </row>
    <row r="210" spans="1:2">
      <c r="A210" s="5" t="s">
        <v>8912</v>
      </c>
      <c r="B210" s="5">
        <v>6.6</v>
      </c>
    </row>
    <row r="211" spans="1:2">
      <c r="A211" s="2" t="s">
        <v>454</v>
      </c>
      <c r="B211" s="2">
        <v>8.4</v>
      </c>
    </row>
    <row r="212" spans="1:2">
      <c r="A212" s="2" t="s">
        <v>7328</v>
      </c>
      <c r="B212" s="2">
        <v>6.8</v>
      </c>
    </row>
    <row r="213" spans="1:2">
      <c r="A213" s="5" t="s">
        <v>2479</v>
      </c>
      <c r="B213" s="5">
        <v>7.7</v>
      </c>
    </row>
    <row r="214" spans="1:2">
      <c r="A214" s="2" t="s">
        <v>2479</v>
      </c>
      <c r="B214" s="2">
        <v>7.2</v>
      </c>
    </row>
    <row r="215" spans="1:2">
      <c r="A215" s="2" t="s">
        <v>2479</v>
      </c>
      <c r="B215" s="2">
        <v>6.5</v>
      </c>
    </row>
    <row r="216" spans="1:2">
      <c r="A216" s="2" t="s">
        <v>2479</v>
      </c>
      <c r="B216" s="2">
        <v>6.3</v>
      </c>
    </row>
    <row r="217" spans="1:2">
      <c r="A217" s="2" t="s">
        <v>8352</v>
      </c>
      <c r="B217" s="2">
        <v>6.7</v>
      </c>
    </row>
    <row r="218" spans="1:2">
      <c r="A218" s="5" t="s">
        <v>3330</v>
      </c>
      <c r="B218" s="5">
        <v>7.5</v>
      </c>
    </row>
    <row r="219" spans="1:2">
      <c r="A219" s="5" t="s">
        <v>12861</v>
      </c>
      <c r="B219" s="5">
        <v>5.9</v>
      </c>
    </row>
    <row r="220" spans="1:2">
      <c r="A220" s="5" t="s">
        <v>5470</v>
      </c>
      <c r="B220" s="5">
        <v>7.1</v>
      </c>
    </row>
    <row r="221" spans="1:2">
      <c r="A221" s="5" t="s">
        <v>5470</v>
      </c>
      <c r="B221" s="5">
        <v>6.7</v>
      </c>
    </row>
    <row r="222" spans="1:2">
      <c r="A222" s="2" t="s">
        <v>5470</v>
      </c>
      <c r="B222" s="2">
        <v>6.5</v>
      </c>
    </row>
    <row r="223" spans="1:2">
      <c r="A223" s="2" t="s">
        <v>11959</v>
      </c>
      <c r="B223" s="2">
        <v>6.1</v>
      </c>
    </row>
    <row r="224" spans="1:2">
      <c r="A224" s="5" t="s">
        <v>11959</v>
      </c>
      <c r="B224" s="5">
        <v>6.1</v>
      </c>
    </row>
    <row r="225" spans="1:2">
      <c r="A225" s="5" t="s">
        <v>11959</v>
      </c>
      <c r="B225" s="5">
        <v>5.9</v>
      </c>
    </row>
    <row r="226" spans="1:2">
      <c r="A226" s="2" t="s">
        <v>8966</v>
      </c>
      <c r="B226" s="2">
        <v>6.6</v>
      </c>
    </row>
    <row r="227" spans="1:2">
      <c r="A227" s="5" t="s">
        <v>8966</v>
      </c>
      <c r="B227" s="5">
        <v>6.6</v>
      </c>
    </row>
    <row r="228" spans="1:2">
      <c r="A228" s="5" t="s">
        <v>8966</v>
      </c>
      <c r="B228" s="5">
        <v>6.5</v>
      </c>
    </row>
    <row r="229" spans="1:2">
      <c r="A229" s="5" t="s">
        <v>15302</v>
      </c>
      <c r="B229" s="5">
        <v>5.2</v>
      </c>
    </row>
    <row r="230" spans="1:2">
      <c r="A230" s="2" t="s">
        <v>1159</v>
      </c>
      <c r="B230" s="2">
        <v>8</v>
      </c>
    </row>
    <row r="231" spans="1:2">
      <c r="A231" s="5" t="s">
        <v>1159</v>
      </c>
      <c r="B231" s="5">
        <v>7.5</v>
      </c>
    </row>
    <row r="232" spans="1:2">
      <c r="A232" s="5" t="s">
        <v>1159</v>
      </c>
      <c r="B232" s="5">
        <v>7.3</v>
      </c>
    </row>
    <row r="233" spans="1:2">
      <c r="A233" s="5" t="s">
        <v>1159</v>
      </c>
      <c r="B233" s="5">
        <v>7.2</v>
      </c>
    </row>
    <row r="234" spans="1:2">
      <c r="A234" s="5" t="s">
        <v>1159</v>
      </c>
      <c r="B234" s="5">
        <v>7.1</v>
      </c>
    </row>
    <row r="235" spans="1:2">
      <c r="A235" s="5" t="s">
        <v>1159</v>
      </c>
      <c r="B235" s="5">
        <v>6.8</v>
      </c>
    </row>
    <row r="236" spans="1:2">
      <c r="A236" s="2" t="s">
        <v>1159</v>
      </c>
      <c r="B236" s="2">
        <v>6.6</v>
      </c>
    </row>
    <row r="237" spans="1:2">
      <c r="A237" s="2" t="s">
        <v>1159</v>
      </c>
      <c r="B237" s="2">
        <v>6.3</v>
      </c>
    </row>
    <row r="238" spans="1:2">
      <c r="A238" s="5" t="s">
        <v>1159</v>
      </c>
      <c r="B238" s="5">
        <v>6.2</v>
      </c>
    </row>
    <row r="239" spans="1:2">
      <c r="A239" s="5" t="s">
        <v>1159</v>
      </c>
      <c r="B239" s="5">
        <v>6</v>
      </c>
    </row>
    <row r="240" spans="1:2">
      <c r="A240" s="5" t="s">
        <v>1159</v>
      </c>
      <c r="B240" s="5">
        <v>6</v>
      </c>
    </row>
    <row r="241" spans="1:2">
      <c r="A241" s="5" t="s">
        <v>1159</v>
      </c>
      <c r="B241" s="5">
        <v>5.7</v>
      </c>
    </row>
    <row r="242" spans="1:2">
      <c r="A242" s="2" t="s">
        <v>1159</v>
      </c>
      <c r="B242" s="2">
        <v>4.8</v>
      </c>
    </row>
    <row r="243" spans="1:2">
      <c r="A243" s="2" t="s">
        <v>9964</v>
      </c>
      <c r="B243" s="2">
        <v>6.5</v>
      </c>
    </row>
    <row r="244" spans="1:2">
      <c r="A244" s="2" t="s">
        <v>4107</v>
      </c>
      <c r="B244" s="2">
        <v>7.3</v>
      </c>
    </row>
    <row r="245" spans="1:2">
      <c r="A245" s="5" t="s">
        <v>4107</v>
      </c>
      <c r="B245" s="5">
        <v>6.9</v>
      </c>
    </row>
    <row r="246" spans="1:2">
      <c r="A246" s="2" t="s">
        <v>4107</v>
      </c>
      <c r="B246" s="2">
        <v>6.8</v>
      </c>
    </row>
    <row r="247" spans="1:2">
      <c r="A247" s="2" t="s">
        <v>4107</v>
      </c>
      <c r="B247" s="2">
        <v>6.8</v>
      </c>
    </row>
    <row r="248" spans="1:2">
      <c r="A248" s="2" t="s">
        <v>4107</v>
      </c>
      <c r="B248" s="2">
        <v>6.5</v>
      </c>
    </row>
    <row r="249" spans="1:2">
      <c r="A249" s="5" t="s">
        <v>4107</v>
      </c>
      <c r="B249" s="5">
        <v>6.1</v>
      </c>
    </row>
    <row r="250" spans="1:2">
      <c r="A250" s="5" t="s">
        <v>4107</v>
      </c>
      <c r="B250" s="5">
        <v>4.8</v>
      </c>
    </row>
    <row r="251" spans="1:2">
      <c r="A251" s="2" t="s">
        <v>3122</v>
      </c>
      <c r="B251" s="2">
        <v>7.6</v>
      </c>
    </row>
    <row r="252" spans="1:2">
      <c r="A252" s="5" t="s">
        <v>13948</v>
      </c>
      <c r="B252" s="5">
        <v>5.7</v>
      </c>
    </row>
    <row r="253" spans="1:2">
      <c r="A253" s="2" t="s">
        <v>13948</v>
      </c>
      <c r="B253" s="2">
        <v>5.2</v>
      </c>
    </row>
    <row r="254" spans="1:2">
      <c r="A254" s="5" t="s">
        <v>2682</v>
      </c>
      <c r="B254" s="5">
        <v>7.6</v>
      </c>
    </row>
    <row r="255" spans="1:2">
      <c r="A255" s="5" t="s">
        <v>2682</v>
      </c>
      <c r="B255" s="5">
        <v>7.3</v>
      </c>
    </row>
    <row r="256" spans="1:2">
      <c r="A256" s="2" t="s">
        <v>2682</v>
      </c>
      <c r="B256" s="2">
        <v>7.3</v>
      </c>
    </row>
    <row r="257" spans="1:2">
      <c r="A257" s="5" t="s">
        <v>2682</v>
      </c>
      <c r="B257" s="5">
        <v>6.8</v>
      </c>
    </row>
    <row r="258" spans="1:2">
      <c r="A258" s="5" t="s">
        <v>2682</v>
      </c>
      <c r="B258" s="5">
        <v>6.6</v>
      </c>
    </row>
    <row r="259" spans="1:2">
      <c r="A259" s="5" t="s">
        <v>12902</v>
      </c>
      <c r="B259" s="5">
        <v>5.9</v>
      </c>
    </row>
    <row r="260" spans="1:2">
      <c r="A260" s="5" t="s">
        <v>2208</v>
      </c>
      <c r="B260" s="5">
        <v>7.7</v>
      </c>
    </row>
    <row r="261" spans="1:2">
      <c r="A261" s="5" t="s">
        <v>2208</v>
      </c>
      <c r="B261" s="5">
        <v>7.6</v>
      </c>
    </row>
    <row r="262" spans="1:2">
      <c r="A262" s="2" t="s">
        <v>5844</v>
      </c>
      <c r="B262" s="2">
        <v>5.3</v>
      </c>
    </row>
    <row r="263" spans="1:2">
      <c r="A263" s="2" t="s">
        <v>5844</v>
      </c>
      <c r="B263" s="2">
        <v>4.9000000000000004</v>
      </c>
    </row>
    <row r="264" spans="1:2">
      <c r="A264" s="2" t="s">
        <v>5294</v>
      </c>
      <c r="B264" s="2">
        <v>7.2</v>
      </c>
    </row>
    <row r="265" spans="1:2">
      <c r="A265" s="5" t="s">
        <v>4112</v>
      </c>
      <c r="B265" s="5">
        <v>7.3</v>
      </c>
    </row>
    <row r="266" spans="1:2">
      <c r="A266" s="5" t="s">
        <v>4112</v>
      </c>
      <c r="B266" s="5">
        <v>7</v>
      </c>
    </row>
    <row r="267" spans="1:2">
      <c r="A267" s="5" t="s">
        <v>4112</v>
      </c>
      <c r="B267" s="5">
        <v>6.6</v>
      </c>
    </row>
    <row r="268" spans="1:2">
      <c r="A268" s="2" t="s">
        <v>4112</v>
      </c>
      <c r="B268" s="2">
        <v>6</v>
      </c>
    </row>
    <row r="269" spans="1:2">
      <c r="A269" s="5" t="s">
        <v>4112</v>
      </c>
      <c r="B269" s="5">
        <v>4.8</v>
      </c>
    </row>
    <row r="270" spans="1:2">
      <c r="A270" s="5" t="s">
        <v>11224</v>
      </c>
      <c r="B270" s="5">
        <v>6.3</v>
      </c>
    </row>
    <row r="271" spans="1:2">
      <c r="A271" s="2" t="s">
        <v>6508</v>
      </c>
      <c r="B271" s="2">
        <v>7</v>
      </c>
    </row>
    <row r="272" spans="1:2">
      <c r="A272" s="5" t="s">
        <v>4648</v>
      </c>
      <c r="B272" s="5">
        <v>7.3</v>
      </c>
    </row>
    <row r="273" spans="1:2">
      <c r="A273" s="2" t="s">
        <v>14683</v>
      </c>
      <c r="B273" s="2">
        <v>5.5</v>
      </c>
    </row>
    <row r="274" spans="1:2">
      <c r="A274" s="2" t="s">
        <v>2708</v>
      </c>
      <c r="B274" s="2">
        <v>7.6</v>
      </c>
    </row>
    <row r="275" spans="1:2">
      <c r="A275" s="5" t="s">
        <v>2708</v>
      </c>
      <c r="B275" s="5">
        <v>7.4</v>
      </c>
    </row>
    <row r="276" spans="1:2">
      <c r="A276" s="5" t="s">
        <v>13258</v>
      </c>
      <c r="B276" s="5">
        <v>5.9</v>
      </c>
    </row>
    <row r="277" spans="1:2">
      <c r="A277" s="5" t="s">
        <v>15750</v>
      </c>
      <c r="B277" s="5">
        <v>5</v>
      </c>
    </row>
    <row r="278" spans="1:2">
      <c r="A278" s="5" t="s">
        <v>1845</v>
      </c>
      <c r="B278" s="5">
        <v>7.8</v>
      </c>
    </row>
    <row r="279" spans="1:2">
      <c r="A279" s="5" t="s">
        <v>12516</v>
      </c>
      <c r="B279" s="5">
        <v>6</v>
      </c>
    </row>
    <row r="280" spans="1:2">
      <c r="A280" s="5" t="s">
        <v>12516</v>
      </c>
      <c r="B280" s="5">
        <v>5.4</v>
      </c>
    </row>
    <row r="281" spans="1:2">
      <c r="A281" s="2" t="s">
        <v>12516</v>
      </c>
      <c r="B281" s="2">
        <v>5.3</v>
      </c>
    </row>
    <row r="282" spans="1:2">
      <c r="A282" s="5" t="s">
        <v>12516</v>
      </c>
      <c r="B282" s="5">
        <v>4.5</v>
      </c>
    </row>
    <row r="283" spans="1:2">
      <c r="A283" s="2" t="s">
        <v>6750</v>
      </c>
      <c r="B283" s="2">
        <v>6.9</v>
      </c>
    </row>
    <row r="284" spans="1:2">
      <c r="A284" s="5" t="s">
        <v>6750</v>
      </c>
      <c r="B284" s="5">
        <v>6</v>
      </c>
    </row>
    <row r="285" spans="1:2">
      <c r="A285" s="2" t="s">
        <v>3498</v>
      </c>
      <c r="B285" s="2">
        <v>7.5</v>
      </c>
    </row>
    <row r="286" spans="1:2">
      <c r="A286" s="2" t="s">
        <v>3498</v>
      </c>
      <c r="B286" s="2">
        <v>7.1</v>
      </c>
    </row>
    <row r="287" spans="1:2">
      <c r="A287" s="5" t="s">
        <v>3498</v>
      </c>
      <c r="B287" s="5">
        <v>6.5</v>
      </c>
    </row>
    <row r="288" spans="1:2">
      <c r="A288" s="2" t="s">
        <v>3498</v>
      </c>
      <c r="B288" s="2">
        <v>6.2</v>
      </c>
    </row>
    <row r="289" spans="1:2">
      <c r="A289" s="5" t="s">
        <v>3498</v>
      </c>
      <c r="B289" s="5">
        <v>5.5</v>
      </c>
    </row>
    <row r="290" spans="1:2">
      <c r="A290" s="2" t="s">
        <v>1890</v>
      </c>
      <c r="B290" s="2">
        <v>6.1</v>
      </c>
    </row>
    <row r="291" spans="1:2">
      <c r="A291" s="5" t="s">
        <v>4486</v>
      </c>
      <c r="B291" s="5">
        <v>7.3</v>
      </c>
    </row>
    <row r="292" spans="1:2">
      <c r="A292" s="2" t="s">
        <v>6658</v>
      </c>
      <c r="B292" s="2">
        <v>7</v>
      </c>
    </row>
    <row r="293" spans="1:2">
      <c r="A293" s="5" t="s">
        <v>10353</v>
      </c>
      <c r="B293" s="5">
        <v>6.4</v>
      </c>
    </row>
    <row r="294" spans="1:2">
      <c r="A294" s="5" t="s">
        <v>15132</v>
      </c>
      <c r="B294" s="5">
        <v>5.3</v>
      </c>
    </row>
    <row r="295" spans="1:2">
      <c r="A295" s="2" t="s">
        <v>15132</v>
      </c>
      <c r="B295" s="2">
        <v>5.2</v>
      </c>
    </row>
    <row r="296" spans="1:2">
      <c r="A296" s="2" t="s">
        <v>1314</v>
      </c>
      <c r="B296" s="2">
        <v>8</v>
      </c>
    </row>
    <row r="297" spans="1:2">
      <c r="A297" s="5" t="s">
        <v>1314</v>
      </c>
      <c r="B297" s="5">
        <v>5.8</v>
      </c>
    </row>
    <row r="298" spans="1:2">
      <c r="A298" s="5" t="s">
        <v>5174</v>
      </c>
      <c r="B298" s="5">
        <v>7.2</v>
      </c>
    </row>
    <row r="299" spans="1:2">
      <c r="A299" s="2" t="s">
        <v>586</v>
      </c>
      <c r="B299" s="2">
        <v>8.3000000000000007</v>
      </c>
    </row>
    <row r="300" spans="1:2">
      <c r="A300" s="5" t="s">
        <v>14308</v>
      </c>
      <c r="B300" s="5">
        <v>5.6</v>
      </c>
    </row>
    <row r="301" spans="1:2">
      <c r="A301" s="5" t="s">
        <v>11550</v>
      </c>
      <c r="B301" s="5">
        <v>6.2</v>
      </c>
    </row>
    <row r="302" spans="1:2">
      <c r="A302" s="2" t="s">
        <v>16719</v>
      </c>
      <c r="B302" s="2">
        <v>3.8</v>
      </c>
    </row>
    <row r="303" spans="1:2">
      <c r="A303" s="2" t="s">
        <v>1806</v>
      </c>
      <c r="B303" s="2">
        <v>7.8</v>
      </c>
    </row>
    <row r="304" spans="1:2">
      <c r="A304" s="5" t="s">
        <v>1806</v>
      </c>
      <c r="B304" s="5">
        <v>6.8</v>
      </c>
    </row>
    <row r="305" spans="1:2">
      <c r="A305" s="2" t="s">
        <v>1806</v>
      </c>
      <c r="B305" s="2">
        <v>6.5</v>
      </c>
    </row>
    <row r="306" spans="1:2">
      <c r="A306" s="5" t="s">
        <v>11749</v>
      </c>
      <c r="B306" s="5">
        <v>6.2</v>
      </c>
    </row>
    <row r="307" spans="1:2">
      <c r="A307" s="5" t="s">
        <v>11749</v>
      </c>
      <c r="B307" s="5">
        <v>2.5</v>
      </c>
    </row>
    <row r="308" spans="1:2">
      <c r="A308" s="5" t="s">
        <v>11749</v>
      </c>
      <c r="B308" s="5">
        <v>1.9</v>
      </c>
    </row>
    <row r="309" spans="1:2">
      <c r="A309" s="5" t="s">
        <v>14318</v>
      </c>
      <c r="B309" s="5">
        <v>5.6</v>
      </c>
    </row>
    <row r="310" spans="1:2">
      <c r="A310" s="5" t="s">
        <v>15197</v>
      </c>
      <c r="B310" s="5">
        <v>5.3</v>
      </c>
    </row>
    <row r="311" spans="1:2">
      <c r="A311" s="5" t="s">
        <v>12070</v>
      </c>
      <c r="B311" s="5">
        <v>6.1</v>
      </c>
    </row>
    <row r="312" spans="1:2">
      <c r="A312" s="5" t="s">
        <v>10544</v>
      </c>
      <c r="B312" s="5">
        <v>6.4</v>
      </c>
    </row>
    <row r="313" spans="1:2">
      <c r="A313" s="2" t="s">
        <v>16868</v>
      </c>
      <c r="B313" s="2">
        <v>3.3</v>
      </c>
    </row>
    <row r="314" spans="1:2">
      <c r="A314" s="5" t="s">
        <v>5663</v>
      </c>
      <c r="B314" s="5">
        <v>7.1</v>
      </c>
    </row>
    <row r="315" spans="1:2">
      <c r="A315" s="5" t="s">
        <v>5663</v>
      </c>
      <c r="B315" s="5">
        <v>6.9</v>
      </c>
    </row>
    <row r="316" spans="1:2">
      <c r="A316" s="5" t="s">
        <v>5663</v>
      </c>
      <c r="B316" s="5">
        <v>6.5</v>
      </c>
    </row>
    <row r="317" spans="1:2">
      <c r="A317" s="2" t="s">
        <v>5663</v>
      </c>
      <c r="B317" s="2">
        <v>6.2</v>
      </c>
    </row>
    <row r="318" spans="1:2">
      <c r="A318" s="2" t="s">
        <v>5663</v>
      </c>
      <c r="B318" s="2">
        <v>6.2</v>
      </c>
    </row>
    <row r="319" spans="1:2">
      <c r="A319" s="2" t="s">
        <v>5663</v>
      </c>
      <c r="B319" s="2">
        <v>5.9</v>
      </c>
    </row>
    <row r="320" spans="1:2">
      <c r="A320" s="2" t="s">
        <v>5663</v>
      </c>
      <c r="B320" s="2">
        <v>5.9</v>
      </c>
    </row>
    <row r="321" spans="1:2">
      <c r="A321" s="5" t="s">
        <v>5663</v>
      </c>
      <c r="B321" s="5">
        <v>5.8</v>
      </c>
    </row>
    <row r="322" spans="1:2">
      <c r="A322" s="5" t="s">
        <v>5663</v>
      </c>
      <c r="B322" s="5">
        <v>5.7</v>
      </c>
    </row>
    <row r="323" spans="1:2">
      <c r="A323" s="2" t="s">
        <v>4196</v>
      </c>
      <c r="B323" s="2">
        <v>6.9</v>
      </c>
    </row>
    <row r="324" spans="1:2">
      <c r="A324" s="2" t="s">
        <v>2485</v>
      </c>
      <c r="B324" s="2">
        <v>7.7</v>
      </c>
    </row>
    <row r="325" spans="1:2">
      <c r="A325" s="5" t="s">
        <v>2485</v>
      </c>
      <c r="B325" s="5">
        <v>6.7</v>
      </c>
    </row>
    <row r="326" spans="1:2">
      <c r="A326" s="5" t="s">
        <v>2485</v>
      </c>
      <c r="B326" s="5">
        <v>6.7</v>
      </c>
    </row>
    <row r="327" spans="1:2">
      <c r="A327" s="2" t="s">
        <v>2485</v>
      </c>
      <c r="B327" s="2">
        <v>6.7</v>
      </c>
    </row>
    <row r="328" spans="1:2">
      <c r="A328" s="5" t="s">
        <v>2485</v>
      </c>
      <c r="B328" s="5">
        <v>6.5</v>
      </c>
    </row>
    <row r="329" spans="1:2">
      <c r="A329" s="5" t="s">
        <v>1048</v>
      </c>
      <c r="B329" s="5">
        <v>8</v>
      </c>
    </row>
    <row r="330" spans="1:2">
      <c r="A330" s="2" t="s">
        <v>1048</v>
      </c>
      <c r="B330" s="2">
        <v>8</v>
      </c>
    </row>
    <row r="331" spans="1:2">
      <c r="A331" s="2" t="s">
        <v>1048</v>
      </c>
      <c r="B331" s="2">
        <v>8</v>
      </c>
    </row>
    <row r="332" spans="1:2">
      <c r="A332" s="2" t="s">
        <v>1048</v>
      </c>
      <c r="B332" s="2">
        <v>7.4</v>
      </c>
    </row>
    <row r="333" spans="1:2">
      <c r="A333" s="2" t="s">
        <v>1048</v>
      </c>
      <c r="B333" s="2">
        <v>6.5</v>
      </c>
    </row>
    <row r="334" spans="1:2">
      <c r="A334" s="5" t="s">
        <v>4243</v>
      </c>
      <c r="B334" s="5">
        <v>7.3</v>
      </c>
    </row>
    <row r="335" spans="1:2">
      <c r="A335" s="2" t="s">
        <v>4243</v>
      </c>
      <c r="B335" s="2">
        <v>5.6</v>
      </c>
    </row>
    <row r="336" spans="1:2">
      <c r="A336" s="5" t="s">
        <v>11849</v>
      </c>
      <c r="B336" s="5">
        <v>6.1</v>
      </c>
    </row>
    <row r="337" spans="1:2">
      <c r="A337" s="2" t="s">
        <v>11849</v>
      </c>
      <c r="B337" s="2">
        <v>5.8</v>
      </c>
    </row>
    <row r="338" spans="1:2">
      <c r="A338" s="5" t="s">
        <v>11849</v>
      </c>
      <c r="B338" s="5">
        <v>4.3</v>
      </c>
    </row>
    <row r="339" spans="1:2">
      <c r="A339" s="2" t="s">
        <v>8143</v>
      </c>
      <c r="B339" s="2">
        <v>6.7</v>
      </c>
    </row>
    <row r="340" spans="1:2">
      <c r="A340" s="2" t="s">
        <v>8143</v>
      </c>
      <c r="B340" s="2">
        <v>6.7</v>
      </c>
    </row>
    <row r="341" spans="1:2">
      <c r="A341" s="2" t="s">
        <v>8143</v>
      </c>
      <c r="B341" s="2">
        <v>6</v>
      </c>
    </row>
    <row r="342" spans="1:2">
      <c r="A342" s="5" t="s">
        <v>8143</v>
      </c>
      <c r="B342" s="5">
        <v>5.4</v>
      </c>
    </row>
    <row r="343" spans="1:2">
      <c r="A343" s="5" t="s">
        <v>15815</v>
      </c>
      <c r="B343" s="5">
        <v>5</v>
      </c>
    </row>
    <row r="344" spans="1:2">
      <c r="A344" s="5" t="s">
        <v>14259</v>
      </c>
      <c r="B344" s="5">
        <v>5.6</v>
      </c>
    </row>
    <row r="345" spans="1:2">
      <c r="A345" s="5" t="s">
        <v>14399</v>
      </c>
      <c r="B345" s="5">
        <v>5.6</v>
      </c>
    </row>
    <row r="346" spans="1:2">
      <c r="A346" s="5" t="s">
        <v>9747</v>
      </c>
      <c r="B346" s="5">
        <v>6.5</v>
      </c>
    </row>
    <row r="347" spans="1:2">
      <c r="A347" s="2" t="s">
        <v>9747</v>
      </c>
      <c r="B347" s="2">
        <v>6</v>
      </c>
    </row>
    <row r="348" spans="1:2">
      <c r="A348" s="2" t="s">
        <v>9747</v>
      </c>
      <c r="B348" s="2">
        <v>6</v>
      </c>
    </row>
    <row r="349" spans="1:2">
      <c r="A349" s="2" t="s">
        <v>6145</v>
      </c>
      <c r="B349" s="2">
        <v>7</v>
      </c>
    </row>
    <row r="350" spans="1:2">
      <c r="A350" s="2" t="s">
        <v>11112</v>
      </c>
      <c r="B350" s="2">
        <v>6.3</v>
      </c>
    </row>
    <row r="351" spans="1:2">
      <c r="A351" s="5" t="s">
        <v>14543</v>
      </c>
      <c r="B351" s="5">
        <v>5.5</v>
      </c>
    </row>
    <row r="352" spans="1:2">
      <c r="A352" s="2" t="s">
        <v>14543</v>
      </c>
      <c r="B352" s="2">
        <v>5.4</v>
      </c>
    </row>
    <row r="353" spans="1:2">
      <c r="A353" s="2" t="s">
        <v>4777</v>
      </c>
      <c r="B353" s="2">
        <v>7.2</v>
      </c>
    </row>
    <row r="354" spans="1:2">
      <c r="A354" s="5" t="s">
        <v>4777</v>
      </c>
      <c r="B354" s="5">
        <v>6.8</v>
      </c>
    </row>
    <row r="355" spans="1:2">
      <c r="A355" s="2" t="s">
        <v>4777</v>
      </c>
      <c r="B355" s="2">
        <v>6.7</v>
      </c>
    </row>
    <row r="356" spans="1:2">
      <c r="A356" s="5" t="s">
        <v>4777</v>
      </c>
      <c r="B356" s="5">
        <v>6.6</v>
      </c>
    </row>
    <row r="357" spans="1:2">
      <c r="A357" s="5" t="s">
        <v>4777</v>
      </c>
      <c r="B357" s="5">
        <v>6.3</v>
      </c>
    </row>
    <row r="358" spans="1:2">
      <c r="A358" s="2" t="s">
        <v>4777</v>
      </c>
      <c r="B358" s="2">
        <v>6.2</v>
      </c>
    </row>
    <row r="359" spans="1:2">
      <c r="A359" s="2" t="s">
        <v>4777</v>
      </c>
      <c r="B359" s="2">
        <v>6.2</v>
      </c>
    </row>
    <row r="360" spans="1:2">
      <c r="A360" s="5" t="s">
        <v>4777</v>
      </c>
      <c r="B360" s="5">
        <v>6.1</v>
      </c>
    </row>
    <row r="361" spans="1:2">
      <c r="A361" s="2" t="s">
        <v>4777</v>
      </c>
      <c r="B361" s="2">
        <v>6</v>
      </c>
    </row>
    <row r="362" spans="1:2">
      <c r="A362" s="2" t="s">
        <v>6002</v>
      </c>
      <c r="B362" s="2">
        <v>7.1</v>
      </c>
    </row>
    <row r="363" spans="1:2">
      <c r="A363" s="2" t="s">
        <v>7194</v>
      </c>
      <c r="B363" s="2">
        <v>6.9</v>
      </c>
    </row>
    <row r="364" spans="1:2">
      <c r="A364" s="5" t="s">
        <v>501</v>
      </c>
      <c r="B364" s="5">
        <v>8.3000000000000007</v>
      </c>
    </row>
    <row r="365" spans="1:2">
      <c r="A365" s="2" t="s">
        <v>501</v>
      </c>
      <c r="B365" s="2">
        <v>7.9</v>
      </c>
    </row>
    <row r="366" spans="1:2">
      <c r="A366" s="2" t="s">
        <v>501</v>
      </c>
      <c r="B366" s="2">
        <v>7.1</v>
      </c>
    </row>
    <row r="367" spans="1:2">
      <c r="A367" s="5" t="s">
        <v>501</v>
      </c>
      <c r="B367" s="5">
        <v>7.1</v>
      </c>
    </row>
    <row r="368" spans="1:2">
      <c r="A368" s="2" t="s">
        <v>501</v>
      </c>
      <c r="B368" s="2">
        <v>6.3</v>
      </c>
    </row>
    <row r="369" spans="1:2">
      <c r="A369" s="2" t="s">
        <v>501</v>
      </c>
      <c r="B369" s="2">
        <v>6.2</v>
      </c>
    </row>
    <row r="370" spans="1:2">
      <c r="A370" s="5" t="s">
        <v>501</v>
      </c>
      <c r="B370" s="5">
        <v>6</v>
      </c>
    </row>
    <row r="371" spans="1:2">
      <c r="A371" s="2" t="s">
        <v>501</v>
      </c>
      <c r="B371" s="2">
        <v>5.9</v>
      </c>
    </row>
    <row r="372" spans="1:2">
      <c r="A372" s="5" t="s">
        <v>501</v>
      </c>
      <c r="B372" s="5">
        <v>5.6</v>
      </c>
    </row>
    <row r="373" spans="1:2">
      <c r="A373" s="5" t="s">
        <v>501</v>
      </c>
      <c r="B373" s="5">
        <v>5.6</v>
      </c>
    </row>
    <row r="374" spans="1:2">
      <c r="A374" s="5" t="s">
        <v>14151</v>
      </c>
      <c r="B374" s="5">
        <v>5.6</v>
      </c>
    </row>
    <row r="375" spans="1:2">
      <c r="A375" s="2" t="s">
        <v>3231</v>
      </c>
      <c r="B375" s="2">
        <v>7.5</v>
      </c>
    </row>
    <row r="376" spans="1:2">
      <c r="A376" s="5" t="s">
        <v>3231</v>
      </c>
      <c r="B376" s="5">
        <v>7.1</v>
      </c>
    </row>
    <row r="377" spans="1:2">
      <c r="A377" s="5" t="s">
        <v>3231</v>
      </c>
      <c r="B377" s="5">
        <v>7</v>
      </c>
    </row>
    <row r="378" spans="1:2">
      <c r="A378" s="5" t="s">
        <v>3231</v>
      </c>
      <c r="B378" s="5">
        <v>6.9</v>
      </c>
    </row>
    <row r="379" spans="1:2">
      <c r="A379" s="5" t="s">
        <v>3231</v>
      </c>
      <c r="B379" s="5">
        <v>5.0999999999999996</v>
      </c>
    </row>
    <row r="380" spans="1:2">
      <c r="A380" s="5" t="s">
        <v>2363</v>
      </c>
      <c r="B380" s="5">
        <v>7.7</v>
      </c>
    </row>
    <row r="381" spans="1:2">
      <c r="A381" s="2" t="s">
        <v>5874</v>
      </c>
      <c r="B381" s="2">
        <v>7.1</v>
      </c>
    </row>
    <row r="382" spans="1:2">
      <c r="A382" s="2" t="s">
        <v>10549</v>
      </c>
      <c r="B382" s="2">
        <v>6.4</v>
      </c>
    </row>
    <row r="383" spans="1:2">
      <c r="A383" s="2" t="s">
        <v>14768</v>
      </c>
      <c r="B383" s="2">
        <v>5.4</v>
      </c>
    </row>
    <row r="384" spans="1:2">
      <c r="A384" s="5" t="s">
        <v>14768</v>
      </c>
      <c r="B384" s="5">
        <v>5.4</v>
      </c>
    </row>
    <row r="385" spans="1:2">
      <c r="A385" s="5" t="s">
        <v>14768</v>
      </c>
      <c r="B385" s="5">
        <v>5.0999999999999996</v>
      </c>
    </row>
    <row r="386" spans="1:2">
      <c r="A386" s="2" t="s">
        <v>14768</v>
      </c>
      <c r="B386" s="2">
        <v>4.8</v>
      </c>
    </row>
    <row r="387" spans="1:2">
      <c r="A387" s="5" t="s">
        <v>14768</v>
      </c>
      <c r="B387" s="5">
        <v>4.5999999999999996</v>
      </c>
    </row>
    <row r="388" spans="1:2">
      <c r="A388" s="5" t="s">
        <v>14768</v>
      </c>
      <c r="B388" s="5">
        <v>3.6</v>
      </c>
    </row>
    <row r="389" spans="1:2">
      <c r="A389" s="2" t="s">
        <v>2854</v>
      </c>
      <c r="B389" s="2">
        <v>7.6</v>
      </c>
    </row>
    <row r="390" spans="1:2">
      <c r="A390" s="2" t="s">
        <v>10502</v>
      </c>
      <c r="B390" s="2">
        <v>6.4</v>
      </c>
    </row>
    <row r="391" spans="1:2">
      <c r="A391" s="5" t="s">
        <v>10502</v>
      </c>
      <c r="B391" s="5">
        <v>6.3</v>
      </c>
    </row>
    <row r="392" spans="1:2">
      <c r="A392" s="2" t="s">
        <v>10502</v>
      </c>
      <c r="B392" s="2">
        <v>5.9</v>
      </c>
    </row>
    <row r="393" spans="1:2">
      <c r="A393" s="2" t="s">
        <v>10502</v>
      </c>
      <c r="B393" s="2">
        <v>5.3</v>
      </c>
    </row>
    <row r="394" spans="1:2">
      <c r="A394" s="2" t="s">
        <v>10502</v>
      </c>
      <c r="B394" s="2">
        <v>4.9000000000000004</v>
      </c>
    </row>
    <row r="395" spans="1:2">
      <c r="A395" s="5" t="s">
        <v>10502</v>
      </c>
      <c r="B395" s="5">
        <v>4.4000000000000004</v>
      </c>
    </row>
    <row r="396" spans="1:2">
      <c r="A396" s="2" t="s">
        <v>16589</v>
      </c>
      <c r="B396" s="2">
        <v>4.0999999999999996</v>
      </c>
    </row>
    <row r="397" spans="1:2">
      <c r="A397" s="5" t="s">
        <v>16589</v>
      </c>
      <c r="B397" s="5">
        <v>4.0999999999999996</v>
      </c>
    </row>
    <row r="398" spans="1:2">
      <c r="A398" s="2" t="s">
        <v>16786</v>
      </c>
      <c r="B398" s="2">
        <v>3.6</v>
      </c>
    </row>
    <row r="399" spans="1:2">
      <c r="A399" s="2" t="s">
        <v>13140</v>
      </c>
      <c r="B399" s="2">
        <v>5.9</v>
      </c>
    </row>
    <row r="400" spans="1:2">
      <c r="A400" s="2" t="s">
        <v>3889</v>
      </c>
      <c r="B400" s="2">
        <v>7.4</v>
      </c>
    </row>
    <row r="401" spans="1:2">
      <c r="A401" s="2" t="s">
        <v>3889</v>
      </c>
      <c r="B401" s="2">
        <v>6.4</v>
      </c>
    </row>
    <row r="402" spans="1:2">
      <c r="A402" s="2" t="s">
        <v>10286</v>
      </c>
      <c r="B402" s="2">
        <v>6.3</v>
      </c>
    </row>
    <row r="403" spans="1:2">
      <c r="A403" s="2" t="s">
        <v>16072</v>
      </c>
      <c r="B403" s="2">
        <v>4.8</v>
      </c>
    </row>
    <row r="404" spans="1:2">
      <c r="A404" s="2" t="s">
        <v>15568</v>
      </c>
      <c r="B404" s="2">
        <v>5.0999999999999996</v>
      </c>
    </row>
    <row r="405" spans="1:2">
      <c r="A405" s="2" t="s">
        <v>15575</v>
      </c>
      <c r="B405" s="2">
        <v>5.0999999999999996</v>
      </c>
    </row>
    <row r="406" spans="1:2">
      <c r="A406" s="2" t="s">
        <v>15575</v>
      </c>
      <c r="B406" s="2">
        <v>5</v>
      </c>
    </row>
    <row r="407" spans="1:2">
      <c r="A407" s="5" t="s">
        <v>8639</v>
      </c>
      <c r="B407" s="5">
        <v>6.7</v>
      </c>
    </row>
    <row r="408" spans="1:2">
      <c r="A408" s="5" t="s">
        <v>12634</v>
      </c>
      <c r="B408" s="5">
        <v>6</v>
      </c>
    </row>
    <row r="409" spans="1:2">
      <c r="A409" s="5" t="s">
        <v>11631</v>
      </c>
      <c r="B409" s="5">
        <v>6.2</v>
      </c>
    </row>
    <row r="410" spans="1:2">
      <c r="A410" s="2" t="s">
        <v>237</v>
      </c>
      <c r="B410" s="2">
        <v>8.6</v>
      </c>
    </row>
    <row r="411" spans="1:2">
      <c r="A411" s="2" t="s">
        <v>237</v>
      </c>
      <c r="B411" s="2">
        <v>8</v>
      </c>
    </row>
    <row r="412" spans="1:2">
      <c r="A412" s="5" t="s">
        <v>237</v>
      </c>
      <c r="B412" s="5">
        <v>7.5</v>
      </c>
    </row>
    <row r="413" spans="1:2">
      <c r="A413" s="2" t="s">
        <v>237</v>
      </c>
      <c r="B413" s="2">
        <v>7.4</v>
      </c>
    </row>
    <row r="414" spans="1:2">
      <c r="A414" s="2" t="s">
        <v>237</v>
      </c>
      <c r="B414" s="2">
        <v>7.3</v>
      </c>
    </row>
    <row r="415" spans="1:2">
      <c r="A415" s="5" t="s">
        <v>237</v>
      </c>
      <c r="B415" s="5">
        <v>7.1</v>
      </c>
    </row>
    <row r="416" spans="1:2">
      <c r="A416" s="2" t="s">
        <v>237</v>
      </c>
      <c r="B416" s="2">
        <v>6.3</v>
      </c>
    </row>
    <row r="417" spans="1:2">
      <c r="A417" s="5" t="s">
        <v>237</v>
      </c>
      <c r="B417" s="5">
        <v>6.1</v>
      </c>
    </row>
    <row r="418" spans="1:2">
      <c r="A418" s="5" t="s">
        <v>6513</v>
      </c>
      <c r="B418" s="5">
        <v>7</v>
      </c>
    </row>
    <row r="419" spans="1:2">
      <c r="A419" s="5" t="s">
        <v>6513</v>
      </c>
      <c r="B419" s="5">
        <v>6.5</v>
      </c>
    </row>
    <row r="420" spans="1:2">
      <c r="A420" s="5" t="s">
        <v>6513</v>
      </c>
      <c r="B420" s="5">
        <v>6.4</v>
      </c>
    </row>
    <row r="421" spans="1:2">
      <c r="A421" s="5" t="s">
        <v>6513</v>
      </c>
      <c r="B421" s="5">
        <v>5.8</v>
      </c>
    </row>
    <row r="422" spans="1:2">
      <c r="A422" s="5" t="s">
        <v>6710</v>
      </c>
      <c r="B422" s="5">
        <v>6.9</v>
      </c>
    </row>
    <row r="423" spans="1:2">
      <c r="A423" s="2" t="s">
        <v>5320</v>
      </c>
      <c r="B423" s="2">
        <v>7.2</v>
      </c>
    </row>
    <row r="424" spans="1:2">
      <c r="A424" s="5" t="s">
        <v>5320</v>
      </c>
      <c r="B424" s="5">
        <v>5.7</v>
      </c>
    </row>
    <row r="425" spans="1:2">
      <c r="A425" s="2" t="s">
        <v>4587</v>
      </c>
      <c r="B425" s="2">
        <v>7.3</v>
      </c>
    </row>
    <row r="426" spans="1:2">
      <c r="A426" s="5" t="s">
        <v>4587</v>
      </c>
      <c r="B426" s="5">
        <v>6.9</v>
      </c>
    </row>
    <row r="427" spans="1:2">
      <c r="A427" s="5" t="s">
        <v>12939</v>
      </c>
      <c r="B427" s="5">
        <v>5.9</v>
      </c>
    </row>
    <row r="428" spans="1:2">
      <c r="A428" s="2" t="s">
        <v>12579</v>
      </c>
      <c r="B428" s="2">
        <v>6</v>
      </c>
    </row>
    <row r="429" spans="1:2">
      <c r="A429" s="2" t="s">
        <v>12579</v>
      </c>
      <c r="B429" s="2">
        <v>5.8</v>
      </c>
    </row>
    <row r="430" spans="1:2">
      <c r="A430" s="5" t="s">
        <v>1421</v>
      </c>
      <c r="B430" s="5">
        <v>7.9</v>
      </c>
    </row>
    <row r="431" spans="1:2">
      <c r="A431" s="2" t="s">
        <v>1421</v>
      </c>
      <c r="B431" s="2">
        <v>7.3</v>
      </c>
    </row>
    <row r="432" spans="1:2">
      <c r="A432" s="2" t="s">
        <v>1421</v>
      </c>
      <c r="B432" s="2">
        <v>6.9</v>
      </c>
    </row>
    <row r="433" spans="1:2">
      <c r="A433" s="5" t="s">
        <v>1421</v>
      </c>
      <c r="B433" s="5">
        <v>6.4</v>
      </c>
    </row>
    <row r="434" spans="1:2">
      <c r="A434" s="5" t="s">
        <v>1421</v>
      </c>
      <c r="B434" s="5">
        <v>5.4</v>
      </c>
    </row>
    <row r="435" spans="1:2">
      <c r="A435" s="5" t="s">
        <v>1421</v>
      </c>
      <c r="B435" s="5">
        <v>5.4</v>
      </c>
    </row>
    <row r="436" spans="1:2">
      <c r="A436" s="5" t="s">
        <v>13817</v>
      </c>
      <c r="B436" s="5">
        <v>5.7</v>
      </c>
    </row>
    <row r="437" spans="1:2">
      <c r="A437" s="5" t="s">
        <v>13817</v>
      </c>
      <c r="B437" s="5">
        <v>5.0999999999999996</v>
      </c>
    </row>
    <row r="438" spans="1:2">
      <c r="A438" s="5" t="s">
        <v>6267</v>
      </c>
      <c r="B438" s="5">
        <v>7</v>
      </c>
    </row>
    <row r="439" spans="1:2">
      <c r="A439" s="5" t="s">
        <v>6267</v>
      </c>
      <c r="B439" s="5">
        <v>6.5</v>
      </c>
    </row>
    <row r="440" spans="1:2">
      <c r="A440" s="5" t="s">
        <v>6267</v>
      </c>
      <c r="B440" s="5">
        <v>6.3</v>
      </c>
    </row>
    <row r="441" spans="1:2">
      <c r="A441" s="2" t="s">
        <v>10693</v>
      </c>
      <c r="B441" s="2">
        <v>6.3</v>
      </c>
    </row>
    <row r="442" spans="1:2">
      <c r="A442" s="5" t="s">
        <v>7890</v>
      </c>
      <c r="B442" s="5">
        <v>6.8</v>
      </c>
    </row>
    <row r="443" spans="1:2">
      <c r="A443" s="2" t="s">
        <v>6095</v>
      </c>
      <c r="B443" s="2">
        <v>7</v>
      </c>
    </row>
    <row r="444" spans="1:2">
      <c r="A444" s="5" t="s">
        <v>6095</v>
      </c>
      <c r="B444" s="5">
        <v>7</v>
      </c>
    </row>
    <row r="445" spans="1:2">
      <c r="A445" s="2" t="s">
        <v>6095</v>
      </c>
      <c r="B445" s="2">
        <v>6.9</v>
      </c>
    </row>
    <row r="446" spans="1:2">
      <c r="A446" s="2" t="s">
        <v>6095</v>
      </c>
      <c r="B446" s="2">
        <v>6.4</v>
      </c>
    </row>
    <row r="447" spans="1:2">
      <c r="A447" s="2" t="s">
        <v>5213</v>
      </c>
      <c r="B447" s="2">
        <v>7.2</v>
      </c>
    </row>
    <row r="448" spans="1:2">
      <c r="A448" s="2" t="s">
        <v>16709</v>
      </c>
      <c r="B448" s="2">
        <v>3.9</v>
      </c>
    </row>
    <row r="449" spans="1:2">
      <c r="A449" s="2" t="s">
        <v>3433</v>
      </c>
      <c r="B449" s="2">
        <v>7.5</v>
      </c>
    </row>
    <row r="450" spans="1:2">
      <c r="A450" s="5" t="s">
        <v>2431</v>
      </c>
      <c r="B450" s="5">
        <v>7.7</v>
      </c>
    </row>
    <row r="451" spans="1:2">
      <c r="A451" s="5" t="s">
        <v>4473</v>
      </c>
      <c r="B451" s="5">
        <v>7.3</v>
      </c>
    </row>
    <row r="452" spans="1:2">
      <c r="A452" s="2" t="s">
        <v>13037</v>
      </c>
      <c r="B452" s="2">
        <v>5.9</v>
      </c>
    </row>
    <row r="453" spans="1:2">
      <c r="A453" s="2" t="s">
        <v>5630</v>
      </c>
      <c r="B453" s="2">
        <v>7.1</v>
      </c>
    </row>
    <row r="454" spans="1:2">
      <c r="A454" s="2" t="s">
        <v>5630</v>
      </c>
      <c r="B454" s="2">
        <v>6.8</v>
      </c>
    </row>
    <row r="455" spans="1:2">
      <c r="A455" s="5" t="s">
        <v>5630</v>
      </c>
      <c r="B455" s="5">
        <v>6.8</v>
      </c>
    </row>
    <row r="456" spans="1:2">
      <c r="A456" s="2" t="s">
        <v>5630</v>
      </c>
      <c r="B456" s="2">
        <v>5.4</v>
      </c>
    </row>
    <row r="457" spans="1:2">
      <c r="A457" s="2" t="s">
        <v>5630</v>
      </c>
      <c r="B457" s="2">
        <v>5.2</v>
      </c>
    </row>
    <row r="458" spans="1:2">
      <c r="A458" s="5" t="s">
        <v>5630</v>
      </c>
      <c r="B458" s="5">
        <v>5.2</v>
      </c>
    </row>
    <row r="459" spans="1:2">
      <c r="A459" s="2" t="s">
        <v>15397</v>
      </c>
      <c r="B459" s="2">
        <v>5.2</v>
      </c>
    </row>
    <row r="460" spans="1:2">
      <c r="A460" s="2" t="s">
        <v>8585</v>
      </c>
      <c r="B460" s="2">
        <v>6.7</v>
      </c>
    </row>
    <row r="461" spans="1:2">
      <c r="A461" s="2" t="s">
        <v>11845</v>
      </c>
      <c r="B461" s="2">
        <v>6.1</v>
      </c>
    </row>
    <row r="462" spans="1:2">
      <c r="A462" s="2" t="s">
        <v>440</v>
      </c>
      <c r="B462" s="2">
        <v>8.4</v>
      </c>
    </row>
    <row r="463" spans="1:2">
      <c r="A463" s="2" t="s">
        <v>440</v>
      </c>
      <c r="B463" s="2">
        <v>7.7</v>
      </c>
    </row>
    <row r="464" spans="1:2">
      <c r="A464" s="2" t="s">
        <v>440</v>
      </c>
      <c r="B464" s="2">
        <v>6.8</v>
      </c>
    </row>
    <row r="465" spans="1:2">
      <c r="A465" s="5" t="s">
        <v>244</v>
      </c>
      <c r="B465" s="5">
        <v>8.6</v>
      </c>
    </row>
    <row r="466" spans="1:2">
      <c r="A466" s="5" t="s">
        <v>8626</v>
      </c>
      <c r="B466" s="5">
        <v>6.7</v>
      </c>
    </row>
    <row r="467" spans="1:2">
      <c r="A467" s="5" t="s">
        <v>8626</v>
      </c>
      <c r="B467" s="5">
        <v>4.5999999999999996</v>
      </c>
    </row>
    <row r="468" spans="1:2">
      <c r="A468" s="2" t="s">
        <v>1492</v>
      </c>
      <c r="B468" s="2">
        <v>6.9</v>
      </c>
    </row>
    <row r="469" spans="1:2">
      <c r="A469" s="2" t="s">
        <v>1492</v>
      </c>
      <c r="B469" s="2">
        <v>6.4</v>
      </c>
    </row>
    <row r="470" spans="1:2">
      <c r="A470" s="2" t="s">
        <v>1492</v>
      </c>
      <c r="B470" s="2">
        <v>5.0999999999999996</v>
      </c>
    </row>
    <row r="471" spans="1:2">
      <c r="A471" s="2" t="s">
        <v>16918</v>
      </c>
      <c r="B471" s="2">
        <v>3.1</v>
      </c>
    </row>
    <row r="472" spans="1:2">
      <c r="A472" s="2" t="s">
        <v>4266</v>
      </c>
      <c r="B472" s="2">
        <v>5.3</v>
      </c>
    </row>
    <row r="473" spans="1:2">
      <c r="A473" s="2" t="s">
        <v>11402</v>
      </c>
      <c r="B473" s="2">
        <v>6.2</v>
      </c>
    </row>
    <row r="474" spans="1:2">
      <c r="A474" s="5" t="s">
        <v>13847</v>
      </c>
      <c r="B474" s="5">
        <v>5.7</v>
      </c>
    </row>
    <row r="475" spans="1:2">
      <c r="A475" s="2" t="s">
        <v>13847</v>
      </c>
      <c r="B475" s="2">
        <v>5.5</v>
      </c>
    </row>
    <row r="476" spans="1:2">
      <c r="A476" s="2" t="s">
        <v>16475</v>
      </c>
      <c r="B476" s="2">
        <v>4.3</v>
      </c>
    </row>
    <row r="477" spans="1:2">
      <c r="A477" s="2" t="s">
        <v>3353</v>
      </c>
      <c r="B477" s="2">
        <v>7.5</v>
      </c>
    </row>
    <row r="478" spans="1:2">
      <c r="A478" s="2" t="s">
        <v>9234</v>
      </c>
      <c r="B478" s="2">
        <v>6.6</v>
      </c>
    </row>
    <row r="479" spans="1:2">
      <c r="A479" s="2" t="s">
        <v>3095</v>
      </c>
      <c r="B479" s="2">
        <v>7.6</v>
      </c>
    </row>
    <row r="480" spans="1:2">
      <c r="A480" s="2" t="s">
        <v>2604</v>
      </c>
      <c r="B480" s="2">
        <v>7.6</v>
      </c>
    </row>
    <row r="481" spans="1:2">
      <c r="A481" s="5" t="s">
        <v>6158</v>
      </c>
      <c r="B481" s="5">
        <v>7</v>
      </c>
    </row>
    <row r="482" spans="1:2">
      <c r="A482" s="5" t="s">
        <v>12992</v>
      </c>
      <c r="B482" s="5">
        <v>5.9</v>
      </c>
    </row>
    <row r="483" spans="1:2">
      <c r="A483" s="2" t="s">
        <v>3160</v>
      </c>
      <c r="B483" s="2">
        <v>7.5</v>
      </c>
    </row>
    <row r="484" spans="1:2">
      <c r="A484" s="5" t="s">
        <v>3160</v>
      </c>
      <c r="B484" s="5">
        <v>7.5</v>
      </c>
    </row>
    <row r="485" spans="1:2">
      <c r="A485" s="2" t="s">
        <v>3160</v>
      </c>
      <c r="B485" s="2">
        <v>7.4</v>
      </c>
    </row>
    <row r="486" spans="1:2">
      <c r="A486" s="2" t="s">
        <v>3160</v>
      </c>
      <c r="B486" s="2">
        <v>7</v>
      </c>
    </row>
    <row r="487" spans="1:2">
      <c r="A487" s="2" t="s">
        <v>3160</v>
      </c>
      <c r="B487" s="2">
        <v>6.9</v>
      </c>
    </row>
    <row r="488" spans="1:2">
      <c r="A488" s="5" t="s">
        <v>3160</v>
      </c>
      <c r="B488" s="5">
        <v>6.8</v>
      </c>
    </row>
    <row r="489" spans="1:2">
      <c r="A489" s="2" t="s">
        <v>3160</v>
      </c>
      <c r="B489" s="2">
        <v>6.7</v>
      </c>
    </row>
    <row r="490" spans="1:2">
      <c r="A490" s="5" t="s">
        <v>3160</v>
      </c>
      <c r="B490" s="5">
        <v>6.6</v>
      </c>
    </row>
    <row r="491" spans="1:2">
      <c r="A491" s="2" t="s">
        <v>3160</v>
      </c>
      <c r="B491" s="2">
        <v>5.9</v>
      </c>
    </row>
    <row r="492" spans="1:2">
      <c r="A492" s="2" t="s">
        <v>3160</v>
      </c>
      <c r="B492" s="2">
        <v>5.6</v>
      </c>
    </row>
    <row r="493" spans="1:2">
      <c r="A493" s="5" t="s">
        <v>3160</v>
      </c>
      <c r="B493" s="5">
        <v>5.3</v>
      </c>
    </row>
    <row r="494" spans="1:2">
      <c r="A494" s="5" t="s">
        <v>5243</v>
      </c>
      <c r="B494" s="5">
        <v>7.2</v>
      </c>
    </row>
    <row r="495" spans="1:2">
      <c r="A495" s="2" t="s">
        <v>15870</v>
      </c>
      <c r="B495" s="2">
        <v>4.9000000000000004</v>
      </c>
    </row>
    <row r="496" spans="1:2">
      <c r="A496" s="2" t="s">
        <v>14025</v>
      </c>
      <c r="B496" s="2">
        <v>5.7</v>
      </c>
    </row>
    <row r="497" spans="1:2">
      <c r="A497" s="5" t="s">
        <v>14025</v>
      </c>
      <c r="B497" s="5">
        <v>5.3</v>
      </c>
    </row>
    <row r="498" spans="1:2">
      <c r="A498" s="5" t="s">
        <v>14242</v>
      </c>
      <c r="B498" s="5">
        <v>5.6</v>
      </c>
    </row>
    <row r="499" spans="1:2">
      <c r="A499" s="5" t="s">
        <v>14242</v>
      </c>
      <c r="B499" s="5">
        <v>4.9000000000000004</v>
      </c>
    </row>
    <row r="500" spans="1:2">
      <c r="A500" s="2" t="s">
        <v>1432</v>
      </c>
      <c r="B500" s="2">
        <v>6.7</v>
      </c>
    </row>
    <row r="501" spans="1:2">
      <c r="A501" s="2" t="s">
        <v>1432</v>
      </c>
      <c r="B501" s="2">
        <v>6.1</v>
      </c>
    </row>
    <row r="502" spans="1:2">
      <c r="A502" s="2" t="s">
        <v>9022</v>
      </c>
      <c r="B502" s="2">
        <v>6.6</v>
      </c>
    </row>
    <row r="503" spans="1:2">
      <c r="A503" s="2" t="s">
        <v>6283</v>
      </c>
      <c r="B503" s="2">
        <v>7</v>
      </c>
    </row>
    <row r="504" spans="1:2">
      <c r="A504" s="5" t="s">
        <v>6283</v>
      </c>
      <c r="B504" s="5">
        <v>6.8</v>
      </c>
    </row>
    <row r="505" spans="1:2">
      <c r="A505" s="2" t="s">
        <v>2545</v>
      </c>
      <c r="B505" s="2">
        <v>7.7</v>
      </c>
    </row>
    <row r="506" spans="1:2">
      <c r="A506" s="5" t="s">
        <v>16576</v>
      </c>
      <c r="B506" s="5">
        <v>4.0999999999999996</v>
      </c>
    </row>
    <row r="507" spans="1:2">
      <c r="A507" s="2" t="s">
        <v>9833</v>
      </c>
      <c r="B507" s="2">
        <v>6.5</v>
      </c>
    </row>
    <row r="508" spans="1:2">
      <c r="A508" s="2" t="s">
        <v>9833</v>
      </c>
      <c r="B508" s="2">
        <v>5.4</v>
      </c>
    </row>
    <row r="509" spans="1:2">
      <c r="A509" s="5" t="s">
        <v>16833</v>
      </c>
      <c r="B509" s="5">
        <v>3.5</v>
      </c>
    </row>
    <row r="510" spans="1:2">
      <c r="A510" s="2" t="s">
        <v>2661</v>
      </c>
      <c r="B510" s="2">
        <v>7.6</v>
      </c>
    </row>
    <row r="511" spans="1:2">
      <c r="A511" s="5" t="s">
        <v>2661</v>
      </c>
      <c r="B511" s="5">
        <v>6.7</v>
      </c>
    </row>
    <row r="512" spans="1:2">
      <c r="A512" s="2" t="s">
        <v>2661</v>
      </c>
      <c r="B512" s="2">
        <v>6.3</v>
      </c>
    </row>
    <row r="513" spans="1:2">
      <c r="A513" s="5" t="s">
        <v>5102</v>
      </c>
      <c r="B513" s="5">
        <v>7.2</v>
      </c>
    </row>
    <row r="514" spans="1:2">
      <c r="A514" s="2" t="s">
        <v>5102</v>
      </c>
      <c r="B514" s="2">
        <v>7.1</v>
      </c>
    </row>
    <row r="515" spans="1:2">
      <c r="A515" s="2" t="s">
        <v>5102</v>
      </c>
      <c r="B515" s="2">
        <v>6.1</v>
      </c>
    </row>
    <row r="516" spans="1:2">
      <c r="A516" s="5" t="s">
        <v>5102</v>
      </c>
      <c r="B516" s="5">
        <v>5.4</v>
      </c>
    </row>
    <row r="517" spans="1:2">
      <c r="A517" s="5" t="s">
        <v>5102</v>
      </c>
      <c r="B517" s="5">
        <v>4.5999999999999996</v>
      </c>
    </row>
    <row r="518" spans="1:2">
      <c r="A518" s="2" t="s">
        <v>7443</v>
      </c>
      <c r="B518" s="2">
        <v>6.8</v>
      </c>
    </row>
    <row r="519" spans="1:2">
      <c r="A519" s="5" t="s">
        <v>7443</v>
      </c>
      <c r="B519" s="5">
        <v>6.2</v>
      </c>
    </row>
    <row r="520" spans="1:2">
      <c r="A520" s="2" t="s">
        <v>1867</v>
      </c>
      <c r="B520" s="2">
        <v>7.8</v>
      </c>
    </row>
    <row r="521" spans="1:2">
      <c r="A521" s="5" t="s">
        <v>12000</v>
      </c>
      <c r="B521" s="5">
        <v>6.1</v>
      </c>
    </row>
    <row r="522" spans="1:2">
      <c r="A522" s="5" t="s">
        <v>13779</v>
      </c>
      <c r="B522" s="5">
        <v>5.7</v>
      </c>
    </row>
    <row r="523" spans="1:2">
      <c r="A523" s="5" t="s">
        <v>13779</v>
      </c>
      <c r="B523" s="5">
        <v>4.5</v>
      </c>
    </row>
    <row r="524" spans="1:2">
      <c r="A524" s="5" t="s">
        <v>16051</v>
      </c>
      <c r="B524" s="5">
        <v>4.8</v>
      </c>
    </row>
    <row r="525" spans="1:2">
      <c r="A525" s="5" t="s">
        <v>8378</v>
      </c>
      <c r="B525" s="5">
        <v>6.7</v>
      </c>
    </row>
    <row r="526" spans="1:2">
      <c r="A526" s="5" t="s">
        <v>7189</v>
      </c>
      <c r="B526" s="5">
        <v>6.9</v>
      </c>
    </row>
    <row r="527" spans="1:2">
      <c r="A527" s="2" t="s">
        <v>1602</v>
      </c>
      <c r="B527" s="2">
        <v>7.9</v>
      </c>
    </row>
    <row r="528" spans="1:2">
      <c r="A528" s="5" t="s">
        <v>8872</v>
      </c>
      <c r="B528" s="5">
        <v>6.6</v>
      </c>
    </row>
    <row r="529" spans="1:2">
      <c r="A529" s="5" t="s">
        <v>7682</v>
      </c>
      <c r="B529" s="5">
        <v>6.8</v>
      </c>
    </row>
    <row r="530" spans="1:2">
      <c r="A530" s="5" t="s">
        <v>16493</v>
      </c>
      <c r="B530" s="5">
        <v>4.3</v>
      </c>
    </row>
    <row r="531" spans="1:2">
      <c r="A531" s="2" t="s">
        <v>3049</v>
      </c>
      <c r="B531" s="2">
        <v>7.6</v>
      </c>
    </row>
    <row r="532" spans="1:2">
      <c r="A532" s="2" t="s">
        <v>3049</v>
      </c>
      <c r="B532" s="2">
        <v>7.5</v>
      </c>
    </row>
    <row r="533" spans="1:2">
      <c r="A533" s="5" t="s">
        <v>3049</v>
      </c>
      <c r="B533" s="5">
        <v>6.3</v>
      </c>
    </row>
    <row r="534" spans="1:2">
      <c r="A534" s="2" t="s">
        <v>15799</v>
      </c>
      <c r="B534" s="2">
        <v>5</v>
      </c>
    </row>
    <row r="535" spans="1:2">
      <c r="A535" s="5" t="s">
        <v>16903</v>
      </c>
      <c r="B535" s="5">
        <v>3.2</v>
      </c>
    </row>
    <row r="536" spans="1:2">
      <c r="A536" s="5" t="s">
        <v>3581</v>
      </c>
      <c r="B536" s="5">
        <v>7.4</v>
      </c>
    </row>
    <row r="537" spans="1:2">
      <c r="A537" s="2" t="s">
        <v>3581</v>
      </c>
      <c r="B537" s="2">
        <v>7</v>
      </c>
    </row>
    <row r="538" spans="1:2">
      <c r="A538" s="5" t="s">
        <v>3581</v>
      </c>
      <c r="B538" s="5">
        <v>7</v>
      </c>
    </row>
    <row r="539" spans="1:2">
      <c r="A539" s="2" t="s">
        <v>3581</v>
      </c>
      <c r="B539" s="2">
        <v>6.7</v>
      </c>
    </row>
    <row r="540" spans="1:2">
      <c r="A540" s="2" t="s">
        <v>54</v>
      </c>
      <c r="B540" s="2">
        <v>9</v>
      </c>
    </row>
    <row r="541" spans="1:2">
      <c r="A541" s="2" t="s">
        <v>54</v>
      </c>
      <c r="B541" s="2">
        <v>8.8000000000000007</v>
      </c>
    </row>
    <row r="542" spans="1:2">
      <c r="A542" s="2" t="s">
        <v>54</v>
      </c>
      <c r="B542" s="2">
        <v>8.6</v>
      </c>
    </row>
    <row r="543" spans="1:2">
      <c r="A543" s="2" t="s">
        <v>54</v>
      </c>
      <c r="B543" s="2">
        <v>8.5</v>
      </c>
    </row>
    <row r="544" spans="1:2">
      <c r="A544" s="5" t="s">
        <v>54</v>
      </c>
      <c r="B544" s="5">
        <v>8.5</v>
      </c>
    </row>
    <row r="545" spans="1:2">
      <c r="A545" s="2" t="s">
        <v>54</v>
      </c>
      <c r="B545" s="2">
        <v>8.5</v>
      </c>
    </row>
    <row r="546" spans="1:2">
      <c r="A546" s="2" t="s">
        <v>54</v>
      </c>
      <c r="B546" s="2">
        <v>8.3000000000000007</v>
      </c>
    </row>
    <row r="547" spans="1:2">
      <c r="A547" s="5" t="s">
        <v>54</v>
      </c>
      <c r="B547" s="5">
        <v>7.2</v>
      </c>
    </row>
    <row r="548" spans="1:2">
      <c r="A548" s="2" t="s">
        <v>9223</v>
      </c>
      <c r="B548" s="2">
        <v>6.6</v>
      </c>
    </row>
    <row r="549" spans="1:2">
      <c r="A549" s="2" t="s">
        <v>14236</v>
      </c>
      <c r="B549" s="2">
        <v>5.6</v>
      </c>
    </row>
    <row r="550" spans="1:2">
      <c r="A550" s="5" t="s">
        <v>2377</v>
      </c>
      <c r="B550" s="5">
        <v>7.7</v>
      </c>
    </row>
    <row r="551" spans="1:2">
      <c r="A551" s="2" t="s">
        <v>7009</v>
      </c>
      <c r="B551" s="2">
        <v>6.9</v>
      </c>
    </row>
    <row r="552" spans="1:2">
      <c r="A552" s="2" t="s">
        <v>7009</v>
      </c>
      <c r="B552" s="2">
        <v>6.6</v>
      </c>
    </row>
    <row r="553" spans="1:2">
      <c r="A553" s="2" t="s">
        <v>7009</v>
      </c>
      <c r="B553" s="2">
        <v>6.1</v>
      </c>
    </row>
    <row r="554" spans="1:2">
      <c r="A554" s="2" t="s">
        <v>7009</v>
      </c>
      <c r="B554" s="2">
        <v>5.5</v>
      </c>
    </row>
    <row r="555" spans="1:2">
      <c r="A555" s="5" t="s">
        <v>7009</v>
      </c>
      <c r="B555" s="5">
        <v>5.0999999999999996</v>
      </c>
    </row>
    <row r="556" spans="1:2">
      <c r="A556" s="2" t="s">
        <v>9843</v>
      </c>
      <c r="B556" s="2">
        <v>6.5</v>
      </c>
    </row>
    <row r="557" spans="1:2">
      <c r="A557" s="5" t="s">
        <v>15422</v>
      </c>
      <c r="B557" s="5">
        <v>5.2</v>
      </c>
    </row>
    <row r="558" spans="1:2">
      <c r="A558" s="5" t="s">
        <v>12162</v>
      </c>
      <c r="B558" s="5">
        <v>6.1</v>
      </c>
    </row>
    <row r="559" spans="1:2">
      <c r="A559" s="5" t="s">
        <v>12162</v>
      </c>
      <c r="B559" s="5">
        <v>5.7</v>
      </c>
    </row>
    <row r="560" spans="1:2">
      <c r="A560" s="5" t="s">
        <v>9990</v>
      </c>
      <c r="B560" s="5">
        <v>6.5</v>
      </c>
    </row>
    <row r="561" spans="1:2">
      <c r="A561" s="5" t="s">
        <v>11924</v>
      </c>
      <c r="B561" s="5">
        <v>6.1</v>
      </c>
    </row>
    <row r="562" spans="1:2">
      <c r="A562" s="5" t="s">
        <v>11924</v>
      </c>
      <c r="B562" s="5">
        <v>6</v>
      </c>
    </row>
    <row r="563" spans="1:2">
      <c r="A563" s="2" t="s">
        <v>10741</v>
      </c>
      <c r="B563" s="2">
        <v>6.3</v>
      </c>
    </row>
    <row r="564" spans="1:2">
      <c r="A564" s="2" t="s">
        <v>105</v>
      </c>
      <c r="B564" s="2">
        <v>8.3000000000000007</v>
      </c>
    </row>
    <row r="565" spans="1:2">
      <c r="A565" s="5" t="s">
        <v>105</v>
      </c>
      <c r="B565" s="5">
        <v>8.1999999999999993</v>
      </c>
    </row>
    <row r="566" spans="1:2">
      <c r="A566" s="2" t="s">
        <v>105</v>
      </c>
      <c r="B566" s="2">
        <v>8.1</v>
      </c>
    </row>
    <row r="567" spans="1:2">
      <c r="A567" s="2" t="s">
        <v>105</v>
      </c>
      <c r="B567" s="2">
        <v>8</v>
      </c>
    </row>
    <row r="568" spans="1:2">
      <c r="A568" s="5" t="s">
        <v>105</v>
      </c>
      <c r="B568" s="5">
        <v>7.9</v>
      </c>
    </row>
    <row r="569" spans="1:2">
      <c r="A569" s="2" t="s">
        <v>105</v>
      </c>
      <c r="B569" s="2">
        <v>7.8</v>
      </c>
    </row>
    <row r="570" spans="1:2">
      <c r="A570" s="2" t="s">
        <v>105</v>
      </c>
      <c r="B570" s="2">
        <v>7.5</v>
      </c>
    </row>
    <row r="571" spans="1:2">
      <c r="A571" s="2" t="s">
        <v>105</v>
      </c>
      <c r="B571" s="2">
        <v>7.4</v>
      </c>
    </row>
    <row r="572" spans="1:2">
      <c r="A572" s="2" t="s">
        <v>105</v>
      </c>
      <c r="B572" s="2">
        <v>7.3</v>
      </c>
    </row>
    <row r="573" spans="1:2">
      <c r="A573" s="2" t="s">
        <v>105</v>
      </c>
      <c r="B573" s="2">
        <v>7.3</v>
      </c>
    </row>
    <row r="574" spans="1:2">
      <c r="A574" s="5" t="s">
        <v>105</v>
      </c>
      <c r="B574" s="5">
        <v>7.1</v>
      </c>
    </row>
    <row r="575" spans="1:2">
      <c r="A575" s="5" t="s">
        <v>105</v>
      </c>
      <c r="B575" s="5">
        <v>6.9</v>
      </c>
    </row>
    <row r="576" spans="1:2">
      <c r="A576" s="2" t="s">
        <v>105</v>
      </c>
      <c r="B576" s="2">
        <v>6.7</v>
      </c>
    </row>
    <row r="577" spans="1:2">
      <c r="A577" s="2" t="s">
        <v>105</v>
      </c>
      <c r="B577" s="2">
        <v>6.6</v>
      </c>
    </row>
    <row r="578" spans="1:2">
      <c r="A578" s="2" t="s">
        <v>105</v>
      </c>
      <c r="B578" s="2">
        <v>6.6</v>
      </c>
    </row>
    <row r="579" spans="1:2">
      <c r="A579" s="5" t="s">
        <v>105</v>
      </c>
      <c r="B579" s="5">
        <v>6.5</v>
      </c>
    </row>
    <row r="580" spans="1:2">
      <c r="A580" s="2" t="s">
        <v>105</v>
      </c>
      <c r="B580" s="2">
        <v>6.4</v>
      </c>
    </row>
    <row r="581" spans="1:2">
      <c r="A581" s="5" t="s">
        <v>105</v>
      </c>
      <c r="B581" s="5">
        <v>6.4</v>
      </c>
    </row>
    <row r="582" spans="1:2">
      <c r="A582" s="2" t="s">
        <v>105</v>
      </c>
      <c r="B582" s="2">
        <v>5.9</v>
      </c>
    </row>
    <row r="583" spans="1:2">
      <c r="A583" s="2" t="s">
        <v>6638</v>
      </c>
      <c r="B583" s="2">
        <v>7</v>
      </c>
    </row>
    <row r="584" spans="1:2">
      <c r="A584" s="5" t="s">
        <v>9457</v>
      </c>
      <c r="B584" s="5">
        <v>6.5</v>
      </c>
    </row>
    <row r="585" spans="1:2">
      <c r="A585" s="2" t="s">
        <v>13549</v>
      </c>
      <c r="B585" s="2">
        <v>5.8</v>
      </c>
    </row>
    <row r="586" spans="1:2">
      <c r="A586" s="2" t="s">
        <v>16095</v>
      </c>
      <c r="B586" s="2">
        <v>4.7</v>
      </c>
    </row>
    <row r="587" spans="1:2">
      <c r="A587" s="5" t="s">
        <v>16095</v>
      </c>
      <c r="B587" s="5">
        <v>4.4000000000000004</v>
      </c>
    </row>
    <row r="588" spans="1:2">
      <c r="A588" s="5" t="s">
        <v>6045</v>
      </c>
      <c r="B588" s="5">
        <v>7</v>
      </c>
    </row>
    <row r="589" spans="1:2">
      <c r="A589" s="5" t="s">
        <v>6045</v>
      </c>
      <c r="B589" s="5">
        <v>7</v>
      </c>
    </row>
    <row r="590" spans="1:2">
      <c r="A590" s="2" t="s">
        <v>16006</v>
      </c>
      <c r="B590" s="2">
        <v>4.8</v>
      </c>
    </row>
    <row r="591" spans="1:2">
      <c r="A591" s="2" t="s">
        <v>9762</v>
      </c>
      <c r="B591" s="2">
        <v>6.5</v>
      </c>
    </row>
    <row r="592" spans="1:2">
      <c r="A592" s="2" t="s">
        <v>4440</v>
      </c>
      <c r="B592" s="2">
        <v>7.3</v>
      </c>
    </row>
    <row r="593" spans="1:2">
      <c r="A593" s="5" t="s">
        <v>4440</v>
      </c>
      <c r="B593" s="5">
        <v>6.2</v>
      </c>
    </row>
    <row r="594" spans="1:2">
      <c r="A594" s="5" t="s">
        <v>5300</v>
      </c>
      <c r="B594" s="5">
        <v>7.2</v>
      </c>
    </row>
    <row r="595" spans="1:2">
      <c r="A595" s="5" t="s">
        <v>15773</v>
      </c>
      <c r="B595" s="5">
        <v>5</v>
      </c>
    </row>
    <row r="596" spans="1:2">
      <c r="A596" s="5" t="s">
        <v>15773</v>
      </c>
      <c r="B596" s="5">
        <v>4.4000000000000004</v>
      </c>
    </row>
    <row r="597" spans="1:2">
      <c r="A597" s="2" t="s">
        <v>12658</v>
      </c>
      <c r="B597" s="2">
        <v>6</v>
      </c>
    </row>
    <row r="598" spans="1:2">
      <c r="A598" s="2" t="s">
        <v>3971</v>
      </c>
      <c r="B598" s="2">
        <v>7.4</v>
      </c>
    </row>
    <row r="599" spans="1:2">
      <c r="A599" s="2" t="s">
        <v>3971</v>
      </c>
      <c r="B599" s="2">
        <v>7</v>
      </c>
    </row>
    <row r="600" spans="1:2">
      <c r="A600" s="5" t="s">
        <v>3833</v>
      </c>
      <c r="B600" s="5">
        <v>7.4</v>
      </c>
    </row>
    <row r="601" spans="1:2">
      <c r="A601" s="2" t="s">
        <v>3833</v>
      </c>
      <c r="B601" s="2">
        <v>7</v>
      </c>
    </row>
    <row r="602" spans="1:2">
      <c r="A602" s="2" t="s">
        <v>3833</v>
      </c>
      <c r="B602" s="2">
        <v>6.4</v>
      </c>
    </row>
    <row r="603" spans="1:2">
      <c r="A603" s="5" t="s">
        <v>12762</v>
      </c>
      <c r="B603" s="5">
        <v>6</v>
      </c>
    </row>
    <row r="604" spans="1:2">
      <c r="A604" s="5" t="s">
        <v>12762</v>
      </c>
      <c r="B604" s="5">
        <v>4.5</v>
      </c>
    </row>
    <row r="605" spans="1:2">
      <c r="A605" s="2" t="s">
        <v>13049</v>
      </c>
      <c r="B605" s="2">
        <v>5.9</v>
      </c>
    </row>
    <row r="606" spans="1:2">
      <c r="A606" s="5" t="s">
        <v>13049</v>
      </c>
      <c r="B606" s="5">
        <v>5.2</v>
      </c>
    </row>
    <row r="607" spans="1:2">
      <c r="A607" s="2" t="s">
        <v>10677</v>
      </c>
      <c r="B607" s="2">
        <v>6.4</v>
      </c>
    </row>
    <row r="608" spans="1:2">
      <c r="A608" s="2" t="s">
        <v>1640</v>
      </c>
      <c r="B608" s="2">
        <v>7.9</v>
      </c>
    </row>
    <row r="609" spans="1:2">
      <c r="A609" s="5" t="s">
        <v>490</v>
      </c>
      <c r="B609" s="5">
        <v>8.3000000000000007</v>
      </c>
    </row>
    <row r="610" spans="1:2">
      <c r="A610" s="5" t="s">
        <v>490</v>
      </c>
      <c r="B610" s="5">
        <v>7.4</v>
      </c>
    </row>
    <row r="611" spans="1:2">
      <c r="A611" s="5" t="s">
        <v>490</v>
      </c>
      <c r="B611" s="5">
        <v>7</v>
      </c>
    </row>
    <row r="612" spans="1:2">
      <c r="A612" s="5" t="s">
        <v>490</v>
      </c>
      <c r="B612" s="5">
        <v>6.3</v>
      </c>
    </row>
    <row r="613" spans="1:2">
      <c r="A613" s="5" t="s">
        <v>490</v>
      </c>
      <c r="B613" s="5">
        <v>5.9</v>
      </c>
    </row>
    <row r="614" spans="1:2">
      <c r="A614" s="2" t="s">
        <v>14888</v>
      </c>
      <c r="B614" s="2">
        <v>5.4</v>
      </c>
    </row>
    <row r="615" spans="1:2">
      <c r="A615" s="2" t="s">
        <v>5007</v>
      </c>
      <c r="B615" s="2">
        <v>7.2</v>
      </c>
    </row>
    <row r="616" spans="1:2">
      <c r="A616" s="5" t="s">
        <v>5007</v>
      </c>
      <c r="B616" s="5">
        <v>6.9</v>
      </c>
    </row>
    <row r="617" spans="1:2">
      <c r="A617" s="5" t="s">
        <v>5007</v>
      </c>
      <c r="B617" s="5">
        <v>6.9</v>
      </c>
    </row>
    <row r="618" spans="1:2">
      <c r="A618" s="2" t="s">
        <v>5007</v>
      </c>
      <c r="B618" s="2">
        <v>6.6</v>
      </c>
    </row>
    <row r="619" spans="1:2">
      <c r="A619" s="5" t="s">
        <v>5007</v>
      </c>
      <c r="B619" s="5">
        <v>6.1</v>
      </c>
    </row>
    <row r="620" spans="1:2">
      <c r="A620" s="5" t="s">
        <v>7209</v>
      </c>
      <c r="B620" s="5">
        <v>6.9</v>
      </c>
    </row>
    <row r="621" spans="1:2">
      <c r="A621" s="2" t="s">
        <v>14929</v>
      </c>
      <c r="B621" s="2">
        <v>5.4</v>
      </c>
    </row>
    <row r="622" spans="1:2">
      <c r="A622" s="5" t="s">
        <v>10612</v>
      </c>
      <c r="B622" s="5">
        <v>6.4</v>
      </c>
    </row>
    <row r="623" spans="1:2">
      <c r="A623" s="2" t="s">
        <v>344</v>
      </c>
      <c r="B623" s="2">
        <v>8.5</v>
      </c>
    </row>
    <row r="624" spans="1:2">
      <c r="A624" s="2" t="s">
        <v>16809</v>
      </c>
      <c r="B624" s="2">
        <v>3.5</v>
      </c>
    </row>
    <row r="625" spans="1:2">
      <c r="A625" s="2" t="s">
        <v>7220</v>
      </c>
      <c r="B625" s="2">
        <v>6.9</v>
      </c>
    </row>
    <row r="626" spans="1:2">
      <c r="A626" s="5" t="s">
        <v>12137</v>
      </c>
      <c r="B626" s="5">
        <v>6.1</v>
      </c>
    </row>
    <row r="627" spans="1:2">
      <c r="A627" s="2" t="s">
        <v>13160</v>
      </c>
      <c r="B627" s="2">
        <v>5.9</v>
      </c>
    </row>
    <row r="628" spans="1:2">
      <c r="A628" s="5" t="s">
        <v>1584</v>
      </c>
      <c r="B628" s="5">
        <v>7.9</v>
      </c>
    </row>
    <row r="629" spans="1:2">
      <c r="A629" s="2" t="s">
        <v>4518</v>
      </c>
      <c r="B629" s="2">
        <v>7.3</v>
      </c>
    </row>
    <row r="630" spans="1:2">
      <c r="A630" s="5" t="s">
        <v>12669</v>
      </c>
      <c r="B630" s="5">
        <v>6</v>
      </c>
    </row>
    <row r="631" spans="1:2">
      <c r="A631" s="5" t="s">
        <v>10632</v>
      </c>
      <c r="B631" s="5">
        <v>6.4</v>
      </c>
    </row>
    <row r="632" spans="1:2">
      <c r="A632" s="2" t="s">
        <v>4052</v>
      </c>
      <c r="B632" s="2">
        <v>7.3</v>
      </c>
    </row>
    <row r="633" spans="1:2">
      <c r="A633" s="5" t="s">
        <v>4593</v>
      </c>
      <c r="B633" s="5">
        <v>7.3</v>
      </c>
    </row>
    <row r="634" spans="1:2">
      <c r="A634" s="5" t="s">
        <v>14582</v>
      </c>
      <c r="B634" s="5">
        <v>5.5</v>
      </c>
    </row>
    <row r="635" spans="1:2">
      <c r="A635" s="2" t="s">
        <v>5131</v>
      </c>
      <c r="B635" s="2">
        <v>7.2</v>
      </c>
    </row>
    <row r="636" spans="1:2">
      <c r="A636" s="5" t="s">
        <v>14274</v>
      </c>
      <c r="B636" s="5">
        <v>5.6</v>
      </c>
    </row>
    <row r="637" spans="1:2">
      <c r="A637" s="2" t="s">
        <v>7342</v>
      </c>
      <c r="B637" s="2">
        <v>6.8</v>
      </c>
    </row>
    <row r="638" spans="1:2">
      <c r="A638" s="2" t="s">
        <v>7342</v>
      </c>
      <c r="B638" s="2">
        <v>6.4</v>
      </c>
    </row>
    <row r="639" spans="1:2">
      <c r="A639" s="5" t="s">
        <v>11898</v>
      </c>
      <c r="B639" s="5">
        <v>6.1</v>
      </c>
    </row>
    <row r="640" spans="1:2">
      <c r="A640" s="5" t="s">
        <v>10664</v>
      </c>
      <c r="B640" s="5">
        <v>6.4</v>
      </c>
    </row>
    <row r="641" spans="1:2">
      <c r="A641" s="5" t="s">
        <v>13533</v>
      </c>
      <c r="B641" s="5">
        <v>5.8</v>
      </c>
    </row>
    <row r="642" spans="1:2">
      <c r="A642" s="2" t="s">
        <v>14369</v>
      </c>
      <c r="B642" s="2">
        <v>5.6</v>
      </c>
    </row>
    <row r="643" spans="1:2">
      <c r="A643" s="2" t="s">
        <v>726</v>
      </c>
      <c r="B643" s="2">
        <v>8.1999999999999993</v>
      </c>
    </row>
    <row r="644" spans="1:2">
      <c r="A644" s="5" t="s">
        <v>726</v>
      </c>
      <c r="B644" s="5">
        <v>8</v>
      </c>
    </row>
    <row r="645" spans="1:2">
      <c r="A645" s="2" t="s">
        <v>726</v>
      </c>
      <c r="B645" s="2">
        <v>7.6</v>
      </c>
    </row>
    <row r="646" spans="1:2">
      <c r="A646" s="5" t="s">
        <v>726</v>
      </c>
      <c r="B646" s="5">
        <v>7.6</v>
      </c>
    </row>
    <row r="647" spans="1:2">
      <c r="A647" s="2" t="s">
        <v>726</v>
      </c>
      <c r="B647" s="2">
        <v>7.3</v>
      </c>
    </row>
    <row r="648" spans="1:2">
      <c r="A648" s="5" t="s">
        <v>726</v>
      </c>
      <c r="B648" s="5">
        <v>7.2</v>
      </c>
    </row>
    <row r="649" spans="1:2">
      <c r="A649" s="5" t="s">
        <v>726</v>
      </c>
      <c r="B649" s="5">
        <v>7</v>
      </c>
    </row>
    <row r="650" spans="1:2">
      <c r="A650" s="2" t="s">
        <v>726</v>
      </c>
      <c r="B650" s="2">
        <v>6.6</v>
      </c>
    </row>
    <row r="651" spans="1:2">
      <c r="A651" s="2" t="s">
        <v>7482</v>
      </c>
      <c r="B651" s="2">
        <v>6.8</v>
      </c>
    </row>
    <row r="652" spans="1:2">
      <c r="A652" s="2" t="s">
        <v>7482</v>
      </c>
      <c r="B652" s="2">
        <v>4.5999999999999996</v>
      </c>
    </row>
    <row r="653" spans="1:2">
      <c r="A653" s="5" t="s">
        <v>8961</v>
      </c>
      <c r="B653" s="5">
        <v>6.6</v>
      </c>
    </row>
    <row r="654" spans="1:2">
      <c r="A654" s="5" t="s">
        <v>8961</v>
      </c>
      <c r="B654" s="5">
        <v>6.4</v>
      </c>
    </row>
    <row r="655" spans="1:2">
      <c r="A655" s="5" t="s">
        <v>8961</v>
      </c>
      <c r="B655" s="5">
        <v>5.8</v>
      </c>
    </row>
    <row r="656" spans="1:2">
      <c r="A656" s="2" t="s">
        <v>5834</v>
      </c>
      <c r="B656" s="2">
        <v>7.1</v>
      </c>
    </row>
    <row r="657" spans="1:2">
      <c r="A657" s="5" t="s">
        <v>5834</v>
      </c>
      <c r="B657" s="5">
        <v>5.5</v>
      </c>
    </row>
    <row r="658" spans="1:2">
      <c r="A658" s="2" t="s">
        <v>14795</v>
      </c>
      <c r="B658" s="2">
        <v>5.4</v>
      </c>
    </row>
    <row r="659" spans="1:2">
      <c r="A659" s="2" t="s">
        <v>16143</v>
      </c>
      <c r="B659" s="2">
        <v>4.7</v>
      </c>
    </row>
    <row r="660" spans="1:2">
      <c r="A660" s="5" t="s">
        <v>12238</v>
      </c>
      <c r="B660" s="5">
        <v>6.1</v>
      </c>
    </row>
    <row r="661" spans="1:2">
      <c r="A661" s="2" t="s">
        <v>6449</v>
      </c>
      <c r="B661" s="2">
        <v>7</v>
      </c>
    </row>
    <row r="662" spans="1:2">
      <c r="A662" s="5" t="s">
        <v>433</v>
      </c>
      <c r="B662" s="5">
        <v>8.4</v>
      </c>
    </row>
    <row r="663" spans="1:2">
      <c r="A663" s="2" t="s">
        <v>433</v>
      </c>
      <c r="B663" s="2">
        <v>8</v>
      </c>
    </row>
    <row r="664" spans="1:2">
      <c r="A664" s="5" t="s">
        <v>433</v>
      </c>
      <c r="B664" s="5">
        <v>7.9</v>
      </c>
    </row>
    <row r="665" spans="1:2">
      <c r="A665" s="2" t="s">
        <v>433</v>
      </c>
      <c r="B665" s="2">
        <v>7.5</v>
      </c>
    </row>
    <row r="666" spans="1:2">
      <c r="A666" s="5" t="s">
        <v>433</v>
      </c>
      <c r="B666" s="5">
        <v>7.3</v>
      </c>
    </row>
    <row r="667" spans="1:2">
      <c r="A667" s="2" t="s">
        <v>433</v>
      </c>
      <c r="B667" s="2">
        <v>5.8</v>
      </c>
    </row>
    <row r="668" spans="1:2">
      <c r="A668" s="5" t="s">
        <v>14353</v>
      </c>
      <c r="B668" s="5">
        <v>5.6</v>
      </c>
    </row>
    <row r="669" spans="1:2">
      <c r="A669" s="5" t="s">
        <v>8517</v>
      </c>
      <c r="B669" s="5">
        <v>6.7</v>
      </c>
    </row>
    <row r="670" spans="1:2">
      <c r="A670" s="2" t="s">
        <v>8517</v>
      </c>
      <c r="B670" s="2">
        <v>6.6</v>
      </c>
    </row>
    <row r="671" spans="1:2">
      <c r="A671" s="5" t="s">
        <v>8517</v>
      </c>
      <c r="B671" s="5">
        <v>6.2</v>
      </c>
    </row>
    <row r="672" spans="1:2">
      <c r="A672" s="5" t="s">
        <v>8517</v>
      </c>
      <c r="B672" s="5">
        <v>5.9</v>
      </c>
    </row>
    <row r="673" spans="1:2">
      <c r="A673" s="2" t="s">
        <v>14974</v>
      </c>
      <c r="B673" s="2">
        <v>5.4</v>
      </c>
    </row>
    <row r="674" spans="1:2">
      <c r="A674" s="5" t="s">
        <v>16948</v>
      </c>
      <c r="B674" s="5">
        <v>2.8</v>
      </c>
    </row>
    <row r="675" spans="1:2">
      <c r="A675" s="5" t="s">
        <v>13596</v>
      </c>
      <c r="B675" s="5">
        <v>5.8</v>
      </c>
    </row>
    <row r="676" spans="1:2">
      <c r="A676" s="5" t="s">
        <v>7199</v>
      </c>
      <c r="B676" s="5">
        <v>6.9</v>
      </c>
    </row>
    <row r="677" spans="1:2">
      <c r="A677" s="2" t="s">
        <v>11573</v>
      </c>
      <c r="B677" s="2">
        <v>6.2</v>
      </c>
    </row>
    <row r="678" spans="1:2">
      <c r="A678" s="5" t="s">
        <v>13637</v>
      </c>
      <c r="B678" s="5">
        <v>5.8</v>
      </c>
    </row>
    <row r="679" spans="1:2">
      <c r="A679" s="5" t="s">
        <v>2320</v>
      </c>
      <c r="B679" s="5">
        <v>7.7</v>
      </c>
    </row>
    <row r="680" spans="1:2">
      <c r="A680" s="5" t="s">
        <v>2320</v>
      </c>
      <c r="B680" s="5">
        <v>7.6</v>
      </c>
    </row>
    <row r="681" spans="1:2">
      <c r="A681" s="2" t="s">
        <v>2320</v>
      </c>
      <c r="B681" s="2">
        <v>7</v>
      </c>
    </row>
    <row r="682" spans="1:2">
      <c r="A682" s="2" t="s">
        <v>2320</v>
      </c>
      <c r="B682" s="2">
        <v>6.9</v>
      </c>
    </row>
    <row r="683" spans="1:2">
      <c r="A683" s="2" t="s">
        <v>2320</v>
      </c>
      <c r="B683" s="2">
        <v>6.8</v>
      </c>
    </row>
    <row r="684" spans="1:2">
      <c r="A684" s="2" t="s">
        <v>2320</v>
      </c>
      <c r="B684" s="2">
        <v>5.7</v>
      </c>
    </row>
    <row r="685" spans="1:2">
      <c r="A685" s="2" t="s">
        <v>2320</v>
      </c>
      <c r="B685" s="2">
        <v>5.7</v>
      </c>
    </row>
    <row r="686" spans="1:2">
      <c r="A686" s="5" t="s">
        <v>7976</v>
      </c>
      <c r="B686" s="5">
        <v>6.7</v>
      </c>
    </row>
    <row r="687" spans="1:2">
      <c r="A687" s="2" t="s">
        <v>7976</v>
      </c>
      <c r="B687" s="2">
        <v>6.6</v>
      </c>
    </row>
    <row r="688" spans="1:2">
      <c r="A688" s="5" t="s">
        <v>7976</v>
      </c>
      <c r="B688" s="5">
        <v>6.4</v>
      </c>
    </row>
    <row r="689" spans="1:2">
      <c r="A689" s="2" t="s">
        <v>7976</v>
      </c>
      <c r="B689" s="2">
        <v>6.3</v>
      </c>
    </row>
    <row r="690" spans="1:2">
      <c r="A690" s="2" t="s">
        <v>12744</v>
      </c>
      <c r="B690" s="2">
        <v>6</v>
      </c>
    </row>
    <row r="691" spans="1:2">
      <c r="A691" s="5" t="s">
        <v>8928</v>
      </c>
      <c r="B691" s="5">
        <v>6.6</v>
      </c>
    </row>
    <row r="692" spans="1:2">
      <c r="A692" s="2" t="s">
        <v>2193</v>
      </c>
      <c r="B692" s="2">
        <v>7.7</v>
      </c>
    </row>
    <row r="693" spans="1:2">
      <c r="A693" s="2" t="s">
        <v>2193</v>
      </c>
      <c r="B693" s="2">
        <v>7.5</v>
      </c>
    </row>
    <row r="694" spans="1:2">
      <c r="A694" s="2" t="s">
        <v>2193</v>
      </c>
      <c r="B694" s="2">
        <v>6.8</v>
      </c>
    </row>
    <row r="695" spans="1:2">
      <c r="A695" s="5" t="s">
        <v>2193</v>
      </c>
      <c r="B695" s="5">
        <v>6.8</v>
      </c>
    </row>
    <row r="696" spans="1:2">
      <c r="A696" s="2" t="s">
        <v>2193</v>
      </c>
      <c r="B696" s="2">
        <v>6.5</v>
      </c>
    </row>
    <row r="697" spans="1:2">
      <c r="A697" s="5" t="s">
        <v>3663</v>
      </c>
      <c r="B697" s="5">
        <v>7.4</v>
      </c>
    </row>
    <row r="698" spans="1:2">
      <c r="A698" s="2" t="s">
        <v>3663</v>
      </c>
      <c r="B698" s="2">
        <v>6.6</v>
      </c>
    </row>
    <row r="699" spans="1:2">
      <c r="A699" s="2" t="s">
        <v>3663</v>
      </c>
      <c r="B699" s="2">
        <v>6.4</v>
      </c>
    </row>
    <row r="700" spans="1:2">
      <c r="A700" s="2" t="s">
        <v>3663</v>
      </c>
      <c r="B700" s="2">
        <v>6.2</v>
      </c>
    </row>
    <row r="701" spans="1:2">
      <c r="A701" s="5" t="s">
        <v>6629</v>
      </c>
      <c r="B701" s="5">
        <v>7</v>
      </c>
    </row>
    <row r="702" spans="1:2">
      <c r="A702" s="2" t="s">
        <v>15791</v>
      </c>
      <c r="B702" s="2">
        <v>5</v>
      </c>
    </row>
    <row r="703" spans="1:2">
      <c r="A703" s="2" t="s">
        <v>7183</v>
      </c>
      <c r="B703" s="2">
        <v>6.9</v>
      </c>
    </row>
    <row r="704" spans="1:2">
      <c r="A704" s="2" t="s">
        <v>129</v>
      </c>
      <c r="B704" s="2">
        <v>8.8000000000000007</v>
      </c>
    </row>
    <row r="705" spans="1:2">
      <c r="A705" s="2" t="s">
        <v>129</v>
      </c>
      <c r="B705" s="2">
        <v>8.6</v>
      </c>
    </row>
    <row r="706" spans="1:2">
      <c r="A706" s="5" t="s">
        <v>129</v>
      </c>
      <c r="B706" s="5">
        <v>8.1</v>
      </c>
    </row>
    <row r="707" spans="1:2">
      <c r="A707" s="5" t="s">
        <v>129</v>
      </c>
      <c r="B707" s="5">
        <v>7.8</v>
      </c>
    </row>
    <row r="708" spans="1:2">
      <c r="A708" s="2" t="s">
        <v>129</v>
      </c>
      <c r="B708" s="2">
        <v>7.8</v>
      </c>
    </row>
    <row r="709" spans="1:2">
      <c r="A709" s="5" t="s">
        <v>129</v>
      </c>
      <c r="B709" s="5">
        <v>7.8</v>
      </c>
    </row>
    <row r="710" spans="1:2">
      <c r="A710" s="2" t="s">
        <v>129</v>
      </c>
      <c r="B710" s="2">
        <v>7.7</v>
      </c>
    </row>
    <row r="711" spans="1:2">
      <c r="A711" s="2" t="s">
        <v>129</v>
      </c>
      <c r="B711" s="2">
        <v>7.7</v>
      </c>
    </row>
    <row r="712" spans="1:2">
      <c r="A712" s="2" t="s">
        <v>129</v>
      </c>
      <c r="B712" s="2">
        <v>6.8</v>
      </c>
    </row>
    <row r="713" spans="1:2">
      <c r="A713" s="2" t="s">
        <v>129</v>
      </c>
      <c r="B713" s="2">
        <v>6.4</v>
      </c>
    </row>
    <row r="714" spans="1:2">
      <c r="A714" s="2" t="s">
        <v>5476</v>
      </c>
      <c r="B714" s="2">
        <v>7.1</v>
      </c>
    </row>
    <row r="715" spans="1:2">
      <c r="A715" s="2" t="s">
        <v>5476</v>
      </c>
      <c r="B715" s="2">
        <v>6.8</v>
      </c>
    </row>
    <row r="716" spans="1:2">
      <c r="A716" s="2" t="s">
        <v>5476</v>
      </c>
      <c r="B716" s="2">
        <v>6.3</v>
      </c>
    </row>
    <row r="717" spans="1:2">
      <c r="A717" s="2" t="s">
        <v>5476</v>
      </c>
      <c r="B717" s="2">
        <v>6.2</v>
      </c>
    </row>
    <row r="718" spans="1:2">
      <c r="A718" s="5" t="s">
        <v>15451</v>
      </c>
      <c r="B718" s="5">
        <v>5.2</v>
      </c>
    </row>
    <row r="719" spans="1:2">
      <c r="A719" s="5" t="s">
        <v>3567</v>
      </c>
      <c r="B719" s="5">
        <v>7.5</v>
      </c>
    </row>
    <row r="720" spans="1:2">
      <c r="A720" s="5" t="s">
        <v>3567</v>
      </c>
      <c r="B720" s="5">
        <v>7</v>
      </c>
    </row>
    <row r="721" spans="1:2">
      <c r="A721" s="2" t="s">
        <v>3567</v>
      </c>
      <c r="B721" s="2">
        <v>6.9</v>
      </c>
    </row>
    <row r="722" spans="1:2">
      <c r="A722" s="2" t="s">
        <v>3567</v>
      </c>
      <c r="B722" s="2">
        <v>6.9</v>
      </c>
    </row>
    <row r="723" spans="1:2">
      <c r="A723" s="5" t="s">
        <v>3567</v>
      </c>
      <c r="B723" s="5">
        <v>6.1</v>
      </c>
    </row>
    <row r="724" spans="1:2">
      <c r="A724" s="2" t="s">
        <v>3567</v>
      </c>
      <c r="B724" s="2">
        <v>5.6</v>
      </c>
    </row>
    <row r="725" spans="1:2">
      <c r="A725" s="5" t="s">
        <v>13608</v>
      </c>
      <c r="B725" s="5">
        <v>5.8</v>
      </c>
    </row>
    <row r="726" spans="1:2">
      <c r="A726" s="5" t="s">
        <v>9928</v>
      </c>
      <c r="B726" s="5">
        <v>6.5</v>
      </c>
    </row>
    <row r="727" spans="1:2">
      <c r="A727" s="5" t="s">
        <v>16561</v>
      </c>
      <c r="B727" s="5">
        <v>4.0999999999999996</v>
      </c>
    </row>
    <row r="728" spans="1:2">
      <c r="A728" s="2" t="s">
        <v>6437</v>
      </c>
      <c r="B728" s="2">
        <v>7</v>
      </c>
    </row>
    <row r="729" spans="1:2">
      <c r="A729" s="5" t="s">
        <v>6437</v>
      </c>
      <c r="B729" s="5">
        <v>6.7</v>
      </c>
    </row>
    <row r="730" spans="1:2">
      <c r="A730" s="5" t="s">
        <v>6437</v>
      </c>
      <c r="B730" s="5">
        <v>6.6</v>
      </c>
    </row>
    <row r="731" spans="1:2">
      <c r="A731" s="2" t="s">
        <v>6437</v>
      </c>
      <c r="B731" s="2">
        <v>6.5</v>
      </c>
    </row>
    <row r="732" spans="1:2">
      <c r="A732" s="5" t="s">
        <v>6437</v>
      </c>
      <c r="B732" s="5">
        <v>5.5</v>
      </c>
    </row>
    <row r="733" spans="1:2">
      <c r="A733" s="5" t="s">
        <v>418</v>
      </c>
      <c r="B733" s="5">
        <v>8.4</v>
      </c>
    </row>
    <row r="734" spans="1:2">
      <c r="A734" s="5" t="s">
        <v>418</v>
      </c>
      <c r="B734" s="5">
        <v>8.1999999999999993</v>
      </c>
    </row>
    <row r="735" spans="1:2">
      <c r="A735" s="5" t="s">
        <v>418</v>
      </c>
      <c r="B735" s="5">
        <v>8</v>
      </c>
    </row>
    <row r="736" spans="1:2">
      <c r="A736" s="5" t="s">
        <v>418</v>
      </c>
      <c r="B736" s="5">
        <v>7.4</v>
      </c>
    </row>
    <row r="737" spans="1:2">
      <c r="A737" s="2" t="s">
        <v>1208</v>
      </c>
      <c r="B737" s="2">
        <v>8</v>
      </c>
    </row>
    <row r="738" spans="1:2">
      <c r="A738" s="2" t="s">
        <v>1208</v>
      </c>
      <c r="B738" s="2">
        <v>8</v>
      </c>
    </row>
    <row r="739" spans="1:2">
      <c r="A739" s="5" t="s">
        <v>1208</v>
      </c>
      <c r="B739" s="5">
        <v>6.6</v>
      </c>
    </row>
    <row r="740" spans="1:2">
      <c r="A740" s="5" t="s">
        <v>4102</v>
      </c>
      <c r="B740" s="5">
        <v>7.3</v>
      </c>
    </row>
    <row r="741" spans="1:2">
      <c r="A741" s="2" t="s">
        <v>4102</v>
      </c>
      <c r="B741" s="2">
        <v>6.8</v>
      </c>
    </row>
    <row r="742" spans="1:2">
      <c r="A742" s="2" t="s">
        <v>14140</v>
      </c>
      <c r="B742" s="2">
        <v>5.6</v>
      </c>
    </row>
    <row r="743" spans="1:2">
      <c r="A743" s="2" t="s">
        <v>14140</v>
      </c>
      <c r="B743" s="2">
        <v>4.4000000000000004</v>
      </c>
    </row>
    <row r="744" spans="1:2">
      <c r="A744" s="5" t="s">
        <v>11413</v>
      </c>
      <c r="B744" s="5">
        <v>6.2</v>
      </c>
    </row>
    <row r="745" spans="1:2">
      <c r="A745" s="2" t="s">
        <v>14920</v>
      </c>
      <c r="B745" s="2">
        <v>5.4</v>
      </c>
    </row>
    <row r="746" spans="1:2">
      <c r="A746" s="5" t="s">
        <v>11202</v>
      </c>
      <c r="B746" s="5">
        <v>6.3</v>
      </c>
    </row>
    <row r="747" spans="1:2">
      <c r="A747" s="2" t="s">
        <v>14612</v>
      </c>
      <c r="B747" s="2">
        <v>5.5</v>
      </c>
    </row>
    <row r="748" spans="1:2">
      <c r="A748" s="5" t="s">
        <v>1559</v>
      </c>
      <c r="B748" s="5">
        <v>7.9</v>
      </c>
    </row>
    <row r="749" spans="1:2">
      <c r="A749" s="2" t="s">
        <v>1559</v>
      </c>
      <c r="B749" s="2">
        <v>7.8</v>
      </c>
    </row>
    <row r="750" spans="1:2">
      <c r="A750" s="2" t="s">
        <v>1559</v>
      </c>
      <c r="B750" s="2">
        <v>7.3</v>
      </c>
    </row>
    <row r="751" spans="1:2">
      <c r="A751" s="2" t="s">
        <v>1559</v>
      </c>
      <c r="B751" s="2">
        <v>7.1</v>
      </c>
    </row>
    <row r="752" spans="1:2">
      <c r="A752" s="5" t="s">
        <v>1559</v>
      </c>
      <c r="B752" s="5">
        <v>6.8</v>
      </c>
    </row>
    <row r="753" spans="1:2">
      <c r="A753" s="5" t="s">
        <v>1559</v>
      </c>
      <c r="B753" s="5">
        <v>6.7</v>
      </c>
    </row>
    <row r="754" spans="1:2">
      <c r="A754" s="5" t="s">
        <v>1559</v>
      </c>
      <c r="B754" s="5">
        <v>6.6</v>
      </c>
    </row>
    <row r="755" spans="1:2">
      <c r="A755" s="2" t="s">
        <v>12108</v>
      </c>
      <c r="B755" s="2">
        <v>6.1</v>
      </c>
    </row>
    <row r="756" spans="1:2">
      <c r="A756" s="5" t="s">
        <v>9566</v>
      </c>
      <c r="B756" s="5">
        <v>6.5</v>
      </c>
    </row>
    <row r="757" spans="1:2">
      <c r="A757" s="5" t="s">
        <v>9566</v>
      </c>
      <c r="B757" s="5">
        <v>6.2</v>
      </c>
    </row>
    <row r="758" spans="1:2">
      <c r="A758" s="2" t="s">
        <v>9566</v>
      </c>
      <c r="B758" s="2">
        <v>5.6</v>
      </c>
    </row>
    <row r="759" spans="1:2">
      <c r="A759" s="5" t="s">
        <v>9566</v>
      </c>
      <c r="B759" s="5">
        <v>5.6</v>
      </c>
    </row>
    <row r="760" spans="1:2">
      <c r="A760" s="5" t="s">
        <v>9566</v>
      </c>
      <c r="B760" s="5">
        <v>5.2</v>
      </c>
    </row>
    <row r="761" spans="1:2">
      <c r="A761" s="2" t="s">
        <v>9566</v>
      </c>
      <c r="B761" s="2">
        <v>4</v>
      </c>
    </row>
    <row r="762" spans="1:2">
      <c r="A762" s="5" t="s">
        <v>14616</v>
      </c>
      <c r="B762" s="5">
        <v>5.5</v>
      </c>
    </row>
    <row r="763" spans="1:2">
      <c r="A763" s="5" t="s">
        <v>14616</v>
      </c>
      <c r="B763" s="5">
        <v>5.4</v>
      </c>
    </row>
    <row r="764" spans="1:2">
      <c r="A764" s="5" t="s">
        <v>7234</v>
      </c>
      <c r="B764" s="5">
        <v>6.9</v>
      </c>
    </row>
    <row r="765" spans="1:2">
      <c r="A765" s="2" t="s">
        <v>12849</v>
      </c>
      <c r="B765" s="2">
        <v>5.9</v>
      </c>
    </row>
    <row r="766" spans="1:2">
      <c r="A766" s="2" t="s">
        <v>12849</v>
      </c>
      <c r="B766" s="2">
        <v>4.8</v>
      </c>
    </row>
    <row r="767" spans="1:2">
      <c r="A767" s="5" t="s">
        <v>12849</v>
      </c>
      <c r="B767" s="5">
        <v>4.8</v>
      </c>
    </row>
    <row r="768" spans="1:2">
      <c r="A768" s="5" t="s">
        <v>5093</v>
      </c>
      <c r="B768" s="5">
        <v>7.2</v>
      </c>
    </row>
    <row r="769" spans="1:2">
      <c r="A769" s="5" t="s">
        <v>6591</v>
      </c>
      <c r="B769" s="5">
        <v>7</v>
      </c>
    </row>
    <row r="770" spans="1:2">
      <c r="A770" s="2" t="s">
        <v>3622</v>
      </c>
      <c r="B770" s="2">
        <v>7.4</v>
      </c>
    </row>
    <row r="771" spans="1:2">
      <c r="A771" s="2" t="s">
        <v>1016</v>
      </c>
      <c r="B771" s="2">
        <v>8.1</v>
      </c>
    </row>
    <row r="772" spans="1:2">
      <c r="A772" s="5" t="s">
        <v>5995</v>
      </c>
      <c r="B772" s="5">
        <v>7.1</v>
      </c>
    </row>
    <row r="773" spans="1:2">
      <c r="A773" s="5" t="s">
        <v>5995</v>
      </c>
      <c r="B773" s="5">
        <v>6.6</v>
      </c>
    </row>
    <row r="774" spans="1:2">
      <c r="A774" s="5" t="s">
        <v>5995</v>
      </c>
      <c r="B774" s="5">
        <v>4.9000000000000004</v>
      </c>
    </row>
    <row r="775" spans="1:2">
      <c r="A775" s="5" t="s">
        <v>9412</v>
      </c>
      <c r="B775" s="5">
        <v>6.5</v>
      </c>
    </row>
    <row r="776" spans="1:2">
      <c r="A776" s="2" t="s">
        <v>5647</v>
      </c>
      <c r="B776" s="2">
        <v>7.1</v>
      </c>
    </row>
    <row r="777" spans="1:2">
      <c r="A777" s="5" t="s">
        <v>5647</v>
      </c>
      <c r="B777" s="5">
        <v>6.7</v>
      </c>
    </row>
    <row r="778" spans="1:2">
      <c r="A778" s="5" t="s">
        <v>5647</v>
      </c>
      <c r="B778" s="5">
        <v>6.5</v>
      </c>
    </row>
    <row r="779" spans="1:2">
      <c r="A779" s="5" t="s">
        <v>5647</v>
      </c>
      <c r="B779" s="5">
        <v>6.4</v>
      </c>
    </row>
    <row r="780" spans="1:2">
      <c r="A780" s="2" t="s">
        <v>6933</v>
      </c>
      <c r="B780" s="2">
        <v>6.9</v>
      </c>
    </row>
    <row r="781" spans="1:2">
      <c r="A781" s="5" t="s">
        <v>6933</v>
      </c>
      <c r="B781" s="5">
        <v>5</v>
      </c>
    </row>
    <row r="782" spans="1:2">
      <c r="A782" s="2" t="s">
        <v>9932</v>
      </c>
      <c r="B782" s="2">
        <v>6.5</v>
      </c>
    </row>
    <row r="783" spans="1:2">
      <c r="A783" s="5" t="s">
        <v>3139</v>
      </c>
      <c r="B783" s="5">
        <v>7.5</v>
      </c>
    </row>
    <row r="784" spans="1:2">
      <c r="A784" s="5" t="s">
        <v>3139</v>
      </c>
      <c r="B784" s="5">
        <v>7.5</v>
      </c>
    </row>
    <row r="785" spans="1:2">
      <c r="A785" s="2" t="s">
        <v>3139</v>
      </c>
      <c r="B785" s="2">
        <v>6.6</v>
      </c>
    </row>
    <row r="786" spans="1:2">
      <c r="A786" s="2" t="s">
        <v>7576</v>
      </c>
      <c r="B786" s="2">
        <v>6.8</v>
      </c>
    </row>
    <row r="787" spans="1:2">
      <c r="A787" s="2" t="s">
        <v>7576</v>
      </c>
      <c r="B787" s="2">
        <v>5.5</v>
      </c>
    </row>
    <row r="788" spans="1:2">
      <c r="A788" s="5" t="s">
        <v>7576</v>
      </c>
      <c r="B788" s="5">
        <v>5.0999999999999996</v>
      </c>
    </row>
    <row r="789" spans="1:2">
      <c r="A789" s="5" t="s">
        <v>7576</v>
      </c>
      <c r="B789" s="5">
        <v>4.5999999999999996</v>
      </c>
    </row>
    <row r="790" spans="1:2">
      <c r="A790" s="5" t="s">
        <v>7576</v>
      </c>
      <c r="B790" s="5">
        <v>4.3</v>
      </c>
    </row>
    <row r="791" spans="1:2">
      <c r="A791" s="2" t="s">
        <v>11686</v>
      </c>
      <c r="B791" s="2">
        <v>6.2</v>
      </c>
    </row>
    <row r="792" spans="1:2">
      <c r="A792" s="5" t="s">
        <v>11686</v>
      </c>
      <c r="B792" s="5">
        <v>5.9</v>
      </c>
    </row>
    <row r="793" spans="1:2">
      <c r="A793" s="2" t="s">
        <v>613</v>
      </c>
      <c r="B793" s="2">
        <v>8.1999999999999993</v>
      </c>
    </row>
    <row r="794" spans="1:2">
      <c r="A794" s="5" t="s">
        <v>613</v>
      </c>
      <c r="B794" s="5">
        <v>7.9</v>
      </c>
    </row>
    <row r="795" spans="1:2">
      <c r="A795" s="2" t="s">
        <v>613</v>
      </c>
      <c r="B795" s="2">
        <v>7.2</v>
      </c>
    </row>
    <row r="796" spans="1:2">
      <c r="A796" s="2" t="s">
        <v>10559</v>
      </c>
      <c r="B796" s="2">
        <v>6.4</v>
      </c>
    </row>
    <row r="797" spans="1:2">
      <c r="A797" s="5" t="s">
        <v>4217</v>
      </c>
      <c r="B797" s="5">
        <v>7.3</v>
      </c>
    </row>
    <row r="798" spans="1:2">
      <c r="A798" s="5" t="s">
        <v>4217</v>
      </c>
      <c r="B798" s="5">
        <v>6.7</v>
      </c>
    </row>
    <row r="799" spans="1:2">
      <c r="A799" s="2" t="s">
        <v>4217</v>
      </c>
      <c r="B799" s="2">
        <v>6.1</v>
      </c>
    </row>
    <row r="800" spans="1:2">
      <c r="A800" s="5" t="s">
        <v>4217</v>
      </c>
      <c r="B800" s="5">
        <v>5</v>
      </c>
    </row>
    <row r="801" spans="1:2">
      <c r="A801" s="5" t="s">
        <v>9198</v>
      </c>
      <c r="B801" s="5">
        <v>6.6</v>
      </c>
    </row>
    <row r="802" spans="1:2">
      <c r="A802" s="2" t="s">
        <v>16245</v>
      </c>
      <c r="B802" s="2">
        <v>4.5999999999999996</v>
      </c>
    </row>
    <row r="803" spans="1:2">
      <c r="A803" s="2" t="s">
        <v>5250</v>
      </c>
      <c r="B803" s="2">
        <v>7.2</v>
      </c>
    </row>
    <row r="804" spans="1:2">
      <c r="A804" s="5" t="s">
        <v>12853</v>
      </c>
      <c r="B804" s="5">
        <v>5.9</v>
      </c>
    </row>
    <row r="805" spans="1:2">
      <c r="A805" s="5" t="s">
        <v>703</v>
      </c>
      <c r="B805" s="5">
        <v>8.1999999999999993</v>
      </c>
    </row>
    <row r="806" spans="1:2">
      <c r="A806" s="5" t="s">
        <v>703</v>
      </c>
      <c r="B806" s="5">
        <v>8.1</v>
      </c>
    </row>
    <row r="807" spans="1:2">
      <c r="A807" s="5" t="s">
        <v>703</v>
      </c>
      <c r="B807" s="5">
        <v>7.6</v>
      </c>
    </row>
    <row r="808" spans="1:2">
      <c r="A808" s="5" t="s">
        <v>13104</v>
      </c>
      <c r="B808" s="5">
        <v>5.9</v>
      </c>
    </row>
    <row r="809" spans="1:2">
      <c r="A809" s="5" t="s">
        <v>13104</v>
      </c>
      <c r="B809" s="5">
        <v>5.8</v>
      </c>
    </row>
    <row r="810" spans="1:2">
      <c r="A810" s="5" t="s">
        <v>13104</v>
      </c>
      <c r="B810" s="5">
        <v>4.8</v>
      </c>
    </row>
    <row r="811" spans="1:2">
      <c r="A811" s="5" t="s">
        <v>6474</v>
      </c>
      <c r="B811" s="5">
        <v>7</v>
      </c>
    </row>
    <row r="812" spans="1:2">
      <c r="A812" s="2" t="s">
        <v>6474</v>
      </c>
      <c r="B812" s="2">
        <v>6.4</v>
      </c>
    </row>
    <row r="813" spans="1:2">
      <c r="A813" s="5" t="s">
        <v>6474</v>
      </c>
      <c r="B813" s="5">
        <v>6.4</v>
      </c>
    </row>
    <row r="814" spans="1:2">
      <c r="A814" s="2" t="s">
        <v>6474</v>
      </c>
      <c r="B814" s="2">
        <v>6</v>
      </c>
    </row>
    <row r="815" spans="1:2">
      <c r="A815" s="5" t="s">
        <v>6474</v>
      </c>
      <c r="B815" s="5">
        <v>5.9</v>
      </c>
    </row>
    <row r="816" spans="1:2">
      <c r="A816" s="5" t="s">
        <v>6474</v>
      </c>
      <c r="B816" s="5">
        <v>5.6</v>
      </c>
    </row>
    <row r="817" spans="1:2">
      <c r="A817" s="2" t="s">
        <v>6474</v>
      </c>
      <c r="B817" s="2">
        <v>5.5</v>
      </c>
    </row>
    <row r="818" spans="1:2">
      <c r="A818" s="2" t="s">
        <v>6474</v>
      </c>
      <c r="B818" s="2">
        <v>5.4</v>
      </c>
    </row>
    <row r="819" spans="1:2">
      <c r="A819" s="5" t="s">
        <v>6474</v>
      </c>
      <c r="B819" s="5">
        <v>3.4</v>
      </c>
    </row>
    <row r="820" spans="1:2">
      <c r="A820" s="2" t="s">
        <v>9127</v>
      </c>
      <c r="B820" s="2">
        <v>6.6</v>
      </c>
    </row>
    <row r="821" spans="1:2">
      <c r="A821" s="2" t="s">
        <v>9127</v>
      </c>
      <c r="B821" s="2">
        <v>6.6</v>
      </c>
    </row>
    <row r="822" spans="1:2">
      <c r="A822" s="2" t="s">
        <v>2472</v>
      </c>
      <c r="B822" s="2">
        <v>7.7</v>
      </c>
    </row>
    <row r="823" spans="1:2">
      <c r="A823" s="5" t="s">
        <v>1453</v>
      </c>
      <c r="B823" s="5">
        <v>7.6</v>
      </c>
    </row>
    <row r="824" spans="1:2">
      <c r="A824" s="5" t="s">
        <v>1453</v>
      </c>
      <c r="B824" s="5">
        <v>7.3</v>
      </c>
    </row>
    <row r="825" spans="1:2">
      <c r="A825" s="2" t="s">
        <v>16630</v>
      </c>
      <c r="B825" s="2">
        <v>4.0999999999999996</v>
      </c>
    </row>
    <row r="826" spans="1:2">
      <c r="A826" s="2" t="s">
        <v>4005</v>
      </c>
      <c r="B826" s="2">
        <v>7.4</v>
      </c>
    </row>
    <row r="827" spans="1:2">
      <c r="A827" s="5" t="s">
        <v>4005</v>
      </c>
      <c r="B827" s="5">
        <v>7.3</v>
      </c>
    </row>
    <row r="828" spans="1:2">
      <c r="A828" s="2" t="s">
        <v>9882</v>
      </c>
      <c r="B828" s="2">
        <v>6.5</v>
      </c>
    </row>
    <row r="829" spans="1:2">
      <c r="A829" s="2" t="s">
        <v>16557</v>
      </c>
      <c r="B829" s="2">
        <v>4.0999999999999996</v>
      </c>
    </row>
    <row r="830" spans="1:2">
      <c r="A830" s="5" t="s">
        <v>15190</v>
      </c>
      <c r="B830" s="5">
        <v>5.3</v>
      </c>
    </row>
    <row r="831" spans="1:2">
      <c r="A831" s="2" t="s">
        <v>739</v>
      </c>
      <c r="B831" s="2">
        <v>7.5</v>
      </c>
    </row>
    <row r="832" spans="1:2">
      <c r="A832" s="5" t="s">
        <v>739</v>
      </c>
      <c r="B832" s="5">
        <v>7.5</v>
      </c>
    </row>
    <row r="833" spans="1:2">
      <c r="A833" s="2" t="s">
        <v>15914</v>
      </c>
      <c r="B833" s="2">
        <v>4.9000000000000004</v>
      </c>
    </row>
    <row r="834" spans="1:2">
      <c r="A834" s="5" t="s">
        <v>16100</v>
      </c>
      <c r="B834" s="5">
        <v>4.7</v>
      </c>
    </row>
    <row r="835" spans="1:2">
      <c r="A835" s="5" t="s">
        <v>11153</v>
      </c>
      <c r="B835" s="5">
        <v>6.3</v>
      </c>
    </row>
    <row r="836" spans="1:2">
      <c r="A836" s="2" t="s">
        <v>15680</v>
      </c>
      <c r="B836" s="2">
        <v>5.0999999999999996</v>
      </c>
    </row>
    <row r="837" spans="1:2">
      <c r="A837" s="2" t="s">
        <v>15624</v>
      </c>
      <c r="B837" s="2">
        <v>5.0999999999999996</v>
      </c>
    </row>
    <row r="838" spans="1:2">
      <c r="A838" s="2" t="s">
        <v>16264</v>
      </c>
      <c r="B838" s="2">
        <v>4.5999999999999996</v>
      </c>
    </row>
    <row r="839" spans="1:2">
      <c r="A839" s="5" t="s">
        <v>16264</v>
      </c>
      <c r="B839" s="5">
        <v>4</v>
      </c>
    </row>
    <row r="840" spans="1:2">
      <c r="A840" s="5" t="s">
        <v>9436</v>
      </c>
      <c r="B840" s="5">
        <v>6.5</v>
      </c>
    </row>
    <row r="841" spans="1:2">
      <c r="A841" s="2" t="s">
        <v>9436</v>
      </c>
      <c r="B841" s="2">
        <v>6.5</v>
      </c>
    </row>
    <row r="842" spans="1:2">
      <c r="A842" s="2" t="s">
        <v>9436</v>
      </c>
      <c r="B842" s="2">
        <v>5.5</v>
      </c>
    </row>
    <row r="843" spans="1:2">
      <c r="A843" s="2" t="s">
        <v>15446</v>
      </c>
      <c r="B843" s="2">
        <v>5.2</v>
      </c>
    </row>
    <row r="844" spans="1:2">
      <c r="A844" s="2" t="s">
        <v>4466</v>
      </c>
      <c r="B844" s="2">
        <v>7.3</v>
      </c>
    </row>
    <row r="845" spans="1:2">
      <c r="A845" s="2" t="s">
        <v>4466</v>
      </c>
      <c r="B845" s="2">
        <v>7.1</v>
      </c>
    </row>
    <row r="846" spans="1:2">
      <c r="A846" s="2" t="s">
        <v>4466</v>
      </c>
      <c r="B846" s="2">
        <v>6.6</v>
      </c>
    </row>
    <row r="847" spans="1:2">
      <c r="A847" s="2" t="s">
        <v>9995</v>
      </c>
      <c r="B847" s="2">
        <v>6.5</v>
      </c>
    </row>
    <row r="848" spans="1:2">
      <c r="A848" s="2" t="s">
        <v>1384</v>
      </c>
      <c r="B848" s="2">
        <v>7.9</v>
      </c>
    </row>
    <row r="849" spans="1:2">
      <c r="A849" s="5" t="s">
        <v>15876</v>
      </c>
      <c r="B849" s="5">
        <v>4.9000000000000004</v>
      </c>
    </row>
    <row r="850" spans="1:2">
      <c r="A850" s="5" t="s">
        <v>16198</v>
      </c>
      <c r="B850" s="5">
        <v>4.5999999999999996</v>
      </c>
    </row>
    <row r="851" spans="1:2">
      <c r="A851" s="5" t="s">
        <v>16198</v>
      </c>
      <c r="B851" s="5">
        <v>2</v>
      </c>
    </row>
    <row r="852" spans="1:2">
      <c r="A852" s="5" t="s">
        <v>13002</v>
      </c>
      <c r="B852" s="5">
        <v>5.9</v>
      </c>
    </row>
    <row r="853" spans="1:2">
      <c r="A853" s="2" t="s">
        <v>2965</v>
      </c>
      <c r="B853" s="2">
        <v>7.6</v>
      </c>
    </row>
    <row r="854" spans="1:2">
      <c r="A854" s="5" t="s">
        <v>10225</v>
      </c>
      <c r="B854" s="5">
        <v>6.4</v>
      </c>
    </row>
    <row r="855" spans="1:2">
      <c r="A855" s="5" t="s">
        <v>10225</v>
      </c>
      <c r="B855" s="5">
        <v>6.2</v>
      </c>
    </row>
    <row r="856" spans="1:2">
      <c r="A856" s="5" t="s">
        <v>10225</v>
      </c>
      <c r="B856" s="5">
        <v>6.2</v>
      </c>
    </row>
    <row r="857" spans="1:2">
      <c r="A857" s="5" t="s">
        <v>10225</v>
      </c>
      <c r="B857" s="5">
        <v>5.9</v>
      </c>
    </row>
    <row r="858" spans="1:2">
      <c r="A858" s="5" t="s">
        <v>10225</v>
      </c>
      <c r="B858" s="5">
        <v>5.3</v>
      </c>
    </row>
    <row r="859" spans="1:2">
      <c r="A859" s="5" t="s">
        <v>10225</v>
      </c>
      <c r="B859" s="5">
        <v>5.2</v>
      </c>
    </row>
    <row r="860" spans="1:2">
      <c r="A860" s="2" t="s">
        <v>10225</v>
      </c>
      <c r="B860" s="2">
        <v>5.2</v>
      </c>
    </row>
    <row r="861" spans="1:2">
      <c r="A861" s="5" t="s">
        <v>10225</v>
      </c>
      <c r="B861" s="5">
        <v>4.9000000000000004</v>
      </c>
    </row>
    <row r="862" spans="1:2">
      <c r="A862" s="5" t="s">
        <v>14757</v>
      </c>
      <c r="B862" s="5">
        <v>5.4</v>
      </c>
    </row>
    <row r="863" spans="1:2">
      <c r="A863" s="5" t="s">
        <v>1378</v>
      </c>
      <c r="B863" s="5">
        <v>7.9</v>
      </c>
    </row>
    <row r="864" spans="1:2">
      <c r="A864" s="2" t="s">
        <v>1378</v>
      </c>
      <c r="B864" s="2">
        <v>7.9</v>
      </c>
    </row>
    <row r="865" spans="1:2">
      <c r="A865" s="2" t="s">
        <v>1378</v>
      </c>
      <c r="B865" s="2">
        <v>7.4</v>
      </c>
    </row>
    <row r="866" spans="1:2">
      <c r="A866" s="5" t="s">
        <v>1378</v>
      </c>
      <c r="B866" s="5">
        <v>7.3</v>
      </c>
    </row>
    <row r="867" spans="1:2">
      <c r="A867" s="5" t="s">
        <v>1378</v>
      </c>
      <c r="B867" s="5">
        <v>6.8</v>
      </c>
    </row>
    <row r="868" spans="1:2">
      <c r="A868" s="2" t="s">
        <v>1378</v>
      </c>
      <c r="B868" s="2">
        <v>6.5</v>
      </c>
    </row>
    <row r="869" spans="1:2">
      <c r="A869" s="5" t="s">
        <v>1378</v>
      </c>
      <c r="B869" s="5">
        <v>6.1</v>
      </c>
    </row>
    <row r="870" spans="1:2">
      <c r="A870" s="5" t="s">
        <v>16225</v>
      </c>
      <c r="B870" s="5">
        <v>4.5999999999999996</v>
      </c>
    </row>
    <row r="871" spans="1:2">
      <c r="A871" s="2" t="s">
        <v>5109</v>
      </c>
      <c r="B871" s="2">
        <v>7.2</v>
      </c>
    </row>
    <row r="872" spans="1:2">
      <c r="A872" s="2" t="s">
        <v>5109</v>
      </c>
      <c r="B872" s="2">
        <v>7.1</v>
      </c>
    </row>
    <row r="873" spans="1:2">
      <c r="A873" s="5" t="s">
        <v>5109</v>
      </c>
      <c r="B873" s="5">
        <v>4.9000000000000004</v>
      </c>
    </row>
    <row r="874" spans="1:2">
      <c r="A874" s="5" t="s">
        <v>8681</v>
      </c>
      <c r="B874" s="5">
        <v>6.7</v>
      </c>
    </row>
    <row r="875" spans="1:2">
      <c r="A875" s="5" t="s">
        <v>7032</v>
      </c>
      <c r="B875" s="5">
        <v>6.9</v>
      </c>
    </row>
    <row r="876" spans="1:2">
      <c r="A876" s="2" t="s">
        <v>6261</v>
      </c>
      <c r="B876" s="2">
        <v>7</v>
      </c>
    </row>
    <row r="877" spans="1:2">
      <c r="A877" s="5" t="s">
        <v>4548</v>
      </c>
      <c r="B877" s="5">
        <v>7.3</v>
      </c>
    </row>
    <row r="878" spans="1:2">
      <c r="A878" s="2" t="s">
        <v>1616</v>
      </c>
      <c r="B878" s="2">
        <v>7.9</v>
      </c>
    </row>
    <row r="879" spans="1:2">
      <c r="A879" s="5" t="s">
        <v>1616</v>
      </c>
      <c r="B879" s="5">
        <v>7.5</v>
      </c>
    </row>
    <row r="880" spans="1:2">
      <c r="A880" s="5" t="s">
        <v>1616</v>
      </c>
      <c r="B880" s="5">
        <v>7.3</v>
      </c>
    </row>
    <row r="881" spans="1:2">
      <c r="A881" s="5" t="s">
        <v>4009</v>
      </c>
      <c r="B881" s="5">
        <v>7.4</v>
      </c>
    </row>
    <row r="882" spans="1:2">
      <c r="A882" s="5" t="s">
        <v>7716</v>
      </c>
      <c r="B882" s="5">
        <v>6.8</v>
      </c>
    </row>
    <row r="883" spans="1:2">
      <c r="A883" s="5" t="s">
        <v>13218</v>
      </c>
      <c r="B883" s="5">
        <v>5.9</v>
      </c>
    </row>
    <row r="884" spans="1:2">
      <c r="A884" s="2" t="s">
        <v>13218</v>
      </c>
      <c r="B884" s="2">
        <v>4.5999999999999996</v>
      </c>
    </row>
    <row r="885" spans="1:2">
      <c r="A885" s="5" t="s">
        <v>7131</v>
      </c>
      <c r="B885" s="5">
        <v>6.9</v>
      </c>
    </row>
    <row r="886" spans="1:2">
      <c r="A886" s="2" t="s">
        <v>7131</v>
      </c>
      <c r="B886" s="2">
        <v>5.9</v>
      </c>
    </row>
    <row r="887" spans="1:2">
      <c r="A887" s="2" t="s">
        <v>7934</v>
      </c>
      <c r="B887" s="2">
        <v>6.8</v>
      </c>
    </row>
    <row r="888" spans="1:2">
      <c r="A888" s="5" t="s">
        <v>13135</v>
      </c>
      <c r="B888" s="5">
        <v>5.9</v>
      </c>
    </row>
    <row r="889" spans="1:2">
      <c r="A889" s="2" t="s">
        <v>16669</v>
      </c>
      <c r="B889" s="2">
        <v>4</v>
      </c>
    </row>
    <row r="890" spans="1:2">
      <c r="A890" s="5" t="s">
        <v>6548</v>
      </c>
      <c r="B890" s="5">
        <v>7</v>
      </c>
    </row>
    <row r="891" spans="1:2">
      <c r="A891" s="2" t="s">
        <v>9373</v>
      </c>
      <c r="B891" s="2">
        <v>6.6</v>
      </c>
    </row>
    <row r="892" spans="1:2">
      <c r="A892" s="5" t="s">
        <v>1308</v>
      </c>
      <c r="B892" s="5">
        <v>8</v>
      </c>
    </row>
    <row r="893" spans="1:2">
      <c r="A893" s="5" t="s">
        <v>1308</v>
      </c>
      <c r="B893" s="5">
        <v>7.9</v>
      </c>
    </row>
    <row r="894" spans="1:2">
      <c r="A894" s="2" t="s">
        <v>1308</v>
      </c>
      <c r="B894" s="2">
        <v>7.5</v>
      </c>
    </row>
    <row r="895" spans="1:2">
      <c r="A895" s="5" t="s">
        <v>1308</v>
      </c>
      <c r="B895" s="5">
        <v>7</v>
      </c>
    </row>
    <row r="896" spans="1:2">
      <c r="A896" s="5" t="s">
        <v>9384</v>
      </c>
      <c r="B896" s="5">
        <v>6.6</v>
      </c>
    </row>
    <row r="897" spans="1:2">
      <c r="A897" s="5" t="s">
        <v>9384</v>
      </c>
      <c r="B897" s="5">
        <v>6.1</v>
      </c>
    </row>
    <row r="898" spans="1:2">
      <c r="A898" s="2" t="s">
        <v>10390</v>
      </c>
      <c r="B898" s="2">
        <v>6.4</v>
      </c>
    </row>
    <row r="899" spans="1:2">
      <c r="A899" s="5" t="s">
        <v>1074</v>
      </c>
      <c r="B899" s="5">
        <v>8</v>
      </c>
    </row>
    <row r="900" spans="1:2">
      <c r="A900" s="2" t="s">
        <v>1074</v>
      </c>
      <c r="B900" s="2">
        <v>7.9</v>
      </c>
    </row>
    <row r="901" spans="1:2">
      <c r="A901" s="5" t="s">
        <v>1074</v>
      </c>
      <c r="B901" s="5">
        <v>7.9</v>
      </c>
    </row>
    <row r="902" spans="1:2">
      <c r="A902" s="2" t="s">
        <v>1074</v>
      </c>
      <c r="B902" s="2">
        <v>7.7</v>
      </c>
    </row>
    <row r="903" spans="1:2">
      <c r="A903" s="5" t="s">
        <v>1074</v>
      </c>
      <c r="B903" s="5">
        <v>7.5</v>
      </c>
    </row>
    <row r="904" spans="1:2">
      <c r="A904" s="5" t="s">
        <v>1074</v>
      </c>
      <c r="B904" s="5">
        <v>6.7</v>
      </c>
    </row>
    <row r="905" spans="1:2">
      <c r="A905" s="2" t="s">
        <v>1074</v>
      </c>
      <c r="B905" s="2">
        <v>6.6</v>
      </c>
    </row>
    <row r="906" spans="1:2">
      <c r="A906" s="5" t="s">
        <v>1074</v>
      </c>
      <c r="B906" s="5">
        <v>6.3</v>
      </c>
    </row>
    <row r="907" spans="1:2">
      <c r="A907" s="5" t="s">
        <v>12333</v>
      </c>
      <c r="B907" s="5">
        <v>6.1</v>
      </c>
    </row>
    <row r="908" spans="1:2">
      <c r="A908" s="2" t="s">
        <v>13952</v>
      </c>
      <c r="B908" s="2">
        <v>5.7</v>
      </c>
    </row>
    <row r="909" spans="1:2">
      <c r="A909" s="2" t="s">
        <v>16530</v>
      </c>
      <c r="B909" s="2">
        <v>4.2</v>
      </c>
    </row>
    <row r="910" spans="1:2">
      <c r="A910" s="5" t="s">
        <v>13231</v>
      </c>
      <c r="B910" s="5">
        <v>5.9</v>
      </c>
    </row>
    <row r="911" spans="1:2">
      <c r="A911" s="5" t="s">
        <v>13231</v>
      </c>
      <c r="B911" s="5">
        <v>5.4</v>
      </c>
    </row>
    <row r="912" spans="1:2">
      <c r="A912" s="5" t="s">
        <v>13231</v>
      </c>
      <c r="B912" s="5">
        <v>5.4</v>
      </c>
    </row>
    <row r="913" spans="1:2">
      <c r="A913" s="2" t="s">
        <v>750</v>
      </c>
      <c r="B913" s="2">
        <v>8.1999999999999993</v>
      </c>
    </row>
    <row r="914" spans="1:2">
      <c r="A914" s="5" t="s">
        <v>8405</v>
      </c>
      <c r="B914" s="5">
        <v>6.7</v>
      </c>
    </row>
    <row r="915" spans="1:2">
      <c r="A915" s="5" t="s">
        <v>8405</v>
      </c>
      <c r="B915" s="5">
        <v>5.3</v>
      </c>
    </row>
    <row r="916" spans="1:2">
      <c r="A916" s="2" t="s">
        <v>9659</v>
      </c>
      <c r="B916" s="2">
        <v>6.5</v>
      </c>
    </row>
    <row r="917" spans="1:2">
      <c r="A917" s="2" t="s">
        <v>9659</v>
      </c>
      <c r="B917" s="2">
        <v>4.3</v>
      </c>
    </row>
    <row r="918" spans="1:2">
      <c r="A918" s="2" t="s">
        <v>14838</v>
      </c>
      <c r="B918" s="2">
        <v>5.4</v>
      </c>
    </row>
    <row r="919" spans="1:2">
      <c r="A919" s="2" t="s">
        <v>13859</v>
      </c>
      <c r="B919" s="2">
        <v>5.7</v>
      </c>
    </row>
    <row r="920" spans="1:2">
      <c r="A920" s="5" t="s">
        <v>6413</v>
      </c>
      <c r="B920" s="5">
        <v>7</v>
      </c>
    </row>
    <row r="921" spans="1:2">
      <c r="A921" s="5" t="s">
        <v>13938</v>
      </c>
      <c r="B921" s="5">
        <v>5.7</v>
      </c>
    </row>
    <row r="922" spans="1:2">
      <c r="A922" s="2" t="s">
        <v>2345</v>
      </c>
      <c r="B922" s="2">
        <v>7.7</v>
      </c>
    </row>
    <row r="923" spans="1:2">
      <c r="A923" s="2" t="s">
        <v>13426</v>
      </c>
      <c r="B923" s="2">
        <v>5.8</v>
      </c>
    </row>
    <row r="924" spans="1:2">
      <c r="A924" s="5" t="s">
        <v>13426</v>
      </c>
      <c r="B924" s="5">
        <v>4.5999999999999996</v>
      </c>
    </row>
    <row r="925" spans="1:2">
      <c r="A925" s="5" t="s">
        <v>16625</v>
      </c>
      <c r="B925" s="5">
        <v>4.0999999999999996</v>
      </c>
    </row>
    <row r="926" spans="1:2">
      <c r="A926" s="2" t="s">
        <v>6724</v>
      </c>
      <c r="B926" s="2">
        <v>6.9</v>
      </c>
    </row>
    <row r="927" spans="1:2">
      <c r="A927" s="5" t="s">
        <v>6724</v>
      </c>
      <c r="B927" s="5">
        <v>6.9</v>
      </c>
    </row>
    <row r="928" spans="1:2">
      <c r="A928" s="5" t="s">
        <v>6724</v>
      </c>
      <c r="B928" s="5">
        <v>6.7</v>
      </c>
    </row>
    <row r="929" spans="1:2">
      <c r="A929" s="2" t="s">
        <v>6724</v>
      </c>
      <c r="B929" s="2">
        <v>6.7</v>
      </c>
    </row>
    <row r="930" spans="1:2">
      <c r="A930" s="5" t="s">
        <v>6724</v>
      </c>
      <c r="B930" s="5">
        <v>6.6</v>
      </c>
    </row>
    <row r="931" spans="1:2">
      <c r="A931" s="5" t="s">
        <v>9420</v>
      </c>
      <c r="B931" s="5">
        <v>6.5</v>
      </c>
    </row>
    <row r="932" spans="1:2">
      <c r="A932" s="5" t="s">
        <v>12342</v>
      </c>
      <c r="B932" s="5">
        <v>6.1</v>
      </c>
    </row>
    <row r="933" spans="1:2">
      <c r="A933" s="5" t="s">
        <v>12771</v>
      </c>
      <c r="B933" s="5">
        <v>6</v>
      </c>
    </row>
    <row r="934" spans="1:2">
      <c r="A934" s="5" t="s">
        <v>16680</v>
      </c>
      <c r="B934" s="5">
        <v>3.9</v>
      </c>
    </row>
    <row r="935" spans="1:2">
      <c r="A935" s="2" t="s">
        <v>15000</v>
      </c>
      <c r="B935" s="2">
        <v>5.3</v>
      </c>
    </row>
    <row r="936" spans="1:2">
      <c r="A936" s="2" t="s">
        <v>15000</v>
      </c>
      <c r="B936" s="2">
        <v>5.3</v>
      </c>
    </row>
    <row r="937" spans="1:2">
      <c r="A937" s="5" t="s">
        <v>8462</v>
      </c>
      <c r="B937" s="5">
        <v>6.7</v>
      </c>
    </row>
    <row r="938" spans="1:2">
      <c r="A938" s="2" t="s">
        <v>12520</v>
      </c>
      <c r="B938" s="2">
        <v>6</v>
      </c>
    </row>
    <row r="939" spans="1:2">
      <c r="A939" s="2" t="s">
        <v>874</v>
      </c>
      <c r="B939" s="2">
        <v>8.1</v>
      </c>
    </row>
    <row r="940" spans="1:2">
      <c r="A940" s="5" t="s">
        <v>874</v>
      </c>
      <c r="B940" s="5">
        <v>7.7</v>
      </c>
    </row>
    <row r="941" spans="1:2">
      <c r="A941" s="2" t="s">
        <v>874</v>
      </c>
      <c r="B941" s="2">
        <v>7.4</v>
      </c>
    </row>
    <row r="942" spans="1:2">
      <c r="A942" s="5" t="s">
        <v>874</v>
      </c>
      <c r="B942" s="5">
        <v>7</v>
      </c>
    </row>
    <row r="943" spans="1:2">
      <c r="A943" s="2" t="s">
        <v>874</v>
      </c>
      <c r="B943" s="2">
        <v>7</v>
      </c>
    </row>
    <row r="944" spans="1:2">
      <c r="A944" s="2" t="s">
        <v>874</v>
      </c>
      <c r="B944" s="2">
        <v>6.4</v>
      </c>
    </row>
    <row r="945" spans="1:2">
      <c r="A945" s="2" t="s">
        <v>874</v>
      </c>
      <c r="B945" s="2">
        <v>6.2</v>
      </c>
    </row>
    <row r="946" spans="1:2">
      <c r="A946" s="5" t="s">
        <v>8451</v>
      </c>
      <c r="B946" s="5">
        <v>6.7</v>
      </c>
    </row>
    <row r="947" spans="1:2">
      <c r="A947" s="2" t="s">
        <v>8687</v>
      </c>
      <c r="B947" s="2">
        <v>6.7</v>
      </c>
    </row>
    <row r="948" spans="1:2">
      <c r="A948" s="2" t="s">
        <v>3025</v>
      </c>
      <c r="B948" s="2">
        <v>7.6</v>
      </c>
    </row>
    <row r="949" spans="1:2">
      <c r="A949" s="5" t="s">
        <v>8227</v>
      </c>
      <c r="B949" s="5">
        <v>6.7</v>
      </c>
    </row>
    <row r="950" spans="1:2">
      <c r="A950" s="2" t="s">
        <v>8227</v>
      </c>
      <c r="B950" s="2">
        <v>6.6</v>
      </c>
    </row>
    <row r="951" spans="1:2">
      <c r="A951" s="2" t="s">
        <v>1464</v>
      </c>
      <c r="B951" s="2">
        <v>7.9</v>
      </c>
    </row>
    <row r="952" spans="1:2">
      <c r="A952" s="2" t="s">
        <v>1464</v>
      </c>
      <c r="B952" s="2">
        <v>7.4</v>
      </c>
    </row>
    <row r="953" spans="1:2">
      <c r="A953" s="5" t="s">
        <v>1464</v>
      </c>
      <c r="B953" s="5">
        <v>7.3</v>
      </c>
    </row>
    <row r="954" spans="1:2">
      <c r="A954" s="5" t="s">
        <v>1464</v>
      </c>
      <c r="B954" s="5">
        <v>7.3</v>
      </c>
    </row>
    <row r="955" spans="1:2">
      <c r="A955" s="5" t="s">
        <v>1464</v>
      </c>
      <c r="B955" s="5">
        <v>7</v>
      </c>
    </row>
    <row r="956" spans="1:2">
      <c r="A956" s="2" t="s">
        <v>1464</v>
      </c>
      <c r="B956" s="2">
        <v>6.8</v>
      </c>
    </row>
    <row r="957" spans="1:2">
      <c r="A957" s="2" t="s">
        <v>1464</v>
      </c>
      <c r="B957" s="2">
        <v>6.1</v>
      </c>
    </row>
    <row r="958" spans="1:2">
      <c r="A958" s="2" t="s">
        <v>1464</v>
      </c>
      <c r="B958" s="2">
        <v>5.7</v>
      </c>
    </row>
    <row r="959" spans="1:2">
      <c r="A959" s="2" t="s">
        <v>1627</v>
      </c>
      <c r="B959" s="2">
        <v>7.9</v>
      </c>
    </row>
    <row r="960" spans="1:2">
      <c r="A960" s="2" t="s">
        <v>9769</v>
      </c>
      <c r="B960" s="2">
        <v>6.5</v>
      </c>
    </row>
    <row r="961" spans="1:2">
      <c r="A961" s="2" t="s">
        <v>7884</v>
      </c>
      <c r="B961" s="2">
        <v>6.8</v>
      </c>
    </row>
    <row r="962" spans="1:2">
      <c r="A962" s="5" t="s">
        <v>7884</v>
      </c>
      <c r="B962" s="5">
        <v>6.3</v>
      </c>
    </row>
    <row r="963" spans="1:2">
      <c r="A963" s="5" t="s">
        <v>2497</v>
      </c>
      <c r="B963" s="5">
        <v>7.7</v>
      </c>
    </row>
    <row r="964" spans="1:2">
      <c r="A964" s="2" t="s">
        <v>181</v>
      </c>
      <c r="B964" s="2">
        <v>8.6999999999999993</v>
      </c>
    </row>
    <row r="965" spans="1:2">
      <c r="A965" s="2" t="s">
        <v>181</v>
      </c>
      <c r="B965" s="2">
        <v>7.5</v>
      </c>
    </row>
    <row r="966" spans="1:2">
      <c r="A966" s="5" t="s">
        <v>181</v>
      </c>
      <c r="B966" s="5">
        <v>6.6</v>
      </c>
    </row>
    <row r="967" spans="1:2">
      <c r="A967" s="2" t="s">
        <v>15201</v>
      </c>
      <c r="B967" s="2">
        <v>5.3</v>
      </c>
    </row>
    <row r="968" spans="1:2">
      <c r="A968" s="2" t="s">
        <v>6650</v>
      </c>
      <c r="B968" s="2">
        <v>7</v>
      </c>
    </row>
    <row r="969" spans="1:2">
      <c r="A969" s="5" t="s">
        <v>8797</v>
      </c>
      <c r="B969" s="5">
        <v>6.6</v>
      </c>
    </row>
    <row r="970" spans="1:2">
      <c r="A970" s="5" t="s">
        <v>9228</v>
      </c>
      <c r="B970" s="5">
        <v>6.6</v>
      </c>
    </row>
    <row r="971" spans="1:2">
      <c r="A971" s="5" t="s">
        <v>351</v>
      </c>
      <c r="B971" s="5">
        <v>8.5</v>
      </c>
    </row>
    <row r="972" spans="1:2">
      <c r="A972" s="5" t="s">
        <v>351</v>
      </c>
      <c r="B972" s="5">
        <v>6</v>
      </c>
    </row>
    <row r="973" spans="1:2">
      <c r="A973" s="5" t="s">
        <v>351</v>
      </c>
      <c r="B973" s="5">
        <v>6</v>
      </c>
    </row>
    <row r="974" spans="1:2">
      <c r="A974" s="2" t="s">
        <v>13006</v>
      </c>
      <c r="B974" s="2">
        <v>5.9</v>
      </c>
    </row>
    <row r="975" spans="1:2">
      <c r="A975" s="5" t="s">
        <v>2400</v>
      </c>
      <c r="B975" s="5">
        <v>7.7</v>
      </c>
    </row>
    <row r="976" spans="1:2">
      <c r="A976" s="2" t="s">
        <v>5856</v>
      </c>
      <c r="B976" s="2">
        <v>7.1</v>
      </c>
    </row>
    <row r="977" spans="1:2">
      <c r="A977" s="5" t="s">
        <v>5270</v>
      </c>
      <c r="B977" s="5">
        <v>7.2</v>
      </c>
    </row>
    <row r="978" spans="1:2">
      <c r="A978" s="5" t="s">
        <v>47</v>
      </c>
      <c r="B978" s="5">
        <v>9.1999999999999993</v>
      </c>
    </row>
    <row r="979" spans="1:2">
      <c r="A979" s="5" t="s">
        <v>47</v>
      </c>
      <c r="B979" s="5">
        <v>9</v>
      </c>
    </row>
    <row r="980" spans="1:2">
      <c r="A980" s="5" t="s">
        <v>47</v>
      </c>
      <c r="B980" s="5">
        <v>8.5</v>
      </c>
    </row>
    <row r="981" spans="1:2">
      <c r="A981" s="2" t="s">
        <v>47</v>
      </c>
      <c r="B981" s="2">
        <v>7.6</v>
      </c>
    </row>
    <row r="982" spans="1:2">
      <c r="A982" s="5" t="s">
        <v>47</v>
      </c>
      <c r="B982" s="5">
        <v>7.5</v>
      </c>
    </row>
    <row r="983" spans="1:2">
      <c r="A983" s="2" t="s">
        <v>47</v>
      </c>
      <c r="B983" s="2">
        <v>7.2</v>
      </c>
    </row>
    <row r="984" spans="1:2">
      <c r="A984" s="2" t="s">
        <v>47</v>
      </c>
      <c r="B984" s="2">
        <v>7.1</v>
      </c>
    </row>
    <row r="985" spans="1:2">
      <c r="A985" s="2" t="s">
        <v>47</v>
      </c>
      <c r="B985" s="2">
        <v>6.5</v>
      </c>
    </row>
    <row r="986" spans="1:2">
      <c r="A986" s="5" t="s">
        <v>47</v>
      </c>
      <c r="B986" s="5">
        <v>6.3</v>
      </c>
    </row>
    <row r="987" spans="1:2">
      <c r="A987" s="2" t="s">
        <v>2615</v>
      </c>
      <c r="B987" s="2">
        <v>7.6</v>
      </c>
    </row>
    <row r="988" spans="1:2">
      <c r="A988" s="2" t="s">
        <v>2615</v>
      </c>
      <c r="B988" s="2">
        <v>7.2</v>
      </c>
    </row>
    <row r="989" spans="1:2">
      <c r="A989" s="5" t="s">
        <v>2615</v>
      </c>
      <c r="B989" s="5">
        <v>6.9</v>
      </c>
    </row>
    <row r="990" spans="1:2">
      <c r="A990" s="5" t="s">
        <v>2615</v>
      </c>
      <c r="B990" s="5">
        <v>6.7</v>
      </c>
    </row>
    <row r="991" spans="1:2">
      <c r="A991" s="2" t="s">
        <v>2615</v>
      </c>
      <c r="B991" s="2">
        <v>6.6</v>
      </c>
    </row>
    <row r="992" spans="1:2">
      <c r="A992" s="5" t="s">
        <v>12364</v>
      </c>
      <c r="B992" s="5">
        <v>6.1</v>
      </c>
    </row>
    <row r="993" spans="1:2">
      <c r="A993" s="5" t="s">
        <v>7060</v>
      </c>
      <c r="B993" s="5">
        <v>6.9</v>
      </c>
    </row>
    <row r="994" spans="1:2">
      <c r="A994" s="5" t="s">
        <v>9556</v>
      </c>
      <c r="B994" s="5">
        <v>6.5</v>
      </c>
    </row>
    <row r="995" spans="1:2">
      <c r="A995" s="2" t="s">
        <v>9556</v>
      </c>
      <c r="B995" s="2">
        <v>6.5</v>
      </c>
    </row>
    <row r="996" spans="1:2">
      <c r="A996" s="2" t="s">
        <v>9556</v>
      </c>
      <c r="B996" s="2">
        <v>6.4</v>
      </c>
    </row>
    <row r="997" spans="1:2">
      <c r="A997" s="2" t="s">
        <v>9556</v>
      </c>
      <c r="B997" s="2">
        <v>6.1</v>
      </c>
    </row>
    <row r="998" spans="1:2">
      <c r="A998" s="5" t="s">
        <v>9556</v>
      </c>
      <c r="B998" s="5">
        <v>5.8</v>
      </c>
    </row>
    <row r="999" spans="1:2">
      <c r="A999" s="5" t="s">
        <v>9556</v>
      </c>
      <c r="B999" s="5">
        <v>5.8</v>
      </c>
    </row>
    <row r="1000" spans="1:2">
      <c r="A1000" s="2" t="s">
        <v>9556</v>
      </c>
      <c r="B1000" s="2">
        <v>5.2</v>
      </c>
    </row>
    <row r="1001" spans="1:2">
      <c r="A1001" s="2" t="s">
        <v>35</v>
      </c>
      <c r="B1001" s="2">
        <v>9.3000000000000007</v>
      </c>
    </row>
    <row r="1002" spans="1:2">
      <c r="A1002" s="2" t="s">
        <v>35</v>
      </c>
      <c r="B1002" s="2">
        <v>8.5</v>
      </c>
    </row>
    <row r="1003" spans="1:2">
      <c r="A1003" s="2" t="s">
        <v>35</v>
      </c>
      <c r="B1003" s="2">
        <v>7.2</v>
      </c>
    </row>
    <row r="1004" spans="1:2">
      <c r="A1004" s="5" t="s">
        <v>35</v>
      </c>
      <c r="B1004" s="5">
        <v>6.9</v>
      </c>
    </row>
    <row r="1005" spans="1:2">
      <c r="A1005" s="2" t="s">
        <v>8575</v>
      </c>
      <c r="B1005" s="2">
        <v>6.7</v>
      </c>
    </row>
    <row r="1006" spans="1:2">
      <c r="A1006" s="2" t="s">
        <v>4238</v>
      </c>
      <c r="B1006" s="2">
        <v>7.3</v>
      </c>
    </row>
    <row r="1007" spans="1:2">
      <c r="A1007" s="5" t="s">
        <v>4238</v>
      </c>
      <c r="B1007" s="5">
        <v>7.1</v>
      </c>
    </row>
    <row r="1008" spans="1:2">
      <c r="A1008" s="2" t="s">
        <v>4238</v>
      </c>
      <c r="B1008" s="2">
        <v>6.3</v>
      </c>
    </row>
    <row r="1009" spans="1:2">
      <c r="A1009" s="5" t="s">
        <v>4238</v>
      </c>
      <c r="B1009" s="5">
        <v>5</v>
      </c>
    </row>
    <row r="1010" spans="1:2">
      <c r="A1010" s="5" t="s">
        <v>847</v>
      </c>
      <c r="B1010" s="5">
        <v>8.1</v>
      </c>
    </row>
    <row r="1011" spans="1:2">
      <c r="A1011" s="2" t="s">
        <v>847</v>
      </c>
      <c r="B1011" s="2">
        <v>6.5</v>
      </c>
    </row>
    <row r="1012" spans="1:2">
      <c r="A1012" s="2" t="s">
        <v>847</v>
      </c>
      <c r="B1012" s="2">
        <v>4.8</v>
      </c>
    </row>
    <row r="1013" spans="1:2">
      <c r="A1013" s="5" t="s">
        <v>10456</v>
      </c>
      <c r="B1013" s="5">
        <v>6.4</v>
      </c>
    </row>
    <row r="1014" spans="1:2">
      <c r="A1014" s="5" t="s">
        <v>3769</v>
      </c>
      <c r="B1014" s="5">
        <v>7.4</v>
      </c>
    </row>
    <row r="1015" spans="1:2">
      <c r="A1015" s="2" t="s">
        <v>3769</v>
      </c>
      <c r="B1015" s="2">
        <v>6.9</v>
      </c>
    </row>
    <row r="1016" spans="1:2">
      <c r="A1016" s="5" t="s">
        <v>3769</v>
      </c>
      <c r="B1016" s="5">
        <v>6.8</v>
      </c>
    </row>
    <row r="1017" spans="1:2">
      <c r="A1017" s="5" t="s">
        <v>3769</v>
      </c>
      <c r="B1017" s="5">
        <v>6.4</v>
      </c>
    </row>
    <row r="1018" spans="1:2">
      <c r="A1018" s="5" t="s">
        <v>3769</v>
      </c>
      <c r="B1018" s="5">
        <v>6.3</v>
      </c>
    </row>
    <row r="1019" spans="1:2">
      <c r="A1019" s="2" t="s">
        <v>3769</v>
      </c>
      <c r="B1019" s="2">
        <v>5.9</v>
      </c>
    </row>
    <row r="1020" spans="1:2">
      <c r="A1020" s="2" t="s">
        <v>3769</v>
      </c>
      <c r="B1020" s="2">
        <v>5.2</v>
      </c>
    </row>
    <row r="1021" spans="1:2">
      <c r="A1021" s="2" t="s">
        <v>8962</v>
      </c>
      <c r="B1021" s="2">
        <v>5.4</v>
      </c>
    </row>
    <row r="1022" spans="1:2">
      <c r="A1022" s="5" t="s">
        <v>15432</v>
      </c>
      <c r="B1022" s="5">
        <v>5.2</v>
      </c>
    </row>
    <row r="1023" spans="1:2">
      <c r="A1023" s="2" t="s">
        <v>16676</v>
      </c>
      <c r="B1023" s="2">
        <v>3.9</v>
      </c>
    </row>
    <row r="1024" spans="1:2">
      <c r="A1024" s="2" t="s">
        <v>15583</v>
      </c>
      <c r="B1024" s="2">
        <v>5.0999999999999996</v>
      </c>
    </row>
    <row r="1025" spans="1:2">
      <c r="A1025" s="5" t="s">
        <v>16940</v>
      </c>
      <c r="B1025" s="5">
        <v>2.9</v>
      </c>
    </row>
    <row r="1026" spans="1:2">
      <c r="A1026" s="5" t="s">
        <v>6456</v>
      </c>
      <c r="B1026" s="5">
        <v>7</v>
      </c>
    </row>
    <row r="1027" spans="1:2">
      <c r="A1027" s="2" t="s">
        <v>11733</v>
      </c>
      <c r="B1027" s="2">
        <v>6.2</v>
      </c>
    </row>
    <row r="1028" spans="1:2">
      <c r="A1028" s="5" t="s">
        <v>14556</v>
      </c>
      <c r="B1028" s="5">
        <v>5.5</v>
      </c>
    </row>
    <row r="1029" spans="1:2">
      <c r="A1029" s="5" t="s">
        <v>14556</v>
      </c>
      <c r="B1029" s="5">
        <v>5.3</v>
      </c>
    </row>
    <row r="1030" spans="1:2">
      <c r="A1030" s="5" t="s">
        <v>11391</v>
      </c>
      <c r="B1030" s="5">
        <v>6.2</v>
      </c>
    </row>
    <row r="1031" spans="1:2">
      <c r="A1031" s="5" t="s">
        <v>525</v>
      </c>
      <c r="B1031" s="5">
        <v>8.3000000000000007</v>
      </c>
    </row>
    <row r="1032" spans="1:2">
      <c r="A1032" s="2" t="s">
        <v>9114</v>
      </c>
      <c r="B1032" s="2">
        <v>6.6</v>
      </c>
    </row>
    <row r="1033" spans="1:2">
      <c r="A1033" s="5" t="s">
        <v>4944</v>
      </c>
      <c r="B1033" s="5">
        <v>7.2</v>
      </c>
    </row>
    <row r="1034" spans="1:2">
      <c r="A1034" s="5" t="s">
        <v>1096</v>
      </c>
      <c r="B1034" s="5">
        <v>8</v>
      </c>
    </row>
    <row r="1035" spans="1:2">
      <c r="A1035" s="2" t="s">
        <v>1096</v>
      </c>
      <c r="B1035" s="2">
        <v>7.7</v>
      </c>
    </row>
    <row r="1036" spans="1:2">
      <c r="A1036" s="2" t="s">
        <v>1096</v>
      </c>
      <c r="B1036" s="2">
        <v>6.5</v>
      </c>
    </row>
    <row r="1037" spans="1:2">
      <c r="A1037" s="5" t="s">
        <v>1096</v>
      </c>
      <c r="B1037" s="5">
        <v>5.7</v>
      </c>
    </row>
    <row r="1038" spans="1:2">
      <c r="A1038" s="2" t="s">
        <v>10671</v>
      </c>
      <c r="B1038" s="2">
        <v>6.4</v>
      </c>
    </row>
    <row r="1039" spans="1:2">
      <c r="A1039" s="2" t="s">
        <v>3108</v>
      </c>
      <c r="B1039" s="2">
        <v>7.6</v>
      </c>
    </row>
    <row r="1040" spans="1:2">
      <c r="A1040" s="5" t="s">
        <v>7051</v>
      </c>
      <c r="B1040" s="5">
        <v>6.9</v>
      </c>
    </row>
    <row r="1041" spans="1:2">
      <c r="A1041" s="2" t="s">
        <v>7051</v>
      </c>
      <c r="B1041" s="2">
        <v>6.2</v>
      </c>
    </row>
    <row r="1042" spans="1:2">
      <c r="A1042" s="5" t="s">
        <v>7051</v>
      </c>
      <c r="B1042" s="5">
        <v>6</v>
      </c>
    </row>
    <row r="1043" spans="1:2">
      <c r="A1043" s="2" t="s">
        <v>7051</v>
      </c>
      <c r="B1043" s="2">
        <v>5.9</v>
      </c>
    </row>
    <row r="1044" spans="1:2">
      <c r="A1044" s="2" t="s">
        <v>7051</v>
      </c>
      <c r="B1044" s="2">
        <v>5.7</v>
      </c>
    </row>
    <row r="1045" spans="1:2">
      <c r="A1045" s="2" t="s">
        <v>7051</v>
      </c>
      <c r="B1045" s="2">
        <v>5.7</v>
      </c>
    </row>
    <row r="1046" spans="1:2">
      <c r="A1046" s="2" t="s">
        <v>7051</v>
      </c>
      <c r="B1046" s="2">
        <v>5.7</v>
      </c>
    </row>
    <row r="1047" spans="1:2">
      <c r="A1047" s="2" t="s">
        <v>7051</v>
      </c>
      <c r="B1047" s="2">
        <v>5.5</v>
      </c>
    </row>
    <row r="1048" spans="1:2">
      <c r="A1048" s="2" t="s">
        <v>7417</v>
      </c>
      <c r="B1048" s="2">
        <v>6.8</v>
      </c>
    </row>
    <row r="1049" spans="1:2">
      <c r="A1049" s="2" t="s">
        <v>14168</v>
      </c>
      <c r="B1049" s="2">
        <v>5.6</v>
      </c>
    </row>
    <row r="1050" spans="1:2">
      <c r="A1050" s="5" t="s">
        <v>12982</v>
      </c>
      <c r="B1050" s="5">
        <v>5.9</v>
      </c>
    </row>
    <row r="1051" spans="1:2">
      <c r="A1051" s="5" t="s">
        <v>4264</v>
      </c>
      <c r="B1051" s="5">
        <v>7.3</v>
      </c>
    </row>
    <row r="1052" spans="1:2">
      <c r="A1052" s="2" t="s">
        <v>4264</v>
      </c>
      <c r="B1052" s="2">
        <v>6.8</v>
      </c>
    </row>
    <row r="1053" spans="1:2">
      <c r="A1053" s="2" t="s">
        <v>4264</v>
      </c>
      <c r="B1053" s="2">
        <v>6.6</v>
      </c>
    </row>
    <row r="1054" spans="1:2">
      <c r="A1054" s="2" t="s">
        <v>4264</v>
      </c>
      <c r="B1054" s="2">
        <v>6.5</v>
      </c>
    </row>
    <row r="1055" spans="1:2">
      <c r="A1055" s="5" t="s">
        <v>4264</v>
      </c>
      <c r="B1055" s="5">
        <v>6.3</v>
      </c>
    </row>
    <row r="1056" spans="1:2">
      <c r="A1056" s="5" t="s">
        <v>4264</v>
      </c>
      <c r="B1056" s="5">
        <v>6.2</v>
      </c>
    </row>
    <row r="1057" spans="1:2">
      <c r="A1057" s="5" t="s">
        <v>13590</v>
      </c>
      <c r="B1057" s="5">
        <v>5.8</v>
      </c>
    </row>
    <row r="1058" spans="1:2">
      <c r="A1058" s="2" t="s">
        <v>11170</v>
      </c>
      <c r="B1058" s="2">
        <v>6.3</v>
      </c>
    </row>
    <row r="1059" spans="1:2">
      <c r="A1059" s="5" t="s">
        <v>9479</v>
      </c>
      <c r="B1059" s="5">
        <v>6.5</v>
      </c>
    </row>
    <row r="1060" spans="1:2">
      <c r="A1060" s="2" t="s">
        <v>16896</v>
      </c>
      <c r="B1060" s="2">
        <v>3.3</v>
      </c>
    </row>
    <row r="1061" spans="1:2">
      <c r="A1061" s="2" t="s">
        <v>4118</v>
      </c>
      <c r="B1061" s="2">
        <v>7.3</v>
      </c>
    </row>
    <row r="1062" spans="1:2">
      <c r="A1062" s="5" t="s">
        <v>4118</v>
      </c>
      <c r="B1062" s="5">
        <v>7.3</v>
      </c>
    </row>
    <row r="1063" spans="1:2">
      <c r="A1063" s="2" t="s">
        <v>4118</v>
      </c>
      <c r="B1063" s="2">
        <v>6.7</v>
      </c>
    </row>
    <row r="1064" spans="1:2">
      <c r="A1064" s="5" t="s">
        <v>16345</v>
      </c>
      <c r="B1064" s="5">
        <v>4.5</v>
      </c>
    </row>
    <row r="1065" spans="1:2">
      <c r="A1065" s="2" t="s">
        <v>10749</v>
      </c>
      <c r="B1065" s="2">
        <v>6.3</v>
      </c>
    </row>
    <row r="1066" spans="1:2">
      <c r="A1066" s="5" t="s">
        <v>6735</v>
      </c>
      <c r="B1066" s="5">
        <v>6.9</v>
      </c>
    </row>
    <row r="1067" spans="1:2">
      <c r="A1067" s="2" t="s">
        <v>6735</v>
      </c>
      <c r="B1067" s="2">
        <v>6.8</v>
      </c>
    </row>
    <row r="1068" spans="1:2">
      <c r="A1068" s="2" t="s">
        <v>9649</v>
      </c>
      <c r="B1068" s="2">
        <v>6.5</v>
      </c>
    </row>
    <row r="1069" spans="1:2">
      <c r="A1069" s="2" t="s">
        <v>9649</v>
      </c>
      <c r="B1069" s="2">
        <v>6.3</v>
      </c>
    </row>
    <row r="1070" spans="1:2">
      <c r="A1070" s="2" t="s">
        <v>9649</v>
      </c>
      <c r="B1070" s="2">
        <v>6.1</v>
      </c>
    </row>
    <row r="1071" spans="1:2">
      <c r="A1071" s="2" t="s">
        <v>9649</v>
      </c>
      <c r="B1071" s="2">
        <v>5.4</v>
      </c>
    </row>
    <row r="1072" spans="1:2">
      <c r="A1072" s="5" t="s">
        <v>4415</v>
      </c>
      <c r="B1072" s="5">
        <v>7.3</v>
      </c>
    </row>
    <row r="1073" spans="1:2">
      <c r="A1073" s="2" t="s">
        <v>4641</v>
      </c>
      <c r="B1073" s="2">
        <v>7.3</v>
      </c>
    </row>
    <row r="1074" spans="1:2">
      <c r="A1074" s="5" t="s">
        <v>4641</v>
      </c>
      <c r="B1074" s="5">
        <v>6.8</v>
      </c>
    </row>
    <row r="1075" spans="1:2">
      <c r="A1075" s="2" t="s">
        <v>4641</v>
      </c>
      <c r="B1075" s="2">
        <v>6.7</v>
      </c>
    </row>
    <row r="1076" spans="1:2">
      <c r="A1076" s="2" t="s">
        <v>4641</v>
      </c>
      <c r="B1076" s="2">
        <v>6.7</v>
      </c>
    </row>
    <row r="1077" spans="1:2">
      <c r="A1077" s="2" t="s">
        <v>670</v>
      </c>
      <c r="B1077" s="2">
        <v>8.1999999999999993</v>
      </c>
    </row>
    <row r="1078" spans="1:2">
      <c r="A1078" s="2" t="s">
        <v>670</v>
      </c>
      <c r="B1078" s="2">
        <v>7.5</v>
      </c>
    </row>
    <row r="1079" spans="1:2">
      <c r="A1079" s="2" t="s">
        <v>670</v>
      </c>
      <c r="B1079" s="2">
        <v>6.7</v>
      </c>
    </row>
    <row r="1080" spans="1:2">
      <c r="A1080" s="2" t="s">
        <v>670</v>
      </c>
      <c r="B1080" s="2">
        <v>6.7</v>
      </c>
    </row>
    <row r="1081" spans="1:2">
      <c r="A1081" s="2" t="s">
        <v>670</v>
      </c>
      <c r="B1081" s="2">
        <v>5.8</v>
      </c>
    </row>
    <row r="1082" spans="1:2">
      <c r="A1082" s="5" t="s">
        <v>12178</v>
      </c>
      <c r="B1082" s="5">
        <v>6.1</v>
      </c>
    </row>
    <row r="1083" spans="1:2">
      <c r="A1083" s="5" t="s">
        <v>5406</v>
      </c>
      <c r="B1083" s="5">
        <v>7.1</v>
      </c>
    </row>
    <row r="1084" spans="1:2">
      <c r="A1084" s="2" t="s">
        <v>5406</v>
      </c>
      <c r="B1084" s="2">
        <v>6.7</v>
      </c>
    </row>
    <row r="1085" spans="1:2">
      <c r="A1085" s="5" t="s">
        <v>14773</v>
      </c>
      <c r="B1085" s="5">
        <v>5.4</v>
      </c>
    </row>
    <row r="1086" spans="1:2">
      <c r="A1086" s="2" t="s">
        <v>14645</v>
      </c>
      <c r="B1086" s="2">
        <v>5.5</v>
      </c>
    </row>
    <row r="1087" spans="1:2">
      <c r="A1087" s="5" t="s">
        <v>14645</v>
      </c>
      <c r="B1087" s="5">
        <v>5.0999999999999996</v>
      </c>
    </row>
    <row r="1088" spans="1:2">
      <c r="A1088" s="5" t="s">
        <v>11578</v>
      </c>
      <c r="B1088" s="5">
        <v>6.2</v>
      </c>
    </row>
    <row r="1089" spans="1:2">
      <c r="A1089" s="5" t="s">
        <v>11578</v>
      </c>
      <c r="B1089" s="5">
        <v>5.7</v>
      </c>
    </row>
    <row r="1090" spans="1:2">
      <c r="A1090" s="2" t="s">
        <v>11578</v>
      </c>
      <c r="B1090" s="2">
        <v>5</v>
      </c>
    </row>
    <row r="1091" spans="1:2">
      <c r="A1091" s="5" t="s">
        <v>3812</v>
      </c>
      <c r="B1091" s="5">
        <v>7.4</v>
      </c>
    </row>
    <row r="1092" spans="1:2">
      <c r="A1092" s="2" t="s">
        <v>3812</v>
      </c>
      <c r="B1092" s="2">
        <v>4.9000000000000004</v>
      </c>
    </row>
    <row r="1093" spans="1:2">
      <c r="A1093" s="2" t="s">
        <v>3454</v>
      </c>
      <c r="B1093" s="2">
        <v>7.5</v>
      </c>
    </row>
    <row r="1094" spans="1:2">
      <c r="A1094" s="5" t="s">
        <v>3454</v>
      </c>
      <c r="B1094" s="5">
        <v>7.1</v>
      </c>
    </row>
    <row r="1095" spans="1:2">
      <c r="A1095" s="5" t="s">
        <v>3454</v>
      </c>
      <c r="B1095" s="5">
        <v>6.1</v>
      </c>
    </row>
    <row r="1096" spans="1:2">
      <c r="A1096" s="5" t="s">
        <v>3454</v>
      </c>
      <c r="B1096" s="5">
        <v>6</v>
      </c>
    </row>
    <row r="1097" spans="1:2">
      <c r="A1097" s="5" t="s">
        <v>1510</v>
      </c>
      <c r="B1097" s="5">
        <v>7.9</v>
      </c>
    </row>
    <row r="1098" spans="1:2">
      <c r="A1098" s="2" t="s">
        <v>9323</v>
      </c>
      <c r="B1098" s="2">
        <v>6.6</v>
      </c>
    </row>
    <row r="1099" spans="1:2">
      <c r="A1099" s="5" t="s">
        <v>9323</v>
      </c>
      <c r="B1099" s="5">
        <v>5.3</v>
      </c>
    </row>
    <row r="1100" spans="1:2">
      <c r="A1100" s="2" t="s">
        <v>10608</v>
      </c>
      <c r="B1100" s="2">
        <v>6.4</v>
      </c>
    </row>
    <row r="1101" spans="1:2">
      <c r="A1101" s="2" t="s">
        <v>10608</v>
      </c>
      <c r="B1101" s="2">
        <v>6.2</v>
      </c>
    </row>
    <row r="1102" spans="1:2">
      <c r="A1102" s="5" t="s">
        <v>15667</v>
      </c>
      <c r="B1102" s="5">
        <v>5.0999999999999996</v>
      </c>
    </row>
    <row r="1103" spans="1:2">
      <c r="A1103" s="2" t="s">
        <v>169</v>
      </c>
      <c r="B1103" s="2">
        <v>8.6999999999999993</v>
      </c>
    </row>
    <row r="1104" spans="1:2">
      <c r="A1104" s="5" t="s">
        <v>169</v>
      </c>
      <c r="B1104" s="5">
        <v>7.6</v>
      </c>
    </row>
    <row r="1105" spans="1:2">
      <c r="A1105" s="5" t="s">
        <v>169</v>
      </c>
      <c r="B1105" s="5">
        <v>7.5</v>
      </c>
    </row>
    <row r="1106" spans="1:2">
      <c r="A1106" s="2" t="s">
        <v>169</v>
      </c>
      <c r="B1106" s="2">
        <v>6.7</v>
      </c>
    </row>
    <row r="1107" spans="1:2">
      <c r="A1107" s="2" t="s">
        <v>169</v>
      </c>
      <c r="B1107" s="2">
        <v>6.5</v>
      </c>
    </row>
    <row r="1108" spans="1:2">
      <c r="A1108" s="5" t="s">
        <v>766</v>
      </c>
      <c r="B1108" s="5">
        <v>8.1</v>
      </c>
    </row>
    <row r="1109" spans="1:2">
      <c r="A1109" s="5" t="s">
        <v>766</v>
      </c>
      <c r="B1109" s="5">
        <v>7.6</v>
      </c>
    </row>
    <row r="1110" spans="1:2">
      <c r="A1110" s="2" t="s">
        <v>766</v>
      </c>
      <c r="B1110" s="2">
        <v>6.5</v>
      </c>
    </row>
    <row r="1111" spans="1:2">
      <c r="A1111" s="2" t="s">
        <v>766</v>
      </c>
      <c r="B1111" s="2">
        <v>6.2</v>
      </c>
    </row>
    <row r="1112" spans="1:2">
      <c r="A1112" s="2" t="s">
        <v>766</v>
      </c>
      <c r="B1112" s="2">
        <v>5.9</v>
      </c>
    </row>
    <row r="1113" spans="1:2">
      <c r="A1113" s="5" t="s">
        <v>766</v>
      </c>
      <c r="B1113" s="5">
        <v>5.8</v>
      </c>
    </row>
    <row r="1114" spans="1:2">
      <c r="A1114" s="2" t="s">
        <v>5496</v>
      </c>
      <c r="B1114" s="2">
        <v>7.1</v>
      </c>
    </row>
    <row r="1115" spans="1:2">
      <c r="A1115" s="5" t="s">
        <v>1836</v>
      </c>
      <c r="B1115" s="5">
        <v>7.8</v>
      </c>
    </row>
    <row r="1116" spans="1:2">
      <c r="A1116" s="5" t="s">
        <v>1836</v>
      </c>
      <c r="B1116" s="5">
        <v>6.4</v>
      </c>
    </row>
    <row r="1117" spans="1:2">
      <c r="A1117" s="2" t="s">
        <v>1836</v>
      </c>
      <c r="B1117" s="2">
        <v>4.9000000000000004</v>
      </c>
    </row>
    <row r="1118" spans="1:2">
      <c r="A1118" s="2" t="s">
        <v>15210</v>
      </c>
      <c r="B1118" s="2">
        <v>5.3</v>
      </c>
    </row>
    <row r="1119" spans="1:2">
      <c r="A1119" s="2" t="s">
        <v>570</v>
      </c>
      <c r="B1119" s="2">
        <v>8.3000000000000007</v>
      </c>
    </row>
    <row r="1120" spans="1:2">
      <c r="A1120" s="5" t="s">
        <v>570</v>
      </c>
      <c r="B1120" s="5">
        <v>8.1</v>
      </c>
    </row>
    <row r="1121" spans="1:2">
      <c r="A1121" s="2" t="s">
        <v>6597</v>
      </c>
      <c r="B1121" s="2">
        <v>7</v>
      </c>
    </row>
    <row r="1122" spans="1:2">
      <c r="A1122" s="5" t="s">
        <v>9079</v>
      </c>
      <c r="B1122" s="5">
        <v>6.6</v>
      </c>
    </row>
    <row r="1123" spans="1:2">
      <c r="A1123" s="2" t="s">
        <v>4895</v>
      </c>
      <c r="B1123" s="2">
        <v>7.2</v>
      </c>
    </row>
    <row r="1124" spans="1:2">
      <c r="A1124" s="5" t="s">
        <v>4895</v>
      </c>
      <c r="B1124" s="5">
        <v>7.1</v>
      </c>
    </row>
    <row r="1125" spans="1:2">
      <c r="A1125" s="5" t="s">
        <v>4895</v>
      </c>
      <c r="B1125" s="5">
        <v>6.9</v>
      </c>
    </row>
    <row r="1126" spans="1:2">
      <c r="A1126" s="2" t="s">
        <v>4895</v>
      </c>
      <c r="B1126" s="2">
        <v>6.5</v>
      </c>
    </row>
    <row r="1127" spans="1:2">
      <c r="A1127" s="5" t="s">
        <v>5071</v>
      </c>
      <c r="B1127" s="5">
        <v>7.2</v>
      </c>
    </row>
    <row r="1128" spans="1:2">
      <c r="A1128" s="2" t="s">
        <v>5071</v>
      </c>
      <c r="B1128" s="2">
        <v>4.8</v>
      </c>
    </row>
    <row r="1129" spans="1:2">
      <c r="A1129" s="5" t="s">
        <v>8788</v>
      </c>
      <c r="B1129" s="5">
        <v>6.6</v>
      </c>
    </row>
    <row r="1130" spans="1:2">
      <c r="A1130" s="5" t="s">
        <v>8788</v>
      </c>
      <c r="B1130" s="5">
        <v>6.5</v>
      </c>
    </row>
    <row r="1131" spans="1:2">
      <c r="A1131" s="2" t="s">
        <v>3400</v>
      </c>
      <c r="B1131" s="2">
        <v>7.5</v>
      </c>
    </row>
    <row r="1132" spans="1:2">
      <c r="A1132" s="2" t="s">
        <v>4431</v>
      </c>
      <c r="B1132" s="2">
        <v>7.3</v>
      </c>
    </row>
    <row r="1133" spans="1:2">
      <c r="A1133" s="2" t="s">
        <v>4431</v>
      </c>
      <c r="B1133" s="2">
        <v>6.7</v>
      </c>
    </row>
    <row r="1134" spans="1:2">
      <c r="A1134" s="2" t="s">
        <v>4479</v>
      </c>
      <c r="B1134" s="2">
        <v>7.3</v>
      </c>
    </row>
    <row r="1135" spans="1:2">
      <c r="A1135" s="5" t="s">
        <v>4479</v>
      </c>
      <c r="B1135" s="5">
        <v>7.2</v>
      </c>
    </row>
    <row r="1136" spans="1:2">
      <c r="A1136" s="2" t="s">
        <v>1852</v>
      </c>
      <c r="B1136" s="2">
        <v>7.8</v>
      </c>
    </row>
    <row r="1137" spans="1:2">
      <c r="A1137" s="5" t="s">
        <v>11567</v>
      </c>
      <c r="B1137" s="5">
        <v>6.2</v>
      </c>
    </row>
    <row r="1138" spans="1:2">
      <c r="A1138" s="2" t="s">
        <v>11567</v>
      </c>
      <c r="B1138" s="2">
        <v>4.5</v>
      </c>
    </row>
    <row r="1139" spans="1:2">
      <c r="A1139" s="5" t="s">
        <v>3653</v>
      </c>
      <c r="B1139" s="5">
        <v>7.4</v>
      </c>
    </row>
    <row r="1140" spans="1:2">
      <c r="A1140" s="2" t="s">
        <v>3653</v>
      </c>
      <c r="B1140" s="2">
        <v>6.6</v>
      </c>
    </row>
    <row r="1141" spans="1:2">
      <c r="A1141" s="5" t="s">
        <v>3653</v>
      </c>
      <c r="B1141" s="5">
        <v>6.6</v>
      </c>
    </row>
    <row r="1142" spans="1:2">
      <c r="A1142" s="5" t="s">
        <v>15460</v>
      </c>
      <c r="B1142" s="5">
        <v>5.2</v>
      </c>
    </row>
    <row r="1143" spans="1:2">
      <c r="A1143" s="5" t="s">
        <v>4021</v>
      </c>
      <c r="B1143" s="5">
        <v>7.4</v>
      </c>
    </row>
    <row r="1144" spans="1:2">
      <c r="A1144" s="2" t="s">
        <v>15331</v>
      </c>
      <c r="B1144" s="2">
        <v>5.2</v>
      </c>
    </row>
    <row r="1145" spans="1:2">
      <c r="A1145" s="2" t="s">
        <v>784</v>
      </c>
      <c r="B1145" s="2">
        <v>8.1</v>
      </c>
    </row>
    <row r="1146" spans="1:2">
      <c r="A1146" s="2" t="s">
        <v>784</v>
      </c>
      <c r="B1146" s="2">
        <v>7.3</v>
      </c>
    </row>
    <row r="1147" spans="1:2">
      <c r="A1147" s="2" t="s">
        <v>784</v>
      </c>
      <c r="B1147" s="2">
        <v>7.2</v>
      </c>
    </row>
    <row r="1148" spans="1:2">
      <c r="A1148" s="2" t="s">
        <v>784</v>
      </c>
      <c r="B1148" s="2">
        <v>7.1</v>
      </c>
    </row>
    <row r="1149" spans="1:2">
      <c r="A1149" s="5" t="s">
        <v>784</v>
      </c>
      <c r="B1149" s="5">
        <v>6.6</v>
      </c>
    </row>
    <row r="1150" spans="1:2">
      <c r="A1150" s="5" t="s">
        <v>784</v>
      </c>
      <c r="B1150" s="5">
        <v>6.5</v>
      </c>
    </row>
    <row r="1151" spans="1:2">
      <c r="A1151" s="2" t="s">
        <v>784</v>
      </c>
      <c r="B1151" s="2">
        <v>6.1</v>
      </c>
    </row>
    <row r="1152" spans="1:2">
      <c r="A1152" s="5" t="s">
        <v>7380</v>
      </c>
      <c r="B1152" s="5">
        <v>6.8</v>
      </c>
    </row>
    <row r="1153" spans="1:2">
      <c r="A1153" s="2" t="s">
        <v>11529</v>
      </c>
      <c r="B1153" s="2">
        <v>6.2</v>
      </c>
    </row>
    <row r="1154" spans="1:2">
      <c r="A1154" s="5" t="s">
        <v>6645</v>
      </c>
      <c r="B1154" s="5">
        <v>7</v>
      </c>
    </row>
    <row r="1155" spans="1:2">
      <c r="A1155" s="5" t="s">
        <v>14649</v>
      </c>
      <c r="B1155" s="5">
        <v>5.5</v>
      </c>
    </row>
    <row r="1156" spans="1:2">
      <c r="A1156" s="5" t="s">
        <v>10038</v>
      </c>
      <c r="B1156" s="5">
        <v>6.5</v>
      </c>
    </row>
    <row r="1157" spans="1:2">
      <c r="A1157" s="2" t="s">
        <v>10038</v>
      </c>
      <c r="B1157" s="2">
        <v>5.5</v>
      </c>
    </row>
    <row r="1158" spans="1:2">
      <c r="A1158" s="5" t="s">
        <v>2870</v>
      </c>
      <c r="B1158" s="5">
        <v>7.6</v>
      </c>
    </row>
    <row r="1159" spans="1:2">
      <c r="A1159" s="5" t="s">
        <v>2870</v>
      </c>
      <c r="B1159" s="5">
        <v>7</v>
      </c>
    </row>
    <row r="1160" spans="1:2">
      <c r="A1160" s="5" t="s">
        <v>7041</v>
      </c>
      <c r="B1160" s="5">
        <v>6.9</v>
      </c>
    </row>
    <row r="1161" spans="1:2">
      <c r="A1161" s="2" t="s">
        <v>4296</v>
      </c>
      <c r="B1161" s="2">
        <v>7.3</v>
      </c>
    </row>
    <row r="1162" spans="1:2">
      <c r="A1162" s="2" t="s">
        <v>4296</v>
      </c>
      <c r="B1162" s="2">
        <v>6.3</v>
      </c>
    </row>
    <row r="1163" spans="1:2">
      <c r="A1163" s="5" t="s">
        <v>4296</v>
      </c>
      <c r="B1163" s="5">
        <v>6.2</v>
      </c>
    </row>
    <row r="1164" spans="1:2">
      <c r="A1164" s="2" t="s">
        <v>13897</v>
      </c>
      <c r="B1164" s="2">
        <v>5.7</v>
      </c>
    </row>
    <row r="1165" spans="1:2">
      <c r="A1165" s="2" t="s">
        <v>8331</v>
      </c>
      <c r="B1165" s="2">
        <v>6.7</v>
      </c>
    </row>
    <row r="1166" spans="1:2">
      <c r="A1166" s="2" t="s">
        <v>15186</v>
      </c>
      <c r="B1166" s="2">
        <v>5.3</v>
      </c>
    </row>
    <row r="1167" spans="1:2">
      <c r="A1167" s="5" t="s">
        <v>9369</v>
      </c>
      <c r="B1167" s="5">
        <v>6.6</v>
      </c>
    </row>
    <row r="1168" spans="1:2">
      <c r="A1168" s="2" t="s">
        <v>7640</v>
      </c>
      <c r="B1168" s="2">
        <v>6.1</v>
      </c>
    </row>
    <row r="1169" spans="1:2">
      <c r="A1169" s="2" t="s">
        <v>5637</v>
      </c>
      <c r="B1169" s="2">
        <v>7.1</v>
      </c>
    </row>
    <row r="1170" spans="1:2">
      <c r="A1170" s="2" t="s">
        <v>5637</v>
      </c>
      <c r="B1170" s="2">
        <v>6.5</v>
      </c>
    </row>
    <row r="1171" spans="1:2">
      <c r="A1171" s="5" t="s">
        <v>688</v>
      </c>
      <c r="B1171" s="5">
        <v>8.1999999999999993</v>
      </c>
    </row>
    <row r="1172" spans="1:2">
      <c r="A1172" s="5" t="s">
        <v>688</v>
      </c>
      <c r="B1172" s="5">
        <v>7</v>
      </c>
    </row>
    <row r="1173" spans="1:2">
      <c r="A1173" s="2" t="s">
        <v>688</v>
      </c>
      <c r="B1173" s="2">
        <v>7</v>
      </c>
    </row>
    <row r="1174" spans="1:2">
      <c r="A1174" s="2" t="s">
        <v>688</v>
      </c>
      <c r="B1174" s="2">
        <v>6.8</v>
      </c>
    </row>
    <row r="1175" spans="1:2">
      <c r="A1175" s="2" t="s">
        <v>688</v>
      </c>
      <c r="B1175" s="2">
        <v>6.7</v>
      </c>
    </row>
    <row r="1176" spans="1:2">
      <c r="A1176" s="2" t="s">
        <v>8563</v>
      </c>
      <c r="B1176" s="2">
        <v>6.7</v>
      </c>
    </row>
    <row r="1177" spans="1:2">
      <c r="A1177" s="2" t="s">
        <v>8563</v>
      </c>
      <c r="B1177" s="2">
        <v>6.2</v>
      </c>
    </row>
    <row r="1178" spans="1:2">
      <c r="A1178" s="5" t="s">
        <v>565</v>
      </c>
      <c r="B1178" s="5">
        <v>8.3000000000000007</v>
      </c>
    </row>
    <row r="1179" spans="1:2">
      <c r="A1179" s="5" t="s">
        <v>565</v>
      </c>
      <c r="B1179" s="5">
        <v>7.6</v>
      </c>
    </row>
    <row r="1180" spans="1:2">
      <c r="A1180" s="5" t="s">
        <v>565</v>
      </c>
      <c r="B1180" s="5">
        <v>7.3</v>
      </c>
    </row>
    <row r="1181" spans="1:2">
      <c r="A1181" s="2" t="s">
        <v>565</v>
      </c>
      <c r="B1181" s="2">
        <v>7.1</v>
      </c>
    </row>
    <row r="1182" spans="1:2">
      <c r="A1182" s="2" t="s">
        <v>565</v>
      </c>
      <c r="B1182" s="2">
        <v>6.8</v>
      </c>
    </row>
    <row r="1183" spans="1:2">
      <c r="A1183" s="5" t="s">
        <v>565</v>
      </c>
      <c r="B1183" s="5">
        <v>6.6</v>
      </c>
    </row>
    <row r="1184" spans="1:2">
      <c r="A1184" s="5" t="s">
        <v>2035</v>
      </c>
      <c r="B1184" s="5">
        <v>7.8</v>
      </c>
    </row>
    <row r="1185" spans="1:2">
      <c r="A1185" s="2" t="s">
        <v>2035</v>
      </c>
      <c r="B1185" s="2">
        <v>6.8</v>
      </c>
    </row>
    <row r="1186" spans="1:2">
      <c r="A1186" s="2" t="s">
        <v>2035</v>
      </c>
      <c r="B1186" s="2">
        <v>6.8</v>
      </c>
    </row>
    <row r="1187" spans="1:2">
      <c r="A1187" s="5" t="s">
        <v>2035</v>
      </c>
      <c r="B1187" s="5">
        <v>6.7</v>
      </c>
    </row>
    <row r="1188" spans="1:2">
      <c r="A1188" s="5" t="s">
        <v>552</v>
      </c>
      <c r="B1188" s="5">
        <v>8.3000000000000007</v>
      </c>
    </row>
    <row r="1189" spans="1:2">
      <c r="A1189" s="2" t="s">
        <v>552</v>
      </c>
      <c r="B1189" s="2">
        <v>8.1999999999999993</v>
      </c>
    </row>
    <row r="1190" spans="1:2">
      <c r="A1190" s="5" t="s">
        <v>552</v>
      </c>
      <c r="B1190" s="5">
        <v>7.6</v>
      </c>
    </row>
    <row r="1191" spans="1:2">
      <c r="A1191" s="2" t="s">
        <v>552</v>
      </c>
      <c r="B1191" s="2">
        <v>7.5</v>
      </c>
    </row>
    <row r="1192" spans="1:2">
      <c r="A1192" s="5" t="s">
        <v>552</v>
      </c>
      <c r="B1192" s="5">
        <v>7.3</v>
      </c>
    </row>
    <row r="1193" spans="1:2">
      <c r="A1193" s="5" t="s">
        <v>552</v>
      </c>
      <c r="B1193" s="5">
        <v>7.3</v>
      </c>
    </row>
    <row r="1194" spans="1:2">
      <c r="A1194" s="5" t="s">
        <v>552</v>
      </c>
      <c r="B1194" s="5">
        <v>3.6</v>
      </c>
    </row>
    <row r="1195" spans="1:2">
      <c r="A1195" s="5" t="s">
        <v>7253</v>
      </c>
      <c r="B1195" s="5">
        <v>6.9</v>
      </c>
    </row>
    <row r="1196" spans="1:2">
      <c r="A1196" s="5" t="s">
        <v>16822</v>
      </c>
      <c r="B1196" s="5">
        <v>3.5</v>
      </c>
    </row>
    <row r="1197" spans="1:2">
      <c r="A1197" s="2" t="s">
        <v>3991</v>
      </c>
      <c r="B1197" s="2">
        <v>7.4</v>
      </c>
    </row>
    <row r="1198" spans="1:2">
      <c r="A1198" s="5" t="s">
        <v>6009</v>
      </c>
      <c r="B1198" s="5">
        <v>7.1</v>
      </c>
    </row>
    <row r="1199" spans="1:2">
      <c r="A1199" s="2" t="s">
        <v>12451</v>
      </c>
      <c r="B1199" s="2">
        <v>6</v>
      </c>
    </row>
    <row r="1200" spans="1:2">
      <c r="A1200" s="2" t="s">
        <v>12451</v>
      </c>
      <c r="B1200" s="2">
        <v>5</v>
      </c>
    </row>
    <row r="1201" spans="1:2">
      <c r="A1201" s="5" t="s">
        <v>15990</v>
      </c>
      <c r="B1201" s="5">
        <v>4.8</v>
      </c>
    </row>
    <row r="1202" spans="1:2">
      <c r="A1202" s="5" t="s">
        <v>14327</v>
      </c>
      <c r="B1202" s="5">
        <v>5.6</v>
      </c>
    </row>
    <row r="1203" spans="1:2">
      <c r="A1203" s="5" t="s">
        <v>7706</v>
      </c>
      <c r="B1203" s="5">
        <v>5.3</v>
      </c>
    </row>
    <row r="1204" spans="1:2">
      <c r="A1204" s="5" t="s">
        <v>7625</v>
      </c>
      <c r="B1204" s="5">
        <v>6.8</v>
      </c>
    </row>
    <row r="1205" spans="1:2">
      <c r="A1205" s="5" t="s">
        <v>7625</v>
      </c>
      <c r="B1205" s="5">
        <v>6.2</v>
      </c>
    </row>
    <row r="1206" spans="1:2">
      <c r="A1206" s="5" t="s">
        <v>7625</v>
      </c>
      <c r="B1206" s="5">
        <v>6.1</v>
      </c>
    </row>
    <row r="1207" spans="1:2">
      <c r="A1207" s="5" t="s">
        <v>7625</v>
      </c>
      <c r="B1207" s="5">
        <v>6.1</v>
      </c>
    </row>
    <row r="1208" spans="1:2">
      <c r="A1208" s="2" t="s">
        <v>7625</v>
      </c>
      <c r="B1208" s="2">
        <v>5.5</v>
      </c>
    </row>
    <row r="1209" spans="1:2">
      <c r="A1209" s="5" t="s">
        <v>16853</v>
      </c>
      <c r="B1209" s="5">
        <v>3.4</v>
      </c>
    </row>
    <row r="1210" spans="1:2">
      <c r="A1210" s="5" t="s">
        <v>920</v>
      </c>
      <c r="B1210" s="5">
        <v>8.1</v>
      </c>
    </row>
    <row r="1211" spans="1:2">
      <c r="A1211" s="2" t="s">
        <v>920</v>
      </c>
      <c r="B1211" s="2">
        <v>7.4</v>
      </c>
    </row>
    <row r="1212" spans="1:2">
      <c r="A1212" s="5" t="s">
        <v>920</v>
      </c>
      <c r="B1212" s="5">
        <v>7.4</v>
      </c>
    </row>
    <row r="1213" spans="1:2">
      <c r="A1213" s="5" t="s">
        <v>920</v>
      </c>
      <c r="B1213" s="5">
        <v>6.7</v>
      </c>
    </row>
    <row r="1214" spans="1:2">
      <c r="A1214" s="2" t="s">
        <v>920</v>
      </c>
      <c r="B1214" s="2">
        <v>6</v>
      </c>
    </row>
    <row r="1215" spans="1:2">
      <c r="A1215" s="5" t="s">
        <v>920</v>
      </c>
      <c r="B1215" s="5">
        <v>6</v>
      </c>
    </row>
    <row r="1216" spans="1:2">
      <c r="A1216" s="2" t="s">
        <v>920</v>
      </c>
      <c r="B1216" s="2">
        <v>5.9</v>
      </c>
    </row>
    <row r="1217" spans="1:2">
      <c r="A1217" s="2" t="s">
        <v>920</v>
      </c>
      <c r="B1217" s="2">
        <v>4.9000000000000004</v>
      </c>
    </row>
    <row r="1218" spans="1:2">
      <c r="A1218" s="5" t="s">
        <v>11236</v>
      </c>
      <c r="B1218" s="5">
        <v>6.3</v>
      </c>
    </row>
    <row r="1219" spans="1:2">
      <c r="A1219" s="5" t="s">
        <v>9858</v>
      </c>
      <c r="B1219" s="5">
        <v>6.5</v>
      </c>
    </row>
    <row r="1220" spans="1:2">
      <c r="A1220" s="5" t="s">
        <v>9858</v>
      </c>
      <c r="B1220" s="5">
        <v>5.3</v>
      </c>
    </row>
    <row r="1221" spans="1:2">
      <c r="A1221" s="5" t="s">
        <v>9899</v>
      </c>
      <c r="B1221" s="5">
        <v>6.5</v>
      </c>
    </row>
    <row r="1222" spans="1:2">
      <c r="A1222" s="2" t="s">
        <v>223</v>
      </c>
      <c r="B1222" s="2">
        <v>8.6</v>
      </c>
    </row>
    <row r="1223" spans="1:2">
      <c r="A1223" s="2" t="s">
        <v>223</v>
      </c>
      <c r="B1223" s="2">
        <v>8.4</v>
      </c>
    </row>
    <row r="1224" spans="1:2">
      <c r="A1224" s="5" t="s">
        <v>223</v>
      </c>
      <c r="B1224" s="5">
        <v>8.1999999999999993</v>
      </c>
    </row>
    <row r="1225" spans="1:2">
      <c r="A1225" s="5" t="s">
        <v>223</v>
      </c>
      <c r="B1225" s="5">
        <v>7.7</v>
      </c>
    </row>
    <row r="1226" spans="1:2">
      <c r="A1226" s="5" t="s">
        <v>2094</v>
      </c>
      <c r="B1226" s="5">
        <v>7.8</v>
      </c>
    </row>
    <row r="1227" spans="1:2">
      <c r="A1227" s="5" t="s">
        <v>5280</v>
      </c>
      <c r="B1227" s="5">
        <v>7.2</v>
      </c>
    </row>
    <row r="1228" spans="1:2">
      <c r="A1228" s="5" t="s">
        <v>14364</v>
      </c>
      <c r="B1228" s="5">
        <v>5.6</v>
      </c>
    </row>
    <row r="1229" spans="1:2">
      <c r="A1229" s="2" t="s">
        <v>13643</v>
      </c>
      <c r="B1229" s="2">
        <v>5.8</v>
      </c>
    </row>
    <row r="1230" spans="1:2">
      <c r="A1230" s="5" t="s">
        <v>13643</v>
      </c>
      <c r="B1230" s="5">
        <v>4.5999999999999996</v>
      </c>
    </row>
    <row r="1231" spans="1:2">
      <c r="A1231" s="5" t="s">
        <v>7805</v>
      </c>
      <c r="B1231" s="5">
        <v>6.8</v>
      </c>
    </row>
    <row r="1232" spans="1:2">
      <c r="A1232" s="5" t="s">
        <v>2164</v>
      </c>
      <c r="B1232" s="5">
        <v>7.7</v>
      </c>
    </row>
    <row r="1233" spans="1:2">
      <c r="A1233" s="5" t="s">
        <v>2164</v>
      </c>
      <c r="B1233" s="5">
        <v>4.7</v>
      </c>
    </row>
    <row r="1234" spans="1:2">
      <c r="A1234" s="5" t="s">
        <v>9714</v>
      </c>
      <c r="B1234" s="5">
        <v>6.5</v>
      </c>
    </row>
    <row r="1235" spans="1:2">
      <c r="A1235" s="5" t="s">
        <v>10081</v>
      </c>
      <c r="B1235" s="5">
        <v>6.4</v>
      </c>
    </row>
    <row r="1236" spans="1:2">
      <c r="A1236" s="2" t="s">
        <v>12266</v>
      </c>
      <c r="B1236" s="2">
        <v>6.1</v>
      </c>
    </row>
    <row r="1237" spans="1:2">
      <c r="A1237" s="2" t="s">
        <v>9524</v>
      </c>
      <c r="B1237" s="2">
        <v>6.5</v>
      </c>
    </row>
    <row r="1238" spans="1:2">
      <c r="A1238" s="5" t="s">
        <v>9524</v>
      </c>
      <c r="B1238" s="5">
        <v>5.9</v>
      </c>
    </row>
    <row r="1239" spans="1:2">
      <c r="A1239" s="5" t="s">
        <v>9524</v>
      </c>
      <c r="B1239" s="5">
        <v>5.5</v>
      </c>
    </row>
    <row r="1240" spans="1:2">
      <c r="A1240" s="5" t="s">
        <v>7638</v>
      </c>
      <c r="B1240" s="5">
        <v>6.8</v>
      </c>
    </row>
    <row r="1241" spans="1:2">
      <c r="A1241" s="2" t="s">
        <v>7638</v>
      </c>
      <c r="B1241" s="2">
        <v>6.1</v>
      </c>
    </row>
    <row r="1242" spans="1:2">
      <c r="A1242" s="2" t="s">
        <v>15476</v>
      </c>
      <c r="B1242" s="2">
        <v>5.0999999999999996</v>
      </c>
    </row>
    <row r="1243" spans="1:2">
      <c r="A1243" s="5" t="s">
        <v>10534</v>
      </c>
      <c r="B1243" s="5">
        <v>6.4</v>
      </c>
    </row>
    <row r="1244" spans="1:2">
      <c r="A1244" s="2" t="s">
        <v>16275</v>
      </c>
      <c r="B1244" s="2">
        <v>4.5999999999999996</v>
      </c>
    </row>
    <row r="1245" spans="1:2">
      <c r="A1245" s="5" t="s">
        <v>13661</v>
      </c>
      <c r="B1245" s="5">
        <v>5.8</v>
      </c>
    </row>
    <row r="1246" spans="1:2">
      <c r="A1246" s="2" t="s">
        <v>5178</v>
      </c>
      <c r="B1246" s="2">
        <v>7.2</v>
      </c>
    </row>
    <row r="1247" spans="1:2">
      <c r="A1247" s="5" t="s">
        <v>5178</v>
      </c>
      <c r="B1247" s="5">
        <v>5.6</v>
      </c>
    </row>
    <row r="1248" spans="1:2">
      <c r="A1248" s="2" t="s">
        <v>15365</v>
      </c>
      <c r="B1248" s="2">
        <v>5.2</v>
      </c>
    </row>
    <row r="1249" spans="1:2">
      <c r="A1249" s="5" t="s">
        <v>8580</v>
      </c>
      <c r="B1249" s="5">
        <v>6.7</v>
      </c>
    </row>
    <row r="1250" spans="1:2">
      <c r="A1250" s="5" t="s">
        <v>8580</v>
      </c>
      <c r="B1250" s="5">
        <v>6.6</v>
      </c>
    </row>
    <row r="1251" spans="1:2">
      <c r="A1251" s="5" t="s">
        <v>8580</v>
      </c>
      <c r="B1251" s="5">
        <v>6.2</v>
      </c>
    </row>
    <row r="1252" spans="1:2">
      <c r="A1252" s="2" t="s">
        <v>8580</v>
      </c>
      <c r="B1252" s="2">
        <v>3.8</v>
      </c>
    </row>
    <row r="1253" spans="1:2">
      <c r="A1253" s="5" t="s">
        <v>9330</v>
      </c>
      <c r="B1253" s="5">
        <v>6.6</v>
      </c>
    </row>
    <row r="1254" spans="1:2">
      <c r="A1254" s="2" t="s">
        <v>16779</v>
      </c>
      <c r="B1254" s="2">
        <v>3.6</v>
      </c>
    </row>
    <row r="1255" spans="1:2">
      <c r="A1255" s="2" t="s">
        <v>16779</v>
      </c>
      <c r="B1255" s="2">
        <v>3.6</v>
      </c>
    </row>
    <row r="1256" spans="1:2">
      <c r="A1256" s="2" t="s">
        <v>3668</v>
      </c>
      <c r="B1256" s="2">
        <v>7.4</v>
      </c>
    </row>
    <row r="1257" spans="1:2">
      <c r="A1257" s="5" t="s">
        <v>3668</v>
      </c>
      <c r="B1257" s="5">
        <v>6.5</v>
      </c>
    </row>
    <row r="1258" spans="1:2">
      <c r="A1258" s="2" t="s">
        <v>3668</v>
      </c>
      <c r="B1258" s="2">
        <v>6.2</v>
      </c>
    </row>
    <row r="1259" spans="1:2">
      <c r="A1259" s="2" t="s">
        <v>3668</v>
      </c>
      <c r="B1259" s="2">
        <v>6.1</v>
      </c>
    </row>
    <row r="1260" spans="1:2">
      <c r="A1260" s="2" t="s">
        <v>14358</v>
      </c>
      <c r="B1260" s="2">
        <v>5.6</v>
      </c>
    </row>
    <row r="1261" spans="1:2">
      <c r="A1261" s="5" t="s">
        <v>13026</v>
      </c>
      <c r="B1261" s="5">
        <v>5.9</v>
      </c>
    </row>
    <row r="1262" spans="1:2">
      <c r="A1262" s="5" t="s">
        <v>11105</v>
      </c>
      <c r="B1262" s="5">
        <v>6.3</v>
      </c>
    </row>
    <row r="1263" spans="1:2">
      <c r="A1263" s="2" t="s">
        <v>143</v>
      </c>
      <c r="B1263" s="2">
        <v>8.8000000000000007</v>
      </c>
    </row>
    <row r="1264" spans="1:2">
      <c r="A1264" s="5" t="s">
        <v>143</v>
      </c>
      <c r="B1264" s="5">
        <v>6.2</v>
      </c>
    </row>
    <row r="1265" spans="1:2">
      <c r="A1265" s="5" t="s">
        <v>3367</v>
      </c>
      <c r="B1265" s="5">
        <v>7.5</v>
      </c>
    </row>
    <row r="1266" spans="1:2">
      <c r="A1266" s="5" t="s">
        <v>3367</v>
      </c>
      <c r="B1266" s="5">
        <v>6.6</v>
      </c>
    </row>
    <row r="1267" spans="1:2">
      <c r="A1267" s="2" t="s">
        <v>3367</v>
      </c>
      <c r="B1267" s="2">
        <v>5.9</v>
      </c>
    </row>
    <row r="1268" spans="1:2">
      <c r="A1268" s="2" t="s">
        <v>3367</v>
      </c>
      <c r="B1268" s="2">
        <v>5.8</v>
      </c>
    </row>
    <row r="1269" spans="1:2">
      <c r="A1269" s="2" t="s">
        <v>3071</v>
      </c>
      <c r="B1269" s="2">
        <v>7.6</v>
      </c>
    </row>
    <row r="1270" spans="1:2">
      <c r="A1270" s="2" t="s">
        <v>5725</v>
      </c>
      <c r="B1270" s="2">
        <v>7.1</v>
      </c>
    </row>
    <row r="1271" spans="1:2">
      <c r="A1271" s="2" t="s">
        <v>7095</v>
      </c>
      <c r="B1271" s="2">
        <v>6.9</v>
      </c>
    </row>
    <row r="1272" spans="1:2">
      <c r="A1272" s="5" t="s">
        <v>7095</v>
      </c>
      <c r="B1272" s="5">
        <v>6.8</v>
      </c>
    </row>
    <row r="1273" spans="1:2">
      <c r="A1273" s="2" t="s">
        <v>7095</v>
      </c>
      <c r="B1273" s="2">
        <v>6.2</v>
      </c>
    </row>
    <row r="1274" spans="1:2">
      <c r="A1274" s="2" t="s">
        <v>7095</v>
      </c>
      <c r="B1274" s="2">
        <v>6</v>
      </c>
    </row>
    <row r="1275" spans="1:2">
      <c r="A1275" s="2" t="s">
        <v>7095</v>
      </c>
      <c r="B1275" s="2">
        <v>6</v>
      </c>
    </row>
    <row r="1276" spans="1:2">
      <c r="A1276" s="2" t="s">
        <v>7095</v>
      </c>
      <c r="B1276" s="2">
        <v>5.9</v>
      </c>
    </row>
    <row r="1277" spans="1:2">
      <c r="A1277" s="5" t="s">
        <v>7095</v>
      </c>
      <c r="B1277" s="5">
        <v>5.7</v>
      </c>
    </row>
    <row r="1278" spans="1:2">
      <c r="A1278" s="5" t="s">
        <v>7095</v>
      </c>
      <c r="B1278" s="5">
        <v>5.0999999999999996</v>
      </c>
    </row>
    <row r="1279" spans="1:2">
      <c r="A1279" s="5" t="s">
        <v>15353</v>
      </c>
      <c r="B1279" s="5">
        <v>5.2</v>
      </c>
    </row>
    <row r="1280" spans="1:2">
      <c r="A1280" s="2" t="s">
        <v>2741</v>
      </c>
      <c r="B1280" s="2">
        <v>7.6</v>
      </c>
    </row>
    <row r="1281" spans="1:2">
      <c r="A1281" s="2" t="s">
        <v>2741</v>
      </c>
      <c r="B1281" s="2">
        <v>7.5</v>
      </c>
    </row>
    <row r="1282" spans="1:2">
      <c r="A1282" s="2" t="s">
        <v>10372</v>
      </c>
      <c r="B1282" s="2">
        <v>6.4</v>
      </c>
    </row>
    <row r="1283" spans="1:2">
      <c r="A1283" s="2" t="s">
        <v>10372</v>
      </c>
      <c r="B1283" s="2">
        <v>4.9000000000000004</v>
      </c>
    </row>
    <row r="1284" spans="1:2">
      <c r="A1284" s="2" t="s">
        <v>5934</v>
      </c>
      <c r="B1284" s="2">
        <v>7.1</v>
      </c>
    </row>
    <row r="1285" spans="1:2">
      <c r="A1285" s="2" t="s">
        <v>5934</v>
      </c>
      <c r="B1285" s="2">
        <v>7</v>
      </c>
    </row>
    <row r="1286" spans="1:2">
      <c r="A1286" s="2" t="s">
        <v>1054</v>
      </c>
      <c r="B1286" s="2">
        <v>8</v>
      </c>
    </row>
    <row r="1287" spans="1:2">
      <c r="A1287" s="5" t="s">
        <v>1054</v>
      </c>
      <c r="B1287" s="5">
        <v>7.8</v>
      </c>
    </row>
    <row r="1288" spans="1:2">
      <c r="A1288" s="5" t="s">
        <v>1054</v>
      </c>
      <c r="B1288" s="5">
        <v>7.1</v>
      </c>
    </row>
    <row r="1289" spans="1:2">
      <c r="A1289" s="2" t="s">
        <v>1054</v>
      </c>
      <c r="B1289" s="2">
        <v>6.9</v>
      </c>
    </row>
    <row r="1290" spans="1:2">
      <c r="A1290" s="2" t="s">
        <v>15220</v>
      </c>
      <c r="B1290" s="2">
        <v>5.3</v>
      </c>
    </row>
    <row r="1291" spans="1:2">
      <c r="A1291" s="2" t="s">
        <v>14964</v>
      </c>
      <c r="B1291" s="2">
        <v>5.4</v>
      </c>
    </row>
    <row r="1292" spans="1:2">
      <c r="A1292" s="2" t="s">
        <v>4677</v>
      </c>
      <c r="B1292" s="2">
        <v>7.3</v>
      </c>
    </row>
    <row r="1293" spans="1:2">
      <c r="A1293" s="5" t="s">
        <v>1724</v>
      </c>
      <c r="B1293" s="5">
        <v>7.8</v>
      </c>
    </row>
    <row r="1294" spans="1:2">
      <c r="A1294" s="2" t="s">
        <v>3574</v>
      </c>
      <c r="B1294" s="2">
        <v>7.5</v>
      </c>
    </row>
    <row r="1295" spans="1:2">
      <c r="A1295" s="2" t="s">
        <v>6567</v>
      </c>
      <c r="B1295" s="2">
        <v>7</v>
      </c>
    </row>
    <row r="1296" spans="1:2">
      <c r="A1296" s="5" t="s">
        <v>6567</v>
      </c>
      <c r="B1296" s="5">
        <v>6.7</v>
      </c>
    </row>
    <row r="1297" spans="1:2">
      <c r="A1297" s="5" t="s">
        <v>6567</v>
      </c>
      <c r="B1297" s="5">
        <v>5.7</v>
      </c>
    </row>
    <row r="1298" spans="1:2">
      <c r="A1298" s="2" t="s">
        <v>6567</v>
      </c>
      <c r="B1298" s="2">
        <v>5.0999999999999996</v>
      </c>
    </row>
    <row r="1299" spans="1:2">
      <c r="A1299" s="5" t="s">
        <v>13120</v>
      </c>
      <c r="B1299" s="5">
        <v>5.9</v>
      </c>
    </row>
    <row r="1300" spans="1:2">
      <c r="A1300" s="5" t="s">
        <v>5959</v>
      </c>
      <c r="B1300" s="5">
        <v>7.1</v>
      </c>
    </row>
    <row r="1301" spans="1:2">
      <c r="A1301" s="5" t="s">
        <v>5959</v>
      </c>
      <c r="B1301" s="5">
        <v>6.4</v>
      </c>
    </row>
    <row r="1302" spans="1:2">
      <c r="A1302" s="5" t="s">
        <v>5256</v>
      </c>
      <c r="B1302" s="5">
        <v>7.2</v>
      </c>
    </row>
    <row r="1303" spans="1:2">
      <c r="A1303" s="5" t="s">
        <v>4139</v>
      </c>
      <c r="B1303" s="5">
        <v>7.3</v>
      </c>
    </row>
    <row r="1304" spans="1:2">
      <c r="A1304" s="5" t="s">
        <v>5521</v>
      </c>
      <c r="B1304" s="5">
        <v>7.1</v>
      </c>
    </row>
    <row r="1305" spans="1:2">
      <c r="A1305" s="2" t="s">
        <v>5521</v>
      </c>
      <c r="B1305" s="2">
        <v>6.4</v>
      </c>
    </row>
    <row r="1306" spans="1:2">
      <c r="A1306" s="5" t="s">
        <v>5521</v>
      </c>
      <c r="B1306" s="5">
        <v>6.4</v>
      </c>
    </row>
    <row r="1307" spans="1:2">
      <c r="A1307" s="5" t="s">
        <v>14222</v>
      </c>
      <c r="B1307" s="5">
        <v>5.6</v>
      </c>
    </row>
    <row r="1308" spans="1:2">
      <c r="A1308" s="2" t="s">
        <v>262</v>
      </c>
      <c r="B1308" s="2">
        <v>8.5</v>
      </c>
    </row>
    <row r="1309" spans="1:2">
      <c r="A1309" s="5" t="s">
        <v>262</v>
      </c>
      <c r="B1309" s="5">
        <v>8.4</v>
      </c>
    </row>
    <row r="1310" spans="1:2">
      <c r="A1310" s="5" t="s">
        <v>262</v>
      </c>
      <c r="B1310" s="5">
        <v>8.1</v>
      </c>
    </row>
    <row r="1311" spans="1:2">
      <c r="A1311" s="2" t="s">
        <v>262</v>
      </c>
      <c r="B1311" s="2">
        <v>7.9</v>
      </c>
    </row>
    <row r="1312" spans="1:2">
      <c r="A1312" s="5" t="s">
        <v>262</v>
      </c>
      <c r="B1312" s="5">
        <v>7.7</v>
      </c>
    </row>
    <row r="1313" spans="1:2">
      <c r="A1313" s="5" t="s">
        <v>262</v>
      </c>
      <c r="B1313" s="5">
        <v>7.6</v>
      </c>
    </row>
    <row r="1314" spans="1:2">
      <c r="A1314" s="5" t="s">
        <v>262</v>
      </c>
      <c r="B1314" s="5">
        <v>7.2</v>
      </c>
    </row>
    <row r="1315" spans="1:2">
      <c r="A1315" s="2" t="s">
        <v>9277</v>
      </c>
      <c r="B1315" s="2">
        <v>6.6</v>
      </c>
    </row>
    <row r="1316" spans="1:2">
      <c r="A1316" s="2" t="s">
        <v>9893</v>
      </c>
      <c r="B1316" s="2">
        <v>6.5</v>
      </c>
    </row>
    <row r="1317" spans="1:2">
      <c r="A1317" s="2" t="s">
        <v>9893</v>
      </c>
      <c r="B1317" s="2">
        <v>6.1</v>
      </c>
    </row>
    <row r="1318" spans="1:2">
      <c r="A1318" s="2" t="s">
        <v>9893</v>
      </c>
      <c r="B1318" s="2">
        <v>5.7</v>
      </c>
    </row>
    <row r="1319" spans="1:2">
      <c r="A1319" s="5" t="s">
        <v>11759</v>
      </c>
      <c r="B1319" s="5">
        <v>6.2</v>
      </c>
    </row>
    <row r="1320" spans="1:2">
      <c r="A1320" s="2" t="s">
        <v>9805</v>
      </c>
      <c r="B1320" s="2">
        <v>6.5</v>
      </c>
    </row>
    <row r="1321" spans="1:2">
      <c r="A1321" s="5" t="s">
        <v>1939</v>
      </c>
      <c r="B1321" s="5">
        <v>7.8</v>
      </c>
    </row>
    <row r="1322" spans="1:2">
      <c r="A1322" s="5" t="s">
        <v>1939</v>
      </c>
      <c r="B1322" s="5">
        <v>6.7</v>
      </c>
    </row>
    <row r="1323" spans="1:2">
      <c r="A1323" s="2" t="s">
        <v>1939</v>
      </c>
      <c r="B1323" s="2">
        <v>6</v>
      </c>
    </row>
    <row r="1324" spans="1:2">
      <c r="A1324" s="5" t="s">
        <v>5774</v>
      </c>
      <c r="B1324" s="5">
        <v>7.1</v>
      </c>
    </row>
    <row r="1325" spans="1:2">
      <c r="A1325" s="5" t="s">
        <v>5774</v>
      </c>
      <c r="B1325" s="5">
        <v>6.9</v>
      </c>
    </row>
    <row r="1326" spans="1:2">
      <c r="A1326" s="2" t="s">
        <v>5774</v>
      </c>
      <c r="B1326" s="2">
        <v>6.6</v>
      </c>
    </row>
    <row r="1327" spans="1:2">
      <c r="A1327" s="2" t="s">
        <v>5774</v>
      </c>
      <c r="B1327" s="2">
        <v>6.4</v>
      </c>
    </row>
    <row r="1328" spans="1:2">
      <c r="A1328" s="2" t="s">
        <v>761</v>
      </c>
      <c r="B1328" s="2">
        <v>8.1</v>
      </c>
    </row>
    <row r="1329" spans="1:2">
      <c r="A1329" s="5" t="s">
        <v>761</v>
      </c>
      <c r="B1329" s="5">
        <v>6.8</v>
      </c>
    </row>
    <row r="1330" spans="1:2">
      <c r="A1330" s="5" t="s">
        <v>761</v>
      </c>
      <c r="B1330" s="5">
        <v>6.5</v>
      </c>
    </row>
    <row r="1331" spans="1:2">
      <c r="A1331" s="2" t="s">
        <v>16422</v>
      </c>
      <c r="B1331" s="2">
        <v>4.4000000000000004</v>
      </c>
    </row>
    <row r="1332" spans="1:2">
      <c r="A1332" s="5" t="s">
        <v>1536</v>
      </c>
      <c r="B1332" s="5">
        <v>7.9</v>
      </c>
    </row>
    <row r="1333" spans="1:2">
      <c r="A1333" s="5" t="s">
        <v>1536</v>
      </c>
      <c r="B1333" s="5">
        <v>7.8</v>
      </c>
    </row>
    <row r="1334" spans="1:2">
      <c r="A1334" s="2" t="s">
        <v>1536</v>
      </c>
      <c r="B1334" s="2">
        <v>7.4</v>
      </c>
    </row>
    <row r="1335" spans="1:2">
      <c r="A1335" s="5" t="s">
        <v>1536</v>
      </c>
      <c r="B1335" s="5">
        <v>6.7</v>
      </c>
    </row>
    <row r="1336" spans="1:2">
      <c r="A1336" s="5" t="s">
        <v>1536</v>
      </c>
      <c r="B1336" s="5">
        <v>5.7</v>
      </c>
    </row>
    <row r="1337" spans="1:2">
      <c r="A1337" s="5" t="s">
        <v>2186</v>
      </c>
      <c r="B1337" s="5">
        <v>7.7</v>
      </c>
    </row>
    <row r="1338" spans="1:2">
      <c r="A1338" s="2" t="s">
        <v>2186</v>
      </c>
      <c r="B1338" s="2">
        <v>6.5</v>
      </c>
    </row>
    <row r="1339" spans="1:2">
      <c r="A1339" s="5" t="s">
        <v>2186</v>
      </c>
      <c r="B1339" s="5">
        <v>5.3</v>
      </c>
    </row>
    <row r="1340" spans="1:2">
      <c r="A1340" s="5" t="s">
        <v>1457</v>
      </c>
      <c r="B1340" s="5">
        <v>7.9</v>
      </c>
    </row>
    <row r="1341" spans="1:2">
      <c r="A1341" s="2" t="s">
        <v>1457</v>
      </c>
      <c r="B1341" s="2">
        <v>7.8</v>
      </c>
    </row>
    <row r="1342" spans="1:2">
      <c r="A1342" s="5" t="s">
        <v>1457</v>
      </c>
      <c r="B1342" s="5">
        <v>7.3</v>
      </c>
    </row>
    <row r="1343" spans="1:2">
      <c r="A1343" s="5" t="s">
        <v>1457</v>
      </c>
      <c r="B1343" s="5">
        <v>7.3</v>
      </c>
    </row>
    <row r="1344" spans="1:2">
      <c r="A1344" s="2" t="s">
        <v>1457</v>
      </c>
      <c r="B1344" s="2">
        <v>6.9</v>
      </c>
    </row>
    <row r="1345" spans="1:2">
      <c r="A1345" s="5" t="s">
        <v>1457</v>
      </c>
      <c r="B1345" s="5">
        <v>6.7</v>
      </c>
    </row>
    <row r="1346" spans="1:2">
      <c r="A1346" s="2" t="s">
        <v>1457</v>
      </c>
      <c r="B1346" s="2">
        <v>6.4</v>
      </c>
    </row>
    <row r="1347" spans="1:2">
      <c r="A1347" s="5" t="s">
        <v>1457</v>
      </c>
      <c r="B1347" s="5">
        <v>6.3</v>
      </c>
    </row>
    <row r="1348" spans="1:2">
      <c r="A1348" s="2" t="s">
        <v>2066</v>
      </c>
      <c r="B1348" s="2">
        <v>7.8</v>
      </c>
    </row>
    <row r="1349" spans="1:2">
      <c r="A1349" s="2" t="s">
        <v>2066</v>
      </c>
      <c r="B1349" s="2">
        <v>7.7</v>
      </c>
    </row>
    <row r="1350" spans="1:2">
      <c r="A1350" s="5" t="s">
        <v>12128</v>
      </c>
      <c r="B1350" s="5">
        <v>6.1</v>
      </c>
    </row>
    <row r="1351" spans="1:2">
      <c r="A1351" s="5" t="s">
        <v>640</v>
      </c>
      <c r="B1351" s="5">
        <v>8.1999999999999993</v>
      </c>
    </row>
    <row r="1352" spans="1:2">
      <c r="A1352" s="2" t="s">
        <v>640</v>
      </c>
      <c r="B1352" s="2">
        <v>6.4</v>
      </c>
    </row>
    <row r="1353" spans="1:2">
      <c r="A1353" s="2" t="s">
        <v>640</v>
      </c>
      <c r="B1353" s="2">
        <v>6.4</v>
      </c>
    </row>
    <row r="1354" spans="1:2">
      <c r="A1354" s="2" t="s">
        <v>8645</v>
      </c>
      <c r="B1354" s="2">
        <v>6.7</v>
      </c>
    </row>
    <row r="1355" spans="1:2">
      <c r="A1355" s="2" t="s">
        <v>5966</v>
      </c>
      <c r="B1355" s="2">
        <v>7.1</v>
      </c>
    </row>
    <row r="1356" spans="1:2">
      <c r="A1356" s="5" t="s">
        <v>14376</v>
      </c>
      <c r="B1356" s="5">
        <v>5.6</v>
      </c>
    </row>
    <row r="1357" spans="1:2">
      <c r="A1357" s="2" t="s">
        <v>14376</v>
      </c>
      <c r="B1357" s="2">
        <v>4.9000000000000004</v>
      </c>
    </row>
    <row r="1358" spans="1:2">
      <c r="A1358" s="5" t="s">
        <v>1766</v>
      </c>
      <c r="B1358" s="5">
        <v>7.8</v>
      </c>
    </row>
    <row r="1359" spans="1:2">
      <c r="A1359" s="2" t="s">
        <v>1766</v>
      </c>
      <c r="B1359" s="2">
        <v>7.7</v>
      </c>
    </row>
    <row r="1360" spans="1:2">
      <c r="A1360" s="2" t="s">
        <v>1766</v>
      </c>
      <c r="B1360" s="2">
        <v>7.5</v>
      </c>
    </row>
    <row r="1361" spans="1:2">
      <c r="A1361" s="2" t="s">
        <v>1766</v>
      </c>
      <c r="B1361" s="2">
        <v>7.2</v>
      </c>
    </row>
    <row r="1362" spans="1:2">
      <c r="A1362" s="2" t="s">
        <v>1766</v>
      </c>
      <c r="B1362" s="2">
        <v>6.8</v>
      </c>
    </row>
    <row r="1363" spans="1:2">
      <c r="A1363" s="2" t="s">
        <v>1766</v>
      </c>
      <c r="B1363" s="2">
        <v>6.8</v>
      </c>
    </row>
    <row r="1364" spans="1:2">
      <c r="A1364" s="5" t="s">
        <v>1766</v>
      </c>
      <c r="B1364" s="5">
        <v>6.6</v>
      </c>
    </row>
    <row r="1365" spans="1:2">
      <c r="A1365" s="2" t="s">
        <v>10512</v>
      </c>
      <c r="B1365" s="2">
        <v>6.4</v>
      </c>
    </row>
    <row r="1366" spans="1:2">
      <c r="A1366" s="2" t="s">
        <v>8303</v>
      </c>
      <c r="B1366" s="2">
        <v>6.7</v>
      </c>
    </row>
    <row r="1367" spans="1:2">
      <c r="A1367" s="5" t="s">
        <v>8303</v>
      </c>
      <c r="B1367" s="5">
        <v>5.9</v>
      </c>
    </row>
    <row r="1368" spans="1:2">
      <c r="A1368" s="5" t="s">
        <v>8303</v>
      </c>
      <c r="B1368" s="5">
        <v>5.8</v>
      </c>
    </row>
    <row r="1369" spans="1:2">
      <c r="A1369" s="2" t="s">
        <v>8303</v>
      </c>
      <c r="B1369" s="2">
        <v>2.7</v>
      </c>
    </row>
    <row r="1370" spans="1:2">
      <c r="A1370" s="2" t="s">
        <v>9345</v>
      </c>
      <c r="B1370" s="2">
        <v>6.6</v>
      </c>
    </row>
    <row r="1371" spans="1:2">
      <c r="A1371" s="2" t="s">
        <v>9345</v>
      </c>
      <c r="B1371" s="2">
        <v>6.4</v>
      </c>
    </row>
    <row r="1372" spans="1:2">
      <c r="A1372" s="2" t="s">
        <v>14631</v>
      </c>
      <c r="B1372" s="2">
        <v>5.5</v>
      </c>
    </row>
    <row r="1373" spans="1:2">
      <c r="A1373" s="2" t="s">
        <v>14631</v>
      </c>
      <c r="B1373" s="2">
        <v>4.7</v>
      </c>
    </row>
    <row r="1374" spans="1:2">
      <c r="A1374" s="2" t="s">
        <v>12766</v>
      </c>
      <c r="B1374" s="2">
        <v>6</v>
      </c>
    </row>
    <row r="1375" spans="1:2">
      <c r="A1375" s="5" t="s">
        <v>4908</v>
      </c>
      <c r="B1375" s="5">
        <v>7.2</v>
      </c>
    </row>
    <row r="1376" spans="1:2">
      <c r="A1376" s="5" t="s">
        <v>4908</v>
      </c>
      <c r="B1376" s="5">
        <v>6.3</v>
      </c>
    </row>
    <row r="1377" spans="1:2">
      <c r="A1377" s="5" t="s">
        <v>4908</v>
      </c>
      <c r="B1377" s="5">
        <v>5.5</v>
      </c>
    </row>
    <row r="1378" spans="1:2">
      <c r="A1378" s="2" t="s">
        <v>4908</v>
      </c>
      <c r="B1378" s="2">
        <v>4.9000000000000004</v>
      </c>
    </row>
    <row r="1379" spans="1:2">
      <c r="A1379" s="2" t="s">
        <v>4908</v>
      </c>
      <c r="B1379" s="2">
        <v>3.7</v>
      </c>
    </row>
    <row r="1380" spans="1:2">
      <c r="A1380" s="5" t="s">
        <v>2981</v>
      </c>
      <c r="B1380" s="5">
        <v>7.6</v>
      </c>
    </row>
    <row r="1381" spans="1:2">
      <c r="A1381" s="2" t="s">
        <v>2981</v>
      </c>
      <c r="B1381" s="2">
        <v>7</v>
      </c>
    </row>
    <row r="1382" spans="1:2">
      <c r="A1382" s="5" t="s">
        <v>2981</v>
      </c>
      <c r="B1382" s="5">
        <v>5.3</v>
      </c>
    </row>
    <row r="1383" spans="1:2">
      <c r="A1383" s="5" t="s">
        <v>16010</v>
      </c>
      <c r="B1383" s="5">
        <v>4.8</v>
      </c>
    </row>
    <row r="1384" spans="1:2">
      <c r="A1384" s="5" t="s">
        <v>7264</v>
      </c>
      <c r="B1384" s="5">
        <v>6.9</v>
      </c>
    </row>
    <row r="1385" spans="1:2">
      <c r="A1385" s="2" t="s">
        <v>7264</v>
      </c>
      <c r="B1385" s="2">
        <v>5.7</v>
      </c>
    </row>
    <row r="1386" spans="1:2">
      <c r="A1386" s="2" t="s">
        <v>6736</v>
      </c>
      <c r="B1386" s="2">
        <v>6.7</v>
      </c>
    </row>
    <row r="1387" spans="1:2">
      <c r="A1387" s="2" t="s">
        <v>8481</v>
      </c>
      <c r="B1387" s="2">
        <v>6.7</v>
      </c>
    </row>
    <row r="1388" spans="1:2">
      <c r="A1388" s="2" t="s">
        <v>12296</v>
      </c>
      <c r="B1388" s="2">
        <v>6.1</v>
      </c>
    </row>
    <row r="1389" spans="1:2">
      <c r="A1389" s="5" t="s">
        <v>16813</v>
      </c>
      <c r="B1389" s="5">
        <v>3.5</v>
      </c>
    </row>
    <row r="1390" spans="1:2">
      <c r="A1390" s="5" t="s">
        <v>16813</v>
      </c>
      <c r="B1390" s="5">
        <v>2.7</v>
      </c>
    </row>
    <row r="1391" spans="1:2">
      <c r="A1391" s="2" t="s">
        <v>16813</v>
      </c>
      <c r="B1391" s="2">
        <v>2.2999999999999998</v>
      </c>
    </row>
    <row r="1392" spans="1:2">
      <c r="A1392" s="2" t="s">
        <v>16813</v>
      </c>
      <c r="B1392" s="2">
        <v>1.9</v>
      </c>
    </row>
    <row r="1393" spans="1:2">
      <c r="A1393" s="5" t="s">
        <v>5012</v>
      </c>
      <c r="B1393" s="5">
        <v>7.2</v>
      </c>
    </row>
    <row r="1394" spans="1:2">
      <c r="A1394" s="2" t="s">
        <v>2976</v>
      </c>
      <c r="B1394" s="2">
        <v>7.6</v>
      </c>
    </row>
    <row r="1395" spans="1:2">
      <c r="A1395" s="5" t="s">
        <v>2976</v>
      </c>
      <c r="B1395" s="5">
        <v>7.5</v>
      </c>
    </row>
    <row r="1396" spans="1:2">
      <c r="A1396" s="2" t="s">
        <v>2976</v>
      </c>
      <c r="B1396" s="2">
        <v>7.5</v>
      </c>
    </row>
    <row r="1397" spans="1:2">
      <c r="A1397" s="5" t="s">
        <v>2976</v>
      </c>
      <c r="B1397" s="5">
        <v>7.4</v>
      </c>
    </row>
    <row r="1398" spans="1:2">
      <c r="A1398" s="5" t="s">
        <v>2976</v>
      </c>
      <c r="B1398" s="5">
        <v>6.9</v>
      </c>
    </row>
    <row r="1399" spans="1:2">
      <c r="A1399" s="2" t="s">
        <v>2976</v>
      </c>
      <c r="B1399" s="2">
        <v>6.3</v>
      </c>
    </row>
    <row r="1400" spans="1:2">
      <c r="A1400" s="5" t="s">
        <v>16059</v>
      </c>
      <c r="B1400" s="5">
        <v>4.8</v>
      </c>
    </row>
    <row r="1401" spans="1:2">
      <c r="A1401" s="2" t="s">
        <v>9266</v>
      </c>
      <c r="B1401" s="2">
        <v>6.6</v>
      </c>
    </row>
    <row r="1402" spans="1:2">
      <c r="A1402" s="5" t="s">
        <v>9266</v>
      </c>
      <c r="B1402" s="5">
        <v>5.4</v>
      </c>
    </row>
    <row r="1403" spans="1:2">
      <c r="A1403" s="5" t="s">
        <v>6174</v>
      </c>
      <c r="B1403" s="5">
        <v>7</v>
      </c>
    </row>
    <row r="1404" spans="1:2">
      <c r="A1404" s="2" t="s">
        <v>6174</v>
      </c>
      <c r="B1404" s="2">
        <v>6.9</v>
      </c>
    </row>
    <row r="1405" spans="1:2">
      <c r="A1405" s="5" t="s">
        <v>6174</v>
      </c>
      <c r="B1405" s="5">
        <v>6.9</v>
      </c>
    </row>
    <row r="1406" spans="1:2">
      <c r="A1406" s="2" t="s">
        <v>6174</v>
      </c>
      <c r="B1406" s="2">
        <v>6.8</v>
      </c>
    </row>
    <row r="1407" spans="1:2">
      <c r="A1407" s="5" t="s">
        <v>6174</v>
      </c>
      <c r="B1407" s="5">
        <v>6.6</v>
      </c>
    </row>
    <row r="1408" spans="1:2">
      <c r="A1408" s="2" t="s">
        <v>6174</v>
      </c>
      <c r="B1408" s="2">
        <v>5.3</v>
      </c>
    </row>
    <row r="1409" spans="1:2">
      <c r="A1409" s="5" t="s">
        <v>6174</v>
      </c>
      <c r="B1409" s="5">
        <v>5.3</v>
      </c>
    </row>
    <row r="1410" spans="1:2">
      <c r="A1410" s="2" t="s">
        <v>5990</v>
      </c>
      <c r="B1410" s="2">
        <v>7.1</v>
      </c>
    </row>
    <row r="1411" spans="1:2">
      <c r="A1411" s="5" t="s">
        <v>5990</v>
      </c>
      <c r="B1411" s="5">
        <v>6.3</v>
      </c>
    </row>
    <row r="1412" spans="1:2">
      <c r="A1412" s="2" t="s">
        <v>5990</v>
      </c>
      <c r="B1412" s="2">
        <v>5.6</v>
      </c>
    </row>
    <row r="1413" spans="1:2">
      <c r="A1413" s="5" t="s">
        <v>5990</v>
      </c>
      <c r="B1413" s="5">
        <v>5.0999999999999996</v>
      </c>
    </row>
    <row r="1414" spans="1:2">
      <c r="A1414" s="2" t="s">
        <v>9873</v>
      </c>
      <c r="B1414" s="2">
        <v>6.5</v>
      </c>
    </row>
    <row r="1415" spans="1:2">
      <c r="A1415" s="5" t="s">
        <v>9873</v>
      </c>
      <c r="B1415" s="5">
        <v>6.3</v>
      </c>
    </row>
    <row r="1416" spans="1:2">
      <c r="A1416" s="5" t="s">
        <v>6560</v>
      </c>
      <c r="B1416" s="5">
        <v>7</v>
      </c>
    </row>
    <row r="1417" spans="1:2">
      <c r="A1417" s="2" t="s">
        <v>6163</v>
      </c>
      <c r="B1417" s="2">
        <v>7</v>
      </c>
    </row>
    <row r="1418" spans="1:2">
      <c r="A1418" s="5" t="s">
        <v>6163</v>
      </c>
      <c r="B1418" s="5">
        <v>7</v>
      </c>
    </row>
    <row r="1419" spans="1:2">
      <c r="A1419" s="5" t="s">
        <v>6163</v>
      </c>
      <c r="B1419" s="5">
        <v>6.7</v>
      </c>
    </row>
    <row r="1420" spans="1:2">
      <c r="A1420" s="5" t="s">
        <v>6163</v>
      </c>
      <c r="B1420" s="5">
        <v>6.6</v>
      </c>
    </row>
    <row r="1421" spans="1:2">
      <c r="A1421" s="2" t="s">
        <v>6163</v>
      </c>
      <c r="B1421" s="2">
        <v>6.3</v>
      </c>
    </row>
    <row r="1422" spans="1:2">
      <c r="A1422" s="2" t="s">
        <v>6163</v>
      </c>
      <c r="B1422" s="2">
        <v>6.2</v>
      </c>
    </row>
    <row r="1423" spans="1:2">
      <c r="A1423" s="5" t="s">
        <v>6163</v>
      </c>
      <c r="B1423" s="5">
        <v>6.2</v>
      </c>
    </row>
    <row r="1424" spans="1:2">
      <c r="A1424" s="5" t="s">
        <v>6527</v>
      </c>
      <c r="B1424" s="5">
        <v>7</v>
      </c>
    </row>
    <row r="1425" spans="1:2">
      <c r="A1425" s="2" t="s">
        <v>6527</v>
      </c>
      <c r="B1425" s="2">
        <v>6.7</v>
      </c>
    </row>
    <row r="1426" spans="1:2">
      <c r="A1426" s="2" t="s">
        <v>6527</v>
      </c>
      <c r="B1426" s="2">
        <v>6.5</v>
      </c>
    </row>
    <row r="1427" spans="1:2">
      <c r="A1427" s="2" t="s">
        <v>10949</v>
      </c>
      <c r="B1427" s="2">
        <v>6.3</v>
      </c>
    </row>
    <row r="1428" spans="1:2">
      <c r="A1428" s="2" t="s">
        <v>2642</v>
      </c>
      <c r="B1428" s="2">
        <v>7.6</v>
      </c>
    </row>
    <row r="1429" spans="1:2">
      <c r="A1429" s="2" t="s">
        <v>2642</v>
      </c>
      <c r="B1429" s="2">
        <v>7.1</v>
      </c>
    </row>
    <row r="1430" spans="1:2">
      <c r="A1430" s="2" t="s">
        <v>2642</v>
      </c>
      <c r="B1430" s="2">
        <v>7</v>
      </c>
    </row>
    <row r="1431" spans="1:2">
      <c r="A1431" s="2" t="s">
        <v>1303</v>
      </c>
      <c r="B1431" s="2">
        <v>8</v>
      </c>
    </row>
    <row r="1432" spans="1:2">
      <c r="A1432" s="2" t="s">
        <v>1303</v>
      </c>
      <c r="B1432" s="2">
        <v>7.3</v>
      </c>
    </row>
    <row r="1433" spans="1:2">
      <c r="A1433" s="2" t="s">
        <v>1303</v>
      </c>
      <c r="B1433" s="2">
        <v>7.1</v>
      </c>
    </row>
    <row r="1434" spans="1:2">
      <c r="A1434" s="5" t="s">
        <v>6538</v>
      </c>
      <c r="B1434" s="5">
        <v>7</v>
      </c>
    </row>
    <row r="1435" spans="1:2">
      <c r="A1435" s="2" t="s">
        <v>6538</v>
      </c>
      <c r="B1435" s="2">
        <v>5.8</v>
      </c>
    </row>
    <row r="1436" spans="1:2">
      <c r="A1436" s="2" t="s">
        <v>13842</v>
      </c>
      <c r="B1436" s="2">
        <v>5.7</v>
      </c>
    </row>
    <row r="1437" spans="1:2">
      <c r="A1437" s="2" t="s">
        <v>6999</v>
      </c>
      <c r="B1437" s="2">
        <v>6.9</v>
      </c>
    </row>
    <row r="1438" spans="1:2">
      <c r="A1438" s="5" t="s">
        <v>383</v>
      </c>
      <c r="B1438" s="5">
        <v>8.4</v>
      </c>
    </row>
    <row r="1439" spans="1:2">
      <c r="A1439" s="5" t="s">
        <v>383</v>
      </c>
      <c r="B1439" s="5">
        <v>7.7</v>
      </c>
    </row>
    <row r="1440" spans="1:2">
      <c r="A1440" s="2" t="s">
        <v>383</v>
      </c>
      <c r="B1440" s="2">
        <v>7.2</v>
      </c>
    </row>
    <row r="1441" spans="1:2">
      <c r="A1441" s="2" t="s">
        <v>383</v>
      </c>
      <c r="B1441" s="2">
        <v>7.1</v>
      </c>
    </row>
    <row r="1442" spans="1:2">
      <c r="A1442" s="2" t="s">
        <v>383</v>
      </c>
      <c r="B1442" s="2">
        <v>6.3</v>
      </c>
    </row>
    <row r="1443" spans="1:2">
      <c r="A1443" s="2" t="s">
        <v>10329</v>
      </c>
      <c r="B1443" s="2">
        <v>6.4</v>
      </c>
    </row>
    <row r="1444" spans="1:2">
      <c r="A1444" s="5" t="s">
        <v>4525</v>
      </c>
      <c r="B1444" s="5">
        <v>7.3</v>
      </c>
    </row>
    <row r="1445" spans="1:2">
      <c r="A1445" s="5" t="s">
        <v>4525</v>
      </c>
      <c r="B1445" s="5">
        <v>6.4</v>
      </c>
    </row>
    <row r="1446" spans="1:2">
      <c r="A1446" s="2" t="s">
        <v>13279</v>
      </c>
      <c r="B1446" s="2">
        <v>5.9</v>
      </c>
    </row>
    <row r="1447" spans="1:2">
      <c r="A1447" s="2" t="s">
        <v>13648</v>
      </c>
      <c r="B1447" s="2">
        <v>5.8</v>
      </c>
    </row>
    <row r="1448" spans="1:2">
      <c r="A1448" s="2" t="s">
        <v>373</v>
      </c>
      <c r="B1448" s="2">
        <v>6.2</v>
      </c>
    </row>
    <row r="1449" spans="1:2">
      <c r="A1449" s="5" t="s">
        <v>14589</v>
      </c>
      <c r="B1449" s="5">
        <v>5.5</v>
      </c>
    </row>
    <row r="1450" spans="1:2">
      <c r="A1450" s="2" t="s">
        <v>15428</v>
      </c>
      <c r="B1450" s="2">
        <v>5.2</v>
      </c>
    </row>
    <row r="1451" spans="1:2">
      <c r="A1451" s="5" t="s">
        <v>3866</v>
      </c>
      <c r="B1451" s="5">
        <v>7.4</v>
      </c>
    </row>
    <row r="1452" spans="1:2">
      <c r="A1452" s="2" t="s">
        <v>3866</v>
      </c>
      <c r="B1452" s="2">
        <v>7.4</v>
      </c>
    </row>
    <row r="1453" spans="1:2">
      <c r="A1453" s="2" t="s">
        <v>3866</v>
      </c>
      <c r="B1453" s="2">
        <v>6.7</v>
      </c>
    </row>
    <row r="1454" spans="1:2">
      <c r="A1454" s="2" t="s">
        <v>9033</v>
      </c>
      <c r="B1454" s="2">
        <v>6.6</v>
      </c>
    </row>
    <row r="1455" spans="1:2">
      <c r="A1455" s="2" t="s">
        <v>5676</v>
      </c>
      <c r="B1455" s="2">
        <v>7.1</v>
      </c>
    </row>
    <row r="1456" spans="1:2">
      <c r="A1456" s="5" t="s">
        <v>5676</v>
      </c>
      <c r="B1456" s="5">
        <v>6.6</v>
      </c>
    </row>
    <row r="1457" spans="1:2">
      <c r="A1457" s="5" t="s">
        <v>5676</v>
      </c>
      <c r="B1457" s="5">
        <v>6.6</v>
      </c>
    </row>
    <row r="1458" spans="1:2">
      <c r="A1458" s="2" t="s">
        <v>8998</v>
      </c>
      <c r="B1458" s="2">
        <v>6.6</v>
      </c>
    </row>
    <row r="1459" spans="1:2">
      <c r="A1459" s="2" t="s">
        <v>8998</v>
      </c>
      <c r="B1459" s="2">
        <v>6.6</v>
      </c>
    </row>
    <row r="1460" spans="1:2">
      <c r="A1460" s="5" t="s">
        <v>8998</v>
      </c>
      <c r="B1460" s="5">
        <v>5.9</v>
      </c>
    </row>
    <row r="1461" spans="1:2">
      <c r="A1461" s="5" t="s">
        <v>16585</v>
      </c>
      <c r="B1461" s="5">
        <v>4.0999999999999996</v>
      </c>
    </row>
    <row r="1462" spans="1:2">
      <c r="A1462" s="5" t="s">
        <v>933</v>
      </c>
      <c r="B1462" s="5">
        <v>8.1</v>
      </c>
    </row>
    <row r="1463" spans="1:2">
      <c r="A1463" s="5" t="s">
        <v>12542</v>
      </c>
      <c r="B1463" s="5">
        <v>6</v>
      </c>
    </row>
    <row r="1464" spans="1:2">
      <c r="A1464" s="2" t="s">
        <v>4069</v>
      </c>
      <c r="B1464" s="2">
        <v>7.3</v>
      </c>
    </row>
    <row r="1465" spans="1:2">
      <c r="A1465" s="5" t="s">
        <v>7551</v>
      </c>
      <c r="B1465" s="5">
        <v>6.8</v>
      </c>
    </row>
    <row r="1466" spans="1:2">
      <c r="A1466" s="5" t="s">
        <v>5897</v>
      </c>
      <c r="B1466" s="5">
        <v>7.1</v>
      </c>
    </row>
    <row r="1467" spans="1:2">
      <c r="A1467" s="2" t="s">
        <v>5897</v>
      </c>
      <c r="B1467" s="2">
        <v>7.1</v>
      </c>
    </row>
    <row r="1468" spans="1:2">
      <c r="A1468" s="5" t="s">
        <v>3003</v>
      </c>
      <c r="B1468" s="5">
        <v>7.6</v>
      </c>
    </row>
    <row r="1469" spans="1:2">
      <c r="A1469" s="2" t="s">
        <v>15266</v>
      </c>
      <c r="B1469" s="2">
        <v>5.3</v>
      </c>
    </row>
    <row r="1470" spans="1:2">
      <c r="A1470" s="5" t="s">
        <v>15266</v>
      </c>
      <c r="B1470" s="5">
        <v>4.7</v>
      </c>
    </row>
    <row r="1471" spans="1:2">
      <c r="A1471" s="5" t="s">
        <v>8309</v>
      </c>
      <c r="B1471" s="5">
        <v>6.7</v>
      </c>
    </row>
    <row r="1472" spans="1:2">
      <c r="A1472" s="5" t="s">
        <v>6326</v>
      </c>
      <c r="B1472" s="5">
        <v>7</v>
      </c>
    </row>
    <row r="1473" spans="1:2">
      <c r="A1473" s="5" t="s">
        <v>6326</v>
      </c>
      <c r="B1473" s="5">
        <v>6.4</v>
      </c>
    </row>
    <row r="1474" spans="1:2">
      <c r="A1474" s="5" t="s">
        <v>6326</v>
      </c>
      <c r="B1474" s="5">
        <v>5.9</v>
      </c>
    </row>
    <row r="1475" spans="1:2">
      <c r="A1475" s="2" t="s">
        <v>10800</v>
      </c>
      <c r="B1475" s="2">
        <v>6.3</v>
      </c>
    </row>
    <row r="1476" spans="1:2">
      <c r="A1476" s="5" t="s">
        <v>10800</v>
      </c>
      <c r="B1476" s="5">
        <v>6.2</v>
      </c>
    </row>
    <row r="1477" spans="1:2">
      <c r="A1477" s="5" t="s">
        <v>10800</v>
      </c>
      <c r="B1477" s="5">
        <v>5.6</v>
      </c>
    </row>
    <row r="1478" spans="1:2">
      <c r="A1478" s="5" t="s">
        <v>10624</v>
      </c>
      <c r="B1478" s="5">
        <v>6.4</v>
      </c>
    </row>
    <row r="1479" spans="1:2">
      <c r="A1479" s="5" t="s">
        <v>16322</v>
      </c>
      <c r="B1479" s="5">
        <v>4.5</v>
      </c>
    </row>
    <row r="1480" spans="1:2">
      <c r="A1480" s="5" t="s">
        <v>2825</v>
      </c>
      <c r="B1480" s="5">
        <v>7.6</v>
      </c>
    </row>
    <row r="1481" spans="1:2">
      <c r="A1481" s="5" t="s">
        <v>2825</v>
      </c>
      <c r="B1481" s="5">
        <v>5.7</v>
      </c>
    </row>
    <row r="1482" spans="1:2">
      <c r="A1482" s="5" t="s">
        <v>16418</v>
      </c>
      <c r="B1482" s="5">
        <v>4.4000000000000004</v>
      </c>
    </row>
    <row r="1483" spans="1:2">
      <c r="A1483" s="2" t="s">
        <v>12198</v>
      </c>
      <c r="B1483" s="2">
        <v>6.1</v>
      </c>
    </row>
    <row r="1484" spans="1:2">
      <c r="A1484" s="2" t="s">
        <v>5945</v>
      </c>
      <c r="B1484" s="2">
        <v>7.1</v>
      </c>
    </row>
    <row r="1485" spans="1:2">
      <c r="A1485" s="5" t="s">
        <v>2020</v>
      </c>
      <c r="B1485" s="5">
        <v>7.8</v>
      </c>
    </row>
    <row r="1486" spans="1:2">
      <c r="A1486" s="5" t="s">
        <v>15153</v>
      </c>
      <c r="B1486" s="5">
        <v>5.3</v>
      </c>
    </row>
    <row r="1487" spans="1:2">
      <c r="A1487" s="2" t="s">
        <v>10450</v>
      </c>
      <c r="B1487" s="2">
        <v>6.4</v>
      </c>
    </row>
    <row r="1488" spans="1:2">
      <c r="A1488" s="2" t="s">
        <v>14263</v>
      </c>
      <c r="B1488" s="2">
        <v>5.6</v>
      </c>
    </row>
    <row r="1489" spans="1:2">
      <c r="A1489" s="2" t="s">
        <v>16926</v>
      </c>
      <c r="B1489" s="2">
        <v>3</v>
      </c>
    </row>
    <row r="1490" spans="1:2">
      <c r="A1490" s="5" t="s">
        <v>6483</v>
      </c>
      <c r="B1490" s="5">
        <v>7</v>
      </c>
    </row>
    <row r="1491" spans="1:2">
      <c r="A1491" s="5" t="s">
        <v>9979</v>
      </c>
      <c r="B1491" s="5">
        <v>6.5</v>
      </c>
    </row>
    <row r="1492" spans="1:2">
      <c r="A1492" s="2" t="s">
        <v>5619</v>
      </c>
      <c r="B1492" s="2">
        <v>7.1</v>
      </c>
    </row>
    <row r="1493" spans="1:2">
      <c r="A1493" s="2" t="s">
        <v>5619</v>
      </c>
      <c r="B1493" s="2">
        <v>7.1</v>
      </c>
    </row>
    <row r="1494" spans="1:2">
      <c r="A1494" s="2" t="s">
        <v>5619</v>
      </c>
      <c r="B1494" s="2">
        <v>6</v>
      </c>
    </row>
    <row r="1495" spans="1:2">
      <c r="A1495" s="5" t="s">
        <v>5619</v>
      </c>
      <c r="B1495" s="5">
        <v>5</v>
      </c>
    </row>
    <row r="1496" spans="1:2">
      <c r="A1496" s="2" t="s">
        <v>16118</v>
      </c>
      <c r="B1496" s="2">
        <v>4.7</v>
      </c>
    </row>
    <row r="1497" spans="1:2">
      <c r="A1497" s="2" t="s">
        <v>12882</v>
      </c>
      <c r="B1497" s="2">
        <v>5.9</v>
      </c>
    </row>
    <row r="1498" spans="1:2">
      <c r="A1498" s="5" t="s">
        <v>12882</v>
      </c>
      <c r="B1498" s="5">
        <v>4.7</v>
      </c>
    </row>
    <row r="1499" spans="1:2">
      <c r="A1499" s="5" t="s">
        <v>3933</v>
      </c>
      <c r="B1499" s="5">
        <v>7.4</v>
      </c>
    </row>
    <row r="1500" spans="1:2">
      <c r="A1500" s="2" t="s">
        <v>1846</v>
      </c>
      <c r="B1500" s="2">
        <v>5.5</v>
      </c>
    </row>
    <row r="1501" spans="1:2">
      <c r="A1501" s="5" t="s">
        <v>9911</v>
      </c>
      <c r="B1501" s="5">
        <v>6.5</v>
      </c>
    </row>
    <row r="1502" spans="1:2">
      <c r="A1502" s="2" t="s">
        <v>8270</v>
      </c>
      <c r="B1502" s="2">
        <v>6.7</v>
      </c>
    </row>
    <row r="1503" spans="1:2">
      <c r="A1503" s="5" t="s">
        <v>8270</v>
      </c>
      <c r="B1503" s="5">
        <v>6.7</v>
      </c>
    </row>
    <row r="1504" spans="1:2">
      <c r="A1504" s="2" t="s">
        <v>8270</v>
      </c>
      <c r="B1504" s="2">
        <v>6.6</v>
      </c>
    </row>
    <row r="1505" spans="1:2">
      <c r="A1505" s="5" t="s">
        <v>13580</v>
      </c>
      <c r="B1505" s="5">
        <v>5.8</v>
      </c>
    </row>
    <row r="1506" spans="1:2">
      <c r="A1506" s="2" t="s">
        <v>16656</v>
      </c>
      <c r="B1506" s="2">
        <v>4</v>
      </c>
    </row>
    <row r="1507" spans="1:2">
      <c r="A1507" s="2" t="s">
        <v>12348</v>
      </c>
      <c r="B1507" s="2">
        <v>6.1</v>
      </c>
    </row>
    <row r="1508" spans="1:2">
      <c r="A1508" s="5" t="s">
        <v>5127</v>
      </c>
      <c r="B1508" s="5">
        <v>7.2</v>
      </c>
    </row>
    <row r="1509" spans="1:2">
      <c r="A1509" s="2" t="s">
        <v>5127</v>
      </c>
      <c r="B1509" s="2">
        <v>6.8</v>
      </c>
    </row>
    <row r="1510" spans="1:2">
      <c r="A1510" s="5" t="s">
        <v>5127</v>
      </c>
      <c r="B1510" s="5">
        <v>6.7</v>
      </c>
    </row>
    <row r="1511" spans="1:2">
      <c r="A1511" s="2" t="s">
        <v>15953</v>
      </c>
      <c r="B1511" s="2">
        <v>4.9000000000000004</v>
      </c>
    </row>
    <row r="1512" spans="1:2">
      <c r="A1512" s="2" t="s">
        <v>15062</v>
      </c>
      <c r="B1512" s="2">
        <v>5.3</v>
      </c>
    </row>
    <row r="1513" spans="1:2">
      <c r="A1513" s="2" t="s">
        <v>1523</v>
      </c>
      <c r="B1513" s="2">
        <v>6.6</v>
      </c>
    </row>
    <row r="1514" spans="1:2">
      <c r="A1514" s="2" t="s">
        <v>5086</v>
      </c>
      <c r="B1514" s="2">
        <v>7.2</v>
      </c>
    </row>
    <row r="1515" spans="1:2">
      <c r="A1515" s="5" t="s">
        <v>5086</v>
      </c>
      <c r="B1515" s="5">
        <v>6.6</v>
      </c>
    </row>
    <row r="1516" spans="1:2">
      <c r="A1516" s="5" t="s">
        <v>5086</v>
      </c>
      <c r="B1516" s="5">
        <v>6.5</v>
      </c>
    </row>
    <row r="1517" spans="1:2">
      <c r="A1517" s="2" t="s">
        <v>5086</v>
      </c>
      <c r="B1517" s="2">
        <v>6.3</v>
      </c>
    </row>
    <row r="1518" spans="1:2">
      <c r="A1518" s="2" t="s">
        <v>5086</v>
      </c>
      <c r="B1518" s="2">
        <v>6.1</v>
      </c>
    </row>
    <row r="1519" spans="1:2">
      <c r="A1519" s="2" t="s">
        <v>5086</v>
      </c>
      <c r="B1519" s="2">
        <v>5.7</v>
      </c>
    </row>
    <row r="1520" spans="1:2">
      <c r="A1520" s="5" t="s">
        <v>6728</v>
      </c>
      <c r="B1520" s="5">
        <v>6.9</v>
      </c>
    </row>
    <row r="1521" spans="1:2">
      <c r="A1521" s="5" t="s">
        <v>6728</v>
      </c>
      <c r="B1521" s="5">
        <v>6.7</v>
      </c>
    </row>
    <row r="1522" spans="1:2">
      <c r="A1522" s="5" t="s">
        <v>6728</v>
      </c>
      <c r="B1522" s="5">
        <v>5.9</v>
      </c>
    </row>
    <row r="1523" spans="1:2">
      <c r="A1523" s="5" t="s">
        <v>6728</v>
      </c>
      <c r="B1523" s="5">
        <v>5.8</v>
      </c>
    </row>
    <row r="1524" spans="1:2">
      <c r="A1524" s="2" t="s">
        <v>11059</v>
      </c>
      <c r="B1524" s="2">
        <v>6.3</v>
      </c>
    </row>
    <row r="1525" spans="1:2">
      <c r="A1525" s="2" t="s">
        <v>11059</v>
      </c>
      <c r="B1525" s="2">
        <v>5.4</v>
      </c>
    </row>
    <row r="1526" spans="1:2">
      <c r="A1526" s="2" t="s">
        <v>11059</v>
      </c>
      <c r="B1526" s="2">
        <v>5.3</v>
      </c>
    </row>
    <row r="1527" spans="1:2">
      <c r="A1527" s="5" t="s">
        <v>10730</v>
      </c>
      <c r="B1527" s="5">
        <v>6.3</v>
      </c>
    </row>
    <row r="1528" spans="1:2">
      <c r="A1528" s="5" t="s">
        <v>13765</v>
      </c>
      <c r="B1528" s="5">
        <v>5.7</v>
      </c>
    </row>
    <row r="1529" spans="1:2">
      <c r="A1529" s="2" t="s">
        <v>13765</v>
      </c>
      <c r="B1529" s="2">
        <v>5.2</v>
      </c>
    </row>
    <row r="1530" spans="1:2">
      <c r="A1530" s="2" t="s">
        <v>14405</v>
      </c>
      <c r="B1530" s="2">
        <v>5.6</v>
      </c>
    </row>
    <row r="1531" spans="1:2">
      <c r="A1531" s="5" t="s">
        <v>1810</v>
      </c>
      <c r="B1531" s="5">
        <v>7.8</v>
      </c>
    </row>
    <row r="1532" spans="1:2">
      <c r="A1532" s="5" t="s">
        <v>1810</v>
      </c>
      <c r="B1532" s="5">
        <v>7.8</v>
      </c>
    </row>
    <row r="1533" spans="1:2">
      <c r="A1533" s="2" t="s">
        <v>1810</v>
      </c>
      <c r="B1533" s="2">
        <v>6.8</v>
      </c>
    </row>
    <row r="1534" spans="1:2">
      <c r="A1534" s="2" t="s">
        <v>1810</v>
      </c>
      <c r="B1534" s="2">
        <v>6.7</v>
      </c>
    </row>
    <row r="1535" spans="1:2">
      <c r="A1535" s="2" t="s">
        <v>1810</v>
      </c>
      <c r="B1535" s="2">
        <v>5.8</v>
      </c>
    </row>
    <row r="1536" spans="1:2">
      <c r="A1536" s="5" t="s">
        <v>1810</v>
      </c>
      <c r="B1536" s="5">
        <v>5.8</v>
      </c>
    </row>
    <row r="1537" spans="1:2">
      <c r="A1537" s="2" t="s">
        <v>697</v>
      </c>
      <c r="B1537" s="2">
        <v>8.1999999999999993</v>
      </c>
    </row>
    <row r="1538" spans="1:2">
      <c r="A1538" s="2" t="s">
        <v>697</v>
      </c>
      <c r="B1538" s="2">
        <v>7.8</v>
      </c>
    </row>
    <row r="1539" spans="1:2">
      <c r="A1539" s="5" t="s">
        <v>697</v>
      </c>
      <c r="B1539" s="5">
        <v>7.3</v>
      </c>
    </row>
    <row r="1540" spans="1:2">
      <c r="A1540" s="5" t="s">
        <v>697</v>
      </c>
      <c r="B1540" s="5">
        <v>6.3</v>
      </c>
    </row>
    <row r="1541" spans="1:2">
      <c r="A1541" s="2" t="s">
        <v>5813</v>
      </c>
      <c r="B1541" s="2">
        <v>7.1</v>
      </c>
    </row>
    <row r="1542" spans="1:2">
      <c r="A1542" s="2" t="s">
        <v>5813</v>
      </c>
      <c r="B1542" s="2">
        <v>7.1</v>
      </c>
    </row>
    <row r="1543" spans="1:2">
      <c r="A1543" s="2" t="s">
        <v>13887</v>
      </c>
      <c r="B1543" s="2">
        <v>5.7</v>
      </c>
    </row>
    <row r="1544" spans="1:2">
      <c r="A1544" s="5" t="s">
        <v>3634</v>
      </c>
      <c r="B1544" s="5">
        <v>7.4</v>
      </c>
    </row>
    <row r="1545" spans="1:2">
      <c r="A1545" s="5" t="s">
        <v>3634</v>
      </c>
      <c r="B1545" s="5">
        <v>7.4</v>
      </c>
    </row>
    <row r="1546" spans="1:2">
      <c r="A1546" s="5" t="s">
        <v>3634</v>
      </c>
      <c r="B1546" s="5">
        <v>7.1</v>
      </c>
    </row>
    <row r="1547" spans="1:2">
      <c r="A1547" s="2" t="s">
        <v>3634</v>
      </c>
      <c r="B1547" s="2">
        <v>6.9</v>
      </c>
    </row>
    <row r="1548" spans="1:2">
      <c r="A1548" s="2" t="s">
        <v>3634</v>
      </c>
      <c r="B1548" s="2">
        <v>6.7</v>
      </c>
    </row>
    <row r="1549" spans="1:2">
      <c r="A1549" s="5" t="s">
        <v>3634</v>
      </c>
      <c r="B1549" s="5">
        <v>6.6</v>
      </c>
    </row>
    <row r="1550" spans="1:2">
      <c r="A1550" s="2" t="s">
        <v>3634</v>
      </c>
      <c r="B1550" s="2">
        <v>6.5</v>
      </c>
    </row>
    <row r="1551" spans="1:2">
      <c r="A1551" s="5" t="s">
        <v>3634</v>
      </c>
      <c r="B1551" s="5">
        <v>6.4</v>
      </c>
    </row>
    <row r="1552" spans="1:2">
      <c r="A1552" s="2" t="s">
        <v>3634</v>
      </c>
      <c r="B1552" s="2">
        <v>6.4</v>
      </c>
    </row>
    <row r="1553" spans="1:2">
      <c r="A1553" s="5" t="s">
        <v>3634</v>
      </c>
      <c r="B1553" s="5">
        <v>5.6</v>
      </c>
    </row>
    <row r="1554" spans="1:2">
      <c r="A1554" s="2" t="s">
        <v>3634</v>
      </c>
      <c r="B1554" s="2">
        <v>5.4</v>
      </c>
    </row>
    <row r="1555" spans="1:2">
      <c r="A1555" s="5" t="s">
        <v>3634</v>
      </c>
      <c r="B1555" s="5">
        <v>3.7</v>
      </c>
    </row>
    <row r="1556" spans="1:2">
      <c r="A1556" s="5" t="s">
        <v>9298</v>
      </c>
      <c r="B1556" s="5">
        <v>6.6</v>
      </c>
    </row>
    <row r="1557" spans="1:2">
      <c r="A1557" s="2" t="s">
        <v>9298</v>
      </c>
      <c r="B1557" s="2">
        <v>4.3</v>
      </c>
    </row>
    <row r="1558" spans="1:2">
      <c r="A1558" s="2" t="s">
        <v>4683</v>
      </c>
      <c r="B1558" s="2">
        <v>6.2</v>
      </c>
    </row>
    <row r="1559" spans="1:2">
      <c r="A1559" s="2" t="s">
        <v>12597</v>
      </c>
      <c r="B1559" s="2">
        <v>6</v>
      </c>
    </row>
    <row r="1560" spans="1:2">
      <c r="A1560" s="5" t="s">
        <v>12597</v>
      </c>
      <c r="B1560" s="5">
        <v>5.9</v>
      </c>
    </row>
    <row r="1561" spans="1:2">
      <c r="A1561" s="5" t="s">
        <v>5764</v>
      </c>
      <c r="B1561" s="5">
        <v>7.1</v>
      </c>
    </row>
    <row r="1562" spans="1:2">
      <c r="A1562" s="5" t="s">
        <v>16122</v>
      </c>
      <c r="B1562" s="5">
        <v>4.7</v>
      </c>
    </row>
    <row r="1563" spans="1:2">
      <c r="A1563" s="5" t="s">
        <v>12155</v>
      </c>
      <c r="B1563" s="5">
        <v>6.1</v>
      </c>
    </row>
    <row r="1564" spans="1:2">
      <c r="A1564" s="2" t="s">
        <v>13290</v>
      </c>
      <c r="B1564" s="2">
        <v>5.9</v>
      </c>
    </row>
    <row r="1565" spans="1:2">
      <c r="A1565" s="2" t="s">
        <v>2002</v>
      </c>
      <c r="B1565" s="2">
        <v>7.8</v>
      </c>
    </row>
    <row r="1566" spans="1:2">
      <c r="A1566" s="2" t="s">
        <v>2002</v>
      </c>
      <c r="B1566" s="2">
        <v>7</v>
      </c>
    </row>
    <row r="1567" spans="1:2">
      <c r="A1567" s="5" t="s">
        <v>2002</v>
      </c>
      <c r="B1567" s="5">
        <v>6.5</v>
      </c>
    </row>
    <row r="1568" spans="1:2">
      <c r="A1568" s="5" t="s">
        <v>15254</v>
      </c>
      <c r="B1568" s="5">
        <v>5.3</v>
      </c>
    </row>
    <row r="1569" spans="1:2">
      <c r="A1569" s="2" t="s">
        <v>1649</v>
      </c>
      <c r="B1569" s="2">
        <v>7.9</v>
      </c>
    </row>
    <row r="1570" spans="1:2">
      <c r="A1570" s="5" t="s">
        <v>1649</v>
      </c>
      <c r="B1570" s="5">
        <v>7.4</v>
      </c>
    </row>
    <row r="1571" spans="1:2">
      <c r="A1571" s="2" t="s">
        <v>647</v>
      </c>
      <c r="B1571" s="2">
        <v>8.1999999999999993</v>
      </c>
    </row>
    <row r="1572" spans="1:2">
      <c r="A1572" s="2" t="s">
        <v>647</v>
      </c>
      <c r="B1572" s="2">
        <v>7.9</v>
      </c>
    </row>
    <row r="1573" spans="1:2">
      <c r="A1573" s="5" t="s">
        <v>647</v>
      </c>
      <c r="B1573" s="5">
        <v>7.9</v>
      </c>
    </row>
    <row r="1574" spans="1:2">
      <c r="A1574" s="2" t="s">
        <v>647</v>
      </c>
      <c r="B1574" s="2">
        <v>7.3</v>
      </c>
    </row>
    <row r="1575" spans="1:2">
      <c r="A1575" s="5" t="s">
        <v>647</v>
      </c>
      <c r="B1575" s="5">
        <v>7.3</v>
      </c>
    </row>
    <row r="1576" spans="1:2">
      <c r="A1576" s="5" t="s">
        <v>647</v>
      </c>
      <c r="B1576" s="5">
        <v>7.2</v>
      </c>
    </row>
    <row r="1577" spans="1:2">
      <c r="A1577" s="2" t="s">
        <v>647</v>
      </c>
      <c r="B1577" s="2">
        <v>6.8</v>
      </c>
    </row>
    <row r="1578" spans="1:2">
      <c r="A1578" s="2" t="s">
        <v>647</v>
      </c>
      <c r="B1578" s="2">
        <v>6.8</v>
      </c>
    </row>
    <row r="1579" spans="1:2">
      <c r="A1579" s="2" t="s">
        <v>647</v>
      </c>
      <c r="B1579" s="2">
        <v>6.1</v>
      </c>
    </row>
    <row r="1580" spans="1:2">
      <c r="A1580" s="2" t="s">
        <v>647</v>
      </c>
      <c r="B1580" s="2">
        <v>5.9</v>
      </c>
    </row>
    <row r="1581" spans="1:2">
      <c r="A1581" s="2" t="s">
        <v>647</v>
      </c>
      <c r="B1581" s="2">
        <v>5.7</v>
      </c>
    </row>
    <row r="1582" spans="1:2">
      <c r="A1582" s="5" t="s">
        <v>647</v>
      </c>
      <c r="B1582" s="5">
        <v>4.9000000000000004</v>
      </c>
    </row>
    <row r="1583" spans="1:2">
      <c r="A1583" s="2" t="s">
        <v>14622</v>
      </c>
      <c r="B1583" s="2">
        <v>5.5</v>
      </c>
    </row>
    <row r="1584" spans="1:2">
      <c r="A1584" s="5" t="s">
        <v>3427</v>
      </c>
      <c r="B1584" s="5">
        <v>7.5</v>
      </c>
    </row>
    <row r="1585" spans="1:2">
      <c r="A1585" s="2" t="s">
        <v>3362</v>
      </c>
      <c r="B1585" s="2">
        <v>7.5</v>
      </c>
    </row>
    <row r="1586" spans="1:2">
      <c r="A1586" s="2" t="s">
        <v>3362</v>
      </c>
      <c r="B1586" s="2">
        <v>5.4</v>
      </c>
    </row>
    <row r="1587" spans="1:2">
      <c r="A1587" s="2" t="s">
        <v>3846</v>
      </c>
      <c r="B1587" s="2">
        <v>7.4</v>
      </c>
    </row>
    <row r="1588" spans="1:2">
      <c r="A1588" s="2" t="s">
        <v>3846</v>
      </c>
      <c r="B1588" s="2">
        <v>6.7</v>
      </c>
    </row>
    <row r="1589" spans="1:2">
      <c r="A1589" s="5" t="s">
        <v>3846</v>
      </c>
      <c r="B1589" s="5">
        <v>6.6</v>
      </c>
    </row>
    <row r="1590" spans="1:2">
      <c r="A1590" s="2" t="s">
        <v>3846</v>
      </c>
      <c r="B1590" s="2">
        <v>6.5</v>
      </c>
    </row>
    <row r="1591" spans="1:2">
      <c r="A1591" s="5" t="s">
        <v>13542</v>
      </c>
      <c r="B1591" s="5">
        <v>5.8</v>
      </c>
    </row>
    <row r="1592" spans="1:2">
      <c r="A1592" s="5" t="s">
        <v>14205</v>
      </c>
      <c r="B1592" s="5">
        <v>5.6</v>
      </c>
    </row>
    <row r="1593" spans="1:2">
      <c r="A1593" s="2" t="s">
        <v>7810</v>
      </c>
      <c r="B1593" s="2">
        <v>6.8</v>
      </c>
    </row>
    <row r="1594" spans="1:2">
      <c r="A1594" s="5" t="s">
        <v>7810</v>
      </c>
      <c r="B1594" s="5">
        <v>6.3</v>
      </c>
    </row>
    <row r="1595" spans="1:2">
      <c r="A1595" s="5" t="s">
        <v>7810</v>
      </c>
      <c r="B1595" s="5">
        <v>6.1</v>
      </c>
    </row>
    <row r="1596" spans="1:2">
      <c r="A1596" s="5" t="s">
        <v>7810</v>
      </c>
      <c r="B1596" s="5">
        <v>6</v>
      </c>
    </row>
    <row r="1597" spans="1:2">
      <c r="A1597" s="5" t="s">
        <v>11599</v>
      </c>
      <c r="B1597" s="5">
        <v>6.2</v>
      </c>
    </row>
    <row r="1598" spans="1:2">
      <c r="A1598" s="5" t="s">
        <v>12016</v>
      </c>
      <c r="B1598" s="5">
        <v>6.1</v>
      </c>
    </row>
    <row r="1599" spans="1:2">
      <c r="A1599" s="5" t="s">
        <v>4189</v>
      </c>
      <c r="B1599" s="5">
        <v>7.3</v>
      </c>
    </row>
    <row r="1600" spans="1:2">
      <c r="A1600" s="5" t="s">
        <v>4189</v>
      </c>
      <c r="B1600" s="5">
        <v>5.7</v>
      </c>
    </row>
    <row r="1601" spans="1:2">
      <c r="A1601" s="5" t="s">
        <v>4189</v>
      </c>
      <c r="B1601" s="5">
        <v>4.4000000000000004</v>
      </c>
    </row>
    <row r="1602" spans="1:2">
      <c r="A1602" s="2" t="s">
        <v>1029</v>
      </c>
      <c r="B1602" s="2">
        <v>8.1</v>
      </c>
    </row>
    <row r="1603" spans="1:2">
      <c r="A1603" s="5" t="s">
        <v>1029</v>
      </c>
      <c r="B1603" s="5">
        <v>7.2</v>
      </c>
    </row>
    <row r="1604" spans="1:2">
      <c r="A1604" s="2" t="s">
        <v>1029</v>
      </c>
      <c r="B1604" s="2">
        <v>7.2</v>
      </c>
    </row>
    <row r="1605" spans="1:2">
      <c r="A1605" s="5" t="s">
        <v>6886</v>
      </c>
      <c r="B1605" s="5">
        <v>6.9</v>
      </c>
    </row>
    <row r="1606" spans="1:2">
      <c r="A1606" s="2" t="s">
        <v>7533</v>
      </c>
      <c r="B1606" s="2">
        <v>6.8</v>
      </c>
    </row>
    <row r="1607" spans="1:2">
      <c r="A1607" s="2" t="s">
        <v>7533</v>
      </c>
      <c r="B1607" s="2">
        <v>6.7</v>
      </c>
    </row>
    <row r="1608" spans="1:2">
      <c r="A1608" s="5" t="s">
        <v>7533</v>
      </c>
      <c r="B1608" s="5">
        <v>6.6</v>
      </c>
    </row>
    <row r="1609" spans="1:2">
      <c r="A1609" s="5" t="s">
        <v>7533</v>
      </c>
      <c r="B1609" s="5">
        <v>6.6</v>
      </c>
    </row>
    <row r="1610" spans="1:2">
      <c r="A1610" s="5" t="s">
        <v>7533</v>
      </c>
      <c r="B1610" s="5">
        <v>6.3</v>
      </c>
    </row>
    <row r="1611" spans="1:2">
      <c r="A1611" s="5" t="s">
        <v>15025</v>
      </c>
      <c r="B1611" s="5">
        <v>5.3</v>
      </c>
    </row>
    <row r="1612" spans="1:2">
      <c r="A1612" s="5" t="s">
        <v>5534</v>
      </c>
      <c r="B1612" s="5">
        <v>7.1</v>
      </c>
    </row>
    <row r="1613" spans="1:2">
      <c r="A1613" s="2" t="s">
        <v>5534</v>
      </c>
      <c r="B1613" s="2">
        <v>6.1</v>
      </c>
    </row>
    <row r="1614" spans="1:2">
      <c r="A1614" s="2" t="s">
        <v>5534</v>
      </c>
      <c r="B1614" s="2">
        <v>5.9</v>
      </c>
    </row>
    <row r="1615" spans="1:2">
      <c r="A1615" s="5" t="s">
        <v>11971</v>
      </c>
      <c r="B1615" s="5">
        <v>6.1</v>
      </c>
    </row>
    <row r="1616" spans="1:2">
      <c r="A1616" s="2" t="s">
        <v>3780</v>
      </c>
      <c r="B1616" s="2">
        <v>7.4</v>
      </c>
    </row>
    <row r="1617" spans="1:2">
      <c r="A1617" s="5" t="s">
        <v>3780</v>
      </c>
      <c r="B1617" s="5">
        <v>7.3</v>
      </c>
    </row>
    <row r="1618" spans="1:2">
      <c r="A1618" s="2" t="s">
        <v>3780</v>
      </c>
      <c r="B1618" s="2">
        <v>6.3</v>
      </c>
    </row>
    <row r="1619" spans="1:2">
      <c r="A1619" s="2" t="s">
        <v>15599</v>
      </c>
      <c r="B1619" s="2">
        <v>5.0999999999999996</v>
      </c>
    </row>
    <row r="1620" spans="1:2">
      <c r="A1620" s="5" t="s">
        <v>13922</v>
      </c>
      <c r="B1620" s="5">
        <v>5.7</v>
      </c>
    </row>
    <row r="1621" spans="1:2">
      <c r="A1621" s="5" t="s">
        <v>1471</v>
      </c>
      <c r="B1621" s="5">
        <v>7.9</v>
      </c>
    </row>
    <row r="1622" spans="1:2">
      <c r="A1622" s="2" t="s">
        <v>1471</v>
      </c>
      <c r="B1622" s="2">
        <v>7.6</v>
      </c>
    </row>
    <row r="1623" spans="1:2">
      <c r="A1623" s="2" t="s">
        <v>1471</v>
      </c>
      <c r="B1623" s="2">
        <v>5.5</v>
      </c>
    </row>
    <row r="1624" spans="1:2">
      <c r="A1624" s="2" t="s">
        <v>496</v>
      </c>
      <c r="B1624" s="2">
        <v>8.3000000000000007</v>
      </c>
    </row>
    <row r="1625" spans="1:2">
      <c r="A1625" s="2" t="s">
        <v>496</v>
      </c>
      <c r="B1625" s="2">
        <v>7.9</v>
      </c>
    </row>
    <row r="1626" spans="1:2">
      <c r="A1626" s="5" t="s">
        <v>496</v>
      </c>
      <c r="B1626" s="5">
        <v>7.2</v>
      </c>
    </row>
    <row r="1627" spans="1:2">
      <c r="A1627" s="5" t="s">
        <v>496</v>
      </c>
      <c r="B1627" s="5">
        <v>7.2</v>
      </c>
    </row>
    <row r="1628" spans="1:2">
      <c r="A1628" s="5" t="s">
        <v>496</v>
      </c>
      <c r="B1628" s="5">
        <v>6.3</v>
      </c>
    </row>
    <row r="1629" spans="1:2">
      <c r="A1629" s="2" t="s">
        <v>2238</v>
      </c>
      <c r="B1629" s="2">
        <v>7.7</v>
      </c>
    </row>
    <row r="1630" spans="1:2">
      <c r="A1630" s="2" t="s">
        <v>2238</v>
      </c>
      <c r="B1630" s="2">
        <v>7.5</v>
      </c>
    </row>
    <row r="1631" spans="1:2">
      <c r="A1631" s="2" t="s">
        <v>2238</v>
      </c>
      <c r="B1631" s="2">
        <v>7</v>
      </c>
    </row>
    <row r="1632" spans="1:2">
      <c r="A1632" s="5" t="s">
        <v>2238</v>
      </c>
      <c r="B1632" s="5">
        <v>6</v>
      </c>
    </row>
    <row r="1633" spans="1:2">
      <c r="A1633" s="5" t="s">
        <v>11469</v>
      </c>
      <c r="B1633" s="5">
        <v>6.2</v>
      </c>
    </row>
    <row r="1634" spans="1:2">
      <c r="A1634" s="5" t="s">
        <v>11469</v>
      </c>
      <c r="B1634" s="5">
        <v>4.8</v>
      </c>
    </row>
    <row r="1635" spans="1:2">
      <c r="A1635" s="2" t="s">
        <v>4495</v>
      </c>
      <c r="B1635" s="2">
        <v>7.3</v>
      </c>
    </row>
    <row r="1636" spans="1:2">
      <c r="A1636" s="5" t="s">
        <v>4495</v>
      </c>
      <c r="B1636" s="5">
        <v>7.2</v>
      </c>
    </row>
    <row r="1637" spans="1:2">
      <c r="A1637" s="5" t="s">
        <v>4495</v>
      </c>
      <c r="B1637" s="5">
        <v>6.9</v>
      </c>
    </row>
    <row r="1638" spans="1:2">
      <c r="A1638" s="2" t="s">
        <v>4495</v>
      </c>
      <c r="B1638" s="2">
        <v>6.6</v>
      </c>
    </row>
    <row r="1639" spans="1:2">
      <c r="A1639" s="5" t="s">
        <v>4495</v>
      </c>
      <c r="B1639" s="5">
        <v>5.9</v>
      </c>
    </row>
    <row r="1640" spans="1:2">
      <c r="A1640" s="5" t="s">
        <v>5601</v>
      </c>
      <c r="B1640" s="5">
        <v>7.1</v>
      </c>
    </row>
    <row r="1641" spans="1:2">
      <c r="A1641" s="2" t="s">
        <v>9731</v>
      </c>
      <c r="B1641" s="2">
        <v>6.5</v>
      </c>
    </row>
    <row r="1642" spans="1:2">
      <c r="A1642" s="5" t="s">
        <v>654</v>
      </c>
      <c r="B1642" s="5">
        <v>8.1999999999999993</v>
      </c>
    </row>
    <row r="1643" spans="1:2">
      <c r="A1643" s="2" t="s">
        <v>654</v>
      </c>
      <c r="B1643" s="2">
        <v>7.8</v>
      </c>
    </row>
    <row r="1644" spans="1:2">
      <c r="A1644" s="2" t="s">
        <v>654</v>
      </c>
      <c r="B1644" s="2">
        <v>7.6</v>
      </c>
    </row>
    <row r="1645" spans="1:2">
      <c r="A1645" s="5" t="s">
        <v>654</v>
      </c>
      <c r="B1645" s="5">
        <v>7.6</v>
      </c>
    </row>
    <row r="1646" spans="1:2">
      <c r="A1646" s="5" t="s">
        <v>654</v>
      </c>
      <c r="B1646" s="5">
        <v>6.8</v>
      </c>
    </row>
    <row r="1647" spans="1:2">
      <c r="A1647" s="5" t="s">
        <v>654</v>
      </c>
      <c r="B1647" s="5">
        <v>6.6</v>
      </c>
    </row>
    <row r="1648" spans="1:2">
      <c r="A1648" s="2" t="s">
        <v>654</v>
      </c>
      <c r="B1648" s="2">
        <v>6.5</v>
      </c>
    </row>
    <row r="1649" spans="1:2">
      <c r="A1649" s="2" t="s">
        <v>654</v>
      </c>
      <c r="B1649" s="2">
        <v>6.2</v>
      </c>
    </row>
    <row r="1650" spans="1:2">
      <c r="A1650" s="2" t="s">
        <v>654</v>
      </c>
      <c r="B1650" s="2">
        <v>6</v>
      </c>
    </row>
    <row r="1651" spans="1:2">
      <c r="A1651" s="5" t="s">
        <v>654</v>
      </c>
      <c r="B1651" s="5">
        <v>3</v>
      </c>
    </row>
    <row r="1652" spans="1:2">
      <c r="A1652" s="5" t="s">
        <v>4582</v>
      </c>
      <c r="B1652" s="5">
        <v>7.3</v>
      </c>
    </row>
    <row r="1653" spans="1:2">
      <c r="A1653" s="2" t="s">
        <v>6759</v>
      </c>
      <c r="B1653" s="2">
        <v>6.9</v>
      </c>
    </row>
    <row r="1654" spans="1:2">
      <c r="A1654" s="2" t="s">
        <v>6759</v>
      </c>
      <c r="B1654" s="2">
        <v>6.9</v>
      </c>
    </row>
    <row r="1655" spans="1:2">
      <c r="A1655" s="5" t="s">
        <v>6759</v>
      </c>
      <c r="B1655" s="5">
        <v>5.7</v>
      </c>
    </row>
    <row r="1656" spans="1:2">
      <c r="A1656" s="2" t="s">
        <v>10301</v>
      </c>
      <c r="B1656" s="2">
        <v>6.4</v>
      </c>
    </row>
    <row r="1657" spans="1:2">
      <c r="A1657" s="5" t="s">
        <v>10301</v>
      </c>
      <c r="B1657" s="5">
        <v>6.1</v>
      </c>
    </row>
    <row r="1658" spans="1:2">
      <c r="A1658" s="5" t="s">
        <v>10301</v>
      </c>
      <c r="B1658" s="5">
        <v>5.4</v>
      </c>
    </row>
    <row r="1659" spans="1:2">
      <c r="A1659" s="5" t="s">
        <v>10301</v>
      </c>
      <c r="B1659" s="5">
        <v>5.3</v>
      </c>
    </row>
    <row r="1660" spans="1:2">
      <c r="A1660" s="5" t="s">
        <v>16614</v>
      </c>
      <c r="B1660" s="5">
        <v>4.0999999999999996</v>
      </c>
    </row>
    <row r="1661" spans="1:2">
      <c r="A1661" s="5" t="s">
        <v>10430</v>
      </c>
      <c r="B1661" s="5">
        <v>6.4</v>
      </c>
    </row>
    <row r="1662" spans="1:2">
      <c r="A1662" s="5" t="s">
        <v>10430</v>
      </c>
      <c r="B1662" s="5">
        <v>5.5</v>
      </c>
    </row>
    <row r="1663" spans="1:2">
      <c r="A1663" s="2" t="s">
        <v>10430</v>
      </c>
      <c r="B1663" s="2">
        <v>5</v>
      </c>
    </row>
    <row r="1664" spans="1:2">
      <c r="A1664" s="5" t="s">
        <v>3339</v>
      </c>
      <c r="B1664" s="5">
        <v>7.5</v>
      </c>
    </row>
    <row r="1665" spans="1:2">
      <c r="A1665" s="5" t="s">
        <v>13033</v>
      </c>
      <c r="B1665" s="5">
        <v>5.9</v>
      </c>
    </row>
    <row r="1666" spans="1:2">
      <c r="A1666" s="2" t="s">
        <v>13033</v>
      </c>
      <c r="B1666" s="2">
        <v>5</v>
      </c>
    </row>
    <row r="1667" spans="1:2">
      <c r="A1667" s="2" t="s">
        <v>14662</v>
      </c>
      <c r="B1667" s="2">
        <v>5.5</v>
      </c>
    </row>
    <row r="1668" spans="1:2">
      <c r="A1668" s="2" t="s">
        <v>14956</v>
      </c>
      <c r="B1668" s="2">
        <v>5.4</v>
      </c>
    </row>
    <row r="1669" spans="1:2">
      <c r="A1669" s="2" t="s">
        <v>14956</v>
      </c>
      <c r="B1669" s="2">
        <v>3.7</v>
      </c>
    </row>
    <row r="1670" spans="1:2">
      <c r="A1670" s="5" t="s">
        <v>3031</v>
      </c>
      <c r="B1670" s="5">
        <v>7.6</v>
      </c>
    </row>
    <row r="1671" spans="1:2">
      <c r="A1671" s="5" t="s">
        <v>3031</v>
      </c>
      <c r="B1671" s="5">
        <v>7.1</v>
      </c>
    </row>
    <row r="1672" spans="1:2">
      <c r="A1672" s="5" t="s">
        <v>3031</v>
      </c>
      <c r="B1672" s="5">
        <v>6.9</v>
      </c>
    </row>
    <row r="1673" spans="1:2">
      <c r="A1673" s="5" t="s">
        <v>12120</v>
      </c>
      <c r="B1673" s="5">
        <v>6.1</v>
      </c>
    </row>
    <row r="1674" spans="1:2">
      <c r="A1674" s="5" t="s">
        <v>12120</v>
      </c>
      <c r="B1674" s="5">
        <v>4.7</v>
      </c>
    </row>
    <row r="1675" spans="1:2">
      <c r="A1675" s="5" t="s">
        <v>13959</v>
      </c>
      <c r="B1675" s="5">
        <v>5.7</v>
      </c>
    </row>
    <row r="1676" spans="1:2">
      <c r="A1676" s="5" t="s">
        <v>13959</v>
      </c>
      <c r="B1676" s="5">
        <v>5.4</v>
      </c>
    </row>
    <row r="1677" spans="1:2">
      <c r="A1677" s="2" t="s">
        <v>13959</v>
      </c>
      <c r="B1677" s="2">
        <v>5.0999999999999996</v>
      </c>
    </row>
    <row r="1678" spans="1:2">
      <c r="A1678" s="5" t="s">
        <v>1983</v>
      </c>
      <c r="B1678" s="5">
        <v>7.8</v>
      </c>
    </row>
    <row r="1679" spans="1:2">
      <c r="A1679" s="5" t="s">
        <v>1983</v>
      </c>
      <c r="B1679" s="5">
        <v>6.9</v>
      </c>
    </row>
    <row r="1680" spans="1:2">
      <c r="A1680" s="5" t="s">
        <v>1983</v>
      </c>
      <c r="B1680" s="5">
        <v>6.4</v>
      </c>
    </row>
    <row r="1681" spans="1:2">
      <c r="A1681" s="2" t="s">
        <v>1983</v>
      </c>
      <c r="B1681" s="2">
        <v>5.9</v>
      </c>
    </row>
    <row r="1682" spans="1:2">
      <c r="A1682" s="5" t="s">
        <v>1983</v>
      </c>
      <c r="B1682" s="5">
        <v>5.9</v>
      </c>
    </row>
    <row r="1683" spans="1:2">
      <c r="A1683" s="2" t="s">
        <v>1983</v>
      </c>
      <c r="B1683" s="2">
        <v>5.9</v>
      </c>
    </row>
    <row r="1684" spans="1:2">
      <c r="A1684" s="2" t="s">
        <v>1983</v>
      </c>
      <c r="B1684" s="2">
        <v>5</v>
      </c>
    </row>
    <row r="1685" spans="1:2">
      <c r="A1685" s="5" t="s">
        <v>14914</v>
      </c>
      <c r="B1685" s="5">
        <v>5.4</v>
      </c>
    </row>
    <row r="1686" spans="1:2">
      <c r="A1686" s="2" t="s">
        <v>9813</v>
      </c>
      <c r="B1686" s="2">
        <v>6.5</v>
      </c>
    </row>
    <row r="1687" spans="1:2">
      <c r="A1687" s="5" t="s">
        <v>9813</v>
      </c>
      <c r="B1687" s="5">
        <v>5.8</v>
      </c>
    </row>
    <row r="1688" spans="1:2">
      <c r="A1688" s="2" t="s">
        <v>9813</v>
      </c>
      <c r="B1688" s="2">
        <v>5.6</v>
      </c>
    </row>
    <row r="1689" spans="1:2">
      <c r="A1689" s="2" t="s">
        <v>8438</v>
      </c>
      <c r="B1689" s="2">
        <v>6.7</v>
      </c>
    </row>
    <row r="1690" spans="1:2">
      <c r="A1690" s="2" t="s">
        <v>8438</v>
      </c>
      <c r="B1690" s="2">
        <v>6.2</v>
      </c>
    </row>
    <row r="1691" spans="1:2">
      <c r="A1691" s="2" t="s">
        <v>8438</v>
      </c>
      <c r="B1691" s="2">
        <v>6.1</v>
      </c>
    </row>
    <row r="1692" spans="1:2">
      <c r="A1692" s="5" t="s">
        <v>4319</v>
      </c>
      <c r="B1692" s="5">
        <v>7.3</v>
      </c>
    </row>
    <row r="1693" spans="1:2">
      <c r="A1693" s="2" t="s">
        <v>4319</v>
      </c>
      <c r="B1693" s="2">
        <v>6.6</v>
      </c>
    </row>
    <row r="1694" spans="1:2">
      <c r="A1694" s="5" t="s">
        <v>14894</v>
      </c>
      <c r="B1694" s="5">
        <v>5.4</v>
      </c>
    </row>
    <row r="1695" spans="1:2">
      <c r="A1695" s="5" t="s">
        <v>14894</v>
      </c>
      <c r="B1695" s="5">
        <v>5.0999999999999996</v>
      </c>
    </row>
    <row r="1696" spans="1:2">
      <c r="A1696" s="5" t="s">
        <v>14894</v>
      </c>
      <c r="B1696" s="5">
        <v>4.5999999999999996</v>
      </c>
    </row>
    <row r="1697" spans="1:2">
      <c r="A1697" s="2" t="s">
        <v>14894</v>
      </c>
      <c r="B1697" s="2">
        <v>4.4000000000000004</v>
      </c>
    </row>
    <row r="1698" spans="1:2">
      <c r="A1698" s="2" t="s">
        <v>3693</v>
      </c>
      <c r="B1698" s="2">
        <v>7.4</v>
      </c>
    </row>
    <row r="1699" spans="1:2">
      <c r="A1699" s="2" t="s">
        <v>3693</v>
      </c>
      <c r="B1699" s="2">
        <v>7.3</v>
      </c>
    </row>
    <row r="1700" spans="1:2">
      <c r="A1700" s="5" t="s">
        <v>3693</v>
      </c>
      <c r="B1700" s="5">
        <v>6.3</v>
      </c>
    </row>
    <row r="1701" spans="1:2">
      <c r="A1701" s="2" t="s">
        <v>3693</v>
      </c>
      <c r="B1701" s="2">
        <v>6.1</v>
      </c>
    </row>
    <row r="1702" spans="1:2">
      <c r="A1702" s="2" t="s">
        <v>3693</v>
      </c>
      <c r="B1702" s="2">
        <v>6</v>
      </c>
    </row>
    <row r="1703" spans="1:2">
      <c r="A1703" s="5" t="s">
        <v>3693</v>
      </c>
      <c r="B1703" s="5">
        <v>6</v>
      </c>
    </row>
    <row r="1704" spans="1:2">
      <c r="A1704" s="5" t="s">
        <v>4614</v>
      </c>
      <c r="B1704" s="5">
        <v>7.3</v>
      </c>
    </row>
    <row r="1705" spans="1:2">
      <c r="A1705" s="2" t="s">
        <v>14382</v>
      </c>
      <c r="B1705" s="2">
        <v>5.6</v>
      </c>
    </row>
    <row r="1706" spans="1:2">
      <c r="A1706" s="5" t="s">
        <v>9071</v>
      </c>
      <c r="B1706" s="5">
        <v>6.6</v>
      </c>
    </row>
    <row r="1707" spans="1:2">
      <c r="A1707" s="2" t="s">
        <v>9071</v>
      </c>
      <c r="B1707" s="2">
        <v>6.6</v>
      </c>
    </row>
    <row r="1708" spans="1:2">
      <c r="A1708" s="5" t="s">
        <v>9071</v>
      </c>
      <c r="B1708" s="5">
        <v>6.2</v>
      </c>
    </row>
    <row r="1709" spans="1:2">
      <c r="A1709" s="5" t="s">
        <v>9071</v>
      </c>
      <c r="B1709" s="5">
        <v>5.4</v>
      </c>
    </row>
    <row r="1710" spans="1:2">
      <c r="A1710" s="2" t="s">
        <v>11913</v>
      </c>
      <c r="B1710" s="2">
        <v>6.1</v>
      </c>
    </row>
    <row r="1711" spans="1:2">
      <c r="A1711" s="5" t="s">
        <v>11913</v>
      </c>
      <c r="B1711" s="5">
        <v>6</v>
      </c>
    </row>
    <row r="1712" spans="1:2">
      <c r="A1712" s="2" t="s">
        <v>11913</v>
      </c>
      <c r="B1712" s="2">
        <v>5.9</v>
      </c>
    </row>
    <row r="1713" spans="1:2">
      <c r="A1713" s="2" t="s">
        <v>621</v>
      </c>
      <c r="B1713" s="2">
        <v>7.9</v>
      </c>
    </row>
    <row r="1714" spans="1:2">
      <c r="A1714" s="2" t="s">
        <v>621</v>
      </c>
      <c r="B1714" s="2">
        <v>7.8</v>
      </c>
    </row>
    <row r="1715" spans="1:2">
      <c r="A1715" s="2" t="s">
        <v>621</v>
      </c>
      <c r="B1715" s="2">
        <v>7.8</v>
      </c>
    </row>
    <row r="1716" spans="1:2">
      <c r="A1716" s="2" t="s">
        <v>621</v>
      </c>
      <c r="B1716" s="2">
        <v>7</v>
      </c>
    </row>
    <row r="1717" spans="1:2">
      <c r="A1717" s="2" t="s">
        <v>621</v>
      </c>
      <c r="B1717" s="2">
        <v>6.9</v>
      </c>
    </row>
    <row r="1718" spans="1:2">
      <c r="A1718" s="2" t="s">
        <v>621</v>
      </c>
      <c r="B1718" s="2">
        <v>6.4</v>
      </c>
    </row>
    <row r="1719" spans="1:2">
      <c r="A1719" s="2" t="s">
        <v>621</v>
      </c>
      <c r="B1719" s="2">
        <v>6.1</v>
      </c>
    </row>
    <row r="1720" spans="1:2">
      <c r="A1720" s="2" t="s">
        <v>9391</v>
      </c>
      <c r="B1720" s="2">
        <v>6.6</v>
      </c>
    </row>
    <row r="1721" spans="1:2">
      <c r="A1721" s="2" t="s">
        <v>9391</v>
      </c>
      <c r="B1721" s="2">
        <v>5.6</v>
      </c>
    </row>
    <row r="1722" spans="1:2">
      <c r="A1722" s="2" t="s">
        <v>15631</v>
      </c>
      <c r="B1722" s="2">
        <v>5.0999999999999996</v>
      </c>
    </row>
    <row r="1723" spans="1:2">
      <c r="A1723" s="5" t="s">
        <v>8168</v>
      </c>
      <c r="B1723" s="5">
        <v>6.7</v>
      </c>
    </row>
    <row r="1724" spans="1:2">
      <c r="A1724" s="2" t="s">
        <v>8168</v>
      </c>
      <c r="B1724" s="2">
        <v>6.6</v>
      </c>
    </row>
    <row r="1725" spans="1:2">
      <c r="A1725" s="5" t="s">
        <v>9838</v>
      </c>
      <c r="B1725" s="5">
        <v>6.5</v>
      </c>
    </row>
    <row r="1726" spans="1:2">
      <c r="A1726" s="5" t="s">
        <v>13144</v>
      </c>
      <c r="B1726" s="5">
        <v>5.9</v>
      </c>
    </row>
    <row r="1727" spans="1:2">
      <c r="A1727" s="5" t="s">
        <v>6755</v>
      </c>
      <c r="B1727" s="5">
        <v>6.9</v>
      </c>
    </row>
    <row r="1728" spans="1:2">
      <c r="A1728" s="2" t="s">
        <v>6755</v>
      </c>
      <c r="B1728" s="2">
        <v>6.2</v>
      </c>
    </row>
    <row r="1729" spans="1:2">
      <c r="A1729" s="2" t="s">
        <v>6755</v>
      </c>
      <c r="B1729" s="2">
        <v>6.2</v>
      </c>
    </row>
    <row r="1730" spans="1:2">
      <c r="A1730" s="5" t="s">
        <v>6755</v>
      </c>
      <c r="B1730" s="5">
        <v>5.8</v>
      </c>
    </row>
    <row r="1731" spans="1:2">
      <c r="A1731" s="2" t="s">
        <v>6755</v>
      </c>
      <c r="B1731" s="2">
        <v>1.6</v>
      </c>
    </row>
    <row r="1732" spans="1:2">
      <c r="A1732" s="5" t="s">
        <v>6466</v>
      </c>
      <c r="B1732" s="5">
        <v>7</v>
      </c>
    </row>
    <row r="1733" spans="1:2">
      <c r="A1733" s="5" t="s">
        <v>6665</v>
      </c>
      <c r="B1733" s="5">
        <v>7</v>
      </c>
    </row>
    <row r="1734" spans="1:2">
      <c r="A1734" s="5" t="s">
        <v>5498</v>
      </c>
      <c r="B1734" s="5">
        <v>6.6</v>
      </c>
    </row>
    <row r="1735" spans="1:2">
      <c r="A1735" s="2" t="s">
        <v>6740</v>
      </c>
      <c r="B1735" s="2">
        <v>6.9</v>
      </c>
    </row>
    <row r="1736" spans="1:2">
      <c r="A1736" s="2" t="s">
        <v>6740</v>
      </c>
      <c r="B1736" s="2">
        <v>6.9</v>
      </c>
    </row>
    <row r="1737" spans="1:2">
      <c r="A1737" s="2" t="s">
        <v>6740</v>
      </c>
      <c r="B1737" s="2">
        <v>6.6</v>
      </c>
    </row>
    <row r="1738" spans="1:2">
      <c r="A1738" s="5" t="s">
        <v>6740</v>
      </c>
      <c r="B1738" s="5">
        <v>6.5</v>
      </c>
    </row>
    <row r="1739" spans="1:2">
      <c r="A1739" s="2" t="s">
        <v>6740</v>
      </c>
      <c r="B1739" s="2">
        <v>6.4</v>
      </c>
    </row>
    <row r="1740" spans="1:2">
      <c r="A1740" s="5" t="s">
        <v>6740</v>
      </c>
      <c r="B1740" s="5">
        <v>6.1</v>
      </c>
    </row>
    <row r="1741" spans="1:2">
      <c r="A1741" s="5" t="s">
        <v>6740</v>
      </c>
      <c r="B1741" s="5">
        <v>6.1</v>
      </c>
    </row>
    <row r="1742" spans="1:2">
      <c r="A1742" s="2" t="s">
        <v>7830</v>
      </c>
      <c r="B1742" s="2">
        <v>6.8</v>
      </c>
    </row>
    <row r="1743" spans="1:2">
      <c r="A1743" s="2" t="s">
        <v>14340</v>
      </c>
      <c r="B1743" s="2">
        <v>5.6</v>
      </c>
    </row>
    <row r="1744" spans="1:2">
      <c r="A1744" s="2" t="s">
        <v>5351</v>
      </c>
      <c r="B1744" s="2">
        <v>7.2</v>
      </c>
    </row>
    <row r="1745" spans="1:2">
      <c r="A1745" s="2" t="s">
        <v>1590</v>
      </c>
      <c r="B1745" s="2">
        <v>7.9</v>
      </c>
    </row>
    <row r="1746" spans="1:2">
      <c r="A1746" s="5" t="s">
        <v>216</v>
      </c>
      <c r="B1746" s="5">
        <v>8.6</v>
      </c>
    </row>
    <row r="1747" spans="1:2">
      <c r="A1747" s="2" t="s">
        <v>216</v>
      </c>
      <c r="B1747" s="2">
        <v>7.7</v>
      </c>
    </row>
    <row r="1748" spans="1:2">
      <c r="A1748" s="5" t="s">
        <v>216</v>
      </c>
      <c r="B1748" s="5">
        <v>6.6</v>
      </c>
    </row>
    <row r="1749" spans="1:2">
      <c r="A1749" s="2" t="s">
        <v>216</v>
      </c>
      <c r="B1749" s="2">
        <v>5.9</v>
      </c>
    </row>
    <row r="1750" spans="1:2">
      <c r="A1750" s="2" t="s">
        <v>2718</v>
      </c>
      <c r="B1750" s="2">
        <v>7.6</v>
      </c>
    </row>
    <row r="1751" spans="1:2">
      <c r="A1751" s="5" t="s">
        <v>2718</v>
      </c>
      <c r="B1751" s="5">
        <v>6.4</v>
      </c>
    </row>
    <row r="1752" spans="1:2">
      <c r="A1752" s="5" t="s">
        <v>2718</v>
      </c>
      <c r="B1752" s="5">
        <v>5.2</v>
      </c>
    </row>
    <row r="1753" spans="1:2">
      <c r="A1753" s="2" t="s">
        <v>2718</v>
      </c>
      <c r="B1753" s="2">
        <v>4.2</v>
      </c>
    </row>
    <row r="1754" spans="1:2">
      <c r="A1754" s="2" t="s">
        <v>12142</v>
      </c>
      <c r="B1754" s="2">
        <v>6.1</v>
      </c>
    </row>
    <row r="1755" spans="1:2">
      <c r="A1755" s="5" t="s">
        <v>9636</v>
      </c>
      <c r="B1755" s="5">
        <v>6.5</v>
      </c>
    </row>
    <row r="1756" spans="1:2">
      <c r="A1756" s="2" t="s">
        <v>10423</v>
      </c>
      <c r="B1756" s="2">
        <v>6.4</v>
      </c>
    </row>
    <row r="1757" spans="1:2">
      <c r="A1757" s="5" t="s">
        <v>11768</v>
      </c>
      <c r="B1757" s="5">
        <v>6.2</v>
      </c>
    </row>
    <row r="1758" spans="1:2">
      <c r="A1758" s="5" t="s">
        <v>2411</v>
      </c>
      <c r="B1758" s="5">
        <v>7.7</v>
      </c>
    </row>
    <row r="1759" spans="1:2">
      <c r="A1759" s="2" t="s">
        <v>2411</v>
      </c>
      <c r="B1759" s="2">
        <v>7</v>
      </c>
    </row>
    <row r="1760" spans="1:2">
      <c r="A1760" s="2" t="s">
        <v>2411</v>
      </c>
      <c r="B1760" s="2">
        <v>6.9</v>
      </c>
    </row>
    <row r="1761" spans="1:2">
      <c r="A1761" s="5" t="s">
        <v>12784</v>
      </c>
      <c r="B1761" s="5">
        <v>5.9</v>
      </c>
    </row>
    <row r="1762" spans="1:2">
      <c r="A1762" s="2" t="s">
        <v>12784</v>
      </c>
      <c r="B1762" s="2">
        <v>5.9</v>
      </c>
    </row>
    <row r="1763" spans="1:2">
      <c r="A1763" s="2" t="s">
        <v>12784</v>
      </c>
      <c r="B1763" s="2">
        <v>5.9</v>
      </c>
    </row>
    <row r="1764" spans="1:2">
      <c r="A1764" s="2" t="s">
        <v>12784</v>
      </c>
      <c r="B1764" s="2">
        <v>5.8</v>
      </c>
    </row>
    <row r="1765" spans="1:2">
      <c r="A1765" s="5" t="s">
        <v>12784</v>
      </c>
      <c r="B1765" s="5">
        <v>5.8</v>
      </c>
    </row>
    <row r="1766" spans="1:2">
      <c r="A1766" s="5" t="s">
        <v>12784</v>
      </c>
      <c r="B1766" s="5">
        <v>4.9000000000000004</v>
      </c>
    </row>
    <row r="1767" spans="1:2">
      <c r="A1767" s="2" t="s">
        <v>3421</v>
      </c>
      <c r="B1767" s="2">
        <v>7.5</v>
      </c>
    </row>
    <row r="1768" spans="1:2">
      <c r="A1768" s="5" t="s">
        <v>3421</v>
      </c>
      <c r="B1768" s="5">
        <v>6.9</v>
      </c>
    </row>
    <row r="1769" spans="1:2">
      <c r="A1769" s="2" t="s">
        <v>3421</v>
      </c>
      <c r="B1769" s="2">
        <v>6.7</v>
      </c>
    </row>
    <row r="1770" spans="1:2">
      <c r="A1770" s="5" t="s">
        <v>3421</v>
      </c>
      <c r="B1770" s="5">
        <v>5.7</v>
      </c>
    </row>
    <row r="1771" spans="1:2">
      <c r="A1771" s="5" t="s">
        <v>6859</v>
      </c>
      <c r="B1771" s="5">
        <v>6.9</v>
      </c>
    </row>
    <row r="1772" spans="1:2">
      <c r="A1772" s="2" t="s">
        <v>6859</v>
      </c>
      <c r="B1772" s="2">
        <v>6.6</v>
      </c>
    </row>
    <row r="1773" spans="1:2">
      <c r="A1773" s="5" t="s">
        <v>6859</v>
      </c>
      <c r="B1773" s="5">
        <v>6.4</v>
      </c>
    </row>
    <row r="1774" spans="1:2">
      <c r="A1774" s="5" t="s">
        <v>6859</v>
      </c>
      <c r="B1774" s="5">
        <v>6.3</v>
      </c>
    </row>
    <row r="1775" spans="1:2">
      <c r="A1775" s="5" t="s">
        <v>14857</v>
      </c>
      <c r="B1775" s="5">
        <v>5.4</v>
      </c>
    </row>
    <row r="1776" spans="1:2">
      <c r="A1776" s="5" t="s">
        <v>5732</v>
      </c>
      <c r="B1776" s="5">
        <v>7.1</v>
      </c>
    </row>
    <row r="1777" spans="1:2">
      <c r="A1777" s="5" t="s">
        <v>6232</v>
      </c>
      <c r="B1777" s="5">
        <v>7</v>
      </c>
    </row>
    <row r="1778" spans="1:2">
      <c r="A1778" s="2" t="s">
        <v>6232</v>
      </c>
      <c r="B1778" s="2">
        <v>7</v>
      </c>
    </row>
    <row r="1779" spans="1:2">
      <c r="A1779" s="2" t="s">
        <v>11931</v>
      </c>
      <c r="B1779" s="2">
        <v>6.1</v>
      </c>
    </row>
    <row r="1780" spans="1:2">
      <c r="A1780" s="2" t="s">
        <v>4203</v>
      </c>
      <c r="B1780" s="2">
        <v>7.3</v>
      </c>
    </row>
    <row r="1781" spans="1:2">
      <c r="A1781" s="5" t="s">
        <v>14657</v>
      </c>
      <c r="B1781" s="5">
        <v>5.5</v>
      </c>
    </row>
    <row r="1782" spans="1:2">
      <c r="A1782" s="2" t="s">
        <v>952</v>
      </c>
      <c r="B1782" s="2">
        <v>8.1</v>
      </c>
    </row>
    <row r="1783" spans="1:2">
      <c r="A1783" s="2" t="s">
        <v>952</v>
      </c>
      <c r="B1783" s="2">
        <v>6.2</v>
      </c>
    </row>
    <row r="1784" spans="1:2">
      <c r="A1784" s="5" t="s">
        <v>952</v>
      </c>
      <c r="B1784" s="5">
        <v>6.2</v>
      </c>
    </row>
    <row r="1785" spans="1:2">
      <c r="A1785" s="2" t="s">
        <v>6392</v>
      </c>
      <c r="B1785" s="2">
        <v>7</v>
      </c>
    </row>
    <row r="1786" spans="1:2">
      <c r="A1786" s="5" t="s">
        <v>7927</v>
      </c>
      <c r="B1786" s="5">
        <v>6.8</v>
      </c>
    </row>
    <row r="1787" spans="1:2">
      <c r="A1787" s="5" t="s">
        <v>116</v>
      </c>
      <c r="B1787" s="5">
        <v>6.6</v>
      </c>
    </row>
    <row r="1788" spans="1:2">
      <c r="A1788" s="5" t="s">
        <v>16645</v>
      </c>
      <c r="B1788" s="5">
        <v>4</v>
      </c>
    </row>
    <row r="1789" spans="1:2">
      <c r="A1789" s="2" t="s">
        <v>6071</v>
      </c>
      <c r="B1789" s="2">
        <v>7</v>
      </c>
    </row>
    <row r="1790" spans="1:2">
      <c r="A1790" s="2" t="s">
        <v>6071</v>
      </c>
      <c r="B1790" s="2">
        <v>6.8</v>
      </c>
    </row>
    <row r="1791" spans="1:2">
      <c r="A1791" s="2" t="s">
        <v>6071</v>
      </c>
      <c r="B1791" s="2">
        <v>6.8</v>
      </c>
    </row>
    <row r="1792" spans="1:2">
      <c r="A1792" s="2" t="s">
        <v>6205</v>
      </c>
      <c r="B1792" s="2">
        <v>7</v>
      </c>
    </row>
    <row r="1793" spans="1:2">
      <c r="A1793" s="2" t="s">
        <v>14097</v>
      </c>
      <c r="B1793" s="2">
        <v>5.6</v>
      </c>
    </row>
    <row r="1794" spans="1:2">
      <c r="A1794" s="2" t="s">
        <v>16944</v>
      </c>
      <c r="B1794" s="2">
        <v>2.8</v>
      </c>
    </row>
    <row r="1795" spans="1:2">
      <c r="A1795" s="2" t="s">
        <v>13262</v>
      </c>
      <c r="B1795" s="2">
        <v>5.9</v>
      </c>
    </row>
    <row r="1796" spans="1:2">
      <c r="A1796" s="5" t="s">
        <v>1951</v>
      </c>
      <c r="B1796" s="5">
        <v>7.8</v>
      </c>
    </row>
    <row r="1797" spans="1:2">
      <c r="A1797" s="5" t="s">
        <v>10768</v>
      </c>
      <c r="B1797" s="5">
        <v>6.3</v>
      </c>
    </row>
    <row r="1798" spans="1:2">
      <c r="A1798" s="5" t="s">
        <v>10768</v>
      </c>
      <c r="B1798" s="5">
        <v>6.1</v>
      </c>
    </row>
    <row r="1799" spans="1:2">
      <c r="A1799" s="2" t="s">
        <v>14909</v>
      </c>
      <c r="B1799" s="2">
        <v>5.4</v>
      </c>
    </row>
    <row r="1800" spans="1:2">
      <c r="A1800" s="2" t="s">
        <v>5769</v>
      </c>
      <c r="B1800" s="2">
        <v>7.1</v>
      </c>
    </row>
    <row r="1801" spans="1:2">
      <c r="A1801" s="2" t="s">
        <v>5769</v>
      </c>
      <c r="B1801" s="2">
        <v>4.3</v>
      </c>
    </row>
    <row r="1802" spans="1:2">
      <c r="A1802" s="5" t="s">
        <v>3505</v>
      </c>
      <c r="B1802" s="5">
        <v>7.5</v>
      </c>
    </row>
    <row r="1803" spans="1:2">
      <c r="A1803" s="5" t="s">
        <v>12112</v>
      </c>
      <c r="B1803" s="5">
        <v>6.1</v>
      </c>
    </row>
    <row r="1804" spans="1:2">
      <c r="A1804" s="5" t="s">
        <v>742</v>
      </c>
      <c r="B1804" s="5">
        <v>8.1999999999999993</v>
      </c>
    </row>
    <row r="1805" spans="1:2">
      <c r="A1805" s="2" t="s">
        <v>13942</v>
      </c>
      <c r="B1805" s="2">
        <v>5.7</v>
      </c>
    </row>
    <row r="1806" spans="1:2">
      <c r="A1806" s="5" t="s">
        <v>3077</v>
      </c>
      <c r="B1806" s="5">
        <v>7.6</v>
      </c>
    </row>
    <row r="1807" spans="1:2">
      <c r="A1807" s="5" t="s">
        <v>756</v>
      </c>
      <c r="B1807" s="5">
        <v>8.1</v>
      </c>
    </row>
    <row r="1808" spans="1:2">
      <c r="A1808" s="2" t="s">
        <v>756</v>
      </c>
      <c r="B1808" s="2">
        <v>8</v>
      </c>
    </row>
    <row r="1809" spans="1:2">
      <c r="A1809" s="2" t="s">
        <v>756</v>
      </c>
      <c r="B1809" s="2">
        <v>7.5</v>
      </c>
    </row>
    <row r="1810" spans="1:2">
      <c r="A1810" s="2" t="s">
        <v>6402</v>
      </c>
      <c r="B1810" s="2">
        <v>7</v>
      </c>
    </row>
    <row r="1811" spans="1:2">
      <c r="A1811" s="5" t="s">
        <v>718</v>
      </c>
      <c r="B1811" s="5">
        <v>8.1999999999999993</v>
      </c>
    </row>
    <row r="1812" spans="1:2">
      <c r="A1812" s="5" t="s">
        <v>5613</v>
      </c>
      <c r="B1812" s="5">
        <v>7.1</v>
      </c>
    </row>
    <row r="1813" spans="1:2">
      <c r="A1813" s="2" t="s">
        <v>5613</v>
      </c>
      <c r="B1813" s="2">
        <v>7</v>
      </c>
    </row>
    <row r="1814" spans="1:2">
      <c r="A1814" s="2" t="s">
        <v>5613</v>
      </c>
      <c r="B1814" s="2">
        <v>6.4</v>
      </c>
    </row>
    <row r="1815" spans="1:2">
      <c r="A1815" s="2" t="s">
        <v>5613</v>
      </c>
      <c r="B1815" s="2">
        <v>6.3</v>
      </c>
    </row>
    <row r="1816" spans="1:2">
      <c r="A1816" s="5" t="s">
        <v>5613</v>
      </c>
      <c r="B1816" s="5">
        <v>6.2</v>
      </c>
    </row>
    <row r="1817" spans="1:2">
      <c r="A1817" s="2" t="s">
        <v>5737</v>
      </c>
      <c r="B1817" s="2">
        <v>7.1</v>
      </c>
    </row>
    <row r="1818" spans="1:2">
      <c r="A1818" s="5" t="s">
        <v>7226</v>
      </c>
      <c r="B1818" s="5">
        <v>6.9</v>
      </c>
    </row>
    <row r="1819" spans="1:2">
      <c r="A1819" s="2" t="s">
        <v>13558</v>
      </c>
      <c r="B1819" s="2">
        <v>5.8</v>
      </c>
    </row>
    <row r="1820" spans="1:2">
      <c r="A1820" s="2" t="s">
        <v>13558</v>
      </c>
      <c r="B1820" s="2">
        <v>5.3</v>
      </c>
    </row>
    <row r="1821" spans="1:2">
      <c r="A1821" s="2" t="s">
        <v>3677</v>
      </c>
      <c r="B1821" s="2">
        <v>7.4</v>
      </c>
    </row>
    <row r="1822" spans="1:2">
      <c r="A1822" s="5" t="s">
        <v>3677</v>
      </c>
      <c r="B1822" s="5">
        <v>7.4</v>
      </c>
    </row>
    <row r="1823" spans="1:2">
      <c r="A1823" s="5" t="s">
        <v>3677</v>
      </c>
      <c r="B1823" s="5">
        <v>7.4</v>
      </c>
    </row>
    <row r="1824" spans="1:2">
      <c r="A1824" s="2" t="s">
        <v>3677</v>
      </c>
      <c r="B1824" s="2">
        <v>5.4</v>
      </c>
    </row>
    <row r="1825" spans="1:2">
      <c r="A1825" s="5" t="s">
        <v>13200</v>
      </c>
      <c r="B1825" s="5">
        <v>5.9</v>
      </c>
    </row>
    <row r="1826" spans="1:2">
      <c r="A1826" s="2" t="s">
        <v>10997</v>
      </c>
      <c r="B1826" s="2">
        <v>6.3</v>
      </c>
    </row>
    <row r="1827" spans="1:2">
      <c r="A1827" s="2" t="s">
        <v>5568</v>
      </c>
      <c r="B1827" s="2">
        <v>7.1</v>
      </c>
    </row>
    <row r="1828" spans="1:2">
      <c r="A1828" s="5" t="s">
        <v>5568</v>
      </c>
      <c r="B1828" s="5">
        <v>6.7</v>
      </c>
    </row>
    <row r="1829" spans="1:2">
      <c r="A1829" s="5" t="s">
        <v>5939</v>
      </c>
      <c r="B1829" s="5">
        <v>7.1</v>
      </c>
    </row>
    <row r="1830" spans="1:2">
      <c r="A1830" s="5" t="s">
        <v>3146</v>
      </c>
      <c r="B1830" s="5">
        <v>7.5</v>
      </c>
    </row>
    <row r="1831" spans="1:2">
      <c r="A1831" s="2" t="s">
        <v>3146</v>
      </c>
      <c r="B1831" s="2">
        <v>7.3</v>
      </c>
    </row>
    <row r="1832" spans="1:2">
      <c r="A1832" s="5" t="s">
        <v>3146</v>
      </c>
      <c r="B1832" s="5">
        <v>7.2</v>
      </c>
    </row>
    <row r="1833" spans="1:2">
      <c r="A1833" s="5" t="s">
        <v>3146</v>
      </c>
      <c r="B1833" s="5">
        <v>6.2</v>
      </c>
    </row>
    <row r="1834" spans="1:2">
      <c r="A1834" s="2" t="s">
        <v>3146</v>
      </c>
      <c r="B1834" s="2">
        <v>6</v>
      </c>
    </row>
    <row r="1835" spans="1:2">
      <c r="A1835" s="5" t="s">
        <v>14180</v>
      </c>
      <c r="B1835" s="5">
        <v>5.6</v>
      </c>
    </row>
    <row r="1836" spans="1:2">
      <c r="A1836" s="5" t="s">
        <v>14196</v>
      </c>
      <c r="B1836" s="5">
        <v>5.6</v>
      </c>
    </row>
    <row r="1837" spans="1:2">
      <c r="A1837" s="5" t="s">
        <v>1281</v>
      </c>
      <c r="B1837" s="5">
        <v>8</v>
      </c>
    </row>
    <row r="1838" spans="1:2">
      <c r="A1838" s="2" t="s">
        <v>1281</v>
      </c>
      <c r="B1838" s="2">
        <v>6</v>
      </c>
    </row>
    <row r="1839" spans="1:2">
      <c r="A1839" s="5" t="s">
        <v>8660</v>
      </c>
      <c r="B1839" s="5">
        <v>6.7</v>
      </c>
    </row>
    <row r="1840" spans="1:2">
      <c r="A1840" s="2" t="s">
        <v>14119</v>
      </c>
      <c r="B1840" s="2">
        <v>5.6</v>
      </c>
    </row>
    <row r="1841" spans="1:2">
      <c r="A1841" s="2" t="s">
        <v>12288</v>
      </c>
      <c r="B1841" s="2">
        <v>6.1</v>
      </c>
    </row>
    <row r="1842" spans="1:2">
      <c r="A1842" s="2" t="s">
        <v>3409</v>
      </c>
      <c r="B1842" s="2">
        <v>7.5</v>
      </c>
    </row>
    <row r="1843" spans="1:2">
      <c r="A1843" s="2" t="s">
        <v>3409</v>
      </c>
      <c r="B1843" s="2">
        <v>6.7</v>
      </c>
    </row>
    <row r="1844" spans="1:2">
      <c r="A1844" s="2" t="s">
        <v>3409</v>
      </c>
      <c r="B1844" s="2">
        <v>6.5</v>
      </c>
    </row>
    <row r="1845" spans="1:2">
      <c r="A1845" s="5" t="s">
        <v>14487</v>
      </c>
      <c r="B1845" s="5">
        <v>5.5</v>
      </c>
    </row>
    <row r="1846" spans="1:2">
      <c r="A1846" s="5" t="s">
        <v>14487</v>
      </c>
      <c r="B1846" s="5">
        <v>5.0999999999999996</v>
      </c>
    </row>
    <row r="1847" spans="1:2">
      <c r="A1847" s="5" t="s">
        <v>4604</v>
      </c>
      <c r="B1847" s="5">
        <v>7.3</v>
      </c>
    </row>
    <row r="1848" spans="1:2">
      <c r="A1848" s="2" t="s">
        <v>4604</v>
      </c>
      <c r="B1848" s="2">
        <v>4.4000000000000004</v>
      </c>
    </row>
    <row r="1849" spans="1:2">
      <c r="A1849" s="5" t="s">
        <v>14019</v>
      </c>
      <c r="B1849" s="5">
        <v>5.7</v>
      </c>
    </row>
    <row r="1850" spans="1:2">
      <c r="A1850" s="5" t="s">
        <v>16130</v>
      </c>
      <c r="B1850" s="5">
        <v>4.7</v>
      </c>
    </row>
    <row r="1851" spans="1:2">
      <c r="A1851" s="2" t="s">
        <v>2907</v>
      </c>
      <c r="B1851" s="2">
        <v>7.6</v>
      </c>
    </row>
    <row r="1852" spans="1:2">
      <c r="A1852" s="5" t="s">
        <v>2907</v>
      </c>
      <c r="B1852" s="5">
        <v>7.4</v>
      </c>
    </row>
    <row r="1853" spans="1:2">
      <c r="A1853" s="5" t="s">
        <v>2907</v>
      </c>
      <c r="B1853" s="5">
        <v>6.7</v>
      </c>
    </row>
    <row r="1854" spans="1:2">
      <c r="A1854" s="5" t="s">
        <v>945</v>
      </c>
      <c r="B1854" s="5">
        <v>8.1</v>
      </c>
    </row>
    <row r="1855" spans="1:2">
      <c r="A1855" s="5" t="s">
        <v>945</v>
      </c>
      <c r="B1855" s="5">
        <v>6.9</v>
      </c>
    </row>
    <row r="1856" spans="1:2">
      <c r="A1856" s="2" t="s">
        <v>16213</v>
      </c>
      <c r="B1856" s="2">
        <v>4.5999999999999996</v>
      </c>
    </row>
    <row r="1857" spans="1:2">
      <c r="A1857" s="2" t="s">
        <v>6679</v>
      </c>
      <c r="B1857" s="2">
        <v>5.8</v>
      </c>
    </row>
    <row r="1858" spans="1:2">
      <c r="A1858" s="5" t="s">
        <v>6679</v>
      </c>
      <c r="B1858" s="5">
        <v>5.4</v>
      </c>
    </row>
    <row r="1859" spans="1:2">
      <c r="A1859" s="5" t="s">
        <v>6679</v>
      </c>
      <c r="B1859" s="5">
        <v>5.2</v>
      </c>
    </row>
    <row r="1860" spans="1:2">
      <c r="A1860" s="2" t="s">
        <v>6679</v>
      </c>
      <c r="B1860" s="2">
        <v>4.3</v>
      </c>
    </row>
    <row r="1861" spans="1:2">
      <c r="A1861" s="5" t="s">
        <v>14344</v>
      </c>
      <c r="B1861" s="5">
        <v>5.6</v>
      </c>
    </row>
    <row r="1862" spans="1:2">
      <c r="A1862" s="2" t="s">
        <v>6125</v>
      </c>
      <c r="B1862" s="2">
        <v>7</v>
      </c>
    </row>
    <row r="1863" spans="1:2">
      <c r="A1863" s="5" t="s">
        <v>13456</v>
      </c>
      <c r="B1863" s="5">
        <v>5.8</v>
      </c>
    </row>
    <row r="1864" spans="1:2">
      <c r="A1864" s="5" t="s">
        <v>6029</v>
      </c>
      <c r="B1864" s="5">
        <v>7.1</v>
      </c>
    </row>
    <row r="1865" spans="1:2">
      <c r="A1865" s="5" t="s">
        <v>6029</v>
      </c>
      <c r="B1865" s="5">
        <v>6.7</v>
      </c>
    </row>
    <row r="1866" spans="1:2">
      <c r="A1866" s="5" t="s">
        <v>9018</v>
      </c>
      <c r="B1866" s="5">
        <v>6.6</v>
      </c>
    </row>
    <row r="1867" spans="1:2">
      <c r="A1867" s="2" t="s">
        <v>9018</v>
      </c>
      <c r="B1867" s="2">
        <v>6.5</v>
      </c>
    </row>
    <row r="1868" spans="1:2">
      <c r="A1868" s="2" t="s">
        <v>9018</v>
      </c>
      <c r="B1868" s="2">
        <v>6.4</v>
      </c>
    </row>
    <row r="1869" spans="1:2">
      <c r="A1869" s="2" t="s">
        <v>9018</v>
      </c>
      <c r="B1869" s="2">
        <v>5.3</v>
      </c>
    </row>
    <row r="1870" spans="1:2">
      <c r="A1870" s="2" t="s">
        <v>10435</v>
      </c>
      <c r="B1870" s="2">
        <v>6.4</v>
      </c>
    </row>
    <row r="1871" spans="1:2">
      <c r="A1871" s="2" t="s">
        <v>10435</v>
      </c>
      <c r="B1871" s="2">
        <v>5.4</v>
      </c>
    </row>
    <row r="1872" spans="1:2">
      <c r="A1872" s="2" t="s">
        <v>1899</v>
      </c>
      <c r="B1872" s="2">
        <v>7.8</v>
      </c>
    </row>
    <row r="1873" spans="1:2">
      <c r="A1873" s="2" t="s">
        <v>1899</v>
      </c>
      <c r="B1873" s="2">
        <v>7.7</v>
      </c>
    </row>
    <row r="1874" spans="1:2">
      <c r="A1874" s="2" t="s">
        <v>1899</v>
      </c>
      <c r="B1874" s="2">
        <v>7.4</v>
      </c>
    </row>
    <row r="1875" spans="1:2">
      <c r="A1875" s="2" t="s">
        <v>1899</v>
      </c>
      <c r="B1875" s="2">
        <v>7</v>
      </c>
    </row>
    <row r="1876" spans="1:2">
      <c r="A1876" s="2" t="s">
        <v>1899</v>
      </c>
      <c r="B1876" s="2">
        <v>7</v>
      </c>
    </row>
    <row r="1877" spans="1:2">
      <c r="A1877" s="5" t="s">
        <v>1899</v>
      </c>
      <c r="B1877" s="5">
        <v>7</v>
      </c>
    </row>
    <row r="1878" spans="1:2">
      <c r="A1878" s="2" t="s">
        <v>1899</v>
      </c>
      <c r="B1878" s="2">
        <v>6.2</v>
      </c>
    </row>
    <row r="1879" spans="1:2">
      <c r="A1879" s="5" t="s">
        <v>16956</v>
      </c>
      <c r="B1879" s="5">
        <v>2.8</v>
      </c>
    </row>
    <row r="1880" spans="1:2">
      <c r="A1880" s="5" t="s">
        <v>2539</v>
      </c>
      <c r="B1880" s="5">
        <v>7.7</v>
      </c>
    </row>
    <row r="1881" spans="1:2">
      <c r="A1881" s="5" t="s">
        <v>2539</v>
      </c>
      <c r="B1881" s="5">
        <v>6.5</v>
      </c>
    </row>
    <row r="1882" spans="1:2">
      <c r="A1882" s="5" t="s">
        <v>4168</v>
      </c>
      <c r="B1882" s="5">
        <v>7.3</v>
      </c>
    </row>
    <row r="1883" spans="1:2">
      <c r="A1883" s="2" t="s">
        <v>4168</v>
      </c>
      <c r="B1883" s="2">
        <v>6.7</v>
      </c>
    </row>
    <row r="1884" spans="1:2">
      <c r="A1884" s="2" t="s">
        <v>4168</v>
      </c>
      <c r="B1884" s="2">
        <v>4.5</v>
      </c>
    </row>
    <row r="1885" spans="1:2">
      <c r="A1885" s="2" t="s">
        <v>13390</v>
      </c>
      <c r="B1885" s="2">
        <v>5.8</v>
      </c>
    </row>
    <row r="1886" spans="1:2">
      <c r="A1886" s="2" t="s">
        <v>11888</v>
      </c>
      <c r="B1886" s="2">
        <v>6.1</v>
      </c>
    </row>
    <row r="1887" spans="1:2">
      <c r="A1887" s="5" t="s">
        <v>11194</v>
      </c>
      <c r="B1887" s="5">
        <v>6.3</v>
      </c>
    </row>
    <row r="1888" spans="1:2">
      <c r="A1888" s="2" t="s">
        <v>11194</v>
      </c>
      <c r="B1888" s="2">
        <v>4.5</v>
      </c>
    </row>
    <row r="1889" spans="1:2">
      <c r="A1889" s="2" t="s">
        <v>11332</v>
      </c>
      <c r="B1889" s="2">
        <v>6.2</v>
      </c>
    </row>
    <row r="1890" spans="1:2">
      <c r="A1890" s="5" t="s">
        <v>11332</v>
      </c>
      <c r="B1890" s="5">
        <v>5.7</v>
      </c>
    </row>
    <row r="1891" spans="1:2">
      <c r="A1891" s="2" t="s">
        <v>11148</v>
      </c>
      <c r="B1891" s="2">
        <v>6.3</v>
      </c>
    </row>
    <row r="1892" spans="1:2">
      <c r="A1892" s="2" t="s">
        <v>1172</v>
      </c>
      <c r="B1892" s="2">
        <v>8</v>
      </c>
    </row>
    <row r="1893" spans="1:2">
      <c r="A1893" s="5" t="s">
        <v>1172</v>
      </c>
      <c r="B1893" s="5">
        <v>7.5</v>
      </c>
    </row>
    <row r="1894" spans="1:2">
      <c r="A1894" s="5" t="s">
        <v>1172</v>
      </c>
      <c r="B1894" s="5">
        <v>6</v>
      </c>
    </row>
    <row r="1895" spans="1:2">
      <c r="A1895" s="2" t="s">
        <v>15020</v>
      </c>
      <c r="B1895" s="2">
        <v>5.3</v>
      </c>
    </row>
    <row r="1896" spans="1:2">
      <c r="A1896" s="2" t="s">
        <v>12674</v>
      </c>
      <c r="B1896" s="2">
        <v>6</v>
      </c>
    </row>
    <row r="1897" spans="1:2">
      <c r="A1897" s="5" t="s">
        <v>12674</v>
      </c>
      <c r="B1897" s="5">
        <v>5.6</v>
      </c>
    </row>
    <row r="1898" spans="1:2">
      <c r="A1898" s="2" t="s">
        <v>15071</v>
      </c>
      <c r="B1898" s="2">
        <v>5.3</v>
      </c>
    </row>
    <row r="1899" spans="1:2">
      <c r="A1899" s="5" t="s">
        <v>3129</v>
      </c>
      <c r="B1899" s="5">
        <v>7.6</v>
      </c>
    </row>
    <row r="1900" spans="1:2">
      <c r="A1900" s="2" t="s">
        <v>5410</v>
      </c>
      <c r="B1900" s="2">
        <v>7.1</v>
      </c>
    </row>
    <row r="1901" spans="1:2">
      <c r="A1901" s="5" t="s">
        <v>5410</v>
      </c>
      <c r="B1901" s="5">
        <v>4.8</v>
      </c>
    </row>
    <row r="1902" spans="1:2">
      <c r="A1902" s="2" t="s">
        <v>2450</v>
      </c>
      <c r="B1902" s="2">
        <v>7.7</v>
      </c>
    </row>
    <row r="1903" spans="1:2">
      <c r="A1903" s="5" t="s">
        <v>10897</v>
      </c>
      <c r="B1903" s="5">
        <v>6.3</v>
      </c>
    </row>
    <row r="1904" spans="1:2">
      <c r="A1904" s="5" t="s">
        <v>10897</v>
      </c>
      <c r="B1904" s="5">
        <v>5.0999999999999996</v>
      </c>
    </row>
    <row r="1905" spans="1:2">
      <c r="A1905" s="2" t="s">
        <v>2226</v>
      </c>
      <c r="B1905" s="2">
        <v>7.7</v>
      </c>
    </row>
    <row r="1906" spans="1:2">
      <c r="A1906" s="2" t="s">
        <v>2226</v>
      </c>
      <c r="B1906" s="2">
        <v>6.9</v>
      </c>
    </row>
    <row r="1907" spans="1:2">
      <c r="A1907" s="5" t="s">
        <v>2226</v>
      </c>
      <c r="B1907" s="5">
        <v>6.4</v>
      </c>
    </row>
    <row r="1908" spans="1:2">
      <c r="A1908" s="2" t="s">
        <v>2226</v>
      </c>
      <c r="B1908" s="2">
        <v>6.3</v>
      </c>
    </row>
    <row r="1909" spans="1:2">
      <c r="A1909" s="5" t="s">
        <v>2226</v>
      </c>
      <c r="B1909" s="5">
        <v>6.1</v>
      </c>
    </row>
    <row r="1910" spans="1:2">
      <c r="A1910" s="2" t="s">
        <v>12976</v>
      </c>
      <c r="B1910" s="2">
        <v>5.9</v>
      </c>
    </row>
    <row r="1911" spans="1:2">
      <c r="A1911" s="2" t="s">
        <v>12976</v>
      </c>
      <c r="B1911" s="2">
        <v>5.7</v>
      </c>
    </row>
    <row r="1912" spans="1:2">
      <c r="A1912" s="2" t="s">
        <v>12976</v>
      </c>
      <c r="B1912" s="2">
        <v>5.5</v>
      </c>
    </row>
    <row r="1913" spans="1:2">
      <c r="A1913" s="2" t="s">
        <v>2101</v>
      </c>
      <c r="B1913" s="2">
        <v>7.8</v>
      </c>
    </row>
    <row r="1914" spans="1:2">
      <c r="A1914" s="2" t="s">
        <v>2101</v>
      </c>
      <c r="B1914" s="2">
        <v>7.4</v>
      </c>
    </row>
    <row r="1915" spans="1:2">
      <c r="A1915" s="2" t="s">
        <v>2101</v>
      </c>
      <c r="B1915" s="2">
        <v>7.4</v>
      </c>
    </row>
    <row r="1916" spans="1:2">
      <c r="A1916" s="5" t="s">
        <v>2101</v>
      </c>
      <c r="B1916" s="5">
        <v>7.3</v>
      </c>
    </row>
    <row r="1917" spans="1:2">
      <c r="A1917" s="5" t="s">
        <v>2101</v>
      </c>
      <c r="B1917" s="5">
        <v>7.2</v>
      </c>
    </row>
    <row r="1918" spans="1:2">
      <c r="A1918" s="5" t="s">
        <v>2101</v>
      </c>
      <c r="B1918" s="5">
        <v>6.9</v>
      </c>
    </row>
    <row r="1919" spans="1:2">
      <c r="A1919" s="2" t="s">
        <v>2101</v>
      </c>
      <c r="B1919" s="2">
        <v>6.6</v>
      </c>
    </row>
    <row r="1920" spans="1:2">
      <c r="A1920" s="2" t="s">
        <v>2101</v>
      </c>
      <c r="B1920" s="2">
        <v>6.2</v>
      </c>
    </row>
    <row r="1921" spans="1:2">
      <c r="A1921" s="2" t="s">
        <v>2101</v>
      </c>
      <c r="B1921" s="2">
        <v>5.6</v>
      </c>
    </row>
    <row r="1922" spans="1:2">
      <c r="A1922" s="5" t="s">
        <v>2101</v>
      </c>
      <c r="B1922" s="5">
        <v>5.4</v>
      </c>
    </row>
    <row r="1923" spans="1:2">
      <c r="A1923" s="5" t="s">
        <v>239</v>
      </c>
      <c r="B1923" s="5">
        <v>6.7</v>
      </c>
    </row>
    <row r="1924" spans="1:2">
      <c r="A1924" s="5" t="s">
        <v>239</v>
      </c>
      <c r="B1924" s="5">
        <v>6.1</v>
      </c>
    </row>
    <row r="1925" spans="1:2">
      <c r="A1925" s="5" t="s">
        <v>14942</v>
      </c>
      <c r="B1925" s="5">
        <v>5.4</v>
      </c>
    </row>
    <row r="1926" spans="1:2">
      <c r="A1926" s="2" t="s">
        <v>14942</v>
      </c>
      <c r="B1926" s="2">
        <v>5</v>
      </c>
    </row>
    <row r="1927" spans="1:2">
      <c r="A1927" s="2" t="s">
        <v>13999</v>
      </c>
      <c r="B1927" s="2">
        <v>5.7</v>
      </c>
    </row>
    <row r="1928" spans="1:2">
      <c r="A1928" s="5" t="s">
        <v>3101</v>
      </c>
      <c r="B1928" s="5">
        <v>7.6</v>
      </c>
    </row>
    <row r="1929" spans="1:2">
      <c r="A1929" s="5" t="s">
        <v>3101</v>
      </c>
      <c r="B1929" s="5">
        <v>6.5</v>
      </c>
    </row>
    <row r="1930" spans="1:2">
      <c r="A1930" s="2" t="s">
        <v>3101</v>
      </c>
      <c r="B1930" s="2">
        <v>5.9</v>
      </c>
    </row>
    <row r="1931" spans="1:2">
      <c r="A1931" s="5" t="s">
        <v>3101</v>
      </c>
      <c r="B1931" s="5">
        <v>5.9</v>
      </c>
    </row>
    <row r="1932" spans="1:2">
      <c r="A1932" s="2" t="s">
        <v>7172</v>
      </c>
      <c r="B1932" s="2">
        <v>6.9</v>
      </c>
    </row>
    <row r="1933" spans="1:2">
      <c r="A1933" s="2" t="s">
        <v>12438</v>
      </c>
      <c r="B1933" s="2">
        <v>6</v>
      </c>
    </row>
    <row r="1934" spans="1:2">
      <c r="A1934" s="5" t="s">
        <v>4091</v>
      </c>
      <c r="B1934" s="5">
        <v>7.3</v>
      </c>
    </row>
    <row r="1935" spans="1:2">
      <c r="A1935" s="2" t="s">
        <v>4091</v>
      </c>
      <c r="B1935" s="2">
        <v>4.5</v>
      </c>
    </row>
    <row r="1936" spans="1:2">
      <c r="A1936" s="5" t="s">
        <v>3959</v>
      </c>
      <c r="B1936" s="5">
        <v>7.4</v>
      </c>
    </row>
    <row r="1937" spans="1:2">
      <c r="A1937" s="2" t="s">
        <v>3959</v>
      </c>
      <c r="B1937" s="2">
        <v>7.2</v>
      </c>
    </row>
    <row r="1938" spans="1:2">
      <c r="A1938" s="2" t="s">
        <v>3959</v>
      </c>
      <c r="B1938" s="2">
        <v>6.6</v>
      </c>
    </row>
    <row r="1939" spans="1:2">
      <c r="A1939" s="2" t="s">
        <v>3959</v>
      </c>
      <c r="B1939" s="2">
        <v>6.1</v>
      </c>
    </row>
    <row r="1940" spans="1:2">
      <c r="A1940" s="2" t="s">
        <v>3959</v>
      </c>
      <c r="B1940" s="2">
        <v>5.7</v>
      </c>
    </row>
    <row r="1941" spans="1:2">
      <c r="A1941" s="5" t="s">
        <v>12186</v>
      </c>
      <c r="B1941" s="5">
        <v>6.1</v>
      </c>
    </row>
    <row r="1942" spans="1:2">
      <c r="A1942" s="5" t="s">
        <v>3292</v>
      </c>
      <c r="B1942" s="5">
        <v>7.5</v>
      </c>
    </row>
    <row r="1943" spans="1:2">
      <c r="A1943" s="5" t="s">
        <v>16891</v>
      </c>
      <c r="B1943" s="5">
        <v>3.3</v>
      </c>
    </row>
    <row r="1944" spans="1:2">
      <c r="A1944" s="2" t="s">
        <v>15938</v>
      </c>
      <c r="B1944" s="2">
        <v>4.9000000000000004</v>
      </c>
    </row>
    <row r="1945" spans="1:2">
      <c r="A1945" s="5" t="s">
        <v>12319</v>
      </c>
      <c r="B1945" s="5">
        <v>6.1</v>
      </c>
    </row>
    <row r="1946" spans="1:2">
      <c r="A1946" s="5" t="s">
        <v>3357</v>
      </c>
      <c r="B1946" s="5">
        <v>7.5</v>
      </c>
    </row>
    <row r="1947" spans="1:2">
      <c r="A1947" s="5" t="s">
        <v>3357</v>
      </c>
      <c r="B1947" s="5">
        <v>4.4000000000000004</v>
      </c>
    </row>
    <row r="1948" spans="1:2">
      <c r="A1948" s="5" t="s">
        <v>10133</v>
      </c>
      <c r="B1948" s="5">
        <v>6.4</v>
      </c>
    </row>
    <row r="1949" spans="1:2">
      <c r="A1949" s="2" t="s">
        <v>5789</v>
      </c>
      <c r="B1949" s="2">
        <v>7.1</v>
      </c>
    </row>
    <row r="1950" spans="1:2">
      <c r="A1950" s="2" t="s">
        <v>154</v>
      </c>
      <c r="B1950" s="2">
        <v>8.6999999999999993</v>
      </c>
    </row>
    <row r="1951" spans="1:2">
      <c r="A1951" s="5" t="s">
        <v>154</v>
      </c>
      <c r="B1951" s="5">
        <v>7.4</v>
      </c>
    </row>
    <row r="1952" spans="1:2">
      <c r="A1952" s="5" t="s">
        <v>154</v>
      </c>
      <c r="B1952" s="5">
        <v>7.2</v>
      </c>
    </row>
    <row r="1953" spans="1:2">
      <c r="A1953" s="5" t="s">
        <v>154</v>
      </c>
      <c r="B1953" s="5">
        <v>6.7</v>
      </c>
    </row>
    <row r="1954" spans="1:2">
      <c r="A1954" s="5" t="s">
        <v>154</v>
      </c>
      <c r="B1954" s="5">
        <v>6.1</v>
      </c>
    </row>
    <row r="1955" spans="1:2">
      <c r="A1955" s="2" t="s">
        <v>154</v>
      </c>
      <c r="B1955" s="2">
        <v>5.4</v>
      </c>
    </row>
    <row r="1956" spans="1:2">
      <c r="A1956" s="5" t="s">
        <v>11589</v>
      </c>
      <c r="B1956" s="5">
        <v>6.2</v>
      </c>
    </row>
    <row r="1957" spans="1:2">
      <c r="A1957" s="5" t="s">
        <v>8614</v>
      </c>
      <c r="B1957" s="5">
        <v>6.7</v>
      </c>
    </row>
    <row r="1958" spans="1:2">
      <c r="A1958" s="2" t="s">
        <v>6684</v>
      </c>
      <c r="B1958" s="2">
        <v>7</v>
      </c>
    </row>
    <row r="1959" spans="1:2">
      <c r="A1959" s="2" t="s">
        <v>2504</v>
      </c>
      <c r="B1959" s="2">
        <v>7.7</v>
      </c>
    </row>
    <row r="1960" spans="1:2">
      <c r="A1960" s="5" t="s">
        <v>2504</v>
      </c>
      <c r="B1960" s="5">
        <v>7.3</v>
      </c>
    </row>
    <row r="1961" spans="1:2">
      <c r="A1961" s="5" t="s">
        <v>2504</v>
      </c>
      <c r="B1961" s="5">
        <v>6.4</v>
      </c>
    </row>
    <row r="1962" spans="1:2">
      <c r="A1962" s="2" t="s">
        <v>2504</v>
      </c>
      <c r="B1962" s="2">
        <v>5.8</v>
      </c>
    </row>
    <row r="1963" spans="1:2">
      <c r="A1963" s="5" t="s">
        <v>1238</v>
      </c>
      <c r="B1963" s="5">
        <v>8</v>
      </c>
    </row>
    <row r="1964" spans="1:2">
      <c r="A1964" s="2" t="s">
        <v>1238</v>
      </c>
      <c r="B1964" s="2">
        <v>7.4</v>
      </c>
    </row>
    <row r="1965" spans="1:2">
      <c r="A1965" s="5" t="s">
        <v>1238</v>
      </c>
      <c r="B1965" s="5">
        <v>7.1</v>
      </c>
    </row>
    <row r="1966" spans="1:2">
      <c r="A1966" s="2" t="s">
        <v>1972</v>
      </c>
      <c r="B1966" s="2">
        <v>7.8</v>
      </c>
    </row>
    <row r="1967" spans="1:2">
      <c r="A1967" s="2" t="s">
        <v>1972</v>
      </c>
      <c r="B1967" s="2">
        <v>7.3</v>
      </c>
    </row>
    <row r="1968" spans="1:2">
      <c r="A1968" s="2" t="s">
        <v>1972</v>
      </c>
      <c r="B1968" s="2">
        <v>7.3</v>
      </c>
    </row>
    <row r="1969" spans="1:2">
      <c r="A1969" s="5" t="s">
        <v>1972</v>
      </c>
      <c r="B1969" s="5">
        <v>7</v>
      </c>
    </row>
    <row r="1970" spans="1:2">
      <c r="A1970" s="5" t="s">
        <v>1972</v>
      </c>
      <c r="B1970" s="5">
        <v>6.8</v>
      </c>
    </row>
    <row r="1971" spans="1:2">
      <c r="A1971" s="5" t="s">
        <v>1972</v>
      </c>
      <c r="B1971" s="5">
        <v>6.7</v>
      </c>
    </row>
    <row r="1972" spans="1:2">
      <c r="A1972" s="2" t="s">
        <v>1972</v>
      </c>
      <c r="B1972" s="2">
        <v>6.7</v>
      </c>
    </row>
    <row r="1973" spans="1:2">
      <c r="A1973" s="5" t="s">
        <v>4353</v>
      </c>
      <c r="B1973" s="5">
        <v>7.3</v>
      </c>
    </row>
    <row r="1974" spans="1:2">
      <c r="A1974" s="2" t="s">
        <v>9334</v>
      </c>
      <c r="B1974" s="2">
        <v>6.6</v>
      </c>
    </row>
    <row r="1975" spans="1:2">
      <c r="A1975" s="2" t="s">
        <v>15315</v>
      </c>
      <c r="B1975" s="2">
        <v>5.2</v>
      </c>
    </row>
    <row r="1976" spans="1:2">
      <c r="A1976" s="5" t="s">
        <v>15315</v>
      </c>
      <c r="B1976" s="5">
        <v>2.2000000000000002</v>
      </c>
    </row>
    <row r="1977" spans="1:2">
      <c r="A1977" s="2" t="s">
        <v>4938</v>
      </c>
      <c r="B1977" s="2">
        <v>7.2</v>
      </c>
    </row>
    <row r="1978" spans="1:2">
      <c r="A1978" s="5" t="s">
        <v>4938</v>
      </c>
      <c r="B1978" s="5">
        <v>6.9</v>
      </c>
    </row>
    <row r="1979" spans="1:2">
      <c r="A1979" s="5" t="s">
        <v>4938</v>
      </c>
      <c r="B1979" s="5">
        <v>6.6</v>
      </c>
    </row>
    <row r="1980" spans="1:2">
      <c r="A1980" s="5" t="s">
        <v>4938</v>
      </c>
      <c r="B1980" s="5">
        <v>5.5</v>
      </c>
    </row>
    <row r="1981" spans="1:2">
      <c r="A1981" s="2" t="s">
        <v>4257</v>
      </c>
      <c r="B1981" s="2">
        <v>7.3</v>
      </c>
    </row>
    <row r="1982" spans="1:2">
      <c r="A1982" s="5" t="s">
        <v>4257</v>
      </c>
      <c r="B1982" s="5">
        <v>7.3</v>
      </c>
    </row>
    <row r="1983" spans="1:2">
      <c r="A1983" s="2" t="s">
        <v>4257</v>
      </c>
      <c r="B1983" s="2">
        <v>7.2</v>
      </c>
    </row>
    <row r="1984" spans="1:2">
      <c r="A1984" s="5" t="s">
        <v>5711</v>
      </c>
      <c r="B1984" s="5">
        <v>7.1</v>
      </c>
    </row>
    <row r="1985" spans="1:2">
      <c r="A1985" s="5" t="s">
        <v>5711</v>
      </c>
      <c r="B1985" s="5">
        <v>6.3</v>
      </c>
    </row>
    <row r="1986" spans="1:2">
      <c r="A1986" s="2" t="s">
        <v>5711</v>
      </c>
      <c r="B1986" s="2">
        <v>6.1</v>
      </c>
    </row>
    <row r="1987" spans="1:2">
      <c r="A1987" s="5" t="s">
        <v>5711</v>
      </c>
      <c r="B1987" s="5">
        <v>4.3</v>
      </c>
    </row>
    <row r="1988" spans="1:2">
      <c r="A1988" s="5" t="s">
        <v>4927</v>
      </c>
      <c r="B1988" s="5">
        <v>7.2</v>
      </c>
    </row>
    <row r="1989" spans="1:2">
      <c r="A1989" s="5" t="s">
        <v>461</v>
      </c>
      <c r="B1989" s="5">
        <v>8.3000000000000007</v>
      </c>
    </row>
    <row r="1990" spans="1:2">
      <c r="A1990" s="2" t="s">
        <v>9283</v>
      </c>
      <c r="B1990" s="2">
        <v>6.1</v>
      </c>
    </row>
    <row r="1991" spans="1:2">
      <c r="A1991" s="5" t="s">
        <v>4743</v>
      </c>
      <c r="B1991" s="5">
        <v>7.2</v>
      </c>
    </row>
    <row r="1992" spans="1:2">
      <c r="A1992" s="5" t="s">
        <v>4743</v>
      </c>
      <c r="B1992" s="5">
        <v>7</v>
      </c>
    </row>
    <row r="1993" spans="1:2">
      <c r="A1993" s="5" t="s">
        <v>4743</v>
      </c>
      <c r="B1993" s="5">
        <v>6.8</v>
      </c>
    </row>
    <row r="1994" spans="1:2">
      <c r="A1994" s="5" t="s">
        <v>10646</v>
      </c>
      <c r="B1994" s="5">
        <v>6.3</v>
      </c>
    </row>
    <row r="1995" spans="1:2">
      <c r="A1995" s="2" t="s">
        <v>544</v>
      </c>
      <c r="B1995" s="2">
        <v>8.3000000000000007</v>
      </c>
    </row>
    <row r="1996" spans="1:2">
      <c r="A1996" s="2" t="s">
        <v>13186</v>
      </c>
      <c r="B1996" s="2">
        <v>5.9</v>
      </c>
    </row>
    <row r="1997" spans="1:2">
      <c r="A1997" s="2" t="s">
        <v>1055</v>
      </c>
      <c r="B1997" s="2">
        <v>7.3</v>
      </c>
    </row>
    <row r="1998" spans="1:2">
      <c r="A1998" s="5" t="s">
        <v>1055</v>
      </c>
      <c r="B1998" s="5">
        <v>6.6</v>
      </c>
    </row>
    <row r="1999" spans="1:2">
      <c r="A1999" s="5" t="s">
        <v>1055</v>
      </c>
      <c r="B1999" s="5">
        <v>5.9</v>
      </c>
    </row>
    <row r="2000" spans="1:2">
      <c r="A2000" s="5" t="s">
        <v>10881</v>
      </c>
      <c r="B2000" s="5">
        <v>6.3</v>
      </c>
    </row>
    <row r="2001" spans="1:2">
      <c r="A2001" s="2" t="s">
        <v>10881</v>
      </c>
      <c r="B2001" s="2">
        <v>6</v>
      </c>
    </row>
    <row r="2002" spans="1:2">
      <c r="A2002" s="2" t="s">
        <v>10881</v>
      </c>
      <c r="B2002" s="2">
        <v>5.5</v>
      </c>
    </row>
    <row r="2003" spans="1:2">
      <c r="A2003" s="5" t="s">
        <v>10881</v>
      </c>
      <c r="B2003" s="5">
        <v>5.2</v>
      </c>
    </row>
    <row r="2004" spans="1:2">
      <c r="A2004" s="5" t="s">
        <v>10881</v>
      </c>
      <c r="B2004" s="5">
        <v>4.5</v>
      </c>
    </row>
    <row r="2005" spans="1:2">
      <c r="A2005" s="5" t="s">
        <v>8607</v>
      </c>
      <c r="B2005" s="5">
        <v>6.7</v>
      </c>
    </row>
    <row r="2006" spans="1:2">
      <c r="A2006" s="5" t="s">
        <v>15244</v>
      </c>
      <c r="B2006" s="5">
        <v>5.3</v>
      </c>
    </row>
    <row r="2007" spans="1:2">
      <c r="A2007" s="2" t="s">
        <v>14012</v>
      </c>
      <c r="B2007" s="2">
        <v>5.7</v>
      </c>
    </row>
    <row r="2008" spans="1:2">
      <c r="A2008" s="5" t="s">
        <v>5749</v>
      </c>
      <c r="B2008" s="5">
        <v>7.1</v>
      </c>
    </row>
    <row r="2009" spans="1:2">
      <c r="A2009" s="2" t="s">
        <v>5749</v>
      </c>
      <c r="B2009" s="2">
        <v>6.9</v>
      </c>
    </row>
    <row r="2010" spans="1:2">
      <c r="A2010" s="5" t="s">
        <v>5749</v>
      </c>
      <c r="B2010" s="5">
        <v>6.3</v>
      </c>
    </row>
    <row r="2011" spans="1:2">
      <c r="A2011" s="5" t="s">
        <v>12558</v>
      </c>
      <c r="B2011" s="5">
        <v>6</v>
      </c>
    </row>
    <row r="2012" spans="1:2">
      <c r="A2012" s="5" t="s">
        <v>12573</v>
      </c>
      <c r="B2012" s="5">
        <v>6</v>
      </c>
    </row>
    <row r="2013" spans="1:2">
      <c r="A2013" s="5" t="s">
        <v>5918</v>
      </c>
      <c r="B2013" s="5">
        <v>7.1</v>
      </c>
    </row>
    <row r="2014" spans="1:2">
      <c r="A2014" s="2" t="s">
        <v>8238</v>
      </c>
      <c r="B2014" s="2">
        <v>6.7</v>
      </c>
    </row>
    <row r="2015" spans="1:2">
      <c r="A2015" s="5" t="s">
        <v>2574</v>
      </c>
      <c r="B2015" s="5">
        <v>7.7</v>
      </c>
    </row>
    <row r="2016" spans="1:2">
      <c r="A2016" s="2" t="s">
        <v>11792</v>
      </c>
      <c r="B2016" s="2">
        <v>6.2</v>
      </c>
    </row>
    <row r="2017" spans="1:2">
      <c r="A2017" s="5" t="s">
        <v>4557</v>
      </c>
      <c r="B2017" s="5">
        <v>7.3</v>
      </c>
    </row>
    <row r="2018" spans="1:2">
      <c r="A2018" s="5" t="s">
        <v>4557</v>
      </c>
      <c r="B2018" s="5">
        <v>7</v>
      </c>
    </row>
    <row r="2019" spans="1:2">
      <c r="A2019" s="5" t="s">
        <v>8475</v>
      </c>
      <c r="B2019" s="5">
        <v>6.7</v>
      </c>
    </row>
    <row r="2020" spans="1:2">
      <c r="A2020" s="2" t="s">
        <v>15466</v>
      </c>
      <c r="B2020" s="2">
        <v>5.2</v>
      </c>
    </row>
    <row r="2021" spans="1:2">
      <c r="A2021" s="5" t="s">
        <v>4151</v>
      </c>
      <c r="B2021" s="5">
        <v>7.3</v>
      </c>
    </row>
    <row r="2022" spans="1:2">
      <c r="A2022" s="5" t="s">
        <v>4151</v>
      </c>
      <c r="B2022" s="5">
        <v>7</v>
      </c>
    </row>
    <row r="2023" spans="1:2">
      <c r="A2023" s="2" t="s">
        <v>4151</v>
      </c>
      <c r="B2023" s="2">
        <v>6.8</v>
      </c>
    </row>
    <row r="2024" spans="1:2">
      <c r="A2024" s="5" t="s">
        <v>4151</v>
      </c>
      <c r="B2024" s="5">
        <v>6.8</v>
      </c>
    </row>
    <row r="2025" spans="1:2">
      <c r="A2025" s="5" t="s">
        <v>4151</v>
      </c>
      <c r="B2025" s="5">
        <v>6.3</v>
      </c>
    </row>
    <row r="2026" spans="1:2">
      <c r="A2026" s="5" t="s">
        <v>4151</v>
      </c>
      <c r="B2026" s="5">
        <v>5.8</v>
      </c>
    </row>
    <row r="2027" spans="1:2">
      <c r="A2027" s="2" t="s">
        <v>4151</v>
      </c>
      <c r="B2027" s="2">
        <v>5.8</v>
      </c>
    </row>
    <row r="2028" spans="1:2">
      <c r="A2028" s="2" t="s">
        <v>16801</v>
      </c>
      <c r="B2028" s="2">
        <v>3.6</v>
      </c>
    </row>
    <row r="2029" spans="1:2">
      <c r="A2029" s="2" t="s">
        <v>2131</v>
      </c>
      <c r="B2029" s="2">
        <v>7.7</v>
      </c>
    </row>
    <row r="2030" spans="1:2">
      <c r="A2030" s="2" t="s">
        <v>2131</v>
      </c>
      <c r="B2030" s="2">
        <v>6.4</v>
      </c>
    </row>
    <row r="2031" spans="1:2">
      <c r="A2031" s="5" t="s">
        <v>2131</v>
      </c>
      <c r="B2031" s="5">
        <v>6.4</v>
      </c>
    </row>
    <row r="2032" spans="1:2">
      <c r="A2032" s="5" t="s">
        <v>2131</v>
      </c>
      <c r="B2032" s="5">
        <v>6</v>
      </c>
    </row>
    <row r="2033" spans="1:2">
      <c r="A2033" s="5" t="s">
        <v>3054</v>
      </c>
      <c r="B2033" s="5">
        <v>7.6</v>
      </c>
    </row>
    <row r="2034" spans="1:2">
      <c r="A2034" s="5" t="s">
        <v>6492</v>
      </c>
      <c r="B2034" s="5">
        <v>7</v>
      </c>
    </row>
    <row r="2035" spans="1:2">
      <c r="A2035" s="2" t="s">
        <v>7269</v>
      </c>
      <c r="B2035" s="2">
        <v>6.9</v>
      </c>
    </row>
    <row r="2036" spans="1:2">
      <c r="A2036" s="2" t="s">
        <v>8621</v>
      </c>
      <c r="B2036" s="2">
        <v>6.7</v>
      </c>
    </row>
    <row r="2037" spans="1:2">
      <c r="A2037" s="5" t="s">
        <v>8650</v>
      </c>
      <c r="B2037" s="5">
        <v>6.7</v>
      </c>
    </row>
    <row r="2038" spans="1:2">
      <c r="A2038" s="2" t="s">
        <v>14784</v>
      </c>
      <c r="B2038" s="2">
        <v>5.4</v>
      </c>
    </row>
    <row r="2039" spans="1:2">
      <c r="A2039" s="2" t="s">
        <v>14784</v>
      </c>
      <c r="B2039" s="2">
        <v>4.5999999999999996</v>
      </c>
    </row>
    <row r="2040" spans="1:2">
      <c r="A2040" s="5" t="s">
        <v>12034</v>
      </c>
      <c r="B2040" s="5">
        <v>6.1</v>
      </c>
    </row>
    <row r="2041" spans="1:2">
      <c r="A2041" s="5" t="s">
        <v>12034</v>
      </c>
      <c r="B2041" s="5">
        <v>5.6</v>
      </c>
    </row>
    <row r="2042" spans="1:2">
      <c r="A2042" s="5" t="s">
        <v>7783</v>
      </c>
      <c r="B2042" s="5">
        <v>6.8</v>
      </c>
    </row>
    <row r="2043" spans="1:2">
      <c r="A2043" s="2" t="s">
        <v>7555</v>
      </c>
      <c r="B2043" s="2">
        <v>6.8</v>
      </c>
    </row>
    <row r="2044" spans="1:2">
      <c r="A2044" s="5" t="s">
        <v>7555</v>
      </c>
      <c r="B2044" s="5">
        <v>6.5</v>
      </c>
    </row>
    <row r="2045" spans="1:2">
      <c r="A2045" s="2" t="s">
        <v>7555</v>
      </c>
      <c r="B2045" s="2">
        <v>5.9</v>
      </c>
    </row>
    <row r="2046" spans="1:2">
      <c r="A2046" s="2" t="s">
        <v>7555</v>
      </c>
      <c r="B2046" s="2">
        <v>4.8</v>
      </c>
    </row>
    <row r="2047" spans="1:2">
      <c r="A2047" s="2" t="s">
        <v>3467</v>
      </c>
      <c r="B2047" s="2">
        <v>7.5</v>
      </c>
    </row>
    <row r="2048" spans="1:2">
      <c r="A2048" s="2" t="s">
        <v>841</v>
      </c>
      <c r="B2048" s="2">
        <v>8.1</v>
      </c>
    </row>
    <row r="2049" spans="1:2">
      <c r="A2049" s="5" t="s">
        <v>841</v>
      </c>
      <c r="B2049" s="5">
        <v>7.2</v>
      </c>
    </row>
    <row r="2050" spans="1:2">
      <c r="A2050" s="5" t="s">
        <v>841</v>
      </c>
      <c r="B2050" s="5">
        <v>6.7</v>
      </c>
    </row>
    <row r="2051" spans="1:2">
      <c r="A2051" s="5" t="s">
        <v>841</v>
      </c>
      <c r="B2051" s="5">
        <v>6.5</v>
      </c>
    </row>
    <row r="2052" spans="1:2">
      <c r="A2052" s="5" t="s">
        <v>841</v>
      </c>
      <c r="B2052" s="5">
        <v>5.6</v>
      </c>
    </row>
    <row r="2053" spans="1:2">
      <c r="A2053" s="5" t="s">
        <v>841</v>
      </c>
      <c r="B2053" s="5">
        <v>5</v>
      </c>
    </row>
    <row r="2054" spans="1:2">
      <c r="A2054" s="2" t="s">
        <v>841</v>
      </c>
      <c r="B2054" s="2">
        <v>4.9000000000000004</v>
      </c>
    </row>
    <row r="2055" spans="1:2">
      <c r="A2055" s="2" t="s">
        <v>841</v>
      </c>
      <c r="B2055" s="2">
        <v>4.2</v>
      </c>
    </row>
    <row r="2056" spans="1:2">
      <c r="A2056" s="2" t="s">
        <v>10145</v>
      </c>
      <c r="B2056" s="2">
        <v>6.4</v>
      </c>
    </row>
    <row r="2057" spans="1:2">
      <c r="A2057" s="2" t="s">
        <v>15907</v>
      </c>
      <c r="B2057" s="2">
        <v>4.9000000000000004</v>
      </c>
    </row>
    <row r="2058" spans="1:2">
      <c r="A2058" s="5" t="s">
        <v>13672</v>
      </c>
      <c r="B2058" s="5">
        <v>5.8</v>
      </c>
    </row>
    <row r="2059" spans="1:2">
      <c r="A2059" s="2" t="s">
        <v>4654</v>
      </c>
      <c r="B2059" s="2">
        <v>7.3</v>
      </c>
    </row>
    <row r="2060" spans="1:2">
      <c r="A2060" s="2" t="s">
        <v>360</v>
      </c>
      <c r="B2060" s="2">
        <v>8.5</v>
      </c>
    </row>
    <row r="2061" spans="1:2">
      <c r="A2061" s="2" t="s">
        <v>8384</v>
      </c>
      <c r="B2061" s="2">
        <v>6.7</v>
      </c>
    </row>
    <row r="2062" spans="1:2">
      <c r="A2062" s="5" t="s">
        <v>8384</v>
      </c>
      <c r="B2062" s="5">
        <v>6.7</v>
      </c>
    </row>
    <row r="2063" spans="1:2">
      <c r="A2063" s="2" t="s">
        <v>8384</v>
      </c>
      <c r="B2063" s="2">
        <v>5.8</v>
      </c>
    </row>
    <row r="2064" spans="1:2">
      <c r="A2064" s="2" t="s">
        <v>8384</v>
      </c>
      <c r="B2064" s="2">
        <v>5.3</v>
      </c>
    </row>
    <row r="2065" spans="1:2">
      <c r="A2065" s="2" t="s">
        <v>8384</v>
      </c>
      <c r="B2065" s="2">
        <v>3.5</v>
      </c>
    </row>
    <row r="2066" spans="1:2">
      <c r="A2066" s="2" t="s">
        <v>13224</v>
      </c>
      <c r="B2066" s="2">
        <v>5.9</v>
      </c>
    </row>
    <row r="2067" spans="1:2">
      <c r="A2067" s="5" t="s">
        <v>6355</v>
      </c>
      <c r="B2067" s="5">
        <v>7</v>
      </c>
    </row>
    <row r="2068" spans="1:2">
      <c r="A2068" s="2" t="s">
        <v>16389</v>
      </c>
      <c r="B2068" s="2">
        <v>4.4000000000000004</v>
      </c>
    </row>
    <row r="2069" spans="1:2">
      <c r="A2069" s="5" t="s">
        <v>11692</v>
      </c>
      <c r="B2069" s="5">
        <v>6.2</v>
      </c>
    </row>
    <row r="2070" spans="1:2">
      <c r="A2070" s="2" t="s">
        <v>1841</v>
      </c>
      <c r="B2070" s="2">
        <v>7.8</v>
      </c>
    </row>
    <row r="2071" spans="1:2">
      <c r="A2071" s="5" t="s">
        <v>1841</v>
      </c>
      <c r="B2071" s="5">
        <v>7.6</v>
      </c>
    </row>
    <row r="2072" spans="1:2">
      <c r="A2072" s="5" t="s">
        <v>1841</v>
      </c>
      <c r="B2072" s="5">
        <v>7.6</v>
      </c>
    </row>
    <row r="2073" spans="1:2">
      <c r="A2073" s="2" t="s">
        <v>1841</v>
      </c>
      <c r="B2073" s="2">
        <v>7.1</v>
      </c>
    </row>
    <row r="2074" spans="1:2">
      <c r="A2074" s="2" t="s">
        <v>1841</v>
      </c>
      <c r="B2074" s="2">
        <v>7</v>
      </c>
    </row>
    <row r="2075" spans="1:2">
      <c r="A2075" s="5" t="s">
        <v>1841</v>
      </c>
      <c r="B2075" s="5">
        <v>6.8</v>
      </c>
    </row>
    <row r="2076" spans="1:2">
      <c r="A2076" s="5" t="s">
        <v>1841</v>
      </c>
      <c r="B2076" s="5">
        <v>6.7</v>
      </c>
    </row>
    <row r="2077" spans="1:2">
      <c r="A2077" s="2" t="s">
        <v>11905</v>
      </c>
      <c r="B2077" s="2">
        <v>6.1</v>
      </c>
    </row>
    <row r="2078" spans="1:2">
      <c r="A2078" s="2" t="s">
        <v>11905</v>
      </c>
      <c r="B2078" s="2">
        <v>4.7</v>
      </c>
    </row>
    <row r="2079" spans="1:2">
      <c r="A2079" s="2" t="s">
        <v>5307</v>
      </c>
      <c r="B2079" s="2">
        <v>7.2</v>
      </c>
    </row>
    <row r="2080" spans="1:2">
      <c r="A2080" s="5" t="s">
        <v>12704</v>
      </c>
      <c r="B2080" s="5">
        <v>6</v>
      </c>
    </row>
    <row r="2081" spans="1:2">
      <c r="A2081" s="5" t="s">
        <v>2422</v>
      </c>
      <c r="B2081" s="5">
        <v>7.7</v>
      </c>
    </row>
    <row r="2082" spans="1:2">
      <c r="A2082" s="2" t="s">
        <v>2422</v>
      </c>
      <c r="B2082" s="2">
        <v>7</v>
      </c>
    </row>
    <row r="2083" spans="1:2">
      <c r="A2083" s="2" t="s">
        <v>2422</v>
      </c>
      <c r="B2083" s="2">
        <v>6.7</v>
      </c>
    </row>
    <row r="2084" spans="1:2">
      <c r="A2084" s="5" t="s">
        <v>3414</v>
      </c>
      <c r="B2084" s="5">
        <v>7.5</v>
      </c>
    </row>
    <row r="2085" spans="1:2">
      <c r="A2085" s="5" t="s">
        <v>3414</v>
      </c>
      <c r="B2085" s="5">
        <v>7.4</v>
      </c>
    </row>
    <row r="2086" spans="1:2">
      <c r="A2086" s="2" t="s">
        <v>16726</v>
      </c>
      <c r="B2086" s="2">
        <v>3.8</v>
      </c>
    </row>
    <row r="2087" spans="1:2">
      <c r="A2087" s="2" t="s">
        <v>16580</v>
      </c>
      <c r="B2087" s="2">
        <v>4.0999999999999996</v>
      </c>
    </row>
    <row r="2088" spans="1:2">
      <c r="A2088" s="2" t="s">
        <v>12221</v>
      </c>
      <c r="B2088" s="2">
        <v>6.1</v>
      </c>
    </row>
    <row r="2089" spans="1:2">
      <c r="A2089" s="5" t="s">
        <v>13617</v>
      </c>
      <c r="B2089" s="5">
        <v>5.8</v>
      </c>
    </row>
    <row r="2090" spans="1:2">
      <c r="A2090" s="5" t="s">
        <v>10049</v>
      </c>
      <c r="B2090" s="5">
        <v>6.5</v>
      </c>
    </row>
    <row r="2091" spans="1:2">
      <c r="A2091" s="2" t="s">
        <v>7241</v>
      </c>
      <c r="B2091" s="2">
        <v>6.9</v>
      </c>
    </row>
    <row r="2092" spans="1:2">
      <c r="A2092" s="2" t="s">
        <v>15341</v>
      </c>
      <c r="B2092" s="2">
        <v>5.2</v>
      </c>
    </row>
    <row r="2093" spans="1:2">
      <c r="A2093" s="5" t="s">
        <v>4719</v>
      </c>
      <c r="B2093" s="5">
        <v>7.2</v>
      </c>
    </row>
    <row r="2094" spans="1:2">
      <c r="A2094" s="2" t="s">
        <v>12191</v>
      </c>
      <c r="B2094" s="2">
        <v>6.1</v>
      </c>
    </row>
    <row r="2095" spans="1:2">
      <c r="A2095" s="2" t="s">
        <v>13603</v>
      </c>
      <c r="B2095" s="2">
        <v>5.8</v>
      </c>
    </row>
    <row r="2096" spans="1:2">
      <c r="A2096" s="2" t="s">
        <v>4095</v>
      </c>
      <c r="B2096" s="2">
        <v>7.3</v>
      </c>
    </row>
    <row r="2097" spans="1:2">
      <c r="A2097" s="2" t="s">
        <v>4095</v>
      </c>
      <c r="B2097" s="2">
        <v>6.9</v>
      </c>
    </row>
    <row r="2098" spans="1:2">
      <c r="A2098" s="5" t="s">
        <v>4095</v>
      </c>
      <c r="B2098" s="5">
        <v>5.8</v>
      </c>
    </row>
    <row r="2099" spans="1:2">
      <c r="A2099" s="5" t="s">
        <v>14214</v>
      </c>
      <c r="B2099" s="5">
        <v>5.6</v>
      </c>
    </row>
    <row r="2100" spans="1:2">
      <c r="A2100" s="2" t="s">
        <v>1944</v>
      </c>
      <c r="B2100" s="2">
        <v>7.8</v>
      </c>
    </row>
    <row r="2101" spans="1:2">
      <c r="A2101" s="5" t="s">
        <v>11215</v>
      </c>
      <c r="B2101" s="5">
        <v>6.3</v>
      </c>
    </row>
    <row r="2102" spans="1:2">
      <c r="A2102" s="2" t="s">
        <v>12648</v>
      </c>
      <c r="B2102" s="2">
        <v>6</v>
      </c>
    </row>
    <row r="2103" spans="1:2">
      <c r="A2103" s="2" t="s">
        <v>12648</v>
      </c>
      <c r="B2103" s="2">
        <v>6</v>
      </c>
    </row>
    <row r="2104" spans="1:2">
      <c r="A2104" s="5" t="s">
        <v>12616</v>
      </c>
      <c r="B2104" s="5">
        <v>6</v>
      </c>
    </row>
    <row r="2105" spans="1:2">
      <c r="A2105" s="5" t="s">
        <v>6443</v>
      </c>
      <c r="B2105" s="5">
        <v>7</v>
      </c>
    </row>
    <row r="2106" spans="1:2">
      <c r="A2106" s="2" t="s">
        <v>6443</v>
      </c>
      <c r="B2106" s="2">
        <v>6.2</v>
      </c>
    </row>
    <row r="2107" spans="1:2">
      <c r="A2107" s="2" t="s">
        <v>6443</v>
      </c>
      <c r="B2107" s="2">
        <v>5.8</v>
      </c>
    </row>
    <row r="2108" spans="1:2">
      <c r="A2108" s="5" t="s">
        <v>6443</v>
      </c>
      <c r="B2108" s="5">
        <v>4.5</v>
      </c>
    </row>
    <row r="2109" spans="1:2">
      <c r="A2109" s="2" t="s">
        <v>6443</v>
      </c>
      <c r="B2109" s="2">
        <v>4.3</v>
      </c>
    </row>
    <row r="2110" spans="1:2">
      <c r="A2110" s="2" t="s">
        <v>1730</v>
      </c>
      <c r="B2110" s="2">
        <v>7.8</v>
      </c>
    </row>
    <row r="2111" spans="1:2">
      <c r="A2111" s="5" t="s">
        <v>1730</v>
      </c>
      <c r="B2111" s="5">
        <v>7.6</v>
      </c>
    </row>
    <row r="2112" spans="1:2">
      <c r="A2112" s="5" t="s">
        <v>4977</v>
      </c>
      <c r="B2112" s="5">
        <v>7.2</v>
      </c>
    </row>
    <row r="2113" spans="1:2">
      <c r="A2113" s="2" t="s">
        <v>4977</v>
      </c>
      <c r="B2113" s="2">
        <v>6.5</v>
      </c>
    </row>
    <row r="2114" spans="1:2">
      <c r="A2114" s="5" t="s">
        <v>15620</v>
      </c>
      <c r="B2114" s="5">
        <v>5.0999999999999996</v>
      </c>
    </row>
    <row r="2115" spans="1:2">
      <c r="A2115" s="5" t="s">
        <v>5053</v>
      </c>
      <c r="B2115" s="5">
        <v>7.2</v>
      </c>
    </row>
    <row r="2116" spans="1:2">
      <c r="A2116" s="5" t="s">
        <v>5053</v>
      </c>
      <c r="B2116" s="5">
        <v>6.8</v>
      </c>
    </row>
    <row r="2117" spans="1:2">
      <c r="A2117" s="2" t="s">
        <v>13086</v>
      </c>
      <c r="B2117" s="2">
        <v>5.9</v>
      </c>
    </row>
    <row r="2118" spans="1:2">
      <c r="A2118" s="2" t="s">
        <v>13086</v>
      </c>
      <c r="B2118" s="2">
        <v>5.5</v>
      </c>
    </row>
    <row r="2119" spans="1:2">
      <c r="A2119" s="2" t="s">
        <v>7124</v>
      </c>
      <c r="B2119" s="2">
        <v>6.9</v>
      </c>
    </row>
    <row r="2120" spans="1:2">
      <c r="A2120" s="2" t="s">
        <v>2087</v>
      </c>
      <c r="B2120" s="2">
        <v>7.8</v>
      </c>
    </row>
    <row r="2121" spans="1:2">
      <c r="A2121" s="2" t="s">
        <v>6989</v>
      </c>
      <c r="B2121" s="2">
        <v>6.9</v>
      </c>
    </row>
    <row r="2122" spans="1:2">
      <c r="A2122" s="5" t="s">
        <v>6989</v>
      </c>
      <c r="B2122" s="5">
        <v>5.2</v>
      </c>
    </row>
    <row r="2123" spans="1:2">
      <c r="A2123" s="5" t="s">
        <v>15206</v>
      </c>
      <c r="B2123" s="5">
        <v>5.3</v>
      </c>
    </row>
    <row r="2124" spans="1:2">
      <c r="A2124" s="2" t="s">
        <v>14348</v>
      </c>
      <c r="B2124" s="2">
        <v>5.6</v>
      </c>
    </row>
    <row r="2125" spans="1:2">
      <c r="A2125" s="2" t="s">
        <v>6380</v>
      </c>
      <c r="B2125" s="2">
        <v>7</v>
      </c>
    </row>
    <row r="2126" spans="1:2">
      <c r="A2126" s="5" t="s">
        <v>6380</v>
      </c>
      <c r="B2126" s="5">
        <v>6.7</v>
      </c>
    </row>
    <row r="2127" spans="1:2">
      <c r="A2127" s="2" t="s">
        <v>6380</v>
      </c>
      <c r="B2127" s="2">
        <v>6.6</v>
      </c>
    </row>
    <row r="2128" spans="1:2">
      <c r="A2128" s="2" t="s">
        <v>6380</v>
      </c>
      <c r="B2128" s="2">
        <v>6.1</v>
      </c>
    </row>
    <row r="2129" spans="1:2">
      <c r="A2129" s="2" t="s">
        <v>6380</v>
      </c>
      <c r="B2129" s="2">
        <v>6</v>
      </c>
    </row>
    <row r="2130" spans="1:2">
      <c r="A2130" s="5" t="s">
        <v>6380</v>
      </c>
      <c r="B2130" s="5">
        <v>5.4</v>
      </c>
    </row>
    <row r="2131" spans="1:2">
      <c r="A2131" s="2" t="s">
        <v>6586</v>
      </c>
      <c r="B2131" s="2">
        <v>7</v>
      </c>
    </row>
    <row r="2132" spans="1:2">
      <c r="A2132" s="2" t="s">
        <v>2800</v>
      </c>
      <c r="B2132" s="2">
        <v>7.6</v>
      </c>
    </row>
    <row r="2133" spans="1:2">
      <c r="A2133" s="2" t="s">
        <v>2800</v>
      </c>
      <c r="B2133" s="2">
        <v>7.3</v>
      </c>
    </row>
    <row r="2134" spans="1:2">
      <c r="A2134" s="2" t="s">
        <v>2800</v>
      </c>
      <c r="B2134" s="2">
        <v>7.1</v>
      </c>
    </row>
    <row r="2135" spans="1:2">
      <c r="A2135" s="5" t="s">
        <v>2800</v>
      </c>
      <c r="B2135" s="5">
        <v>2.4</v>
      </c>
    </row>
    <row r="2136" spans="1:2">
      <c r="A2136" s="2" t="s">
        <v>1067</v>
      </c>
      <c r="B2136" s="2">
        <v>8</v>
      </c>
    </row>
    <row r="2137" spans="1:2">
      <c r="A2137" s="2" t="s">
        <v>1067</v>
      </c>
      <c r="B2137" s="2">
        <v>8</v>
      </c>
    </row>
    <row r="2138" spans="1:2">
      <c r="A2138" s="5" t="s">
        <v>1067</v>
      </c>
      <c r="B2138" s="5">
        <v>7.2</v>
      </c>
    </row>
    <row r="2139" spans="1:2">
      <c r="A2139" s="2" t="s">
        <v>1067</v>
      </c>
      <c r="B2139" s="2">
        <v>6.7</v>
      </c>
    </row>
    <row r="2140" spans="1:2">
      <c r="A2140" s="2" t="s">
        <v>1067</v>
      </c>
      <c r="B2140" s="2">
        <v>6.6</v>
      </c>
    </row>
    <row r="2141" spans="1:2">
      <c r="A2141" s="2" t="s">
        <v>1067</v>
      </c>
      <c r="B2141" s="2">
        <v>6.5</v>
      </c>
    </row>
    <row r="2142" spans="1:2">
      <c r="A2142" s="2" t="s">
        <v>1067</v>
      </c>
      <c r="B2142" s="2">
        <v>5.9</v>
      </c>
    </row>
    <row r="2143" spans="1:2">
      <c r="A2143" s="2" t="s">
        <v>1067</v>
      </c>
      <c r="B2143" s="2">
        <v>5.9</v>
      </c>
    </row>
    <row r="2144" spans="1:2">
      <c r="A2144" s="5" t="s">
        <v>1067</v>
      </c>
      <c r="B2144" s="5">
        <v>5.6</v>
      </c>
    </row>
    <row r="2145" spans="1:2">
      <c r="A2145" s="5" t="s">
        <v>5878</v>
      </c>
      <c r="B2145" s="5">
        <v>7.1</v>
      </c>
    </row>
    <row r="2146" spans="1:2">
      <c r="A2146" s="5" t="s">
        <v>14336</v>
      </c>
      <c r="B2146" s="5">
        <v>5.6</v>
      </c>
    </row>
    <row r="2147" spans="1:2">
      <c r="A2147" s="5" t="s">
        <v>1201</v>
      </c>
      <c r="B2147" s="5">
        <v>8</v>
      </c>
    </row>
    <row r="2148" spans="1:2">
      <c r="A2148" s="2" t="s">
        <v>1201</v>
      </c>
      <c r="B2148" s="2">
        <v>7.2</v>
      </c>
    </row>
    <row r="2149" spans="1:2">
      <c r="A2149" s="5" t="s">
        <v>163</v>
      </c>
      <c r="B2149" s="5">
        <v>8.6999999999999993</v>
      </c>
    </row>
    <row r="2150" spans="1:2">
      <c r="A2150" s="2" t="s">
        <v>163</v>
      </c>
      <c r="B2150" s="2">
        <v>8.5</v>
      </c>
    </row>
    <row r="2151" spans="1:2">
      <c r="A2151" s="2" t="s">
        <v>163</v>
      </c>
      <c r="B2151" s="2">
        <v>8.3000000000000007</v>
      </c>
    </row>
    <row r="2152" spans="1:2">
      <c r="A2152" s="5" t="s">
        <v>163</v>
      </c>
      <c r="B2152" s="5">
        <v>8.1999999999999993</v>
      </c>
    </row>
    <row r="2153" spans="1:2">
      <c r="A2153" s="2" t="s">
        <v>163</v>
      </c>
      <c r="B2153" s="2">
        <v>8.1999999999999993</v>
      </c>
    </row>
    <row r="2154" spans="1:2">
      <c r="A2154" s="5" t="s">
        <v>163</v>
      </c>
      <c r="B2154" s="5">
        <v>8.1</v>
      </c>
    </row>
    <row r="2155" spans="1:2">
      <c r="A2155" s="5" t="s">
        <v>163</v>
      </c>
      <c r="B2155" s="5">
        <v>7.6</v>
      </c>
    </row>
    <row r="2156" spans="1:2">
      <c r="A2156" s="2" t="s">
        <v>163</v>
      </c>
      <c r="B2156" s="2">
        <v>7.5</v>
      </c>
    </row>
    <row r="2157" spans="1:2">
      <c r="A2157" s="2" t="s">
        <v>163</v>
      </c>
      <c r="B2157" s="2">
        <v>7.5</v>
      </c>
    </row>
    <row r="2158" spans="1:2">
      <c r="A2158" s="2" t="s">
        <v>163</v>
      </c>
      <c r="B2158" s="2">
        <v>7.5</v>
      </c>
    </row>
    <row r="2159" spans="1:2">
      <c r="A2159" s="5" t="s">
        <v>163</v>
      </c>
      <c r="B2159" s="5">
        <v>7.4</v>
      </c>
    </row>
    <row r="2160" spans="1:2">
      <c r="A2160" s="2" t="s">
        <v>163</v>
      </c>
      <c r="B2160" s="2">
        <v>7.3</v>
      </c>
    </row>
    <row r="2161" spans="1:2">
      <c r="A2161" s="5" t="s">
        <v>163</v>
      </c>
      <c r="B2161" s="5">
        <v>7.2</v>
      </c>
    </row>
    <row r="2162" spans="1:2">
      <c r="A2162" s="5" t="s">
        <v>163</v>
      </c>
      <c r="B2162" s="5">
        <v>7</v>
      </c>
    </row>
    <row r="2163" spans="1:2">
      <c r="A2163" s="2" t="s">
        <v>163</v>
      </c>
      <c r="B2163" s="2">
        <v>7</v>
      </c>
    </row>
    <row r="2164" spans="1:2">
      <c r="A2164" s="2" t="s">
        <v>163</v>
      </c>
      <c r="B2164" s="2">
        <v>6.8</v>
      </c>
    </row>
    <row r="2165" spans="1:2">
      <c r="A2165" s="2" t="s">
        <v>15615</v>
      </c>
      <c r="B2165" s="2">
        <v>5.0999999999999996</v>
      </c>
    </row>
    <row r="2166" spans="1:2">
      <c r="A2166" s="5" t="s">
        <v>2970</v>
      </c>
      <c r="B2166" s="5">
        <v>7.6</v>
      </c>
    </row>
    <row r="2167" spans="1:2">
      <c r="A2167" s="2" t="s">
        <v>9193</v>
      </c>
      <c r="B2167" s="2">
        <v>6.6</v>
      </c>
    </row>
    <row r="2168" spans="1:2">
      <c r="A2168" s="2" t="s">
        <v>9193</v>
      </c>
      <c r="B2168" s="2">
        <v>4.5999999999999996</v>
      </c>
    </row>
    <row r="2169" spans="1:2">
      <c r="A2169" s="5" t="s">
        <v>15579</v>
      </c>
      <c r="B2169" s="5">
        <v>5.0999999999999996</v>
      </c>
    </row>
    <row r="2170" spans="1:2">
      <c r="A2170" s="2" t="s">
        <v>15436</v>
      </c>
      <c r="B2170" s="2">
        <v>5.2</v>
      </c>
    </row>
    <row r="2171" spans="1:2">
      <c r="A2171" s="5" t="s">
        <v>385</v>
      </c>
      <c r="B2171" s="5">
        <v>5.8</v>
      </c>
    </row>
    <row r="2172" spans="1:2">
      <c r="A2172" s="2" t="s">
        <v>385</v>
      </c>
      <c r="B2172" s="2">
        <v>5.6</v>
      </c>
    </row>
    <row r="2173" spans="1:2">
      <c r="A2173" s="5" t="s">
        <v>16663</v>
      </c>
      <c r="B2173" s="5">
        <v>4</v>
      </c>
    </row>
    <row r="2174" spans="1:2">
      <c r="A2174" s="2" t="s">
        <v>12627</v>
      </c>
      <c r="B2174" s="2">
        <v>6</v>
      </c>
    </row>
    <row r="2175" spans="1:2">
      <c r="A2175" s="2" t="s">
        <v>7259</v>
      </c>
      <c r="B2175" s="2">
        <v>6.9</v>
      </c>
    </row>
    <row r="2176" spans="1:2">
      <c r="A2176" s="5" t="s">
        <v>14673</v>
      </c>
      <c r="B2176" s="5">
        <v>5.5</v>
      </c>
    </row>
    <row r="2177" spans="1:2">
      <c r="A2177" s="2" t="s">
        <v>2594</v>
      </c>
      <c r="B2177" s="2">
        <v>7.6</v>
      </c>
    </row>
    <row r="2178" spans="1:2">
      <c r="A2178" s="5" t="s">
        <v>2594</v>
      </c>
      <c r="B2178" s="5">
        <v>7.2</v>
      </c>
    </row>
    <row r="2179" spans="1:2">
      <c r="A2179" s="5" t="s">
        <v>2594</v>
      </c>
      <c r="B2179" s="5">
        <v>7</v>
      </c>
    </row>
    <row r="2180" spans="1:2">
      <c r="A2180" s="2" t="s">
        <v>7652</v>
      </c>
      <c r="B2180" s="2">
        <v>6.8</v>
      </c>
    </row>
    <row r="2181" spans="1:2">
      <c r="A2181" s="2" t="s">
        <v>8868</v>
      </c>
      <c r="B2181" s="2">
        <v>6.6</v>
      </c>
    </row>
    <row r="2182" spans="1:2">
      <c r="A2182" s="5" t="s">
        <v>8367</v>
      </c>
      <c r="B2182" s="5">
        <v>6.7</v>
      </c>
    </row>
    <row r="2183" spans="1:2">
      <c r="A2183" s="2" t="s">
        <v>1689</v>
      </c>
      <c r="B2183" s="2">
        <v>7.8</v>
      </c>
    </row>
    <row r="2184" spans="1:2">
      <c r="A2184" s="2" t="s">
        <v>1689</v>
      </c>
      <c r="B2184" s="2">
        <v>7.7</v>
      </c>
    </row>
    <row r="2185" spans="1:2">
      <c r="A2185" s="2" t="s">
        <v>1689</v>
      </c>
      <c r="B2185" s="2">
        <v>7.7</v>
      </c>
    </row>
    <row r="2186" spans="1:2">
      <c r="A2186" s="2" t="s">
        <v>1689</v>
      </c>
      <c r="B2186" s="2">
        <v>7.4</v>
      </c>
    </row>
    <row r="2187" spans="1:2">
      <c r="A2187" s="5" t="s">
        <v>13297</v>
      </c>
      <c r="B2187" s="5">
        <v>5.9</v>
      </c>
    </row>
    <row r="2188" spans="1:2">
      <c r="A2188" s="5" t="s">
        <v>15805</v>
      </c>
      <c r="B2188" s="5">
        <v>5</v>
      </c>
    </row>
    <row r="2189" spans="1:2">
      <c r="A2189" s="2" t="s">
        <v>12309</v>
      </c>
      <c r="B2189" s="2">
        <v>6.1</v>
      </c>
    </row>
    <row r="2190" spans="1:2">
      <c r="A2190" s="2" t="s">
        <v>5465</v>
      </c>
      <c r="B2190" s="2">
        <v>7.1</v>
      </c>
    </row>
    <row r="2191" spans="1:2">
      <c r="A2191" s="2" t="s">
        <v>5465</v>
      </c>
      <c r="B2191" s="2">
        <v>6.6</v>
      </c>
    </row>
    <row r="2192" spans="1:2">
      <c r="A2192" s="5" t="s">
        <v>5465</v>
      </c>
      <c r="B2192" s="5">
        <v>6.3</v>
      </c>
    </row>
    <row r="2193" spans="1:2">
      <c r="A2193" s="2" t="s">
        <v>5465</v>
      </c>
      <c r="B2193" s="2">
        <v>6.2</v>
      </c>
    </row>
    <row r="2194" spans="1:2">
      <c r="A2194" s="5" t="s">
        <v>5465</v>
      </c>
      <c r="B2194" s="5">
        <v>5.5</v>
      </c>
    </row>
    <row r="2195" spans="1:2">
      <c r="A2195" s="2" t="s">
        <v>5465</v>
      </c>
      <c r="B2195" s="2">
        <v>4.8</v>
      </c>
    </row>
    <row r="2196" spans="1:2">
      <c r="A2196" s="5" t="s">
        <v>16540</v>
      </c>
      <c r="B2196" s="5">
        <v>4.2</v>
      </c>
    </row>
    <row r="2197" spans="1:2">
      <c r="A2197" s="2" t="s">
        <v>1337</v>
      </c>
      <c r="B2197" s="2">
        <v>8</v>
      </c>
    </row>
    <row r="2198" spans="1:2">
      <c r="A2198" s="2" t="s">
        <v>1337</v>
      </c>
      <c r="B2198" s="2">
        <v>7.8</v>
      </c>
    </row>
    <row r="2199" spans="1:2">
      <c r="A2199" s="5" t="s">
        <v>1337</v>
      </c>
      <c r="B2199" s="5">
        <v>7.1</v>
      </c>
    </row>
    <row r="2200" spans="1:2">
      <c r="A2200" s="2" t="s">
        <v>376</v>
      </c>
      <c r="B2200" s="2">
        <v>8.4</v>
      </c>
    </row>
    <row r="2201" spans="1:2">
      <c r="A2201" s="5" t="s">
        <v>376</v>
      </c>
      <c r="B2201" s="5">
        <v>7.8</v>
      </c>
    </row>
    <row r="2202" spans="1:2">
      <c r="A2202" s="5" t="s">
        <v>376</v>
      </c>
      <c r="B2202" s="5">
        <v>7.1</v>
      </c>
    </row>
    <row r="2203" spans="1:2">
      <c r="A2203" s="5" t="s">
        <v>11682</v>
      </c>
      <c r="B2203" s="5">
        <v>6.2</v>
      </c>
    </row>
    <row r="2204" spans="1:2">
      <c r="A2204" s="5" t="s">
        <v>14698</v>
      </c>
      <c r="B2204" s="5">
        <v>5.5</v>
      </c>
    </row>
    <row r="2205" spans="1:2">
      <c r="A2205" s="5" t="s">
        <v>13067</v>
      </c>
      <c r="B2205" s="5">
        <v>5.9</v>
      </c>
    </row>
    <row r="2206" spans="1:2">
      <c r="A2206" s="2" t="s">
        <v>7540</v>
      </c>
      <c r="B2206" s="2">
        <v>6.8</v>
      </c>
    </row>
    <row r="2207" spans="1:2">
      <c r="A2207" s="2" t="s">
        <v>16572</v>
      </c>
      <c r="B2207" s="2">
        <v>4.0999999999999996</v>
      </c>
    </row>
    <row r="2208" spans="1:2">
      <c r="A2208" s="5" t="s">
        <v>7764</v>
      </c>
      <c r="B2208" s="5">
        <v>6.8</v>
      </c>
    </row>
    <row r="2209" spans="1:2">
      <c r="A2209" s="5" t="s">
        <v>4991</v>
      </c>
      <c r="B2209" s="5">
        <v>7.2</v>
      </c>
    </row>
    <row r="2210" spans="1:2">
      <c r="A2210" s="2" t="s">
        <v>4991</v>
      </c>
      <c r="B2210" s="2">
        <v>6.4</v>
      </c>
    </row>
    <row r="2211" spans="1:2">
      <c r="A2211" s="5" t="s">
        <v>4991</v>
      </c>
      <c r="B2211" s="5">
        <v>6.3</v>
      </c>
    </row>
    <row r="2212" spans="1:2">
      <c r="A2212" s="2" t="s">
        <v>4991</v>
      </c>
      <c r="B2212" s="2">
        <v>6.1</v>
      </c>
    </row>
    <row r="2213" spans="1:2">
      <c r="A2213" s="2" t="s">
        <v>4991</v>
      </c>
      <c r="B2213" s="2">
        <v>5.6</v>
      </c>
    </row>
    <row r="2214" spans="1:2">
      <c r="A2214" s="5" t="s">
        <v>3618</v>
      </c>
      <c r="B2214" s="5">
        <v>7.4</v>
      </c>
    </row>
    <row r="2215" spans="1:2">
      <c r="A2215" s="2" t="s">
        <v>3618</v>
      </c>
      <c r="B2215" s="2">
        <v>7.4</v>
      </c>
    </row>
    <row r="2216" spans="1:2">
      <c r="A2216" s="5" t="s">
        <v>3618</v>
      </c>
      <c r="B2216" s="5">
        <v>7.1</v>
      </c>
    </row>
    <row r="2217" spans="1:2">
      <c r="A2217" s="2" t="s">
        <v>3618</v>
      </c>
      <c r="B2217" s="2">
        <v>6.9</v>
      </c>
    </row>
    <row r="2218" spans="1:2">
      <c r="A2218" s="2" t="s">
        <v>3618</v>
      </c>
      <c r="B2218" s="2">
        <v>6.9</v>
      </c>
    </row>
    <row r="2219" spans="1:2">
      <c r="A2219" s="5" t="s">
        <v>3618</v>
      </c>
      <c r="B2219" s="5">
        <v>6.8</v>
      </c>
    </row>
    <row r="2220" spans="1:2">
      <c r="A2220" s="2" t="s">
        <v>3618</v>
      </c>
      <c r="B2220" s="2">
        <v>6.6</v>
      </c>
    </row>
    <row r="2221" spans="1:2">
      <c r="A2221" s="2" t="s">
        <v>3618</v>
      </c>
      <c r="B2221" s="2">
        <v>6.6</v>
      </c>
    </row>
    <row r="2222" spans="1:2">
      <c r="A2222" s="2" t="s">
        <v>3618</v>
      </c>
      <c r="B2222" s="2">
        <v>6.5</v>
      </c>
    </row>
    <row r="2223" spans="1:2">
      <c r="A2223" s="5" t="s">
        <v>3618</v>
      </c>
      <c r="B2223" s="5">
        <v>6.3</v>
      </c>
    </row>
    <row r="2224" spans="1:2">
      <c r="A2224" s="5" t="s">
        <v>3618</v>
      </c>
      <c r="B2224" s="5">
        <v>6.1</v>
      </c>
    </row>
    <row r="2225" spans="1:2">
      <c r="A2225" s="5" t="s">
        <v>3618</v>
      </c>
      <c r="B2225" s="5">
        <v>6</v>
      </c>
    </row>
    <row r="2226" spans="1:2">
      <c r="A2226" s="5" t="s">
        <v>3618</v>
      </c>
      <c r="B2226" s="5">
        <v>5.7</v>
      </c>
    </row>
    <row r="2227" spans="1:2">
      <c r="A2227" s="2" t="s">
        <v>6945</v>
      </c>
      <c r="B2227" s="2">
        <v>6.9</v>
      </c>
    </row>
    <row r="2228" spans="1:2">
      <c r="A2228" s="2" t="s">
        <v>6945</v>
      </c>
      <c r="B2228" s="2">
        <v>6.3</v>
      </c>
    </row>
    <row r="2229" spans="1:2">
      <c r="A2229" s="2" t="s">
        <v>6945</v>
      </c>
      <c r="B2229" s="2">
        <v>6.2</v>
      </c>
    </row>
    <row r="2230" spans="1:2">
      <c r="A2230" s="2" t="s">
        <v>6945</v>
      </c>
      <c r="B2230" s="2">
        <v>4.2</v>
      </c>
    </row>
    <row r="2231" spans="1:2">
      <c r="A2231" s="2" t="s">
        <v>15168</v>
      </c>
      <c r="B2231" s="2">
        <v>5.3</v>
      </c>
    </row>
    <row r="2232" spans="1:2">
      <c r="A2232" s="2" t="s">
        <v>7427</v>
      </c>
      <c r="B2232" s="2">
        <v>6.8</v>
      </c>
    </row>
    <row r="2233" spans="1:2">
      <c r="A2233" s="5" t="s">
        <v>8496</v>
      </c>
      <c r="B2233" s="5">
        <v>6.7</v>
      </c>
    </row>
    <row r="2234" spans="1:2">
      <c r="A2234" s="5" t="s">
        <v>10593</v>
      </c>
      <c r="B2234" s="5">
        <v>6.4</v>
      </c>
    </row>
    <row r="2235" spans="1:2">
      <c r="A2235" s="5" t="s">
        <v>10593</v>
      </c>
      <c r="B2235" s="5">
        <v>6.4</v>
      </c>
    </row>
    <row r="2236" spans="1:2">
      <c r="A2236" s="5" t="s">
        <v>12591</v>
      </c>
      <c r="B2236" s="5">
        <v>6</v>
      </c>
    </row>
    <row r="2237" spans="1:2">
      <c r="A2237" s="5" t="s">
        <v>5338</v>
      </c>
      <c r="B2237" s="5">
        <v>7.2</v>
      </c>
    </row>
    <row r="2238" spans="1:2">
      <c r="A2238" s="5" t="s">
        <v>5338</v>
      </c>
      <c r="B2238" s="5">
        <v>7</v>
      </c>
    </row>
    <row r="2239" spans="1:2">
      <c r="A2239" s="2" t="s">
        <v>13989</v>
      </c>
      <c r="B2239" s="2">
        <v>5.7</v>
      </c>
    </row>
    <row r="2240" spans="1:2">
      <c r="A2240" s="5" t="s">
        <v>14232</v>
      </c>
      <c r="B2240" s="5">
        <v>5.6</v>
      </c>
    </row>
    <row r="2241" spans="1:2">
      <c r="A2241" s="5" t="s">
        <v>11617</v>
      </c>
      <c r="B2241" s="5">
        <v>6.2</v>
      </c>
    </row>
    <row r="2242" spans="1:2">
      <c r="A2242" s="2" t="s">
        <v>11036</v>
      </c>
      <c r="B2242" s="2">
        <v>6.3</v>
      </c>
    </row>
    <row r="2243" spans="1:2">
      <c r="A2243" s="5" t="s">
        <v>12735</v>
      </c>
      <c r="B2243" s="5">
        <v>6</v>
      </c>
    </row>
    <row r="2244" spans="1:2">
      <c r="A2244" s="2" t="s">
        <v>1577</v>
      </c>
      <c r="B2244" s="2">
        <v>7.9</v>
      </c>
    </row>
    <row r="2245" spans="1:2">
      <c r="A2245" s="5" t="s">
        <v>1577</v>
      </c>
      <c r="B2245" s="5">
        <v>7.8</v>
      </c>
    </row>
    <row r="2246" spans="1:2">
      <c r="A2246" s="2" t="s">
        <v>1577</v>
      </c>
      <c r="B2246" s="2">
        <v>6.5</v>
      </c>
    </row>
    <row r="2247" spans="1:2">
      <c r="A2247" s="2" t="s">
        <v>15692</v>
      </c>
      <c r="B2247" s="2">
        <v>5.0999999999999996</v>
      </c>
    </row>
    <row r="2248" spans="1:2">
      <c r="A2248" s="5" t="s">
        <v>6385</v>
      </c>
      <c r="B2248" s="5">
        <v>7</v>
      </c>
    </row>
    <row r="2249" spans="1:2">
      <c r="A2249" s="5" t="s">
        <v>6385</v>
      </c>
      <c r="B2249" s="5">
        <v>6.9</v>
      </c>
    </row>
    <row r="2250" spans="1:2">
      <c r="A2250" s="5" t="s">
        <v>6385</v>
      </c>
      <c r="B2250" s="5">
        <v>6.7</v>
      </c>
    </row>
    <row r="2251" spans="1:2">
      <c r="A2251" s="2" t="s">
        <v>15746</v>
      </c>
      <c r="B2251" s="2">
        <v>5</v>
      </c>
    </row>
    <row r="2252" spans="1:2">
      <c r="A2252" s="2" t="s">
        <v>13275</v>
      </c>
      <c r="B2252" s="2">
        <v>5.9</v>
      </c>
    </row>
    <row r="2253" spans="1:2">
      <c r="A2253" s="5" t="s">
        <v>13722</v>
      </c>
      <c r="B2253" s="5">
        <v>5.7</v>
      </c>
    </row>
    <row r="2254" spans="1:2">
      <c r="A2254" s="2" t="s">
        <v>13722</v>
      </c>
      <c r="B2254" s="2">
        <v>5.6</v>
      </c>
    </row>
    <row r="2255" spans="1:2">
      <c r="A2255" s="5" t="s">
        <v>11031</v>
      </c>
      <c r="B2255" s="5">
        <v>6.3</v>
      </c>
    </row>
    <row r="2256" spans="1:2">
      <c r="A2256" s="2" t="s">
        <v>11031</v>
      </c>
      <c r="B2256" s="2">
        <v>5.5</v>
      </c>
    </row>
    <row r="2257" spans="1:2">
      <c r="A2257" s="2" t="s">
        <v>1404</v>
      </c>
      <c r="B2257" s="2">
        <v>7.9</v>
      </c>
    </row>
    <row r="2258" spans="1:2">
      <c r="A2258" s="2" t="s">
        <v>1404</v>
      </c>
      <c r="B2258" s="2">
        <v>7.8</v>
      </c>
    </row>
    <row r="2259" spans="1:2">
      <c r="A2259" s="5" t="s">
        <v>1404</v>
      </c>
      <c r="B2259" s="5">
        <v>7.6</v>
      </c>
    </row>
    <row r="2260" spans="1:2">
      <c r="A2260" s="5" t="s">
        <v>1404</v>
      </c>
      <c r="B2260" s="5">
        <v>7</v>
      </c>
    </row>
    <row r="2261" spans="1:2">
      <c r="A2261" s="2" t="s">
        <v>1404</v>
      </c>
      <c r="B2261" s="2">
        <v>6.8</v>
      </c>
    </row>
    <row r="2262" spans="1:2">
      <c r="A2262" s="2" t="s">
        <v>1404</v>
      </c>
      <c r="B2262" s="2">
        <v>5.4</v>
      </c>
    </row>
    <row r="2263" spans="1:2">
      <c r="A2263" s="5" t="s">
        <v>16702</v>
      </c>
      <c r="B2263" s="5">
        <v>3.9</v>
      </c>
    </row>
    <row r="2264" spans="1:2">
      <c r="A2264" s="2" t="s">
        <v>7790</v>
      </c>
      <c r="B2264" s="2">
        <v>6.8</v>
      </c>
    </row>
    <row r="2265" spans="1:2">
      <c r="A2265" s="5" t="s">
        <v>7790</v>
      </c>
      <c r="B2265" s="5">
        <v>6.2</v>
      </c>
    </row>
    <row r="2266" spans="1:2">
      <c r="A2266" s="2" t="s">
        <v>12569</v>
      </c>
      <c r="B2266" s="2">
        <v>6</v>
      </c>
    </row>
    <row r="2267" spans="1:2">
      <c r="A2267" s="5" t="s">
        <v>3018</v>
      </c>
      <c r="B2267" s="5">
        <v>7.6</v>
      </c>
    </row>
    <row r="2268" spans="1:2">
      <c r="A2268" s="5" t="s">
        <v>14666</v>
      </c>
      <c r="B2268" s="5">
        <v>5.5</v>
      </c>
    </row>
    <row r="2269" spans="1:2">
      <c r="A2269" s="2" t="s">
        <v>1275</v>
      </c>
      <c r="B2269" s="2">
        <v>8</v>
      </c>
    </row>
    <row r="2270" spans="1:2">
      <c r="A2270" s="2" t="s">
        <v>1275</v>
      </c>
      <c r="B2270" s="2">
        <v>8</v>
      </c>
    </row>
    <row r="2271" spans="1:2">
      <c r="A2271" s="5" t="s">
        <v>1275</v>
      </c>
      <c r="B2271" s="5">
        <v>7.5</v>
      </c>
    </row>
    <row r="2272" spans="1:2">
      <c r="A2272" s="5" t="s">
        <v>1275</v>
      </c>
      <c r="B2272" s="5">
        <v>7.5</v>
      </c>
    </row>
    <row r="2273" spans="1:2">
      <c r="A2273" s="5" t="s">
        <v>11022</v>
      </c>
      <c r="B2273" s="5">
        <v>6.3</v>
      </c>
    </row>
    <row r="2274" spans="1:2">
      <c r="A2274" s="5" t="s">
        <v>9869</v>
      </c>
      <c r="B2274" s="5">
        <v>6.5</v>
      </c>
    </row>
    <row r="2275" spans="1:2">
      <c r="A2275" s="5" t="s">
        <v>16443</v>
      </c>
      <c r="B2275" s="5">
        <v>4.3</v>
      </c>
    </row>
    <row r="2276" spans="1:2">
      <c r="A2276" s="5" t="s">
        <v>4670</v>
      </c>
      <c r="B2276" s="5">
        <v>7.3</v>
      </c>
    </row>
    <row r="2277" spans="1:2">
      <c r="A2277" s="5" t="s">
        <v>4670</v>
      </c>
      <c r="B2277" s="5">
        <v>6.4</v>
      </c>
    </row>
    <row r="2278" spans="1:2">
      <c r="A2278" s="5" t="s">
        <v>4670</v>
      </c>
      <c r="B2278" s="5">
        <v>6.3</v>
      </c>
    </row>
    <row r="2279" spans="1:2">
      <c r="A2279" s="2" t="s">
        <v>4670</v>
      </c>
      <c r="B2279" s="2">
        <v>4.5999999999999996</v>
      </c>
    </row>
    <row r="2280" spans="1:2">
      <c r="A2280" s="5" t="s">
        <v>12602</v>
      </c>
      <c r="B2280" s="5">
        <v>6</v>
      </c>
    </row>
    <row r="2281" spans="1:2">
      <c r="A2281" s="2" t="s">
        <v>5597</v>
      </c>
      <c r="B2281" s="2">
        <v>7.1</v>
      </c>
    </row>
    <row r="2282" spans="1:2">
      <c r="A2282" s="5" t="s">
        <v>13155</v>
      </c>
      <c r="B2282" s="5">
        <v>5.9</v>
      </c>
    </row>
    <row r="2283" spans="1:2">
      <c r="A2283" s="2" t="s">
        <v>13155</v>
      </c>
      <c r="B2283" s="2">
        <v>5.4</v>
      </c>
    </row>
    <row r="2284" spans="1:2">
      <c r="A2284" s="5" t="s">
        <v>12257</v>
      </c>
      <c r="B2284" s="5">
        <v>6.1</v>
      </c>
    </row>
    <row r="2285" spans="1:2">
      <c r="A2285" s="5" t="s">
        <v>12257</v>
      </c>
      <c r="B2285" s="5">
        <v>5.2</v>
      </c>
    </row>
    <row r="2286" spans="1:2">
      <c r="A2286" s="2" t="s">
        <v>7103</v>
      </c>
      <c r="B2286" s="2">
        <v>6.9</v>
      </c>
    </row>
    <row r="2287" spans="1:2">
      <c r="A2287" s="5" t="s">
        <v>9736</v>
      </c>
      <c r="B2287" s="5">
        <v>6.5</v>
      </c>
    </row>
    <row r="2288" spans="1:2">
      <c r="A2288" s="5" t="s">
        <v>7497</v>
      </c>
      <c r="B2288" s="5">
        <v>6.8</v>
      </c>
    </row>
    <row r="2289" spans="1:2">
      <c r="A2289" s="5" t="s">
        <v>15675</v>
      </c>
      <c r="B2289" s="5">
        <v>5.0999999999999996</v>
      </c>
    </row>
    <row r="2290" spans="1:2">
      <c r="A2290" s="5" t="s">
        <v>15675</v>
      </c>
      <c r="B2290" s="5">
        <v>4.7</v>
      </c>
    </row>
    <row r="2291" spans="1:2">
      <c r="A2291" s="5" t="s">
        <v>6869</v>
      </c>
      <c r="B2291" s="5">
        <v>6.9</v>
      </c>
    </row>
    <row r="2292" spans="1:2">
      <c r="A2292" s="5" t="s">
        <v>6869</v>
      </c>
      <c r="B2292" s="5">
        <v>4.9000000000000004</v>
      </c>
    </row>
    <row r="2293" spans="1:2">
      <c r="A2293" s="5" t="s">
        <v>1036</v>
      </c>
      <c r="B2293" s="5">
        <v>8.1</v>
      </c>
    </row>
    <row r="2294" spans="1:2">
      <c r="A2294" s="5" t="s">
        <v>7826</v>
      </c>
      <c r="B2294" s="5">
        <v>6.8</v>
      </c>
    </row>
    <row r="2295" spans="1:2">
      <c r="A2295" s="2" t="s">
        <v>7826</v>
      </c>
      <c r="B2295" s="2">
        <v>6.7</v>
      </c>
    </row>
    <row r="2296" spans="1:2">
      <c r="A2296" s="5" t="s">
        <v>7826</v>
      </c>
      <c r="B2296" s="5">
        <v>6.5</v>
      </c>
    </row>
    <row r="2297" spans="1:2">
      <c r="A2297" s="2" t="s">
        <v>7826</v>
      </c>
      <c r="B2297" s="2">
        <v>6.3</v>
      </c>
    </row>
    <row r="2298" spans="1:2">
      <c r="A2298" s="5" t="s">
        <v>7826</v>
      </c>
      <c r="B2298" s="5">
        <v>6.1</v>
      </c>
    </row>
    <row r="2299" spans="1:2">
      <c r="A2299" s="2" t="s">
        <v>507</v>
      </c>
      <c r="B2299" s="2">
        <v>8.3000000000000007</v>
      </c>
    </row>
    <row r="2300" spans="1:2">
      <c r="A2300" s="5" t="s">
        <v>507</v>
      </c>
      <c r="B2300" s="5">
        <v>7.2</v>
      </c>
    </row>
    <row r="2301" spans="1:2">
      <c r="A2301" s="2" t="s">
        <v>507</v>
      </c>
      <c r="B2301" s="2">
        <v>6.4</v>
      </c>
    </row>
    <row r="2302" spans="1:2">
      <c r="A2302" s="5" t="s">
        <v>507</v>
      </c>
      <c r="B2302" s="5">
        <v>5.8</v>
      </c>
    </row>
    <row r="2303" spans="1:2">
      <c r="A2303" s="2" t="s">
        <v>1183</v>
      </c>
      <c r="B2303" s="2">
        <v>8</v>
      </c>
    </row>
    <row r="2304" spans="1:2">
      <c r="A2304" s="5" t="s">
        <v>5206</v>
      </c>
      <c r="B2304" s="5">
        <v>7.2</v>
      </c>
    </row>
    <row r="2305" spans="1:2">
      <c r="A2305" s="5" t="s">
        <v>4039</v>
      </c>
      <c r="B2305" s="5">
        <v>7.4</v>
      </c>
    </row>
    <row r="2306" spans="1:2">
      <c r="A2306" s="2" t="s">
        <v>12074</v>
      </c>
      <c r="B2306" s="2">
        <v>6.1</v>
      </c>
    </row>
    <row r="2307" spans="1:2">
      <c r="A2307" s="2" t="s">
        <v>12074</v>
      </c>
      <c r="B2307" s="2">
        <v>5.4</v>
      </c>
    </row>
    <row r="2308" spans="1:2">
      <c r="A2308" s="2" t="s">
        <v>16749</v>
      </c>
      <c r="B2308" s="2">
        <v>3.8</v>
      </c>
    </row>
    <row r="2309" spans="1:2">
      <c r="A2309" s="5" t="s">
        <v>9380</v>
      </c>
      <c r="B2309" s="5">
        <v>6.6</v>
      </c>
    </row>
    <row r="2310" spans="1:2">
      <c r="A2310" s="5" t="s">
        <v>9380</v>
      </c>
      <c r="B2310" s="5">
        <v>6.5</v>
      </c>
    </row>
    <row r="2311" spans="1:2">
      <c r="A2311" s="2" t="s">
        <v>9380</v>
      </c>
      <c r="B2311" s="2">
        <v>6.5</v>
      </c>
    </row>
    <row r="2312" spans="1:2">
      <c r="A2312" s="5" t="s">
        <v>9380</v>
      </c>
      <c r="B2312" s="5">
        <v>6.2</v>
      </c>
    </row>
    <row r="2313" spans="1:2">
      <c r="A2313" s="2" t="s">
        <v>10917</v>
      </c>
      <c r="B2313" s="2">
        <v>6.3</v>
      </c>
    </row>
    <row r="2314" spans="1:2">
      <c r="A2314" s="5" t="s">
        <v>7582</v>
      </c>
      <c r="B2314" s="5">
        <v>6.8</v>
      </c>
    </row>
    <row r="2315" spans="1:2">
      <c r="A2315" s="5" t="s">
        <v>7582</v>
      </c>
      <c r="B2315" s="5">
        <v>6.7</v>
      </c>
    </row>
    <row r="2316" spans="1:2">
      <c r="A2316" s="2" t="s">
        <v>7582</v>
      </c>
      <c r="B2316" s="2">
        <v>6.6</v>
      </c>
    </row>
    <row r="2317" spans="1:2">
      <c r="A2317" s="2" t="s">
        <v>7582</v>
      </c>
      <c r="B2317" s="2">
        <v>6</v>
      </c>
    </row>
    <row r="2318" spans="1:2">
      <c r="A2318" s="2" t="s">
        <v>13376</v>
      </c>
      <c r="B2318" s="2">
        <v>5.8</v>
      </c>
    </row>
    <row r="2319" spans="1:2">
      <c r="A2319" s="5" t="s">
        <v>16208</v>
      </c>
      <c r="B2319" s="5">
        <v>4.5999999999999996</v>
      </c>
    </row>
    <row r="2320" spans="1:2">
      <c r="A2320" s="2" t="s">
        <v>3344</v>
      </c>
      <c r="B2320" s="2">
        <v>7.5</v>
      </c>
    </row>
    <row r="2321" spans="1:2">
      <c r="A2321" s="5" t="s">
        <v>3344</v>
      </c>
      <c r="B2321" s="5">
        <v>6.9</v>
      </c>
    </row>
    <row r="2322" spans="1:2">
      <c r="A2322" s="5" t="s">
        <v>3344</v>
      </c>
      <c r="B2322" s="5">
        <v>6.6</v>
      </c>
    </row>
    <row r="2323" spans="1:2">
      <c r="A2323" s="2" t="s">
        <v>6671</v>
      </c>
      <c r="B2323" s="2">
        <v>7</v>
      </c>
    </row>
    <row r="2324" spans="1:2">
      <c r="A2324" s="5" t="s">
        <v>16002</v>
      </c>
      <c r="B2324" s="5">
        <v>4.8</v>
      </c>
    </row>
    <row r="2325" spans="1:2">
      <c r="A2325" s="5" t="s">
        <v>3044</v>
      </c>
      <c r="B2325" s="5">
        <v>7.6</v>
      </c>
    </row>
    <row r="2326" spans="1:2">
      <c r="A2326" s="5" t="s">
        <v>3044</v>
      </c>
      <c r="B2326" s="5">
        <v>5.4</v>
      </c>
    </row>
    <row r="2327" spans="1:2">
      <c r="A2327" s="5" t="s">
        <v>9958</v>
      </c>
      <c r="B2327" s="5">
        <v>6.5</v>
      </c>
    </row>
    <row r="2328" spans="1:2">
      <c r="A2328" s="2" t="s">
        <v>8845</v>
      </c>
      <c r="B2328" s="2">
        <v>6.6</v>
      </c>
    </row>
    <row r="2329" spans="1:2">
      <c r="A2329" s="5" t="s">
        <v>1977</v>
      </c>
      <c r="B2329" s="5">
        <v>7.8</v>
      </c>
    </row>
    <row r="2330" spans="1:2">
      <c r="A2330" s="2" t="s">
        <v>1977</v>
      </c>
      <c r="B2330" s="2">
        <v>6.8</v>
      </c>
    </row>
    <row r="2331" spans="1:2">
      <c r="A2331" s="5" t="s">
        <v>1977</v>
      </c>
      <c r="B2331" s="5">
        <v>6.2</v>
      </c>
    </row>
    <row r="2332" spans="1:2">
      <c r="A2332" s="5" t="s">
        <v>2391</v>
      </c>
      <c r="B2332" s="5">
        <v>7.7</v>
      </c>
    </row>
    <row r="2333" spans="1:2">
      <c r="A2333" s="2" t="s">
        <v>2391</v>
      </c>
      <c r="B2333" s="2">
        <v>7.6</v>
      </c>
    </row>
    <row r="2334" spans="1:2">
      <c r="A2334" s="5" t="s">
        <v>2391</v>
      </c>
      <c r="B2334" s="5">
        <v>7.4</v>
      </c>
    </row>
    <row r="2335" spans="1:2">
      <c r="A2335" s="2" t="s">
        <v>2391</v>
      </c>
      <c r="B2335" s="2">
        <v>7.3</v>
      </c>
    </row>
    <row r="2336" spans="1:2">
      <c r="A2336" s="2" t="s">
        <v>2391</v>
      </c>
      <c r="B2336" s="2">
        <v>6.8</v>
      </c>
    </row>
    <row r="2337" spans="1:2">
      <c r="A2337" s="2" t="s">
        <v>13094</v>
      </c>
      <c r="B2337" s="2">
        <v>5.9</v>
      </c>
    </row>
    <row r="2338" spans="1:2">
      <c r="A2338" s="2" t="s">
        <v>9821</v>
      </c>
      <c r="B2338" s="2">
        <v>6.5</v>
      </c>
    </row>
    <row r="2339" spans="1:2">
      <c r="A2339" s="2" t="s">
        <v>5226</v>
      </c>
      <c r="B2339" s="2">
        <v>7.2</v>
      </c>
    </row>
    <row r="2340" spans="1:2">
      <c r="A2340" s="5" t="s">
        <v>5226</v>
      </c>
      <c r="B2340" s="5">
        <v>6.6</v>
      </c>
    </row>
    <row r="2341" spans="1:2">
      <c r="A2341" s="2" t="s">
        <v>10063</v>
      </c>
      <c r="B2341" s="2">
        <v>6.4</v>
      </c>
    </row>
    <row r="2342" spans="1:2">
      <c r="A2342" s="2" t="s">
        <v>10063</v>
      </c>
      <c r="B2342" s="2">
        <v>6.2</v>
      </c>
    </row>
    <row r="2343" spans="1:2">
      <c r="A2343" s="5" t="s">
        <v>10063</v>
      </c>
      <c r="B2343" s="5">
        <v>5.7</v>
      </c>
    </row>
    <row r="2344" spans="1:2">
      <c r="A2344" s="5" t="s">
        <v>10063</v>
      </c>
      <c r="B2344" s="5">
        <v>4.4000000000000004</v>
      </c>
    </row>
    <row r="2345" spans="1:2">
      <c r="A2345" s="2" t="s">
        <v>9145</v>
      </c>
      <c r="B2345" s="2">
        <v>6.6</v>
      </c>
    </row>
    <row r="2346" spans="1:2">
      <c r="A2346" s="5" t="s">
        <v>9145</v>
      </c>
      <c r="B2346" s="5">
        <v>5.7</v>
      </c>
    </row>
    <row r="2347" spans="1:2">
      <c r="A2347" s="5" t="s">
        <v>1801</v>
      </c>
      <c r="B2347" s="5">
        <v>7.8</v>
      </c>
    </row>
    <row r="2348" spans="1:2">
      <c r="A2348" s="5" t="s">
        <v>1801</v>
      </c>
      <c r="B2348" s="5">
        <v>7.6</v>
      </c>
    </row>
    <row r="2349" spans="1:2">
      <c r="A2349" s="5" t="s">
        <v>1801</v>
      </c>
      <c r="B2349" s="5">
        <v>7.1</v>
      </c>
    </row>
    <row r="2350" spans="1:2">
      <c r="A2350" s="5" t="s">
        <v>1801</v>
      </c>
      <c r="B2350" s="5">
        <v>6.6</v>
      </c>
    </row>
    <row r="2351" spans="1:2">
      <c r="A2351" s="2" t="s">
        <v>1801</v>
      </c>
      <c r="B2351" s="2">
        <v>6.4</v>
      </c>
    </row>
    <row r="2352" spans="1:2">
      <c r="A2352" s="2" t="s">
        <v>1801</v>
      </c>
      <c r="B2352" s="2">
        <v>6.4</v>
      </c>
    </row>
    <row r="2353" spans="1:2">
      <c r="A2353" s="2" t="s">
        <v>1801</v>
      </c>
      <c r="B2353" s="2">
        <v>6</v>
      </c>
    </row>
    <row r="2354" spans="1:2">
      <c r="A2354" s="5" t="s">
        <v>4274</v>
      </c>
      <c r="B2354" s="5">
        <v>7.3</v>
      </c>
    </row>
    <row r="2355" spans="1:2">
      <c r="A2355" s="5" t="s">
        <v>4274</v>
      </c>
      <c r="B2355" s="5">
        <v>7.1</v>
      </c>
    </row>
    <row r="2356" spans="1:2">
      <c r="A2356" s="5" t="s">
        <v>4274</v>
      </c>
      <c r="B2356" s="5">
        <v>6.7</v>
      </c>
    </row>
    <row r="2357" spans="1:2">
      <c r="A2357" s="5" t="s">
        <v>4274</v>
      </c>
      <c r="B2357" s="5">
        <v>6.2</v>
      </c>
    </row>
    <row r="2358" spans="1:2">
      <c r="A2358" s="5" t="s">
        <v>4274</v>
      </c>
      <c r="B2358" s="5">
        <v>5.6</v>
      </c>
    </row>
    <row r="2359" spans="1:2">
      <c r="A2359" s="5" t="s">
        <v>2008</v>
      </c>
      <c r="B2359" s="5">
        <v>7.8</v>
      </c>
    </row>
    <row r="2360" spans="1:2">
      <c r="A2360" s="5" t="s">
        <v>174</v>
      </c>
      <c r="B2360" s="5">
        <v>8.6999999999999993</v>
      </c>
    </row>
    <row r="2361" spans="1:2">
      <c r="A2361" s="5" t="s">
        <v>174</v>
      </c>
      <c r="B2361" s="5">
        <v>8.3000000000000007</v>
      </c>
    </row>
    <row r="2362" spans="1:2">
      <c r="A2362" s="2" t="s">
        <v>174</v>
      </c>
      <c r="B2362" s="2">
        <v>7.4</v>
      </c>
    </row>
    <row r="2363" spans="1:2">
      <c r="A2363" s="2" t="s">
        <v>4874</v>
      </c>
      <c r="B2363" s="2">
        <v>7.2</v>
      </c>
    </row>
    <row r="2364" spans="1:2">
      <c r="A2364" s="2" t="s">
        <v>4874</v>
      </c>
      <c r="B2364" s="2">
        <v>6.1</v>
      </c>
    </row>
    <row r="2365" spans="1:2">
      <c r="A2365" s="2" t="s">
        <v>4874</v>
      </c>
      <c r="B2365" s="2">
        <v>5.9</v>
      </c>
    </row>
    <row r="2366" spans="1:2">
      <c r="A2366" s="5" t="s">
        <v>3999</v>
      </c>
      <c r="B2366" s="5">
        <v>7.4</v>
      </c>
    </row>
    <row r="2367" spans="1:2">
      <c r="A2367" s="5" t="s">
        <v>3999</v>
      </c>
      <c r="B2367" s="5">
        <v>6.2</v>
      </c>
    </row>
    <row r="2368" spans="1:2">
      <c r="A2368" s="5" t="s">
        <v>3999</v>
      </c>
      <c r="B2368" s="5">
        <v>6.2</v>
      </c>
    </row>
    <row r="2369" spans="1:2">
      <c r="A2369" s="2" t="s">
        <v>3999</v>
      </c>
      <c r="B2369" s="2">
        <v>6</v>
      </c>
    </row>
    <row r="2370" spans="1:2">
      <c r="A2370" s="5" t="s">
        <v>3978</v>
      </c>
      <c r="B2370" s="5">
        <v>7.4</v>
      </c>
    </row>
    <row r="2371" spans="1:2">
      <c r="A2371" s="5" t="s">
        <v>9937</v>
      </c>
      <c r="B2371" s="5">
        <v>6.5</v>
      </c>
    </row>
    <row r="2372" spans="1:2">
      <c r="A2372" s="2" t="s">
        <v>10045</v>
      </c>
      <c r="B2372" s="2">
        <v>6.5</v>
      </c>
    </row>
    <row r="2373" spans="1:2">
      <c r="A2373" s="5" t="s">
        <v>10045</v>
      </c>
      <c r="B2373" s="5">
        <v>6.2</v>
      </c>
    </row>
    <row r="2374" spans="1:2">
      <c r="A2374" s="2" t="s">
        <v>4015</v>
      </c>
      <c r="B2374" s="2">
        <v>7.4</v>
      </c>
    </row>
    <row r="2375" spans="1:2">
      <c r="A2375" s="5" t="s">
        <v>4692</v>
      </c>
      <c r="B2375" s="5">
        <v>7.3</v>
      </c>
    </row>
    <row r="2376" spans="1:2">
      <c r="A2376" s="2" t="s">
        <v>4692</v>
      </c>
      <c r="B2376" s="2">
        <v>4.0999999999999996</v>
      </c>
    </row>
    <row r="2377" spans="1:2">
      <c r="A2377" s="5" t="s">
        <v>15927</v>
      </c>
      <c r="B2377" s="5">
        <v>4.9000000000000004</v>
      </c>
    </row>
    <row r="2378" spans="1:2">
      <c r="A2378" s="5" t="s">
        <v>906</v>
      </c>
      <c r="B2378" s="5">
        <v>8.1</v>
      </c>
    </row>
    <row r="2379" spans="1:2">
      <c r="A2379" s="2" t="s">
        <v>906</v>
      </c>
      <c r="B2379" s="2">
        <v>7.6</v>
      </c>
    </row>
    <row r="2380" spans="1:2">
      <c r="A2380" s="5" t="s">
        <v>15277</v>
      </c>
      <c r="B2380" s="5">
        <v>5.3</v>
      </c>
    </row>
    <row r="2381" spans="1:2">
      <c r="A2381" s="2" t="s">
        <v>5237</v>
      </c>
      <c r="B2381" s="2">
        <v>7.2</v>
      </c>
    </row>
    <row r="2382" spans="1:2">
      <c r="A2382" s="2" t="s">
        <v>5263</v>
      </c>
      <c r="B2382" s="2">
        <v>7.2</v>
      </c>
    </row>
    <row r="2383" spans="1:2">
      <c r="A2383" s="5" t="s">
        <v>4863</v>
      </c>
      <c r="B2383" s="5">
        <v>7.2</v>
      </c>
    </row>
    <row r="2384" spans="1:2">
      <c r="A2384" s="5" t="s">
        <v>4863</v>
      </c>
      <c r="B2384" s="5">
        <v>6.9</v>
      </c>
    </row>
    <row r="2385" spans="1:2">
      <c r="A2385" s="2" t="s">
        <v>4863</v>
      </c>
      <c r="B2385" s="2">
        <v>6.7</v>
      </c>
    </row>
    <row r="2386" spans="1:2">
      <c r="A2386" s="5" t="s">
        <v>4863</v>
      </c>
      <c r="B2386" s="5">
        <v>6.6</v>
      </c>
    </row>
    <row r="2387" spans="1:2">
      <c r="A2387" s="5" t="s">
        <v>4863</v>
      </c>
      <c r="B2387" s="5">
        <v>6.4</v>
      </c>
    </row>
    <row r="2388" spans="1:2">
      <c r="A2388" s="2" t="s">
        <v>16316</v>
      </c>
      <c r="B2388" s="2">
        <v>4.5</v>
      </c>
    </row>
    <row r="2389" spans="1:2">
      <c r="A2389" s="5" t="s">
        <v>10922</v>
      </c>
      <c r="B2389" s="5">
        <v>6.3</v>
      </c>
    </row>
    <row r="2390" spans="1:2">
      <c r="A2390" s="5" t="s">
        <v>3923</v>
      </c>
      <c r="B2390" s="5">
        <v>7.4</v>
      </c>
    </row>
    <row r="2391" spans="1:2">
      <c r="A2391" s="5" t="s">
        <v>1656</v>
      </c>
      <c r="B2391" s="5">
        <v>7.8</v>
      </c>
    </row>
    <row r="2392" spans="1:2">
      <c r="A2392" s="2" t="s">
        <v>15271</v>
      </c>
      <c r="B2392" s="2">
        <v>5.3</v>
      </c>
    </row>
    <row r="2393" spans="1:2">
      <c r="A2393" s="5" t="s">
        <v>2881</v>
      </c>
      <c r="B2393" s="5">
        <v>7.6</v>
      </c>
    </row>
    <row r="2394" spans="1:2">
      <c r="A2394" s="2" t="s">
        <v>2881</v>
      </c>
      <c r="B2394" s="2">
        <v>7</v>
      </c>
    </row>
    <row r="2395" spans="1:2">
      <c r="A2395" s="2" t="s">
        <v>2881</v>
      </c>
      <c r="B2395" s="2">
        <v>6.7</v>
      </c>
    </row>
    <row r="2396" spans="1:2">
      <c r="A2396" s="2" t="s">
        <v>2881</v>
      </c>
      <c r="B2396" s="2">
        <v>6.6</v>
      </c>
    </row>
    <row r="2397" spans="1:2">
      <c r="A2397" s="2" t="s">
        <v>2699</v>
      </c>
      <c r="B2397" s="2">
        <v>7.6</v>
      </c>
    </row>
    <row r="2398" spans="1:2">
      <c r="A2398" s="2" t="s">
        <v>2699</v>
      </c>
      <c r="B2398" s="2">
        <v>7.3</v>
      </c>
    </row>
    <row r="2399" spans="1:2">
      <c r="A2399" s="2" t="s">
        <v>2699</v>
      </c>
      <c r="B2399" s="2">
        <v>7.2</v>
      </c>
    </row>
    <row r="2400" spans="1:2">
      <c r="A2400" s="5" t="s">
        <v>2699</v>
      </c>
      <c r="B2400" s="5">
        <v>7.1</v>
      </c>
    </row>
    <row r="2401" spans="1:2">
      <c r="A2401" s="5" t="s">
        <v>2699</v>
      </c>
      <c r="B2401" s="5">
        <v>6.8</v>
      </c>
    </row>
    <row r="2402" spans="1:2">
      <c r="A2402" s="5" t="s">
        <v>2699</v>
      </c>
      <c r="B2402" s="5">
        <v>6.6</v>
      </c>
    </row>
    <row r="2403" spans="1:2">
      <c r="A2403" s="2" t="s">
        <v>2699</v>
      </c>
      <c r="B2403" s="2">
        <v>6</v>
      </c>
    </row>
    <row r="2404" spans="1:2">
      <c r="A2404" s="2" t="s">
        <v>2699</v>
      </c>
      <c r="B2404" s="2">
        <v>5.5</v>
      </c>
    </row>
    <row r="2405" spans="1:2">
      <c r="A2405" s="2" t="s">
        <v>4699</v>
      </c>
      <c r="B2405" s="2">
        <v>7.3</v>
      </c>
    </row>
    <row r="2406" spans="1:2">
      <c r="A2406" s="2" t="s">
        <v>4699</v>
      </c>
      <c r="B2406" s="2">
        <v>6.3</v>
      </c>
    </row>
    <row r="2407" spans="1:2">
      <c r="A2407" s="2" t="s">
        <v>4699</v>
      </c>
      <c r="B2407" s="2">
        <v>6.1</v>
      </c>
    </row>
    <row r="2408" spans="1:2">
      <c r="A2408" s="2" t="s">
        <v>5138</v>
      </c>
      <c r="B2408" s="2">
        <v>7.2</v>
      </c>
    </row>
    <row r="2409" spans="1:2">
      <c r="A2409" s="5" t="s">
        <v>5138</v>
      </c>
      <c r="B2409" s="5">
        <v>6</v>
      </c>
    </row>
    <row r="2410" spans="1:2">
      <c r="A2410" s="5" t="s">
        <v>1139</v>
      </c>
      <c r="B2410" s="5">
        <v>8</v>
      </c>
    </row>
    <row r="2411" spans="1:2">
      <c r="A2411" s="5" t="s">
        <v>1139</v>
      </c>
      <c r="B2411" s="5">
        <v>6.9</v>
      </c>
    </row>
    <row r="2412" spans="1:2">
      <c r="A2412" s="2" t="s">
        <v>1139</v>
      </c>
      <c r="B2412" s="2">
        <v>6.6</v>
      </c>
    </row>
    <row r="2413" spans="1:2">
      <c r="A2413" s="2" t="s">
        <v>16686</v>
      </c>
      <c r="B2413" s="2">
        <v>3.9</v>
      </c>
    </row>
    <row r="2414" spans="1:2">
      <c r="A2414" s="5" t="s">
        <v>7902</v>
      </c>
      <c r="B2414" s="5">
        <v>6.8</v>
      </c>
    </row>
    <row r="2415" spans="1:2">
      <c r="A2415" s="2" t="s">
        <v>4610</v>
      </c>
      <c r="B2415" s="2">
        <v>7.3</v>
      </c>
    </row>
    <row r="2416" spans="1:2">
      <c r="A2416" s="2" t="s">
        <v>7215</v>
      </c>
      <c r="B2416" s="2">
        <v>6.9</v>
      </c>
    </row>
    <row r="2417" spans="1:2">
      <c r="A2417" s="2" t="s">
        <v>7215</v>
      </c>
      <c r="B2417" s="2">
        <v>6.7</v>
      </c>
    </row>
    <row r="2418" spans="1:2">
      <c r="A2418" s="5" t="s">
        <v>7215</v>
      </c>
      <c r="B2418" s="5">
        <v>6</v>
      </c>
    </row>
    <row r="2419" spans="1:2">
      <c r="A2419" s="5" t="s">
        <v>9189</v>
      </c>
      <c r="B2419" s="5">
        <v>6.6</v>
      </c>
    </row>
    <row r="2420" spans="1:2">
      <c r="A2420" s="2" t="s">
        <v>2357</v>
      </c>
      <c r="B2420" s="2">
        <v>7.7</v>
      </c>
    </row>
    <row r="2421" spans="1:2">
      <c r="A2421" s="2" t="s">
        <v>2357</v>
      </c>
      <c r="B2421" s="2">
        <v>7.2</v>
      </c>
    </row>
    <row r="2422" spans="1:2">
      <c r="A2422" s="2" t="s">
        <v>4922</v>
      </c>
      <c r="B2422" s="2">
        <v>7.2</v>
      </c>
    </row>
    <row r="2423" spans="1:2">
      <c r="A2423" s="2" t="s">
        <v>4922</v>
      </c>
      <c r="B2423" s="2">
        <v>6.4</v>
      </c>
    </row>
    <row r="2424" spans="1:2">
      <c r="A2424" s="2" t="s">
        <v>4922</v>
      </c>
      <c r="B2424" s="2">
        <v>6.2</v>
      </c>
    </row>
    <row r="2425" spans="1:2">
      <c r="A2425" s="5" t="s">
        <v>4922</v>
      </c>
      <c r="B2425" s="5">
        <v>6</v>
      </c>
    </row>
    <row r="2426" spans="1:2">
      <c r="A2426" s="5" t="s">
        <v>1447</v>
      </c>
      <c r="B2426" s="5">
        <v>7.9</v>
      </c>
    </row>
    <row r="2427" spans="1:2">
      <c r="A2427" s="2" t="s">
        <v>1447</v>
      </c>
      <c r="B2427" s="2">
        <v>7.4</v>
      </c>
    </row>
    <row r="2428" spans="1:2">
      <c r="A2428" s="2" t="s">
        <v>1447</v>
      </c>
      <c r="B2428" s="2">
        <v>7</v>
      </c>
    </row>
    <row r="2429" spans="1:2">
      <c r="A2429" s="5" t="s">
        <v>1447</v>
      </c>
      <c r="B2429" s="5">
        <v>6</v>
      </c>
    </row>
    <row r="2430" spans="1:2">
      <c r="A2430" s="5" t="s">
        <v>14248</v>
      </c>
      <c r="B2430" s="5">
        <v>5.6</v>
      </c>
    </row>
    <row r="2431" spans="1:2">
      <c r="A2431" s="2" t="s">
        <v>15997</v>
      </c>
      <c r="B2431" s="2">
        <v>4.8</v>
      </c>
    </row>
    <row r="2432" spans="1:2">
      <c r="A2432" s="5" t="s">
        <v>15370</v>
      </c>
      <c r="B2432" s="5">
        <v>5.2</v>
      </c>
    </row>
    <row r="2433" spans="1:2">
      <c r="A2433" s="2" t="s">
        <v>12283</v>
      </c>
      <c r="B2433" s="2">
        <v>6.1</v>
      </c>
    </row>
    <row r="2434" spans="1:2">
      <c r="A2434" s="2" t="s">
        <v>7922</v>
      </c>
      <c r="B2434" s="2">
        <v>6.8</v>
      </c>
    </row>
    <row r="2435" spans="1:2">
      <c r="A2435" s="5" t="s">
        <v>1928</v>
      </c>
      <c r="B2435" s="5">
        <v>7.8</v>
      </c>
    </row>
    <row r="2436" spans="1:2">
      <c r="A2436" s="2" t="s">
        <v>1928</v>
      </c>
      <c r="B2436" s="2">
        <v>7</v>
      </c>
    </row>
    <row r="2437" spans="1:2">
      <c r="A2437" s="2" t="s">
        <v>1928</v>
      </c>
      <c r="B2437" s="2">
        <v>5.7</v>
      </c>
    </row>
    <row r="2438" spans="1:2">
      <c r="A2438" s="2" t="s">
        <v>5843</v>
      </c>
      <c r="B2438" s="2">
        <v>7.1</v>
      </c>
    </row>
    <row r="2439" spans="1:2">
      <c r="A2439" s="2" t="s">
        <v>5843</v>
      </c>
      <c r="B2439" s="2">
        <v>6.9</v>
      </c>
    </row>
    <row r="2440" spans="1:2">
      <c r="A2440" s="5" t="s">
        <v>5843</v>
      </c>
      <c r="B2440" s="5">
        <v>6.8</v>
      </c>
    </row>
    <row r="2441" spans="1:2">
      <c r="A2441" s="5" t="s">
        <v>5843</v>
      </c>
      <c r="B2441" s="5">
        <v>5.9</v>
      </c>
    </row>
    <row r="2442" spans="1:2">
      <c r="A2442" s="5" t="s">
        <v>9655</v>
      </c>
      <c r="B2442" s="5">
        <v>6.5</v>
      </c>
    </row>
    <row r="2443" spans="1:2">
      <c r="A2443" s="2" t="s">
        <v>5122</v>
      </c>
      <c r="B2443" s="2">
        <v>7.2</v>
      </c>
    </row>
    <row r="2444" spans="1:2">
      <c r="A2444" s="5" t="s">
        <v>5122</v>
      </c>
      <c r="B2444" s="5">
        <v>6.6</v>
      </c>
    </row>
    <row r="2445" spans="1:2">
      <c r="A2445" s="2" t="s">
        <v>3037</v>
      </c>
      <c r="B2445" s="2">
        <v>7.6</v>
      </c>
    </row>
    <row r="2446" spans="1:2">
      <c r="A2446" s="2" t="s">
        <v>3037</v>
      </c>
      <c r="B2446" s="2">
        <v>7.4</v>
      </c>
    </row>
    <row r="2447" spans="1:2">
      <c r="A2447" s="2" t="s">
        <v>3037</v>
      </c>
      <c r="B2447" s="2">
        <v>7.3</v>
      </c>
    </row>
    <row r="2448" spans="1:2">
      <c r="A2448" s="2" t="s">
        <v>8456</v>
      </c>
      <c r="B2448" s="2">
        <v>6.7</v>
      </c>
    </row>
    <row r="2449" spans="1:2">
      <c r="A2449" s="5" t="s">
        <v>10307</v>
      </c>
      <c r="B2449" s="5">
        <v>6.4</v>
      </c>
    </row>
    <row r="2450" spans="1:2">
      <c r="A2450" s="2" t="s">
        <v>10307</v>
      </c>
      <c r="B2450" s="2">
        <v>5.7</v>
      </c>
    </row>
    <row r="2451" spans="1:2">
      <c r="A2451" s="5" t="s">
        <v>16931</v>
      </c>
      <c r="B2451" s="5">
        <v>3</v>
      </c>
    </row>
    <row r="2452" spans="1:2">
      <c r="A2452" s="5" t="s">
        <v>3984</v>
      </c>
      <c r="B2452" s="5">
        <v>7.4</v>
      </c>
    </row>
    <row r="2453" spans="1:2">
      <c r="A2453" s="5" t="s">
        <v>3984</v>
      </c>
      <c r="B2453" s="5">
        <v>6.3</v>
      </c>
    </row>
    <row r="2454" spans="1:2">
      <c r="A2454" s="5" t="s">
        <v>11275</v>
      </c>
      <c r="B2454" s="5">
        <v>6.2</v>
      </c>
    </row>
    <row r="2455" spans="1:2">
      <c r="A2455" s="5" t="s">
        <v>10495</v>
      </c>
      <c r="B2455" s="5">
        <v>6.4</v>
      </c>
    </row>
    <row r="2456" spans="1:2">
      <c r="A2456" s="2" t="s">
        <v>6215</v>
      </c>
      <c r="B2456" s="2">
        <v>7</v>
      </c>
    </row>
    <row r="2457" spans="1:2">
      <c r="A2457" s="5" t="s">
        <v>6215</v>
      </c>
      <c r="B2457" s="5">
        <v>6.5</v>
      </c>
    </row>
    <row r="2458" spans="1:2">
      <c r="A2458" s="2" t="s">
        <v>6215</v>
      </c>
      <c r="B2458" s="2">
        <v>5</v>
      </c>
    </row>
    <row r="2459" spans="1:2">
      <c r="A2459" s="2" t="s">
        <v>3221</v>
      </c>
      <c r="B2459" s="2">
        <v>7.5</v>
      </c>
    </row>
    <row r="2460" spans="1:2">
      <c r="A2460" s="5" t="s">
        <v>1268</v>
      </c>
      <c r="B2460" s="5">
        <v>8</v>
      </c>
    </row>
    <row r="2461" spans="1:2">
      <c r="A2461" s="2" t="s">
        <v>1268</v>
      </c>
      <c r="B2461" s="2">
        <v>7.6</v>
      </c>
    </row>
    <row r="2462" spans="1:2">
      <c r="A2462" s="2" t="s">
        <v>1268</v>
      </c>
      <c r="B2462" s="2">
        <v>6.2</v>
      </c>
    </row>
    <row r="2463" spans="1:2">
      <c r="A2463" s="5" t="s">
        <v>1268</v>
      </c>
      <c r="B2463" s="5">
        <v>5.3</v>
      </c>
    </row>
    <row r="2464" spans="1:2">
      <c r="A2464" s="2" t="s">
        <v>7145</v>
      </c>
      <c r="B2464" s="2">
        <v>6.9</v>
      </c>
    </row>
    <row r="2465" spans="1:2">
      <c r="A2465" s="5" t="s">
        <v>13182</v>
      </c>
      <c r="B2465" s="5">
        <v>5.9</v>
      </c>
    </row>
    <row r="2466" spans="1:2">
      <c r="A2466" s="5" t="s">
        <v>13043</v>
      </c>
      <c r="B2466" s="5">
        <v>5.9</v>
      </c>
    </row>
    <row r="2467" spans="1:2">
      <c r="A2467" s="2" t="s">
        <v>4532</v>
      </c>
      <c r="B2467" s="2">
        <v>7.3</v>
      </c>
    </row>
    <row r="2468" spans="1:2">
      <c r="A2468" s="5" t="s">
        <v>15471</v>
      </c>
      <c r="B2468" s="5">
        <v>5.2</v>
      </c>
    </row>
    <row r="2469" spans="1:2">
      <c r="A2469" s="5" t="s">
        <v>537</v>
      </c>
      <c r="B2469" s="5">
        <v>8.3000000000000007</v>
      </c>
    </row>
    <row r="2470" spans="1:2">
      <c r="A2470" s="5" t="s">
        <v>537</v>
      </c>
      <c r="B2470" s="5">
        <v>5.9</v>
      </c>
    </row>
    <row r="2471" spans="1:2">
      <c r="A2471" s="2" t="s">
        <v>7037</v>
      </c>
      <c r="B2471" s="2">
        <v>6.9</v>
      </c>
    </row>
    <row r="2472" spans="1:2">
      <c r="A2472" s="5" t="s">
        <v>7037</v>
      </c>
      <c r="B2472" s="5">
        <v>6.9</v>
      </c>
    </row>
    <row r="2473" spans="1:2">
      <c r="A2473" s="2" t="s">
        <v>7037</v>
      </c>
      <c r="B2473" s="2">
        <v>6.3</v>
      </c>
    </row>
    <row r="2474" spans="1:2">
      <c r="A2474" s="2" t="s">
        <v>964</v>
      </c>
      <c r="B2474" s="2">
        <v>8.1</v>
      </c>
    </row>
    <row r="2475" spans="1:2">
      <c r="A2475" s="5" t="s">
        <v>964</v>
      </c>
      <c r="B2475" s="5">
        <v>8</v>
      </c>
    </row>
    <row r="2476" spans="1:2">
      <c r="A2476" s="2" t="s">
        <v>964</v>
      </c>
      <c r="B2476" s="2">
        <v>7.4</v>
      </c>
    </row>
    <row r="2477" spans="1:2">
      <c r="A2477" s="2" t="s">
        <v>964</v>
      </c>
      <c r="B2477" s="2">
        <v>7.3</v>
      </c>
    </row>
    <row r="2478" spans="1:2">
      <c r="A2478" s="5" t="s">
        <v>964</v>
      </c>
      <c r="B2478" s="5">
        <v>7.2</v>
      </c>
    </row>
    <row r="2479" spans="1:2">
      <c r="A2479" s="5" t="s">
        <v>964</v>
      </c>
      <c r="B2479" s="5">
        <v>7.2</v>
      </c>
    </row>
    <row r="2480" spans="1:2">
      <c r="A2480" s="2" t="s">
        <v>964</v>
      </c>
      <c r="B2480" s="2">
        <v>7.1</v>
      </c>
    </row>
    <row r="2481" spans="1:2">
      <c r="A2481" s="5" t="s">
        <v>964</v>
      </c>
      <c r="B2481" s="5">
        <v>6.8</v>
      </c>
    </row>
    <row r="2482" spans="1:2">
      <c r="A2482" s="2" t="s">
        <v>964</v>
      </c>
      <c r="B2482" s="2">
        <v>6.5</v>
      </c>
    </row>
    <row r="2483" spans="1:2">
      <c r="A2483" s="5" t="s">
        <v>964</v>
      </c>
      <c r="B2483" s="5">
        <v>6.4</v>
      </c>
    </row>
    <row r="2484" spans="1:2">
      <c r="A2484" s="5" t="s">
        <v>964</v>
      </c>
      <c r="B2484" s="5">
        <v>6.3</v>
      </c>
    </row>
    <row r="2485" spans="1:2">
      <c r="A2485" s="2" t="s">
        <v>964</v>
      </c>
      <c r="B2485" s="2">
        <v>6</v>
      </c>
    </row>
    <row r="2486" spans="1:2">
      <c r="A2486" s="2" t="s">
        <v>964</v>
      </c>
      <c r="B2486" s="2">
        <v>5.5</v>
      </c>
    </row>
    <row r="2487" spans="1:2">
      <c r="A2487" s="5" t="s">
        <v>4451</v>
      </c>
      <c r="B2487" s="5">
        <v>7.3</v>
      </c>
    </row>
    <row r="2488" spans="1:2">
      <c r="A2488" s="5" t="s">
        <v>4451</v>
      </c>
      <c r="B2488" s="5">
        <v>6.9</v>
      </c>
    </row>
    <row r="2489" spans="1:2">
      <c r="A2489" s="2" t="s">
        <v>10313</v>
      </c>
      <c r="B2489" s="2">
        <v>6.4</v>
      </c>
    </row>
    <row r="2490" spans="1:2">
      <c r="A2490" s="2" t="s">
        <v>10313</v>
      </c>
      <c r="B2490" s="2">
        <v>6.3</v>
      </c>
    </row>
    <row r="2491" spans="1:2">
      <c r="A2491" s="5" t="s">
        <v>10313</v>
      </c>
      <c r="B2491" s="5">
        <v>6</v>
      </c>
    </row>
    <row r="2492" spans="1:2">
      <c r="A2492" s="2" t="s">
        <v>5151</v>
      </c>
      <c r="B2492" s="2">
        <v>7.2</v>
      </c>
    </row>
    <row r="2493" spans="1:2">
      <c r="A2493" s="2" t="s">
        <v>11229</v>
      </c>
      <c r="B2493" s="2">
        <v>6.3</v>
      </c>
    </row>
    <row r="2494" spans="1:2">
      <c r="A2494" s="2" t="s">
        <v>2518</v>
      </c>
      <c r="B2494" s="2">
        <v>7.7</v>
      </c>
    </row>
    <row r="2495" spans="1:2">
      <c r="A2495" s="5" t="s">
        <v>10845</v>
      </c>
      <c r="B2495" s="5">
        <v>6.3</v>
      </c>
    </row>
    <row r="2496" spans="1:2">
      <c r="A2496" s="2" t="s">
        <v>12326</v>
      </c>
      <c r="B2496" s="2">
        <v>6.1</v>
      </c>
    </row>
    <row r="2497" spans="1:2">
      <c r="A2497" s="2" t="s">
        <v>2370</v>
      </c>
      <c r="B2497" s="2">
        <v>7.7</v>
      </c>
    </row>
    <row r="2498" spans="1:2">
      <c r="A2498" s="2" t="s">
        <v>13665</v>
      </c>
      <c r="B2498" s="2">
        <v>5.8</v>
      </c>
    </row>
    <row r="2499" spans="1:2">
      <c r="A2499" s="2" t="s">
        <v>8196</v>
      </c>
      <c r="B2499" s="2">
        <v>6.7</v>
      </c>
    </row>
    <row r="2500" spans="1:2">
      <c r="A2500" s="2" t="s">
        <v>4455</v>
      </c>
      <c r="B2500" s="2">
        <v>7.3</v>
      </c>
    </row>
    <row r="2501" spans="1:2">
      <c r="A2501" s="2" t="s">
        <v>6611</v>
      </c>
      <c r="B2501" s="2">
        <v>7</v>
      </c>
    </row>
    <row r="2502" spans="1:2">
      <c r="A2502" s="5" t="s">
        <v>6972</v>
      </c>
      <c r="B2502" s="5">
        <v>6.9</v>
      </c>
    </row>
    <row r="2503" spans="1:2">
      <c r="A2503" s="2" t="s">
        <v>6972</v>
      </c>
      <c r="B2503" s="2">
        <v>6.8</v>
      </c>
    </row>
    <row r="2504" spans="1:2">
      <c r="A2504" s="2" t="s">
        <v>8471</v>
      </c>
      <c r="B2504" s="2">
        <v>6.7</v>
      </c>
    </row>
    <row r="2505" spans="1:2">
      <c r="A2505" s="2" t="s">
        <v>8125</v>
      </c>
      <c r="B2505" s="2">
        <v>6.7</v>
      </c>
    </row>
    <row r="2506" spans="1:2">
      <c r="A2506" s="5" t="s">
        <v>11856</v>
      </c>
      <c r="B2506" s="5">
        <v>6.1</v>
      </c>
    </row>
    <row r="2507" spans="1:2">
      <c r="A2507" s="5" t="s">
        <v>14504</v>
      </c>
      <c r="B2507" s="5">
        <v>5.5</v>
      </c>
    </row>
    <row r="2508" spans="1:2">
      <c r="A2508" s="5" t="s">
        <v>14504</v>
      </c>
      <c r="B2508" s="5">
        <v>5.5</v>
      </c>
    </row>
    <row r="2509" spans="1:2">
      <c r="A2509" s="2" t="s">
        <v>14504</v>
      </c>
      <c r="B2509" s="2">
        <v>4.9000000000000004</v>
      </c>
    </row>
    <row r="2510" spans="1:2">
      <c r="A2510" s="2" t="s">
        <v>12914</v>
      </c>
      <c r="B2510" s="2">
        <v>5.9</v>
      </c>
    </row>
    <row r="2511" spans="1:2">
      <c r="A2511" s="2" t="s">
        <v>12914</v>
      </c>
      <c r="B2511" s="2">
        <v>5.3</v>
      </c>
    </row>
    <row r="2512" spans="1:2">
      <c r="A2512" s="2" t="s">
        <v>13244</v>
      </c>
      <c r="B2512" s="2">
        <v>5.9</v>
      </c>
    </row>
    <row r="2513" spans="1:2">
      <c r="A2513" s="5" t="s">
        <v>8944</v>
      </c>
      <c r="B2513" s="5">
        <v>6.6</v>
      </c>
    </row>
    <row r="2514" spans="1:2">
      <c r="A2514" s="2" t="s">
        <v>4599</v>
      </c>
      <c r="B2514" s="2">
        <v>7.3</v>
      </c>
    </row>
    <row r="2515" spans="1:2">
      <c r="A2515" s="2" t="s">
        <v>13575</v>
      </c>
      <c r="B2515" s="2">
        <v>5.8</v>
      </c>
    </row>
    <row r="2516" spans="1:2">
      <c r="A2516" s="2" t="s">
        <v>16295</v>
      </c>
      <c r="B2516" s="2">
        <v>4.5</v>
      </c>
    </row>
    <row r="2517" spans="1:2">
      <c r="A2517" s="5" t="s">
        <v>14005</v>
      </c>
      <c r="B2517" s="5">
        <v>5.7</v>
      </c>
    </row>
    <row r="2518" spans="1:2">
      <c r="A2518" s="2" t="s">
        <v>4663</v>
      </c>
      <c r="B2518" s="2">
        <v>7.3</v>
      </c>
    </row>
    <row r="2519" spans="1:2">
      <c r="A2519" s="5" t="s">
        <v>7487</v>
      </c>
      <c r="B2519" s="5">
        <v>6.8</v>
      </c>
    </row>
    <row r="2520" spans="1:2">
      <c r="A2520" s="2" t="s">
        <v>7487</v>
      </c>
      <c r="B2520" s="2">
        <v>6.6</v>
      </c>
    </row>
    <row r="2521" spans="1:2">
      <c r="A2521" s="5" t="s">
        <v>7487</v>
      </c>
      <c r="B2521" s="5">
        <v>5.5</v>
      </c>
    </row>
    <row r="2522" spans="1:2">
      <c r="A2522" s="5" t="s">
        <v>7487</v>
      </c>
      <c r="B2522" s="5">
        <v>5.5</v>
      </c>
    </row>
    <row r="2523" spans="1:2">
      <c r="A2523" s="5" t="s">
        <v>7487</v>
      </c>
      <c r="B2523" s="5">
        <v>5.0999999999999996</v>
      </c>
    </row>
    <row r="2524" spans="1:2">
      <c r="A2524" s="5" t="s">
        <v>778</v>
      </c>
      <c r="B2524" s="5">
        <v>8.1</v>
      </c>
    </row>
    <row r="2525" spans="1:2">
      <c r="A2525" s="2" t="s">
        <v>778</v>
      </c>
      <c r="B2525" s="2">
        <v>7.9</v>
      </c>
    </row>
    <row r="2526" spans="1:2">
      <c r="A2526" s="5" t="s">
        <v>778</v>
      </c>
      <c r="B2526" s="5">
        <v>7.8</v>
      </c>
    </row>
    <row r="2527" spans="1:2">
      <c r="A2527" s="2" t="s">
        <v>778</v>
      </c>
      <c r="B2527" s="2">
        <v>7.7</v>
      </c>
    </row>
    <row r="2528" spans="1:2">
      <c r="A2528" s="5" t="s">
        <v>778</v>
      </c>
      <c r="B2528" s="5">
        <v>7.6</v>
      </c>
    </row>
    <row r="2529" spans="1:2">
      <c r="A2529" s="5" t="s">
        <v>778</v>
      </c>
      <c r="B2529" s="5">
        <v>7.1</v>
      </c>
    </row>
    <row r="2530" spans="1:2">
      <c r="A2530" s="5" t="s">
        <v>778</v>
      </c>
      <c r="B2530" s="5">
        <v>6.9</v>
      </c>
    </row>
    <row r="2531" spans="1:2">
      <c r="A2531" s="5" t="s">
        <v>12715</v>
      </c>
      <c r="B2531" s="5">
        <v>6</v>
      </c>
    </row>
    <row r="2532" spans="1:2">
      <c r="A2532" s="5" t="s">
        <v>1571</v>
      </c>
      <c r="B2532" s="5">
        <v>7.9</v>
      </c>
    </row>
    <row r="2533" spans="1:2">
      <c r="A2533" s="2" t="s">
        <v>1571</v>
      </c>
      <c r="B2533" s="2">
        <v>7.4</v>
      </c>
    </row>
    <row r="2534" spans="1:2">
      <c r="A2534" s="5" t="s">
        <v>14495</v>
      </c>
      <c r="B2534" s="5">
        <v>5.5</v>
      </c>
    </row>
    <row r="2535" spans="1:2">
      <c r="A2535" s="2" t="s">
        <v>4820</v>
      </c>
      <c r="B2535" s="2">
        <v>7.2</v>
      </c>
    </row>
    <row r="2536" spans="1:2">
      <c r="A2536" s="2" t="s">
        <v>13151</v>
      </c>
      <c r="B2536" s="2">
        <v>5.9</v>
      </c>
    </row>
    <row r="2537" spans="1:2">
      <c r="A2537" s="5" t="s">
        <v>1826</v>
      </c>
      <c r="B2537" s="5">
        <v>7.8</v>
      </c>
    </row>
    <row r="2538" spans="1:2">
      <c r="A2538" s="5" t="s">
        <v>1826</v>
      </c>
      <c r="B2538" s="5">
        <v>7.8</v>
      </c>
    </row>
    <row r="2539" spans="1:2">
      <c r="A2539" s="2" t="s">
        <v>1826</v>
      </c>
      <c r="B2539" s="2">
        <v>7</v>
      </c>
    </row>
    <row r="2540" spans="1:2">
      <c r="A2540" s="2" t="s">
        <v>1826</v>
      </c>
      <c r="B2540" s="2">
        <v>6</v>
      </c>
    </row>
    <row r="2541" spans="1:2">
      <c r="A2541" s="2" t="s">
        <v>1826</v>
      </c>
      <c r="B2541" s="2">
        <v>6</v>
      </c>
    </row>
    <row r="2542" spans="1:2">
      <c r="A2542" s="2" t="s">
        <v>1269</v>
      </c>
      <c r="B2542" s="2">
        <v>6.6</v>
      </c>
    </row>
    <row r="2543" spans="1:2">
      <c r="A2543" s="2" t="s">
        <v>7822</v>
      </c>
      <c r="B2543" s="2">
        <v>6.8</v>
      </c>
    </row>
    <row r="2544" spans="1:2">
      <c r="A2544" s="2" t="s">
        <v>7822</v>
      </c>
      <c r="B2544" s="2">
        <v>6.6</v>
      </c>
    </row>
    <row r="2545" spans="1:2">
      <c r="A2545" s="5" t="s">
        <v>7822</v>
      </c>
      <c r="B2545" s="5">
        <v>3.9</v>
      </c>
    </row>
    <row r="2546" spans="1:2">
      <c r="A2546" s="5" t="s">
        <v>879</v>
      </c>
      <c r="B2546" s="5">
        <v>8.1</v>
      </c>
    </row>
    <row r="2547" spans="1:2">
      <c r="A2547" s="5" t="s">
        <v>879</v>
      </c>
      <c r="B2547" s="5">
        <v>8</v>
      </c>
    </row>
    <row r="2548" spans="1:2">
      <c r="A2548" s="2" t="s">
        <v>879</v>
      </c>
      <c r="B2548" s="2">
        <v>7.9</v>
      </c>
    </row>
    <row r="2549" spans="1:2">
      <c r="A2549" s="2" t="s">
        <v>879</v>
      </c>
      <c r="B2549" s="2">
        <v>7.3</v>
      </c>
    </row>
    <row r="2550" spans="1:2">
      <c r="A2550" s="5" t="s">
        <v>879</v>
      </c>
      <c r="B2550" s="5">
        <v>7.1</v>
      </c>
    </row>
    <row r="2551" spans="1:2">
      <c r="A2551" s="2" t="s">
        <v>879</v>
      </c>
      <c r="B2551" s="2">
        <v>6.7</v>
      </c>
    </row>
    <row r="2552" spans="1:2">
      <c r="A2552" s="2" t="s">
        <v>12429</v>
      </c>
      <c r="B2552" s="2">
        <v>6</v>
      </c>
    </row>
    <row r="2553" spans="1:2">
      <c r="A2553" s="5" t="s">
        <v>1859</v>
      </c>
      <c r="B2553" s="5">
        <v>7.8</v>
      </c>
    </row>
    <row r="2554" spans="1:2">
      <c r="A2554" s="5" t="s">
        <v>1859</v>
      </c>
      <c r="B2554" s="5">
        <v>7.5</v>
      </c>
    </row>
    <row r="2555" spans="1:2">
      <c r="A2555" s="2" t="s">
        <v>1859</v>
      </c>
      <c r="B2555" s="2">
        <v>7.2</v>
      </c>
    </row>
    <row r="2556" spans="1:2">
      <c r="A2556" s="2" t="s">
        <v>1859</v>
      </c>
      <c r="B2556" s="2">
        <v>5.7</v>
      </c>
    </row>
    <row r="2557" spans="1:2">
      <c r="A2557" s="2" t="s">
        <v>1859</v>
      </c>
      <c r="B2557" s="2">
        <v>4.5999999999999996</v>
      </c>
    </row>
    <row r="2558" spans="1:2">
      <c r="A2558" s="5" t="s">
        <v>8131</v>
      </c>
      <c r="B2558" s="5">
        <v>6.7</v>
      </c>
    </row>
    <row r="2559" spans="1:2">
      <c r="A2559" s="5" t="s">
        <v>8131</v>
      </c>
      <c r="B2559" s="5">
        <v>6.7</v>
      </c>
    </row>
    <row r="2560" spans="1:2">
      <c r="A2560" s="2" t="s">
        <v>8131</v>
      </c>
      <c r="B2560" s="2">
        <v>6.4</v>
      </c>
    </row>
    <row r="2561" spans="1:2">
      <c r="A2561" s="2" t="s">
        <v>8131</v>
      </c>
      <c r="B2561" s="2">
        <v>6</v>
      </c>
    </row>
    <row r="2562" spans="1:2">
      <c r="A2562" s="5" t="s">
        <v>8131</v>
      </c>
      <c r="B2562" s="5">
        <v>5.9</v>
      </c>
    </row>
    <row r="2563" spans="1:2">
      <c r="A2563" s="2" t="s">
        <v>8131</v>
      </c>
      <c r="B2563" s="2">
        <v>5.8</v>
      </c>
    </row>
    <row r="2564" spans="1:2">
      <c r="A2564" s="5" t="s">
        <v>8131</v>
      </c>
      <c r="B2564" s="5">
        <v>5.8</v>
      </c>
    </row>
    <row r="2565" spans="1:2">
      <c r="A2565" s="5" t="s">
        <v>8131</v>
      </c>
      <c r="B2565" s="5">
        <v>5.6</v>
      </c>
    </row>
    <row r="2566" spans="1:2">
      <c r="A2566" s="2" t="s">
        <v>8131</v>
      </c>
      <c r="B2566" s="2">
        <v>5.6</v>
      </c>
    </row>
    <row r="2567" spans="1:2">
      <c r="A2567" s="2" t="s">
        <v>8131</v>
      </c>
      <c r="B2567" s="2">
        <v>5.4</v>
      </c>
    </row>
    <row r="2568" spans="1:2">
      <c r="A2568" s="2" t="s">
        <v>13443</v>
      </c>
      <c r="B2568" s="2">
        <v>5.8</v>
      </c>
    </row>
    <row r="2569" spans="1:2">
      <c r="A2569" s="2" t="s">
        <v>6427</v>
      </c>
      <c r="B2569" s="2">
        <v>7</v>
      </c>
    </row>
    <row r="2570" spans="1:2">
      <c r="A2570" s="5" t="s">
        <v>6427</v>
      </c>
      <c r="B2570" s="5">
        <v>6.5</v>
      </c>
    </row>
    <row r="2571" spans="1:2">
      <c r="A2571" s="5" t="s">
        <v>6427</v>
      </c>
      <c r="B2571" s="5">
        <v>5.9</v>
      </c>
    </row>
    <row r="2572" spans="1:2">
      <c r="A2572" s="2" t="s">
        <v>6427</v>
      </c>
      <c r="B2572" s="2">
        <v>5.7</v>
      </c>
    </row>
    <row r="2573" spans="1:2">
      <c r="A2573" s="5" t="s">
        <v>6427</v>
      </c>
      <c r="B2573" s="5">
        <v>5.5</v>
      </c>
    </row>
    <row r="2574" spans="1:2">
      <c r="A2574" s="2" t="s">
        <v>6427</v>
      </c>
      <c r="B2574" s="2">
        <v>5.5</v>
      </c>
    </row>
    <row r="2575" spans="1:2">
      <c r="A2575" s="2" t="s">
        <v>7896</v>
      </c>
      <c r="B2575" s="2">
        <v>6.8</v>
      </c>
    </row>
    <row r="2576" spans="1:2">
      <c r="A2576" s="2" t="s">
        <v>6342</v>
      </c>
      <c r="B2576" s="2">
        <v>7</v>
      </c>
    </row>
    <row r="2577" spans="1:2">
      <c r="A2577" s="2" t="s">
        <v>4378</v>
      </c>
      <c r="B2577" s="2">
        <v>7.3</v>
      </c>
    </row>
    <row r="2578" spans="1:2">
      <c r="A2578" s="2" t="s">
        <v>4378</v>
      </c>
      <c r="B2578" s="2">
        <v>7.2</v>
      </c>
    </row>
    <row r="2579" spans="1:2">
      <c r="A2579" s="5" t="s">
        <v>4378</v>
      </c>
      <c r="B2579" s="5">
        <v>6.4</v>
      </c>
    </row>
    <row r="2580" spans="1:2">
      <c r="A2580" s="2" t="s">
        <v>4378</v>
      </c>
      <c r="B2580" s="2">
        <v>6.1</v>
      </c>
    </row>
    <row r="2581" spans="1:2">
      <c r="A2581" s="5" t="s">
        <v>16873</v>
      </c>
      <c r="B2581" s="5">
        <v>3.3</v>
      </c>
    </row>
    <row r="2582" spans="1:2">
      <c r="A2582" s="2" t="s">
        <v>466</v>
      </c>
      <c r="B2582" s="2">
        <v>8.3000000000000007</v>
      </c>
    </row>
    <row r="2583" spans="1:2">
      <c r="A2583" s="5" t="s">
        <v>466</v>
      </c>
      <c r="B2583" s="5">
        <v>8.3000000000000007</v>
      </c>
    </row>
    <row r="2584" spans="1:2">
      <c r="A2584" s="5" t="s">
        <v>466</v>
      </c>
      <c r="B2584" s="5">
        <v>8.1</v>
      </c>
    </row>
    <row r="2585" spans="1:2">
      <c r="A2585" s="2" t="s">
        <v>10022</v>
      </c>
      <c r="B2585" s="2">
        <v>6.5</v>
      </c>
    </row>
    <row r="2586" spans="1:2">
      <c r="A2586" s="5" t="s">
        <v>5425</v>
      </c>
      <c r="B2586" s="5">
        <v>7.1</v>
      </c>
    </row>
    <row r="2587" spans="1:2">
      <c r="A2587" s="5" t="s">
        <v>5425</v>
      </c>
      <c r="B2587" s="5">
        <v>7.1</v>
      </c>
    </row>
    <row r="2588" spans="1:2">
      <c r="A2588" s="2" t="s">
        <v>5425</v>
      </c>
      <c r="B2588" s="2">
        <v>6.6</v>
      </c>
    </row>
    <row r="2589" spans="1:2">
      <c r="A2589" s="5" t="s">
        <v>10526</v>
      </c>
      <c r="B2589" s="5">
        <v>6.4</v>
      </c>
    </row>
    <row r="2590" spans="1:2">
      <c r="A2590" s="2" t="s">
        <v>2729</v>
      </c>
      <c r="B2590" s="2">
        <v>7.6</v>
      </c>
    </row>
    <row r="2591" spans="1:2">
      <c r="A2591" s="2" t="s">
        <v>2729</v>
      </c>
      <c r="B2591" s="2">
        <v>7.1</v>
      </c>
    </row>
    <row r="2592" spans="1:2">
      <c r="A2592" s="5" t="s">
        <v>2729</v>
      </c>
      <c r="B2592" s="5">
        <v>6.7</v>
      </c>
    </row>
    <row r="2593" spans="1:2">
      <c r="A2593" s="5" t="s">
        <v>2729</v>
      </c>
      <c r="B2593" s="5">
        <v>6.4</v>
      </c>
    </row>
    <row r="2594" spans="1:2">
      <c r="A2594" s="2" t="s">
        <v>2729</v>
      </c>
      <c r="B2594" s="2">
        <v>6.3</v>
      </c>
    </row>
    <row r="2595" spans="1:2">
      <c r="A2595" s="2" t="s">
        <v>2729</v>
      </c>
      <c r="B2595" s="2">
        <v>5.9</v>
      </c>
    </row>
    <row r="2596" spans="1:2">
      <c r="A2596" s="5" t="s">
        <v>14474</v>
      </c>
      <c r="B2596" s="5">
        <v>5.5</v>
      </c>
    </row>
    <row r="2597" spans="1:2">
      <c r="A2597" s="5" t="s">
        <v>5783</v>
      </c>
      <c r="B2597" s="5">
        <v>7.1</v>
      </c>
    </row>
    <row r="2598" spans="1:2">
      <c r="A2598" s="5" t="s">
        <v>5220</v>
      </c>
      <c r="B2598" s="5">
        <v>7.2</v>
      </c>
    </row>
    <row r="2599" spans="1:2">
      <c r="A2599" s="5" t="s">
        <v>5220</v>
      </c>
      <c r="B2599" s="5">
        <v>6.6</v>
      </c>
    </row>
    <row r="2600" spans="1:2">
      <c r="A2600" s="2" t="s">
        <v>5220</v>
      </c>
      <c r="B2600" s="2">
        <v>6.2</v>
      </c>
    </row>
    <row r="2601" spans="1:2">
      <c r="A2601" s="5" t="s">
        <v>5220</v>
      </c>
      <c r="B2601" s="5">
        <v>6.2</v>
      </c>
    </row>
    <row r="2602" spans="1:2">
      <c r="A2602" s="5" t="s">
        <v>6938</v>
      </c>
      <c r="B2602" s="5">
        <v>6.9</v>
      </c>
    </row>
    <row r="2603" spans="1:2">
      <c r="A2603" s="5" t="s">
        <v>6938</v>
      </c>
      <c r="B2603" s="5">
        <v>6.1</v>
      </c>
    </row>
    <row r="2604" spans="1:2">
      <c r="A2604" s="5" t="s">
        <v>6938</v>
      </c>
      <c r="B2604" s="5">
        <v>4.4000000000000004</v>
      </c>
    </row>
    <row r="2605" spans="1:2">
      <c r="A2605" s="2" t="s">
        <v>6938</v>
      </c>
      <c r="B2605" s="2">
        <v>4.2</v>
      </c>
    </row>
    <row r="2606" spans="1:2">
      <c r="A2606" s="2" t="s">
        <v>9905</v>
      </c>
      <c r="B2606" s="2">
        <v>6.5</v>
      </c>
    </row>
    <row r="2607" spans="1:2">
      <c r="A2607" s="2" t="s">
        <v>4410</v>
      </c>
      <c r="B2607" s="2">
        <v>7.3</v>
      </c>
    </row>
    <row r="2608" spans="1:2">
      <c r="A2608" s="5" t="s">
        <v>16652</v>
      </c>
      <c r="B2608" s="5">
        <v>4</v>
      </c>
    </row>
    <row r="2609" spans="1:2">
      <c r="A2609" s="2" t="s">
        <v>6025</v>
      </c>
      <c r="B2609" s="2">
        <v>7.1</v>
      </c>
    </row>
    <row r="2610" spans="1:2">
      <c r="A2610" s="2" t="s">
        <v>6025</v>
      </c>
      <c r="B2610" s="2">
        <v>6.6</v>
      </c>
    </row>
    <row r="2611" spans="1:2">
      <c r="A2611" s="2" t="s">
        <v>11556</v>
      </c>
      <c r="B2611" s="2">
        <v>6.2</v>
      </c>
    </row>
    <row r="2612" spans="1:2">
      <c r="A2612" s="5" t="s">
        <v>11556</v>
      </c>
      <c r="B2612" s="5">
        <v>5.8</v>
      </c>
    </row>
    <row r="2613" spans="1:2">
      <c r="A2613" s="2" t="s">
        <v>11556</v>
      </c>
      <c r="B2613" s="2">
        <v>5</v>
      </c>
    </row>
    <row r="2614" spans="1:2">
      <c r="A2614" s="5" t="s">
        <v>11556</v>
      </c>
      <c r="B2614" s="5">
        <v>4.2</v>
      </c>
    </row>
    <row r="2615" spans="1:2">
      <c r="A2615" s="5" t="s">
        <v>5543</v>
      </c>
      <c r="B2615" s="5">
        <v>7.1</v>
      </c>
    </row>
    <row r="2616" spans="1:2">
      <c r="A2616" s="5" t="s">
        <v>7794</v>
      </c>
      <c r="B2616" s="5">
        <v>6.8</v>
      </c>
    </row>
    <row r="2617" spans="1:2">
      <c r="A2617" s="2" t="s">
        <v>7794</v>
      </c>
      <c r="B2617" s="2">
        <v>6.1</v>
      </c>
    </row>
    <row r="2618" spans="1:2">
      <c r="A2618" s="5" t="s">
        <v>7794</v>
      </c>
      <c r="B2618" s="5">
        <v>6.1</v>
      </c>
    </row>
    <row r="2619" spans="1:2">
      <c r="A2619" s="2" t="s">
        <v>7794</v>
      </c>
      <c r="B2619" s="2">
        <v>5.9</v>
      </c>
    </row>
    <row r="2620" spans="1:2">
      <c r="A2620" s="2" t="s">
        <v>13491</v>
      </c>
      <c r="B2620" s="2">
        <v>5.8</v>
      </c>
    </row>
    <row r="2621" spans="1:2">
      <c r="A2621" s="2" t="s">
        <v>13491</v>
      </c>
      <c r="B2621" s="2">
        <v>5.7</v>
      </c>
    </row>
    <row r="2622" spans="1:2">
      <c r="A2622" s="5" t="s">
        <v>13491</v>
      </c>
      <c r="B2622" s="5">
        <v>5.7</v>
      </c>
    </row>
    <row r="2623" spans="1:2">
      <c r="A2623" s="2" t="s">
        <v>13491</v>
      </c>
      <c r="B2623" s="2">
        <v>4.7</v>
      </c>
    </row>
    <row r="2624" spans="1:2">
      <c r="A2624" s="5" t="s">
        <v>13491</v>
      </c>
      <c r="B2624" s="5">
        <v>4.2</v>
      </c>
    </row>
    <row r="2625" spans="1:2">
      <c r="A2625" s="2" t="s">
        <v>67</v>
      </c>
      <c r="B2625" s="2">
        <v>8.9</v>
      </c>
    </row>
    <row r="2626" spans="1:2">
      <c r="A2626" s="5" t="s">
        <v>67</v>
      </c>
      <c r="B2626" s="5">
        <v>8.8000000000000007</v>
      </c>
    </row>
    <row r="2627" spans="1:2">
      <c r="A2627" s="5" t="s">
        <v>67</v>
      </c>
      <c r="B2627" s="5">
        <v>8.6999999999999993</v>
      </c>
    </row>
    <row r="2628" spans="1:2">
      <c r="A2628" s="5" t="s">
        <v>67</v>
      </c>
      <c r="B2628" s="5">
        <v>7.9</v>
      </c>
    </row>
    <row r="2629" spans="1:2">
      <c r="A2629" s="2" t="s">
        <v>67</v>
      </c>
      <c r="B2629" s="2">
        <v>7.5</v>
      </c>
    </row>
    <row r="2630" spans="1:2">
      <c r="A2630" s="2" t="s">
        <v>67</v>
      </c>
      <c r="B2630" s="2">
        <v>7.4</v>
      </c>
    </row>
    <row r="2631" spans="1:2">
      <c r="A2631" s="2" t="s">
        <v>67</v>
      </c>
      <c r="B2631" s="2">
        <v>7.2</v>
      </c>
    </row>
    <row r="2632" spans="1:2">
      <c r="A2632" s="5" t="s">
        <v>67</v>
      </c>
      <c r="B2632" s="5">
        <v>7.2</v>
      </c>
    </row>
    <row r="2633" spans="1:2">
      <c r="A2633" s="2" t="s">
        <v>67</v>
      </c>
      <c r="B2633" s="2">
        <v>7.2</v>
      </c>
    </row>
    <row r="2634" spans="1:2">
      <c r="A2634" s="2" t="s">
        <v>67</v>
      </c>
      <c r="B2634" s="2">
        <v>6.7</v>
      </c>
    </row>
    <row r="2635" spans="1:2">
      <c r="A2635" s="2" t="s">
        <v>67</v>
      </c>
      <c r="B2635" s="2">
        <v>6.7</v>
      </c>
    </row>
    <row r="2636" spans="1:2">
      <c r="A2636" s="5" t="s">
        <v>9793</v>
      </c>
      <c r="B2636" s="5">
        <v>6.5</v>
      </c>
    </row>
    <row r="2637" spans="1:2">
      <c r="A2637" s="5" t="s">
        <v>5022</v>
      </c>
      <c r="B2637" s="5">
        <v>7.2</v>
      </c>
    </row>
    <row r="2638" spans="1:2">
      <c r="A2638" s="2" t="s">
        <v>5559</v>
      </c>
      <c r="B2638" s="2">
        <v>7.1</v>
      </c>
    </row>
    <row r="2639" spans="1:2">
      <c r="A2639" s="5" t="s">
        <v>13479</v>
      </c>
      <c r="B2639" s="5">
        <v>5.8</v>
      </c>
    </row>
    <row r="2640" spans="1:2">
      <c r="A2640" s="5" t="s">
        <v>6200</v>
      </c>
      <c r="B2640" s="5">
        <v>7</v>
      </c>
    </row>
    <row r="2641" spans="1:2">
      <c r="A2641" s="5" t="s">
        <v>6200</v>
      </c>
      <c r="B2641" s="5">
        <v>6.7</v>
      </c>
    </row>
    <row r="2642" spans="1:2">
      <c r="A2642" s="5" t="s">
        <v>16435</v>
      </c>
      <c r="B2642" s="5">
        <v>4.4000000000000004</v>
      </c>
    </row>
    <row r="2643" spans="1:2">
      <c r="A2643" s="5" t="s">
        <v>13740</v>
      </c>
      <c r="B2643" s="5">
        <v>5.7</v>
      </c>
    </row>
    <row r="2644" spans="1:2">
      <c r="A2644" s="2" t="s">
        <v>9213</v>
      </c>
      <c r="B2644" s="2">
        <v>6.6</v>
      </c>
    </row>
    <row r="2645" spans="1:2">
      <c r="A2645" s="5" t="s">
        <v>7743</v>
      </c>
      <c r="B2645" s="5">
        <v>6.8</v>
      </c>
    </row>
    <row r="2646" spans="1:2">
      <c r="A2646" s="5" t="s">
        <v>4074</v>
      </c>
      <c r="B2646" s="5">
        <v>7.3</v>
      </c>
    </row>
    <row r="2647" spans="1:2">
      <c r="A2647" s="2" t="s">
        <v>7359</v>
      </c>
      <c r="B2647" s="2">
        <v>6.8</v>
      </c>
    </row>
    <row r="2648" spans="1:2">
      <c r="A2648" s="5" t="s">
        <v>7359</v>
      </c>
      <c r="B2648" s="5">
        <v>6.5</v>
      </c>
    </row>
    <row r="2649" spans="1:2">
      <c r="A2649" s="5" t="s">
        <v>7359</v>
      </c>
      <c r="B2649" s="5">
        <v>6.5</v>
      </c>
    </row>
    <row r="2650" spans="1:2">
      <c r="A2650" s="5" t="s">
        <v>7359</v>
      </c>
      <c r="B2650" s="5">
        <v>6.4</v>
      </c>
    </row>
    <row r="2651" spans="1:2">
      <c r="A2651" s="2" t="s">
        <v>7359</v>
      </c>
      <c r="B2651" s="2">
        <v>6.4</v>
      </c>
    </row>
    <row r="2652" spans="1:2">
      <c r="A2652" s="5" t="s">
        <v>7359</v>
      </c>
      <c r="B2652" s="5">
        <v>6.4</v>
      </c>
    </row>
    <row r="2653" spans="1:2">
      <c r="A2653" s="2" t="s">
        <v>7359</v>
      </c>
      <c r="B2653" s="2">
        <v>4.3</v>
      </c>
    </row>
    <row r="2654" spans="1:2">
      <c r="A2654" s="2" t="s">
        <v>5332</v>
      </c>
      <c r="B2654" s="2">
        <v>7.2</v>
      </c>
    </row>
    <row r="2655" spans="1:2">
      <c r="A2655" s="5" t="s">
        <v>5332</v>
      </c>
      <c r="B2655" s="5">
        <v>6.7</v>
      </c>
    </row>
    <row r="2656" spans="1:2">
      <c r="A2656" s="5" t="s">
        <v>5332</v>
      </c>
      <c r="B2656" s="5">
        <v>6.5</v>
      </c>
    </row>
    <row r="2657" spans="1:2">
      <c r="A2657" s="2" t="s">
        <v>7842</v>
      </c>
      <c r="B2657" s="2">
        <v>6.8</v>
      </c>
    </row>
    <row r="2658" spans="1:2">
      <c r="A2658" s="2" t="s">
        <v>11358</v>
      </c>
      <c r="B2658" s="2">
        <v>6.2</v>
      </c>
    </row>
    <row r="2659" spans="1:2">
      <c r="A2659" s="2" t="s">
        <v>816</v>
      </c>
      <c r="B2659" s="2">
        <v>8.1</v>
      </c>
    </row>
    <row r="2660" spans="1:2">
      <c r="A2660" s="5" t="s">
        <v>816</v>
      </c>
      <c r="B2660" s="5">
        <v>8</v>
      </c>
    </row>
    <row r="2661" spans="1:2">
      <c r="A2661" s="5" t="s">
        <v>816</v>
      </c>
      <c r="B2661" s="5">
        <v>7.4</v>
      </c>
    </row>
    <row r="2662" spans="1:2">
      <c r="A2662" s="2" t="s">
        <v>816</v>
      </c>
      <c r="B2662" s="2">
        <v>7.4</v>
      </c>
    </row>
    <row r="2663" spans="1:2">
      <c r="A2663" s="2" t="s">
        <v>3083</v>
      </c>
      <c r="B2663" s="2">
        <v>7.6</v>
      </c>
    </row>
    <row r="2664" spans="1:2">
      <c r="A2664" s="2" t="s">
        <v>3596</v>
      </c>
      <c r="B2664" s="2">
        <v>7.4</v>
      </c>
    </row>
    <row r="2665" spans="1:2">
      <c r="A2665" s="2" t="s">
        <v>3596</v>
      </c>
      <c r="B2665" s="2">
        <v>6.8</v>
      </c>
    </row>
    <row r="2666" spans="1:2">
      <c r="A2666" s="2" t="s">
        <v>3596</v>
      </c>
      <c r="B2666" s="2">
        <v>5.9</v>
      </c>
    </row>
    <row r="2667" spans="1:2">
      <c r="A2667" s="2" t="s">
        <v>3596</v>
      </c>
      <c r="B2667" s="2">
        <v>5.8</v>
      </c>
    </row>
    <row r="2668" spans="1:2">
      <c r="A2668" s="5" t="s">
        <v>10150</v>
      </c>
      <c r="B2668" s="5">
        <v>6.4</v>
      </c>
    </row>
    <row r="2669" spans="1:2">
      <c r="A2669" s="5" t="s">
        <v>6920</v>
      </c>
      <c r="B2669" s="5">
        <v>6.9</v>
      </c>
    </row>
    <row r="2670" spans="1:2">
      <c r="A2670" s="5" t="s">
        <v>1735</v>
      </c>
      <c r="B2670" s="5">
        <v>7.8</v>
      </c>
    </row>
    <row r="2671" spans="1:2">
      <c r="A2671" s="5" t="s">
        <v>1735</v>
      </c>
      <c r="B2671" s="5">
        <v>7.2</v>
      </c>
    </row>
    <row r="2672" spans="1:2">
      <c r="A2672" s="2" t="s">
        <v>1735</v>
      </c>
      <c r="B2672" s="2">
        <v>7.1</v>
      </c>
    </row>
    <row r="2673" spans="1:2">
      <c r="A2673" s="5" t="s">
        <v>1735</v>
      </c>
      <c r="B2673" s="5">
        <v>7</v>
      </c>
    </row>
    <row r="2674" spans="1:2">
      <c r="A2674" s="2" t="s">
        <v>16055</v>
      </c>
      <c r="B2674" s="2">
        <v>4.8</v>
      </c>
    </row>
    <row r="2675" spans="1:2">
      <c r="A2675" s="5" t="s">
        <v>10975</v>
      </c>
      <c r="B2675" s="5">
        <v>6.3</v>
      </c>
    </row>
    <row r="2676" spans="1:2">
      <c r="A2676" s="2" t="s">
        <v>1478</v>
      </c>
      <c r="B2676" s="2">
        <v>7.9</v>
      </c>
    </row>
    <row r="2677" spans="1:2">
      <c r="A2677" s="2" t="s">
        <v>1478</v>
      </c>
      <c r="B2677" s="2">
        <v>7.4</v>
      </c>
    </row>
    <row r="2678" spans="1:2">
      <c r="A2678" s="2" t="s">
        <v>2384</v>
      </c>
      <c r="B2678" s="2">
        <v>7.7</v>
      </c>
    </row>
    <row r="2679" spans="1:2">
      <c r="A2679" s="5" t="s">
        <v>3459</v>
      </c>
      <c r="B2679" s="5">
        <v>7.5</v>
      </c>
    </row>
    <row r="2680" spans="1:2">
      <c r="A2680" s="5" t="s">
        <v>3459</v>
      </c>
      <c r="B2680" s="5">
        <v>7.1</v>
      </c>
    </row>
    <row r="2681" spans="1:2">
      <c r="A2681" s="5" t="s">
        <v>3459</v>
      </c>
      <c r="B2681" s="5">
        <v>6.9</v>
      </c>
    </row>
    <row r="2682" spans="1:2">
      <c r="A2682" s="2" t="s">
        <v>3459</v>
      </c>
      <c r="B2682" s="2">
        <v>6.9</v>
      </c>
    </row>
    <row r="2683" spans="1:2">
      <c r="A2683" s="5" t="s">
        <v>3459</v>
      </c>
      <c r="B2683" s="5">
        <v>6.7</v>
      </c>
    </row>
    <row r="2684" spans="1:2">
      <c r="A2684" s="5" t="s">
        <v>3459</v>
      </c>
      <c r="B2684" s="5">
        <v>6.7</v>
      </c>
    </row>
    <row r="2685" spans="1:2">
      <c r="A2685" s="5" t="s">
        <v>3459</v>
      </c>
      <c r="B2685" s="5">
        <v>6.5</v>
      </c>
    </row>
    <row r="2686" spans="1:2">
      <c r="A2686" s="5" t="s">
        <v>3459</v>
      </c>
      <c r="B2686" s="5">
        <v>6.4</v>
      </c>
    </row>
    <row r="2687" spans="1:2">
      <c r="A2687" s="5" t="s">
        <v>3459</v>
      </c>
      <c r="B2687" s="5">
        <v>6.2</v>
      </c>
    </row>
    <row r="2688" spans="1:2">
      <c r="A2688" s="2" t="s">
        <v>10539</v>
      </c>
      <c r="B2688" s="2">
        <v>6.4</v>
      </c>
    </row>
    <row r="2689" spans="1:2">
      <c r="A2689" s="5" t="s">
        <v>10539</v>
      </c>
      <c r="B2689" s="5">
        <v>6.3</v>
      </c>
    </row>
    <row r="2690" spans="1:2">
      <c r="A2690" s="5" t="s">
        <v>2155</v>
      </c>
      <c r="B2690" s="5">
        <v>7.7</v>
      </c>
    </row>
    <row r="2691" spans="1:2">
      <c r="A2691" s="5" t="s">
        <v>2155</v>
      </c>
      <c r="B2691" s="5">
        <v>7.5</v>
      </c>
    </row>
    <row r="2692" spans="1:2">
      <c r="A2692" s="5" t="s">
        <v>1484</v>
      </c>
      <c r="B2692" s="5">
        <v>7.9</v>
      </c>
    </row>
    <row r="2693" spans="1:2">
      <c r="A2693" s="2" t="s">
        <v>1484</v>
      </c>
      <c r="B2693" s="2">
        <v>7.2</v>
      </c>
    </row>
    <row r="2694" spans="1:2">
      <c r="A2694" s="2" t="s">
        <v>1484</v>
      </c>
      <c r="B2694" s="2">
        <v>6.5</v>
      </c>
    </row>
    <row r="2695" spans="1:2">
      <c r="A2695" s="5" t="s">
        <v>1484</v>
      </c>
      <c r="B2695" s="5">
        <v>5.8</v>
      </c>
    </row>
    <row r="2696" spans="1:2">
      <c r="A2696" s="2" t="s">
        <v>16860</v>
      </c>
      <c r="B2696" s="2">
        <v>3.3</v>
      </c>
    </row>
    <row r="2697" spans="1:2">
      <c r="A2697" s="2" t="s">
        <v>8674</v>
      </c>
      <c r="B2697" s="2">
        <v>6.7</v>
      </c>
    </row>
    <row r="2698" spans="1:2">
      <c r="A2698" s="2" t="s">
        <v>5885</v>
      </c>
      <c r="B2698" s="2">
        <v>7.1</v>
      </c>
    </row>
    <row r="2699" spans="1:2">
      <c r="A2699" s="2" t="s">
        <v>12182</v>
      </c>
      <c r="B2699" s="2">
        <v>6.1</v>
      </c>
    </row>
    <row r="2700" spans="1:2">
      <c r="A2700" s="2" t="s">
        <v>12182</v>
      </c>
      <c r="B2700" s="2">
        <v>2.1</v>
      </c>
    </row>
    <row r="2701" spans="1:2">
      <c r="A2701" s="2" t="s">
        <v>13676</v>
      </c>
      <c r="B2701" s="2">
        <v>5.8</v>
      </c>
    </row>
    <row r="2702" spans="1:2">
      <c r="A2702" s="2" t="s">
        <v>96</v>
      </c>
      <c r="B2702" s="2">
        <v>8.9</v>
      </c>
    </row>
    <row r="2703" spans="1:2">
      <c r="A2703" s="5" t="s">
        <v>96</v>
      </c>
      <c r="B2703" s="5">
        <v>8.5</v>
      </c>
    </row>
    <row r="2704" spans="1:2">
      <c r="A2704" s="5" t="s">
        <v>96</v>
      </c>
      <c r="B2704" s="5">
        <v>8.4</v>
      </c>
    </row>
    <row r="2705" spans="1:2">
      <c r="A2705" s="5" t="s">
        <v>96</v>
      </c>
      <c r="B2705" s="5">
        <v>8.3000000000000007</v>
      </c>
    </row>
    <row r="2706" spans="1:2">
      <c r="A2706" s="2" t="s">
        <v>96</v>
      </c>
      <c r="B2706" s="2">
        <v>8.1</v>
      </c>
    </row>
    <row r="2707" spans="1:2">
      <c r="A2707" s="2" t="s">
        <v>96</v>
      </c>
      <c r="B2707" s="2">
        <v>8</v>
      </c>
    </row>
    <row r="2708" spans="1:2">
      <c r="A2708" s="5" t="s">
        <v>96</v>
      </c>
      <c r="B2708" s="5">
        <v>7.9</v>
      </c>
    </row>
    <row r="2709" spans="1:2">
      <c r="A2709" s="5" t="s">
        <v>96</v>
      </c>
      <c r="B2709" s="5">
        <v>7.5</v>
      </c>
    </row>
    <row r="2710" spans="1:2">
      <c r="A2710" s="2" t="s">
        <v>7712</v>
      </c>
      <c r="B2710" s="2">
        <v>6.8</v>
      </c>
    </row>
    <row r="2711" spans="1:2">
      <c r="A2711" s="5" t="s">
        <v>11164</v>
      </c>
      <c r="B2711" s="5">
        <v>6.3</v>
      </c>
    </row>
    <row r="2712" spans="1:2">
      <c r="A2712" s="5" t="s">
        <v>15401</v>
      </c>
      <c r="B2712" s="5">
        <v>5.2</v>
      </c>
    </row>
    <row r="2713" spans="1:2">
      <c r="A2713" s="5" t="s">
        <v>15401</v>
      </c>
      <c r="B2713" s="5">
        <v>4.9000000000000004</v>
      </c>
    </row>
    <row r="2714" spans="1:2">
      <c r="A2714" s="2" t="s">
        <v>14426</v>
      </c>
      <c r="B2714" s="2">
        <v>5.5</v>
      </c>
    </row>
    <row r="2715" spans="1:2">
      <c r="A2715" s="5" t="s">
        <v>14426</v>
      </c>
      <c r="B2715" s="5">
        <v>5.4</v>
      </c>
    </row>
    <row r="2716" spans="1:2">
      <c r="A2716" s="2" t="s">
        <v>14426</v>
      </c>
      <c r="B2716" s="2">
        <v>5.0999999999999996</v>
      </c>
    </row>
    <row r="2717" spans="1:2">
      <c r="A2717" s="5" t="s">
        <v>14426</v>
      </c>
      <c r="B2717" s="5">
        <v>4.9000000000000004</v>
      </c>
    </row>
    <row r="2718" spans="1:2">
      <c r="A2718" s="2" t="s">
        <v>14426</v>
      </c>
      <c r="B2718" s="2">
        <v>4.9000000000000004</v>
      </c>
    </row>
    <row r="2719" spans="1:2">
      <c r="A2719" s="5" t="s">
        <v>14426</v>
      </c>
      <c r="B2719" s="5">
        <v>3.7</v>
      </c>
    </row>
    <row r="2720" spans="1:2">
      <c r="A2720" s="5" t="s">
        <v>2059</v>
      </c>
      <c r="B2720" s="5">
        <v>7.8</v>
      </c>
    </row>
    <row r="2721" spans="1:2">
      <c r="A2721" s="5" t="s">
        <v>10653</v>
      </c>
      <c r="B2721" s="5">
        <v>6.4</v>
      </c>
    </row>
    <row r="2722" spans="1:2">
      <c r="A2722" s="5" t="s">
        <v>15058</v>
      </c>
      <c r="B2722" s="5">
        <v>5.3</v>
      </c>
    </row>
    <row r="2723" spans="1:2">
      <c r="A2723" s="2" t="s">
        <v>15058</v>
      </c>
      <c r="B2723" s="2">
        <v>5.3</v>
      </c>
    </row>
    <row r="2724" spans="1:2">
      <c r="A2724" s="2" t="s">
        <v>5159</v>
      </c>
      <c r="B2724" s="2">
        <v>7.2</v>
      </c>
    </row>
    <row r="2725" spans="1:2">
      <c r="A2725" s="2" t="s">
        <v>5159</v>
      </c>
      <c r="B2725" s="2">
        <v>6.7</v>
      </c>
    </row>
    <row r="2726" spans="1:2">
      <c r="A2726" s="5" t="s">
        <v>7817</v>
      </c>
      <c r="B2726" s="5">
        <v>6.8</v>
      </c>
    </row>
    <row r="2727" spans="1:2">
      <c r="A2727" s="2" t="s">
        <v>4885</v>
      </c>
      <c r="B2727" s="2">
        <v>7.2</v>
      </c>
    </row>
    <row r="2728" spans="1:2">
      <c r="A2728" s="2" t="s">
        <v>4885</v>
      </c>
      <c r="B2728" s="2">
        <v>7.1</v>
      </c>
    </row>
    <row r="2729" spans="1:2">
      <c r="A2729" s="2" t="s">
        <v>4885</v>
      </c>
      <c r="B2729" s="2">
        <v>6.4</v>
      </c>
    </row>
    <row r="2730" spans="1:2">
      <c r="A2730" s="5" t="s">
        <v>6246</v>
      </c>
      <c r="B2730" s="5">
        <v>7</v>
      </c>
    </row>
    <row r="2731" spans="1:2">
      <c r="A2731" s="2" t="s">
        <v>6246</v>
      </c>
      <c r="B2731" s="2">
        <v>6.7</v>
      </c>
    </row>
    <row r="2732" spans="1:2">
      <c r="A2732" s="2" t="s">
        <v>6246</v>
      </c>
      <c r="B2732" s="2">
        <v>6.7</v>
      </c>
    </row>
    <row r="2733" spans="1:2">
      <c r="A2733" s="2" t="s">
        <v>6246</v>
      </c>
      <c r="B2733" s="2">
        <v>6.6</v>
      </c>
    </row>
    <row r="2734" spans="1:2">
      <c r="A2734" s="5" t="s">
        <v>10573</v>
      </c>
      <c r="B2734" s="5">
        <v>6.4</v>
      </c>
    </row>
    <row r="2735" spans="1:2">
      <c r="A2735" s="2" t="s">
        <v>3909</v>
      </c>
      <c r="B2735" s="2">
        <v>7.4</v>
      </c>
    </row>
    <row r="2736" spans="1:2">
      <c r="A2736" s="2" t="s">
        <v>8633</v>
      </c>
      <c r="B2736" s="2">
        <v>6.7</v>
      </c>
    </row>
    <row r="2737" spans="1:2">
      <c r="A2737" s="5" t="s">
        <v>5971</v>
      </c>
      <c r="B2737" s="5">
        <v>7.1</v>
      </c>
    </row>
    <row r="2738" spans="1:2">
      <c r="A2738" s="5" t="s">
        <v>14801</v>
      </c>
      <c r="B2738" s="5">
        <v>5.4</v>
      </c>
    </row>
    <row r="2739" spans="1:2">
      <c r="A2739" s="5" t="s">
        <v>14801</v>
      </c>
      <c r="B2739" s="5">
        <v>5.3</v>
      </c>
    </row>
    <row r="2740" spans="1:2">
      <c r="A2740" s="2" t="s">
        <v>14801</v>
      </c>
      <c r="B2740" s="2">
        <v>5.0999999999999996</v>
      </c>
    </row>
    <row r="2741" spans="1:2">
      <c r="A2741" s="5" t="s">
        <v>5452</v>
      </c>
      <c r="B2741" s="5">
        <v>7.1</v>
      </c>
    </row>
    <row r="2742" spans="1:2">
      <c r="A2742" s="2" t="s">
        <v>5452</v>
      </c>
      <c r="B2742" s="2">
        <v>6.7</v>
      </c>
    </row>
    <row r="2743" spans="1:2">
      <c r="A2743" s="5" t="s">
        <v>5452</v>
      </c>
      <c r="B2743" s="5">
        <v>6.4</v>
      </c>
    </row>
    <row r="2744" spans="1:2">
      <c r="A2744" s="5" t="s">
        <v>5452</v>
      </c>
      <c r="B2744" s="5">
        <v>6.4</v>
      </c>
    </row>
    <row r="2745" spans="1:2">
      <c r="A2745" s="2" t="s">
        <v>5452</v>
      </c>
      <c r="B2745" s="2">
        <v>6.3</v>
      </c>
    </row>
    <row r="2746" spans="1:2">
      <c r="A2746" s="5" t="s">
        <v>5452</v>
      </c>
      <c r="B2746" s="5">
        <v>5.9</v>
      </c>
    </row>
    <row r="2747" spans="1:2">
      <c r="A2747" s="2" t="s">
        <v>5452</v>
      </c>
      <c r="B2747" s="2">
        <v>5.8</v>
      </c>
    </row>
    <row r="2748" spans="1:2">
      <c r="A2748" s="2" t="s">
        <v>5452</v>
      </c>
      <c r="B2748" s="2">
        <v>5.7</v>
      </c>
    </row>
    <row r="2749" spans="1:2">
      <c r="A2749" s="5" t="s">
        <v>5452</v>
      </c>
      <c r="B2749" s="5">
        <v>5.6</v>
      </c>
    </row>
    <row r="2750" spans="1:2">
      <c r="A2750" s="2" t="s">
        <v>5452</v>
      </c>
      <c r="B2750" s="2">
        <v>5.6</v>
      </c>
    </row>
    <row r="2751" spans="1:2">
      <c r="A2751" s="2" t="s">
        <v>5452</v>
      </c>
      <c r="B2751" s="2">
        <v>5.6</v>
      </c>
    </row>
    <row r="2752" spans="1:2">
      <c r="A2752" s="5" t="s">
        <v>5452</v>
      </c>
      <c r="B2752" s="5">
        <v>5.3</v>
      </c>
    </row>
    <row r="2753" spans="1:2">
      <c r="A2753" s="5" t="s">
        <v>5452</v>
      </c>
      <c r="B2753" s="5">
        <v>5.0999999999999996</v>
      </c>
    </row>
    <row r="2754" spans="1:2">
      <c r="A2754" s="2" t="s">
        <v>5452</v>
      </c>
      <c r="B2754" s="2">
        <v>4.5</v>
      </c>
    </row>
    <row r="2755" spans="1:2">
      <c r="A2755" s="5" t="s">
        <v>5452</v>
      </c>
      <c r="B2755" s="5">
        <v>4.2</v>
      </c>
    </row>
    <row r="2756" spans="1:2">
      <c r="A2756" s="2" t="s">
        <v>3720</v>
      </c>
      <c r="B2756" s="2">
        <v>7.4</v>
      </c>
    </row>
    <row r="2757" spans="1:2">
      <c r="A2757" s="5" t="s">
        <v>3720</v>
      </c>
      <c r="B2757" s="5">
        <v>6.9</v>
      </c>
    </row>
    <row r="2758" spans="1:2">
      <c r="A2758" s="2" t="s">
        <v>9789</v>
      </c>
      <c r="B2758" s="2">
        <v>6.5</v>
      </c>
    </row>
    <row r="2759" spans="1:2">
      <c r="A2759" s="2" t="s">
        <v>9789</v>
      </c>
      <c r="B2759" s="2">
        <v>6.5</v>
      </c>
    </row>
    <row r="2760" spans="1:2">
      <c r="A2760" s="5" t="s">
        <v>14388</v>
      </c>
      <c r="B2760" s="5">
        <v>5.6</v>
      </c>
    </row>
    <row r="2761" spans="1:2">
      <c r="A2761" s="5" t="s">
        <v>10026</v>
      </c>
      <c r="B2761" s="5">
        <v>6.5</v>
      </c>
    </row>
    <row r="2762" spans="1:2">
      <c r="A2762" s="2" t="s">
        <v>1678</v>
      </c>
      <c r="B2762" s="2">
        <v>7.8</v>
      </c>
    </row>
    <row r="2763" spans="1:2">
      <c r="A2763" s="5" t="s">
        <v>3274</v>
      </c>
      <c r="B2763" s="5">
        <v>7.5</v>
      </c>
    </row>
    <row r="2764" spans="1:2">
      <c r="A2764" s="5" t="s">
        <v>3274</v>
      </c>
      <c r="B2764" s="5">
        <v>7.4</v>
      </c>
    </row>
    <row r="2765" spans="1:2">
      <c r="A2765" s="2" t="s">
        <v>3274</v>
      </c>
      <c r="B2765" s="2">
        <v>7.4</v>
      </c>
    </row>
    <row r="2766" spans="1:2">
      <c r="A2766" s="5" t="s">
        <v>11524</v>
      </c>
      <c r="B2766" s="5">
        <v>6.2</v>
      </c>
    </row>
    <row r="2767" spans="1:2">
      <c r="A2767" s="5" t="s">
        <v>11524</v>
      </c>
      <c r="B2767" s="5">
        <v>5.2</v>
      </c>
    </row>
    <row r="2768" spans="1:2">
      <c r="A2768" s="2" t="s">
        <v>11524</v>
      </c>
      <c r="B2768" s="2">
        <v>2.8</v>
      </c>
    </row>
    <row r="2769" spans="1:2">
      <c r="A2769" s="5" t="s">
        <v>1965</v>
      </c>
      <c r="B2769" s="5">
        <v>7.8</v>
      </c>
    </row>
    <row r="2770" spans="1:2">
      <c r="A2770" s="2" t="s">
        <v>1965</v>
      </c>
      <c r="B2770" s="2">
        <v>7.7</v>
      </c>
    </row>
    <row r="2771" spans="1:2">
      <c r="A2771" s="5" t="s">
        <v>4179</v>
      </c>
      <c r="B2771" s="5">
        <v>7.3</v>
      </c>
    </row>
    <row r="2772" spans="1:2">
      <c r="A2772" s="2" t="s">
        <v>4179</v>
      </c>
      <c r="B2772" s="2">
        <v>7</v>
      </c>
    </row>
    <row r="2773" spans="1:2">
      <c r="A2773" s="5" t="s">
        <v>4179</v>
      </c>
      <c r="B2773" s="5">
        <v>6.9</v>
      </c>
    </row>
    <row r="2774" spans="1:2">
      <c r="A2774" s="5" t="s">
        <v>4179</v>
      </c>
      <c r="B2774" s="5">
        <v>6.7</v>
      </c>
    </row>
    <row r="2775" spans="1:2">
      <c r="A2775" s="2" t="s">
        <v>4179</v>
      </c>
      <c r="B2775" s="2">
        <v>6.7</v>
      </c>
    </row>
    <row r="2776" spans="1:2">
      <c r="A2776" s="5" t="s">
        <v>4179</v>
      </c>
      <c r="B2776" s="5">
        <v>6.6</v>
      </c>
    </row>
    <row r="2777" spans="1:2">
      <c r="A2777" s="2" t="s">
        <v>4179</v>
      </c>
      <c r="B2777" s="2">
        <v>6.6</v>
      </c>
    </row>
    <row r="2778" spans="1:2">
      <c r="A2778" s="5" t="s">
        <v>4179</v>
      </c>
      <c r="B2778" s="5">
        <v>6.3</v>
      </c>
    </row>
    <row r="2779" spans="1:2">
      <c r="A2779" s="2" t="s">
        <v>4179</v>
      </c>
      <c r="B2779" s="2">
        <v>5.6</v>
      </c>
    </row>
    <row r="2780" spans="1:2">
      <c r="A2780" s="5" t="s">
        <v>5314</v>
      </c>
      <c r="B2780" s="5">
        <v>7.2</v>
      </c>
    </row>
    <row r="2781" spans="1:2">
      <c r="A2781" s="5" t="s">
        <v>4890</v>
      </c>
      <c r="B2781" s="5">
        <v>6.9</v>
      </c>
    </row>
    <row r="2782" spans="1:2">
      <c r="A2782" s="2" t="s">
        <v>3752</v>
      </c>
      <c r="B2782" s="2">
        <v>7.4</v>
      </c>
    </row>
    <row r="2783" spans="1:2">
      <c r="A2783" s="5" t="s">
        <v>3752</v>
      </c>
      <c r="B2783" s="5">
        <v>7.1</v>
      </c>
    </row>
    <row r="2784" spans="1:2">
      <c r="A2784" s="5" t="s">
        <v>3305</v>
      </c>
      <c r="B2784" s="5">
        <v>7.5</v>
      </c>
    </row>
    <row r="2785" spans="1:2">
      <c r="A2785" s="2" t="s">
        <v>3305</v>
      </c>
      <c r="B2785" s="2">
        <v>5.8</v>
      </c>
    </row>
    <row r="2786" spans="1:2">
      <c r="A2786" s="5" t="s">
        <v>3483</v>
      </c>
      <c r="B2786" s="5">
        <v>7.5</v>
      </c>
    </row>
    <row r="2787" spans="1:2">
      <c r="A2787" s="5" t="s">
        <v>3483</v>
      </c>
      <c r="B2787" s="5">
        <v>7.1</v>
      </c>
    </row>
    <row r="2788" spans="1:2">
      <c r="A2788" s="2" t="s">
        <v>977</v>
      </c>
      <c r="B2788" s="2">
        <v>8.1</v>
      </c>
    </row>
    <row r="2789" spans="1:2">
      <c r="A2789" s="2" t="s">
        <v>977</v>
      </c>
      <c r="B2789" s="2">
        <v>5.6</v>
      </c>
    </row>
    <row r="2790" spans="1:2">
      <c r="A2790" s="5" t="s">
        <v>977</v>
      </c>
      <c r="B2790" s="5">
        <v>5.5</v>
      </c>
    </row>
    <row r="2791" spans="1:2">
      <c r="A2791" s="5" t="s">
        <v>5113</v>
      </c>
      <c r="B2791" s="5">
        <v>7.2</v>
      </c>
    </row>
    <row r="2792" spans="1:2">
      <c r="A2792" s="5" t="s">
        <v>3321</v>
      </c>
      <c r="B2792" s="5">
        <v>7.5</v>
      </c>
    </row>
    <row r="2793" spans="1:2">
      <c r="A2793" s="5" t="s">
        <v>3321</v>
      </c>
      <c r="B2793" s="5">
        <v>7.1</v>
      </c>
    </row>
    <row r="2794" spans="1:2">
      <c r="A2794" s="2" t="s">
        <v>3321</v>
      </c>
      <c r="B2794" s="2">
        <v>6.6</v>
      </c>
    </row>
    <row r="2795" spans="1:2">
      <c r="A2795" s="2" t="s">
        <v>3321</v>
      </c>
      <c r="B2795" s="2">
        <v>6.2</v>
      </c>
    </row>
    <row r="2796" spans="1:2">
      <c r="A2796" s="2" t="s">
        <v>2558</v>
      </c>
      <c r="B2796" s="2">
        <v>7.7</v>
      </c>
    </row>
    <row r="2797" spans="1:2">
      <c r="A2797" s="5" t="s">
        <v>2558</v>
      </c>
      <c r="B2797" s="5">
        <v>6.8</v>
      </c>
    </row>
    <row r="2798" spans="1:2">
      <c r="A2798" s="5" t="s">
        <v>2558</v>
      </c>
      <c r="B2798" s="5">
        <v>4.9000000000000004</v>
      </c>
    </row>
    <row r="2799" spans="1:2">
      <c r="A2799" s="5" t="s">
        <v>995</v>
      </c>
      <c r="B2799" s="5">
        <v>8.1</v>
      </c>
    </row>
    <row r="2800" spans="1:2">
      <c r="A2800" s="5" t="s">
        <v>995</v>
      </c>
      <c r="B2800" s="5">
        <v>8</v>
      </c>
    </row>
    <row r="2801" spans="1:2">
      <c r="A2801" s="5" t="s">
        <v>995</v>
      </c>
      <c r="B2801" s="5">
        <v>8</v>
      </c>
    </row>
    <row r="2802" spans="1:2">
      <c r="A2802" s="5" t="s">
        <v>995</v>
      </c>
      <c r="B2802" s="5">
        <v>7.9</v>
      </c>
    </row>
    <row r="2803" spans="1:2">
      <c r="A2803" s="2" t="s">
        <v>995</v>
      </c>
      <c r="B2803" s="2">
        <v>7.7</v>
      </c>
    </row>
    <row r="2804" spans="1:2">
      <c r="A2804" s="5" t="s">
        <v>995</v>
      </c>
      <c r="B2804" s="5">
        <v>7.1</v>
      </c>
    </row>
    <row r="2805" spans="1:2">
      <c r="A2805" s="5" t="s">
        <v>995</v>
      </c>
      <c r="B2805" s="5">
        <v>7.1</v>
      </c>
    </row>
    <row r="2806" spans="1:2">
      <c r="A2806" s="5" t="s">
        <v>995</v>
      </c>
      <c r="B2806" s="5">
        <v>7.1</v>
      </c>
    </row>
    <row r="2807" spans="1:2">
      <c r="A2807" s="2" t="s">
        <v>995</v>
      </c>
      <c r="B2807" s="2">
        <v>6.8</v>
      </c>
    </row>
    <row r="2808" spans="1:2">
      <c r="A2808" s="2" t="s">
        <v>995</v>
      </c>
      <c r="B2808" s="2">
        <v>6.8</v>
      </c>
    </row>
    <row r="2809" spans="1:2">
      <c r="A2809" s="5" t="s">
        <v>995</v>
      </c>
      <c r="B2809" s="5">
        <v>6</v>
      </c>
    </row>
    <row r="2810" spans="1:2">
      <c r="A2810" s="5" t="s">
        <v>3439</v>
      </c>
      <c r="B2810" s="5">
        <v>7.5</v>
      </c>
    </row>
    <row r="2811" spans="1:2">
      <c r="A2811" s="5" t="s">
        <v>3439</v>
      </c>
      <c r="B2811" s="5">
        <v>6.3</v>
      </c>
    </row>
    <row r="2812" spans="1:2">
      <c r="A2812" s="2" t="s">
        <v>3439</v>
      </c>
      <c r="B2812" s="2">
        <v>5.8</v>
      </c>
    </row>
    <row r="2813" spans="1:2">
      <c r="A2813" s="2" t="s">
        <v>391</v>
      </c>
      <c r="B2813" s="2">
        <v>8.4</v>
      </c>
    </row>
    <row r="2814" spans="1:2">
      <c r="A2814" s="2" t="s">
        <v>12730</v>
      </c>
      <c r="B2814" s="2">
        <v>6</v>
      </c>
    </row>
    <row r="2815" spans="1:2">
      <c r="A2815" s="2" t="s">
        <v>6845</v>
      </c>
      <c r="B2815" s="2">
        <v>6.9</v>
      </c>
    </row>
    <row r="2816" spans="1:2">
      <c r="A2816" s="2" t="s">
        <v>6845</v>
      </c>
      <c r="B2816" s="2">
        <v>6.8</v>
      </c>
    </row>
    <row r="2817" spans="1:2">
      <c r="A2817" s="2" t="s">
        <v>4966</v>
      </c>
      <c r="B2817" s="2">
        <v>7.2</v>
      </c>
    </row>
    <row r="2818" spans="1:2">
      <c r="A2818" s="5" t="s">
        <v>13966</v>
      </c>
      <c r="B2818" s="5">
        <v>5.7</v>
      </c>
    </row>
    <row r="2819" spans="1:2">
      <c r="A2819" s="2" t="s">
        <v>16977</v>
      </c>
      <c r="B2819" s="2">
        <v>2.7</v>
      </c>
    </row>
    <row r="2820" spans="1:2">
      <c r="A2820" s="5" t="s">
        <v>4562</v>
      </c>
      <c r="B2820" s="5">
        <v>7.3</v>
      </c>
    </row>
    <row r="2821" spans="1:2">
      <c r="A2821" s="5" t="s">
        <v>4562</v>
      </c>
      <c r="B2821" s="5">
        <v>6.9</v>
      </c>
    </row>
    <row r="2822" spans="1:2">
      <c r="A2822" s="5" t="s">
        <v>4562</v>
      </c>
      <c r="B2822" s="5">
        <v>6.5</v>
      </c>
    </row>
    <row r="2823" spans="1:2">
      <c r="A2823" s="2" t="s">
        <v>4562</v>
      </c>
      <c r="B2823" s="2">
        <v>4.9000000000000004</v>
      </c>
    </row>
    <row r="2824" spans="1:2">
      <c r="A2824" s="2" t="s">
        <v>15138</v>
      </c>
      <c r="B2824" s="2">
        <v>5.3</v>
      </c>
    </row>
    <row r="2825" spans="1:2">
      <c r="A2825" s="2" t="s">
        <v>16610</v>
      </c>
      <c r="B2825" s="2">
        <v>4.0999999999999996</v>
      </c>
    </row>
    <row r="2826" spans="1:2">
      <c r="A2826" s="2" t="s">
        <v>2580</v>
      </c>
      <c r="B2826" s="2">
        <v>7.7</v>
      </c>
    </row>
    <row r="2827" spans="1:2">
      <c r="A2827" s="5" t="s">
        <v>10481</v>
      </c>
      <c r="B2827" s="5">
        <v>6.4</v>
      </c>
    </row>
    <row r="2828" spans="1:2">
      <c r="A2828" s="5" t="s">
        <v>255</v>
      </c>
      <c r="B2828" s="5">
        <v>8.5</v>
      </c>
    </row>
    <row r="2829" spans="1:2">
      <c r="A2829" s="5" t="s">
        <v>255</v>
      </c>
      <c r="B2829" s="5">
        <v>8.5</v>
      </c>
    </row>
    <row r="2830" spans="1:2">
      <c r="A2830" s="2" t="s">
        <v>255</v>
      </c>
      <c r="B2830" s="2">
        <v>8.1999999999999993</v>
      </c>
    </row>
    <row r="2831" spans="1:2">
      <c r="A2831" s="2" t="s">
        <v>255</v>
      </c>
      <c r="B2831" s="2">
        <v>8.1</v>
      </c>
    </row>
    <row r="2832" spans="1:2">
      <c r="A2832" s="5" t="s">
        <v>255</v>
      </c>
      <c r="B2832" s="5">
        <v>7.8</v>
      </c>
    </row>
    <row r="2833" spans="1:2">
      <c r="A2833" s="5" t="s">
        <v>255</v>
      </c>
      <c r="B2833" s="5">
        <v>7.7</v>
      </c>
    </row>
    <row r="2834" spans="1:2">
      <c r="A2834" s="2" t="s">
        <v>255</v>
      </c>
      <c r="B2834" s="2">
        <v>7.2</v>
      </c>
    </row>
    <row r="2835" spans="1:2">
      <c r="A2835" s="5" t="s">
        <v>255</v>
      </c>
      <c r="B2835" s="5">
        <v>7.1</v>
      </c>
    </row>
    <row r="2836" spans="1:2">
      <c r="A2836" s="5" t="s">
        <v>255</v>
      </c>
      <c r="B2836" s="5">
        <v>7</v>
      </c>
    </row>
    <row r="2837" spans="1:2">
      <c r="A2837" s="2" t="s">
        <v>255</v>
      </c>
      <c r="B2837" s="2">
        <v>6.9</v>
      </c>
    </row>
    <row r="2838" spans="1:2">
      <c r="A2838" s="5" t="s">
        <v>255</v>
      </c>
      <c r="B2838" s="5">
        <v>6.7</v>
      </c>
    </row>
    <row r="2839" spans="1:2">
      <c r="A2839" s="2" t="s">
        <v>255</v>
      </c>
      <c r="B2839" s="2">
        <v>6.6</v>
      </c>
    </row>
    <row r="2840" spans="1:2">
      <c r="A2840" s="5" t="s">
        <v>255</v>
      </c>
      <c r="B2840" s="5">
        <v>6.6</v>
      </c>
    </row>
    <row r="2841" spans="1:2">
      <c r="A2841" s="5" t="s">
        <v>255</v>
      </c>
      <c r="B2841" s="5">
        <v>6.1</v>
      </c>
    </row>
    <row r="2842" spans="1:2">
      <c r="A2842" s="5" t="s">
        <v>255</v>
      </c>
      <c r="B2842" s="5">
        <v>6.1</v>
      </c>
    </row>
    <row r="2843" spans="1:2">
      <c r="A2843" s="5" t="s">
        <v>255</v>
      </c>
      <c r="B2843" s="5">
        <v>5.8</v>
      </c>
    </row>
    <row r="2844" spans="1:2">
      <c r="A2844" s="5" t="s">
        <v>255</v>
      </c>
      <c r="B2844" s="5">
        <v>5.3</v>
      </c>
    </row>
    <row r="2845" spans="1:2">
      <c r="A2845" s="5" t="s">
        <v>14849</v>
      </c>
      <c r="B2845" s="5">
        <v>5.4</v>
      </c>
    </row>
    <row r="2846" spans="1:2">
      <c r="A2846" s="2" t="s">
        <v>13214</v>
      </c>
      <c r="B2846" s="2">
        <v>5.9</v>
      </c>
    </row>
    <row r="2847" spans="1:2">
      <c r="A2847" s="2" t="s">
        <v>2080</v>
      </c>
      <c r="B2847" s="2">
        <v>7.8</v>
      </c>
    </row>
    <row r="2848" spans="1:2">
      <c r="A2848" s="5" t="s">
        <v>6140</v>
      </c>
      <c r="B2848" s="5">
        <v>7</v>
      </c>
    </row>
    <row r="2849" spans="1:2">
      <c r="A2849" s="5" t="s">
        <v>6140</v>
      </c>
      <c r="B2849" s="5">
        <v>6.2</v>
      </c>
    </row>
    <row r="2850" spans="1:2">
      <c r="A2850" s="2" t="s">
        <v>6140</v>
      </c>
      <c r="B2850" s="2">
        <v>6.2</v>
      </c>
    </row>
    <row r="2851" spans="1:2">
      <c r="A2851" s="2" t="s">
        <v>6140</v>
      </c>
      <c r="B2851" s="2">
        <v>4.8</v>
      </c>
    </row>
    <row r="2852" spans="1:2">
      <c r="A2852" s="5" t="s">
        <v>7952</v>
      </c>
      <c r="B2852" s="5">
        <v>6.7</v>
      </c>
    </row>
    <row r="2853" spans="1:2">
      <c r="A2853" s="5" t="s">
        <v>7952</v>
      </c>
      <c r="B2853" s="5">
        <v>6.7</v>
      </c>
    </row>
    <row r="2854" spans="1:2">
      <c r="A2854" s="2" t="s">
        <v>7952</v>
      </c>
      <c r="B2854" s="2">
        <v>6.4</v>
      </c>
    </row>
    <row r="2855" spans="1:2">
      <c r="A2855" s="5" t="s">
        <v>7952</v>
      </c>
      <c r="B2855" s="5">
        <v>5.8</v>
      </c>
    </row>
    <row r="2856" spans="1:2">
      <c r="A2856" s="2" t="s">
        <v>7952</v>
      </c>
      <c r="B2856" s="2">
        <v>5.8</v>
      </c>
    </row>
    <row r="2857" spans="1:2">
      <c r="A2857" s="5" t="s">
        <v>7952</v>
      </c>
      <c r="B2857" s="5">
        <v>5.6</v>
      </c>
    </row>
    <row r="2858" spans="1:2">
      <c r="A2858" s="2" t="s">
        <v>7952</v>
      </c>
      <c r="B2858" s="2">
        <v>5.2</v>
      </c>
    </row>
    <row r="2859" spans="1:2">
      <c r="A2859" s="5" t="s">
        <v>7952</v>
      </c>
      <c r="B2859" s="5">
        <v>5.0999999999999996</v>
      </c>
    </row>
    <row r="2860" spans="1:2">
      <c r="A2860" s="2" t="s">
        <v>7952</v>
      </c>
      <c r="B2860" s="2">
        <v>5</v>
      </c>
    </row>
    <row r="2861" spans="1:2">
      <c r="A2861" s="5" t="s">
        <v>7952</v>
      </c>
      <c r="B2861" s="5">
        <v>4.5999999999999996</v>
      </c>
    </row>
    <row r="2862" spans="1:2">
      <c r="A2862" s="5" t="s">
        <v>16352</v>
      </c>
      <c r="B2862" s="5">
        <v>4.5</v>
      </c>
    </row>
    <row r="2863" spans="1:2">
      <c r="A2863" s="5" t="s">
        <v>9403</v>
      </c>
      <c r="B2863" s="5">
        <v>6.5</v>
      </c>
    </row>
    <row r="2864" spans="1:2">
      <c r="A2864" s="5" t="s">
        <v>9403</v>
      </c>
      <c r="B2864" s="5">
        <v>6.4</v>
      </c>
    </row>
    <row r="2865" spans="1:2">
      <c r="A2865" s="2" t="s">
        <v>9403</v>
      </c>
      <c r="B2865" s="2">
        <v>6.4</v>
      </c>
    </row>
    <row r="2866" spans="1:2">
      <c r="A2866" s="5" t="s">
        <v>9403</v>
      </c>
      <c r="B2866" s="5">
        <v>4.9000000000000004</v>
      </c>
    </row>
    <row r="2867" spans="1:2">
      <c r="A2867" s="2" t="s">
        <v>4126</v>
      </c>
      <c r="B2867" s="2">
        <v>7.3</v>
      </c>
    </row>
    <row r="2868" spans="1:2">
      <c r="A2868" s="2" t="s">
        <v>4126</v>
      </c>
      <c r="B2868" s="2">
        <v>7.2</v>
      </c>
    </row>
    <row r="2869" spans="1:2">
      <c r="A2869" s="2" t="s">
        <v>4126</v>
      </c>
      <c r="B2869" s="2">
        <v>6.7</v>
      </c>
    </row>
    <row r="2870" spans="1:2">
      <c r="A2870" s="2" t="s">
        <v>4126</v>
      </c>
      <c r="B2870" s="2">
        <v>6</v>
      </c>
    </row>
    <row r="2871" spans="1:2">
      <c r="A2871" s="2" t="s">
        <v>4126</v>
      </c>
      <c r="B2871" s="2">
        <v>5.8</v>
      </c>
    </row>
    <row r="2872" spans="1:2">
      <c r="A2872" s="5" t="s">
        <v>7913</v>
      </c>
      <c r="B2872" s="5">
        <v>6.8</v>
      </c>
    </row>
    <row r="2873" spans="1:2">
      <c r="A2873" s="5" t="s">
        <v>6718</v>
      </c>
      <c r="B2873" s="5">
        <v>6.9</v>
      </c>
    </row>
    <row r="2874" spans="1:2">
      <c r="A2874" s="5" t="s">
        <v>6718</v>
      </c>
      <c r="B2874" s="5">
        <v>6.6</v>
      </c>
    </row>
    <row r="2875" spans="1:2">
      <c r="A2875" s="2" t="s">
        <v>6718</v>
      </c>
      <c r="B2875" s="2">
        <v>5.9</v>
      </c>
    </row>
    <row r="2876" spans="1:2">
      <c r="A2876" s="5" t="s">
        <v>6718</v>
      </c>
      <c r="B2876" s="5">
        <v>5.4</v>
      </c>
    </row>
    <row r="2877" spans="1:2">
      <c r="A2877" s="2" t="s">
        <v>6718</v>
      </c>
      <c r="B2877" s="2">
        <v>4.9000000000000004</v>
      </c>
    </row>
    <row r="2878" spans="1:2">
      <c r="A2878" s="5" t="s">
        <v>16241</v>
      </c>
      <c r="B2878" s="5">
        <v>4.5999999999999996</v>
      </c>
    </row>
    <row r="2879" spans="1:2">
      <c r="A2879" s="2" t="s">
        <v>913</v>
      </c>
      <c r="B2879" s="2">
        <v>8.1</v>
      </c>
    </row>
    <row r="2880" spans="1:2">
      <c r="A2880" s="2" t="s">
        <v>913</v>
      </c>
      <c r="B2880" s="2">
        <v>8.1</v>
      </c>
    </row>
    <row r="2881" spans="1:2">
      <c r="A2881" s="2" t="s">
        <v>913</v>
      </c>
      <c r="B2881" s="2">
        <v>7.7</v>
      </c>
    </row>
    <row r="2882" spans="1:2">
      <c r="A2882" s="5" t="s">
        <v>913</v>
      </c>
      <c r="B2882" s="5">
        <v>7.6</v>
      </c>
    </row>
    <row r="2883" spans="1:2">
      <c r="A2883" s="5" t="s">
        <v>913</v>
      </c>
      <c r="B2883" s="5">
        <v>7.6</v>
      </c>
    </row>
    <row r="2884" spans="1:2">
      <c r="A2884" s="5" t="s">
        <v>913</v>
      </c>
      <c r="B2884" s="5">
        <v>7.4</v>
      </c>
    </row>
    <row r="2885" spans="1:2">
      <c r="A2885" s="2" t="s">
        <v>913</v>
      </c>
      <c r="B2885" s="2">
        <v>6.8</v>
      </c>
    </row>
    <row r="2886" spans="1:2">
      <c r="A2886" s="5" t="s">
        <v>913</v>
      </c>
      <c r="B2886" s="5">
        <v>6.7</v>
      </c>
    </row>
    <row r="2887" spans="1:2">
      <c r="A2887" s="2" t="s">
        <v>913</v>
      </c>
      <c r="B2887" s="2">
        <v>5.9</v>
      </c>
    </row>
    <row r="2888" spans="1:2">
      <c r="A2888" s="2" t="s">
        <v>913</v>
      </c>
      <c r="B2888" s="2">
        <v>5.7</v>
      </c>
    </row>
    <row r="2889" spans="1:2">
      <c r="A2889" s="5" t="s">
        <v>913</v>
      </c>
      <c r="B2889" s="5">
        <v>5.6</v>
      </c>
    </row>
    <row r="2890" spans="1:2">
      <c r="A2890" s="5" t="s">
        <v>12216</v>
      </c>
      <c r="B2890" s="5">
        <v>6.1</v>
      </c>
    </row>
    <row r="2891" spans="1:2">
      <c r="A2891" s="2" t="s">
        <v>7155</v>
      </c>
      <c r="B2891" s="2">
        <v>6.9</v>
      </c>
    </row>
    <row r="2892" spans="1:2">
      <c r="A2892" s="2" t="s">
        <v>7155</v>
      </c>
      <c r="B2892" s="2">
        <v>6</v>
      </c>
    </row>
    <row r="2893" spans="1:2">
      <c r="A2893" s="5" t="s">
        <v>7155</v>
      </c>
      <c r="B2893" s="5">
        <v>5.0999999999999996</v>
      </c>
    </row>
    <row r="2894" spans="1:2">
      <c r="A2894" s="5" t="s">
        <v>7155</v>
      </c>
      <c r="B2894" s="5">
        <v>4.9000000000000004</v>
      </c>
    </row>
    <row r="2895" spans="1:2">
      <c r="A2895" s="5" t="s">
        <v>15686</v>
      </c>
      <c r="B2895" s="5">
        <v>5.0999999999999996</v>
      </c>
    </row>
    <row r="2896" spans="1:2">
      <c r="A2896" s="2" t="s">
        <v>4389</v>
      </c>
      <c r="B2896" s="2">
        <v>7.3</v>
      </c>
    </row>
    <row r="2897" spans="1:2">
      <c r="A2897" s="5" t="s">
        <v>4389</v>
      </c>
      <c r="B2897" s="5">
        <v>6.8</v>
      </c>
    </row>
    <row r="2898" spans="1:2">
      <c r="A2898" s="5" t="s">
        <v>4389</v>
      </c>
      <c r="B2898" s="5">
        <v>6.3</v>
      </c>
    </row>
    <row r="2899" spans="1:2">
      <c r="A2899" s="5" t="s">
        <v>9664</v>
      </c>
      <c r="B2899" s="5">
        <v>6.5</v>
      </c>
    </row>
    <row r="2900" spans="1:2">
      <c r="A2900" s="5" t="s">
        <v>13191</v>
      </c>
      <c r="B2900" s="5">
        <v>5.9</v>
      </c>
    </row>
    <row r="2901" spans="1:2">
      <c r="A2901" s="5" t="s">
        <v>16083</v>
      </c>
      <c r="B2901" s="5">
        <v>4.7</v>
      </c>
    </row>
    <row r="2902" spans="1:2">
      <c r="A2902" s="2" t="s">
        <v>9986</v>
      </c>
      <c r="B2902" s="2">
        <v>6.5</v>
      </c>
    </row>
    <row r="2903" spans="1:2">
      <c r="A2903" s="2" t="s">
        <v>51</v>
      </c>
      <c r="B2903" s="2">
        <v>7.2</v>
      </c>
    </row>
    <row r="2904" spans="1:2">
      <c r="A2904" s="5" t="s">
        <v>7847</v>
      </c>
      <c r="B2904" s="5">
        <v>6.8</v>
      </c>
    </row>
    <row r="2905" spans="1:2">
      <c r="A2905" s="5" t="s">
        <v>14607</v>
      </c>
      <c r="B2905" s="5">
        <v>5.5</v>
      </c>
    </row>
    <row r="2906" spans="1:2">
      <c r="A2906" s="5" t="s">
        <v>14607</v>
      </c>
      <c r="B2906" s="5">
        <v>4.8</v>
      </c>
    </row>
    <row r="2907" spans="1:2">
      <c r="A2907" s="2" t="s">
        <v>13613</v>
      </c>
      <c r="B2907" s="2">
        <v>5.8</v>
      </c>
    </row>
    <row r="2908" spans="1:2">
      <c r="A2908" s="2" t="s">
        <v>13613</v>
      </c>
      <c r="B2908" s="2">
        <v>5.3</v>
      </c>
    </row>
    <row r="2909" spans="1:2">
      <c r="A2909" s="2" t="s">
        <v>13613</v>
      </c>
      <c r="B2909" s="2">
        <v>2.1</v>
      </c>
    </row>
    <row r="2910" spans="1:2">
      <c r="A2910" s="2" t="s">
        <v>11188</v>
      </c>
      <c r="B2910" s="2">
        <v>6.3</v>
      </c>
    </row>
    <row r="2911" spans="1:2">
      <c r="A2911" s="5" t="s">
        <v>7457</v>
      </c>
      <c r="B2911" s="5">
        <v>6.8</v>
      </c>
    </row>
    <row r="2912" spans="1:2">
      <c r="A2912" s="5" t="s">
        <v>7457</v>
      </c>
      <c r="B2912" s="5">
        <v>6.5</v>
      </c>
    </row>
    <row r="2913" spans="1:2">
      <c r="A2913" s="2" t="s">
        <v>7457</v>
      </c>
      <c r="B2913" s="2">
        <v>6.2</v>
      </c>
    </row>
    <row r="2914" spans="1:2">
      <c r="A2914" s="2" t="s">
        <v>7457</v>
      </c>
      <c r="B2914" s="2">
        <v>5.6</v>
      </c>
    </row>
    <row r="2915" spans="1:2">
      <c r="A2915" s="5" t="s">
        <v>7457</v>
      </c>
      <c r="B2915" s="5">
        <v>5.5</v>
      </c>
    </row>
    <row r="2916" spans="1:2">
      <c r="A2916" s="2" t="s">
        <v>7457</v>
      </c>
      <c r="B2916" s="2">
        <v>5.4</v>
      </c>
    </row>
    <row r="2917" spans="1:2">
      <c r="A2917" s="2" t="s">
        <v>16839</v>
      </c>
      <c r="B2917" s="2">
        <v>3.5</v>
      </c>
    </row>
    <row r="2918" spans="1:2">
      <c r="A2918" s="2" t="s">
        <v>10599</v>
      </c>
      <c r="B2918" s="2">
        <v>6.4</v>
      </c>
    </row>
    <row r="2919" spans="1:2">
      <c r="A2919" s="5" t="s">
        <v>1997</v>
      </c>
      <c r="B2919" s="5">
        <v>7.8</v>
      </c>
    </row>
    <row r="2920" spans="1:2">
      <c r="A2920" s="2" t="s">
        <v>1997</v>
      </c>
      <c r="B2920" s="2">
        <v>7</v>
      </c>
    </row>
    <row r="2921" spans="1:2">
      <c r="A2921" s="5" t="s">
        <v>1997</v>
      </c>
      <c r="B2921" s="5">
        <v>6.7</v>
      </c>
    </row>
    <row r="2922" spans="1:2">
      <c r="A2922" s="5" t="s">
        <v>1997</v>
      </c>
      <c r="B2922" s="5">
        <v>6.5</v>
      </c>
    </row>
    <row r="2923" spans="1:2">
      <c r="A2923" s="5" t="s">
        <v>1997</v>
      </c>
      <c r="B2923" s="5">
        <v>6.2</v>
      </c>
    </row>
    <row r="2924" spans="1:2">
      <c r="A2924" s="2" t="s">
        <v>2688</v>
      </c>
      <c r="B2924" s="2">
        <v>7.6</v>
      </c>
    </row>
    <row r="2925" spans="1:2">
      <c r="A2925" s="5" t="s">
        <v>2688</v>
      </c>
      <c r="B2925" s="5">
        <v>7.3</v>
      </c>
    </row>
    <row r="2926" spans="1:2">
      <c r="A2926" s="5" t="s">
        <v>2688</v>
      </c>
      <c r="B2926" s="5">
        <v>7.2</v>
      </c>
    </row>
    <row r="2927" spans="1:2">
      <c r="A2927" s="2" t="s">
        <v>2688</v>
      </c>
      <c r="B2927" s="2">
        <v>6.9</v>
      </c>
    </row>
    <row r="2928" spans="1:2">
      <c r="A2928" s="5" t="s">
        <v>2688</v>
      </c>
      <c r="B2928" s="5">
        <v>6.4</v>
      </c>
    </row>
    <row r="2929" spans="1:2">
      <c r="A2929" s="5" t="s">
        <v>2688</v>
      </c>
      <c r="B2929" s="5">
        <v>6.4</v>
      </c>
    </row>
    <row r="2930" spans="1:2">
      <c r="A2930" s="5" t="s">
        <v>2688</v>
      </c>
      <c r="B2930" s="5">
        <v>5.6</v>
      </c>
    </row>
    <row r="2931" spans="1:2">
      <c r="A2931" s="5" t="s">
        <v>2688</v>
      </c>
      <c r="B2931" s="5">
        <v>5.4</v>
      </c>
    </row>
    <row r="2932" spans="1:2">
      <c r="A2932" s="2" t="s">
        <v>2688</v>
      </c>
      <c r="B2932" s="2">
        <v>5.0999999999999996</v>
      </c>
    </row>
    <row r="2933" spans="1:2">
      <c r="A2933" s="5" t="s">
        <v>2688</v>
      </c>
      <c r="B2933" s="5">
        <v>4.9000000000000004</v>
      </c>
    </row>
    <row r="2934" spans="1:2">
      <c r="A2934" s="5" t="s">
        <v>2688</v>
      </c>
      <c r="B2934" s="5">
        <v>4.0999999999999996</v>
      </c>
    </row>
    <row r="2935" spans="1:2">
      <c r="A2935" s="5" t="s">
        <v>2688</v>
      </c>
      <c r="B2935" s="5">
        <v>3.6</v>
      </c>
    </row>
    <row r="2936" spans="1:2">
      <c r="A2936" s="5" t="s">
        <v>2688</v>
      </c>
      <c r="B2936" s="5">
        <v>3.5</v>
      </c>
    </row>
    <row r="2937" spans="1:2">
      <c r="A2937" s="5" t="s">
        <v>5482</v>
      </c>
      <c r="B2937" s="5">
        <v>7.1</v>
      </c>
    </row>
    <row r="2938" spans="1:2">
      <c r="A2938" s="2" t="s">
        <v>5482</v>
      </c>
      <c r="B2938" s="2">
        <v>7.1</v>
      </c>
    </row>
    <row r="2939" spans="1:2">
      <c r="A2939" s="2" t="s">
        <v>5482</v>
      </c>
      <c r="B2939" s="2">
        <v>6.3</v>
      </c>
    </row>
    <row r="2940" spans="1:2">
      <c r="A2940" s="5" t="s">
        <v>5482</v>
      </c>
      <c r="B2940" s="5">
        <v>6.2</v>
      </c>
    </row>
    <row r="2941" spans="1:2">
      <c r="A2941" s="2" t="s">
        <v>5482</v>
      </c>
      <c r="B2941" s="2">
        <v>5.8</v>
      </c>
    </row>
    <row r="2942" spans="1:2">
      <c r="A2942" s="5" t="s">
        <v>5482</v>
      </c>
      <c r="B2942" s="5">
        <v>5.6</v>
      </c>
    </row>
    <row r="2943" spans="1:2">
      <c r="A2943" s="2" t="s">
        <v>1990</v>
      </c>
      <c r="B2943" s="2">
        <v>7.8</v>
      </c>
    </row>
    <row r="2944" spans="1:2">
      <c r="A2944" s="5" t="s">
        <v>6061</v>
      </c>
      <c r="B2944" s="5">
        <v>7</v>
      </c>
    </row>
    <row r="2945" spans="1:2">
      <c r="A2945" s="5" t="s">
        <v>4953</v>
      </c>
      <c r="B2945" s="5">
        <v>7.2</v>
      </c>
    </row>
    <row r="2946" spans="1:2">
      <c r="A2946" s="5" t="s">
        <v>6678</v>
      </c>
      <c r="B2946" s="5">
        <v>7</v>
      </c>
    </row>
    <row r="2947" spans="1:2">
      <c r="A2947" s="2" t="s">
        <v>1290</v>
      </c>
      <c r="B2947" s="2">
        <v>8</v>
      </c>
    </row>
    <row r="2948" spans="1:2">
      <c r="A2948" s="5" t="s">
        <v>1290</v>
      </c>
      <c r="B2948" s="5">
        <v>6.4</v>
      </c>
    </row>
    <row r="2949" spans="1:2">
      <c r="A2949" s="5" t="s">
        <v>136</v>
      </c>
      <c r="B2949" s="5">
        <v>8.8000000000000007</v>
      </c>
    </row>
    <row r="2950" spans="1:2">
      <c r="A2950" s="2" t="s">
        <v>136</v>
      </c>
      <c r="B2950" s="2">
        <v>8.5</v>
      </c>
    </row>
    <row r="2951" spans="1:2">
      <c r="A2951" s="2" t="s">
        <v>136</v>
      </c>
      <c r="B2951" s="2">
        <v>7.8</v>
      </c>
    </row>
    <row r="2952" spans="1:2">
      <c r="A2952" s="5" t="s">
        <v>136</v>
      </c>
      <c r="B2952" s="5">
        <v>7.7</v>
      </c>
    </row>
    <row r="2953" spans="1:2">
      <c r="A2953" s="5" t="s">
        <v>136</v>
      </c>
      <c r="B2953" s="5">
        <v>7.4</v>
      </c>
    </row>
    <row r="2954" spans="1:2">
      <c r="A2954" s="2" t="s">
        <v>136</v>
      </c>
      <c r="B2954" s="2">
        <v>7.4</v>
      </c>
    </row>
    <row r="2955" spans="1:2">
      <c r="A2955" s="2" t="s">
        <v>136</v>
      </c>
      <c r="B2955" s="2">
        <v>7.4</v>
      </c>
    </row>
    <row r="2956" spans="1:2">
      <c r="A2956" s="5" t="s">
        <v>136</v>
      </c>
      <c r="B2956" s="5">
        <v>7.3</v>
      </c>
    </row>
    <row r="2957" spans="1:2">
      <c r="A2957" s="5" t="s">
        <v>136</v>
      </c>
      <c r="B2957" s="5">
        <v>6.8</v>
      </c>
    </row>
    <row r="2958" spans="1:2">
      <c r="A2958" s="5" t="s">
        <v>136</v>
      </c>
      <c r="B2958" s="5">
        <v>6.6</v>
      </c>
    </row>
    <row r="2959" spans="1:2">
      <c r="A2959" s="2" t="s">
        <v>136</v>
      </c>
      <c r="B2959" s="2">
        <v>6.6</v>
      </c>
    </row>
    <row r="2960" spans="1:2">
      <c r="A2960" s="2" t="s">
        <v>136</v>
      </c>
      <c r="B2960" s="2">
        <v>6.4</v>
      </c>
    </row>
    <row r="2961" spans="1:2">
      <c r="A2961" s="2" t="s">
        <v>136</v>
      </c>
      <c r="B2961" s="2">
        <v>6.3</v>
      </c>
    </row>
    <row r="2962" spans="1:2">
      <c r="A2962" s="5" t="s">
        <v>13564</v>
      </c>
      <c r="B2962" s="5">
        <v>5.8</v>
      </c>
    </row>
    <row r="2963" spans="1:2">
      <c r="A2963" s="5" t="s">
        <v>6503</v>
      </c>
      <c r="B2963" s="5">
        <v>7</v>
      </c>
    </row>
    <row r="2964" spans="1:2">
      <c r="A2964" s="2" t="s">
        <v>6503</v>
      </c>
      <c r="B2964" s="2">
        <v>6.9</v>
      </c>
    </row>
    <row r="2965" spans="1:2">
      <c r="A2965" s="5" t="s">
        <v>6503</v>
      </c>
      <c r="B2965" s="5">
        <v>6.8</v>
      </c>
    </row>
    <row r="2966" spans="1:2">
      <c r="A2966" s="5" t="s">
        <v>6503</v>
      </c>
      <c r="B2966" s="5">
        <v>6.5</v>
      </c>
    </row>
    <row r="2967" spans="1:2">
      <c r="A2967" s="5" t="s">
        <v>6503</v>
      </c>
      <c r="B2967" s="5">
        <v>5.8</v>
      </c>
    </row>
    <row r="2968" spans="1:2">
      <c r="A2968" s="5" t="s">
        <v>11638</v>
      </c>
      <c r="B2968" s="5">
        <v>6.2</v>
      </c>
    </row>
    <row r="2969" spans="1:2">
      <c r="A2969" s="2" t="s">
        <v>6633</v>
      </c>
      <c r="B2969" s="2">
        <v>7</v>
      </c>
    </row>
    <row r="2970" spans="1:2">
      <c r="A2970" s="5" t="s">
        <v>5145</v>
      </c>
      <c r="B2970" s="5">
        <v>7.2</v>
      </c>
    </row>
    <row r="2971" spans="1:2">
      <c r="A2971" s="2" t="s">
        <v>5145</v>
      </c>
      <c r="B2971" s="2">
        <v>6.7</v>
      </c>
    </row>
    <row r="2972" spans="1:2">
      <c r="A2972" s="5" t="s">
        <v>278</v>
      </c>
      <c r="B2972" s="5">
        <v>8.5</v>
      </c>
    </row>
    <row r="2973" spans="1:2">
      <c r="A2973" s="5" t="s">
        <v>278</v>
      </c>
      <c r="B2973" s="5">
        <v>6.2</v>
      </c>
    </row>
    <row r="2974" spans="1:2">
      <c r="A2974" s="2" t="s">
        <v>8595</v>
      </c>
      <c r="B2974" s="2">
        <v>6.7</v>
      </c>
    </row>
    <row r="2975" spans="1:2">
      <c r="A2975" s="2" t="s">
        <v>8595</v>
      </c>
      <c r="B2975" s="2">
        <v>6.5</v>
      </c>
    </row>
    <row r="2976" spans="1:2">
      <c r="A2976" s="2" t="s">
        <v>16985</v>
      </c>
      <c r="B2976" s="2">
        <v>2.4</v>
      </c>
    </row>
    <row r="2977" spans="1:2">
      <c r="A2977" s="5" t="s">
        <v>1495</v>
      </c>
      <c r="B2977" s="5">
        <v>7.9</v>
      </c>
    </row>
    <row r="2978" spans="1:2">
      <c r="A2978" s="2" t="s">
        <v>1495</v>
      </c>
      <c r="B2978" s="2">
        <v>7.3</v>
      </c>
    </row>
    <row r="2979" spans="1:2">
      <c r="A2979" s="2" t="s">
        <v>1495</v>
      </c>
      <c r="B2979" s="2">
        <v>7.3</v>
      </c>
    </row>
    <row r="2980" spans="1:2">
      <c r="A2980" s="2" t="s">
        <v>1495</v>
      </c>
      <c r="B2980" s="2">
        <v>7</v>
      </c>
    </row>
    <row r="2981" spans="1:2">
      <c r="A2981" s="2" t="s">
        <v>1495</v>
      </c>
      <c r="B2981" s="2">
        <v>6.3</v>
      </c>
    </row>
    <row r="2982" spans="1:2">
      <c r="A2982" s="2" t="s">
        <v>1495</v>
      </c>
      <c r="B2982" s="2">
        <v>5.8</v>
      </c>
    </row>
    <row r="2983" spans="1:2">
      <c r="A2983" s="2" t="s">
        <v>1495</v>
      </c>
      <c r="B2983" s="2">
        <v>5.8</v>
      </c>
    </row>
    <row r="2984" spans="1:2">
      <c r="A2984" s="2" t="s">
        <v>7084</v>
      </c>
      <c r="B2984" s="2">
        <v>6.9</v>
      </c>
    </row>
    <row r="2985" spans="1:2">
      <c r="A2985" s="2" t="s">
        <v>7084</v>
      </c>
      <c r="B2985" s="2">
        <v>5.0999999999999996</v>
      </c>
    </row>
    <row r="2986" spans="1:2">
      <c r="A2986" s="5" t="s">
        <v>7084</v>
      </c>
      <c r="B2986" s="5">
        <v>3.8</v>
      </c>
    </row>
    <row r="2987" spans="1:2">
      <c r="A2987" s="2" t="s">
        <v>6195</v>
      </c>
      <c r="B2987" s="2">
        <v>7</v>
      </c>
    </row>
    <row r="2988" spans="1:2">
      <c r="A2988" s="2" t="s">
        <v>6195</v>
      </c>
      <c r="B2988" s="2">
        <v>6.5</v>
      </c>
    </row>
    <row r="2989" spans="1:2">
      <c r="A2989" s="5" t="s">
        <v>6195</v>
      </c>
      <c r="B2989" s="5">
        <v>6.5</v>
      </c>
    </row>
    <row r="2990" spans="1:2">
      <c r="A2990" s="2" t="s">
        <v>5705</v>
      </c>
      <c r="B2990" s="2">
        <v>7.1</v>
      </c>
    </row>
    <row r="2991" spans="1:2">
      <c r="A2991" s="5" t="s">
        <v>5705</v>
      </c>
      <c r="B2991" s="5">
        <v>6.5</v>
      </c>
    </row>
    <row r="2992" spans="1:2">
      <c r="A2992" s="2" t="s">
        <v>5705</v>
      </c>
      <c r="B2992" s="2">
        <v>5.9</v>
      </c>
    </row>
    <row r="2993" spans="1:2">
      <c r="A2993" s="2" t="s">
        <v>5377</v>
      </c>
      <c r="B2993" s="2">
        <v>7.1</v>
      </c>
    </row>
    <row r="2994" spans="1:2">
      <c r="A2994" s="2" t="s">
        <v>5377</v>
      </c>
      <c r="B2994" s="2">
        <v>6.9</v>
      </c>
    </row>
    <row r="2995" spans="1:2">
      <c r="A2995" s="2" t="s">
        <v>5377</v>
      </c>
      <c r="B2995" s="2">
        <v>6.9</v>
      </c>
    </row>
    <row r="2996" spans="1:2">
      <c r="A2996" s="2" t="s">
        <v>5377</v>
      </c>
      <c r="B2996" s="2">
        <v>6.4</v>
      </c>
    </row>
    <row r="2997" spans="1:2">
      <c r="A2997" s="5" t="s">
        <v>5377</v>
      </c>
      <c r="B2997" s="5">
        <v>6.4</v>
      </c>
    </row>
    <row r="2998" spans="1:2">
      <c r="A2998" s="2" t="s">
        <v>5377</v>
      </c>
      <c r="B2998" s="2">
        <v>5.8</v>
      </c>
    </row>
    <row r="2999" spans="1:2">
      <c r="A2999" s="5" t="s">
        <v>5377</v>
      </c>
      <c r="B2999" s="5">
        <v>5.5</v>
      </c>
    </row>
    <row r="3000" spans="1:2">
      <c r="A3000" s="2" t="s">
        <v>5377</v>
      </c>
      <c r="B3000" s="2">
        <v>4.5</v>
      </c>
    </row>
    <row r="3001" spans="1:2">
      <c r="A3001" s="5" t="s">
        <v>12972</v>
      </c>
      <c r="B3001" s="5">
        <v>5.9</v>
      </c>
    </row>
    <row r="3002" spans="1:2">
      <c r="A3002" s="2" t="s">
        <v>12972</v>
      </c>
      <c r="B3002" s="2">
        <v>5.0999999999999996</v>
      </c>
    </row>
    <row r="3003" spans="1:2">
      <c r="A3003" s="2" t="s">
        <v>294</v>
      </c>
      <c r="B3003" s="2">
        <v>8.5</v>
      </c>
    </row>
    <row r="3004" spans="1:2">
      <c r="A3004" s="2" t="s">
        <v>294</v>
      </c>
      <c r="B3004" s="2">
        <v>7.2</v>
      </c>
    </row>
    <row r="3005" spans="1:2">
      <c r="A3005" s="2" t="s">
        <v>294</v>
      </c>
      <c r="B3005" s="2">
        <v>6.9</v>
      </c>
    </row>
    <row r="3006" spans="1:2">
      <c r="A3006" s="2" t="s">
        <v>294</v>
      </c>
      <c r="B3006" s="2">
        <v>6.7</v>
      </c>
    </row>
    <row r="3007" spans="1:2">
      <c r="A3007" s="5" t="s">
        <v>1153</v>
      </c>
      <c r="B3007" s="5">
        <v>8</v>
      </c>
    </row>
    <row r="3008" spans="1:2">
      <c r="A3008" s="5" t="s">
        <v>1153</v>
      </c>
      <c r="B3008" s="5">
        <v>7.1</v>
      </c>
    </row>
    <row r="3009" spans="1:2">
      <c r="A3009" s="2" t="s">
        <v>1153</v>
      </c>
      <c r="B3009" s="2">
        <v>7.1</v>
      </c>
    </row>
    <row r="3010" spans="1:2">
      <c r="A3010" s="5" t="s">
        <v>336</v>
      </c>
      <c r="B3010" s="5">
        <v>8.5</v>
      </c>
    </row>
    <row r="3011" spans="1:2">
      <c r="A3011" s="5" t="s">
        <v>630</v>
      </c>
      <c r="B3011" s="5">
        <v>8.1999999999999993</v>
      </c>
    </row>
    <row r="3012" spans="1:2">
      <c r="A3012" s="2" t="s">
        <v>630</v>
      </c>
      <c r="B3012" s="2">
        <v>8.1</v>
      </c>
    </row>
    <row r="3013" spans="1:2">
      <c r="A3013" s="5" t="s">
        <v>630</v>
      </c>
      <c r="B3013" s="5">
        <v>8</v>
      </c>
    </row>
    <row r="3014" spans="1:2">
      <c r="A3014" s="5" t="s">
        <v>630</v>
      </c>
      <c r="B3014" s="5">
        <v>7.7</v>
      </c>
    </row>
    <row r="3015" spans="1:2">
      <c r="A3015" s="5" t="s">
        <v>630</v>
      </c>
      <c r="B3015" s="5">
        <v>7.6</v>
      </c>
    </row>
    <row r="3016" spans="1:2">
      <c r="A3016" s="5" t="s">
        <v>630</v>
      </c>
      <c r="B3016" s="5">
        <v>7</v>
      </c>
    </row>
    <row r="3017" spans="1:2">
      <c r="A3017" s="2" t="s">
        <v>630</v>
      </c>
      <c r="B3017" s="2">
        <v>6.7</v>
      </c>
    </row>
    <row r="3018" spans="1:2">
      <c r="A3018" s="2" t="s">
        <v>630</v>
      </c>
      <c r="B3018" s="2">
        <v>6.6</v>
      </c>
    </row>
    <row r="3019" spans="1:2">
      <c r="A3019" s="2" t="s">
        <v>630</v>
      </c>
      <c r="B3019" s="2">
        <v>6.6</v>
      </c>
    </row>
    <row r="3020" spans="1:2">
      <c r="A3020" s="2" t="s">
        <v>630</v>
      </c>
      <c r="B3020" s="2">
        <v>6.2</v>
      </c>
    </row>
    <row r="3021" spans="1:2">
      <c r="A3021" s="5" t="s">
        <v>630</v>
      </c>
      <c r="B3021" s="5">
        <v>6.1</v>
      </c>
    </row>
    <row r="3022" spans="1:2">
      <c r="A3022" s="5" t="s">
        <v>630</v>
      </c>
      <c r="B3022" s="5">
        <v>6</v>
      </c>
    </row>
    <row r="3023" spans="1:2">
      <c r="A3023" s="5" t="s">
        <v>630</v>
      </c>
      <c r="B3023" s="5">
        <v>5.3</v>
      </c>
    </row>
    <row r="3024" spans="1:2">
      <c r="A3024" s="2" t="s">
        <v>2280</v>
      </c>
      <c r="B3024" s="2">
        <v>7.7</v>
      </c>
    </row>
    <row r="3025" spans="1:2">
      <c r="A3025" s="2" t="s">
        <v>2280</v>
      </c>
      <c r="B3025" s="2">
        <v>6.3</v>
      </c>
    </row>
    <row r="3026" spans="1:2">
      <c r="A3026" s="2" t="s">
        <v>9137</v>
      </c>
      <c r="B3026" s="2">
        <v>6.6</v>
      </c>
    </row>
    <row r="3027" spans="1:2">
      <c r="A3027" s="5" t="s">
        <v>9137</v>
      </c>
      <c r="B3027" s="5">
        <v>6.3</v>
      </c>
    </row>
    <row r="3028" spans="1:2">
      <c r="A3028" s="2" t="s">
        <v>9137</v>
      </c>
      <c r="B3028" s="2">
        <v>5.4</v>
      </c>
    </row>
    <row r="3029" spans="1:2">
      <c r="A3029" s="5" t="s">
        <v>9137</v>
      </c>
      <c r="B3029" s="5">
        <v>5.3</v>
      </c>
    </row>
    <row r="3030" spans="1:2">
      <c r="A3030" s="5" t="s">
        <v>5807</v>
      </c>
      <c r="B3030" s="5">
        <v>7.1</v>
      </c>
    </row>
    <row r="3031" spans="1:2">
      <c r="A3031" s="5" t="s">
        <v>5807</v>
      </c>
      <c r="B3031" s="5">
        <v>5.6</v>
      </c>
    </row>
    <row r="3032" spans="1:2">
      <c r="A3032" s="5" t="s">
        <v>5807</v>
      </c>
      <c r="B3032" s="5">
        <v>3.8</v>
      </c>
    </row>
    <row r="3033" spans="1:2">
      <c r="A3033" s="5" t="s">
        <v>10962</v>
      </c>
      <c r="B3033" s="5">
        <v>6.3</v>
      </c>
    </row>
    <row r="3034" spans="1:2">
      <c r="A3034" s="2" t="s">
        <v>10962</v>
      </c>
      <c r="B3034" s="2">
        <v>5.8</v>
      </c>
    </row>
    <row r="3035" spans="1:2">
      <c r="A3035" s="5" t="s">
        <v>10962</v>
      </c>
      <c r="B3035" s="5">
        <v>5.3</v>
      </c>
    </row>
    <row r="3036" spans="1:2">
      <c r="A3036" s="5" t="s">
        <v>10962</v>
      </c>
      <c r="B3036" s="5">
        <v>4.5999999999999996</v>
      </c>
    </row>
    <row r="3037" spans="1:2">
      <c r="A3037" s="5" t="s">
        <v>10983</v>
      </c>
      <c r="B3037" s="5">
        <v>6.3</v>
      </c>
    </row>
    <row r="3038" spans="1:2">
      <c r="A3038" s="2" t="s">
        <v>9853</v>
      </c>
      <c r="B3038" s="2">
        <v>6.5</v>
      </c>
    </row>
    <row r="3039" spans="1:2">
      <c r="A3039" s="5" t="s">
        <v>14641</v>
      </c>
      <c r="B3039" s="5">
        <v>5.5</v>
      </c>
    </row>
    <row r="3040" spans="1:2">
      <c r="A3040" s="2" t="s">
        <v>2292</v>
      </c>
      <c r="B3040" s="2">
        <v>7.7</v>
      </c>
    </row>
    <row r="3041" spans="1:2">
      <c r="A3041" s="5" t="s">
        <v>2292</v>
      </c>
      <c r="B3041" s="5">
        <v>6.7</v>
      </c>
    </row>
    <row r="3042" spans="1:2">
      <c r="A3042" s="2" t="s">
        <v>2292</v>
      </c>
      <c r="B3042" s="2">
        <v>6.1</v>
      </c>
    </row>
    <row r="3043" spans="1:2">
      <c r="A3043" s="2" t="s">
        <v>16066</v>
      </c>
      <c r="B3043" s="2">
        <v>4.8</v>
      </c>
    </row>
    <row r="3044" spans="1:2">
      <c r="A3044" s="2" t="s">
        <v>11808</v>
      </c>
      <c r="B3044" s="2">
        <v>6.1</v>
      </c>
    </row>
    <row r="3045" spans="1:2">
      <c r="A3045" s="2" t="s">
        <v>11464</v>
      </c>
      <c r="B3045" s="2">
        <v>6.2</v>
      </c>
    </row>
    <row r="3046" spans="1:2">
      <c r="A3046" s="5" t="s">
        <v>2629</v>
      </c>
      <c r="B3046" s="5">
        <v>7.6</v>
      </c>
    </row>
    <row r="3047" spans="1:2">
      <c r="A3047" s="2" t="s">
        <v>2629</v>
      </c>
      <c r="B3047" s="2">
        <v>6</v>
      </c>
    </row>
    <row r="3048" spans="1:2">
      <c r="A3048" s="5" t="s">
        <v>2629</v>
      </c>
      <c r="B3048" s="5">
        <v>6</v>
      </c>
    </row>
    <row r="3049" spans="1:2">
      <c r="A3049" s="5" t="s">
        <v>11776</v>
      </c>
      <c r="B3049" s="5">
        <v>6.2</v>
      </c>
    </row>
    <row r="3050" spans="1:2">
      <c r="A3050" s="2" t="s">
        <v>5657</v>
      </c>
      <c r="B3050" s="2">
        <v>7.1</v>
      </c>
    </row>
    <row r="3051" spans="1:2">
      <c r="A3051" s="5" t="s">
        <v>5032</v>
      </c>
      <c r="B3051" s="5">
        <v>7.2</v>
      </c>
    </row>
    <row r="3052" spans="1:2">
      <c r="A3052" s="2" t="s">
        <v>5032</v>
      </c>
      <c r="B3052" s="2">
        <v>6.3</v>
      </c>
    </row>
    <row r="3053" spans="1:2">
      <c r="A3053" s="5" t="s">
        <v>5032</v>
      </c>
      <c r="B3053" s="5">
        <v>6</v>
      </c>
    </row>
    <row r="3054" spans="1:2">
      <c r="A3054" s="2" t="s">
        <v>12261</v>
      </c>
      <c r="B3054" s="2">
        <v>6.1</v>
      </c>
    </row>
    <row r="3055" spans="1:2">
      <c r="A3055" s="2" t="s">
        <v>12166</v>
      </c>
      <c r="B3055" s="2">
        <v>6.1</v>
      </c>
    </row>
    <row r="3056" spans="1:2">
      <c r="A3056" s="5" t="s">
        <v>2232</v>
      </c>
      <c r="B3056" s="5">
        <v>7.7</v>
      </c>
    </row>
    <row r="3057" spans="1:2">
      <c r="A3057" s="5" t="s">
        <v>2232</v>
      </c>
      <c r="B3057" s="5">
        <v>7.5</v>
      </c>
    </row>
    <row r="3058" spans="1:2">
      <c r="A3058" s="5" t="s">
        <v>5345</v>
      </c>
      <c r="B3058" s="5">
        <v>7.2</v>
      </c>
    </row>
    <row r="3059" spans="1:2">
      <c r="A3059" s="2" t="s">
        <v>11655</v>
      </c>
      <c r="B3059" s="2">
        <v>6.2</v>
      </c>
    </row>
    <row r="3060" spans="1:2">
      <c r="A3060" s="2" t="s">
        <v>11655</v>
      </c>
      <c r="B3060" s="2">
        <v>5.7</v>
      </c>
    </row>
    <row r="3061" spans="1:2">
      <c r="A3061" s="2" t="s">
        <v>1706</v>
      </c>
      <c r="B3061" s="2">
        <v>5.4</v>
      </c>
    </row>
    <row r="3062" spans="1:2">
      <c r="A3062" s="2" t="s">
        <v>16134</v>
      </c>
      <c r="B3062" s="2">
        <v>4.7</v>
      </c>
    </row>
    <row r="3063" spans="1:2">
      <c r="A3063" s="2" t="s">
        <v>13934</v>
      </c>
      <c r="B3063" s="2">
        <v>5.7</v>
      </c>
    </row>
    <row r="3064" spans="1:2">
      <c r="A3064" s="2" t="s">
        <v>13934</v>
      </c>
      <c r="B3064" s="2">
        <v>5.7</v>
      </c>
    </row>
    <row r="3065" spans="1:2">
      <c r="A3065" s="5" t="s">
        <v>7246</v>
      </c>
      <c r="B3065" s="5">
        <v>6.9</v>
      </c>
    </row>
    <row r="3066" spans="1:2">
      <c r="A3066" s="2" t="s">
        <v>7853</v>
      </c>
      <c r="B3066" s="2">
        <v>6.8</v>
      </c>
    </row>
    <row r="3067" spans="1:2">
      <c r="A3067" s="5" t="s">
        <v>11917</v>
      </c>
      <c r="B3067" s="5">
        <v>6.1</v>
      </c>
    </row>
    <row r="3068" spans="1:2">
      <c r="A3068" s="2" t="s">
        <v>16153</v>
      </c>
      <c r="B3068" s="2">
        <v>4.7</v>
      </c>
    </row>
    <row r="3069" spans="1:2">
      <c r="A3069" s="2" t="s">
        <v>412</v>
      </c>
      <c r="B3069" s="2">
        <v>8.4</v>
      </c>
    </row>
    <row r="3070" spans="1:2">
      <c r="A3070" s="2" t="s">
        <v>412</v>
      </c>
      <c r="B3070" s="2">
        <v>7.8</v>
      </c>
    </row>
    <row r="3071" spans="1:2">
      <c r="A3071" s="2" t="s">
        <v>412</v>
      </c>
      <c r="B3071" s="2">
        <v>7.8</v>
      </c>
    </row>
    <row r="3072" spans="1:2">
      <c r="A3072" s="5" t="s">
        <v>412</v>
      </c>
      <c r="B3072" s="5">
        <v>7.7</v>
      </c>
    </row>
    <row r="3073" spans="1:2">
      <c r="A3073" s="2" t="s">
        <v>412</v>
      </c>
      <c r="B3073" s="2">
        <v>7.3</v>
      </c>
    </row>
    <row r="3074" spans="1:2">
      <c r="A3074" s="5" t="s">
        <v>412</v>
      </c>
      <c r="B3074" s="5">
        <v>7.1</v>
      </c>
    </row>
    <row r="3075" spans="1:2">
      <c r="A3075" s="2" t="s">
        <v>412</v>
      </c>
      <c r="B3075" s="2">
        <v>7.1</v>
      </c>
    </row>
    <row r="3076" spans="1:2">
      <c r="A3076" s="5" t="s">
        <v>412</v>
      </c>
      <c r="B3076" s="5">
        <v>6.8</v>
      </c>
    </row>
    <row r="3077" spans="1:2">
      <c r="A3077" s="2" t="s">
        <v>14303</v>
      </c>
      <c r="B3077" s="2">
        <v>5.6</v>
      </c>
    </row>
    <row r="3078" spans="1:2">
      <c r="A3078" s="5" t="s">
        <v>7836</v>
      </c>
      <c r="B3078" s="5">
        <v>6.8</v>
      </c>
    </row>
    <row r="3079" spans="1:2">
      <c r="A3079" s="2" t="s">
        <v>2027</v>
      </c>
      <c r="B3079" s="2">
        <v>7.8</v>
      </c>
    </row>
    <row r="3080" spans="1:2">
      <c r="A3080" s="2" t="s">
        <v>2027</v>
      </c>
      <c r="B3080" s="2">
        <v>7.6</v>
      </c>
    </row>
    <row r="3081" spans="1:2">
      <c r="A3081" s="2" t="s">
        <v>2027</v>
      </c>
      <c r="B3081" s="2">
        <v>7.5</v>
      </c>
    </row>
    <row r="3082" spans="1:2">
      <c r="A3082" s="5" t="s">
        <v>2027</v>
      </c>
      <c r="B3082" s="5">
        <v>7.3</v>
      </c>
    </row>
    <row r="3083" spans="1:2">
      <c r="A3083" s="2" t="s">
        <v>2027</v>
      </c>
      <c r="B3083" s="2">
        <v>7.3</v>
      </c>
    </row>
    <row r="3084" spans="1:2">
      <c r="A3084" s="2" t="s">
        <v>2027</v>
      </c>
      <c r="B3084" s="2">
        <v>6.6</v>
      </c>
    </row>
    <row r="3085" spans="1:2">
      <c r="A3085" s="2" t="s">
        <v>2027</v>
      </c>
      <c r="B3085" s="2">
        <v>6.5</v>
      </c>
    </row>
    <row r="3086" spans="1:2">
      <c r="A3086" s="5" t="s">
        <v>2027</v>
      </c>
      <c r="B3086" s="5">
        <v>6.4</v>
      </c>
    </row>
    <row r="3087" spans="1:2">
      <c r="A3087" s="2" t="s">
        <v>2027</v>
      </c>
      <c r="B3087" s="2">
        <v>6.4</v>
      </c>
    </row>
    <row r="3088" spans="1:2">
      <c r="A3088" s="5" t="s">
        <v>2027</v>
      </c>
      <c r="B3088" s="5">
        <v>6.4</v>
      </c>
    </row>
    <row r="3089" spans="1:2">
      <c r="A3089" s="2" t="s">
        <v>2027</v>
      </c>
      <c r="B3089" s="2">
        <v>6.2</v>
      </c>
    </row>
    <row r="3090" spans="1:2">
      <c r="A3090" s="2" t="s">
        <v>2027</v>
      </c>
      <c r="B3090" s="2">
        <v>6.2</v>
      </c>
    </row>
    <row r="3091" spans="1:2">
      <c r="A3091" s="2" t="s">
        <v>16565</v>
      </c>
      <c r="B3091" s="2">
        <v>4.0999999999999996</v>
      </c>
    </row>
    <row r="3092" spans="1:2">
      <c r="A3092" s="2" t="s">
        <v>14279</v>
      </c>
      <c r="B3092" s="2">
        <v>5.6</v>
      </c>
    </row>
    <row r="3093" spans="1:2">
      <c r="A3093" s="2" t="s">
        <v>14279</v>
      </c>
      <c r="B3093" s="2">
        <v>5.5</v>
      </c>
    </row>
    <row r="3094" spans="1:2">
      <c r="A3094" s="2" t="s">
        <v>14279</v>
      </c>
      <c r="B3094" s="2">
        <v>5.4</v>
      </c>
    </row>
    <row r="3095" spans="1:2">
      <c r="A3095" s="5" t="s">
        <v>14279</v>
      </c>
      <c r="B3095" s="5">
        <v>5.3</v>
      </c>
    </row>
    <row r="3096" spans="1:2">
      <c r="A3096" s="2" t="s">
        <v>16221</v>
      </c>
      <c r="B3096" s="2">
        <v>4.5999999999999996</v>
      </c>
    </row>
    <row r="3097" spans="1:2">
      <c r="A3097" s="5" t="s">
        <v>5417</v>
      </c>
      <c r="B3097" s="5">
        <v>7.1</v>
      </c>
    </row>
    <row r="3098" spans="1:2">
      <c r="A3098" s="5" t="s">
        <v>6957</v>
      </c>
      <c r="B3098" s="5">
        <v>6.9</v>
      </c>
    </row>
    <row r="3099" spans="1:2">
      <c r="A3099" s="5" t="s">
        <v>13929</v>
      </c>
      <c r="B3099" s="5">
        <v>5.7</v>
      </c>
    </row>
    <row r="3100" spans="1:2">
      <c r="A3100" s="5" t="s">
        <v>4538</v>
      </c>
      <c r="B3100" s="5">
        <v>7.3</v>
      </c>
    </row>
    <row r="3101" spans="1:2">
      <c r="A3101" s="5" t="s">
        <v>4538</v>
      </c>
      <c r="B3101" s="5">
        <v>7</v>
      </c>
    </row>
    <row r="3102" spans="1:2">
      <c r="A3102" s="2" t="s">
        <v>4538</v>
      </c>
      <c r="B3102" s="2">
        <v>6.8</v>
      </c>
    </row>
    <row r="3103" spans="1:2">
      <c r="A3103" s="5" t="s">
        <v>7860</v>
      </c>
      <c r="B3103" s="5">
        <v>6.8</v>
      </c>
    </row>
    <row r="3104" spans="1:2">
      <c r="A3104" s="5" t="s">
        <v>7860</v>
      </c>
      <c r="B3104" s="5">
        <v>6.7</v>
      </c>
    </row>
    <row r="3105" spans="1:2">
      <c r="A3105" s="5" t="s">
        <v>7860</v>
      </c>
      <c r="B3105" s="5">
        <v>6.2</v>
      </c>
    </row>
    <row r="3106" spans="1:2">
      <c r="A3106" s="5" t="s">
        <v>7860</v>
      </c>
      <c r="B3106" s="5">
        <v>5.5</v>
      </c>
    </row>
    <row r="3107" spans="1:2">
      <c r="A3107" s="5" t="s">
        <v>7860</v>
      </c>
      <c r="B3107" s="5">
        <v>5.5</v>
      </c>
    </row>
    <row r="3108" spans="1:2">
      <c r="A3108" s="2" t="s">
        <v>9670</v>
      </c>
      <c r="B3108" s="2">
        <v>6.5</v>
      </c>
    </row>
    <row r="3109" spans="1:2">
      <c r="A3109" s="5" t="s">
        <v>2456</v>
      </c>
      <c r="B3109" s="5">
        <v>7.7</v>
      </c>
    </row>
    <row r="3110" spans="1:2">
      <c r="A3110" s="2" t="s">
        <v>2456</v>
      </c>
      <c r="B3110" s="2">
        <v>6.9</v>
      </c>
    </row>
    <row r="3111" spans="1:2">
      <c r="A3111" s="5" t="s">
        <v>2456</v>
      </c>
      <c r="B3111" s="5">
        <v>6.8</v>
      </c>
    </row>
    <row r="3112" spans="1:2">
      <c r="A3112" s="5" t="s">
        <v>2456</v>
      </c>
      <c r="B3112" s="5">
        <v>6.5</v>
      </c>
    </row>
    <row r="3113" spans="1:2">
      <c r="A3113" s="2" t="s">
        <v>2456</v>
      </c>
      <c r="B3113" s="2">
        <v>6.3</v>
      </c>
    </row>
    <row r="3114" spans="1:2">
      <c r="A3114" s="2" t="s">
        <v>14323</v>
      </c>
      <c r="B3114" s="2">
        <v>5.6</v>
      </c>
    </row>
    <row r="3115" spans="1:2">
      <c r="A3115" s="2" t="s">
        <v>16697</v>
      </c>
      <c r="B3115" s="2">
        <v>3.9</v>
      </c>
    </row>
    <row r="3116" spans="1:2">
      <c r="A3116" s="2" t="s">
        <v>9630</v>
      </c>
      <c r="B3116" s="2">
        <v>6.5</v>
      </c>
    </row>
    <row r="3117" spans="1:2">
      <c r="A3117" s="2" t="s">
        <v>13733</v>
      </c>
      <c r="B3117" s="2">
        <v>5.7</v>
      </c>
    </row>
    <row r="3118" spans="1:2">
      <c r="A3118" s="2" t="s">
        <v>13733</v>
      </c>
      <c r="B3118" s="2">
        <v>5.2</v>
      </c>
    </row>
    <row r="3119" spans="1:2">
      <c r="A3119" s="2" t="s">
        <v>9483</v>
      </c>
      <c r="B3119" s="2">
        <v>6.5</v>
      </c>
    </row>
    <row r="3120" spans="1:2">
      <c r="A3120" s="5" t="s">
        <v>9360</v>
      </c>
      <c r="B3120" s="5">
        <v>6.6</v>
      </c>
    </row>
    <row r="3121" spans="1:2">
      <c r="A3121" s="2" t="s">
        <v>9753</v>
      </c>
      <c r="B3121" s="2">
        <v>6.5</v>
      </c>
    </row>
    <row r="3122" spans="1:2">
      <c r="A3122" s="5" t="s">
        <v>9753</v>
      </c>
      <c r="B3122" s="5">
        <v>6.3</v>
      </c>
    </row>
    <row r="3123" spans="1:2">
      <c r="A3123" s="5" t="s">
        <v>9753</v>
      </c>
      <c r="B3123" s="5">
        <v>6.1</v>
      </c>
    </row>
    <row r="3124" spans="1:2">
      <c r="A3124" s="5" t="s">
        <v>9753</v>
      </c>
      <c r="B3124" s="5">
        <v>5.6</v>
      </c>
    </row>
    <row r="3125" spans="1:2">
      <c r="A3125" s="5" t="s">
        <v>5720</v>
      </c>
      <c r="B3125" s="5">
        <v>7.1</v>
      </c>
    </row>
    <row r="3126" spans="1:2">
      <c r="A3126" s="2" t="s">
        <v>5720</v>
      </c>
      <c r="B3126" s="2">
        <v>5.9</v>
      </c>
    </row>
    <row r="3127" spans="1:2">
      <c r="A3127" s="2" t="s">
        <v>681</v>
      </c>
      <c r="B3127" s="2">
        <v>8.1999999999999993</v>
      </c>
    </row>
    <row r="3128" spans="1:2">
      <c r="A3128" s="5" t="s">
        <v>681</v>
      </c>
      <c r="B3128" s="5">
        <v>6.8</v>
      </c>
    </row>
    <row r="3129" spans="1:2">
      <c r="A3129" s="2" t="s">
        <v>4398</v>
      </c>
      <c r="B3129" s="2">
        <v>7.3</v>
      </c>
    </row>
    <row r="3130" spans="1:2">
      <c r="A3130" s="2" t="s">
        <v>4398</v>
      </c>
      <c r="B3130" s="2">
        <v>6</v>
      </c>
    </row>
    <row r="3131" spans="1:2">
      <c r="A3131" s="2" t="s">
        <v>4398</v>
      </c>
      <c r="B3131" s="2">
        <v>5.5</v>
      </c>
    </row>
    <row r="3132" spans="1:2">
      <c r="A3132" s="5" t="s">
        <v>103</v>
      </c>
      <c r="B3132" s="5">
        <v>8.9</v>
      </c>
    </row>
    <row r="3133" spans="1:2">
      <c r="A3133" s="5" t="s">
        <v>103</v>
      </c>
      <c r="B3133" s="5">
        <v>8.4</v>
      </c>
    </row>
    <row r="3134" spans="1:2">
      <c r="A3134" s="5" t="s">
        <v>103</v>
      </c>
      <c r="B3134" s="5">
        <v>8</v>
      </c>
    </row>
    <row r="3135" spans="1:2">
      <c r="A3135" s="2" t="s">
        <v>6863</v>
      </c>
      <c r="B3135" s="2">
        <v>6.9</v>
      </c>
    </row>
    <row r="3136" spans="1:2">
      <c r="A3136" s="2" t="s">
        <v>6863</v>
      </c>
      <c r="B3136" s="2">
        <v>5.7</v>
      </c>
    </row>
    <row r="3137" spans="1:2">
      <c r="A3137" s="5" t="s">
        <v>6863</v>
      </c>
      <c r="B3137" s="5">
        <v>5.6</v>
      </c>
    </row>
    <row r="3138" spans="1:2">
      <c r="A3138" s="2" t="s">
        <v>6115</v>
      </c>
      <c r="B3138" s="2">
        <v>7</v>
      </c>
    </row>
    <row r="3139" spans="1:2">
      <c r="A3139" s="2" t="s">
        <v>6115</v>
      </c>
      <c r="B3139" s="2">
        <v>6.4</v>
      </c>
    </row>
    <row r="3140" spans="1:2">
      <c r="A3140" s="5" t="s">
        <v>6115</v>
      </c>
      <c r="B3140" s="5">
        <v>6.1</v>
      </c>
    </row>
    <row r="3141" spans="1:2">
      <c r="A3141" s="5" t="s">
        <v>8558</v>
      </c>
      <c r="B3141" s="5">
        <v>6.7</v>
      </c>
    </row>
    <row r="3142" spans="1:2">
      <c r="A3142" s="2" t="s">
        <v>8558</v>
      </c>
      <c r="B3142" s="2">
        <v>6.3</v>
      </c>
    </row>
    <row r="3143" spans="1:2">
      <c r="A3143" s="5" t="s">
        <v>8558</v>
      </c>
      <c r="B3143" s="5">
        <v>6.3</v>
      </c>
    </row>
    <row r="3144" spans="1:2">
      <c r="A3144" s="2" t="s">
        <v>5587</v>
      </c>
      <c r="B3144" s="2">
        <v>7.1</v>
      </c>
    </row>
    <row r="3145" spans="1:2">
      <c r="A3145" s="5" t="s">
        <v>1891</v>
      </c>
      <c r="B3145" s="5">
        <v>7.6</v>
      </c>
    </row>
    <row r="3146" spans="1:2">
      <c r="A3146" s="5" t="s">
        <v>1891</v>
      </c>
      <c r="B3146" s="5">
        <v>7.2</v>
      </c>
    </row>
    <row r="3147" spans="1:2">
      <c r="A3147" s="5" t="s">
        <v>6690</v>
      </c>
      <c r="B3147" s="5">
        <v>7</v>
      </c>
    </row>
    <row r="3148" spans="1:2">
      <c r="A3148" s="5" t="s">
        <v>2511</v>
      </c>
      <c r="B3148" s="5">
        <v>7.7</v>
      </c>
    </row>
    <row r="3149" spans="1:2">
      <c r="A3149" s="2" t="s">
        <v>13204</v>
      </c>
      <c r="B3149" s="2">
        <v>5.9</v>
      </c>
    </row>
    <row r="3150" spans="1:2">
      <c r="A3150" s="2" t="s">
        <v>8279</v>
      </c>
      <c r="B3150" s="2">
        <v>6.7</v>
      </c>
    </row>
    <row r="3151" spans="1:2">
      <c r="A3151" s="5" t="s">
        <v>5381</v>
      </c>
      <c r="B3151" s="5">
        <v>7.1</v>
      </c>
    </row>
    <row r="3152" spans="1:2">
      <c r="A3152" s="2" t="s">
        <v>5381</v>
      </c>
      <c r="B3152" s="2">
        <v>6.6</v>
      </c>
    </row>
    <row r="3153" spans="1:2">
      <c r="A3153" s="5" t="s">
        <v>5381</v>
      </c>
      <c r="B3153" s="5">
        <v>6.4</v>
      </c>
    </row>
    <row r="3154" spans="1:2">
      <c r="A3154" s="2" t="s">
        <v>5381</v>
      </c>
      <c r="B3154" s="2">
        <v>6.3</v>
      </c>
    </row>
    <row r="3155" spans="1:2">
      <c r="A3155" s="5" t="s">
        <v>5381</v>
      </c>
      <c r="B3155" s="5">
        <v>6.3</v>
      </c>
    </row>
    <row r="3156" spans="1:2">
      <c r="A3156" s="5" t="s">
        <v>5381</v>
      </c>
      <c r="B3156" s="5">
        <v>6.2</v>
      </c>
    </row>
    <row r="3157" spans="1:2">
      <c r="A3157" s="5" t="s">
        <v>5381</v>
      </c>
      <c r="B3157" s="5">
        <v>5.9</v>
      </c>
    </row>
    <row r="3158" spans="1:2">
      <c r="A3158" s="5" t="s">
        <v>5381</v>
      </c>
      <c r="B3158" s="5">
        <v>5.8</v>
      </c>
    </row>
    <row r="3159" spans="1:2">
      <c r="A3159" s="2" t="s">
        <v>5381</v>
      </c>
      <c r="B3159" s="2">
        <v>5.6</v>
      </c>
    </row>
    <row r="3160" spans="1:2">
      <c r="A3160" s="5" t="s">
        <v>5381</v>
      </c>
      <c r="B3160" s="5">
        <v>5.4</v>
      </c>
    </row>
    <row r="3161" spans="1:2">
      <c r="A3161" s="2" t="s">
        <v>5381</v>
      </c>
      <c r="B3161" s="2">
        <v>5.4</v>
      </c>
    </row>
    <row r="3162" spans="1:2">
      <c r="A3162" s="2" t="s">
        <v>3298</v>
      </c>
      <c r="B3162" s="2">
        <v>7.5</v>
      </c>
    </row>
    <row r="3163" spans="1:2">
      <c r="A3163" s="5" t="s">
        <v>3298</v>
      </c>
      <c r="B3163" s="5">
        <v>6.9</v>
      </c>
    </row>
    <row r="3164" spans="1:2">
      <c r="A3164" s="5" t="s">
        <v>3298</v>
      </c>
      <c r="B3164" s="5">
        <v>6.5</v>
      </c>
    </row>
    <row r="3165" spans="1:2">
      <c r="A3165" s="2" t="s">
        <v>8552</v>
      </c>
      <c r="B3165" s="2">
        <v>6.7</v>
      </c>
    </row>
    <row r="3166" spans="1:2">
      <c r="A3166" s="2" t="s">
        <v>8552</v>
      </c>
      <c r="B3166" s="2">
        <v>5.5</v>
      </c>
    </row>
    <row r="3167" spans="1:2">
      <c r="A3167" s="2" t="s">
        <v>4026</v>
      </c>
      <c r="B3167" s="2">
        <v>7.4</v>
      </c>
    </row>
    <row r="3168" spans="1:2">
      <c r="A3168" s="5" t="s">
        <v>16790</v>
      </c>
      <c r="B3168" s="5">
        <v>3.6</v>
      </c>
    </row>
    <row r="3169" spans="1:2">
      <c r="A3169" s="2" t="s">
        <v>1911</v>
      </c>
      <c r="B3169" s="2">
        <v>7.8</v>
      </c>
    </row>
    <row r="3170" spans="1:2">
      <c r="A3170" s="5" t="s">
        <v>1911</v>
      </c>
      <c r="B3170" s="5">
        <v>7.1</v>
      </c>
    </row>
    <row r="3171" spans="1:2">
      <c r="A3171" s="2" t="s">
        <v>1911</v>
      </c>
      <c r="B3171" s="2">
        <v>6</v>
      </c>
    </row>
    <row r="3172" spans="1:2">
      <c r="A3172" s="2" t="s">
        <v>1911</v>
      </c>
      <c r="B3172" s="2">
        <v>5.2</v>
      </c>
    </row>
    <row r="3173" spans="1:2">
      <c r="A3173" s="2" t="s">
        <v>4491</v>
      </c>
      <c r="B3173" s="2">
        <v>7.3</v>
      </c>
    </row>
    <row r="3174" spans="1:2">
      <c r="A3174" s="2" t="s">
        <v>4491</v>
      </c>
      <c r="B3174" s="2">
        <v>7</v>
      </c>
    </row>
    <row r="3175" spans="1:2">
      <c r="A3175" s="5" t="s">
        <v>12805</v>
      </c>
      <c r="B3175" s="5">
        <v>5.9</v>
      </c>
    </row>
    <row r="3176" spans="1:2">
      <c r="A3176" s="2" t="s">
        <v>12805</v>
      </c>
      <c r="B3176" s="2">
        <v>5.4</v>
      </c>
    </row>
    <row r="3177" spans="1:2">
      <c r="A3177" s="2" t="s">
        <v>7350</v>
      </c>
      <c r="B3177" s="2">
        <v>6.8</v>
      </c>
    </row>
    <row r="3178" spans="1:2">
      <c r="A3178" s="2" t="s">
        <v>7350</v>
      </c>
      <c r="B3178" s="2">
        <v>6.7</v>
      </c>
    </row>
    <row r="3179" spans="1:2">
      <c r="A3179" s="5" t="s">
        <v>7350</v>
      </c>
      <c r="B3179" s="5">
        <v>6.6</v>
      </c>
    </row>
    <row r="3180" spans="1:2">
      <c r="A3180" s="5" t="s">
        <v>7350</v>
      </c>
      <c r="B3180" s="5">
        <v>6.3</v>
      </c>
    </row>
    <row r="3181" spans="1:2">
      <c r="A3181" s="5" t="s">
        <v>7350</v>
      </c>
      <c r="B3181" s="5">
        <v>5.7</v>
      </c>
    </row>
    <row r="3182" spans="1:2">
      <c r="A3182" s="5" t="s">
        <v>7350</v>
      </c>
      <c r="B3182" s="5">
        <v>5.5</v>
      </c>
    </row>
    <row r="3183" spans="1:2">
      <c r="A3183" s="2" t="s">
        <v>7350</v>
      </c>
      <c r="B3183" s="2">
        <v>5</v>
      </c>
    </row>
    <row r="3184" spans="1:2">
      <c r="A3184" s="5" t="s">
        <v>7608</v>
      </c>
      <c r="B3184" s="5">
        <v>6.8</v>
      </c>
    </row>
    <row r="3185" spans="1:2">
      <c r="A3185" s="5" t="s">
        <v>7608</v>
      </c>
      <c r="B3185" s="5">
        <v>6</v>
      </c>
    </row>
    <row r="3186" spans="1:2">
      <c r="A3186" s="5" t="s">
        <v>7608</v>
      </c>
      <c r="B3186" s="5">
        <v>4.9000000000000004</v>
      </c>
    </row>
    <row r="3187" spans="1:2">
      <c r="A3187" s="2" t="s">
        <v>7608</v>
      </c>
      <c r="B3187" s="2">
        <v>4.8</v>
      </c>
    </row>
    <row r="3188" spans="1:2">
      <c r="A3188" s="2" t="s">
        <v>10870</v>
      </c>
      <c r="B3188" s="2">
        <v>6.3</v>
      </c>
    </row>
    <row r="3189" spans="1:2">
      <c r="A3189" s="2" t="s">
        <v>2015</v>
      </c>
      <c r="B3189" s="2">
        <v>7.8</v>
      </c>
    </row>
    <row r="3190" spans="1:2">
      <c r="A3190" s="2" t="s">
        <v>2015</v>
      </c>
      <c r="B3190" s="2">
        <v>7.2</v>
      </c>
    </row>
    <row r="3191" spans="1:2">
      <c r="A3191" s="5" t="s">
        <v>2015</v>
      </c>
      <c r="B3191" s="5">
        <v>6.4</v>
      </c>
    </row>
    <row r="3192" spans="1:2">
      <c r="A3192" s="2" t="s">
        <v>2015</v>
      </c>
      <c r="B3192" s="2">
        <v>6.3</v>
      </c>
    </row>
    <row r="3193" spans="1:2">
      <c r="A3193" s="2" t="s">
        <v>5865</v>
      </c>
      <c r="B3193" s="2">
        <v>7.1</v>
      </c>
    </row>
    <row r="3194" spans="1:2">
      <c r="A3194" s="5" t="s">
        <v>1166</v>
      </c>
      <c r="B3194" s="5">
        <v>8</v>
      </c>
    </row>
    <row r="3195" spans="1:2">
      <c r="A3195" s="2" t="s">
        <v>1166</v>
      </c>
      <c r="B3195" s="2">
        <v>7.8</v>
      </c>
    </row>
    <row r="3196" spans="1:2">
      <c r="A3196" s="5" t="s">
        <v>1166</v>
      </c>
      <c r="B3196" s="5">
        <v>7.7</v>
      </c>
    </row>
    <row r="3197" spans="1:2">
      <c r="A3197" s="5" t="s">
        <v>1166</v>
      </c>
      <c r="B3197" s="5">
        <v>6.8</v>
      </c>
    </row>
    <row r="3198" spans="1:2">
      <c r="A3198" s="5" t="s">
        <v>1609</v>
      </c>
      <c r="B3198" s="5">
        <v>7.9</v>
      </c>
    </row>
    <row r="3199" spans="1:2">
      <c r="A3199" s="2" t="s">
        <v>1609</v>
      </c>
      <c r="B3199" s="2">
        <v>7.7</v>
      </c>
    </row>
    <row r="3200" spans="1:2">
      <c r="A3200" s="5" t="s">
        <v>1609</v>
      </c>
      <c r="B3200" s="5">
        <v>7.7</v>
      </c>
    </row>
    <row r="3201" spans="1:2">
      <c r="A3201" s="5" t="s">
        <v>1609</v>
      </c>
      <c r="B3201" s="5">
        <v>7.6</v>
      </c>
    </row>
    <row r="3202" spans="1:2">
      <c r="A3202" s="2" t="s">
        <v>1609</v>
      </c>
      <c r="B3202" s="2">
        <v>6.9</v>
      </c>
    </row>
    <row r="3203" spans="1:2">
      <c r="A3203" s="2" t="s">
        <v>1609</v>
      </c>
      <c r="B3203" s="2">
        <v>6.9</v>
      </c>
    </row>
    <row r="3204" spans="1:2">
      <c r="A3204" s="2" t="s">
        <v>1609</v>
      </c>
      <c r="B3204" s="2">
        <v>6.8</v>
      </c>
    </row>
    <row r="3205" spans="1:2">
      <c r="A3205" s="5" t="s">
        <v>1609</v>
      </c>
      <c r="B3205" s="5">
        <v>6.6</v>
      </c>
    </row>
    <row r="3206" spans="1:2">
      <c r="A3206" s="5" t="s">
        <v>1609</v>
      </c>
      <c r="B3206" s="5">
        <v>6.6</v>
      </c>
    </row>
    <row r="3207" spans="1:2">
      <c r="A3207" s="2" t="s">
        <v>1609</v>
      </c>
      <c r="B3207" s="2">
        <v>6.5</v>
      </c>
    </row>
    <row r="3208" spans="1:2">
      <c r="A3208" s="5" t="s">
        <v>1609</v>
      </c>
      <c r="B3208" s="5">
        <v>6.5</v>
      </c>
    </row>
    <row r="3209" spans="1:2">
      <c r="A3209" s="2" t="s">
        <v>1609</v>
      </c>
      <c r="B3209" s="2">
        <v>6.5</v>
      </c>
    </row>
    <row r="3210" spans="1:2">
      <c r="A3210" s="5" t="s">
        <v>1609</v>
      </c>
      <c r="B3210" s="5">
        <v>6</v>
      </c>
    </row>
    <row r="3211" spans="1:2">
      <c r="A3211" s="2" t="s">
        <v>1609</v>
      </c>
      <c r="B3211" s="2">
        <v>5.8</v>
      </c>
    </row>
    <row r="3212" spans="1:2">
      <c r="A3212" s="2" t="s">
        <v>1609</v>
      </c>
      <c r="B3212" s="2">
        <v>5</v>
      </c>
    </row>
    <row r="3213" spans="1:2">
      <c r="A3213" s="2" t="s">
        <v>1553</v>
      </c>
      <c r="B3213" s="2">
        <v>7.9</v>
      </c>
    </row>
    <row r="3214" spans="1:2">
      <c r="A3214" s="5" t="s">
        <v>2946</v>
      </c>
      <c r="B3214" s="5">
        <v>7.6</v>
      </c>
    </row>
    <row r="3215" spans="1:2">
      <c r="A3215" s="2" t="s">
        <v>558</v>
      </c>
      <c r="B3215" s="2">
        <v>8.3000000000000007</v>
      </c>
    </row>
    <row r="3216" spans="1:2">
      <c r="A3216" s="2" t="s">
        <v>558</v>
      </c>
      <c r="B3216" s="2">
        <v>7.3</v>
      </c>
    </row>
    <row r="3217" spans="1:2">
      <c r="A3217" s="5" t="s">
        <v>8528</v>
      </c>
      <c r="B3217" s="5">
        <v>6.7</v>
      </c>
    </row>
    <row r="3218" spans="1:2">
      <c r="A3218" s="5" t="s">
        <v>11174</v>
      </c>
      <c r="B3218" s="5">
        <v>6.3</v>
      </c>
    </row>
    <row r="3219" spans="1:2">
      <c r="A3219" s="5" t="s">
        <v>11174</v>
      </c>
      <c r="B3219" s="5">
        <v>6.1</v>
      </c>
    </row>
    <row r="3220" spans="1:2">
      <c r="A3220" s="5" t="s">
        <v>11174</v>
      </c>
      <c r="B3220" s="5">
        <v>4.5</v>
      </c>
    </row>
    <row r="3221" spans="1:2">
      <c r="A3221" s="2" t="s">
        <v>9314</v>
      </c>
      <c r="B3221" s="2">
        <v>6.6</v>
      </c>
    </row>
    <row r="3222" spans="1:2">
      <c r="A3222" s="5" t="s">
        <v>15482</v>
      </c>
      <c r="B3222" s="5">
        <v>5.0999999999999996</v>
      </c>
    </row>
    <row r="3223" spans="1:2">
      <c r="A3223" s="2" t="s">
        <v>15921</v>
      </c>
      <c r="B3223" s="2">
        <v>4.9000000000000004</v>
      </c>
    </row>
    <row r="3224" spans="1:2">
      <c r="A3224" s="5" t="s">
        <v>16691</v>
      </c>
      <c r="B3224" s="5">
        <v>3.9</v>
      </c>
    </row>
    <row r="3225" spans="1:2">
      <c r="A3225" s="5" t="s">
        <v>1225</v>
      </c>
      <c r="B3225" s="5">
        <v>8</v>
      </c>
    </row>
    <row r="3226" spans="1:2">
      <c r="A3226" s="5" t="s">
        <v>1881</v>
      </c>
      <c r="B3226" s="5">
        <v>7.8</v>
      </c>
    </row>
    <row r="3227" spans="1:2">
      <c r="A3227" s="5" t="s">
        <v>1881</v>
      </c>
      <c r="B3227" s="5">
        <v>7.3</v>
      </c>
    </row>
    <row r="3228" spans="1:2">
      <c r="A3228" s="2" t="s">
        <v>2461</v>
      </c>
      <c r="B3228" s="2">
        <v>7.7</v>
      </c>
    </row>
    <row r="3229" spans="1:2">
      <c r="A3229" s="2" t="s">
        <v>2461</v>
      </c>
      <c r="B3229" s="2">
        <v>7.6</v>
      </c>
    </row>
    <row r="3230" spans="1:2">
      <c r="A3230" s="5" t="s">
        <v>2461</v>
      </c>
      <c r="B3230" s="5">
        <v>7.6</v>
      </c>
    </row>
    <row r="3231" spans="1:2">
      <c r="A3231" s="2" t="s">
        <v>2461</v>
      </c>
      <c r="B3231" s="2">
        <v>6.9</v>
      </c>
    </row>
    <row r="3232" spans="1:2">
      <c r="A3232" s="5" t="s">
        <v>2286</v>
      </c>
      <c r="B3232" s="5">
        <v>7.7</v>
      </c>
    </row>
    <row r="3233" spans="1:2">
      <c r="A3233" s="2" t="s">
        <v>2286</v>
      </c>
      <c r="B3233" s="2">
        <v>7.6</v>
      </c>
    </row>
    <row r="3234" spans="1:2">
      <c r="A3234" s="5" t="s">
        <v>2286</v>
      </c>
      <c r="B3234" s="5">
        <v>7.6</v>
      </c>
    </row>
    <row r="3235" spans="1:2">
      <c r="A3235" s="5" t="s">
        <v>2286</v>
      </c>
      <c r="B3235" s="5">
        <v>7.4</v>
      </c>
    </row>
    <row r="3236" spans="1:2">
      <c r="A3236" s="5" t="s">
        <v>2286</v>
      </c>
      <c r="B3236" s="5">
        <v>7.3</v>
      </c>
    </row>
    <row r="3237" spans="1:2">
      <c r="A3237" s="2" t="s">
        <v>2286</v>
      </c>
      <c r="B3237" s="2">
        <v>7.1</v>
      </c>
    </row>
    <row r="3238" spans="1:2">
      <c r="A3238" s="2" t="s">
        <v>2286</v>
      </c>
      <c r="B3238" s="2">
        <v>6.2</v>
      </c>
    </row>
    <row r="3239" spans="1:2">
      <c r="A3239" s="5" t="s">
        <v>2286</v>
      </c>
      <c r="B3239" s="5">
        <v>5.8</v>
      </c>
    </row>
    <row r="3240" spans="1:2">
      <c r="A3240" s="2" t="s">
        <v>6178</v>
      </c>
      <c r="B3240" s="2">
        <v>7</v>
      </c>
    </row>
    <row r="3241" spans="1:2">
      <c r="A3241" s="5" t="s">
        <v>6178</v>
      </c>
      <c r="B3241" s="5">
        <v>7</v>
      </c>
    </row>
    <row r="3242" spans="1:2">
      <c r="A3242" s="5" t="s">
        <v>6178</v>
      </c>
      <c r="B3242" s="5">
        <v>4.9000000000000004</v>
      </c>
    </row>
    <row r="3243" spans="1:2">
      <c r="A3243" s="2" t="s">
        <v>4285</v>
      </c>
      <c r="B3243" s="2">
        <v>7.3</v>
      </c>
    </row>
    <row r="3244" spans="1:2">
      <c r="A3244" s="5" t="s">
        <v>4285</v>
      </c>
      <c r="B3244" s="5">
        <v>6.9</v>
      </c>
    </row>
    <row r="3245" spans="1:2">
      <c r="A3245" s="2" t="s">
        <v>4285</v>
      </c>
      <c r="B3245" s="2">
        <v>6.4</v>
      </c>
    </row>
    <row r="3246" spans="1:2">
      <c r="A3246" s="2" t="s">
        <v>4285</v>
      </c>
      <c r="B3246" s="2">
        <v>6.2</v>
      </c>
    </row>
    <row r="3247" spans="1:2">
      <c r="A3247" s="2" t="s">
        <v>4285</v>
      </c>
      <c r="B3247" s="2">
        <v>5.8</v>
      </c>
    </row>
    <row r="3248" spans="1:2">
      <c r="A3248" s="5" t="s">
        <v>4285</v>
      </c>
      <c r="B3248" s="5">
        <v>5.4</v>
      </c>
    </row>
    <row r="3249" spans="1:2">
      <c r="A3249" s="5" t="s">
        <v>4285</v>
      </c>
      <c r="B3249" s="5">
        <v>4.9000000000000004</v>
      </c>
    </row>
    <row r="3250" spans="1:2">
      <c r="A3250" s="5" t="s">
        <v>6255</v>
      </c>
      <c r="B3250" s="5">
        <v>7</v>
      </c>
    </row>
    <row r="3251" spans="1:2">
      <c r="A3251" s="2" t="s">
        <v>7387</v>
      </c>
      <c r="B3251" s="2">
        <v>6.8</v>
      </c>
    </row>
    <row r="3252" spans="1:2">
      <c r="A3252" s="2" t="s">
        <v>7387</v>
      </c>
      <c r="B3252" s="2">
        <v>6.2</v>
      </c>
    </row>
    <row r="3253" spans="1:2">
      <c r="A3253" s="2" t="s">
        <v>7387</v>
      </c>
      <c r="B3253" s="2">
        <v>5.7</v>
      </c>
    </row>
    <row r="3254" spans="1:2">
      <c r="A3254" s="2" t="s">
        <v>7387</v>
      </c>
      <c r="B3254" s="2">
        <v>5.0999999999999996</v>
      </c>
    </row>
    <row r="3255" spans="1:2">
      <c r="A3255" s="5" t="s">
        <v>7387</v>
      </c>
      <c r="B3255" s="5">
        <v>5.0999999999999996</v>
      </c>
    </row>
    <row r="3256" spans="1:2">
      <c r="A3256" s="5" t="s">
        <v>4301</v>
      </c>
      <c r="B3256" s="5">
        <v>7.3</v>
      </c>
    </row>
    <row r="3257" spans="1:2">
      <c r="A3257" s="5" t="s">
        <v>13653</v>
      </c>
      <c r="B3257" s="5">
        <v>5.8</v>
      </c>
    </row>
    <row r="3258" spans="1:2">
      <c r="A3258" s="2" t="s">
        <v>13653</v>
      </c>
      <c r="B3258" s="2">
        <v>5.0999999999999996</v>
      </c>
    </row>
    <row r="3259" spans="1:2">
      <c r="A3259" s="5" t="s">
        <v>13653</v>
      </c>
      <c r="B3259" s="5">
        <v>4.0999999999999996</v>
      </c>
    </row>
    <row r="3260" spans="1:2">
      <c r="A3260" s="5" t="s">
        <v>12726</v>
      </c>
      <c r="B3260" s="5">
        <v>6</v>
      </c>
    </row>
    <row r="3261" spans="1:2">
      <c r="A3261" s="2" t="s">
        <v>5526</v>
      </c>
      <c r="B3261" s="2">
        <v>7.1</v>
      </c>
    </row>
    <row r="3262" spans="1:2">
      <c r="A3262" s="5" t="s">
        <v>5526</v>
      </c>
      <c r="B3262" s="5">
        <v>5.8</v>
      </c>
    </row>
    <row r="3263" spans="1:2">
      <c r="A3263" s="5" t="s">
        <v>10712</v>
      </c>
      <c r="B3263" s="5">
        <v>6.3</v>
      </c>
    </row>
    <row r="3264" spans="1:2">
      <c r="A3264" s="2" t="s">
        <v>10712</v>
      </c>
      <c r="B3264" s="2">
        <v>6.2</v>
      </c>
    </row>
    <row r="3265" spans="1:2">
      <c r="A3265" s="2" t="s">
        <v>10712</v>
      </c>
      <c r="B3265" s="2">
        <v>6</v>
      </c>
    </row>
    <row r="3266" spans="1:2">
      <c r="A3266" s="5" t="s">
        <v>10712</v>
      </c>
      <c r="B3266" s="5">
        <v>5.8</v>
      </c>
    </row>
    <row r="3267" spans="1:2">
      <c r="A3267" s="5" t="s">
        <v>9259</v>
      </c>
      <c r="B3267" s="5">
        <v>6.6</v>
      </c>
    </row>
    <row r="3268" spans="1:2">
      <c r="A3268" s="2" t="s">
        <v>10213</v>
      </c>
      <c r="B3268" s="2">
        <v>6.4</v>
      </c>
    </row>
    <row r="3269" spans="1:2">
      <c r="A3269" s="2" t="s">
        <v>15094</v>
      </c>
      <c r="B3269" s="2">
        <v>5.3</v>
      </c>
    </row>
    <row r="3270" spans="1:2">
      <c r="A3270" s="5" t="s">
        <v>14572</v>
      </c>
      <c r="B3270" s="5">
        <v>5.5</v>
      </c>
    </row>
    <row r="3271" spans="1:2">
      <c r="A3271" s="2" t="s">
        <v>14572</v>
      </c>
      <c r="B3271" s="2">
        <v>5.5</v>
      </c>
    </row>
    <row r="3272" spans="1:2">
      <c r="A3272" s="2" t="s">
        <v>10968</v>
      </c>
      <c r="B3272" s="2">
        <v>6.3</v>
      </c>
    </row>
    <row r="3273" spans="1:2">
      <c r="A3273" s="2" t="s">
        <v>3259</v>
      </c>
      <c r="B3273" s="2">
        <v>7.5</v>
      </c>
    </row>
    <row r="3274" spans="1:2">
      <c r="A3274" s="2" t="s">
        <v>449</v>
      </c>
      <c r="B3274" s="2">
        <v>7.2</v>
      </c>
    </row>
    <row r="3275" spans="1:2">
      <c r="A3275" s="2" t="s">
        <v>449</v>
      </c>
      <c r="B3275" s="2">
        <v>6.6</v>
      </c>
    </row>
    <row r="3276" spans="1:2">
      <c r="A3276" s="2" t="s">
        <v>12234</v>
      </c>
      <c r="B3276" s="2">
        <v>6.1</v>
      </c>
    </row>
    <row r="3277" spans="1:2">
      <c r="A3277" s="2" t="s">
        <v>12234</v>
      </c>
      <c r="B3277" s="2">
        <v>5.5</v>
      </c>
    </row>
    <row r="3278" spans="1:2">
      <c r="A3278" s="5" t="s">
        <v>12234</v>
      </c>
      <c r="B3278" s="5">
        <v>5.2</v>
      </c>
    </row>
    <row r="3279" spans="1:2">
      <c r="A3279" s="2" t="s">
        <v>12234</v>
      </c>
      <c r="B3279" s="2">
        <v>4.5999999999999996</v>
      </c>
    </row>
    <row r="3280" spans="1:2">
      <c r="A3280" s="2" t="s">
        <v>11178</v>
      </c>
      <c r="B3280" s="2">
        <v>6.3</v>
      </c>
    </row>
    <row r="3281" spans="1:2">
      <c r="A3281" s="2" t="s">
        <v>16960</v>
      </c>
      <c r="B3281" s="2">
        <v>2.8</v>
      </c>
    </row>
    <row r="3282" spans="1:2">
      <c r="A3282" s="2" t="s">
        <v>11265</v>
      </c>
      <c r="B3282" s="2">
        <v>6.2</v>
      </c>
    </row>
    <row r="3283" spans="1:2">
      <c r="A3283" s="5" t="s">
        <v>593</v>
      </c>
      <c r="B3283" s="5">
        <v>8.3000000000000007</v>
      </c>
    </row>
    <row r="3284" spans="1:2">
      <c r="A3284" s="2" t="s">
        <v>593</v>
      </c>
      <c r="B3284" s="2">
        <v>6.8</v>
      </c>
    </row>
    <row r="3285" spans="1:2">
      <c r="A3285" s="5" t="s">
        <v>4762</v>
      </c>
      <c r="B3285" s="5">
        <v>7.2</v>
      </c>
    </row>
    <row r="3286" spans="1:2">
      <c r="A3286" s="5" t="s">
        <v>4762</v>
      </c>
      <c r="B3286" s="5">
        <v>6.6</v>
      </c>
    </row>
    <row r="3287" spans="1:2">
      <c r="A3287" s="2" t="s">
        <v>886</v>
      </c>
      <c r="B3287" s="2">
        <v>8.1</v>
      </c>
    </row>
    <row r="3288" spans="1:2">
      <c r="A3288" s="2" t="s">
        <v>886</v>
      </c>
      <c r="B3288" s="2">
        <v>7.3</v>
      </c>
    </row>
    <row r="3289" spans="1:2">
      <c r="A3289" s="5" t="s">
        <v>11705</v>
      </c>
      <c r="B3289" s="5">
        <v>6.2</v>
      </c>
    </row>
    <row r="3290" spans="1:2">
      <c r="A3290" s="2" t="s">
        <v>11705</v>
      </c>
      <c r="B3290" s="2">
        <v>6.1</v>
      </c>
    </row>
    <row r="3291" spans="1:2">
      <c r="A3291" s="5" t="s">
        <v>11705</v>
      </c>
      <c r="B3291" s="5">
        <v>5.7</v>
      </c>
    </row>
    <row r="3292" spans="1:2">
      <c r="A3292" s="2" t="s">
        <v>11705</v>
      </c>
      <c r="B3292" s="2">
        <v>5.6</v>
      </c>
    </row>
    <row r="3293" spans="1:2">
      <c r="A3293" s="2" t="s">
        <v>11705</v>
      </c>
      <c r="B3293" s="2">
        <v>5.2</v>
      </c>
    </row>
    <row r="3294" spans="1:2">
      <c r="A3294" s="5" t="s">
        <v>8283</v>
      </c>
      <c r="B3294" s="5">
        <v>6.7</v>
      </c>
    </row>
    <row r="3295" spans="1:2">
      <c r="A3295" s="5" t="s">
        <v>8283</v>
      </c>
      <c r="B3295" s="5">
        <v>6.3</v>
      </c>
    </row>
    <row r="3296" spans="1:2">
      <c r="A3296" s="5" t="s">
        <v>8283</v>
      </c>
      <c r="B3296" s="5">
        <v>6.2</v>
      </c>
    </row>
    <row r="3297" spans="1:2">
      <c r="A3297" s="2" t="s">
        <v>8283</v>
      </c>
      <c r="B3297" s="2">
        <v>5.6</v>
      </c>
    </row>
    <row r="3298" spans="1:2">
      <c r="A3298" s="5" t="s">
        <v>10336</v>
      </c>
      <c r="B3298" s="5">
        <v>6.4</v>
      </c>
    </row>
    <row r="3299" spans="1:2">
      <c r="A3299" s="2" t="s">
        <v>10336</v>
      </c>
      <c r="B3299" s="2">
        <v>6.1</v>
      </c>
    </row>
    <row r="3300" spans="1:2">
      <c r="A3300" s="5" t="s">
        <v>10336</v>
      </c>
      <c r="B3300" s="5">
        <v>5.0999999999999996</v>
      </c>
    </row>
    <row r="3301" spans="1:2">
      <c r="A3301" s="5" t="s">
        <v>14874</v>
      </c>
      <c r="B3301" s="5">
        <v>5.4</v>
      </c>
    </row>
    <row r="3302" spans="1:2">
      <c r="A3302" s="2" t="s">
        <v>14874</v>
      </c>
      <c r="B3302" s="2">
        <v>5.0999999999999996</v>
      </c>
    </row>
    <row r="3303" spans="1:2">
      <c r="A3303" s="5" t="s">
        <v>12749</v>
      </c>
      <c r="B3303" s="5">
        <v>6</v>
      </c>
    </row>
    <row r="3304" spans="1:2">
      <c r="A3304" s="2" t="s">
        <v>14869</v>
      </c>
      <c r="B3304" s="2">
        <v>5.4</v>
      </c>
    </row>
    <row r="3305" spans="1:2">
      <c r="A3305" s="5" t="s">
        <v>5291</v>
      </c>
      <c r="B3305" s="5">
        <v>5.9</v>
      </c>
    </row>
    <row r="3306" spans="1:2">
      <c r="A3306" s="5" t="s">
        <v>5291</v>
      </c>
      <c r="B3306" s="5">
        <v>5.8</v>
      </c>
    </row>
    <row r="3307" spans="1:2">
      <c r="A3307" s="2" t="s">
        <v>5291</v>
      </c>
      <c r="B3307" s="2">
        <v>5.7</v>
      </c>
    </row>
    <row r="3308" spans="1:2">
      <c r="A3308" s="2" t="s">
        <v>5291</v>
      </c>
      <c r="B3308" s="2">
        <v>5.3</v>
      </c>
    </row>
    <row r="3309" spans="1:2">
      <c r="A3309" s="2" t="s">
        <v>16734</v>
      </c>
      <c r="B3309" s="2">
        <v>3.8</v>
      </c>
    </row>
    <row r="3310" spans="1:2">
      <c r="A3310" s="5" t="s">
        <v>12948</v>
      </c>
      <c r="B3310" s="5">
        <v>5.9</v>
      </c>
    </row>
    <row r="3311" spans="1:2">
      <c r="A3311" s="2" t="s">
        <v>12948</v>
      </c>
      <c r="B3311" s="2">
        <v>5.8</v>
      </c>
    </row>
    <row r="3312" spans="1:2">
      <c r="A3312" s="2" t="s">
        <v>11209</v>
      </c>
      <c r="B3312" s="2">
        <v>6.3</v>
      </c>
    </row>
    <row r="3313" spans="1:2">
      <c r="A3313" s="2" t="s">
        <v>16380</v>
      </c>
      <c r="B3313" s="2">
        <v>4.4000000000000004</v>
      </c>
    </row>
    <row r="3314" spans="1:2">
      <c r="A3314" s="2" t="s">
        <v>5923</v>
      </c>
      <c r="B3314" s="2">
        <v>7.1</v>
      </c>
    </row>
    <row r="3315" spans="1:2">
      <c r="A3315" s="5" t="s">
        <v>5923</v>
      </c>
      <c r="B3315" s="5">
        <v>6.5</v>
      </c>
    </row>
    <row r="3316" spans="1:2">
      <c r="A3316" s="2" t="s">
        <v>1718</v>
      </c>
      <c r="B3316" s="2">
        <v>7.8</v>
      </c>
    </row>
    <row r="3317" spans="1:2">
      <c r="A3317" s="5" t="s">
        <v>1718</v>
      </c>
      <c r="B3317" s="5">
        <v>7.6</v>
      </c>
    </row>
    <row r="3318" spans="1:2">
      <c r="A3318" s="5" t="s">
        <v>1718</v>
      </c>
      <c r="B3318" s="5">
        <v>7.3</v>
      </c>
    </row>
    <row r="3319" spans="1:2">
      <c r="A3319" s="5" t="s">
        <v>1718</v>
      </c>
      <c r="B3319" s="5">
        <v>7.2</v>
      </c>
    </row>
    <row r="3320" spans="1:2">
      <c r="A3320" s="5" t="s">
        <v>1718</v>
      </c>
      <c r="B3320" s="5">
        <v>7.1</v>
      </c>
    </row>
    <row r="3321" spans="1:2">
      <c r="A3321" s="5" t="s">
        <v>1718</v>
      </c>
      <c r="B3321" s="5">
        <v>7.1</v>
      </c>
    </row>
    <row r="3322" spans="1:2">
      <c r="A3322" s="2" t="s">
        <v>1718</v>
      </c>
      <c r="B3322" s="2">
        <v>7.1</v>
      </c>
    </row>
    <row r="3323" spans="1:2">
      <c r="A3323" s="5" t="s">
        <v>1718</v>
      </c>
      <c r="B3323" s="5">
        <v>7</v>
      </c>
    </row>
    <row r="3324" spans="1:2">
      <c r="A3324" s="2" t="s">
        <v>1718</v>
      </c>
      <c r="B3324" s="2">
        <v>6.9</v>
      </c>
    </row>
    <row r="3325" spans="1:2">
      <c r="A3325" s="2" t="s">
        <v>1718</v>
      </c>
      <c r="B3325" s="2">
        <v>6.6</v>
      </c>
    </row>
    <row r="3326" spans="1:2">
      <c r="A3326" s="5" t="s">
        <v>1718</v>
      </c>
      <c r="B3326" s="5">
        <v>6.5</v>
      </c>
    </row>
    <row r="3327" spans="1:2">
      <c r="A3327" s="2" t="s">
        <v>1718</v>
      </c>
      <c r="B3327" s="2">
        <v>6.4</v>
      </c>
    </row>
    <row r="3328" spans="1:2">
      <c r="A3328" s="2" t="s">
        <v>1718</v>
      </c>
      <c r="B3328" s="2">
        <v>6.1</v>
      </c>
    </row>
    <row r="3329" spans="1:2">
      <c r="A3329" s="2" t="s">
        <v>1718</v>
      </c>
      <c r="B3329" s="2">
        <v>6.1</v>
      </c>
    </row>
    <row r="3330" spans="1:2">
      <c r="A3330" s="5" t="s">
        <v>1718</v>
      </c>
      <c r="B3330" s="5">
        <v>5.8</v>
      </c>
    </row>
    <row r="3331" spans="1:2">
      <c r="A3331" s="5" t="s">
        <v>1718</v>
      </c>
      <c r="B3331" s="5">
        <v>4.7</v>
      </c>
    </row>
    <row r="3332" spans="1:2">
      <c r="A3332" s="5" t="s">
        <v>77</v>
      </c>
      <c r="B3332" s="5">
        <v>8.9</v>
      </c>
    </row>
    <row r="3333" spans="1:2">
      <c r="A3333" s="5" t="s">
        <v>77</v>
      </c>
      <c r="B3333" s="5">
        <v>8.6</v>
      </c>
    </row>
    <row r="3334" spans="1:2">
      <c r="A3334" s="2" t="s">
        <v>77</v>
      </c>
      <c r="B3334" s="2">
        <v>8.5</v>
      </c>
    </row>
    <row r="3335" spans="1:2">
      <c r="A3335" s="2" t="s">
        <v>77</v>
      </c>
      <c r="B3335" s="2">
        <v>8.3000000000000007</v>
      </c>
    </row>
    <row r="3336" spans="1:2">
      <c r="A3336" s="2" t="s">
        <v>77</v>
      </c>
      <c r="B3336" s="2">
        <v>8.1</v>
      </c>
    </row>
    <row r="3337" spans="1:2">
      <c r="A3337" s="5" t="s">
        <v>77</v>
      </c>
      <c r="B3337" s="5">
        <v>8</v>
      </c>
    </row>
    <row r="3338" spans="1:2">
      <c r="A3338" s="5" t="s">
        <v>77</v>
      </c>
      <c r="B3338" s="5">
        <v>8</v>
      </c>
    </row>
    <row r="3339" spans="1:2">
      <c r="A3339" s="2" t="s">
        <v>77</v>
      </c>
      <c r="B3339" s="2">
        <v>7.9</v>
      </c>
    </row>
    <row r="3340" spans="1:2">
      <c r="A3340" s="2" t="s">
        <v>77</v>
      </c>
      <c r="B3340" s="2">
        <v>7.8</v>
      </c>
    </row>
    <row r="3341" spans="1:2">
      <c r="A3341" s="2" t="s">
        <v>77</v>
      </c>
      <c r="B3341" s="2">
        <v>7.7</v>
      </c>
    </row>
    <row r="3342" spans="1:2">
      <c r="A3342" s="5" t="s">
        <v>77</v>
      </c>
      <c r="B3342" s="5">
        <v>7.7</v>
      </c>
    </row>
    <row r="3343" spans="1:2">
      <c r="A3343" s="2" t="s">
        <v>77</v>
      </c>
      <c r="B3343" s="2">
        <v>7.6</v>
      </c>
    </row>
    <row r="3344" spans="1:2">
      <c r="A3344" s="5" t="s">
        <v>77</v>
      </c>
      <c r="B3344" s="5">
        <v>7.6</v>
      </c>
    </row>
    <row r="3345" spans="1:2">
      <c r="A3345" s="5" t="s">
        <v>77</v>
      </c>
      <c r="B3345" s="5">
        <v>7.6</v>
      </c>
    </row>
    <row r="3346" spans="1:2">
      <c r="A3346" s="5" t="s">
        <v>77</v>
      </c>
      <c r="B3346" s="5">
        <v>7.4</v>
      </c>
    </row>
    <row r="3347" spans="1:2">
      <c r="A3347" s="5" t="s">
        <v>77</v>
      </c>
      <c r="B3347" s="5">
        <v>7.4</v>
      </c>
    </row>
    <row r="3348" spans="1:2">
      <c r="A3348" s="2" t="s">
        <v>77</v>
      </c>
      <c r="B3348" s="2">
        <v>7.3</v>
      </c>
    </row>
    <row r="3349" spans="1:2">
      <c r="A3349" s="2" t="s">
        <v>77</v>
      </c>
      <c r="B3349" s="2">
        <v>7.2</v>
      </c>
    </row>
    <row r="3350" spans="1:2">
      <c r="A3350" s="2" t="s">
        <v>77</v>
      </c>
      <c r="B3350" s="2">
        <v>7.2</v>
      </c>
    </row>
    <row r="3351" spans="1:2">
      <c r="A3351" s="2" t="s">
        <v>77</v>
      </c>
      <c r="B3351" s="2">
        <v>7.1</v>
      </c>
    </row>
    <row r="3352" spans="1:2">
      <c r="A3352" s="5" t="s">
        <v>77</v>
      </c>
      <c r="B3352" s="5">
        <v>6.8</v>
      </c>
    </row>
    <row r="3353" spans="1:2">
      <c r="A3353" s="2" t="s">
        <v>77</v>
      </c>
      <c r="B3353" s="2">
        <v>6.7</v>
      </c>
    </row>
    <row r="3354" spans="1:2">
      <c r="A3354" s="2" t="s">
        <v>77</v>
      </c>
      <c r="B3354" s="2">
        <v>6.5</v>
      </c>
    </row>
    <row r="3355" spans="1:2">
      <c r="A3355" s="2" t="s">
        <v>77</v>
      </c>
      <c r="B3355" s="2">
        <v>6.5</v>
      </c>
    </row>
    <row r="3356" spans="1:2">
      <c r="A3356" s="5" t="s">
        <v>77</v>
      </c>
      <c r="B3356" s="5">
        <v>6.2</v>
      </c>
    </row>
    <row r="3357" spans="1:2">
      <c r="A3357" s="5" t="s">
        <v>9503</v>
      </c>
      <c r="B3357" s="5">
        <v>6.5</v>
      </c>
    </row>
    <row r="3358" spans="1:2">
      <c r="A3358" s="2" t="s">
        <v>9503</v>
      </c>
      <c r="B3358" s="2">
        <v>6.2</v>
      </c>
    </row>
    <row r="3359" spans="1:2">
      <c r="A3359" s="5" t="s">
        <v>15637</v>
      </c>
      <c r="B3359" s="5">
        <v>5.0999999999999996</v>
      </c>
    </row>
    <row r="3360" spans="1:2">
      <c r="A3360" s="5" t="s">
        <v>12025</v>
      </c>
      <c r="B3360" s="5">
        <v>6.1</v>
      </c>
    </row>
    <row r="3361" spans="1:2">
      <c r="A3361" s="2" t="s">
        <v>16430</v>
      </c>
      <c r="B3361" s="2">
        <v>4.4000000000000004</v>
      </c>
    </row>
    <row r="3362" spans="1:2">
      <c r="A3362" s="2" t="s">
        <v>10183</v>
      </c>
      <c r="B3362" s="2">
        <v>6.4</v>
      </c>
    </row>
    <row r="3363" spans="1:2">
      <c r="A3363" s="5" t="s">
        <v>10183</v>
      </c>
      <c r="B3363" s="5">
        <v>6.4</v>
      </c>
    </row>
    <row r="3364" spans="1:2">
      <c r="A3364" s="2" t="s">
        <v>15494</v>
      </c>
      <c r="B3364" s="2">
        <v>5.0999999999999996</v>
      </c>
    </row>
    <row r="3365" spans="1:2">
      <c r="A3365" s="5" t="s">
        <v>16027</v>
      </c>
      <c r="B3365" s="5">
        <v>4.8</v>
      </c>
    </row>
    <row r="3366" spans="1:2">
      <c r="A3366" s="2" t="s">
        <v>11128</v>
      </c>
      <c r="B3366" s="2">
        <v>6.3</v>
      </c>
    </row>
    <row r="3367" spans="1:2">
      <c r="A3367" s="5" t="s">
        <v>11128</v>
      </c>
      <c r="B3367" s="5">
        <v>5.9</v>
      </c>
    </row>
    <row r="3368" spans="1:2">
      <c r="A3368" s="2" t="s">
        <v>10002</v>
      </c>
      <c r="B3368" s="2">
        <v>6.5</v>
      </c>
    </row>
    <row r="3369" spans="1:2">
      <c r="A3369" s="5" t="s">
        <v>10270</v>
      </c>
      <c r="B3369" s="5">
        <v>6.4</v>
      </c>
    </row>
    <row r="3370" spans="1:2">
      <c r="A3370" s="5" t="s">
        <v>12008</v>
      </c>
      <c r="B3370" s="5">
        <v>6.1</v>
      </c>
    </row>
    <row r="3371" spans="1:2">
      <c r="A3371" s="2" t="s">
        <v>5038</v>
      </c>
      <c r="B3371" s="2">
        <v>7.2</v>
      </c>
    </row>
    <row r="3372" spans="1:2">
      <c r="A3372" s="5" t="s">
        <v>3803</v>
      </c>
      <c r="B3372" s="5">
        <v>7.4</v>
      </c>
    </row>
    <row r="3373" spans="1:2">
      <c r="A3373" s="5" t="s">
        <v>3803</v>
      </c>
      <c r="B3373" s="5">
        <v>7.2</v>
      </c>
    </row>
    <row r="3374" spans="1:2">
      <c r="A3374" s="2" t="s">
        <v>3803</v>
      </c>
      <c r="B3374" s="2">
        <v>6.8</v>
      </c>
    </row>
    <row r="3375" spans="1:2">
      <c r="A3375" s="2" t="s">
        <v>3803</v>
      </c>
      <c r="B3375" s="2">
        <v>6.4</v>
      </c>
    </row>
    <row r="3376" spans="1:2">
      <c r="A3376" s="5" t="s">
        <v>3803</v>
      </c>
      <c r="B3376" s="5">
        <v>5.0999999999999996</v>
      </c>
    </row>
    <row r="3377" spans="1:2">
      <c r="A3377" s="2" t="s">
        <v>2052</v>
      </c>
      <c r="B3377" s="2">
        <v>7.8</v>
      </c>
    </row>
    <row r="3378" spans="1:2">
      <c r="A3378" s="5" t="s">
        <v>10419</v>
      </c>
      <c r="B3378" s="5">
        <v>6.4</v>
      </c>
    </row>
    <row r="3379" spans="1:2">
      <c r="A3379" s="2" t="s">
        <v>10419</v>
      </c>
      <c r="B3379" s="2">
        <v>5.2</v>
      </c>
    </row>
    <row r="3380" spans="1:2">
      <c r="A3380" s="2" t="s">
        <v>1031</v>
      </c>
      <c r="B3380" s="2">
        <v>7.2</v>
      </c>
    </row>
    <row r="3381" spans="1:2">
      <c r="A3381" s="5" t="s">
        <v>1031</v>
      </c>
      <c r="B3381" s="5">
        <v>6.5</v>
      </c>
    </row>
    <row r="3382" spans="1:2">
      <c r="A3382" s="5" t="s">
        <v>16744</v>
      </c>
      <c r="B3382" s="5">
        <v>3.8</v>
      </c>
    </row>
    <row r="3383" spans="1:2">
      <c r="A3383" s="2" t="s">
        <v>12755</v>
      </c>
      <c r="B3383" s="2">
        <v>6</v>
      </c>
    </row>
    <row r="3384" spans="1:2">
      <c r="A3384" s="2" t="s">
        <v>13178</v>
      </c>
      <c r="B3384" s="2">
        <v>5.9</v>
      </c>
    </row>
    <row r="3385" spans="1:2">
      <c r="A3385" s="5" t="s">
        <v>13178</v>
      </c>
      <c r="B3385" s="5">
        <v>5</v>
      </c>
    </row>
    <row r="3386" spans="1:2">
      <c r="A3386" s="5" t="s">
        <v>5080</v>
      </c>
      <c r="B3386" s="5">
        <v>7.2</v>
      </c>
    </row>
    <row r="3387" spans="1:2">
      <c r="A3387" s="2" t="s">
        <v>9305</v>
      </c>
      <c r="B3387" s="2">
        <v>6.6</v>
      </c>
    </row>
    <row r="3388" spans="1:2">
      <c r="A3388" s="2" t="s">
        <v>8522</v>
      </c>
      <c r="B3388" s="2">
        <v>6.7</v>
      </c>
    </row>
    <row r="3389" spans="1:2">
      <c r="A3389" s="2" t="s">
        <v>8522</v>
      </c>
      <c r="B3389" s="2">
        <v>3.3</v>
      </c>
    </row>
    <row r="3390" spans="1:2">
      <c r="A3390" s="2" t="s">
        <v>9689</v>
      </c>
      <c r="B3390" s="2">
        <v>6.5</v>
      </c>
    </row>
    <row r="3391" spans="1:2">
      <c r="A3391" s="2" t="s">
        <v>9689</v>
      </c>
      <c r="B3391" s="2">
        <v>6.3</v>
      </c>
    </row>
    <row r="3392" spans="1:2">
      <c r="A3392" s="2" t="s">
        <v>9689</v>
      </c>
      <c r="B3392" s="2">
        <v>6.1</v>
      </c>
    </row>
    <row r="3393" spans="1:2">
      <c r="A3393" s="2" t="s">
        <v>9689</v>
      </c>
      <c r="B3393" s="2">
        <v>5.6</v>
      </c>
    </row>
    <row r="3394" spans="1:2">
      <c r="A3394" s="5" t="s">
        <v>867</v>
      </c>
      <c r="B3394" s="5">
        <v>8.1</v>
      </c>
    </row>
    <row r="3395" spans="1:2">
      <c r="A3395" s="2" t="s">
        <v>867</v>
      </c>
      <c r="B3395" s="2">
        <v>6.9</v>
      </c>
    </row>
    <row r="3396" spans="1:2">
      <c r="A3396" s="2" t="s">
        <v>1133</v>
      </c>
      <c r="B3396" s="2">
        <v>8</v>
      </c>
    </row>
    <row r="3397" spans="1:2">
      <c r="A3397" s="5" t="s">
        <v>1133</v>
      </c>
      <c r="B3397" s="5">
        <v>7.7</v>
      </c>
    </row>
    <row r="3398" spans="1:2">
      <c r="A3398" s="5" t="s">
        <v>1133</v>
      </c>
      <c r="B3398" s="5">
        <v>7.5</v>
      </c>
    </row>
    <row r="3399" spans="1:2">
      <c r="A3399" s="2" t="s">
        <v>1133</v>
      </c>
      <c r="B3399" s="2">
        <v>6.2</v>
      </c>
    </row>
    <row r="3400" spans="1:2">
      <c r="A3400" s="2" t="s">
        <v>1133</v>
      </c>
      <c r="B3400" s="2">
        <v>6.2</v>
      </c>
    </row>
    <row r="3401" spans="1:2">
      <c r="A3401" s="5" t="s">
        <v>1133</v>
      </c>
      <c r="B3401" s="5">
        <v>5.7</v>
      </c>
    </row>
    <row r="3402" spans="1:2">
      <c r="A3402" s="2" t="s">
        <v>2779</v>
      </c>
      <c r="B3402" s="2">
        <v>7.6</v>
      </c>
    </row>
    <row r="3403" spans="1:2">
      <c r="A3403" s="2" t="s">
        <v>5826</v>
      </c>
      <c r="B3403" s="2">
        <v>7.1</v>
      </c>
    </row>
    <row r="3404" spans="1:2">
      <c r="A3404" s="2" t="s">
        <v>3513</v>
      </c>
      <c r="B3404" s="2">
        <v>7.5</v>
      </c>
    </row>
    <row r="3405" spans="1:2">
      <c r="A3405" s="5" t="s">
        <v>3513</v>
      </c>
      <c r="B3405" s="5">
        <v>7.3</v>
      </c>
    </row>
    <row r="3406" spans="1:2">
      <c r="A3406" s="2" t="s">
        <v>3513</v>
      </c>
      <c r="B3406" s="2">
        <v>7</v>
      </c>
    </row>
    <row r="3407" spans="1:2">
      <c r="A3407" s="5" t="s">
        <v>2692</v>
      </c>
      <c r="B3407" s="5">
        <v>7.6</v>
      </c>
    </row>
    <row r="3408" spans="1:2">
      <c r="A3408" s="2" t="s">
        <v>2692</v>
      </c>
      <c r="B3408" s="2">
        <v>6.7</v>
      </c>
    </row>
    <row r="3409" spans="1:2">
      <c r="A3409" s="5" t="s">
        <v>2692</v>
      </c>
      <c r="B3409" s="5">
        <v>6.7</v>
      </c>
    </row>
    <row r="3410" spans="1:2">
      <c r="A3410" s="2" t="s">
        <v>899</v>
      </c>
      <c r="B3410" s="2">
        <v>8.1</v>
      </c>
    </row>
    <row r="3411" spans="1:2">
      <c r="A3411" s="2" t="s">
        <v>600</v>
      </c>
      <c r="B3411" s="2">
        <v>8.3000000000000007</v>
      </c>
    </row>
    <row r="3412" spans="1:2">
      <c r="A3412" s="2" t="s">
        <v>600</v>
      </c>
      <c r="B3412" s="2">
        <v>8</v>
      </c>
    </row>
    <row r="3413" spans="1:2">
      <c r="A3413" s="2" t="s">
        <v>600</v>
      </c>
      <c r="B3413" s="2">
        <v>7.7</v>
      </c>
    </row>
    <row r="3414" spans="1:2">
      <c r="A3414" s="2" t="s">
        <v>600</v>
      </c>
      <c r="B3414" s="2">
        <v>7.6</v>
      </c>
    </row>
    <row r="3415" spans="1:2">
      <c r="A3415" s="5" t="s">
        <v>600</v>
      </c>
      <c r="B3415" s="5">
        <v>7</v>
      </c>
    </row>
    <row r="3416" spans="1:2">
      <c r="A3416" s="2" t="s">
        <v>600</v>
      </c>
      <c r="B3416" s="2">
        <v>6.8</v>
      </c>
    </row>
    <row r="3417" spans="1:2">
      <c r="A3417" s="5" t="s">
        <v>600</v>
      </c>
      <c r="B3417" s="5">
        <v>5.9</v>
      </c>
    </row>
    <row r="3418" spans="1:2">
      <c r="A3418" s="5" t="s">
        <v>3915</v>
      </c>
      <c r="B3418" s="5">
        <v>7.4</v>
      </c>
    </row>
    <row r="3419" spans="1:2">
      <c r="A3419" s="2" t="s">
        <v>3915</v>
      </c>
      <c r="B3419" s="2">
        <v>7.1</v>
      </c>
    </row>
    <row r="3420" spans="1:2">
      <c r="A3420" s="2" t="s">
        <v>8544</v>
      </c>
      <c r="B3420" s="2">
        <v>6.7</v>
      </c>
    </row>
    <row r="3421" spans="1:2">
      <c r="A3421" s="2" t="s">
        <v>2830</v>
      </c>
      <c r="B3421" s="2">
        <v>7.6</v>
      </c>
    </row>
    <row r="3422" spans="1:2">
      <c r="A3422" s="2" t="s">
        <v>4447</v>
      </c>
      <c r="B3422" s="2">
        <v>7.3</v>
      </c>
    </row>
    <row r="3423" spans="1:2">
      <c r="A3423" s="2" t="s">
        <v>3871</v>
      </c>
      <c r="B3423" s="2">
        <v>7.4</v>
      </c>
    </row>
    <row r="3424" spans="1:2">
      <c r="A3424" s="2" t="s">
        <v>11043</v>
      </c>
      <c r="B3424" s="2">
        <v>6.3</v>
      </c>
    </row>
    <row r="3425" spans="1:2">
      <c r="A3425" s="5" t="s">
        <v>11043</v>
      </c>
      <c r="B3425" s="5">
        <v>5.8</v>
      </c>
    </row>
    <row r="3426" spans="1:2">
      <c r="A3426" s="2" t="s">
        <v>4830</v>
      </c>
      <c r="B3426" s="2">
        <v>7.2</v>
      </c>
    </row>
    <row r="3427" spans="1:2">
      <c r="A3427" s="2" t="s">
        <v>4830</v>
      </c>
      <c r="B3427" s="2">
        <v>6.7</v>
      </c>
    </row>
    <row r="3428" spans="1:2">
      <c r="A3428" s="5" t="s">
        <v>4830</v>
      </c>
      <c r="B3428" s="5">
        <v>6.1</v>
      </c>
    </row>
    <row r="3429" spans="1:2">
      <c r="A3429" s="5" t="s">
        <v>577</v>
      </c>
      <c r="B3429" s="5">
        <v>8.3000000000000007</v>
      </c>
    </row>
    <row r="3430" spans="1:2">
      <c r="A3430" s="5" t="s">
        <v>577</v>
      </c>
      <c r="B3430" s="5">
        <v>8.1</v>
      </c>
    </row>
    <row r="3431" spans="1:2">
      <c r="A3431" s="5" t="s">
        <v>577</v>
      </c>
      <c r="B3431" s="5">
        <v>6.6</v>
      </c>
    </row>
    <row r="3432" spans="1:2">
      <c r="A3432" s="5" t="s">
        <v>11607</v>
      </c>
      <c r="B3432" s="5">
        <v>6.2</v>
      </c>
    </row>
    <row r="3433" spans="1:2">
      <c r="A3433" s="5" t="s">
        <v>11607</v>
      </c>
      <c r="B3433" s="5">
        <v>5.9</v>
      </c>
    </row>
    <row r="3434" spans="1:2">
      <c r="A3434" s="5" t="s">
        <v>11607</v>
      </c>
      <c r="B3434" s="5">
        <v>5.4</v>
      </c>
    </row>
    <row r="3435" spans="1:2">
      <c r="A3435" s="5" t="s">
        <v>10644</v>
      </c>
      <c r="B3435" s="5">
        <v>6.4</v>
      </c>
    </row>
    <row r="3436" spans="1:2">
      <c r="A3436" s="5" t="s">
        <v>10644</v>
      </c>
      <c r="B3436" s="5">
        <v>5.5</v>
      </c>
    </row>
    <row r="3437" spans="1:2">
      <c r="A3437" s="2" t="s">
        <v>1831</v>
      </c>
      <c r="B3437" s="2">
        <v>6.2</v>
      </c>
    </row>
    <row r="3438" spans="1:2">
      <c r="A3438" s="2" t="s">
        <v>1091</v>
      </c>
      <c r="B3438" s="2">
        <v>8</v>
      </c>
    </row>
    <row r="3439" spans="1:2">
      <c r="A3439" s="2" t="s">
        <v>1091</v>
      </c>
      <c r="B3439" s="2">
        <v>7.9</v>
      </c>
    </row>
    <row r="3440" spans="1:2">
      <c r="A3440" s="2" t="s">
        <v>1091</v>
      </c>
      <c r="B3440" s="2">
        <v>7.9</v>
      </c>
    </row>
    <row r="3441" spans="1:2">
      <c r="A3441" s="2" t="s">
        <v>1091</v>
      </c>
      <c r="B3441" s="2">
        <v>7.6</v>
      </c>
    </row>
    <row r="3442" spans="1:2">
      <c r="A3442" s="2" t="s">
        <v>1091</v>
      </c>
      <c r="B3442" s="2">
        <v>7.5</v>
      </c>
    </row>
    <row r="3443" spans="1:2">
      <c r="A3443" s="5" t="s">
        <v>1091</v>
      </c>
      <c r="B3443" s="5">
        <v>7.4</v>
      </c>
    </row>
    <row r="3444" spans="1:2">
      <c r="A3444" s="5" t="s">
        <v>1091</v>
      </c>
      <c r="B3444" s="5">
        <v>7</v>
      </c>
    </row>
    <row r="3445" spans="1:2">
      <c r="A3445" s="2" t="s">
        <v>1091</v>
      </c>
      <c r="B3445" s="2">
        <v>7</v>
      </c>
    </row>
    <row r="3446" spans="1:2">
      <c r="A3446" s="2" t="s">
        <v>1091</v>
      </c>
      <c r="B3446" s="2">
        <v>7</v>
      </c>
    </row>
    <row r="3447" spans="1:2">
      <c r="A3447" s="2" t="s">
        <v>1091</v>
      </c>
      <c r="B3447" s="2">
        <v>6.7</v>
      </c>
    </row>
    <row r="3448" spans="1:2">
      <c r="A3448" s="2" t="s">
        <v>1091</v>
      </c>
      <c r="B3448" s="2">
        <v>6.5</v>
      </c>
    </row>
    <row r="3449" spans="1:2">
      <c r="A3449" s="5" t="s">
        <v>1091</v>
      </c>
      <c r="B3449" s="5">
        <v>6.5</v>
      </c>
    </row>
    <row r="3450" spans="1:2">
      <c r="A3450" s="2" t="s">
        <v>1091</v>
      </c>
      <c r="B3450" s="2">
        <v>6.3</v>
      </c>
    </row>
    <row r="3451" spans="1:2">
      <c r="A3451" s="5" t="s">
        <v>1091</v>
      </c>
      <c r="B3451" s="5">
        <v>6.2</v>
      </c>
    </row>
    <row r="3452" spans="1:2">
      <c r="A3452" s="5" t="s">
        <v>1091</v>
      </c>
      <c r="B3452" s="5">
        <v>5.7</v>
      </c>
    </row>
    <row r="3453" spans="1:2">
      <c r="A3453" s="5" t="s">
        <v>1091</v>
      </c>
      <c r="B3453" s="5">
        <v>5.7</v>
      </c>
    </row>
    <row r="3454" spans="1:2">
      <c r="A3454" s="2" t="s">
        <v>9943</v>
      </c>
      <c r="B3454" s="2">
        <v>6.5</v>
      </c>
    </row>
    <row r="3455" spans="1:2">
      <c r="A3455" s="2" t="s">
        <v>15249</v>
      </c>
      <c r="B3455" s="2">
        <v>5.3</v>
      </c>
    </row>
    <row r="3456" spans="1:2">
      <c r="A3456" s="5" t="s">
        <v>11533</v>
      </c>
      <c r="B3456" s="5">
        <v>6.2</v>
      </c>
    </row>
    <row r="3457" spans="1:2">
      <c r="A3457" s="5" t="s">
        <v>11533</v>
      </c>
      <c r="B3457" s="5">
        <v>5.5</v>
      </c>
    </row>
    <row r="3458" spans="1:2">
      <c r="A3458" s="2" t="s">
        <v>11533</v>
      </c>
      <c r="B3458" s="2">
        <v>5.3</v>
      </c>
    </row>
    <row r="3459" spans="1:2">
      <c r="A3459" s="5" t="s">
        <v>11533</v>
      </c>
      <c r="B3459" s="5">
        <v>5.2</v>
      </c>
    </row>
    <row r="3460" spans="1:2">
      <c r="A3460" s="2" t="s">
        <v>5978</v>
      </c>
      <c r="B3460" s="2">
        <v>7.1</v>
      </c>
    </row>
    <row r="3461" spans="1:2">
      <c r="A3461" s="5" t="s">
        <v>7346</v>
      </c>
      <c r="B3461" s="5">
        <v>6.8</v>
      </c>
    </row>
    <row r="3462" spans="1:2">
      <c r="A3462" s="5" t="s">
        <v>7346</v>
      </c>
      <c r="B3462" s="5">
        <v>6.7</v>
      </c>
    </row>
    <row r="3463" spans="1:2">
      <c r="A3463" s="2" t="s">
        <v>7346</v>
      </c>
      <c r="B3463" s="2">
        <v>6.7</v>
      </c>
    </row>
    <row r="3464" spans="1:2">
      <c r="A3464" s="5" t="s">
        <v>7346</v>
      </c>
      <c r="B3464" s="5">
        <v>6.7</v>
      </c>
    </row>
    <row r="3465" spans="1:2">
      <c r="A3465" s="2" t="s">
        <v>2790</v>
      </c>
      <c r="B3465" s="2">
        <v>7.6</v>
      </c>
    </row>
    <row r="3466" spans="1:2">
      <c r="A3466" s="5" t="s">
        <v>823</v>
      </c>
      <c r="B3466" s="5">
        <v>8.1</v>
      </c>
    </row>
    <row r="3467" spans="1:2">
      <c r="A3467" s="5" t="s">
        <v>2935</v>
      </c>
      <c r="B3467" s="5">
        <v>7.6</v>
      </c>
    </row>
    <row r="3468" spans="1:2">
      <c r="A3468" s="5" t="s">
        <v>2935</v>
      </c>
      <c r="B3468" s="5">
        <v>6.9</v>
      </c>
    </row>
    <row r="3469" spans="1:2">
      <c r="A3469" s="5" t="s">
        <v>9171</v>
      </c>
      <c r="B3469" s="5">
        <v>6.6</v>
      </c>
    </row>
    <row r="3470" spans="1:2">
      <c r="A3470" s="5" t="s">
        <v>9171</v>
      </c>
      <c r="B3470" s="5">
        <v>6.3</v>
      </c>
    </row>
    <row r="3471" spans="1:2">
      <c r="A3471" s="5" t="s">
        <v>9171</v>
      </c>
      <c r="B3471" s="5">
        <v>6.2</v>
      </c>
    </row>
    <row r="3472" spans="1:2">
      <c r="A3472" s="5" t="s">
        <v>9171</v>
      </c>
      <c r="B3472" s="5">
        <v>5.9</v>
      </c>
    </row>
    <row r="3473" spans="1:2">
      <c r="A3473" s="2" t="s">
        <v>9171</v>
      </c>
      <c r="B3473" s="2">
        <v>5.7</v>
      </c>
    </row>
    <row r="3474" spans="1:2">
      <c r="A3474" s="2" t="s">
        <v>9171</v>
      </c>
      <c r="B3474" s="2">
        <v>5.6</v>
      </c>
    </row>
    <row r="3475" spans="1:2">
      <c r="A3475" s="2" t="s">
        <v>13629</v>
      </c>
      <c r="B3475" s="2">
        <v>5.8</v>
      </c>
    </row>
    <row r="3476" spans="1:2">
      <c r="A3476" s="2" t="s">
        <v>8068</v>
      </c>
      <c r="B3476" s="2">
        <v>6.7</v>
      </c>
    </row>
    <row r="3477" spans="1:2">
      <c r="A3477" s="5" t="s">
        <v>8068</v>
      </c>
      <c r="B3477" s="5">
        <v>6.5</v>
      </c>
    </row>
    <row r="3478" spans="1:2">
      <c r="A3478" s="5" t="s">
        <v>8068</v>
      </c>
      <c r="B3478" s="5">
        <v>5.9</v>
      </c>
    </row>
    <row r="3479" spans="1:2">
      <c r="A3479" s="2" t="s">
        <v>15159</v>
      </c>
      <c r="B3479" s="2">
        <v>5.3</v>
      </c>
    </row>
    <row r="3480" spans="1:2">
      <c r="A3480" s="2" t="s">
        <v>3443</v>
      </c>
      <c r="B3480" s="2">
        <v>7.5</v>
      </c>
    </row>
    <row r="3481" spans="1:2">
      <c r="A3481" s="2" t="s">
        <v>3443</v>
      </c>
      <c r="B3481" s="2">
        <v>7.5</v>
      </c>
    </row>
    <row r="3482" spans="1:2">
      <c r="A3482" s="2" t="s">
        <v>3443</v>
      </c>
      <c r="B3482" s="2">
        <v>7.4</v>
      </c>
    </row>
    <row r="3483" spans="1:2">
      <c r="A3483" s="5" t="s">
        <v>3443</v>
      </c>
      <c r="B3483" s="5">
        <v>7.4</v>
      </c>
    </row>
    <row r="3484" spans="1:2">
      <c r="A3484" s="2" t="s">
        <v>3443</v>
      </c>
      <c r="B3484" s="2">
        <v>5.5</v>
      </c>
    </row>
    <row r="3485" spans="1:2">
      <c r="A3485" s="2" t="s">
        <v>3443</v>
      </c>
      <c r="B3485" s="2">
        <v>5.5</v>
      </c>
    </row>
    <row r="3486" spans="1:2">
      <c r="A3486" s="5" t="s">
        <v>13976</v>
      </c>
      <c r="B3486" s="5">
        <v>5.7</v>
      </c>
    </row>
    <row r="3487" spans="1:2">
      <c r="A3487" s="2" t="s">
        <v>2918</v>
      </c>
      <c r="B3487" s="2">
        <v>7.6</v>
      </c>
    </row>
    <row r="3488" spans="1:2">
      <c r="A3488" s="2" t="s">
        <v>2918</v>
      </c>
      <c r="B3488" s="2">
        <v>7.5</v>
      </c>
    </row>
    <row r="3489" spans="1:2">
      <c r="A3489" s="5" t="s">
        <v>2657</v>
      </c>
      <c r="B3489" s="5">
        <v>6.4</v>
      </c>
    </row>
    <row r="3490" spans="1:2">
      <c r="A3490" s="2" t="s">
        <v>2657</v>
      </c>
      <c r="B3490" s="2">
        <v>5.7</v>
      </c>
    </row>
    <row r="3491" spans="1:2">
      <c r="A3491" s="5" t="s">
        <v>3823</v>
      </c>
      <c r="B3491" s="5">
        <v>7.4</v>
      </c>
    </row>
    <row r="3492" spans="1:2">
      <c r="A3492" s="2" t="s">
        <v>3823</v>
      </c>
      <c r="B3492" s="2">
        <v>7</v>
      </c>
    </row>
    <row r="3493" spans="1:2">
      <c r="A3493" s="5" t="s">
        <v>16603</v>
      </c>
      <c r="B3493" s="5">
        <v>4.0999999999999996</v>
      </c>
    </row>
    <row r="3494" spans="1:2">
      <c r="A3494" s="2" t="s">
        <v>1795</v>
      </c>
      <c r="B3494" s="2">
        <v>7.8</v>
      </c>
    </row>
    <row r="3495" spans="1:2">
      <c r="A3495" s="5" t="s">
        <v>1795</v>
      </c>
      <c r="B3495" s="5">
        <v>7.2</v>
      </c>
    </row>
    <row r="3496" spans="1:2">
      <c r="A3496" s="5" t="s">
        <v>1795</v>
      </c>
      <c r="B3496" s="5">
        <v>6.6</v>
      </c>
    </row>
    <row r="3497" spans="1:2">
      <c r="A3497" s="2" t="s">
        <v>1795</v>
      </c>
      <c r="B3497" s="2">
        <v>6.5</v>
      </c>
    </row>
    <row r="3498" spans="1:2">
      <c r="A3498" s="2" t="s">
        <v>1795</v>
      </c>
      <c r="B3498" s="2">
        <v>6.5</v>
      </c>
    </row>
    <row r="3499" spans="1:2">
      <c r="A3499" s="5" t="s">
        <v>1795</v>
      </c>
      <c r="B3499" s="5">
        <v>6.1</v>
      </c>
    </row>
    <row r="3500" spans="1:2">
      <c r="A3500" s="5" t="s">
        <v>1795</v>
      </c>
      <c r="B3500" s="5">
        <v>5.9</v>
      </c>
    </row>
    <row r="3501" spans="1:2">
      <c r="A3501" s="2" t="s">
        <v>3532</v>
      </c>
      <c r="B3501" s="2">
        <v>7.5</v>
      </c>
    </row>
    <row r="3502" spans="1:2">
      <c r="A3502" s="5" t="s">
        <v>11014</v>
      </c>
      <c r="B3502" s="5">
        <v>6.3</v>
      </c>
    </row>
    <row r="3503" spans="1:2">
      <c r="A3503" s="5" t="s">
        <v>16883</v>
      </c>
      <c r="B3503" s="5">
        <v>3.3</v>
      </c>
    </row>
    <row r="3504" spans="1:2">
      <c r="A3504" s="2" t="s">
        <v>8852</v>
      </c>
      <c r="B3504" s="2">
        <v>6.6</v>
      </c>
    </row>
    <row r="3505" spans="1:2">
      <c r="A3505" s="5" t="s">
        <v>8852</v>
      </c>
      <c r="B3505" s="5">
        <v>5.6</v>
      </c>
    </row>
    <row r="3506" spans="1:2">
      <c r="A3506" s="5" t="s">
        <v>8852</v>
      </c>
      <c r="B3506" s="5">
        <v>4.2</v>
      </c>
    </row>
    <row r="3507" spans="1:2">
      <c r="A3507" s="2" t="s">
        <v>2987</v>
      </c>
      <c r="B3507" s="2">
        <v>7.6</v>
      </c>
    </row>
    <row r="3508" spans="1:2">
      <c r="A3508" s="2" t="s">
        <v>12242</v>
      </c>
      <c r="B3508" s="2">
        <v>6.1</v>
      </c>
    </row>
    <row r="3509" spans="1:2">
      <c r="A3509" s="2" t="s">
        <v>16326</v>
      </c>
      <c r="B3509" s="2">
        <v>4.5</v>
      </c>
    </row>
    <row r="3510" spans="1:2">
      <c r="A3510" s="2" t="s">
        <v>138</v>
      </c>
      <c r="B3510" s="2">
        <v>6.9</v>
      </c>
    </row>
    <row r="3511" spans="1:2">
      <c r="A3511" s="2" t="s">
        <v>138</v>
      </c>
      <c r="B3511" s="2">
        <v>6.1</v>
      </c>
    </row>
    <row r="3512" spans="1:2">
      <c r="A3512" s="5" t="s">
        <v>9886</v>
      </c>
      <c r="B3512" s="5">
        <v>6.5</v>
      </c>
    </row>
    <row r="3513" spans="1:2">
      <c r="A3513" s="2" t="s">
        <v>9886</v>
      </c>
      <c r="B3513" s="2">
        <v>5.7</v>
      </c>
    </row>
    <row r="3514" spans="1:2">
      <c r="A3514" s="5" t="s">
        <v>1189</v>
      </c>
      <c r="B3514" s="5">
        <v>8</v>
      </c>
    </row>
    <row r="3515" spans="1:2">
      <c r="A3515" s="2" t="s">
        <v>1189</v>
      </c>
      <c r="B3515" s="2">
        <v>7.6</v>
      </c>
    </row>
    <row r="3516" spans="1:2">
      <c r="A3516" s="2" t="s">
        <v>1189</v>
      </c>
      <c r="B3516" s="2">
        <v>7.6</v>
      </c>
    </row>
    <row r="3517" spans="1:2">
      <c r="A3517" s="2" t="s">
        <v>13236</v>
      </c>
      <c r="B3517" s="2">
        <v>5.9</v>
      </c>
    </row>
    <row r="3518" spans="1:2">
      <c r="A3518" s="5" t="s">
        <v>893</v>
      </c>
      <c r="B3518" s="5">
        <v>8.1</v>
      </c>
    </row>
    <row r="3519" spans="1:2">
      <c r="A3519" s="5" t="s">
        <v>893</v>
      </c>
      <c r="B3519" s="5">
        <v>7.7</v>
      </c>
    </row>
    <row r="3520" spans="1:2">
      <c r="A3520" s="5" t="s">
        <v>4083</v>
      </c>
      <c r="B3520" s="5">
        <v>7.3</v>
      </c>
    </row>
    <row r="3521" spans="1:2">
      <c r="A3521" s="2" t="s">
        <v>13252</v>
      </c>
      <c r="B3521" s="2">
        <v>5.9</v>
      </c>
    </row>
    <row r="3522" spans="1:2">
      <c r="A3522" s="5" t="s">
        <v>3550</v>
      </c>
      <c r="B3522" s="5">
        <v>7.5</v>
      </c>
    </row>
    <row r="3523" spans="1:2">
      <c r="A3523" s="2" t="s">
        <v>15238</v>
      </c>
      <c r="B3523" s="2">
        <v>5.3</v>
      </c>
    </row>
    <row r="3524" spans="1:2">
      <c r="A3524" s="2" t="s">
        <v>7076</v>
      </c>
      <c r="B3524" s="2">
        <v>6.9</v>
      </c>
    </row>
    <row r="3525" spans="1:2">
      <c r="A3525" s="2" t="s">
        <v>7076</v>
      </c>
      <c r="B3525" s="2">
        <v>6.8</v>
      </c>
    </row>
    <row r="3526" spans="1:2">
      <c r="A3526" s="2" t="s">
        <v>7076</v>
      </c>
      <c r="B3526" s="2">
        <v>6.7</v>
      </c>
    </row>
    <row r="3527" spans="1:2">
      <c r="A3527" s="5" t="s">
        <v>7076</v>
      </c>
      <c r="B3527" s="5">
        <v>6.7</v>
      </c>
    </row>
    <row r="3528" spans="1:2">
      <c r="A3528" s="2" t="s">
        <v>7076</v>
      </c>
      <c r="B3528" s="2">
        <v>6.1</v>
      </c>
    </row>
    <row r="3529" spans="1:2">
      <c r="A3529" s="2" t="s">
        <v>7076</v>
      </c>
      <c r="B3529" s="2">
        <v>5.6</v>
      </c>
    </row>
    <row r="3530" spans="1:2">
      <c r="A3530" s="5" t="s">
        <v>7076</v>
      </c>
      <c r="B3530" s="5">
        <v>5.4</v>
      </c>
    </row>
    <row r="3531" spans="1:2">
      <c r="A3531" s="5" t="s">
        <v>2073</v>
      </c>
      <c r="B3531" s="5">
        <v>7.8</v>
      </c>
    </row>
    <row r="3532" spans="1:2">
      <c r="A3532" s="5" t="s">
        <v>2073</v>
      </c>
      <c r="B3532" s="5">
        <v>7.5</v>
      </c>
    </row>
    <row r="3533" spans="1:2">
      <c r="A3533" s="2" t="s">
        <v>2073</v>
      </c>
      <c r="B3533" s="2">
        <v>7.5</v>
      </c>
    </row>
    <row r="3534" spans="1:2">
      <c r="A3534" s="5" t="s">
        <v>2073</v>
      </c>
      <c r="B3534" s="5">
        <v>6.5</v>
      </c>
    </row>
    <row r="3535" spans="1:2">
      <c r="A3535" s="5" t="s">
        <v>9645</v>
      </c>
      <c r="B3535" s="5">
        <v>6.5</v>
      </c>
    </row>
    <row r="3536" spans="1:2">
      <c r="A3536" s="2" t="s">
        <v>9645</v>
      </c>
      <c r="B3536" s="2">
        <v>6.1</v>
      </c>
    </row>
    <row r="3537" spans="1:2">
      <c r="A3537" s="5" t="s">
        <v>5672</v>
      </c>
      <c r="B3537" s="5">
        <v>7.1</v>
      </c>
    </row>
    <row r="3538" spans="1:2">
      <c r="A3538" s="2" t="s">
        <v>2415</v>
      </c>
      <c r="B3538" s="2">
        <v>7.7</v>
      </c>
    </row>
    <row r="3539" spans="1:2">
      <c r="A3539" s="5" t="s">
        <v>3394</v>
      </c>
      <c r="B3539" s="5">
        <v>7.5</v>
      </c>
    </row>
    <row r="3540" spans="1:2">
      <c r="A3540" s="5" t="s">
        <v>3394</v>
      </c>
      <c r="B3540" s="5">
        <v>6.6</v>
      </c>
    </row>
    <row r="3541" spans="1:2">
      <c r="A3541" s="5" t="s">
        <v>16269</v>
      </c>
      <c r="B3541" s="5">
        <v>4.5999999999999996</v>
      </c>
    </row>
    <row r="3542" spans="1:2">
      <c r="A3542" s="2" t="s">
        <v>10901</v>
      </c>
      <c r="B3542" s="2">
        <v>6.3</v>
      </c>
    </row>
    <row r="3543" spans="1:2">
      <c r="A3543" s="5" t="s">
        <v>10901</v>
      </c>
      <c r="B3543" s="5">
        <v>5.8</v>
      </c>
    </row>
    <row r="3544" spans="1:2">
      <c r="A3544" s="2" t="s">
        <v>10657</v>
      </c>
      <c r="B3544" s="2">
        <v>6.4</v>
      </c>
    </row>
    <row r="3545" spans="1:2">
      <c r="A3545" s="2" t="s">
        <v>10657</v>
      </c>
      <c r="B3545" s="2">
        <v>6.1</v>
      </c>
    </row>
    <row r="3546" spans="1:2">
      <c r="A3546" s="5" t="s">
        <v>3189</v>
      </c>
      <c r="B3546" s="5">
        <v>7.5</v>
      </c>
    </row>
    <row r="3547" spans="1:2">
      <c r="A3547" s="5" t="s">
        <v>8840</v>
      </c>
      <c r="B3547" s="5">
        <v>6.6</v>
      </c>
    </row>
    <row r="3548" spans="1:2">
      <c r="A3548" s="2" t="s">
        <v>4360</v>
      </c>
      <c r="B3548" s="2">
        <v>7.3</v>
      </c>
    </row>
    <row r="3549" spans="1:2">
      <c r="A3549" s="2" t="s">
        <v>4360</v>
      </c>
      <c r="B3549" s="2">
        <v>6.7</v>
      </c>
    </row>
    <row r="3550" spans="1:2">
      <c r="A3550" s="2" t="s">
        <v>4360</v>
      </c>
      <c r="B3550" s="2">
        <v>6.2</v>
      </c>
    </row>
    <row r="3551" spans="1:2">
      <c r="A3551" s="5" t="s">
        <v>2112</v>
      </c>
      <c r="B3551" s="5">
        <v>6.6</v>
      </c>
    </row>
    <row r="3552" spans="1:2">
      <c r="A3552" s="5" t="s">
        <v>2112</v>
      </c>
      <c r="B3552" s="5">
        <v>6.1</v>
      </c>
    </row>
    <row r="3553" spans="1:2">
      <c r="A3553" s="2" t="s">
        <v>11642</v>
      </c>
      <c r="B3553" s="2">
        <v>6.2</v>
      </c>
    </row>
    <row r="3554" spans="1:2">
      <c r="A3554" s="5" t="s">
        <v>230</v>
      </c>
      <c r="B3554" s="5">
        <v>8.6</v>
      </c>
    </row>
    <row r="3555" spans="1:2">
      <c r="A3555" s="5" t="s">
        <v>11713</v>
      </c>
      <c r="B3555" s="5">
        <v>6.2</v>
      </c>
    </row>
    <row r="3556" spans="1:2">
      <c r="A3556" s="2" t="s">
        <v>12710</v>
      </c>
      <c r="B3556" s="2">
        <v>6</v>
      </c>
    </row>
    <row r="3557" spans="1:2">
      <c r="A3557" s="2" t="s">
        <v>1232</v>
      </c>
      <c r="B3557" s="2">
        <v>8</v>
      </c>
    </row>
    <row r="3558" spans="1:2">
      <c r="A3558" s="2" t="s">
        <v>1232</v>
      </c>
      <c r="B3558" s="2">
        <v>7.7</v>
      </c>
    </row>
    <row r="3559" spans="1:2">
      <c r="A3559" s="5" t="s">
        <v>1232</v>
      </c>
      <c r="B3559" s="5">
        <v>7.3</v>
      </c>
    </row>
    <row r="3560" spans="1:2">
      <c r="A3560" s="2" t="s">
        <v>1232</v>
      </c>
      <c r="B3560" s="2">
        <v>7.3</v>
      </c>
    </row>
    <row r="3561" spans="1:2">
      <c r="A3561" s="2" t="s">
        <v>1232</v>
      </c>
      <c r="B3561" s="2">
        <v>7</v>
      </c>
    </row>
    <row r="3562" spans="1:2">
      <c r="A3562" s="5" t="s">
        <v>1232</v>
      </c>
      <c r="B3562" s="5">
        <v>6.9</v>
      </c>
    </row>
    <row r="3563" spans="1:2">
      <c r="A3563" s="5" t="s">
        <v>1232</v>
      </c>
      <c r="B3563" s="5">
        <v>6.8</v>
      </c>
    </row>
    <row r="3564" spans="1:2">
      <c r="A3564" s="5" t="s">
        <v>1232</v>
      </c>
      <c r="B3564" s="5">
        <v>6.4</v>
      </c>
    </row>
    <row r="3565" spans="1:2">
      <c r="A3565" s="5" t="s">
        <v>1232</v>
      </c>
      <c r="B3565" s="5">
        <v>6.4</v>
      </c>
    </row>
    <row r="3566" spans="1:2">
      <c r="A3566" s="5" t="s">
        <v>1232</v>
      </c>
      <c r="B3566" s="5">
        <v>6</v>
      </c>
    </row>
    <row r="3567" spans="1:2">
      <c r="A3567" s="2" t="s">
        <v>1232</v>
      </c>
      <c r="B3567" s="2">
        <v>5.9</v>
      </c>
    </row>
    <row r="3568" spans="1:2">
      <c r="A3568" s="5" t="s">
        <v>1232</v>
      </c>
      <c r="B3568" s="5">
        <v>5.8</v>
      </c>
    </row>
    <row r="3569" spans="1:2">
      <c r="A3569" s="5" t="s">
        <v>16550</v>
      </c>
      <c r="B3569" s="5">
        <v>4.2</v>
      </c>
    </row>
    <row r="3570" spans="1:2">
      <c r="A3570" s="5" t="s">
        <v>16913</v>
      </c>
      <c r="B3570" s="5">
        <v>3.1</v>
      </c>
    </row>
    <row r="3571" spans="1:2">
      <c r="A3571" s="5" t="s">
        <v>1874</v>
      </c>
      <c r="B3571" s="5">
        <v>7.8</v>
      </c>
    </row>
    <row r="3572" spans="1:2">
      <c r="A3572" s="2" t="s">
        <v>1874</v>
      </c>
      <c r="B3572" s="2">
        <v>7.2</v>
      </c>
    </row>
    <row r="3573" spans="1:2">
      <c r="A3573" s="2" t="s">
        <v>1874</v>
      </c>
      <c r="B3573" s="2">
        <v>6.2</v>
      </c>
    </row>
    <row r="3574" spans="1:2">
      <c r="A3574" s="5" t="s">
        <v>11134</v>
      </c>
      <c r="B3574" s="5">
        <v>6.3</v>
      </c>
    </row>
    <row r="3575" spans="1:2">
      <c r="A3575" s="2" t="s">
        <v>16848</v>
      </c>
      <c r="B3575" s="2">
        <v>3.4</v>
      </c>
    </row>
    <row r="3576" spans="1:2">
      <c r="A3576" s="2" t="s">
        <v>14218</v>
      </c>
      <c r="B3576" s="2">
        <v>5.6</v>
      </c>
    </row>
    <row r="3577" spans="1:2">
      <c r="A3577" s="2" t="s">
        <v>13196</v>
      </c>
      <c r="B3577" s="2">
        <v>5.9</v>
      </c>
    </row>
    <row r="3578" spans="1:2">
      <c r="A3578" s="2" t="s">
        <v>14287</v>
      </c>
      <c r="B3578" s="2">
        <v>5.6</v>
      </c>
    </row>
    <row r="3579" spans="1:2">
      <c r="A3579" s="5" t="s">
        <v>14287</v>
      </c>
      <c r="B3579" s="5">
        <v>5</v>
      </c>
    </row>
    <row r="3580" spans="1:2">
      <c r="A3580" s="2" t="s">
        <v>14287</v>
      </c>
      <c r="B3580" s="2">
        <v>4.8</v>
      </c>
    </row>
    <row r="3581" spans="1:2">
      <c r="A3581" s="2" t="s">
        <v>14287</v>
      </c>
      <c r="B3581" s="2">
        <v>4.7</v>
      </c>
    </row>
    <row r="3582" spans="1:2">
      <c r="A3582" s="2" t="s">
        <v>14287</v>
      </c>
      <c r="B3582" s="2">
        <v>4.4000000000000004</v>
      </c>
    </row>
    <row r="3583" spans="1:2">
      <c r="A3583" s="2" t="s">
        <v>14287</v>
      </c>
      <c r="B3583" s="2">
        <v>4.0999999999999996</v>
      </c>
    </row>
    <row r="3584" spans="1:2">
      <c r="A3584" s="5" t="s">
        <v>7648</v>
      </c>
      <c r="B3584" s="5">
        <v>6.8</v>
      </c>
    </row>
    <row r="3585" spans="1:2">
      <c r="A3585" s="5" t="s">
        <v>3784</v>
      </c>
      <c r="B3585" s="5">
        <v>7.4</v>
      </c>
    </row>
    <row r="3586" spans="1:2">
      <c r="A3586" s="5" t="s">
        <v>3784</v>
      </c>
      <c r="B3586" s="5">
        <v>5.7</v>
      </c>
    </row>
    <row r="3587" spans="1:2">
      <c r="A3587" s="2" t="s">
        <v>10877</v>
      </c>
      <c r="B3587" s="2">
        <v>6.3</v>
      </c>
    </row>
    <row r="3588" spans="1:2">
      <c r="A3588" s="5" t="s">
        <v>16730</v>
      </c>
      <c r="B3588" s="5">
        <v>3.8</v>
      </c>
    </row>
    <row r="3589" spans="1:2">
      <c r="A3589" s="2" t="s">
        <v>16730</v>
      </c>
      <c r="B3589" s="2">
        <v>2.9</v>
      </c>
    </row>
    <row r="3590" spans="1:2">
      <c r="A3590" s="5" t="s">
        <v>16730</v>
      </c>
      <c r="B3590" s="5">
        <v>2.2999999999999998</v>
      </c>
    </row>
    <row r="3591" spans="1:2">
      <c r="A3591" s="2" t="s">
        <v>2886</v>
      </c>
      <c r="B3591" s="2">
        <v>7.6</v>
      </c>
    </row>
    <row r="3592" spans="1:2">
      <c r="A3592" s="2" t="s">
        <v>2886</v>
      </c>
      <c r="B3592" s="2">
        <v>6.4</v>
      </c>
    </row>
    <row r="3593" spans="1:2">
      <c r="A3593" s="2" t="s">
        <v>16909</v>
      </c>
      <c r="B3593" s="2">
        <v>3.1</v>
      </c>
    </row>
    <row r="3594" spans="1:2">
      <c r="A3594" s="2" t="s">
        <v>11603</v>
      </c>
      <c r="B3594" s="2">
        <v>6.2</v>
      </c>
    </row>
    <row r="3595" spans="1:2">
      <c r="A3595" s="5" t="s">
        <v>15164</v>
      </c>
      <c r="B3595" s="5">
        <v>5.3</v>
      </c>
    </row>
    <row r="3596" spans="1:2">
      <c r="A3596" s="2" t="s">
        <v>711</v>
      </c>
      <c r="B3596" s="2">
        <v>8.1999999999999993</v>
      </c>
    </row>
    <row r="3597" spans="1:2">
      <c r="A3597" s="2" t="s">
        <v>711</v>
      </c>
      <c r="B3597" s="2">
        <v>8.1</v>
      </c>
    </row>
    <row r="3598" spans="1:2">
      <c r="A3598" s="5" t="s">
        <v>5326</v>
      </c>
      <c r="B3598" s="5">
        <v>7.2</v>
      </c>
    </row>
    <row r="3599" spans="1:2">
      <c r="A3599" s="5" t="s">
        <v>5326</v>
      </c>
      <c r="B3599" s="5">
        <v>7.1</v>
      </c>
    </row>
    <row r="3600" spans="1:2">
      <c r="A3600" s="2" t="s">
        <v>4506</v>
      </c>
      <c r="B3600" s="2">
        <v>7.3</v>
      </c>
    </row>
    <row r="3601" spans="1:2">
      <c r="A3601" s="5" t="s">
        <v>4506</v>
      </c>
      <c r="B3601" s="5">
        <v>6.1</v>
      </c>
    </row>
    <row r="3602" spans="1:2">
      <c r="A3602" s="2" t="s">
        <v>4506</v>
      </c>
      <c r="B3602" s="2">
        <v>5.6</v>
      </c>
    </row>
    <row r="3603" spans="1:2">
      <c r="A3603" s="5" t="s">
        <v>3521</v>
      </c>
      <c r="B3603" s="5">
        <v>7.5</v>
      </c>
    </row>
    <row r="3604" spans="1:2">
      <c r="A3604" s="5" t="s">
        <v>3521</v>
      </c>
      <c r="B3604" s="5">
        <v>5</v>
      </c>
    </row>
    <row r="3605" spans="1:2">
      <c r="A3605" s="5" t="s">
        <v>1297</v>
      </c>
      <c r="B3605" s="5">
        <v>8</v>
      </c>
    </row>
    <row r="3606" spans="1:2">
      <c r="A3606" s="5" t="s">
        <v>6131</v>
      </c>
      <c r="B3606" s="5">
        <v>7</v>
      </c>
    </row>
    <row r="3607" spans="1:2">
      <c r="A3607" s="5" t="s">
        <v>5927</v>
      </c>
      <c r="B3607" s="5">
        <v>7.1</v>
      </c>
    </row>
    <row r="3608" spans="1:2">
      <c r="A3608" s="2" t="s">
        <v>4686</v>
      </c>
      <c r="B3608" s="2">
        <v>7.3</v>
      </c>
    </row>
    <row r="3609" spans="1:2">
      <c r="A3609" s="2" t="s">
        <v>4686</v>
      </c>
      <c r="B3609" s="2">
        <v>5.8</v>
      </c>
    </row>
    <row r="3610" spans="1:2">
      <c r="A3610" s="5" t="s">
        <v>16415</v>
      </c>
      <c r="B3610" s="5">
        <v>2.1</v>
      </c>
    </row>
    <row r="3611" spans="1:2">
      <c r="A3611" s="5" t="s">
        <v>14924</v>
      </c>
      <c r="B3611" s="5">
        <v>5.4</v>
      </c>
    </row>
    <row r="3612" spans="1:2">
      <c r="A3612" s="2" t="s">
        <v>10717</v>
      </c>
      <c r="B3612" s="2">
        <v>6.3</v>
      </c>
    </row>
    <row r="3613" spans="1:2">
      <c r="A3613" s="2" t="s">
        <v>10619</v>
      </c>
      <c r="B3613" s="2">
        <v>6.4</v>
      </c>
    </row>
    <row r="3614" spans="1:2">
      <c r="A3614" s="2" t="s">
        <v>10619</v>
      </c>
      <c r="B3614" s="2">
        <v>5.4</v>
      </c>
    </row>
    <row r="3615" spans="1:2">
      <c r="A3615" s="5" t="s">
        <v>10619</v>
      </c>
      <c r="B3615" s="5">
        <v>5</v>
      </c>
    </row>
    <row r="3616" spans="1:2">
      <c r="A3616" s="2" t="s">
        <v>12133</v>
      </c>
      <c r="B3616" s="2">
        <v>6.1</v>
      </c>
    </row>
    <row r="3617" spans="1:2">
      <c r="A3617" s="5" t="s">
        <v>12133</v>
      </c>
      <c r="B3617" s="5">
        <v>5.7</v>
      </c>
    </row>
    <row r="3618" spans="1:2">
      <c r="A3618" s="5" t="s">
        <v>12133</v>
      </c>
      <c r="B3618" s="5">
        <v>4.8</v>
      </c>
    </row>
    <row r="3619" spans="1:2">
      <c r="A3619" s="5" t="s">
        <v>1330</v>
      </c>
      <c r="B3619" s="5">
        <v>8</v>
      </c>
    </row>
    <row r="3620" spans="1:2">
      <c r="A3620" s="2" t="s">
        <v>1330</v>
      </c>
      <c r="B3620" s="2">
        <v>6.1</v>
      </c>
    </row>
    <row r="3621" spans="1:2">
      <c r="A3621" s="2" t="s">
        <v>1330</v>
      </c>
      <c r="B3621" s="2">
        <v>5.6</v>
      </c>
    </row>
    <row r="3622" spans="1:2">
      <c r="A3622" s="5" t="s">
        <v>7519</v>
      </c>
      <c r="B3622" s="5">
        <v>6.8</v>
      </c>
    </row>
    <row r="3623" spans="1:2">
      <c r="A3623" s="5" t="s">
        <v>7519</v>
      </c>
      <c r="B3623" s="5">
        <v>6.1</v>
      </c>
    </row>
    <row r="3624" spans="1:2">
      <c r="A3624" s="2" t="s">
        <v>13109</v>
      </c>
      <c r="B3624" s="2">
        <v>5.9</v>
      </c>
    </row>
    <row r="3625" spans="1:2">
      <c r="A3625" s="5" t="s">
        <v>3794</v>
      </c>
      <c r="B3625" s="5">
        <v>7.4</v>
      </c>
    </row>
    <row r="3626" spans="1:2">
      <c r="A3626" s="5" t="s">
        <v>3794</v>
      </c>
      <c r="B3626" s="5">
        <v>7</v>
      </c>
    </row>
    <row r="3627" spans="1:2">
      <c r="A3627" s="2" t="s">
        <v>10266</v>
      </c>
      <c r="B3627" s="2">
        <v>6.4</v>
      </c>
    </row>
    <row r="3628" spans="1:2">
      <c r="A3628" s="2" t="s">
        <v>10266</v>
      </c>
      <c r="B3628" s="2">
        <v>6.4</v>
      </c>
    </row>
    <row r="3629" spans="1:2">
      <c r="A3629" s="2" t="s">
        <v>10266</v>
      </c>
      <c r="B3629" s="2">
        <v>6.1</v>
      </c>
    </row>
    <row r="3630" spans="1:2">
      <c r="A3630" s="2" t="s">
        <v>10266</v>
      </c>
      <c r="B3630" s="2">
        <v>5.0999999999999996</v>
      </c>
    </row>
    <row r="3631" spans="1:2">
      <c r="A3631" s="5" t="s">
        <v>4500</v>
      </c>
      <c r="B3631" s="5">
        <v>7.3</v>
      </c>
    </row>
    <row r="3632" spans="1:2">
      <c r="A3632" s="5" t="s">
        <v>4500</v>
      </c>
      <c r="B3632" s="5">
        <v>6.7</v>
      </c>
    </row>
    <row r="3633" spans="1:2">
      <c r="A3633" s="5" t="s">
        <v>858</v>
      </c>
      <c r="B3633" s="5">
        <v>8.1</v>
      </c>
    </row>
    <row r="3634" spans="1:2">
      <c r="A3634" s="2" t="s">
        <v>858</v>
      </c>
      <c r="B3634" s="2">
        <v>7.8</v>
      </c>
    </row>
    <row r="3635" spans="1:2">
      <c r="A3635" s="5" t="s">
        <v>858</v>
      </c>
      <c r="B3635" s="5">
        <v>7.8</v>
      </c>
    </row>
    <row r="3636" spans="1:2">
      <c r="A3636" s="2" t="s">
        <v>858</v>
      </c>
      <c r="B3636" s="2">
        <v>7.7</v>
      </c>
    </row>
    <row r="3637" spans="1:2">
      <c r="A3637" s="2" t="s">
        <v>858</v>
      </c>
      <c r="B3637" s="2">
        <v>7.6</v>
      </c>
    </row>
    <row r="3638" spans="1:2">
      <c r="A3638" s="2" t="s">
        <v>858</v>
      </c>
      <c r="B3638" s="2">
        <v>7.3</v>
      </c>
    </row>
    <row r="3639" spans="1:2">
      <c r="A3639" s="2" t="s">
        <v>858</v>
      </c>
      <c r="B3639" s="2">
        <v>7.1</v>
      </c>
    </row>
    <row r="3640" spans="1:2">
      <c r="A3640" s="5" t="s">
        <v>7475</v>
      </c>
      <c r="B3640" s="5">
        <v>6.8</v>
      </c>
    </row>
    <row r="3641" spans="1:2">
      <c r="A3641" s="5" t="s">
        <v>7475</v>
      </c>
      <c r="B3641" s="5">
        <v>6.4</v>
      </c>
    </row>
    <row r="3642" spans="1:2">
      <c r="A3642" s="5" t="s">
        <v>3237</v>
      </c>
      <c r="B3642" s="5">
        <v>7.5</v>
      </c>
    </row>
    <row r="3643" spans="1:2">
      <c r="A3643" s="5" t="s">
        <v>3237</v>
      </c>
      <c r="B3643" s="5">
        <v>7.5</v>
      </c>
    </row>
    <row r="3644" spans="1:2">
      <c r="A3644" s="2" t="s">
        <v>3237</v>
      </c>
      <c r="B3644" s="2">
        <v>7.2</v>
      </c>
    </row>
    <row r="3645" spans="1:2">
      <c r="A3645" s="5" t="s">
        <v>3237</v>
      </c>
      <c r="B3645" s="5">
        <v>6.5</v>
      </c>
    </row>
    <row r="3646" spans="1:2">
      <c r="A3646" s="2" t="s">
        <v>3237</v>
      </c>
      <c r="B3646" s="2">
        <v>6.4</v>
      </c>
    </row>
    <row r="3647" spans="1:2">
      <c r="A3647" s="5" t="s">
        <v>3237</v>
      </c>
      <c r="B3647" s="5">
        <v>6.2</v>
      </c>
    </row>
    <row r="3648" spans="1:2">
      <c r="A3648" s="5" t="s">
        <v>3237</v>
      </c>
      <c r="B3648" s="5">
        <v>6.1</v>
      </c>
    </row>
    <row r="3649" spans="1:2">
      <c r="A3649" s="5" t="s">
        <v>3237</v>
      </c>
      <c r="B3649" s="5">
        <v>5.5</v>
      </c>
    </row>
    <row r="3650" spans="1:2">
      <c r="A3650" s="5" t="s">
        <v>3237</v>
      </c>
      <c r="B3650" s="5">
        <v>5</v>
      </c>
    </row>
    <row r="3651" spans="1:2">
      <c r="A3651" s="5" t="s">
        <v>3237</v>
      </c>
      <c r="B3651" s="5">
        <v>4.8</v>
      </c>
    </row>
    <row r="3652" spans="1:2">
      <c r="A3652" s="2" t="s">
        <v>3237</v>
      </c>
      <c r="B3652" s="2">
        <v>4.5</v>
      </c>
    </row>
    <row r="3653" spans="1:2">
      <c r="A3653" s="2" t="s">
        <v>3543</v>
      </c>
      <c r="B3653" s="2">
        <v>7.5</v>
      </c>
    </row>
    <row r="3654" spans="1:2">
      <c r="A3654" s="5" t="s">
        <v>14299</v>
      </c>
      <c r="B3654" s="5">
        <v>5.6</v>
      </c>
    </row>
    <row r="3655" spans="1:2">
      <c r="A3655" s="2" t="s">
        <v>14716</v>
      </c>
      <c r="B3655" s="2">
        <v>5.4</v>
      </c>
    </row>
    <row r="3656" spans="1:2">
      <c r="A3656" s="5" t="s">
        <v>5850</v>
      </c>
      <c r="B3656" s="5">
        <v>7.1</v>
      </c>
    </row>
    <row r="3657" spans="1:2">
      <c r="A3657" s="2" t="s">
        <v>5850</v>
      </c>
      <c r="B3657" s="2">
        <v>6.6</v>
      </c>
    </row>
    <row r="3658" spans="1:2">
      <c r="A3658" s="5" t="s">
        <v>5850</v>
      </c>
      <c r="B3658" s="5">
        <v>5.2</v>
      </c>
    </row>
    <row r="3659" spans="1:2">
      <c r="A3659" s="2" t="s">
        <v>16185</v>
      </c>
      <c r="B3659" s="2">
        <v>4.5999999999999996</v>
      </c>
    </row>
    <row r="3660" spans="1:2">
      <c r="A3660" s="5" t="s">
        <v>15758</v>
      </c>
      <c r="B3660" s="5">
        <v>5</v>
      </c>
    </row>
    <row r="3661" spans="1:2">
      <c r="A3661" s="5" t="s">
        <v>15646</v>
      </c>
      <c r="B3661" s="5">
        <v>5.0999999999999996</v>
      </c>
    </row>
    <row r="3662" spans="1:2">
      <c r="A3662" s="5" t="s">
        <v>12689</v>
      </c>
      <c r="B3662" s="5">
        <v>6</v>
      </c>
    </row>
    <row r="3663" spans="1:2">
      <c r="A3663" s="2" t="s">
        <v>12689</v>
      </c>
      <c r="B3663" s="2">
        <v>5.0999999999999996</v>
      </c>
    </row>
    <row r="3664" spans="1:2">
      <c r="A3664" s="2" t="s">
        <v>12689</v>
      </c>
      <c r="B3664" s="2">
        <v>4.2</v>
      </c>
    </row>
    <row r="3665" spans="1:2">
      <c r="A3665" s="5" t="s">
        <v>2526</v>
      </c>
      <c r="B3665" s="5">
        <v>7.7</v>
      </c>
    </row>
    <row r="3666" spans="1:2">
      <c r="A3666" s="5" t="s">
        <v>6423</v>
      </c>
      <c r="B3666" s="5">
        <v>7</v>
      </c>
    </row>
    <row r="3667" spans="1:2">
      <c r="A3667" s="2" t="s">
        <v>1245</v>
      </c>
      <c r="B3667" s="2">
        <v>8</v>
      </c>
    </row>
    <row r="3668" spans="1:2">
      <c r="A3668" s="5" t="s">
        <v>1245</v>
      </c>
      <c r="B3668" s="5">
        <v>6.7</v>
      </c>
    </row>
    <row r="3669" spans="1:2">
      <c r="A3669" s="5" t="s">
        <v>1245</v>
      </c>
      <c r="B3669" s="5">
        <v>6</v>
      </c>
    </row>
    <row r="3670" spans="1:2">
      <c r="A3670" s="5" t="s">
        <v>1245</v>
      </c>
      <c r="B3670" s="5">
        <v>5.0999999999999996</v>
      </c>
    </row>
    <row r="3671" spans="1:2">
      <c r="A3671" s="2" t="s">
        <v>14255</v>
      </c>
      <c r="B3671" s="2">
        <v>5.6</v>
      </c>
    </row>
    <row r="3672" spans="1:2">
      <c r="A3672" s="5" t="s">
        <v>14255</v>
      </c>
      <c r="B3672" s="5">
        <v>3.3</v>
      </c>
    </row>
    <row r="3673" spans="1:2">
      <c r="A3673" s="5" t="s">
        <v>14834</v>
      </c>
      <c r="B3673" s="5">
        <v>5.4</v>
      </c>
    </row>
    <row r="3674" spans="1:2">
      <c r="A3674" s="2" t="s">
        <v>1002</v>
      </c>
      <c r="B3674" s="2">
        <v>8.1</v>
      </c>
    </row>
    <row r="3675" spans="1:2">
      <c r="A3675" s="5" t="s">
        <v>4879</v>
      </c>
      <c r="B3675" s="5">
        <v>7.2</v>
      </c>
    </row>
    <row r="3676" spans="1:2">
      <c r="A3676" s="5" t="s">
        <v>2444</v>
      </c>
      <c r="B3676" s="5">
        <v>7.7</v>
      </c>
    </row>
    <row r="3677" spans="1:2">
      <c r="A3677" s="2" t="s">
        <v>425</v>
      </c>
      <c r="B3677" s="2">
        <v>8.4</v>
      </c>
    </row>
    <row r="3678" spans="1:2">
      <c r="A3678" s="2" t="s">
        <v>425</v>
      </c>
      <c r="B3678" s="2">
        <v>7.2</v>
      </c>
    </row>
    <row r="3679" spans="1:2">
      <c r="A3679" s="5" t="s">
        <v>425</v>
      </c>
      <c r="B3679" s="5">
        <v>6.6</v>
      </c>
    </row>
    <row r="3680" spans="1:2">
      <c r="A3680" s="2" t="s">
        <v>425</v>
      </c>
      <c r="B3680" s="2">
        <v>6.4</v>
      </c>
    </row>
    <row r="3681" spans="1:2">
      <c r="A3681" s="5" t="s">
        <v>425</v>
      </c>
      <c r="B3681" s="5">
        <v>6.4</v>
      </c>
    </row>
    <row r="3682" spans="1:2">
      <c r="A3682" s="2" t="s">
        <v>425</v>
      </c>
      <c r="B3682" s="2">
        <v>5.6</v>
      </c>
    </row>
    <row r="3683" spans="1:2">
      <c r="A3683" s="5" t="s">
        <v>983</v>
      </c>
      <c r="B3683" s="5">
        <v>8.1</v>
      </c>
    </row>
    <row r="3684" spans="1:2">
      <c r="A3684" s="2" t="s">
        <v>983</v>
      </c>
      <c r="B3684" s="2">
        <v>7.7</v>
      </c>
    </row>
    <row r="3685" spans="1:2">
      <c r="A3685" s="5" t="s">
        <v>983</v>
      </c>
      <c r="B3685" s="5">
        <v>7.7</v>
      </c>
    </row>
    <row r="3686" spans="1:2">
      <c r="A3686" s="2" t="s">
        <v>983</v>
      </c>
      <c r="B3686" s="2">
        <v>7.6</v>
      </c>
    </row>
    <row r="3687" spans="1:2">
      <c r="A3687" s="5" t="s">
        <v>983</v>
      </c>
      <c r="B3687" s="5">
        <v>7.5</v>
      </c>
    </row>
    <row r="3688" spans="1:2">
      <c r="A3688" s="2" t="s">
        <v>983</v>
      </c>
      <c r="B3688" s="2">
        <v>7.4</v>
      </c>
    </row>
    <row r="3689" spans="1:2">
      <c r="A3689" s="5" t="s">
        <v>983</v>
      </c>
      <c r="B3689" s="5">
        <v>7.3</v>
      </c>
    </row>
    <row r="3690" spans="1:2">
      <c r="A3690" s="2" t="s">
        <v>983</v>
      </c>
      <c r="B3690" s="2">
        <v>7.2</v>
      </c>
    </row>
    <row r="3691" spans="1:2">
      <c r="A3691" s="2" t="s">
        <v>983</v>
      </c>
      <c r="B3691" s="2">
        <v>7.2</v>
      </c>
    </row>
    <row r="3692" spans="1:2">
      <c r="A3692" s="5" t="s">
        <v>983</v>
      </c>
      <c r="B3692" s="5">
        <v>6.8</v>
      </c>
    </row>
    <row r="3693" spans="1:2">
      <c r="A3693" s="5" t="s">
        <v>983</v>
      </c>
      <c r="B3693" s="5">
        <v>6.8</v>
      </c>
    </row>
    <row r="3694" spans="1:2">
      <c r="A3694" s="5" t="s">
        <v>983</v>
      </c>
      <c r="B3694" s="5">
        <v>6.7</v>
      </c>
    </row>
    <row r="3695" spans="1:2">
      <c r="A3695" s="5" t="s">
        <v>983</v>
      </c>
      <c r="B3695" s="5">
        <v>6.7</v>
      </c>
    </row>
    <row r="3696" spans="1:2">
      <c r="A3696" s="5" t="s">
        <v>983</v>
      </c>
      <c r="B3696" s="5">
        <v>6.6</v>
      </c>
    </row>
    <row r="3697" spans="1:2">
      <c r="A3697" s="5" t="s">
        <v>983</v>
      </c>
      <c r="B3697" s="5">
        <v>6.4</v>
      </c>
    </row>
    <row r="3698" spans="1:2">
      <c r="A3698" s="2" t="s">
        <v>983</v>
      </c>
      <c r="B3698" s="2">
        <v>6.4</v>
      </c>
    </row>
    <row r="3699" spans="1:2">
      <c r="A3699" s="2" t="s">
        <v>983</v>
      </c>
      <c r="B3699" s="2">
        <v>6.3</v>
      </c>
    </row>
    <row r="3700" spans="1:2">
      <c r="A3700" s="5" t="s">
        <v>983</v>
      </c>
      <c r="B3700" s="5">
        <v>6.3</v>
      </c>
    </row>
    <row r="3701" spans="1:2">
      <c r="A3701" s="2" t="s">
        <v>983</v>
      </c>
      <c r="B3701" s="2">
        <v>6.3</v>
      </c>
    </row>
    <row r="3702" spans="1:2">
      <c r="A3702" s="2" t="s">
        <v>16772</v>
      </c>
      <c r="B3702" s="2">
        <v>3.6</v>
      </c>
    </row>
    <row r="3703" spans="1:2">
      <c r="A3703" s="2" t="s">
        <v>5201</v>
      </c>
      <c r="B3703" s="2">
        <v>7.2</v>
      </c>
    </row>
    <row r="3704" spans="1:2">
      <c r="A3704" s="2" t="s">
        <v>11050</v>
      </c>
      <c r="B3704" s="2">
        <v>6.3</v>
      </c>
    </row>
    <row r="3705" spans="1:2">
      <c r="A3705" s="2" t="s">
        <v>11050</v>
      </c>
      <c r="B3705" s="2">
        <v>5.8</v>
      </c>
    </row>
    <row r="3706" spans="1:2">
      <c r="A3706" s="5" t="s">
        <v>7354</v>
      </c>
      <c r="B3706" s="5">
        <v>6.8</v>
      </c>
    </row>
    <row r="3707" spans="1:2">
      <c r="A3707" s="5" t="s">
        <v>7118</v>
      </c>
      <c r="B3707" s="5">
        <v>6.9</v>
      </c>
    </row>
    <row r="3708" spans="1:2">
      <c r="A3708" s="2" t="s">
        <v>1438</v>
      </c>
      <c r="B3708" s="2">
        <v>7.9</v>
      </c>
    </row>
    <row r="3709" spans="1:2">
      <c r="A3709" s="2" t="s">
        <v>1438</v>
      </c>
      <c r="B3709" s="2">
        <v>7.6</v>
      </c>
    </row>
    <row r="3710" spans="1:2">
      <c r="A3710" s="2" t="s">
        <v>1438</v>
      </c>
      <c r="B3710" s="2">
        <v>7.6</v>
      </c>
    </row>
    <row r="3711" spans="1:2">
      <c r="A3711" s="2" t="s">
        <v>1438</v>
      </c>
      <c r="B3711" s="2">
        <v>7</v>
      </c>
    </row>
    <row r="3712" spans="1:2">
      <c r="A3712" s="5" t="s">
        <v>3064</v>
      </c>
      <c r="B3712" s="5">
        <v>7.6</v>
      </c>
    </row>
    <row r="3713" spans="1:2">
      <c r="A3713" s="5" t="s">
        <v>3064</v>
      </c>
      <c r="B3713" s="5">
        <v>6.7</v>
      </c>
    </row>
    <row r="3714" spans="1:2">
      <c r="A3714" s="2" t="s">
        <v>15661</v>
      </c>
      <c r="B3714" s="2">
        <v>5.0999999999999996</v>
      </c>
    </row>
    <row r="3715" spans="1:2">
      <c r="A3715" s="5" t="s">
        <v>2117</v>
      </c>
      <c r="B3715" s="5">
        <v>7.7</v>
      </c>
    </row>
    <row r="3716" spans="1:2">
      <c r="A3716" s="2" t="s">
        <v>2117</v>
      </c>
      <c r="B3716" s="2">
        <v>7.7</v>
      </c>
    </row>
    <row r="3717" spans="1:2">
      <c r="A3717" s="5" t="s">
        <v>2117</v>
      </c>
      <c r="B3717" s="5">
        <v>7.4</v>
      </c>
    </row>
    <row r="3718" spans="1:2">
      <c r="A3718" s="2" t="s">
        <v>2117</v>
      </c>
      <c r="B3718" s="2">
        <v>7.4</v>
      </c>
    </row>
    <row r="3719" spans="1:2">
      <c r="A3719" s="5" t="s">
        <v>2117</v>
      </c>
      <c r="B3719" s="5">
        <v>7.2</v>
      </c>
    </row>
    <row r="3720" spans="1:2">
      <c r="A3720" s="2" t="s">
        <v>2117</v>
      </c>
      <c r="B3720" s="2">
        <v>7</v>
      </c>
    </row>
    <row r="3721" spans="1:2">
      <c r="A3721" s="2" t="s">
        <v>2117</v>
      </c>
      <c r="B3721" s="2">
        <v>6.9</v>
      </c>
    </row>
    <row r="3722" spans="1:2">
      <c r="A3722" s="2" t="s">
        <v>2117</v>
      </c>
      <c r="B3722" s="2">
        <v>6.1</v>
      </c>
    </row>
    <row r="3723" spans="1:2">
      <c r="A3723" s="5" t="s">
        <v>9339</v>
      </c>
      <c r="B3723" s="5">
        <v>6.6</v>
      </c>
    </row>
    <row r="3724" spans="1:2">
      <c r="A3724" s="2" t="s">
        <v>7163</v>
      </c>
      <c r="B3724" s="2">
        <v>6.9</v>
      </c>
    </row>
  </sheetData>
  <autoFilter ref="A1:B3724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1663"/>
  <sheetViews>
    <sheetView topLeftCell="A3" workbookViewId="0">
      <selection activeCell="F10" sqref="F10:F13"/>
    </sheetView>
  </sheetViews>
  <sheetFormatPr defaultColWidth="9" defaultRowHeight="15"/>
  <cols>
    <col min="1" max="1" width="32.28515625" customWidth="1"/>
    <col min="2" max="2" width="21.7109375" customWidth="1"/>
  </cols>
  <sheetData>
    <row r="3" spans="1:6">
      <c r="A3" t="s">
        <v>17057</v>
      </c>
      <c r="B3" t="s">
        <v>17054</v>
      </c>
      <c r="D3" t="s">
        <v>17099</v>
      </c>
      <c r="F3" t="s">
        <v>17058</v>
      </c>
    </row>
    <row r="4" spans="1:6">
      <c r="A4" s="14" t="s">
        <v>8569</v>
      </c>
      <c r="B4" s="9">
        <v>6.7</v>
      </c>
      <c r="D4">
        <v>100</v>
      </c>
      <c r="E4">
        <f>PERCENTILE(B4:B1662,1)</f>
        <v>8.6999999999999993</v>
      </c>
      <c r="F4" s="14" t="s">
        <v>190</v>
      </c>
    </row>
    <row r="5" spans="1:6">
      <c r="A5" s="14" t="s">
        <v>12227</v>
      </c>
      <c r="B5" s="9">
        <v>6.1</v>
      </c>
      <c r="D5">
        <v>99</v>
      </c>
      <c r="E5">
        <f>PERCENTILE(B4:B1662,0.99)</f>
        <v>8.2105000000000015</v>
      </c>
      <c r="F5" s="14" t="s">
        <v>750</v>
      </c>
    </row>
    <row r="6" spans="1:6">
      <c r="A6" s="14" t="s">
        <v>5861</v>
      </c>
      <c r="B6" s="9">
        <v>7.1</v>
      </c>
      <c r="F6" s="14" t="s">
        <v>570</v>
      </c>
    </row>
    <row r="7" spans="1:6">
      <c r="A7" s="14" t="s">
        <v>16973</v>
      </c>
      <c r="B7" s="9">
        <v>2.7</v>
      </c>
      <c r="F7" s="14" t="s">
        <v>742</v>
      </c>
    </row>
    <row r="8" spans="1:6">
      <c r="A8" s="14" t="s">
        <v>9167</v>
      </c>
      <c r="B8" s="9">
        <v>6.6</v>
      </c>
      <c r="F8" s="14" t="s">
        <v>718</v>
      </c>
    </row>
    <row r="9" spans="1:6">
      <c r="A9" s="14" t="s">
        <v>632</v>
      </c>
      <c r="B9" s="9">
        <v>5.4</v>
      </c>
      <c r="F9" s="14" t="s">
        <v>96</v>
      </c>
    </row>
    <row r="10" spans="1:6">
      <c r="A10" s="14" t="s">
        <v>16501</v>
      </c>
      <c r="B10" s="9">
        <v>4.3</v>
      </c>
      <c r="D10">
        <v>98</v>
      </c>
      <c r="E10">
        <f>PERCENTILE(B4:B1662,0.98)</f>
        <v>8</v>
      </c>
      <c r="F10" s="14" t="s">
        <v>1350</v>
      </c>
    </row>
    <row r="11" spans="1:6">
      <c r="A11" s="14" t="s">
        <v>1816</v>
      </c>
      <c r="B11" s="15">
        <v>6.9166666666666696</v>
      </c>
      <c r="F11" s="14" t="s">
        <v>418</v>
      </c>
    </row>
    <row r="12" spans="1:6">
      <c r="A12" s="14" t="s">
        <v>10637</v>
      </c>
      <c r="B12" s="9">
        <v>6.4</v>
      </c>
      <c r="F12" s="14" t="s">
        <v>1183</v>
      </c>
    </row>
    <row r="13" spans="1:6">
      <c r="A13" s="14" t="s">
        <v>7643</v>
      </c>
      <c r="B13" s="9">
        <v>6.8</v>
      </c>
      <c r="F13" s="14" t="s">
        <v>1225</v>
      </c>
    </row>
    <row r="14" spans="1:6">
      <c r="A14" s="14" t="s">
        <v>3850</v>
      </c>
      <c r="B14" s="9">
        <v>5.9625000000000004</v>
      </c>
      <c r="F14" s="14" t="s">
        <v>1297</v>
      </c>
    </row>
    <row r="15" spans="1:6">
      <c r="A15" s="14" t="s">
        <v>7046</v>
      </c>
      <c r="B15" s="9">
        <v>6.4</v>
      </c>
      <c r="D15">
        <v>97</v>
      </c>
      <c r="E15">
        <f>PERCENTILE(B4:B1662,0.97)</f>
        <v>7.8426</v>
      </c>
      <c r="F15" s="14" t="s">
        <v>773</v>
      </c>
    </row>
    <row r="16" spans="1:6">
      <c r="A16" s="14" t="s">
        <v>5983</v>
      </c>
      <c r="B16" s="9">
        <v>7.1</v>
      </c>
      <c r="D16">
        <v>96</v>
      </c>
      <c r="E16">
        <f>PERCENTILE(B4:B1662,0.96)</f>
        <v>7.8</v>
      </c>
      <c r="F16" s="14" t="s">
        <v>558</v>
      </c>
    </row>
    <row r="17" spans="1:6">
      <c r="A17" s="14" t="s">
        <v>7723</v>
      </c>
      <c r="B17" s="9">
        <v>6.8</v>
      </c>
      <c r="F17" s="14" t="s">
        <v>1397</v>
      </c>
    </row>
    <row r="18" spans="1:6">
      <c r="A18" s="14" t="s">
        <v>13240</v>
      </c>
      <c r="B18" s="9">
        <v>5.9</v>
      </c>
      <c r="F18" s="14" t="s">
        <v>1845</v>
      </c>
    </row>
    <row r="19" spans="1:6">
      <c r="A19" s="14" t="s">
        <v>5184</v>
      </c>
      <c r="B19" s="9">
        <v>7.2</v>
      </c>
      <c r="F19" s="14" t="s">
        <v>1867</v>
      </c>
    </row>
    <row r="20" spans="1:6">
      <c r="A20" s="14" t="s">
        <v>190</v>
      </c>
      <c r="B20" s="9">
        <v>8.6999999999999993</v>
      </c>
      <c r="F20" s="14" t="s">
        <v>1852</v>
      </c>
    </row>
    <row r="21" spans="1:6">
      <c r="A21" s="14" t="s">
        <v>11328</v>
      </c>
      <c r="B21" s="9">
        <v>6.2</v>
      </c>
      <c r="F21" s="14" t="s">
        <v>2094</v>
      </c>
    </row>
    <row r="22" spans="1:6">
      <c r="A22" s="14" t="s">
        <v>13745</v>
      </c>
      <c r="B22" s="9">
        <v>5.7</v>
      </c>
      <c r="F22" s="14" t="s">
        <v>1724</v>
      </c>
    </row>
    <row r="23" spans="1:6">
      <c r="A23" s="14" t="s">
        <v>12653</v>
      </c>
      <c r="B23" s="9">
        <v>6</v>
      </c>
      <c r="F23" s="14" t="s">
        <v>2020</v>
      </c>
    </row>
    <row r="24" spans="1:6">
      <c r="A24" s="14" t="s">
        <v>9549</v>
      </c>
      <c r="B24" s="9">
        <v>6.3</v>
      </c>
      <c r="F24" s="14" t="s">
        <v>1951</v>
      </c>
    </row>
    <row r="25" spans="1:6">
      <c r="A25" s="14" t="s">
        <v>16887</v>
      </c>
      <c r="B25" s="9">
        <v>3.3</v>
      </c>
      <c r="F25" s="14" t="s">
        <v>1944</v>
      </c>
    </row>
    <row r="26" spans="1:6">
      <c r="A26" s="14" t="s">
        <v>3213</v>
      </c>
      <c r="B26" s="15">
        <v>7.0333333333333297</v>
      </c>
      <c r="F26" s="14" t="s">
        <v>2087</v>
      </c>
    </row>
    <row r="27" spans="1:6">
      <c r="A27" s="14" t="s">
        <v>15049</v>
      </c>
      <c r="B27" s="9">
        <v>5.3</v>
      </c>
      <c r="F27" s="14" t="s">
        <v>2008</v>
      </c>
    </row>
    <row r="28" spans="1:6">
      <c r="A28" s="14" t="s">
        <v>16237</v>
      </c>
      <c r="B28" s="9">
        <v>4.5999999999999996</v>
      </c>
      <c r="F28" s="14" t="s">
        <v>1656</v>
      </c>
    </row>
    <row r="29" spans="1:6">
      <c r="A29" s="14" t="s">
        <v>15391</v>
      </c>
      <c r="B29" s="9">
        <v>5.2</v>
      </c>
      <c r="F29" s="14" t="s">
        <v>2059</v>
      </c>
    </row>
    <row r="30" spans="1:6">
      <c r="A30" s="14" t="s">
        <v>5369</v>
      </c>
      <c r="B30" s="9">
        <v>6.85</v>
      </c>
      <c r="F30" s="14" t="s">
        <v>1678</v>
      </c>
    </row>
    <row r="31" spans="1:6">
      <c r="A31" s="14" t="s">
        <v>1929</v>
      </c>
      <c r="B31" s="9">
        <v>5.6</v>
      </c>
      <c r="F31" s="14" t="s">
        <v>2080</v>
      </c>
    </row>
    <row r="32" spans="1:6">
      <c r="A32" s="14" t="s">
        <v>3492</v>
      </c>
      <c r="B32" s="15">
        <v>7.06666666666667</v>
      </c>
      <c r="F32" s="14" t="s">
        <v>1990</v>
      </c>
    </row>
    <row r="33" spans="1:6">
      <c r="A33" s="14" t="s">
        <v>7438</v>
      </c>
      <c r="B33" s="9">
        <v>6.8</v>
      </c>
      <c r="F33" s="14" t="s">
        <v>2052</v>
      </c>
    </row>
    <row r="34" spans="1:6">
      <c r="A34" s="14" t="s">
        <v>926</v>
      </c>
      <c r="B34" s="15">
        <v>7.6333333333333302</v>
      </c>
    </row>
    <row r="35" spans="1:6">
      <c r="A35" s="14" t="s">
        <v>773</v>
      </c>
      <c r="B35" s="9">
        <v>7.84</v>
      </c>
    </row>
    <row r="36" spans="1:6">
      <c r="A36" s="14" t="s">
        <v>3953</v>
      </c>
      <c r="B36" s="9">
        <v>7.4</v>
      </c>
    </row>
    <row r="37" spans="1:6">
      <c r="A37" s="14" t="s">
        <v>4736</v>
      </c>
      <c r="B37" s="9">
        <v>7.2</v>
      </c>
    </row>
    <row r="38" spans="1:6">
      <c r="A38" s="14" t="s">
        <v>16282</v>
      </c>
      <c r="B38" s="9">
        <v>4.5999999999999996</v>
      </c>
    </row>
    <row r="39" spans="1:6">
      <c r="A39" s="14" t="s">
        <v>2350</v>
      </c>
      <c r="B39" s="9">
        <v>7.7</v>
      </c>
    </row>
    <row r="40" spans="1:6">
      <c r="A40" s="14" t="s">
        <v>2552</v>
      </c>
      <c r="B40" s="9">
        <v>7.7</v>
      </c>
    </row>
    <row r="41" spans="1:6">
      <c r="A41" s="14" t="s">
        <v>6620</v>
      </c>
      <c r="B41" s="15">
        <v>6.7333333333333298</v>
      </c>
    </row>
    <row r="42" spans="1:6">
      <c r="A42" s="14" t="s">
        <v>2274</v>
      </c>
      <c r="B42" s="9">
        <v>6.82</v>
      </c>
    </row>
    <row r="43" spans="1:6">
      <c r="A43" s="14" t="s">
        <v>13269</v>
      </c>
      <c r="B43" s="9">
        <v>5.9</v>
      </c>
    </row>
    <row r="44" spans="1:6">
      <c r="A44" s="14" t="s">
        <v>12355</v>
      </c>
      <c r="B44" s="9">
        <v>6.1</v>
      </c>
    </row>
    <row r="45" spans="1:6">
      <c r="A45" s="14" t="s">
        <v>17005</v>
      </c>
      <c r="B45" s="9">
        <v>2.2999999999999998</v>
      </c>
    </row>
    <row r="46" spans="1:6">
      <c r="A46" s="14" t="s">
        <v>1958</v>
      </c>
      <c r="B46" s="9">
        <v>7.42</v>
      </c>
    </row>
    <row r="47" spans="1:6">
      <c r="A47" s="14" t="s">
        <v>11354</v>
      </c>
      <c r="B47" s="9">
        <v>6.2</v>
      </c>
    </row>
    <row r="48" spans="1:6">
      <c r="A48" s="14" t="s">
        <v>7866</v>
      </c>
      <c r="B48" s="9">
        <v>6.2249999999999996</v>
      </c>
    </row>
    <row r="49" spans="1:2">
      <c r="A49" s="14" t="s">
        <v>1397</v>
      </c>
      <c r="B49" s="9">
        <v>7.8</v>
      </c>
    </row>
    <row r="50" spans="1:2">
      <c r="A50" s="14" t="s">
        <v>310</v>
      </c>
      <c r="B50" s="9">
        <v>8.5</v>
      </c>
    </row>
    <row r="51" spans="1:2">
      <c r="A51" s="14" t="s">
        <v>6616</v>
      </c>
      <c r="B51" s="9">
        <v>7</v>
      </c>
    </row>
    <row r="52" spans="1:2">
      <c r="A52" s="14" t="s">
        <v>13019</v>
      </c>
      <c r="B52" s="9">
        <v>5.9</v>
      </c>
    </row>
    <row r="53" spans="1:2">
      <c r="A53" s="14" t="s">
        <v>5027</v>
      </c>
      <c r="B53" s="9">
        <v>7.2</v>
      </c>
    </row>
    <row r="54" spans="1:2">
      <c r="A54" s="14" t="s">
        <v>11452</v>
      </c>
      <c r="B54" s="9">
        <v>6.2</v>
      </c>
    </row>
    <row r="55" spans="1:2">
      <c r="A55" s="14" t="s">
        <v>8599</v>
      </c>
      <c r="B55" s="9">
        <v>6.7</v>
      </c>
    </row>
    <row r="56" spans="1:2">
      <c r="A56" s="14" t="s">
        <v>7671</v>
      </c>
      <c r="B56" s="15">
        <v>5.7333333333333298</v>
      </c>
    </row>
    <row r="57" spans="1:2">
      <c r="A57" s="14" t="s">
        <v>7136</v>
      </c>
      <c r="B57" s="9">
        <v>6.65</v>
      </c>
    </row>
    <row r="58" spans="1:2">
      <c r="A58" s="14" t="s">
        <v>6604</v>
      </c>
      <c r="B58" s="9">
        <v>7</v>
      </c>
    </row>
    <row r="59" spans="1:2">
      <c r="A59" s="14" t="s">
        <v>11611</v>
      </c>
      <c r="B59" s="9">
        <v>6.2</v>
      </c>
    </row>
    <row r="60" spans="1:2">
      <c r="A60" s="14" t="s">
        <v>1431</v>
      </c>
      <c r="B60" s="9">
        <v>7.15</v>
      </c>
    </row>
    <row r="61" spans="1:2">
      <c r="A61" s="14" t="s">
        <v>15041</v>
      </c>
      <c r="B61" s="9">
        <v>4.8</v>
      </c>
    </row>
    <row r="62" spans="1:2">
      <c r="A62" s="14" t="s">
        <v>7754</v>
      </c>
      <c r="B62" s="9">
        <v>6.8</v>
      </c>
    </row>
    <row r="63" spans="1:2">
      <c r="A63" s="14" t="s">
        <v>1757</v>
      </c>
      <c r="B63" s="9">
        <v>6.5</v>
      </c>
    </row>
    <row r="64" spans="1:2">
      <c r="A64" s="14" t="s">
        <v>3270</v>
      </c>
      <c r="B64" s="9">
        <v>6.85</v>
      </c>
    </row>
    <row r="65" spans="1:2">
      <c r="A65" s="14" t="s">
        <v>12623</v>
      </c>
      <c r="B65" s="9">
        <v>6</v>
      </c>
    </row>
    <row r="66" spans="1:2">
      <c r="A66" s="14" t="s">
        <v>10585</v>
      </c>
      <c r="B66" s="9">
        <v>6.15</v>
      </c>
    </row>
    <row r="67" spans="1:2">
      <c r="A67" s="14" t="s">
        <v>2587</v>
      </c>
      <c r="B67" s="9">
        <v>7.7</v>
      </c>
    </row>
    <row r="68" spans="1:2">
      <c r="A68" s="14" t="s">
        <v>16471</v>
      </c>
      <c r="B68" s="9">
        <v>4.3</v>
      </c>
    </row>
    <row r="69" spans="1:2">
      <c r="A69" s="14" t="s">
        <v>1789</v>
      </c>
      <c r="B69" s="9">
        <v>7</v>
      </c>
    </row>
    <row r="70" spans="1:2">
      <c r="A70" s="14" t="s">
        <v>369</v>
      </c>
      <c r="B70" s="15">
        <v>7.7333333333333298</v>
      </c>
    </row>
    <row r="71" spans="1:2">
      <c r="A71" s="14" t="s">
        <v>5905</v>
      </c>
      <c r="B71" s="9">
        <v>5.5</v>
      </c>
    </row>
    <row r="72" spans="1:2">
      <c r="A72" s="14" t="s">
        <v>10807</v>
      </c>
      <c r="B72" s="9">
        <v>5.35</v>
      </c>
    </row>
    <row r="73" spans="1:2">
      <c r="A73" s="14" t="s">
        <v>12082</v>
      </c>
      <c r="B73" s="9">
        <v>5.26</v>
      </c>
    </row>
    <row r="74" spans="1:2">
      <c r="A74" s="14" t="s">
        <v>12046</v>
      </c>
      <c r="B74" s="9">
        <v>6.1</v>
      </c>
    </row>
    <row r="75" spans="1:2">
      <c r="A75" s="14" t="s">
        <v>10413</v>
      </c>
      <c r="B75" s="15">
        <v>5.7666666666666702</v>
      </c>
    </row>
    <row r="76" spans="1:2">
      <c r="A76" s="14" t="s">
        <v>8500</v>
      </c>
      <c r="B76" s="9">
        <v>6.7</v>
      </c>
    </row>
    <row r="77" spans="1:2">
      <c r="A77" s="14" t="s">
        <v>6304</v>
      </c>
      <c r="B77" s="9">
        <v>6.25</v>
      </c>
    </row>
    <row r="78" spans="1:2">
      <c r="A78" s="14" t="s">
        <v>1060</v>
      </c>
      <c r="B78" s="9">
        <v>7.25</v>
      </c>
    </row>
    <row r="79" spans="1:2">
      <c r="A79" s="14" t="s">
        <v>15224</v>
      </c>
      <c r="B79" s="9">
        <v>5</v>
      </c>
    </row>
    <row r="80" spans="1:2">
      <c r="A80" s="14" t="s">
        <v>1742</v>
      </c>
      <c r="B80" s="9">
        <v>5.6</v>
      </c>
    </row>
    <row r="81" spans="1:2">
      <c r="A81" s="14" t="s">
        <v>6366</v>
      </c>
      <c r="B81" s="9">
        <v>7</v>
      </c>
    </row>
    <row r="82" spans="1:2">
      <c r="A82" s="14" t="s">
        <v>5117</v>
      </c>
      <c r="B82" s="9">
        <v>7.2</v>
      </c>
    </row>
    <row r="83" spans="1:2">
      <c r="A83" s="14" t="s">
        <v>1633</v>
      </c>
      <c r="B83" s="9">
        <v>7.9</v>
      </c>
    </row>
    <row r="84" spans="1:2">
      <c r="A84" s="14" t="s">
        <v>16641</v>
      </c>
      <c r="B84" s="9">
        <v>4</v>
      </c>
    </row>
    <row r="85" spans="1:2">
      <c r="A85" s="14" t="s">
        <v>8186</v>
      </c>
      <c r="B85" s="9">
        <v>6.04</v>
      </c>
    </row>
    <row r="86" spans="1:2">
      <c r="A86" s="14" t="s">
        <v>8313</v>
      </c>
      <c r="B86" s="9">
        <v>6.45</v>
      </c>
    </row>
    <row r="87" spans="1:2">
      <c r="A87" s="14" t="s">
        <v>15111</v>
      </c>
      <c r="B87" s="9">
        <v>5.3</v>
      </c>
    </row>
    <row r="88" spans="1:2">
      <c r="A88" s="14" t="s">
        <v>12873</v>
      </c>
      <c r="B88" s="9">
        <v>5.9</v>
      </c>
    </row>
    <row r="89" spans="1:2">
      <c r="A89" s="14" t="s">
        <v>15233</v>
      </c>
      <c r="B89" s="9">
        <v>5.3</v>
      </c>
    </row>
    <row r="90" spans="1:2">
      <c r="A90" s="14" t="s">
        <v>3698</v>
      </c>
      <c r="B90" s="9">
        <v>7.3</v>
      </c>
    </row>
    <row r="91" spans="1:2">
      <c r="A91" s="14" t="s">
        <v>3116</v>
      </c>
      <c r="B91" s="9">
        <v>7.6</v>
      </c>
    </row>
    <row r="92" spans="1:2">
      <c r="A92" s="14" t="s">
        <v>607</v>
      </c>
      <c r="B92" s="9">
        <v>7</v>
      </c>
    </row>
    <row r="93" spans="1:2">
      <c r="A93" s="14" t="s">
        <v>2199</v>
      </c>
      <c r="B93" s="9">
        <v>6.9375</v>
      </c>
    </row>
    <row r="94" spans="1:2">
      <c r="A94" s="14" t="s">
        <v>2438</v>
      </c>
      <c r="B94" s="15">
        <v>6.93333333333333</v>
      </c>
    </row>
    <row r="95" spans="1:2">
      <c r="A95" s="14" t="s">
        <v>5779</v>
      </c>
      <c r="B95" s="9">
        <v>7.1</v>
      </c>
    </row>
    <row r="96" spans="1:2">
      <c r="A96" s="14" t="s">
        <v>11078</v>
      </c>
      <c r="B96" s="9">
        <v>6.3</v>
      </c>
    </row>
    <row r="97" spans="1:2">
      <c r="A97" s="14" t="s">
        <v>13711</v>
      </c>
      <c r="B97" s="9">
        <v>5.7</v>
      </c>
    </row>
    <row r="98" spans="1:2">
      <c r="A98" s="14" t="s">
        <v>1350</v>
      </c>
      <c r="B98" s="9">
        <v>8</v>
      </c>
    </row>
    <row r="99" spans="1:2">
      <c r="A99" s="14" t="s">
        <v>9916</v>
      </c>
      <c r="B99" s="9">
        <v>6.5</v>
      </c>
    </row>
    <row r="100" spans="1:2">
      <c r="A100" s="14" t="s">
        <v>6544</v>
      </c>
      <c r="B100" s="9">
        <v>7</v>
      </c>
    </row>
    <row r="101" spans="1:2">
      <c r="A101" s="14" t="s">
        <v>7109</v>
      </c>
      <c r="B101" s="9">
        <v>6.6</v>
      </c>
    </row>
    <row r="102" spans="1:2">
      <c r="A102" s="14" t="s">
        <v>16828</v>
      </c>
      <c r="B102" s="9">
        <v>3.5</v>
      </c>
    </row>
    <row r="103" spans="1:2">
      <c r="A103" s="14" t="s">
        <v>8912</v>
      </c>
      <c r="B103" s="9">
        <v>6.6</v>
      </c>
    </row>
    <row r="104" spans="1:2">
      <c r="A104" s="14" t="s">
        <v>454</v>
      </c>
      <c r="B104" s="9">
        <v>8.4</v>
      </c>
    </row>
    <row r="105" spans="1:2">
      <c r="A105" s="14" t="s">
        <v>7328</v>
      </c>
      <c r="B105" s="9">
        <v>6.8</v>
      </c>
    </row>
    <row r="106" spans="1:2">
      <c r="A106" s="14" t="s">
        <v>2479</v>
      </c>
      <c r="B106" s="9">
        <v>6.9249999999999998</v>
      </c>
    </row>
    <row r="107" spans="1:2">
      <c r="A107" s="14" t="s">
        <v>8352</v>
      </c>
      <c r="B107" s="9">
        <v>6.7</v>
      </c>
    </row>
    <row r="108" spans="1:2">
      <c r="A108" s="14" t="s">
        <v>3330</v>
      </c>
      <c r="B108" s="9">
        <v>7.5</v>
      </c>
    </row>
    <row r="109" spans="1:2">
      <c r="A109" s="14" t="s">
        <v>12861</v>
      </c>
      <c r="B109" s="9">
        <v>5.9</v>
      </c>
    </row>
    <row r="110" spans="1:2">
      <c r="A110" s="14" t="s">
        <v>5470</v>
      </c>
      <c r="B110" s="15">
        <v>6.7666666666666702</v>
      </c>
    </row>
    <row r="111" spans="1:2">
      <c r="A111" s="14" t="s">
        <v>11959</v>
      </c>
      <c r="B111" s="15">
        <v>6.0333333333333297</v>
      </c>
    </row>
    <row r="112" spans="1:2">
      <c r="A112" s="14" t="s">
        <v>8966</v>
      </c>
      <c r="B112" s="15">
        <v>6.56666666666667</v>
      </c>
    </row>
    <row r="113" spans="1:2">
      <c r="A113" s="14" t="s">
        <v>15302</v>
      </c>
      <c r="B113" s="9">
        <v>5.2</v>
      </c>
    </row>
    <row r="114" spans="1:2">
      <c r="A114" s="14" t="s">
        <v>1159</v>
      </c>
      <c r="B114" s="15">
        <v>6.5769230769230802</v>
      </c>
    </row>
    <row r="115" spans="1:2">
      <c r="A115" s="14" t="s">
        <v>9964</v>
      </c>
      <c r="B115" s="9">
        <v>6.5</v>
      </c>
    </row>
    <row r="116" spans="1:2">
      <c r="A116" s="14" t="s">
        <v>4107</v>
      </c>
      <c r="B116" s="15">
        <v>6.45714285714286</v>
      </c>
    </row>
    <row r="117" spans="1:2">
      <c r="A117" s="14" t="s">
        <v>3122</v>
      </c>
      <c r="B117" s="9">
        <v>7.6</v>
      </c>
    </row>
    <row r="118" spans="1:2">
      <c r="A118" s="14" t="s">
        <v>13948</v>
      </c>
      <c r="B118" s="9">
        <v>5.45</v>
      </c>
    </row>
    <row r="119" spans="1:2">
      <c r="A119" s="14" t="s">
        <v>2682</v>
      </c>
      <c r="B119" s="9">
        <v>7.12</v>
      </c>
    </row>
    <row r="120" spans="1:2">
      <c r="A120" s="14" t="s">
        <v>12902</v>
      </c>
      <c r="B120" s="9">
        <v>5.9</v>
      </c>
    </row>
    <row r="121" spans="1:2">
      <c r="A121" s="14" t="s">
        <v>2208</v>
      </c>
      <c r="B121" s="9">
        <v>7.65</v>
      </c>
    </row>
    <row r="122" spans="1:2">
      <c r="A122" s="14" t="s">
        <v>5844</v>
      </c>
      <c r="B122" s="9">
        <v>5.0999999999999996</v>
      </c>
    </row>
    <row r="123" spans="1:2">
      <c r="A123" s="14" t="s">
        <v>5294</v>
      </c>
      <c r="B123" s="9">
        <v>7.2</v>
      </c>
    </row>
    <row r="124" spans="1:2">
      <c r="A124" s="14" t="s">
        <v>4112</v>
      </c>
      <c r="B124" s="9">
        <v>6.34</v>
      </c>
    </row>
    <row r="125" spans="1:2">
      <c r="A125" s="14" t="s">
        <v>11224</v>
      </c>
      <c r="B125" s="9">
        <v>6.3</v>
      </c>
    </row>
    <row r="126" spans="1:2">
      <c r="A126" s="14" t="s">
        <v>6508</v>
      </c>
      <c r="B126" s="9">
        <v>7</v>
      </c>
    </row>
    <row r="127" spans="1:2">
      <c r="A127" s="14" t="s">
        <v>4648</v>
      </c>
      <c r="B127" s="9">
        <v>7.3</v>
      </c>
    </row>
    <row r="128" spans="1:2">
      <c r="A128" s="14" t="s">
        <v>14683</v>
      </c>
      <c r="B128" s="9">
        <v>5.5</v>
      </c>
    </row>
    <row r="129" spans="1:2">
      <c r="A129" s="14" t="s">
        <v>2708</v>
      </c>
      <c r="B129" s="9">
        <v>7.5</v>
      </c>
    </row>
    <row r="130" spans="1:2">
      <c r="A130" s="14" t="s">
        <v>13258</v>
      </c>
      <c r="B130" s="9">
        <v>5.9</v>
      </c>
    </row>
    <row r="131" spans="1:2">
      <c r="A131" s="14" t="s">
        <v>15750</v>
      </c>
      <c r="B131" s="9">
        <v>5</v>
      </c>
    </row>
    <row r="132" spans="1:2">
      <c r="A132" s="14" t="s">
        <v>1845</v>
      </c>
      <c r="B132" s="9">
        <v>7.8</v>
      </c>
    </row>
    <row r="133" spans="1:2">
      <c r="A133" s="14" t="s">
        <v>12516</v>
      </c>
      <c r="B133" s="9">
        <v>5.3</v>
      </c>
    </row>
    <row r="134" spans="1:2">
      <c r="A134" s="14" t="s">
        <v>6750</v>
      </c>
      <c r="B134" s="9">
        <v>6.45</v>
      </c>
    </row>
    <row r="135" spans="1:2">
      <c r="A135" s="14" t="s">
        <v>3498</v>
      </c>
      <c r="B135" s="9">
        <v>6.56</v>
      </c>
    </row>
    <row r="136" spans="1:2">
      <c r="A136" s="14" t="s">
        <v>1890</v>
      </c>
      <c r="B136" s="9">
        <v>6.1</v>
      </c>
    </row>
    <row r="137" spans="1:2">
      <c r="A137" s="14" t="s">
        <v>4486</v>
      </c>
      <c r="B137" s="9">
        <v>7.3</v>
      </c>
    </row>
    <row r="138" spans="1:2">
      <c r="A138" s="14" t="s">
        <v>6658</v>
      </c>
      <c r="B138" s="9">
        <v>7</v>
      </c>
    </row>
    <row r="139" spans="1:2">
      <c r="A139" s="14" t="s">
        <v>10353</v>
      </c>
      <c r="B139" s="9">
        <v>6.4</v>
      </c>
    </row>
    <row r="140" spans="1:2">
      <c r="A140" s="14" t="s">
        <v>15132</v>
      </c>
      <c r="B140" s="9">
        <v>5.25</v>
      </c>
    </row>
    <row r="141" spans="1:2">
      <c r="A141" s="14" t="s">
        <v>1314</v>
      </c>
      <c r="B141" s="9">
        <v>6.9</v>
      </c>
    </row>
    <row r="142" spans="1:2">
      <c r="A142" s="14" t="s">
        <v>5174</v>
      </c>
      <c r="B142" s="9">
        <v>7.2</v>
      </c>
    </row>
    <row r="143" spans="1:2">
      <c r="A143" s="14" t="s">
        <v>586</v>
      </c>
      <c r="B143" s="9">
        <v>8.3000000000000007</v>
      </c>
    </row>
    <row r="144" spans="1:2">
      <c r="A144" s="14" t="s">
        <v>14308</v>
      </c>
      <c r="B144" s="9">
        <v>5.6</v>
      </c>
    </row>
    <row r="145" spans="1:2">
      <c r="A145" s="14" t="s">
        <v>11550</v>
      </c>
      <c r="B145" s="9">
        <v>6.2</v>
      </c>
    </row>
    <row r="146" spans="1:2">
      <c r="A146" s="14" t="s">
        <v>16719</v>
      </c>
      <c r="B146" s="9">
        <v>3.8</v>
      </c>
    </row>
    <row r="147" spans="1:2">
      <c r="A147" s="14" t="s">
        <v>1806</v>
      </c>
      <c r="B147" s="15">
        <v>7.0333333333333297</v>
      </c>
    </row>
    <row r="148" spans="1:2">
      <c r="A148" s="14" t="s">
        <v>11749</v>
      </c>
      <c r="B148" s="15">
        <v>3.5333333333333301</v>
      </c>
    </row>
    <row r="149" spans="1:2">
      <c r="A149" s="14" t="s">
        <v>14318</v>
      </c>
      <c r="B149" s="9">
        <v>5.6</v>
      </c>
    </row>
    <row r="150" spans="1:2">
      <c r="A150" s="14" t="s">
        <v>15197</v>
      </c>
      <c r="B150" s="9">
        <v>5.3</v>
      </c>
    </row>
    <row r="151" spans="1:2">
      <c r="A151" s="14" t="s">
        <v>12070</v>
      </c>
      <c r="B151" s="9">
        <v>6.1</v>
      </c>
    </row>
    <row r="152" spans="1:2">
      <c r="A152" s="14" t="s">
        <v>10544</v>
      </c>
      <c r="B152" s="9">
        <v>6.4</v>
      </c>
    </row>
    <row r="153" spans="1:2">
      <c r="A153" s="14" t="s">
        <v>16868</v>
      </c>
      <c r="B153" s="9">
        <v>3.3</v>
      </c>
    </row>
    <row r="154" spans="1:2">
      <c r="A154" s="14" t="s">
        <v>5663</v>
      </c>
      <c r="B154" s="15">
        <v>6.24444444444444</v>
      </c>
    </row>
    <row r="155" spans="1:2">
      <c r="A155" s="14" t="s">
        <v>4196</v>
      </c>
      <c r="B155" s="9">
        <v>6.9</v>
      </c>
    </row>
    <row r="156" spans="1:2">
      <c r="A156" s="14" t="s">
        <v>2485</v>
      </c>
      <c r="B156" s="9">
        <v>6.86</v>
      </c>
    </row>
    <row r="157" spans="1:2">
      <c r="A157" s="14" t="s">
        <v>1048</v>
      </c>
      <c r="B157" s="9">
        <v>7.58</v>
      </c>
    </row>
    <row r="158" spans="1:2">
      <c r="A158" s="14" t="s">
        <v>4243</v>
      </c>
      <c r="B158" s="9">
        <v>6.45</v>
      </c>
    </row>
    <row r="159" spans="1:2">
      <c r="A159" s="14" t="s">
        <v>11849</v>
      </c>
      <c r="B159" s="9">
        <v>5.4</v>
      </c>
    </row>
    <row r="160" spans="1:2">
      <c r="A160" s="14" t="s">
        <v>8143</v>
      </c>
      <c r="B160" s="9">
        <v>6.2</v>
      </c>
    </row>
    <row r="161" spans="1:2">
      <c r="A161" s="14" t="s">
        <v>15815</v>
      </c>
      <c r="B161" s="9">
        <v>5</v>
      </c>
    </row>
    <row r="162" spans="1:2">
      <c r="A162" s="14" t="s">
        <v>14259</v>
      </c>
      <c r="B162" s="9">
        <v>5.6</v>
      </c>
    </row>
    <row r="163" spans="1:2">
      <c r="A163" s="14" t="s">
        <v>14399</v>
      </c>
      <c r="B163" s="9">
        <v>5.6</v>
      </c>
    </row>
    <row r="164" spans="1:2">
      <c r="A164" s="14" t="s">
        <v>9747</v>
      </c>
      <c r="B164" s="15">
        <v>6.1666666666666696</v>
      </c>
    </row>
    <row r="165" spans="1:2">
      <c r="A165" s="14" t="s">
        <v>6145</v>
      </c>
      <c r="B165" s="9">
        <v>7</v>
      </c>
    </row>
    <row r="166" spans="1:2">
      <c r="A166" s="14" t="s">
        <v>11112</v>
      </c>
      <c r="B166" s="9">
        <v>6.3</v>
      </c>
    </row>
    <row r="167" spans="1:2">
      <c r="A167" s="14" t="s">
        <v>14543</v>
      </c>
      <c r="B167" s="9">
        <v>5.45</v>
      </c>
    </row>
    <row r="168" spans="1:2">
      <c r="A168" s="14" t="s">
        <v>4777</v>
      </c>
      <c r="B168" s="15">
        <v>6.4555555555555602</v>
      </c>
    </row>
    <row r="169" spans="1:2">
      <c r="A169" s="14" t="s">
        <v>6002</v>
      </c>
      <c r="B169" s="9">
        <v>7.1</v>
      </c>
    </row>
    <row r="170" spans="1:2">
      <c r="A170" s="14" t="s">
        <v>7194</v>
      </c>
      <c r="B170" s="9">
        <v>6.9</v>
      </c>
    </row>
    <row r="171" spans="1:2">
      <c r="A171" s="14" t="s">
        <v>501</v>
      </c>
      <c r="B171" s="9">
        <v>6.6</v>
      </c>
    </row>
    <row r="172" spans="1:2">
      <c r="A172" s="14" t="s">
        <v>14151</v>
      </c>
      <c r="B172" s="9">
        <v>5.6</v>
      </c>
    </row>
    <row r="173" spans="1:2">
      <c r="A173" s="14" t="s">
        <v>3231</v>
      </c>
      <c r="B173" s="9">
        <v>6.72</v>
      </c>
    </row>
    <row r="174" spans="1:2">
      <c r="A174" s="14" t="s">
        <v>2363</v>
      </c>
      <c r="B174" s="9">
        <v>7.7</v>
      </c>
    </row>
    <row r="175" spans="1:2">
      <c r="A175" s="14" t="s">
        <v>5874</v>
      </c>
      <c r="B175" s="9">
        <v>7.1</v>
      </c>
    </row>
    <row r="176" spans="1:2">
      <c r="A176" s="14" t="s">
        <v>10549</v>
      </c>
      <c r="B176" s="9">
        <v>6.4</v>
      </c>
    </row>
    <row r="177" spans="1:2">
      <c r="A177" s="14" t="s">
        <v>14768</v>
      </c>
      <c r="B177" s="15">
        <v>4.81666666666667</v>
      </c>
    </row>
    <row r="178" spans="1:2">
      <c r="A178" s="14" t="s">
        <v>2854</v>
      </c>
      <c r="B178" s="9">
        <v>7.6</v>
      </c>
    </row>
    <row r="179" spans="1:2">
      <c r="A179" s="14" t="s">
        <v>10502</v>
      </c>
      <c r="B179" s="15">
        <v>5.5333333333333297</v>
      </c>
    </row>
    <row r="180" spans="1:2">
      <c r="A180" s="14" t="s">
        <v>16589</v>
      </c>
      <c r="B180" s="9">
        <v>4.0999999999999996</v>
      </c>
    </row>
    <row r="181" spans="1:2">
      <c r="A181" s="14" t="s">
        <v>16786</v>
      </c>
      <c r="B181" s="9">
        <v>3.6</v>
      </c>
    </row>
    <row r="182" spans="1:2">
      <c r="A182" s="14" t="s">
        <v>13140</v>
      </c>
      <c r="B182" s="9">
        <v>5.9</v>
      </c>
    </row>
    <row r="183" spans="1:2">
      <c r="A183" s="14" t="s">
        <v>3889</v>
      </c>
      <c r="B183" s="9">
        <v>6.9</v>
      </c>
    </row>
    <row r="184" spans="1:2">
      <c r="A184" s="14" t="s">
        <v>10286</v>
      </c>
      <c r="B184" s="9">
        <v>6.3</v>
      </c>
    </row>
    <row r="185" spans="1:2">
      <c r="A185" s="14" t="s">
        <v>16072</v>
      </c>
      <c r="B185" s="9">
        <v>4.8</v>
      </c>
    </row>
    <row r="186" spans="1:2">
      <c r="A186" s="14" t="s">
        <v>15568</v>
      </c>
      <c r="B186" s="9">
        <v>5.0999999999999996</v>
      </c>
    </row>
    <row r="187" spans="1:2">
      <c r="A187" s="14" t="s">
        <v>15575</v>
      </c>
      <c r="B187" s="9">
        <v>5.05</v>
      </c>
    </row>
    <row r="188" spans="1:2">
      <c r="A188" s="14" t="s">
        <v>8639</v>
      </c>
      <c r="B188" s="9">
        <v>6.7</v>
      </c>
    </row>
    <row r="189" spans="1:2">
      <c r="A189" s="14" t="s">
        <v>12634</v>
      </c>
      <c r="B189" s="9">
        <v>6</v>
      </c>
    </row>
    <row r="190" spans="1:2">
      <c r="A190" s="14" t="s">
        <v>11631</v>
      </c>
      <c r="B190" s="9">
        <v>6.2</v>
      </c>
    </row>
    <row r="191" spans="1:2">
      <c r="A191" s="14" t="s">
        <v>237</v>
      </c>
      <c r="B191" s="9">
        <v>7.2874999999999996</v>
      </c>
    </row>
    <row r="192" spans="1:2">
      <c r="A192" s="14" t="s">
        <v>6513</v>
      </c>
      <c r="B192" s="9">
        <v>6.4249999999999998</v>
      </c>
    </row>
    <row r="193" spans="1:2">
      <c r="A193" s="14" t="s">
        <v>6710</v>
      </c>
      <c r="B193" s="9">
        <v>6.9</v>
      </c>
    </row>
    <row r="194" spans="1:2">
      <c r="A194" s="14" t="s">
        <v>5320</v>
      </c>
      <c r="B194" s="9">
        <v>6.45</v>
      </c>
    </row>
    <row r="195" spans="1:2">
      <c r="A195" s="14" t="s">
        <v>4587</v>
      </c>
      <c r="B195" s="9">
        <v>7.1</v>
      </c>
    </row>
    <row r="196" spans="1:2">
      <c r="A196" s="14" t="s">
        <v>12939</v>
      </c>
      <c r="B196" s="9">
        <v>5.9</v>
      </c>
    </row>
    <row r="197" spans="1:2">
      <c r="A197" s="14" t="s">
        <v>12579</v>
      </c>
      <c r="B197" s="9">
        <v>5.9</v>
      </c>
    </row>
    <row r="198" spans="1:2">
      <c r="A198" s="14" t="s">
        <v>1421</v>
      </c>
      <c r="B198" s="9">
        <v>6.55</v>
      </c>
    </row>
    <row r="199" spans="1:2">
      <c r="A199" s="14" t="s">
        <v>13817</v>
      </c>
      <c r="B199" s="9">
        <v>5.4</v>
      </c>
    </row>
    <row r="200" spans="1:2">
      <c r="A200" s="14" t="s">
        <v>6267</v>
      </c>
      <c r="B200" s="9">
        <v>6.6</v>
      </c>
    </row>
    <row r="201" spans="1:2">
      <c r="A201" s="14" t="s">
        <v>10693</v>
      </c>
      <c r="B201" s="9">
        <v>6.3</v>
      </c>
    </row>
    <row r="202" spans="1:2">
      <c r="A202" s="14" t="s">
        <v>7890</v>
      </c>
      <c r="B202" s="9">
        <v>6.8</v>
      </c>
    </row>
    <row r="203" spans="1:2">
      <c r="A203" s="14" t="s">
        <v>6095</v>
      </c>
      <c r="B203" s="9">
        <v>6.8250000000000002</v>
      </c>
    </row>
    <row r="204" spans="1:2">
      <c r="A204" s="14" t="s">
        <v>5213</v>
      </c>
      <c r="B204" s="9">
        <v>7.2</v>
      </c>
    </row>
    <row r="205" spans="1:2">
      <c r="A205" s="14" t="s">
        <v>16709</v>
      </c>
      <c r="B205" s="9">
        <v>3.9</v>
      </c>
    </row>
    <row r="206" spans="1:2">
      <c r="A206" s="14" t="s">
        <v>3433</v>
      </c>
      <c r="B206" s="9">
        <v>7.5</v>
      </c>
    </row>
    <row r="207" spans="1:2">
      <c r="A207" s="14" t="s">
        <v>2431</v>
      </c>
      <c r="B207" s="9">
        <v>7.7</v>
      </c>
    </row>
    <row r="208" spans="1:2">
      <c r="A208" s="14" t="s">
        <v>4473</v>
      </c>
      <c r="B208" s="9">
        <v>7.3</v>
      </c>
    </row>
    <row r="209" spans="1:2">
      <c r="A209" s="14" t="s">
        <v>13037</v>
      </c>
      <c r="B209" s="9">
        <v>5.9</v>
      </c>
    </row>
    <row r="210" spans="1:2">
      <c r="A210" s="14" t="s">
        <v>5630</v>
      </c>
      <c r="B210" s="15">
        <v>6.0833333333333304</v>
      </c>
    </row>
    <row r="211" spans="1:2">
      <c r="A211" s="14" t="s">
        <v>15397</v>
      </c>
      <c r="B211" s="9">
        <v>5.2</v>
      </c>
    </row>
    <row r="212" spans="1:2">
      <c r="A212" s="14" t="s">
        <v>8585</v>
      </c>
      <c r="B212" s="9">
        <v>6.7</v>
      </c>
    </row>
    <row r="213" spans="1:2">
      <c r="A213" s="14" t="s">
        <v>11845</v>
      </c>
      <c r="B213" s="9">
        <v>6.1</v>
      </c>
    </row>
    <row r="214" spans="1:2">
      <c r="A214" s="14" t="s">
        <v>440</v>
      </c>
      <c r="B214" s="15">
        <v>7.6333333333333302</v>
      </c>
    </row>
    <row r="215" spans="1:2">
      <c r="A215" s="14" t="s">
        <v>244</v>
      </c>
      <c r="B215" s="9">
        <v>8.6</v>
      </c>
    </row>
    <row r="216" spans="1:2">
      <c r="A216" s="14" t="s">
        <v>8626</v>
      </c>
      <c r="B216" s="9">
        <v>5.65</v>
      </c>
    </row>
    <row r="217" spans="1:2">
      <c r="A217" s="14" t="s">
        <v>1492</v>
      </c>
      <c r="B217" s="15">
        <v>6.1333333333333302</v>
      </c>
    </row>
    <row r="218" spans="1:2">
      <c r="A218" s="14" t="s">
        <v>16918</v>
      </c>
      <c r="B218" s="9">
        <v>3.1</v>
      </c>
    </row>
    <row r="219" spans="1:2">
      <c r="A219" s="14" t="s">
        <v>4266</v>
      </c>
      <c r="B219" s="9">
        <v>5.3</v>
      </c>
    </row>
    <row r="220" spans="1:2">
      <c r="A220" s="14" t="s">
        <v>11402</v>
      </c>
      <c r="B220" s="9">
        <v>6.2</v>
      </c>
    </row>
    <row r="221" spans="1:2">
      <c r="A221" s="14" t="s">
        <v>13847</v>
      </c>
      <c r="B221" s="9">
        <v>5.6</v>
      </c>
    </row>
    <row r="222" spans="1:2">
      <c r="A222" s="14" t="s">
        <v>16475</v>
      </c>
      <c r="B222" s="9">
        <v>4.3</v>
      </c>
    </row>
    <row r="223" spans="1:2">
      <c r="A223" s="14" t="s">
        <v>3353</v>
      </c>
      <c r="B223" s="9">
        <v>7.5</v>
      </c>
    </row>
    <row r="224" spans="1:2">
      <c r="A224" s="14" t="s">
        <v>9234</v>
      </c>
      <c r="B224" s="9">
        <v>6.6</v>
      </c>
    </row>
    <row r="225" spans="1:2">
      <c r="A225" s="14" t="s">
        <v>3095</v>
      </c>
      <c r="B225" s="9">
        <v>7.6</v>
      </c>
    </row>
    <row r="226" spans="1:2">
      <c r="A226" s="14" t="s">
        <v>2604</v>
      </c>
      <c r="B226" s="9">
        <v>7.6</v>
      </c>
    </row>
    <row r="227" spans="1:2">
      <c r="A227" s="14" t="s">
        <v>6158</v>
      </c>
      <c r="B227" s="9">
        <v>7</v>
      </c>
    </row>
    <row r="228" spans="1:2">
      <c r="A228" s="14" t="s">
        <v>12992</v>
      </c>
      <c r="B228" s="9">
        <v>5.9</v>
      </c>
    </row>
    <row r="229" spans="1:2">
      <c r="A229" s="14" t="s">
        <v>3160</v>
      </c>
      <c r="B229" s="15">
        <v>6.6545454545454499</v>
      </c>
    </row>
    <row r="230" spans="1:2">
      <c r="A230" s="14" t="s">
        <v>5243</v>
      </c>
      <c r="B230" s="9">
        <v>7.2</v>
      </c>
    </row>
    <row r="231" spans="1:2">
      <c r="A231" s="14" t="s">
        <v>15870</v>
      </c>
      <c r="B231" s="9">
        <v>4.9000000000000004</v>
      </c>
    </row>
    <row r="232" spans="1:2">
      <c r="A232" s="14" t="s">
        <v>14025</v>
      </c>
      <c r="B232" s="9">
        <v>5.5</v>
      </c>
    </row>
    <row r="233" spans="1:2">
      <c r="A233" s="14" t="s">
        <v>14242</v>
      </c>
      <c r="B233" s="9">
        <v>5.25</v>
      </c>
    </row>
    <row r="234" spans="1:2">
      <c r="A234" s="14" t="s">
        <v>1432</v>
      </c>
      <c r="B234" s="9">
        <v>6.4</v>
      </c>
    </row>
    <row r="235" spans="1:2">
      <c r="A235" s="14" t="s">
        <v>9022</v>
      </c>
      <c r="B235" s="9">
        <v>6.6</v>
      </c>
    </row>
    <row r="236" spans="1:2">
      <c r="A236" s="14" t="s">
        <v>6283</v>
      </c>
      <c r="B236" s="9">
        <v>6.9</v>
      </c>
    </row>
    <row r="237" spans="1:2">
      <c r="A237" s="14" t="s">
        <v>2545</v>
      </c>
      <c r="B237" s="9">
        <v>7.7</v>
      </c>
    </row>
    <row r="238" spans="1:2">
      <c r="A238" s="14" t="s">
        <v>16576</v>
      </c>
      <c r="B238" s="9">
        <v>4.0999999999999996</v>
      </c>
    </row>
    <row r="239" spans="1:2">
      <c r="A239" s="14" t="s">
        <v>9833</v>
      </c>
      <c r="B239" s="9">
        <v>5.95</v>
      </c>
    </row>
    <row r="240" spans="1:2">
      <c r="A240" s="14" t="s">
        <v>16833</v>
      </c>
      <c r="B240" s="9">
        <v>3.5</v>
      </c>
    </row>
    <row r="241" spans="1:2">
      <c r="A241" s="14" t="s">
        <v>2661</v>
      </c>
      <c r="B241" s="15">
        <v>6.8666666666666698</v>
      </c>
    </row>
    <row r="242" spans="1:2">
      <c r="A242" s="14" t="s">
        <v>5102</v>
      </c>
      <c r="B242" s="9">
        <v>6.08</v>
      </c>
    </row>
    <row r="243" spans="1:2">
      <c r="A243" s="14" t="s">
        <v>7443</v>
      </c>
      <c r="B243" s="9">
        <v>6.5</v>
      </c>
    </row>
    <row r="244" spans="1:2">
      <c r="A244" s="14" t="s">
        <v>1867</v>
      </c>
      <c r="B244" s="9">
        <v>7.8</v>
      </c>
    </row>
    <row r="245" spans="1:2">
      <c r="A245" s="14" t="s">
        <v>12000</v>
      </c>
      <c r="B245" s="9">
        <v>6.1</v>
      </c>
    </row>
    <row r="246" spans="1:2">
      <c r="A246" s="14" t="s">
        <v>13779</v>
      </c>
      <c r="B246" s="9">
        <v>5.0999999999999996</v>
      </c>
    </row>
    <row r="247" spans="1:2">
      <c r="A247" s="14" t="s">
        <v>16051</v>
      </c>
      <c r="B247" s="9">
        <v>4.8</v>
      </c>
    </row>
    <row r="248" spans="1:2">
      <c r="A248" s="14" t="s">
        <v>8378</v>
      </c>
      <c r="B248" s="9">
        <v>6.7</v>
      </c>
    </row>
    <row r="249" spans="1:2">
      <c r="A249" s="14" t="s">
        <v>7189</v>
      </c>
      <c r="B249" s="9">
        <v>6.9</v>
      </c>
    </row>
    <row r="250" spans="1:2">
      <c r="A250" s="14" t="s">
        <v>1602</v>
      </c>
      <c r="B250" s="9">
        <v>7.9</v>
      </c>
    </row>
    <row r="251" spans="1:2">
      <c r="A251" s="14" t="s">
        <v>8872</v>
      </c>
      <c r="B251" s="9">
        <v>6.6</v>
      </c>
    </row>
    <row r="252" spans="1:2">
      <c r="A252" s="14" t="s">
        <v>7682</v>
      </c>
      <c r="B252" s="9">
        <v>6.8</v>
      </c>
    </row>
    <row r="253" spans="1:2">
      <c r="A253" s="14" t="s">
        <v>16493</v>
      </c>
      <c r="B253" s="9">
        <v>4.3</v>
      </c>
    </row>
    <row r="254" spans="1:2">
      <c r="A254" s="14" t="s">
        <v>3049</v>
      </c>
      <c r="B254" s="15">
        <v>7.1333333333333302</v>
      </c>
    </row>
    <row r="255" spans="1:2">
      <c r="A255" s="14" t="s">
        <v>15799</v>
      </c>
      <c r="B255" s="9">
        <v>5</v>
      </c>
    </row>
    <row r="256" spans="1:2">
      <c r="A256" s="14" t="s">
        <v>16903</v>
      </c>
      <c r="B256" s="9">
        <v>3.2</v>
      </c>
    </row>
    <row r="257" spans="1:2">
      <c r="A257" s="14" t="s">
        <v>3581</v>
      </c>
      <c r="B257" s="9">
        <v>7.0250000000000004</v>
      </c>
    </row>
    <row r="258" spans="1:2">
      <c r="A258" s="14" t="s">
        <v>54</v>
      </c>
      <c r="B258" s="9">
        <v>8.4250000000000007</v>
      </c>
    </row>
    <row r="259" spans="1:2">
      <c r="A259" s="14" t="s">
        <v>9223</v>
      </c>
      <c r="B259" s="9">
        <v>6.6</v>
      </c>
    </row>
    <row r="260" spans="1:2">
      <c r="A260" s="14" t="s">
        <v>14236</v>
      </c>
      <c r="B260" s="9">
        <v>5.6</v>
      </c>
    </row>
    <row r="261" spans="1:2">
      <c r="A261" s="14" t="s">
        <v>2377</v>
      </c>
      <c r="B261" s="9">
        <v>7.7</v>
      </c>
    </row>
    <row r="262" spans="1:2">
      <c r="A262" s="14" t="s">
        <v>7009</v>
      </c>
      <c r="B262" s="9">
        <v>6.04</v>
      </c>
    </row>
    <row r="263" spans="1:2">
      <c r="A263" s="14" t="s">
        <v>9843</v>
      </c>
      <c r="B263" s="9">
        <v>6.5</v>
      </c>
    </row>
    <row r="264" spans="1:2">
      <c r="A264" s="14" t="s">
        <v>15422</v>
      </c>
      <c r="B264" s="9">
        <v>5.2</v>
      </c>
    </row>
    <row r="265" spans="1:2">
      <c r="A265" s="14" t="s">
        <v>12162</v>
      </c>
      <c r="B265" s="9">
        <v>5.9</v>
      </c>
    </row>
    <row r="266" spans="1:2">
      <c r="A266" s="14" t="s">
        <v>9990</v>
      </c>
      <c r="B266" s="9">
        <v>6.5</v>
      </c>
    </row>
    <row r="267" spans="1:2">
      <c r="A267" s="14" t="s">
        <v>11924</v>
      </c>
      <c r="B267" s="9">
        <v>6.05</v>
      </c>
    </row>
    <row r="268" spans="1:2">
      <c r="A268" s="14" t="s">
        <v>10741</v>
      </c>
      <c r="B268" s="9">
        <v>6.3</v>
      </c>
    </row>
    <row r="269" spans="1:2">
      <c r="A269" s="14" t="s">
        <v>105</v>
      </c>
      <c r="B269" s="15">
        <v>7.2052631578947404</v>
      </c>
    </row>
    <row r="270" spans="1:2">
      <c r="A270" s="14" t="s">
        <v>6638</v>
      </c>
      <c r="B270" s="9">
        <v>7</v>
      </c>
    </row>
    <row r="271" spans="1:2">
      <c r="A271" s="14" t="s">
        <v>9457</v>
      </c>
      <c r="B271" s="9">
        <v>6.5</v>
      </c>
    </row>
    <row r="272" spans="1:2">
      <c r="A272" s="14" t="s">
        <v>13549</v>
      </c>
      <c r="B272" s="9">
        <v>5.8</v>
      </c>
    </row>
    <row r="273" spans="1:2">
      <c r="A273" s="14" t="s">
        <v>16095</v>
      </c>
      <c r="B273" s="9">
        <v>4.55</v>
      </c>
    </row>
    <row r="274" spans="1:2">
      <c r="A274" s="14" t="s">
        <v>6045</v>
      </c>
      <c r="B274" s="9">
        <v>7</v>
      </c>
    </row>
    <row r="275" spans="1:2">
      <c r="A275" s="14" t="s">
        <v>16006</v>
      </c>
      <c r="B275" s="9">
        <v>4.8</v>
      </c>
    </row>
    <row r="276" spans="1:2">
      <c r="A276" s="14" t="s">
        <v>9762</v>
      </c>
      <c r="B276" s="9">
        <v>6.5</v>
      </c>
    </row>
    <row r="277" spans="1:2">
      <c r="A277" s="14" t="s">
        <v>4440</v>
      </c>
      <c r="B277" s="9">
        <v>6.75</v>
      </c>
    </row>
    <row r="278" spans="1:2">
      <c r="A278" s="14" t="s">
        <v>5300</v>
      </c>
      <c r="B278" s="9">
        <v>7.2</v>
      </c>
    </row>
    <row r="279" spans="1:2">
      <c r="A279" s="14" t="s">
        <v>15773</v>
      </c>
      <c r="B279" s="9">
        <v>4.7</v>
      </c>
    </row>
    <row r="280" spans="1:2">
      <c r="A280" s="14" t="s">
        <v>12658</v>
      </c>
      <c r="B280" s="9">
        <v>6</v>
      </c>
    </row>
    <row r="281" spans="1:2">
      <c r="A281" s="14" t="s">
        <v>3971</v>
      </c>
      <c r="B281" s="9">
        <v>7.2</v>
      </c>
    </row>
    <row r="282" spans="1:2">
      <c r="A282" s="14" t="s">
        <v>3833</v>
      </c>
      <c r="B282" s="15">
        <v>6.93333333333333</v>
      </c>
    </row>
    <row r="283" spans="1:2">
      <c r="A283" s="14" t="s">
        <v>12762</v>
      </c>
      <c r="B283" s="9">
        <v>5.25</v>
      </c>
    </row>
    <row r="284" spans="1:2">
      <c r="A284" s="14" t="s">
        <v>13049</v>
      </c>
      <c r="B284" s="9">
        <v>5.55</v>
      </c>
    </row>
    <row r="285" spans="1:2">
      <c r="A285" s="14" t="s">
        <v>10677</v>
      </c>
      <c r="B285" s="9">
        <v>6.4</v>
      </c>
    </row>
    <row r="286" spans="1:2">
      <c r="A286" s="14" t="s">
        <v>1640</v>
      </c>
      <c r="B286" s="9">
        <v>7.9</v>
      </c>
    </row>
    <row r="287" spans="1:2">
      <c r="A287" s="14" t="s">
        <v>490</v>
      </c>
      <c r="B287" s="9">
        <v>6.98</v>
      </c>
    </row>
    <row r="288" spans="1:2">
      <c r="A288" s="14" t="s">
        <v>14888</v>
      </c>
      <c r="B288" s="9">
        <v>5.4</v>
      </c>
    </row>
    <row r="289" spans="1:2">
      <c r="A289" s="14" t="s">
        <v>5007</v>
      </c>
      <c r="B289" s="9">
        <v>6.74</v>
      </c>
    </row>
    <row r="290" spans="1:2">
      <c r="A290" s="14" t="s">
        <v>7209</v>
      </c>
      <c r="B290" s="9">
        <v>6.9</v>
      </c>
    </row>
    <row r="291" spans="1:2">
      <c r="A291" s="14" t="s">
        <v>14929</v>
      </c>
      <c r="B291" s="9">
        <v>5.4</v>
      </c>
    </row>
    <row r="292" spans="1:2">
      <c r="A292" s="14" t="s">
        <v>10612</v>
      </c>
      <c r="B292" s="9">
        <v>6.4</v>
      </c>
    </row>
    <row r="293" spans="1:2">
      <c r="A293" s="14" t="s">
        <v>344</v>
      </c>
      <c r="B293" s="9">
        <v>8.5</v>
      </c>
    </row>
    <row r="294" spans="1:2">
      <c r="A294" s="14" t="s">
        <v>16809</v>
      </c>
      <c r="B294" s="9">
        <v>3.5</v>
      </c>
    </row>
    <row r="295" spans="1:2">
      <c r="A295" s="14" t="s">
        <v>7220</v>
      </c>
      <c r="B295" s="9">
        <v>6.9</v>
      </c>
    </row>
    <row r="296" spans="1:2">
      <c r="A296" s="14" t="s">
        <v>12137</v>
      </c>
      <c r="B296" s="9">
        <v>6.1</v>
      </c>
    </row>
    <row r="297" spans="1:2">
      <c r="A297" s="14" t="s">
        <v>13160</v>
      </c>
      <c r="B297" s="9">
        <v>5.9</v>
      </c>
    </row>
    <row r="298" spans="1:2">
      <c r="A298" s="14" t="s">
        <v>1584</v>
      </c>
      <c r="B298" s="9">
        <v>7.9</v>
      </c>
    </row>
    <row r="299" spans="1:2">
      <c r="A299" s="14" t="s">
        <v>4518</v>
      </c>
      <c r="B299" s="9">
        <v>7.3</v>
      </c>
    </row>
    <row r="300" spans="1:2">
      <c r="A300" s="14" t="s">
        <v>12669</v>
      </c>
      <c r="B300" s="9">
        <v>6</v>
      </c>
    </row>
    <row r="301" spans="1:2">
      <c r="A301" s="14" t="s">
        <v>10632</v>
      </c>
      <c r="B301" s="9">
        <v>6.4</v>
      </c>
    </row>
    <row r="302" spans="1:2">
      <c r="A302" s="14" t="s">
        <v>4052</v>
      </c>
      <c r="B302" s="9">
        <v>7.3</v>
      </c>
    </row>
    <row r="303" spans="1:2">
      <c r="A303" s="14" t="s">
        <v>4593</v>
      </c>
      <c r="B303" s="9">
        <v>7.3</v>
      </c>
    </row>
    <row r="304" spans="1:2">
      <c r="A304" s="14" t="s">
        <v>14582</v>
      </c>
      <c r="B304" s="9">
        <v>5.5</v>
      </c>
    </row>
    <row r="305" spans="1:2">
      <c r="A305" s="14" t="s">
        <v>5131</v>
      </c>
      <c r="B305" s="9">
        <v>7.2</v>
      </c>
    </row>
    <row r="306" spans="1:2">
      <c r="A306" s="14" t="s">
        <v>14274</v>
      </c>
      <c r="B306" s="9">
        <v>5.6</v>
      </c>
    </row>
    <row r="307" spans="1:2">
      <c r="A307" s="14" t="s">
        <v>7342</v>
      </c>
      <c r="B307" s="9">
        <v>6.6</v>
      </c>
    </row>
    <row r="308" spans="1:2">
      <c r="A308" s="14" t="s">
        <v>11898</v>
      </c>
      <c r="B308" s="9">
        <v>6.1</v>
      </c>
    </row>
    <row r="309" spans="1:2">
      <c r="A309" s="14" t="s">
        <v>10664</v>
      </c>
      <c r="B309" s="9">
        <v>6.4</v>
      </c>
    </row>
    <row r="310" spans="1:2">
      <c r="A310" s="14" t="s">
        <v>13533</v>
      </c>
      <c r="B310" s="9">
        <v>5.8</v>
      </c>
    </row>
    <row r="311" spans="1:2">
      <c r="A311" s="14" t="s">
        <v>14369</v>
      </c>
      <c r="B311" s="9">
        <v>5.6</v>
      </c>
    </row>
    <row r="312" spans="1:2">
      <c r="A312" s="14" t="s">
        <v>726</v>
      </c>
      <c r="B312" s="9">
        <v>7.4375</v>
      </c>
    </row>
    <row r="313" spans="1:2">
      <c r="A313" s="14" t="s">
        <v>7482</v>
      </c>
      <c r="B313" s="9">
        <v>5.7</v>
      </c>
    </row>
    <row r="314" spans="1:2">
      <c r="A314" s="14" t="s">
        <v>8961</v>
      </c>
      <c r="B314" s="15">
        <v>6.2666666666666702</v>
      </c>
    </row>
    <row r="315" spans="1:2">
      <c r="A315" s="14" t="s">
        <v>5834</v>
      </c>
      <c r="B315" s="9">
        <v>6.3</v>
      </c>
    </row>
    <row r="316" spans="1:2">
      <c r="A316" s="14" t="s">
        <v>14795</v>
      </c>
      <c r="B316" s="9">
        <v>5.4</v>
      </c>
    </row>
    <row r="317" spans="1:2">
      <c r="A317" s="14" t="s">
        <v>16143</v>
      </c>
      <c r="B317" s="9">
        <v>4.7</v>
      </c>
    </row>
    <row r="318" spans="1:2">
      <c r="A318" s="14" t="s">
        <v>12238</v>
      </c>
      <c r="B318" s="9">
        <v>6.1</v>
      </c>
    </row>
    <row r="319" spans="1:2">
      <c r="A319" s="14" t="s">
        <v>6449</v>
      </c>
      <c r="B319" s="9">
        <v>7</v>
      </c>
    </row>
    <row r="320" spans="1:2">
      <c r="A320" s="14" t="s">
        <v>433</v>
      </c>
      <c r="B320" s="15">
        <v>7.4833333333333298</v>
      </c>
    </row>
    <row r="321" spans="1:2">
      <c r="A321" s="14" t="s">
        <v>14353</v>
      </c>
      <c r="B321" s="9">
        <v>5.6</v>
      </c>
    </row>
    <row r="322" spans="1:2">
      <c r="A322" s="14" t="s">
        <v>8517</v>
      </c>
      <c r="B322" s="9">
        <v>6.35</v>
      </c>
    </row>
    <row r="323" spans="1:2">
      <c r="A323" s="14" t="s">
        <v>14974</v>
      </c>
      <c r="B323" s="9">
        <v>5.4</v>
      </c>
    </row>
    <row r="324" spans="1:2">
      <c r="A324" s="14" t="s">
        <v>16948</v>
      </c>
      <c r="B324" s="9">
        <v>2.8</v>
      </c>
    </row>
    <row r="325" spans="1:2">
      <c r="A325" s="14" t="s">
        <v>13596</v>
      </c>
      <c r="B325" s="9">
        <v>5.8</v>
      </c>
    </row>
    <row r="326" spans="1:2">
      <c r="A326" s="14" t="s">
        <v>7199</v>
      </c>
      <c r="B326" s="9">
        <v>6.9</v>
      </c>
    </row>
    <row r="327" spans="1:2">
      <c r="A327" s="14" t="s">
        <v>11573</v>
      </c>
      <c r="B327" s="9">
        <v>6.2</v>
      </c>
    </row>
    <row r="328" spans="1:2">
      <c r="A328" s="14" t="s">
        <v>13637</v>
      </c>
      <c r="B328" s="9">
        <v>5.8</v>
      </c>
    </row>
    <row r="329" spans="1:2">
      <c r="A329" s="14" t="s">
        <v>2320</v>
      </c>
      <c r="B329" s="15">
        <v>6.7714285714285696</v>
      </c>
    </row>
    <row r="330" spans="1:2">
      <c r="A330" s="14" t="s">
        <v>7976</v>
      </c>
      <c r="B330" s="9">
        <v>6.5</v>
      </c>
    </row>
    <row r="331" spans="1:2">
      <c r="A331" s="14" t="s">
        <v>12744</v>
      </c>
      <c r="B331" s="9">
        <v>6</v>
      </c>
    </row>
    <row r="332" spans="1:2">
      <c r="A332" s="14" t="s">
        <v>8928</v>
      </c>
      <c r="B332" s="9">
        <v>6.6</v>
      </c>
    </row>
    <row r="333" spans="1:2">
      <c r="A333" s="14" t="s">
        <v>2193</v>
      </c>
      <c r="B333" s="9">
        <v>7.06</v>
      </c>
    </row>
    <row r="334" spans="1:2">
      <c r="A334" s="14" t="s">
        <v>3663</v>
      </c>
      <c r="B334" s="9">
        <v>6.65</v>
      </c>
    </row>
    <row r="335" spans="1:2">
      <c r="A335" s="14" t="s">
        <v>6629</v>
      </c>
      <c r="B335" s="9">
        <v>7</v>
      </c>
    </row>
    <row r="336" spans="1:2">
      <c r="A336" s="14" t="s">
        <v>15791</v>
      </c>
      <c r="B336" s="9">
        <v>5</v>
      </c>
    </row>
    <row r="337" spans="1:2">
      <c r="A337" s="14" t="s">
        <v>7183</v>
      </c>
      <c r="B337" s="9">
        <v>6.9</v>
      </c>
    </row>
    <row r="338" spans="1:2">
      <c r="A338" s="14" t="s">
        <v>129</v>
      </c>
      <c r="B338" s="9">
        <v>7.75</v>
      </c>
    </row>
    <row r="339" spans="1:2">
      <c r="A339" s="14" t="s">
        <v>5476</v>
      </c>
      <c r="B339" s="9">
        <v>6.6</v>
      </c>
    </row>
    <row r="340" spans="1:2">
      <c r="A340" s="14" t="s">
        <v>15451</v>
      </c>
      <c r="B340" s="9">
        <v>5.2</v>
      </c>
    </row>
    <row r="341" spans="1:2">
      <c r="A341" s="14" t="s">
        <v>3567</v>
      </c>
      <c r="B341" s="15">
        <v>6.6666666666666696</v>
      </c>
    </row>
    <row r="342" spans="1:2">
      <c r="A342" s="14" t="s">
        <v>13608</v>
      </c>
      <c r="B342" s="9">
        <v>5.8</v>
      </c>
    </row>
    <row r="343" spans="1:2">
      <c r="A343" s="14" t="s">
        <v>9928</v>
      </c>
      <c r="B343" s="9">
        <v>6.5</v>
      </c>
    </row>
    <row r="344" spans="1:2">
      <c r="A344" s="14" t="s">
        <v>16561</v>
      </c>
      <c r="B344" s="9">
        <v>4.0999999999999996</v>
      </c>
    </row>
    <row r="345" spans="1:2">
      <c r="A345" s="14" t="s">
        <v>6437</v>
      </c>
      <c r="B345" s="9">
        <v>6.46</v>
      </c>
    </row>
    <row r="346" spans="1:2">
      <c r="A346" s="14" t="s">
        <v>418</v>
      </c>
      <c r="B346" s="9">
        <v>8</v>
      </c>
    </row>
    <row r="347" spans="1:2">
      <c r="A347" s="14" t="s">
        <v>1208</v>
      </c>
      <c r="B347" s="9">
        <v>7.5333333333333297</v>
      </c>
    </row>
    <row r="348" spans="1:2">
      <c r="A348" s="14" t="s">
        <v>4102</v>
      </c>
      <c r="B348" s="9">
        <v>7.05</v>
      </c>
    </row>
    <row r="349" spans="1:2">
      <c r="A349" s="14" t="s">
        <v>14140</v>
      </c>
      <c r="B349" s="9">
        <v>5</v>
      </c>
    </row>
    <row r="350" spans="1:2">
      <c r="A350" s="14" t="s">
        <v>11413</v>
      </c>
      <c r="B350" s="9">
        <v>6.2</v>
      </c>
    </row>
    <row r="351" spans="1:2">
      <c r="A351" s="14" t="s">
        <v>14920</v>
      </c>
      <c r="B351" s="9">
        <v>5.4</v>
      </c>
    </row>
    <row r="352" spans="1:2">
      <c r="A352" s="14" t="s">
        <v>11202</v>
      </c>
      <c r="B352" s="9">
        <v>6.3</v>
      </c>
    </row>
    <row r="353" spans="1:2">
      <c r="A353" s="14" t="s">
        <v>14612</v>
      </c>
      <c r="B353" s="9">
        <v>5.5</v>
      </c>
    </row>
    <row r="354" spans="1:2">
      <c r="A354" s="14" t="s">
        <v>1559</v>
      </c>
      <c r="B354" s="9">
        <v>7.1714285714285699</v>
      </c>
    </row>
    <row r="355" spans="1:2">
      <c r="A355" s="14" t="s">
        <v>12108</v>
      </c>
      <c r="B355" s="9">
        <v>6.1</v>
      </c>
    </row>
    <row r="356" spans="1:2">
      <c r="A356" s="14" t="s">
        <v>9566</v>
      </c>
      <c r="B356" s="9">
        <v>5.5166666666666702</v>
      </c>
    </row>
    <row r="357" spans="1:2">
      <c r="A357" s="14" t="s">
        <v>14616</v>
      </c>
      <c r="B357" s="9">
        <v>5.45</v>
      </c>
    </row>
    <row r="358" spans="1:2">
      <c r="A358" s="14" t="s">
        <v>7234</v>
      </c>
      <c r="B358" s="9">
        <v>6.9</v>
      </c>
    </row>
    <row r="359" spans="1:2">
      <c r="A359" s="14" t="s">
        <v>12849</v>
      </c>
      <c r="B359" s="9">
        <v>5.1666666666666696</v>
      </c>
    </row>
    <row r="360" spans="1:2">
      <c r="A360" s="14" t="s">
        <v>5093</v>
      </c>
      <c r="B360" s="9">
        <v>7.2</v>
      </c>
    </row>
    <row r="361" spans="1:2">
      <c r="A361" s="14" t="s">
        <v>6591</v>
      </c>
      <c r="B361" s="9">
        <v>7</v>
      </c>
    </row>
    <row r="362" spans="1:2">
      <c r="A362" s="14" t="s">
        <v>3622</v>
      </c>
      <c r="B362" s="9">
        <v>7.4</v>
      </c>
    </row>
    <row r="363" spans="1:2">
      <c r="A363" s="14" t="s">
        <v>1016</v>
      </c>
      <c r="B363" s="9">
        <v>8.1</v>
      </c>
    </row>
    <row r="364" spans="1:2">
      <c r="A364" s="14" t="s">
        <v>5995</v>
      </c>
      <c r="B364" s="9">
        <v>6.2</v>
      </c>
    </row>
    <row r="365" spans="1:2">
      <c r="A365" s="14" t="s">
        <v>9412</v>
      </c>
      <c r="B365" s="9">
        <v>6.5</v>
      </c>
    </row>
    <row r="366" spans="1:2">
      <c r="A366" s="14" t="s">
        <v>5647</v>
      </c>
      <c r="B366" s="9">
        <v>6.6749999999999998</v>
      </c>
    </row>
    <row r="367" spans="1:2">
      <c r="A367" s="14" t="s">
        <v>6933</v>
      </c>
      <c r="B367" s="9">
        <v>5.95</v>
      </c>
    </row>
    <row r="368" spans="1:2">
      <c r="A368" s="14" t="s">
        <v>9932</v>
      </c>
      <c r="B368" s="9">
        <v>6.5</v>
      </c>
    </row>
    <row r="369" spans="1:2">
      <c r="A369" s="14" t="s">
        <v>3139</v>
      </c>
      <c r="B369" s="9">
        <v>7.2</v>
      </c>
    </row>
    <row r="370" spans="1:2">
      <c r="A370" s="14" t="s">
        <v>7576</v>
      </c>
      <c r="B370" s="9">
        <v>5.26</v>
      </c>
    </row>
    <row r="371" spans="1:2">
      <c r="A371" s="14" t="s">
        <v>11686</v>
      </c>
      <c r="B371" s="9">
        <v>6.05</v>
      </c>
    </row>
    <row r="372" spans="1:2">
      <c r="A372" s="14" t="s">
        <v>613</v>
      </c>
      <c r="B372" s="9">
        <v>7.7666666666666702</v>
      </c>
    </row>
    <row r="373" spans="1:2">
      <c r="A373" s="14" t="s">
        <v>10559</v>
      </c>
      <c r="B373" s="9">
        <v>6.4</v>
      </c>
    </row>
    <row r="374" spans="1:2">
      <c r="A374" s="14" t="s">
        <v>4217</v>
      </c>
      <c r="B374" s="9">
        <v>6.2750000000000004</v>
      </c>
    </row>
    <row r="375" spans="1:2">
      <c r="A375" s="14" t="s">
        <v>9198</v>
      </c>
      <c r="B375" s="9">
        <v>6.6</v>
      </c>
    </row>
    <row r="376" spans="1:2">
      <c r="A376" s="14" t="s">
        <v>16245</v>
      </c>
      <c r="B376" s="9">
        <v>4.5999999999999996</v>
      </c>
    </row>
    <row r="377" spans="1:2">
      <c r="A377" s="14" t="s">
        <v>5250</v>
      </c>
      <c r="B377" s="9">
        <v>7.2</v>
      </c>
    </row>
    <row r="378" spans="1:2">
      <c r="A378" s="14" t="s">
        <v>12853</v>
      </c>
      <c r="B378" s="9">
        <v>5.9</v>
      </c>
    </row>
    <row r="379" spans="1:2">
      <c r="A379" s="14" t="s">
        <v>703</v>
      </c>
      <c r="B379" s="9">
        <v>7.9666666666666703</v>
      </c>
    </row>
    <row r="380" spans="1:2">
      <c r="A380" s="14" t="s">
        <v>13104</v>
      </c>
      <c r="B380" s="9">
        <v>5.5</v>
      </c>
    </row>
    <row r="381" spans="1:2">
      <c r="A381" s="14" t="s">
        <v>6474</v>
      </c>
      <c r="B381" s="9">
        <v>5.7333333333333298</v>
      </c>
    </row>
    <row r="382" spans="1:2">
      <c r="A382" s="14" t="s">
        <v>9127</v>
      </c>
      <c r="B382" s="9">
        <v>6.6</v>
      </c>
    </row>
    <row r="383" spans="1:2">
      <c r="A383" s="14" t="s">
        <v>2472</v>
      </c>
      <c r="B383" s="9">
        <v>7.7</v>
      </c>
    </row>
    <row r="384" spans="1:2">
      <c r="A384" s="14" t="s">
        <v>1453</v>
      </c>
      <c r="B384" s="9">
        <v>7.45</v>
      </c>
    </row>
    <row r="385" spans="1:2">
      <c r="A385" s="14" t="s">
        <v>16630</v>
      </c>
      <c r="B385" s="9">
        <v>4.0999999999999996</v>
      </c>
    </row>
    <row r="386" spans="1:2">
      <c r="A386" s="14" t="s">
        <v>4005</v>
      </c>
      <c r="B386" s="9">
        <v>7.35</v>
      </c>
    </row>
    <row r="387" spans="1:2">
      <c r="A387" s="14" t="s">
        <v>9882</v>
      </c>
      <c r="B387" s="9">
        <v>6.5</v>
      </c>
    </row>
    <row r="388" spans="1:2">
      <c r="A388" s="14" t="s">
        <v>16557</v>
      </c>
      <c r="B388" s="9">
        <v>4.0999999999999996</v>
      </c>
    </row>
    <row r="389" spans="1:2">
      <c r="A389" s="14" t="s">
        <v>15190</v>
      </c>
      <c r="B389" s="9">
        <v>5.3</v>
      </c>
    </row>
    <row r="390" spans="1:2">
      <c r="A390" s="14" t="s">
        <v>739</v>
      </c>
      <c r="B390" s="9">
        <v>7.5</v>
      </c>
    </row>
    <row r="391" spans="1:2">
      <c r="A391" s="14" t="s">
        <v>15914</v>
      </c>
      <c r="B391" s="9">
        <v>4.9000000000000004</v>
      </c>
    </row>
    <row r="392" spans="1:2">
      <c r="A392" s="14" t="s">
        <v>16100</v>
      </c>
      <c r="B392" s="9">
        <v>4.7</v>
      </c>
    </row>
    <row r="393" spans="1:2">
      <c r="A393" s="14" t="s">
        <v>11153</v>
      </c>
      <c r="B393" s="9">
        <v>6.3</v>
      </c>
    </row>
    <row r="394" spans="1:2">
      <c r="A394" s="14" t="s">
        <v>15680</v>
      </c>
      <c r="B394" s="9">
        <v>5.0999999999999996</v>
      </c>
    </row>
    <row r="395" spans="1:2">
      <c r="A395" s="14" t="s">
        <v>15624</v>
      </c>
      <c r="B395" s="9">
        <v>5.0999999999999996</v>
      </c>
    </row>
    <row r="396" spans="1:2">
      <c r="A396" s="14" t="s">
        <v>16264</v>
      </c>
      <c r="B396" s="9">
        <v>4.3</v>
      </c>
    </row>
    <row r="397" spans="1:2">
      <c r="A397" s="14" t="s">
        <v>9436</v>
      </c>
      <c r="B397" s="9">
        <v>6.1666666666666696</v>
      </c>
    </row>
    <row r="398" spans="1:2">
      <c r="A398" s="14" t="s">
        <v>15446</v>
      </c>
      <c r="B398" s="9">
        <v>5.2</v>
      </c>
    </row>
    <row r="399" spans="1:2">
      <c r="A399" s="14" t="s">
        <v>4466</v>
      </c>
      <c r="B399" s="9">
        <v>7</v>
      </c>
    </row>
    <row r="400" spans="1:2">
      <c r="A400" s="14" t="s">
        <v>9995</v>
      </c>
      <c r="B400" s="9">
        <v>6.5</v>
      </c>
    </row>
    <row r="401" spans="1:2">
      <c r="A401" s="14" t="s">
        <v>1384</v>
      </c>
      <c r="B401" s="9">
        <v>7.9</v>
      </c>
    </row>
    <row r="402" spans="1:2">
      <c r="A402" s="14" t="s">
        <v>15876</v>
      </c>
      <c r="B402" s="9">
        <v>4.9000000000000004</v>
      </c>
    </row>
    <row r="403" spans="1:2">
      <c r="A403" s="14" t="s">
        <v>16198</v>
      </c>
      <c r="B403" s="9">
        <v>3.3</v>
      </c>
    </row>
    <row r="404" spans="1:2">
      <c r="A404" s="14" t="s">
        <v>13002</v>
      </c>
      <c r="B404" s="9">
        <v>5.9</v>
      </c>
    </row>
    <row r="405" spans="1:2">
      <c r="A405" s="14" t="s">
        <v>2965</v>
      </c>
      <c r="B405" s="9">
        <v>7.6</v>
      </c>
    </row>
    <row r="406" spans="1:2">
      <c r="A406" s="14" t="s">
        <v>10225</v>
      </c>
      <c r="B406" s="9">
        <v>5.6624999999999996</v>
      </c>
    </row>
    <row r="407" spans="1:2">
      <c r="A407" s="14" t="s">
        <v>14757</v>
      </c>
      <c r="B407" s="9">
        <v>5.4</v>
      </c>
    </row>
    <row r="408" spans="1:2">
      <c r="A408" s="14" t="s">
        <v>1378</v>
      </c>
      <c r="B408" s="9">
        <v>7.1285714285714299</v>
      </c>
    </row>
    <row r="409" spans="1:2">
      <c r="A409" s="14" t="s">
        <v>16225</v>
      </c>
      <c r="B409" s="9">
        <v>4.5999999999999996</v>
      </c>
    </row>
    <row r="410" spans="1:2">
      <c r="A410" s="14" t="s">
        <v>5109</v>
      </c>
      <c r="B410" s="9">
        <v>6.4</v>
      </c>
    </row>
    <row r="411" spans="1:2">
      <c r="A411" s="14" t="s">
        <v>8681</v>
      </c>
      <c r="B411" s="9">
        <v>6.7</v>
      </c>
    </row>
    <row r="412" spans="1:2">
      <c r="A412" s="14" t="s">
        <v>7032</v>
      </c>
      <c r="B412" s="9">
        <v>6.9</v>
      </c>
    </row>
    <row r="413" spans="1:2">
      <c r="A413" s="14" t="s">
        <v>6261</v>
      </c>
      <c r="B413" s="9">
        <v>7</v>
      </c>
    </row>
    <row r="414" spans="1:2">
      <c r="A414" s="14" t="s">
        <v>4548</v>
      </c>
      <c r="B414" s="9">
        <v>7.3</v>
      </c>
    </row>
    <row r="415" spans="1:2">
      <c r="A415" s="14" t="s">
        <v>1616</v>
      </c>
      <c r="B415" s="9">
        <v>7.56666666666667</v>
      </c>
    </row>
    <row r="416" spans="1:2">
      <c r="A416" s="14" t="s">
        <v>4009</v>
      </c>
      <c r="B416" s="9">
        <v>7.4</v>
      </c>
    </row>
    <row r="417" spans="1:2">
      <c r="A417" s="14" t="s">
        <v>7716</v>
      </c>
      <c r="B417" s="9">
        <v>6.8</v>
      </c>
    </row>
    <row r="418" spans="1:2">
      <c r="A418" s="14" t="s">
        <v>13218</v>
      </c>
      <c r="B418" s="9">
        <v>5.25</v>
      </c>
    </row>
    <row r="419" spans="1:2">
      <c r="A419" s="14" t="s">
        <v>7131</v>
      </c>
      <c r="B419" s="9">
        <v>6.4</v>
      </c>
    </row>
    <row r="420" spans="1:2">
      <c r="A420" s="14" t="s">
        <v>7934</v>
      </c>
      <c r="B420" s="9">
        <v>6.8</v>
      </c>
    </row>
    <row r="421" spans="1:2">
      <c r="A421" s="14" t="s">
        <v>13135</v>
      </c>
      <c r="B421" s="9">
        <v>5.9</v>
      </c>
    </row>
    <row r="422" spans="1:2">
      <c r="A422" s="14" t="s">
        <v>16669</v>
      </c>
      <c r="B422" s="9">
        <v>4</v>
      </c>
    </row>
    <row r="423" spans="1:2">
      <c r="A423" s="14" t="s">
        <v>6548</v>
      </c>
      <c r="B423" s="9">
        <v>7</v>
      </c>
    </row>
    <row r="424" spans="1:2">
      <c r="A424" s="14" t="s">
        <v>9373</v>
      </c>
      <c r="B424" s="9">
        <v>6.6</v>
      </c>
    </row>
    <row r="425" spans="1:2">
      <c r="A425" s="14" t="s">
        <v>1308</v>
      </c>
      <c r="B425" s="9">
        <v>7.6</v>
      </c>
    </row>
    <row r="426" spans="1:2">
      <c r="A426" s="14" t="s">
        <v>9384</v>
      </c>
      <c r="B426" s="9">
        <v>6.35</v>
      </c>
    </row>
    <row r="427" spans="1:2">
      <c r="A427" s="14" t="s">
        <v>10390</v>
      </c>
      <c r="B427" s="9">
        <v>6.4</v>
      </c>
    </row>
    <row r="428" spans="1:2">
      <c r="A428" s="14" t="s">
        <v>1074</v>
      </c>
      <c r="B428" s="9">
        <v>7.3250000000000002</v>
      </c>
    </row>
    <row r="429" spans="1:2">
      <c r="A429" s="14" t="s">
        <v>12333</v>
      </c>
      <c r="B429" s="9">
        <v>6.1</v>
      </c>
    </row>
    <row r="430" spans="1:2">
      <c r="A430" s="14" t="s">
        <v>13952</v>
      </c>
      <c r="B430" s="9">
        <v>5.7</v>
      </c>
    </row>
    <row r="431" spans="1:2">
      <c r="A431" s="14" t="s">
        <v>16530</v>
      </c>
      <c r="B431" s="9">
        <v>4.2</v>
      </c>
    </row>
    <row r="432" spans="1:2">
      <c r="A432" s="14" t="s">
        <v>13231</v>
      </c>
      <c r="B432" s="9">
        <v>5.56666666666667</v>
      </c>
    </row>
    <row r="433" spans="1:2">
      <c r="A433" s="14" t="s">
        <v>750</v>
      </c>
      <c r="B433" s="9">
        <v>8.1999999999999993</v>
      </c>
    </row>
    <row r="434" spans="1:2">
      <c r="A434" s="14" t="s">
        <v>8405</v>
      </c>
      <c r="B434" s="9">
        <v>6</v>
      </c>
    </row>
    <row r="435" spans="1:2">
      <c r="A435" s="14" t="s">
        <v>9659</v>
      </c>
      <c r="B435" s="9">
        <v>5.4</v>
      </c>
    </row>
    <row r="436" spans="1:2">
      <c r="A436" s="14" t="s">
        <v>14838</v>
      </c>
      <c r="B436" s="9">
        <v>5.4</v>
      </c>
    </row>
    <row r="437" spans="1:2">
      <c r="A437" s="14" t="s">
        <v>13859</v>
      </c>
      <c r="B437" s="9">
        <v>5.7</v>
      </c>
    </row>
    <row r="438" spans="1:2">
      <c r="A438" s="14" t="s">
        <v>6413</v>
      </c>
      <c r="B438" s="9">
        <v>7</v>
      </c>
    </row>
    <row r="439" spans="1:2">
      <c r="A439" s="14" t="s">
        <v>13938</v>
      </c>
      <c r="B439" s="9">
        <v>5.7</v>
      </c>
    </row>
    <row r="440" spans="1:2">
      <c r="A440" s="14" t="s">
        <v>2345</v>
      </c>
      <c r="B440" s="9">
        <v>7.7</v>
      </c>
    </row>
    <row r="441" spans="1:2">
      <c r="A441" s="14" t="s">
        <v>13426</v>
      </c>
      <c r="B441" s="9">
        <v>5.2</v>
      </c>
    </row>
    <row r="442" spans="1:2">
      <c r="A442" s="14" t="s">
        <v>16625</v>
      </c>
      <c r="B442" s="9">
        <v>4.0999999999999996</v>
      </c>
    </row>
    <row r="443" spans="1:2">
      <c r="A443" s="14" t="s">
        <v>6724</v>
      </c>
      <c r="B443" s="9">
        <v>6.76</v>
      </c>
    </row>
    <row r="444" spans="1:2">
      <c r="A444" s="14" t="s">
        <v>9420</v>
      </c>
      <c r="B444" s="9">
        <v>6.5</v>
      </c>
    </row>
    <row r="445" spans="1:2">
      <c r="A445" s="14" t="s">
        <v>12342</v>
      </c>
      <c r="B445" s="9">
        <v>6.1</v>
      </c>
    </row>
    <row r="446" spans="1:2">
      <c r="A446" s="14" t="s">
        <v>12771</v>
      </c>
      <c r="B446" s="9">
        <v>6</v>
      </c>
    </row>
    <row r="447" spans="1:2">
      <c r="A447" s="14" t="s">
        <v>16680</v>
      </c>
      <c r="B447" s="9">
        <v>3.9</v>
      </c>
    </row>
    <row r="448" spans="1:2">
      <c r="A448" s="14" t="s">
        <v>15000</v>
      </c>
      <c r="B448" s="9">
        <v>5.3</v>
      </c>
    </row>
    <row r="449" spans="1:2">
      <c r="A449" s="14" t="s">
        <v>8462</v>
      </c>
      <c r="B449" s="9">
        <v>6.7</v>
      </c>
    </row>
    <row r="450" spans="1:2">
      <c r="A450" s="14" t="s">
        <v>12520</v>
      </c>
      <c r="B450" s="9">
        <v>6</v>
      </c>
    </row>
    <row r="451" spans="1:2">
      <c r="A451" s="14" t="s">
        <v>874</v>
      </c>
      <c r="B451" s="9">
        <v>7.1142857142857103</v>
      </c>
    </row>
    <row r="452" spans="1:2">
      <c r="A452" s="14" t="s">
        <v>8451</v>
      </c>
      <c r="B452" s="9">
        <v>6.7</v>
      </c>
    </row>
    <row r="453" spans="1:2">
      <c r="A453" s="14" t="s">
        <v>8687</v>
      </c>
      <c r="B453" s="9">
        <v>6.7</v>
      </c>
    </row>
    <row r="454" spans="1:2">
      <c r="A454" s="14" t="s">
        <v>3025</v>
      </c>
      <c r="B454" s="9">
        <v>7.6</v>
      </c>
    </row>
    <row r="455" spans="1:2">
      <c r="A455" s="14" t="s">
        <v>8227</v>
      </c>
      <c r="B455" s="9">
        <v>6.65</v>
      </c>
    </row>
    <row r="456" spans="1:2">
      <c r="A456" s="14" t="s">
        <v>1464</v>
      </c>
      <c r="B456" s="9">
        <v>6.9375</v>
      </c>
    </row>
    <row r="457" spans="1:2">
      <c r="A457" s="14" t="s">
        <v>1627</v>
      </c>
      <c r="B457" s="9">
        <v>7.9</v>
      </c>
    </row>
    <row r="458" spans="1:2">
      <c r="A458" s="14" t="s">
        <v>9769</v>
      </c>
      <c r="B458" s="9">
        <v>6.5</v>
      </c>
    </row>
    <row r="459" spans="1:2">
      <c r="A459" s="14" t="s">
        <v>7884</v>
      </c>
      <c r="B459" s="9">
        <v>6.55</v>
      </c>
    </row>
    <row r="460" spans="1:2">
      <c r="A460" s="14" t="s">
        <v>2497</v>
      </c>
      <c r="B460" s="9">
        <v>7.7</v>
      </c>
    </row>
    <row r="461" spans="1:2">
      <c r="A461" s="14" t="s">
        <v>181</v>
      </c>
      <c r="B461" s="9">
        <v>7.6</v>
      </c>
    </row>
    <row r="462" spans="1:2">
      <c r="A462" s="14" t="s">
        <v>15201</v>
      </c>
      <c r="B462" s="9">
        <v>5.3</v>
      </c>
    </row>
    <row r="463" spans="1:2">
      <c r="A463" s="14" t="s">
        <v>6650</v>
      </c>
      <c r="B463" s="9">
        <v>7</v>
      </c>
    </row>
    <row r="464" spans="1:2">
      <c r="A464" s="14" t="s">
        <v>8797</v>
      </c>
      <c r="B464" s="9">
        <v>6.6</v>
      </c>
    </row>
    <row r="465" spans="1:2">
      <c r="A465" s="14" t="s">
        <v>9228</v>
      </c>
      <c r="B465" s="9">
        <v>6.6</v>
      </c>
    </row>
    <row r="466" spans="1:2">
      <c r="A466" s="14" t="s">
        <v>351</v>
      </c>
      <c r="B466" s="9">
        <v>6.8333333333333304</v>
      </c>
    </row>
    <row r="467" spans="1:2">
      <c r="A467" s="14" t="s">
        <v>13006</v>
      </c>
      <c r="B467" s="9">
        <v>5.9</v>
      </c>
    </row>
    <row r="468" spans="1:2">
      <c r="A468" s="14" t="s">
        <v>2400</v>
      </c>
      <c r="B468" s="9">
        <v>7.7</v>
      </c>
    </row>
    <row r="469" spans="1:2">
      <c r="A469" s="14" t="s">
        <v>5856</v>
      </c>
      <c r="B469" s="9">
        <v>7.1</v>
      </c>
    </row>
    <row r="470" spans="1:2">
      <c r="A470" s="14" t="s">
        <v>5270</v>
      </c>
      <c r="B470" s="9">
        <v>7.2</v>
      </c>
    </row>
    <row r="471" spans="1:2">
      <c r="A471" s="14" t="s">
        <v>47</v>
      </c>
      <c r="B471" s="9">
        <v>7.6555555555555603</v>
      </c>
    </row>
    <row r="472" spans="1:2">
      <c r="A472" s="14" t="s">
        <v>2615</v>
      </c>
      <c r="B472" s="9">
        <v>7</v>
      </c>
    </row>
    <row r="473" spans="1:2">
      <c r="A473" s="14" t="s">
        <v>12364</v>
      </c>
      <c r="B473" s="9">
        <v>6.1</v>
      </c>
    </row>
    <row r="474" spans="1:2">
      <c r="A474" s="14" t="s">
        <v>7060</v>
      </c>
      <c r="B474" s="9">
        <v>6.9</v>
      </c>
    </row>
    <row r="475" spans="1:2">
      <c r="A475" s="14" t="s">
        <v>9556</v>
      </c>
      <c r="B475" s="9">
        <v>6.04285714285714</v>
      </c>
    </row>
    <row r="476" spans="1:2">
      <c r="A476" s="14" t="s">
        <v>35</v>
      </c>
      <c r="B476" s="9">
        <v>7.9749999999999996</v>
      </c>
    </row>
    <row r="477" spans="1:2">
      <c r="A477" s="14" t="s">
        <v>8575</v>
      </c>
      <c r="B477" s="9">
        <v>6.7</v>
      </c>
    </row>
    <row r="478" spans="1:2">
      <c r="A478" s="14" t="s">
        <v>4238</v>
      </c>
      <c r="B478" s="9">
        <v>6.4249999999999998</v>
      </c>
    </row>
    <row r="479" spans="1:2">
      <c r="A479" s="14" t="s">
        <v>847</v>
      </c>
      <c r="B479" s="9">
        <v>6.4666666666666703</v>
      </c>
    </row>
    <row r="480" spans="1:2">
      <c r="A480" s="14" t="s">
        <v>10456</v>
      </c>
      <c r="B480" s="9">
        <v>6.4</v>
      </c>
    </row>
    <row r="481" spans="1:2">
      <c r="A481" s="14" t="s">
        <v>3769</v>
      </c>
      <c r="B481" s="9">
        <v>6.4142857142857101</v>
      </c>
    </row>
    <row r="482" spans="1:2">
      <c r="A482" s="14" t="s">
        <v>8962</v>
      </c>
      <c r="B482" s="9">
        <v>5.4</v>
      </c>
    </row>
    <row r="483" spans="1:2">
      <c r="A483" s="14" t="s">
        <v>15432</v>
      </c>
      <c r="B483" s="9">
        <v>5.2</v>
      </c>
    </row>
    <row r="484" spans="1:2">
      <c r="A484" s="14" t="s">
        <v>16676</v>
      </c>
      <c r="B484" s="9">
        <v>3.9</v>
      </c>
    </row>
    <row r="485" spans="1:2">
      <c r="A485" s="14" t="s">
        <v>15583</v>
      </c>
      <c r="B485" s="9">
        <v>5.0999999999999996</v>
      </c>
    </row>
    <row r="486" spans="1:2">
      <c r="A486" s="14" t="s">
        <v>16940</v>
      </c>
      <c r="B486" s="9">
        <v>2.9</v>
      </c>
    </row>
    <row r="487" spans="1:2">
      <c r="A487" s="14" t="s">
        <v>6456</v>
      </c>
      <c r="B487" s="9">
        <v>7</v>
      </c>
    </row>
    <row r="488" spans="1:2">
      <c r="A488" s="14" t="s">
        <v>11733</v>
      </c>
      <c r="B488" s="9">
        <v>6.2</v>
      </c>
    </row>
    <row r="489" spans="1:2">
      <c r="A489" s="14" t="s">
        <v>14556</v>
      </c>
      <c r="B489" s="9">
        <v>5.4</v>
      </c>
    </row>
    <row r="490" spans="1:2">
      <c r="A490" s="14" t="s">
        <v>11391</v>
      </c>
      <c r="B490" s="9">
        <v>6.2</v>
      </c>
    </row>
    <row r="491" spans="1:2">
      <c r="A491" s="14" t="s">
        <v>525</v>
      </c>
      <c r="B491" s="9">
        <v>8.3000000000000007</v>
      </c>
    </row>
    <row r="492" spans="1:2">
      <c r="A492" s="14" t="s">
        <v>9114</v>
      </c>
      <c r="B492" s="9">
        <v>6.6</v>
      </c>
    </row>
    <row r="493" spans="1:2">
      <c r="A493" s="14" t="s">
        <v>4944</v>
      </c>
      <c r="B493" s="9">
        <v>7.2</v>
      </c>
    </row>
    <row r="494" spans="1:2">
      <c r="A494" s="14" t="s">
        <v>1096</v>
      </c>
      <c r="B494" s="9">
        <v>6.9749999999999996</v>
      </c>
    </row>
    <row r="495" spans="1:2">
      <c r="A495" s="14" t="s">
        <v>10671</v>
      </c>
      <c r="B495" s="9">
        <v>6.4</v>
      </c>
    </row>
    <row r="496" spans="1:2">
      <c r="A496" s="14" t="s">
        <v>3108</v>
      </c>
      <c r="B496" s="9">
        <v>7.6</v>
      </c>
    </row>
    <row r="497" spans="1:2">
      <c r="A497" s="14" t="s">
        <v>7051</v>
      </c>
      <c r="B497" s="9">
        <v>5.95</v>
      </c>
    </row>
    <row r="498" spans="1:2">
      <c r="A498" s="14" t="s">
        <v>7417</v>
      </c>
      <c r="B498" s="9">
        <v>6.8</v>
      </c>
    </row>
    <row r="499" spans="1:2">
      <c r="A499" s="14" t="s">
        <v>14168</v>
      </c>
      <c r="B499" s="9">
        <v>5.6</v>
      </c>
    </row>
    <row r="500" spans="1:2">
      <c r="A500" s="14" t="s">
        <v>12982</v>
      </c>
      <c r="B500" s="9">
        <v>5.9</v>
      </c>
    </row>
    <row r="501" spans="1:2">
      <c r="A501" s="14" t="s">
        <v>4264</v>
      </c>
      <c r="B501" s="9">
        <v>6.6166666666666698</v>
      </c>
    </row>
    <row r="502" spans="1:2">
      <c r="A502" s="14" t="s">
        <v>13590</v>
      </c>
      <c r="B502" s="9">
        <v>5.8</v>
      </c>
    </row>
    <row r="503" spans="1:2">
      <c r="A503" s="14" t="s">
        <v>11170</v>
      </c>
      <c r="B503" s="9">
        <v>6.3</v>
      </c>
    </row>
    <row r="504" spans="1:2">
      <c r="A504" s="14" t="s">
        <v>9479</v>
      </c>
      <c r="B504" s="9">
        <v>6.5</v>
      </c>
    </row>
    <row r="505" spans="1:2">
      <c r="A505" s="14" t="s">
        <v>16896</v>
      </c>
      <c r="B505" s="9">
        <v>3.3</v>
      </c>
    </row>
    <row r="506" spans="1:2">
      <c r="A506" s="14" t="s">
        <v>4118</v>
      </c>
      <c r="B506" s="9">
        <v>7.1</v>
      </c>
    </row>
    <row r="507" spans="1:2">
      <c r="A507" s="14" t="s">
        <v>16345</v>
      </c>
      <c r="B507" s="9">
        <v>4.5</v>
      </c>
    </row>
    <row r="508" spans="1:2">
      <c r="A508" s="14" t="s">
        <v>10749</v>
      </c>
      <c r="B508" s="9">
        <v>6.3</v>
      </c>
    </row>
    <row r="509" spans="1:2">
      <c r="A509" s="14" t="s">
        <v>6735</v>
      </c>
      <c r="B509" s="9">
        <v>6.85</v>
      </c>
    </row>
    <row r="510" spans="1:2">
      <c r="A510" s="14" t="s">
        <v>9649</v>
      </c>
      <c r="B510" s="9">
        <v>6.0750000000000002</v>
      </c>
    </row>
    <row r="511" spans="1:2">
      <c r="A511" s="14" t="s">
        <v>4415</v>
      </c>
      <c r="B511" s="9">
        <v>7.3</v>
      </c>
    </row>
    <row r="512" spans="1:2">
      <c r="A512" s="14" t="s">
        <v>4641</v>
      </c>
      <c r="B512" s="9">
        <v>6.875</v>
      </c>
    </row>
    <row r="513" spans="1:2">
      <c r="A513" s="14" t="s">
        <v>670</v>
      </c>
      <c r="B513" s="9">
        <v>6.98</v>
      </c>
    </row>
    <row r="514" spans="1:2">
      <c r="A514" s="14" t="s">
        <v>12178</v>
      </c>
      <c r="B514" s="9">
        <v>6.1</v>
      </c>
    </row>
    <row r="515" spans="1:2">
      <c r="A515" s="14" t="s">
        <v>5406</v>
      </c>
      <c r="B515" s="9">
        <v>6.9</v>
      </c>
    </row>
    <row r="516" spans="1:2">
      <c r="A516" s="14" t="s">
        <v>14773</v>
      </c>
      <c r="B516" s="9">
        <v>5.4</v>
      </c>
    </row>
    <row r="517" spans="1:2">
      <c r="A517" s="14" t="s">
        <v>14645</v>
      </c>
      <c r="B517" s="9">
        <v>5.3</v>
      </c>
    </row>
    <row r="518" spans="1:2">
      <c r="A518" s="14" t="s">
        <v>11578</v>
      </c>
      <c r="B518" s="9">
        <v>5.6333333333333302</v>
      </c>
    </row>
    <row r="519" spans="1:2">
      <c r="A519" s="14" t="s">
        <v>3812</v>
      </c>
      <c r="B519" s="9">
        <v>6.15</v>
      </c>
    </row>
    <row r="520" spans="1:2">
      <c r="A520" s="14" t="s">
        <v>3454</v>
      </c>
      <c r="B520" s="9">
        <v>6.6749999999999998</v>
      </c>
    </row>
    <row r="521" spans="1:2">
      <c r="A521" s="14" t="s">
        <v>1510</v>
      </c>
      <c r="B521" s="9">
        <v>7.9</v>
      </c>
    </row>
    <row r="522" spans="1:2">
      <c r="A522" s="14" t="s">
        <v>9323</v>
      </c>
      <c r="B522" s="9">
        <v>5.95</v>
      </c>
    </row>
    <row r="523" spans="1:2">
      <c r="A523" s="14" t="s">
        <v>10608</v>
      </c>
      <c r="B523" s="9">
        <v>6.3</v>
      </c>
    </row>
    <row r="524" spans="1:2">
      <c r="A524" s="14" t="s">
        <v>15667</v>
      </c>
      <c r="B524" s="9">
        <v>5.0999999999999996</v>
      </c>
    </row>
    <row r="525" spans="1:2">
      <c r="A525" s="14" t="s">
        <v>169</v>
      </c>
      <c r="B525" s="9">
        <v>7.4</v>
      </c>
    </row>
    <row r="526" spans="1:2">
      <c r="A526" s="14" t="s">
        <v>766</v>
      </c>
      <c r="B526" s="9">
        <v>6.68333333333333</v>
      </c>
    </row>
    <row r="527" spans="1:2">
      <c r="A527" s="14" t="s">
        <v>5496</v>
      </c>
      <c r="B527" s="9">
        <v>7.1</v>
      </c>
    </row>
    <row r="528" spans="1:2">
      <c r="A528" s="14" t="s">
        <v>1836</v>
      </c>
      <c r="B528" s="9">
        <v>6.3666666666666698</v>
      </c>
    </row>
    <row r="529" spans="1:2">
      <c r="A529" s="14" t="s">
        <v>15210</v>
      </c>
      <c r="B529" s="9">
        <v>5.3</v>
      </c>
    </row>
    <row r="530" spans="1:2">
      <c r="A530" s="14" t="s">
        <v>570</v>
      </c>
      <c r="B530" s="9">
        <v>8.1999999999999993</v>
      </c>
    </row>
    <row r="531" spans="1:2">
      <c r="A531" s="14" t="s">
        <v>6597</v>
      </c>
      <c r="B531" s="9">
        <v>7</v>
      </c>
    </row>
    <row r="532" spans="1:2">
      <c r="A532" s="14" t="s">
        <v>9079</v>
      </c>
      <c r="B532" s="9">
        <v>6.6</v>
      </c>
    </row>
    <row r="533" spans="1:2">
      <c r="A533" s="14" t="s">
        <v>4895</v>
      </c>
      <c r="B533" s="9">
        <v>6.9249999999999998</v>
      </c>
    </row>
    <row r="534" spans="1:2">
      <c r="A534" s="14" t="s">
        <v>5071</v>
      </c>
      <c r="B534" s="9">
        <v>6</v>
      </c>
    </row>
    <row r="535" spans="1:2">
      <c r="A535" s="14" t="s">
        <v>8788</v>
      </c>
      <c r="B535" s="9">
        <v>6.55</v>
      </c>
    </row>
    <row r="536" spans="1:2">
      <c r="A536" s="14" t="s">
        <v>3400</v>
      </c>
      <c r="B536" s="9">
        <v>7.5</v>
      </c>
    </row>
    <row r="537" spans="1:2">
      <c r="A537" s="14" t="s">
        <v>4431</v>
      </c>
      <c r="B537" s="9">
        <v>7</v>
      </c>
    </row>
    <row r="538" spans="1:2">
      <c r="A538" s="14" t="s">
        <v>4479</v>
      </c>
      <c r="B538" s="9">
        <v>7.25</v>
      </c>
    </row>
    <row r="539" spans="1:2">
      <c r="A539" s="14" t="s">
        <v>1852</v>
      </c>
      <c r="B539" s="9">
        <v>7.8</v>
      </c>
    </row>
    <row r="540" spans="1:2">
      <c r="A540" s="14" t="s">
        <v>11567</v>
      </c>
      <c r="B540" s="9">
        <v>5.35</v>
      </c>
    </row>
    <row r="541" spans="1:2">
      <c r="A541" s="14" t="s">
        <v>3653</v>
      </c>
      <c r="B541" s="9">
        <v>6.8666666666666698</v>
      </c>
    </row>
    <row r="542" spans="1:2">
      <c r="A542" s="14" t="s">
        <v>15460</v>
      </c>
      <c r="B542" s="9">
        <v>5.2</v>
      </c>
    </row>
    <row r="543" spans="1:2">
      <c r="A543" s="14" t="s">
        <v>4021</v>
      </c>
      <c r="B543" s="9">
        <v>7.4</v>
      </c>
    </row>
    <row r="544" spans="1:2">
      <c r="A544" s="14" t="s">
        <v>15331</v>
      </c>
      <c r="B544" s="9">
        <v>5.2</v>
      </c>
    </row>
    <row r="545" spans="1:2">
      <c r="A545" s="14" t="s">
        <v>784</v>
      </c>
      <c r="B545" s="9">
        <v>6.9857142857142902</v>
      </c>
    </row>
    <row r="546" spans="1:2">
      <c r="A546" s="14" t="s">
        <v>7380</v>
      </c>
      <c r="B546" s="9">
        <v>6.8</v>
      </c>
    </row>
    <row r="547" spans="1:2">
      <c r="A547" s="14" t="s">
        <v>11529</v>
      </c>
      <c r="B547" s="9">
        <v>6.2</v>
      </c>
    </row>
    <row r="548" spans="1:2">
      <c r="A548" s="14" t="s">
        <v>6645</v>
      </c>
      <c r="B548" s="9">
        <v>7</v>
      </c>
    </row>
    <row r="549" spans="1:2">
      <c r="A549" s="14" t="s">
        <v>14649</v>
      </c>
      <c r="B549" s="9">
        <v>5.5</v>
      </c>
    </row>
    <row r="550" spans="1:2">
      <c r="A550" s="14" t="s">
        <v>10038</v>
      </c>
      <c r="B550" s="9">
        <v>6</v>
      </c>
    </row>
    <row r="551" spans="1:2">
      <c r="A551" s="14" t="s">
        <v>2870</v>
      </c>
      <c r="B551" s="9">
        <v>7.3</v>
      </c>
    </row>
    <row r="552" spans="1:2">
      <c r="A552" s="14" t="s">
        <v>7041</v>
      </c>
      <c r="B552" s="9">
        <v>6.9</v>
      </c>
    </row>
    <row r="553" spans="1:2">
      <c r="A553" s="14" t="s">
        <v>4296</v>
      </c>
      <c r="B553" s="9">
        <v>6.6</v>
      </c>
    </row>
    <row r="554" spans="1:2">
      <c r="A554" s="14" t="s">
        <v>13897</v>
      </c>
      <c r="B554" s="9">
        <v>5.7</v>
      </c>
    </row>
    <row r="555" spans="1:2">
      <c r="A555" s="14" t="s">
        <v>8331</v>
      </c>
      <c r="B555" s="9">
        <v>6.7</v>
      </c>
    </row>
    <row r="556" spans="1:2">
      <c r="A556" s="14" t="s">
        <v>15186</v>
      </c>
      <c r="B556" s="9">
        <v>5.3</v>
      </c>
    </row>
    <row r="557" spans="1:2">
      <c r="A557" s="14" t="s">
        <v>9369</v>
      </c>
      <c r="B557" s="9">
        <v>6.6</v>
      </c>
    </row>
    <row r="558" spans="1:2">
      <c r="A558" s="14" t="s">
        <v>7640</v>
      </c>
      <c r="B558" s="9">
        <v>6.1</v>
      </c>
    </row>
    <row r="559" spans="1:2">
      <c r="A559" s="14" t="s">
        <v>5637</v>
      </c>
      <c r="B559" s="9">
        <v>6.8</v>
      </c>
    </row>
    <row r="560" spans="1:2">
      <c r="A560" s="14" t="s">
        <v>688</v>
      </c>
      <c r="B560" s="9">
        <v>7.14</v>
      </c>
    </row>
    <row r="561" spans="1:2">
      <c r="A561" s="14" t="s">
        <v>8563</v>
      </c>
      <c r="B561" s="9">
        <v>6.45</v>
      </c>
    </row>
    <row r="562" spans="1:2">
      <c r="A562" s="14" t="s">
        <v>565</v>
      </c>
      <c r="B562" s="9">
        <v>7.2833333333333297</v>
      </c>
    </row>
    <row r="563" spans="1:2">
      <c r="A563" s="14" t="s">
        <v>2035</v>
      </c>
      <c r="B563" s="9">
        <v>7.0250000000000004</v>
      </c>
    </row>
    <row r="564" spans="1:2">
      <c r="A564" s="14" t="s">
        <v>552</v>
      </c>
      <c r="B564" s="9">
        <v>7.1142857142857103</v>
      </c>
    </row>
    <row r="565" spans="1:2">
      <c r="A565" s="14" t="s">
        <v>7253</v>
      </c>
      <c r="B565" s="9">
        <v>6.9</v>
      </c>
    </row>
    <row r="566" spans="1:2">
      <c r="A566" s="14" t="s">
        <v>16822</v>
      </c>
      <c r="B566" s="9">
        <v>3.5</v>
      </c>
    </row>
    <row r="567" spans="1:2">
      <c r="A567" s="14" t="s">
        <v>3991</v>
      </c>
      <c r="B567" s="9">
        <v>7.4</v>
      </c>
    </row>
    <row r="568" spans="1:2">
      <c r="A568" s="14" t="s">
        <v>6009</v>
      </c>
      <c r="B568" s="9">
        <v>7.1</v>
      </c>
    </row>
    <row r="569" spans="1:2">
      <c r="A569" s="14" t="s">
        <v>12451</v>
      </c>
      <c r="B569" s="9">
        <v>5.5</v>
      </c>
    </row>
    <row r="570" spans="1:2">
      <c r="A570" s="14" t="s">
        <v>15990</v>
      </c>
      <c r="B570" s="9">
        <v>4.8</v>
      </c>
    </row>
    <row r="571" spans="1:2">
      <c r="A571" s="14" t="s">
        <v>14327</v>
      </c>
      <c r="B571" s="9">
        <v>5.6</v>
      </c>
    </row>
    <row r="572" spans="1:2">
      <c r="A572" s="14" t="s">
        <v>7706</v>
      </c>
      <c r="B572" s="9">
        <v>5.3</v>
      </c>
    </row>
    <row r="573" spans="1:2">
      <c r="A573" s="14" t="s">
        <v>7625</v>
      </c>
      <c r="B573" s="9">
        <v>6.14</v>
      </c>
    </row>
    <row r="574" spans="1:2">
      <c r="A574" s="14" t="s">
        <v>16853</v>
      </c>
      <c r="B574" s="9">
        <v>3.4</v>
      </c>
    </row>
    <row r="575" spans="1:2">
      <c r="A575" s="14" t="s">
        <v>920</v>
      </c>
      <c r="B575" s="9">
        <v>6.55</v>
      </c>
    </row>
    <row r="576" spans="1:2">
      <c r="A576" s="14" t="s">
        <v>11236</v>
      </c>
      <c r="B576" s="9">
        <v>6.3</v>
      </c>
    </row>
    <row r="577" spans="1:2">
      <c r="A577" s="14" t="s">
        <v>9858</v>
      </c>
      <c r="B577" s="9">
        <v>5.9</v>
      </c>
    </row>
    <row r="578" spans="1:2">
      <c r="A578" s="14" t="s">
        <v>9899</v>
      </c>
      <c r="B578" s="9">
        <v>6.5</v>
      </c>
    </row>
    <row r="579" spans="1:2">
      <c r="A579" s="14" t="s">
        <v>223</v>
      </c>
      <c r="B579" s="9">
        <v>8.2249999999999996</v>
      </c>
    </row>
    <row r="580" spans="1:2">
      <c r="A580" s="14" t="s">
        <v>2094</v>
      </c>
      <c r="B580" s="9">
        <v>7.8</v>
      </c>
    </row>
    <row r="581" spans="1:2">
      <c r="A581" s="14" t="s">
        <v>5280</v>
      </c>
      <c r="B581" s="9">
        <v>7.2</v>
      </c>
    </row>
    <row r="582" spans="1:2">
      <c r="A582" s="14" t="s">
        <v>14364</v>
      </c>
      <c r="B582" s="9">
        <v>5.6</v>
      </c>
    </row>
    <row r="583" spans="1:2">
      <c r="A583" s="14" t="s">
        <v>13643</v>
      </c>
      <c r="B583" s="9">
        <v>5.2</v>
      </c>
    </row>
    <row r="584" spans="1:2">
      <c r="A584" s="14" t="s">
        <v>7805</v>
      </c>
      <c r="B584" s="9">
        <v>6.8</v>
      </c>
    </row>
    <row r="585" spans="1:2">
      <c r="A585" s="14" t="s">
        <v>2164</v>
      </c>
      <c r="B585" s="9">
        <v>6.2</v>
      </c>
    </row>
    <row r="586" spans="1:2">
      <c r="A586" s="14" t="s">
        <v>9714</v>
      </c>
      <c r="B586" s="9">
        <v>6.5</v>
      </c>
    </row>
    <row r="587" spans="1:2">
      <c r="A587" s="14" t="s">
        <v>10081</v>
      </c>
      <c r="B587" s="9">
        <v>6.4</v>
      </c>
    </row>
    <row r="588" spans="1:2">
      <c r="A588" s="14" t="s">
        <v>12266</v>
      </c>
      <c r="B588" s="9">
        <v>6.1</v>
      </c>
    </row>
    <row r="589" spans="1:2">
      <c r="A589" s="14" t="s">
        <v>9524</v>
      </c>
      <c r="B589" s="9">
        <v>5.9666666666666703</v>
      </c>
    </row>
    <row r="590" spans="1:2">
      <c r="A590" s="14" t="s">
        <v>7638</v>
      </c>
      <c r="B590" s="9">
        <v>6.45</v>
      </c>
    </row>
    <row r="591" spans="1:2">
      <c r="A591" s="14" t="s">
        <v>15476</v>
      </c>
      <c r="B591" s="9">
        <v>5.0999999999999996</v>
      </c>
    </row>
    <row r="592" spans="1:2">
      <c r="A592" s="14" t="s">
        <v>10534</v>
      </c>
      <c r="B592" s="9">
        <v>6.4</v>
      </c>
    </row>
    <row r="593" spans="1:2">
      <c r="A593" s="14" t="s">
        <v>16275</v>
      </c>
      <c r="B593" s="9">
        <v>4.5999999999999996</v>
      </c>
    </row>
    <row r="594" spans="1:2">
      <c r="A594" s="14" t="s">
        <v>13661</v>
      </c>
      <c r="B594" s="9">
        <v>5.8</v>
      </c>
    </row>
    <row r="595" spans="1:2">
      <c r="A595" s="14" t="s">
        <v>5178</v>
      </c>
      <c r="B595" s="9">
        <v>6.4</v>
      </c>
    </row>
    <row r="596" spans="1:2">
      <c r="A596" s="14" t="s">
        <v>15365</v>
      </c>
      <c r="B596" s="9">
        <v>5.2</v>
      </c>
    </row>
    <row r="597" spans="1:2">
      <c r="A597" s="14" t="s">
        <v>8580</v>
      </c>
      <c r="B597" s="9">
        <v>5.8250000000000002</v>
      </c>
    </row>
    <row r="598" spans="1:2">
      <c r="A598" s="14" t="s">
        <v>9330</v>
      </c>
      <c r="B598" s="9">
        <v>6.6</v>
      </c>
    </row>
    <row r="599" spans="1:2">
      <c r="A599" s="14" t="s">
        <v>16779</v>
      </c>
      <c r="B599" s="9">
        <v>3.6</v>
      </c>
    </row>
    <row r="600" spans="1:2">
      <c r="A600" s="14" t="s">
        <v>3668</v>
      </c>
      <c r="B600" s="9">
        <v>6.55</v>
      </c>
    </row>
    <row r="601" spans="1:2">
      <c r="A601" s="14" t="s">
        <v>14358</v>
      </c>
      <c r="B601" s="9">
        <v>5.6</v>
      </c>
    </row>
    <row r="602" spans="1:2">
      <c r="A602" s="14" t="s">
        <v>13026</v>
      </c>
      <c r="B602" s="9">
        <v>5.9</v>
      </c>
    </row>
    <row r="603" spans="1:2">
      <c r="A603" s="14" t="s">
        <v>11105</v>
      </c>
      <c r="B603" s="9">
        <v>6.3</v>
      </c>
    </row>
    <row r="604" spans="1:2">
      <c r="A604" s="14" t="s">
        <v>143</v>
      </c>
      <c r="B604" s="9">
        <v>7.5</v>
      </c>
    </row>
    <row r="605" spans="1:2">
      <c r="A605" s="14" t="s">
        <v>3367</v>
      </c>
      <c r="B605" s="9">
        <v>6.45</v>
      </c>
    </row>
    <row r="606" spans="1:2">
      <c r="A606" s="14" t="s">
        <v>3071</v>
      </c>
      <c r="B606" s="9">
        <v>7.6</v>
      </c>
    </row>
    <row r="607" spans="1:2">
      <c r="A607" s="14" t="s">
        <v>5725</v>
      </c>
      <c r="B607" s="9">
        <v>7.1</v>
      </c>
    </row>
    <row r="608" spans="1:2">
      <c r="A608" s="14" t="s">
        <v>7095</v>
      </c>
      <c r="B608" s="9">
        <v>6.0750000000000002</v>
      </c>
    </row>
    <row r="609" spans="1:2">
      <c r="A609" s="14" t="s">
        <v>15353</v>
      </c>
      <c r="B609" s="9">
        <v>5.2</v>
      </c>
    </row>
    <row r="610" spans="1:2">
      <c r="A610" s="14" t="s">
        <v>2741</v>
      </c>
      <c r="B610" s="9">
        <v>7.55</v>
      </c>
    </row>
    <row r="611" spans="1:2">
      <c r="A611" s="14" t="s">
        <v>10372</v>
      </c>
      <c r="B611" s="9">
        <v>5.65</v>
      </c>
    </row>
    <row r="612" spans="1:2">
      <c r="A612" s="14" t="s">
        <v>5934</v>
      </c>
      <c r="B612" s="9">
        <v>7.05</v>
      </c>
    </row>
    <row r="613" spans="1:2">
      <c r="A613" s="14" t="s">
        <v>1054</v>
      </c>
      <c r="B613" s="9">
        <v>7.45</v>
      </c>
    </row>
    <row r="614" spans="1:2">
      <c r="A614" s="14" t="s">
        <v>15220</v>
      </c>
      <c r="B614" s="9">
        <v>5.3</v>
      </c>
    </row>
    <row r="615" spans="1:2">
      <c r="A615" s="14" t="s">
        <v>14964</v>
      </c>
      <c r="B615" s="9">
        <v>5.4</v>
      </c>
    </row>
    <row r="616" spans="1:2">
      <c r="A616" s="14" t="s">
        <v>4677</v>
      </c>
      <c r="B616" s="9">
        <v>7.3</v>
      </c>
    </row>
    <row r="617" spans="1:2">
      <c r="A617" s="14" t="s">
        <v>1724</v>
      </c>
      <c r="B617" s="9">
        <v>7.8</v>
      </c>
    </row>
    <row r="618" spans="1:2">
      <c r="A618" s="14" t="s">
        <v>3574</v>
      </c>
      <c r="B618" s="9">
        <v>7.5</v>
      </c>
    </row>
    <row r="619" spans="1:2">
      <c r="A619" s="14" t="s">
        <v>6567</v>
      </c>
      <c r="B619" s="9">
        <v>6.125</v>
      </c>
    </row>
    <row r="620" spans="1:2">
      <c r="A620" s="14" t="s">
        <v>13120</v>
      </c>
      <c r="B620" s="9">
        <v>5.9</v>
      </c>
    </row>
    <row r="621" spans="1:2">
      <c r="A621" s="14" t="s">
        <v>5959</v>
      </c>
      <c r="B621" s="9">
        <v>6.75</v>
      </c>
    </row>
    <row r="622" spans="1:2">
      <c r="A622" s="14" t="s">
        <v>5256</v>
      </c>
      <c r="B622" s="9">
        <v>7.2</v>
      </c>
    </row>
    <row r="623" spans="1:2">
      <c r="A623" s="14" t="s">
        <v>4139</v>
      </c>
      <c r="B623" s="9">
        <v>7.3</v>
      </c>
    </row>
    <row r="624" spans="1:2">
      <c r="A624" s="14" t="s">
        <v>5521</v>
      </c>
      <c r="B624" s="9">
        <v>6.6333333333333302</v>
      </c>
    </row>
    <row r="625" spans="1:2">
      <c r="A625" s="14" t="s">
        <v>14222</v>
      </c>
      <c r="B625" s="9">
        <v>5.6</v>
      </c>
    </row>
    <row r="626" spans="1:2">
      <c r="A626" s="14" t="s">
        <v>262</v>
      </c>
      <c r="B626" s="9">
        <v>7.9142857142857199</v>
      </c>
    </row>
    <row r="627" spans="1:2">
      <c r="A627" s="14" t="s">
        <v>9277</v>
      </c>
      <c r="B627" s="9">
        <v>6.6</v>
      </c>
    </row>
    <row r="628" spans="1:2">
      <c r="A628" s="14" t="s">
        <v>9893</v>
      </c>
      <c r="B628" s="9">
        <v>6.1</v>
      </c>
    </row>
    <row r="629" spans="1:2">
      <c r="A629" s="14" t="s">
        <v>11759</v>
      </c>
      <c r="B629" s="9">
        <v>6.2</v>
      </c>
    </row>
    <row r="630" spans="1:2">
      <c r="A630" s="14" t="s">
        <v>9805</v>
      </c>
      <c r="B630" s="9">
        <v>6.5</v>
      </c>
    </row>
    <row r="631" spans="1:2">
      <c r="A631" s="14" t="s">
        <v>1939</v>
      </c>
      <c r="B631" s="9">
        <v>6.8333333333333304</v>
      </c>
    </row>
    <row r="632" spans="1:2">
      <c r="A632" s="14" t="s">
        <v>5774</v>
      </c>
      <c r="B632" s="9">
        <v>6.75</v>
      </c>
    </row>
    <row r="633" spans="1:2">
      <c r="A633" s="14" t="s">
        <v>761</v>
      </c>
      <c r="B633" s="9">
        <v>7.1333333333333302</v>
      </c>
    </row>
    <row r="634" spans="1:2">
      <c r="A634" s="14" t="s">
        <v>16422</v>
      </c>
      <c r="B634" s="9">
        <v>4.4000000000000004</v>
      </c>
    </row>
    <row r="635" spans="1:2">
      <c r="A635" s="14" t="s">
        <v>1536</v>
      </c>
      <c r="B635" s="9">
        <v>7.1</v>
      </c>
    </row>
    <row r="636" spans="1:2">
      <c r="A636" s="14" t="s">
        <v>2186</v>
      </c>
      <c r="B636" s="9">
        <v>6.5</v>
      </c>
    </row>
    <row r="637" spans="1:2">
      <c r="A637" s="14" t="s">
        <v>1457</v>
      </c>
      <c r="B637" s="9">
        <v>7.0750000000000002</v>
      </c>
    </row>
    <row r="638" spans="1:2">
      <c r="A638" s="14" t="s">
        <v>2066</v>
      </c>
      <c r="B638" s="9">
        <v>7.75</v>
      </c>
    </row>
    <row r="639" spans="1:2">
      <c r="A639" s="14" t="s">
        <v>12128</v>
      </c>
      <c r="B639" s="9">
        <v>6.1</v>
      </c>
    </row>
    <row r="640" spans="1:2">
      <c r="A640" s="14" t="s">
        <v>640</v>
      </c>
      <c r="B640" s="9">
        <v>7</v>
      </c>
    </row>
    <row r="641" spans="1:2">
      <c r="A641" s="14" t="s">
        <v>8645</v>
      </c>
      <c r="B641" s="9">
        <v>6.7</v>
      </c>
    </row>
    <row r="642" spans="1:2">
      <c r="A642" s="14" t="s">
        <v>5966</v>
      </c>
      <c r="B642" s="9">
        <v>7.1</v>
      </c>
    </row>
    <row r="643" spans="1:2">
      <c r="A643" s="14" t="s">
        <v>14376</v>
      </c>
      <c r="B643" s="9">
        <v>5.25</v>
      </c>
    </row>
    <row r="644" spans="1:2">
      <c r="A644" s="14" t="s">
        <v>1766</v>
      </c>
      <c r="B644" s="9">
        <v>7.2</v>
      </c>
    </row>
    <row r="645" spans="1:2">
      <c r="A645" s="14" t="s">
        <v>10512</v>
      </c>
      <c r="B645" s="9">
        <v>6.4</v>
      </c>
    </row>
    <row r="646" spans="1:2">
      <c r="A646" s="14" t="s">
        <v>8303</v>
      </c>
      <c r="B646" s="9">
        <v>5.2750000000000004</v>
      </c>
    </row>
    <row r="647" spans="1:2">
      <c r="A647" s="14" t="s">
        <v>9345</v>
      </c>
      <c r="B647" s="9">
        <v>6.5</v>
      </c>
    </row>
    <row r="648" spans="1:2">
      <c r="A648" s="14" t="s">
        <v>14631</v>
      </c>
      <c r="B648" s="9">
        <v>5.0999999999999996</v>
      </c>
    </row>
    <row r="649" spans="1:2">
      <c r="A649" s="14" t="s">
        <v>12766</v>
      </c>
      <c r="B649" s="9">
        <v>6</v>
      </c>
    </row>
    <row r="650" spans="1:2">
      <c r="A650" s="14" t="s">
        <v>4908</v>
      </c>
      <c r="B650" s="9">
        <v>5.52</v>
      </c>
    </row>
    <row r="651" spans="1:2">
      <c r="A651" s="14" t="s">
        <v>2981</v>
      </c>
      <c r="B651" s="9">
        <v>6.6333333333333302</v>
      </c>
    </row>
    <row r="652" spans="1:2">
      <c r="A652" s="14" t="s">
        <v>16010</v>
      </c>
      <c r="B652" s="9">
        <v>4.8</v>
      </c>
    </row>
    <row r="653" spans="1:2">
      <c r="A653" s="14" t="s">
        <v>7264</v>
      </c>
      <c r="B653" s="9">
        <v>6.3</v>
      </c>
    </row>
    <row r="654" spans="1:2">
      <c r="A654" s="14" t="s">
        <v>6736</v>
      </c>
      <c r="B654" s="9">
        <v>6.7</v>
      </c>
    </row>
    <row r="655" spans="1:2">
      <c r="A655" s="14" t="s">
        <v>8481</v>
      </c>
      <c r="B655" s="9">
        <v>6.7</v>
      </c>
    </row>
    <row r="656" spans="1:2">
      <c r="A656" s="14" t="s">
        <v>12296</v>
      </c>
      <c r="B656" s="9">
        <v>6.1</v>
      </c>
    </row>
    <row r="657" spans="1:2">
      <c r="A657" s="14" t="s">
        <v>16813</v>
      </c>
      <c r="B657" s="9">
        <v>2.6</v>
      </c>
    </row>
    <row r="658" spans="1:2">
      <c r="A658" s="14" t="s">
        <v>5012</v>
      </c>
      <c r="B658" s="9">
        <v>7.2</v>
      </c>
    </row>
    <row r="659" spans="1:2">
      <c r="A659" s="14" t="s">
        <v>2976</v>
      </c>
      <c r="B659" s="9">
        <v>7.2</v>
      </c>
    </row>
    <row r="660" spans="1:2">
      <c r="A660" s="14" t="s">
        <v>16059</v>
      </c>
      <c r="B660" s="9">
        <v>4.8</v>
      </c>
    </row>
    <row r="661" spans="1:2">
      <c r="A661" s="14" t="s">
        <v>9266</v>
      </c>
      <c r="B661" s="9">
        <v>6</v>
      </c>
    </row>
    <row r="662" spans="1:2">
      <c r="A662" s="14" t="s">
        <v>6174</v>
      </c>
      <c r="B662" s="9">
        <v>6.4</v>
      </c>
    </row>
    <row r="663" spans="1:2">
      <c r="A663" s="14" t="s">
        <v>5990</v>
      </c>
      <c r="B663" s="9">
        <v>6.0250000000000004</v>
      </c>
    </row>
    <row r="664" spans="1:2">
      <c r="A664" s="14" t="s">
        <v>9873</v>
      </c>
      <c r="B664" s="9">
        <v>6.4</v>
      </c>
    </row>
    <row r="665" spans="1:2">
      <c r="A665" s="14" t="s">
        <v>6560</v>
      </c>
      <c r="B665" s="9">
        <v>7</v>
      </c>
    </row>
    <row r="666" spans="1:2">
      <c r="A666" s="14" t="s">
        <v>6163</v>
      </c>
      <c r="B666" s="9">
        <v>6.5714285714285703</v>
      </c>
    </row>
    <row r="667" spans="1:2">
      <c r="A667" s="14" t="s">
        <v>6527</v>
      </c>
      <c r="B667" s="9">
        <v>6.7333333333333298</v>
      </c>
    </row>
    <row r="668" spans="1:2">
      <c r="A668" s="14" t="s">
        <v>10949</v>
      </c>
      <c r="B668" s="9">
        <v>6.3</v>
      </c>
    </row>
    <row r="669" spans="1:2">
      <c r="A669" s="14" t="s">
        <v>2642</v>
      </c>
      <c r="B669" s="9">
        <v>7.2333333333333298</v>
      </c>
    </row>
    <row r="670" spans="1:2">
      <c r="A670" s="14" t="s">
        <v>1303</v>
      </c>
      <c r="B670" s="9">
        <v>7.4666666666666703</v>
      </c>
    </row>
    <row r="671" spans="1:2">
      <c r="A671" s="14" t="s">
        <v>6538</v>
      </c>
      <c r="B671" s="9">
        <v>6.4</v>
      </c>
    </row>
    <row r="672" spans="1:2">
      <c r="A672" s="14" t="s">
        <v>13842</v>
      </c>
      <c r="B672" s="9">
        <v>5.7</v>
      </c>
    </row>
    <row r="673" spans="1:2">
      <c r="A673" s="14" t="s">
        <v>6999</v>
      </c>
      <c r="B673" s="9">
        <v>6.9</v>
      </c>
    </row>
    <row r="674" spans="1:2">
      <c r="A674" s="14" t="s">
        <v>383</v>
      </c>
      <c r="B674" s="9">
        <v>7.34</v>
      </c>
    </row>
    <row r="675" spans="1:2">
      <c r="A675" s="14" t="s">
        <v>10329</v>
      </c>
      <c r="B675" s="9">
        <v>6.4</v>
      </c>
    </row>
    <row r="676" spans="1:2">
      <c r="A676" s="14" t="s">
        <v>4525</v>
      </c>
      <c r="B676" s="9">
        <v>6.85</v>
      </c>
    </row>
    <row r="677" spans="1:2">
      <c r="A677" s="14" t="s">
        <v>13279</v>
      </c>
      <c r="B677" s="9">
        <v>5.9</v>
      </c>
    </row>
    <row r="678" spans="1:2">
      <c r="A678" s="14" t="s">
        <v>13648</v>
      </c>
      <c r="B678" s="9">
        <v>5.8</v>
      </c>
    </row>
    <row r="679" spans="1:2">
      <c r="A679" s="14" t="s">
        <v>373</v>
      </c>
      <c r="B679" s="9">
        <v>6.2</v>
      </c>
    </row>
    <row r="680" spans="1:2">
      <c r="A680" s="14" t="s">
        <v>14589</v>
      </c>
      <c r="B680" s="9">
        <v>5.5</v>
      </c>
    </row>
    <row r="681" spans="1:2">
      <c r="A681" s="14" t="s">
        <v>15428</v>
      </c>
      <c r="B681" s="9">
        <v>5.2</v>
      </c>
    </row>
    <row r="682" spans="1:2">
      <c r="A682" s="14" t="s">
        <v>3866</v>
      </c>
      <c r="B682" s="9">
        <v>7.1666666666666696</v>
      </c>
    </row>
    <row r="683" spans="1:2">
      <c r="A683" s="14" t="s">
        <v>9033</v>
      </c>
      <c r="B683" s="9">
        <v>6.6</v>
      </c>
    </row>
    <row r="684" spans="1:2">
      <c r="A684" s="14" t="s">
        <v>5676</v>
      </c>
      <c r="B684" s="9">
        <v>6.7666666666666702</v>
      </c>
    </row>
    <row r="685" spans="1:2">
      <c r="A685" s="14" t="s">
        <v>8998</v>
      </c>
      <c r="B685" s="9">
        <v>6.3666666666666698</v>
      </c>
    </row>
    <row r="686" spans="1:2">
      <c r="A686" s="14" t="s">
        <v>16585</v>
      </c>
      <c r="B686" s="9">
        <v>4.0999999999999996</v>
      </c>
    </row>
    <row r="687" spans="1:2">
      <c r="A687" s="14" t="s">
        <v>933</v>
      </c>
      <c r="B687" s="9">
        <v>8.1</v>
      </c>
    </row>
    <row r="688" spans="1:2">
      <c r="A688" s="14" t="s">
        <v>12542</v>
      </c>
      <c r="B688" s="9">
        <v>6</v>
      </c>
    </row>
    <row r="689" spans="1:2">
      <c r="A689" s="14" t="s">
        <v>4069</v>
      </c>
      <c r="B689" s="9">
        <v>7.3</v>
      </c>
    </row>
    <row r="690" spans="1:2">
      <c r="A690" s="14" t="s">
        <v>7551</v>
      </c>
      <c r="B690" s="9">
        <v>6.8</v>
      </c>
    </row>
    <row r="691" spans="1:2">
      <c r="A691" s="14" t="s">
        <v>5897</v>
      </c>
      <c r="B691" s="9">
        <v>7.1</v>
      </c>
    </row>
    <row r="692" spans="1:2">
      <c r="A692" s="14" t="s">
        <v>3003</v>
      </c>
      <c r="B692" s="9">
        <v>7.6</v>
      </c>
    </row>
    <row r="693" spans="1:2">
      <c r="A693" s="14" t="s">
        <v>15266</v>
      </c>
      <c r="B693" s="9">
        <v>5</v>
      </c>
    </row>
    <row r="694" spans="1:2">
      <c r="A694" s="14" t="s">
        <v>8309</v>
      </c>
      <c r="B694" s="9">
        <v>6.7</v>
      </c>
    </row>
    <row r="695" spans="1:2">
      <c r="A695" s="14" t="s">
        <v>6326</v>
      </c>
      <c r="B695" s="9">
        <v>6.43333333333333</v>
      </c>
    </row>
    <row r="696" spans="1:2">
      <c r="A696" s="14" t="s">
        <v>10800</v>
      </c>
      <c r="B696" s="9">
        <v>6.0333333333333297</v>
      </c>
    </row>
    <row r="697" spans="1:2">
      <c r="A697" s="14" t="s">
        <v>10624</v>
      </c>
      <c r="B697" s="9">
        <v>6.4</v>
      </c>
    </row>
    <row r="698" spans="1:2">
      <c r="A698" s="14" t="s">
        <v>16322</v>
      </c>
      <c r="B698" s="9">
        <v>4.5</v>
      </c>
    </row>
    <row r="699" spans="1:2">
      <c r="A699" s="14" t="s">
        <v>2825</v>
      </c>
      <c r="B699" s="9">
        <v>6.65</v>
      </c>
    </row>
    <row r="700" spans="1:2">
      <c r="A700" s="14" t="s">
        <v>16418</v>
      </c>
      <c r="B700" s="9">
        <v>4.4000000000000004</v>
      </c>
    </row>
    <row r="701" spans="1:2">
      <c r="A701" s="14" t="s">
        <v>12198</v>
      </c>
      <c r="B701" s="9">
        <v>6.1</v>
      </c>
    </row>
    <row r="702" spans="1:2">
      <c r="A702" s="14" t="s">
        <v>5945</v>
      </c>
      <c r="B702" s="9">
        <v>7.1</v>
      </c>
    </row>
    <row r="703" spans="1:2">
      <c r="A703" s="14" t="s">
        <v>2020</v>
      </c>
      <c r="B703" s="9">
        <v>7.8</v>
      </c>
    </row>
    <row r="704" spans="1:2">
      <c r="A704" s="14" t="s">
        <v>15153</v>
      </c>
      <c r="B704" s="9">
        <v>5.3</v>
      </c>
    </row>
    <row r="705" spans="1:2">
      <c r="A705" s="14" t="s">
        <v>10450</v>
      </c>
      <c r="B705" s="9">
        <v>6.4</v>
      </c>
    </row>
    <row r="706" spans="1:2">
      <c r="A706" s="14" t="s">
        <v>14263</v>
      </c>
      <c r="B706" s="9">
        <v>5.6</v>
      </c>
    </row>
    <row r="707" spans="1:2">
      <c r="A707" s="14" t="s">
        <v>16926</v>
      </c>
      <c r="B707" s="9">
        <v>3</v>
      </c>
    </row>
    <row r="708" spans="1:2">
      <c r="A708" s="14" t="s">
        <v>6483</v>
      </c>
      <c r="B708" s="9">
        <v>7</v>
      </c>
    </row>
    <row r="709" spans="1:2">
      <c r="A709" s="14" t="s">
        <v>9979</v>
      </c>
      <c r="B709" s="9">
        <v>6.5</v>
      </c>
    </row>
    <row r="710" spans="1:2">
      <c r="A710" s="14" t="s">
        <v>5619</v>
      </c>
      <c r="B710" s="9">
        <v>6.3</v>
      </c>
    </row>
    <row r="711" spans="1:2">
      <c r="A711" s="14" t="s">
        <v>16118</v>
      </c>
      <c r="B711" s="9">
        <v>4.7</v>
      </c>
    </row>
    <row r="712" spans="1:2">
      <c r="A712" s="14" t="s">
        <v>12882</v>
      </c>
      <c r="B712" s="9">
        <v>5.3</v>
      </c>
    </row>
    <row r="713" spans="1:2">
      <c r="A713" s="14" t="s">
        <v>3933</v>
      </c>
      <c r="B713" s="9">
        <v>7.4</v>
      </c>
    </row>
    <row r="714" spans="1:2">
      <c r="A714" s="14" t="s">
        <v>1846</v>
      </c>
      <c r="B714" s="9">
        <v>5.5</v>
      </c>
    </row>
    <row r="715" spans="1:2">
      <c r="A715" s="14" t="s">
        <v>9911</v>
      </c>
      <c r="B715" s="9">
        <v>6.5</v>
      </c>
    </row>
    <row r="716" spans="1:2">
      <c r="A716" s="14" t="s">
        <v>8270</v>
      </c>
      <c r="B716" s="9">
        <v>6.6666666666666696</v>
      </c>
    </row>
    <row r="717" spans="1:2">
      <c r="A717" s="14" t="s">
        <v>13580</v>
      </c>
      <c r="B717" s="9">
        <v>5.8</v>
      </c>
    </row>
    <row r="718" spans="1:2">
      <c r="A718" s="14" t="s">
        <v>16656</v>
      </c>
      <c r="B718" s="9">
        <v>4</v>
      </c>
    </row>
    <row r="719" spans="1:2">
      <c r="A719" s="14" t="s">
        <v>12348</v>
      </c>
      <c r="B719" s="9">
        <v>6.1</v>
      </c>
    </row>
    <row r="720" spans="1:2">
      <c r="A720" s="14" t="s">
        <v>5127</v>
      </c>
      <c r="B720" s="9">
        <v>6.9</v>
      </c>
    </row>
    <row r="721" spans="1:2">
      <c r="A721" s="14" t="s">
        <v>15953</v>
      </c>
      <c r="B721" s="9">
        <v>4.9000000000000004</v>
      </c>
    </row>
    <row r="722" spans="1:2">
      <c r="A722" s="14" t="s">
        <v>15062</v>
      </c>
      <c r="B722" s="9">
        <v>5.3</v>
      </c>
    </row>
    <row r="723" spans="1:2">
      <c r="A723" s="14" t="s">
        <v>1523</v>
      </c>
      <c r="B723" s="9">
        <v>6.6</v>
      </c>
    </row>
    <row r="724" spans="1:2">
      <c r="A724" s="14" t="s">
        <v>5086</v>
      </c>
      <c r="B724" s="9">
        <v>6.4</v>
      </c>
    </row>
    <row r="725" spans="1:2">
      <c r="A725" s="14" t="s">
        <v>6728</v>
      </c>
      <c r="B725" s="9">
        <v>6.3250000000000002</v>
      </c>
    </row>
    <row r="726" spans="1:2">
      <c r="A726" s="14" t="s">
        <v>11059</v>
      </c>
      <c r="B726" s="9">
        <v>5.6666666666666696</v>
      </c>
    </row>
    <row r="727" spans="1:2">
      <c r="A727" s="14" t="s">
        <v>10730</v>
      </c>
      <c r="B727" s="9">
        <v>6.3</v>
      </c>
    </row>
    <row r="728" spans="1:2">
      <c r="A728" s="14" t="s">
        <v>13765</v>
      </c>
      <c r="B728" s="9">
        <v>5.45</v>
      </c>
    </row>
    <row r="729" spans="1:2">
      <c r="A729" s="14" t="s">
        <v>14405</v>
      </c>
      <c r="B729" s="9">
        <v>5.6</v>
      </c>
    </row>
    <row r="730" spans="1:2">
      <c r="A730" s="14" t="s">
        <v>1810</v>
      </c>
      <c r="B730" s="9">
        <v>6.7833333333333297</v>
      </c>
    </row>
    <row r="731" spans="1:2">
      <c r="A731" s="14" t="s">
        <v>697</v>
      </c>
      <c r="B731" s="9">
        <v>7.4</v>
      </c>
    </row>
    <row r="732" spans="1:2">
      <c r="A732" s="14" t="s">
        <v>5813</v>
      </c>
      <c r="B732" s="9">
        <v>7.1</v>
      </c>
    </row>
    <row r="733" spans="1:2">
      <c r="A733" s="14" t="s">
        <v>13887</v>
      </c>
      <c r="B733" s="9">
        <v>5.7</v>
      </c>
    </row>
    <row r="734" spans="1:2">
      <c r="A734" s="14" t="s">
        <v>3634</v>
      </c>
      <c r="B734" s="9">
        <v>6.3416666666666703</v>
      </c>
    </row>
    <row r="735" spans="1:2">
      <c r="A735" s="14" t="s">
        <v>9298</v>
      </c>
      <c r="B735" s="9">
        <v>5.45</v>
      </c>
    </row>
    <row r="736" spans="1:2">
      <c r="A736" s="14" t="s">
        <v>4683</v>
      </c>
      <c r="B736" s="9">
        <v>6.2</v>
      </c>
    </row>
    <row r="737" spans="1:2">
      <c r="A737" s="14" t="s">
        <v>12597</v>
      </c>
      <c r="B737" s="9">
        <v>5.95</v>
      </c>
    </row>
    <row r="738" spans="1:2">
      <c r="A738" s="14" t="s">
        <v>5764</v>
      </c>
      <c r="B738" s="9">
        <v>7.1</v>
      </c>
    </row>
    <row r="739" spans="1:2">
      <c r="A739" s="14" t="s">
        <v>16122</v>
      </c>
      <c r="B739" s="9">
        <v>4.7</v>
      </c>
    </row>
    <row r="740" spans="1:2">
      <c r="A740" s="14" t="s">
        <v>12155</v>
      </c>
      <c r="B740" s="9">
        <v>6.1</v>
      </c>
    </row>
    <row r="741" spans="1:2">
      <c r="A741" s="14" t="s">
        <v>13290</v>
      </c>
      <c r="B741" s="9">
        <v>5.9</v>
      </c>
    </row>
    <row r="742" spans="1:2">
      <c r="A742" s="14" t="s">
        <v>2002</v>
      </c>
      <c r="B742" s="9">
        <v>7.1</v>
      </c>
    </row>
    <row r="743" spans="1:2">
      <c r="A743" s="14" t="s">
        <v>15254</v>
      </c>
      <c r="B743" s="9">
        <v>5.3</v>
      </c>
    </row>
    <row r="744" spans="1:2">
      <c r="A744" s="14" t="s">
        <v>1649</v>
      </c>
      <c r="B744" s="9">
        <v>7.65</v>
      </c>
    </row>
    <row r="745" spans="1:2">
      <c r="A745" s="14" t="s">
        <v>647</v>
      </c>
      <c r="B745" s="9">
        <v>6.8333333333333304</v>
      </c>
    </row>
    <row r="746" spans="1:2">
      <c r="A746" s="14" t="s">
        <v>14622</v>
      </c>
      <c r="B746" s="9">
        <v>5.5</v>
      </c>
    </row>
    <row r="747" spans="1:2">
      <c r="A747" s="14" t="s">
        <v>3427</v>
      </c>
      <c r="B747" s="9">
        <v>7.5</v>
      </c>
    </row>
    <row r="748" spans="1:2">
      <c r="A748" s="14" t="s">
        <v>3362</v>
      </c>
      <c r="B748" s="9">
        <v>6.45</v>
      </c>
    </row>
    <row r="749" spans="1:2">
      <c r="A749" s="14" t="s">
        <v>3846</v>
      </c>
      <c r="B749" s="9">
        <v>6.8</v>
      </c>
    </row>
    <row r="750" spans="1:2">
      <c r="A750" s="14" t="s">
        <v>13542</v>
      </c>
      <c r="B750" s="9">
        <v>5.8</v>
      </c>
    </row>
    <row r="751" spans="1:2">
      <c r="A751" s="14" t="s">
        <v>14205</v>
      </c>
      <c r="B751" s="9">
        <v>5.6</v>
      </c>
    </row>
    <row r="752" spans="1:2">
      <c r="A752" s="14" t="s">
        <v>7810</v>
      </c>
      <c r="B752" s="9">
        <v>6.3</v>
      </c>
    </row>
    <row r="753" spans="1:2">
      <c r="A753" s="14" t="s">
        <v>11599</v>
      </c>
      <c r="B753" s="9">
        <v>6.2</v>
      </c>
    </row>
    <row r="754" spans="1:2">
      <c r="A754" s="14" t="s">
        <v>12016</v>
      </c>
      <c r="B754" s="9">
        <v>6.1</v>
      </c>
    </row>
    <row r="755" spans="1:2">
      <c r="A755" s="14" t="s">
        <v>4189</v>
      </c>
      <c r="B755" s="9">
        <v>5.8</v>
      </c>
    </row>
    <row r="756" spans="1:2">
      <c r="A756" s="14" t="s">
        <v>1029</v>
      </c>
      <c r="B756" s="9">
        <v>7.5</v>
      </c>
    </row>
    <row r="757" spans="1:2">
      <c r="A757" s="14" t="s">
        <v>6886</v>
      </c>
      <c r="B757" s="9">
        <v>6.9</v>
      </c>
    </row>
    <row r="758" spans="1:2">
      <c r="A758" s="14" t="s">
        <v>7533</v>
      </c>
      <c r="B758" s="9">
        <v>6.6</v>
      </c>
    </row>
    <row r="759" spans="1:2">
      <c r="A759" s="14" t="s">
        <v>15025</v>
      </c>
      <c r="B759" s="9">
        <v>5.3</v>
      </c>
    </row>
    <row r="760" spans="1:2">
      <c r="A760" s="14" t="s">
        <v>5534</v>
      </c>
      <c r="B760" s="9">
        <v>6.3666666666666698</v>
      </c>
    </row>
    <row r="761" spans="1:2">
      <c r="A761" s="14" t="s">
        <v>11971</v>
      </c>
      <c r="B761" s="9">
        <v>6.1</v>
      </c>
    </row>
    <row r="762" spans="1:2">
      <c r="A762" s="14" t="s">
        <v>3780</v>
      </c>
      <c r="B762" s="9">
        <v>7</v>
      </c>
    </row>
    <row r="763" spans="1:2">
      <c r="A763" s="14" t="s">
        <v>15599</v>
      </c>
      <c r="B763" s="9">
        <v>5.0999999999999996</v>
      </c>
    </row>
    <row r="764" spans="1:2">
      <c r="A764" s="14" t="s">
        <v>13922</v>
      </c>
      <c r="B764" s="9">
        <v>5.7</v>
      </c>
    </row>
    <row r="765" spans="1:2">
      <c r="A765" s="14" t="s">
        <v>1471</v>
      </c>
      <c r="B765" s="9">
        <v>7</v>
      </c>
    </row>
    <row r="766" spans="1:2">
      <c r="A766" s="14" t="s">
        <v>496</v>
      </c>
      <c r="B766" s="9">
        <v>7.38</v>
      </c>
    </row>
    <row r="767" spans="1:2">
      <c r="A767" s="14" t="s">
        <v>2238</v>
      </c>
      <c r="B767" s="9">
        <v>7.05</v>
      </c>
    </row>
    <row r="768" spans="1:2">
      <c r="A768" s="14" t="s">
        <v>11469</v>
      </c>
      <c r="B768" s="9">
        <v>5.5</v>
      </c>
    </row>
    <row r="769" spans="1:2">
      <c r="A769" s="14" t="s">
        <v>4495</v>
      </c>
      <c r="B769" s="9">
        <v>6.78</v>
      </c>
    </row>
    <row r="770" spans="1:2">
      <c r="A770" s="14" t="s">
        <v>5601</v>
      </c>
      <c r="B770" s="9">
        <v>7.1</v>
      </c>
    </row>
    <row r="771" spans="1:2">
      <c r="A771" s="14" t="s">
        <v>9731</v>
      </c>
      <c r="B771" s="9">
        <v>6.5</v>
      </c>
    </row>
    <row r="772" spans="1:2">
      <c r="A772" s="14" t="s">
        <v>654</v>
      </c>
      <c r="B772" s="9">
        <v>6.63</v>
      </c>
    </row>
    <row r="773" spans="1:2">
      <c r="A773" s="14" t="s">
        <v>4582</v>
      </c>
      <c r="B773" s="9">
        <v>7.3</v>
      </c>
    </row>
    <row r="774" spans="1:2">
      <c r="A774" s="14" t="s">
        <v>6759</v>
      </c>
      <c r="B774" s="9">
        <v>6.5</v>
      </c>
    </row>
    <row r="775" spans="1:2">
      <c r="A775" s="14" t="s">
        <v>10301</v>
      </c>
      <c r="B775" s="9">
        <v>5.8</v>
      </c>
    </row>
    <row r="776" spans="1:2">
      <c r="A776" s="14" t="s">
        <v>16614</v>
      </c>
      <c r="B776" s="9">
        <v>4.0999999999999996</v>
      </c>
    </row>
    <row r="777" spans="1:2">
      <c r="A777" s="14" t="s">
        <v>10430</v>
      </c>
      <c r="B777" s="9">
        <v>5.6333333333333302</v>
      </c>
    </row>
    <row r="778" spans="1:2">
      <c r="A778" s="14" t="s">
        <v>3339</v>
      </c>
      <c r="B778" s="9">
        <v>7.5</v>
      </c>
    </row>
    <row r="779" spans="1:2">
      <c r="A779" s="14" t="s">
        <v>13033</v>
      </c>
      <c r="B779" s="9">
        <v>5.45</v>
      </c>
    </row>
    <row r="780" spans="1:2">
      <c r="A780" s="14" t="s">
        <v>14662</v>
      </c>
      <c r="B780" s="9">
        <v>5.5</v>
      </c>
    </row>
    <row r="781" spans="1:2">
      <c r="A781" s="14" t="s">
        <v>14956</v>
      </c>
      <c r="B781" s="9">
        <v>4.55</v>
      </c>
    </row>
    <row r="782" spans="1:2">
      <c r="A782" s="14" t="s">
        <v>3031</v>
      </c>
      <c r="B782" s="9">
        <v>7.2</v>
      </c>
    </row>
    <row r="783" spans="1:2">
      <c r="A783" s="14" t="s">
        <v>12120</v>
      </c>
      <c r="B783" s="9">
        <v>5.4</v>
      </c>
    </row>
    <row r="784" spans="1:2">
      <c r="A784" s="14" t="s">
        <v>13959</v>
      </c>
      <c r="B784" s="9">
        <v>5.4</v>
      </c>
    </row>
    <row r="785" spans="1:2">
      <c r="A785" s="14" t="s">
        <v>1983</v>
      </c>
      <c r="B785" s="9">
        <v>6.2571428571428598</v>
      </c>
    </row>
    <row r="786" spans="1:2">
      <c r="A786" s="14" t="s">
        <v>14914</v>
      </c>
      <c r="B786" s="9">
        <v>5.4</v>
      </c>
    </row>
    <row r="787" spans="1:2">
      <c r="A787" s="14" t="s">
        <v>9813</v>
      </c>
      <c r="B787" s="9">
        <v>5.9666666666666703</v>
      </c>
    </row>
    <row r="788" spans="1:2">
      <c r="A788" s="14" t="s">
        <v>8438</v>
      </c>
      <c r="B788" s="9">
        <v>6.3333333333333304</v>
      </c>
    </row>
    <row r="789" spans="1:2">
      <c r="A789" s="14" t="s">
        <v>4319</v>
      </c>
      <c r="B789" s="9">
        <v>6.95</v>
      </c>
    </row>
    <row r="790" spans="1:2">
      <c r="A790" s="14" t="s">
        <v>14894</v>
      </c>
      <c r="B790" s="9">
        <v>4.875</v>
      </c>
    </row>
    <row r="791" spans="1:2">
      <c r="A791" s="14" t="s">
        <v>3693</v>
      </c>
      <c r="B791" s="9">
        <v>6.5166666666666702</v>
      </c>
    </row>
    <row r="792" spans="1:2">
      <c r="A792" s="14" t="s">
        <v>4614</v>
      </c>
      <c r="B792" s="9">
        <v>7.3</v>
      </c>
    </row>
    <row r="793" spans="1:2">
      <c r="A793" s="14" t="s">
        <v>14382</v>
      </c>
      <c r="B793" s="9">
        <v>5.6</v>
      </c>
    </row>
    <row r="794" spans="1:2">
      <c r="A794" s="14" t="s">
        <v>9071</v>
      </c>
      <c r="B794" s="9">
        <v>6.2</v>
      </c>
    </row>
    <row r="795" spans="1:2">
      <c r="A795" s="14" t="s">
        <v>11913</v>
      </c>
      <c r="B795" s="9">
        <v>6</v>
      </c>
    </row>
    <row r="796" spans="1:2">
      <c r="A796" s="14" t="s">
        <v>621</v>
      </c>
      <c r="B796" s="9">
        <v>7.1285714285714299</v>
      </c>
    </row>
    <row r="797" spans="1:2">
      <c r="A797" s="14" t="s">
        <v>9391</v>
      </c>
      <c r="B797" s="9">
        <v>6.1</v>
      </c>
    </row>
    <row r="798" spans="1:2">
      <c r="A798" s="14" t="s">
        <v>15631</v>
      </c>
      <c r="B798" s="9">
        <v>5.0999999999999996</v>
      </c>
    </row>
    <row r="799" spans="1:2">
      <c r="A799" s="14" t="s">
        <v>8168</v>
      </c>
      <c r="B799" s="9">
        <v>6.65</v>
      </c>
    </row>
    <row r="800" spans="1:2">
      <c r="A800" s="14" t="s">
        <v>9838</v>
      </c>
      <c r="B800" s="9">
        <v>6.5</v>
      </c>
    </row>
    <row r="801" spans="1:2">
      <c r="A801" s="14" t="s">
        <v>13144</v>
      </c>
      <c r="B801" s="9">
        <v>5.9</v>
      </c>
    </row>
    <row r="802" spans="1:2">
      <c r="A802" s="14" t="s">
        <v>6755</v>
      </c>
      <c r="B802" s="9">
        <v>5.34</v>
      </c>
    </row>
    <row r="803" spans="1:2">
      <c r="A803" s="14" t="s">
        <v>6466</v>
      </c>
      <c r="B803" s="9">
        <v>7</v>
      </c>
    </row>
    <row r="804" spans="1:2">
      <c r="A804" s="14" t="s">
        <v>6665</v>
      </c>
      <c r="B804" s="9">
        <v>7</v>
      </c>
    </row>
    <row r="805" spans="1:2">
      <c r="A805" s="14" t="s">
        <v>5498</v>
      </c>
      <c r="B805" s="9">
        <v>6.6</v>
      </c>
    </row>
    <row r="806" spans="1:2">
      <c r="A806" s="14" t="s">
        <v>6740</v>
      </c>
      <c r="B806" s="9">
        <v>6.5</v>
      </c>
    </row>
    <row r="807" spans="1:2">
      <c r="A807" s="14" t="s">
        <v>7830</v>
      </c>
      <c r="B807" s="9">
        <v>6.8</v>
      </c>
    </row>
    <row r="808" spans="1:2">
      <c r="A808" s="14" t="s">
        <v>14340</v>
      </c>
      <c r="B808" s="9">
        <v>5.6</v>
      </c>
    </row>
    <row r="809" spans="1:2">
      <c r="A809" s="14" t="s">
        <v>5351</v>
      </c>
      <c r="B809" s="9">
        <v>7.2</v>
      </c>
    </row>
    <row r="810" spans="1:2">
      <c r="A810" s="14" t="s">
        <v>1590</v>
      </c>
      <c r="B810" s="9">
        <v>7.9</v>
      </c>
    </row>
    <row r="811" spans="1:2">
      <c r="A811" s="14" t="s">
        <v>216</v>
      </c>
      <c r="B811" s="9">
        <v>7.2</v>
      </c>
    </row>
    <row r="812" spans="1:2">
      <c r="A812" s="14" t="s">
        <v>2718</v>
      </c>
      <c r="B812" s="9">
        <v>5.85</v>
      </c>
    </row>
    <row r="813" spans="1:2">
      <c r="A813" s="14" t="s">
        <v>12142</v>
      </c>
      <c r="B813" s="9">
        <v>6.1</v>
      </c>
    </row>
    <row r="814" spans="1:2">
      <c r="A814" s="14" t="s">
        <v>9636</v>
      </c>
      <c r="B814" s="9">
        <v>6.5</v>
      </c>
    </row>
    <row r="815" spans="1:2">
      <c r="A815" s="14" t="s">
        <v>10423</v>
      </c>
      <c r="B815" s="9">
        <v>6.4</v>
      </c>
    </row>
    <row r="816" spans="1:2">
      <c r="A816" s="14" t="s">
        <v>11768</v>
      </c>
      <c r="B816" s="9">
        <v>6.2</v>
      </c>
    </row>
    <row r="817" spans="1:2">
      <c r="A817" s="14" t="s">
        <v>2411</v>
      </c>
      <c r="B817" s="9">
        <v>7.2</v>
      </c>
    </row>
    <row r="818" spans="1:2">
      <c r="A818" s="14" t="s">
        <v>12784</v>
      </c>
      <c r="B818" s="9">
        <v>5.7</v>
      </c>
    </row>
    <row r="819" spans="1:2">
      <c r="A819" s="14" t="s">
        <v>3421</v>
      </c>
      <c r="B819" s="9">
        <v>6.7</v>
      </c>
    </row>
    <row r="820" spans="1:2">
      <c r="A820" s="14" t="s">
        <v>6859</v>
      </c>
      <c r="B820" s="9">
        <v>6.55</v>
      </c>
    </row>
    <row r="821" spans="1:2">
      <c r="A821" s="14" t="s">
        <v>14857</v>
      </c>
      <c r="B821" s="9">
        <v>5.4</v>
      </c>
    </row>
    <row r="822" spans="1:2">
      <c r="A822" s="14" t="s">
        <v>5732</v>
      </c>
      <c r="B822" s="9">
        <v>7.1</v>
      </c>
    </row>
    <row r="823" spans="1:2">
      <c r="A823" s="14" t="s">
        <v>6232</v>
      </c>
      <c r="B823" s="9">
        <v>7</v>
      </c>
    </row>
    <row r="824" spans="1:2">
      <c r="A824" s="14" t="s">
        <v>11931</v>
      </c>
      <c r="B824" s="9">
        <v>6.1</v>
      </c>
    </row>
    <row r="825" spans="1:2">
      <c r="A825" s="14" t="s">
        <v>4203</v>
      </c>
      <c r="B825" s="9">
        <v>7.3</v>
      </c>
    </row>
    <row r="826" spans="1:2">
      <c r="A826" s="14" t="s">
        <v>14657</v>
      </c>
      <c r="B826" s="9">
        <v>5.5</v>
      </c>
    </row>
    <row r="827" spans="1:2">
      <c r="A827" s="14" t="s">
        <v>952</v>
      </c>
      <c r="B827" s="9">
        <v>6.8333333333333304</v>
      </c>
    </row>
    <row r="828" spans="1:2">
      <c r="A828" s="14" t="s">
        <v>6392</v>
      </c>
      <c r="B828" s="9">
        <v>7</v>
      </c>
    </row>
    <row r="829" spans="1:2">
      <c r="A829" s="14" t="s">
        <v>7927</v>
      </c>
      <c r="B829" s="9">
        <v>6.8</v>
      </c>
    </row>
    <row r="830" spans="1:2">
      <c r="A830" s="14" t="s">
        <v>116</v>
      </c>
      <c r="B830" s="9">
        <v>6.6</v>
      </c>
    </row>
    <row r="831" spans="1:2">
      <c r="A831" s="14" t="s">
        <v>16645</v>
      </c>
      <c r="B831" s="9">
        <v>4</v>
      </c>
    </row>
    <row r="832" spans="1:2">
      <c r="A832" s="14" t="s">
        <v>6071</v>
      </c>
      <c r="B832" s="9">
        <v>6.8666666666666698</v>
      </c>
    </row>
    <row r="833" spans="1:2">
      <c r="A833" s="14" t="s">
        <v>6205</v>
      </c>
      <c r="B833" s="9">
        <v>7</v>
      </c>
    </row>
    <row r="834" spans="1:2">
      <c r="A834" s="14" t="s">
        <v>14097</v>
      </c>
      <c r="B834" s="9">
        <v>5.6</v>
      </c>
    </row>
    <row r="835" spans="1:2">
      <c r="A835" s="14" t="s">
        <v>16944</v>
      </c>
      <c r="B835" s="9">
        <v>2.8</v>
      </c>
    </row>
    <row r="836" spans="1:2">
      <c r="A836" s="14" t="s">
        <v>13262</v>
      </c>
      <c r="B836" s="9">
        <v>5.9</v>
      </c>
    </row>
    <row r="837" spans="1:2">
      <c r="A837" s="14" t="s">
        <v>1951</v>
      </c>
      <c r="B837" s="9">
        <v>7.8</v>
      </c>
    </row>
    <row r="838" spans="1:2">
      <c r="A838" s="14" t="s">
        <v>10768</v>
      </c>
      <c r="B838" s="9">
        <v>6.2</v>
      </c>
    </row>
    <row r="839" spans="1:2">
      <c r="A839" s="14" t="s">
        <v>14909</v>
      </c>
      <c r="B839" s="9">
        <v>5.4</v>
      </c>
    </row>
    <row r="840" spans="1:2">
      <c r="A840" s="14" t="s">
        <v>5769</v>
      </c>
      <c r="B840" s="9">
        <v>5.7</v>
      </c>
    </row>
    <row r="841" spans="1:2">
      <c r="A841" s="14" t="s">
        <v>3505</v>
      </c>
      <c r="B841" s="9">
        <v>7.5</v>
      </c>
    </row>
    <row r="842" spans="1:2">
      <c r="A842" s="14" t="s">
        <v>12112</v>
      </c>
      <c r="B842" s="9">
        <v>6.1</v>
      </c>
    </row>
    <row r="843" spans="1:2">
      <c r="A843" s="14" t="s">
        <v>742</v>
      </c>
      <c r="B843" s="9">
        <v>8.1999999999999993</v>
      </c>
    </row>
    <row r="844" spans="1:2">
      <c r="A844" s="14" t="s">
        <v>13942</v>
      </c>
      <c r="B844" s="9">
        <v>5.7</v>
      </c>
    </row>
    <row r="845" spans="1:2">
      <c r="A845" s="14" t="s">
        <v>3077</v>
      </c>
      <c r="B845" s="9">
        <v>7.6</v>
      </c>
    </row>
    <row r="846" spans="1:2">
      <c r="A846" s="14" t="s">
        <v>756</v>
      </c>
      <c r="B846" s="9">
        <v>7.8666666666666698</v>
      </c>
    </row>
    <row r="847" spans="1:2">
      <c r="A847" s="14" t="s">
        <v>6402</v>
      </c>
      <c r="B847" s="9">
        <v>7</v>
      </c>
    </row>
    <row r="848" spans="1:2">
      <c r="A848" s="14" t="s">
        <v>718</v>
      </c>
      <c r="B848" s="9">
        <v>8.1999999999999993</v>
      </c>
    </row>
    <row r="849" spans="1:2">
      <c r="A849" s="14" t="s">
        <v>5613</v>
      </c>
      <c r="B849" s="9">
        <v>6.6</v>
      </c>
    </row>
    <row r="850" spans="1:2">
      <c r="A850" s="14" t="s">
        <v>5737</v>
      </c>
      <c r="B850" s="9">
        <v>7.1</v>
      </c>
    </row>
    <row r="851" spans="1:2">
      <c r="A851" s="14" t="s">
        <v>7226</v>
      </c>
      <c r="B851" s="9">
        <v>6.9</v>
      </c>
    </row>
    <row r="852" spans="1:2">
      <c r="A852" s="14" t="s">
        <v>13558</v>
      </c>
      <c r="B852" s="9">
        <v>5.55</v>
      </c>
    </row>
    <row r="853" spans="1:2">
      <c r="A853" s="14" t="s">
        <v>3677</v>
      </c>
      <c r="B853" s="9">
        <v>6.9</v>
      </c>
    </row>
    <row r="854" spans="1:2">
      <c r="A854" s="14" t="s">
        <v>13200</v>
      </c>
      <c r="B854" s="9">
        <v>5.9</v>
      </c>
    </row>
    <row r="855" spans="1:2">
      <c r="A855" s="14" t="s">
        <v>10997</v>
      </c>
      <c r="B855" s="9">
        <v>6.3</v>
      </c>
    </row>
    <row r="856" spans="1:2">
      <c r="A856" s="14" t="s">
        <v>5568</v>
      </c>
      <c r="B856" s="9">
        <v>6.9</v>
      </c>
    </row>
    <row r="857" spans="1:2">
      <c r="A857" s="14" t="s">
        <v>5939</v>
      </c>
      <c r="B857" s="9">
        <v>7.1</v>
      </c>
    </row>
    <row r="858" spans="1:2">
      <c r="A858" s="14" t="s">
        <v>3146</v>
      </c>
      <c r="B858" s="9">
        <v>6.84</v>
      </c>
    </row>
    <row r="859" spans="1:2">
      <c r="A859" s="14" t="s">
        <v>14180</v>
      </c>
      <c r="B859" s="9">
        <v>5.6</v>
      </c>
    </row>
    <row r="860" spans="1:2">
      <c r="A860" s="14" t="s">
        <v>14196</v>
      </c>
      <c r="B860" s="9">
        <v>5.6</v>
      </c>
    </row>
    <row r="861" spans="1:2">
      <c r="A861" s="14" t="s">
        <v>1281</v>
      </c>
      <c r="B861" s="9">
        <v>7</v>
      </c>
    </row>
    <row r="862" spans="1:2">
      <c r="A862" s="14" t="s">
        <v>8660</v>
      </c>
      <c r="B862" s="9">
        <v>6.7</v>
      </c>
    </row>
    <row r="863" spans="1:2">
      <c r="A863" s="14" t="s">
        <v>14119</v>
      </c>
      <c r="B863" s="9">
        <v>5.6</v>
      </c>
    </row>
    <row r="864" spans="1:2">
      <c r="A864" s="14" t="s">
        <v>12288</v>
      </c>
      <c r="B864" s="9">
        <v>6.1</v>
      </c>
    </row>
    <row r="865" spans="1:2">
      <c r="A865" s="14" t="s">
        <v>3409</v>
      </c>
      <c r="B865" s="9">
        <v>6.9</v>
      </c>
    </row>
    <row r="866" spans="1:2">
      <c r="A866" s="14" t="s">
        <v>14487</v>
      </c>
      <c r="B866" s="9">
        <v>5.3</v>
      </c>
    </row>
    <row r="867" spans="1:2">
      <c r="A867" s="14" t="s">
        <v>4604</v>
      </c>
      <c r="B867" s="9">
        <v>5.85</v>
      </c>
    </row>
    <row r="868" spans="1:2">
      <c r="A868" s="14" t="s">
        <v>14019</v>
      </c>
      <c r="B868" s="9">
        <v>5.7</v>
      </c>
    </row>
    <row r="869" spans="1:2">
      <c r="A869" s="14" t="s">
        <v>16130</v>
      </c>
      <c r="B869" s="9">
        <v>4.7</v>
      </c>
    </row>
    <row r="870" spans="1:2">
      <c r="A870" s="14" t="s">
        <v>2907</v>
      </c>
      <c r="B870" s="9">
        <v>7.2333333333333298</v>
      </c>
    </row>
    <row r="871" spans="1:2">
      <c r="A871" s="14" t="s">
        <v>945</v>
      </c>
      <c r="B871" s="9">
        <v>7.5</v>
      </c>
    </row>
    <row r="872" spans="1:2">
      <c r="A872" s="14" t="s">
        <v>16213</v>
      </c>
      <c r="B872" s="9">
        <v>4.5999999999999996</v>
      </c>
    </row>
    <row r="873" spans="1:2">
      <c r="A873" s="14" t="s">
        <v>6679</v>
      </c>
      <c r="B873" s="9">
        <v>5.1749999999999998</v>
      </c>
    </row>
    <row r="874" spans="1:2">
      <c r="A874" s="14" t="s">
        <v>14344</v>
      </c>
      <c r="B874" s="9">
        <v>5.6</v>
      </c>
    </row>
    <row r="875" spans="1:2">
      <c r="A875" s="14" t="s">
        <v>6125</v>
      </c>
      <c r="B875" s="9">
        <v>7</v>
      </c>
    </row>
    <row r="876" spans="1:2">
      <c r="A876" s="14" t="s">
        <v>13456</v>
      </c>
      <c r="B876" s="9">
        <v>5.8</v>
      </c>
    </row>
    <row r="877" spans="1:2">
      <c r="A877" s="14" t="s">
        <v>6029</v>
      </c>
      <c r="B877" s="9">
        <v>6.9</v>
      </c>
    </row>
    <row r="878" spans="1:2">
      <c r="A878" s="14" t="s">
        <v>9018</v>
      </c>
      <c r="B878" s="9">
        <v>6.2</v>
      </c>
    </row>
    <row r="879" spans="1:2">
      <c r="A879" s="14" t="s">
        <v>10435</v>
      </c>
      <c r="B879" s="9">
        <v>5.9</v>
      </c>
    </row>
    <row r="880" spans="1:2">
      <c r="A880" s="14" t="s">
        <v>1899</v>
      </c>
      <c r="B880" s="9">
        <v>7.1571428571428601</v>
      </c>
    </row>
    <row r="881" spans="1:2">
      <c r="A881" s="14" t="s">
        <v>16956</v>
      </c>
      <c r="B881" s="9">
        <v>2.8</v>
      </c>
    </row>
    <row r="882" spans="1:2">
      <c r="A882" s="14" t="s">
        <v>2539</v>
      </c>
      <c r="B882" s="9">
        <v>7.1</v>
      </c>
    </row>
    <row r="883" spans="1:2">
      <c r="A883" s="14" t="s">
        <v>4168</v>
      </c>
      <c r="B883" s="9">
        <v>6.1666666666666696</v>
      </c>
    </row>
    <row r="884" spans="1:2">
      <c r="A884" s="14" t="s">
        <v>13390</v>
      </c>
      <c r="B884" s="9">
        <v>5.8</v>
      </c>
    </row>
    <row r="885" spans="1:2">
      <c r="A885" s="14" t="s">
        <v>11888</v>
      </c>
      <c r="B885" s="9">
        <v>6.1</v>
      </c>
    </row>
    <row r="886" spans="1:2">
      <c r="A886" s="14" t="s">
        <v>11194</v>
      </c>
      <c r="B886" s="9">
        <v>5.4</v>
      </c>
    </row>
    <row r="887" spans="1:2">
      <c r="A887" s="14" t="s">
        <v>11332</v>
      </c>
      <c r="B887" s="9">
        <v>5.95</v>
      </c>
    </row>
    <row r="888" spans="1:2">
      <c r="A888" s="14" t="s">
        <v>11148</v>
      </c>
      <c r="B888" s="9">
        <v>6.3</v>
      </c>
    </row>
    <row r="889" spans="1:2">
      <c r="A889" s="14" t="s">
        <v>1172</v>
      </c>
      <c r="B889" s="9">
        <v>7.1666666666666696</v>
      </c>
    </row>
    <row r="890" spans="1:2">
      <c r="A890" s="14" t="s">
        <v>15020</v>
      </c>
      <c r="B890" s="9">
        <v>5.3</v>
      </c>
    </row>
    <row r="891" spans="1:2">
      <c r="A891" s="14" t="s">
        <v>12674</v>
      </c>
      <c r="B891" s="9">
        <v>5.8</v>
      </c>
    </row>
    <row r="892" spans="1:2">
      <c r="A892" s="14" t="s">
        <v>15071</v>
      </c>
      <c r="B892" s="9">
        <v>5.3</v>
      </c>
    </row>
    <row r="893" spans="1:2">
      <c r="A893" s="14" t="s">
        <v>3129</v>
      </c>
      <c r="B893" s="9">
        <v>7.6</v>
      </c>
    </row>
    <row r="894" spans="1:2">
      <c r="A894" s="14" t="s">
        <v>5410</v>
      </c>
      <c r="B894" s="9">
        <v>5.95</v>
      </c>
    </row>
    <row r="895" spans="1:2">
      <c r="A895" s="14" t="s">
        <v>2450</v>
      </c>
      <c r="B895" s="9">
        <v>7.7</v>
      </c>
    </row>
    <row r="896" spans="1:2">
      <c r="A896" s="14" t="s">
        <v>10897</v>
      </c>
      <c r="B896" s="9">
        <v>5.7</v>
      </c>
    </row>
    <row r="897" spans="1:2">
      <c r="A897" s="14" t="s">
        <v>2226</v>
      </c>
      <c r="B897" s="9">
        <v>6.68</v>
      </c>
    </row>
    <row r="898" spans="1:2">
      <c r="A898" s="14" t="s">
        <v>12976</v>
      </c>
      <c r="B898" s="9">
        <v>5.7</v>
      </c>
    </row>
    <row r="899" spans="1:2">
      <c r="A899" s="14" t="s">
        <v>2101</v>
      </c>
      <c r="B899" s="9">
        <v>6.78</v>
      </c>
    </row>
    <row r="900" spans="1:2">
      <c r="A900" s="14" t="s">
        <v>239</v>
      </c>
      <c r="B900" s="9">
        <v>6.4</v>
      </c>
    </row>
    <row r="901" spans="1:2">
      <c r="A901" s="14" t="s">
        <v>14942</v>
      </c>
      <c r="B901" s="9">
        <v>5.2</v>
      </c>
    </row>
    <row r="902" spans="1:2">
      <c r="A902" s="14" t="s">
        <v>13999</v>
      </c>
      <c r="B902" s="9">
        <v>5.7</v>
      </c>
    </row>
    <row r="903" spans="1:2">
      <c r="A903" s="14" t="s">
        <v>3101</v>
      </c>
      <c r="B903" s="9">
        <v>6.4749999999999996</v>
      </c>
    </row>
    <row r="904" spans="1:2">
      <c r="A904" s="14" t="s">
        <v>7172</v>
      </c>
      <c r="B904" s="9">
        <v>6.9</v>
      </c>
    </row>
    <row r="905" spans="1:2">
      <c r="A905" s="14" t="s">
        <v>12438</v>
      </c>
      <c r="B905" s="9">
        <v>6</v>
      </c>
    </row>
    <row r="906" spans="1:2">
      <c r="A906" s="14" t="s">
        <v>4091</v>
      </c>
      <c r="B906" s="9">
        <v>5.9</v>
      </c>
    </row>
    <row r="907" spans="1:2">
      <c r="A907" s="14" t="s">
        <v>3959</v>
      </c>
      <c r="B907" s="9">
        <v>6.6</v>
      </c>
    </row>
    <row r="908" spans="1:2">
      <c r="A908" s="14" t="s">
        <v>12186</v>
      </c>
      <c r="B908" s="9">
        <v>6.1</v>
      </c>
    </row>
    <row r="909" spans="1:2">
      <c r="A909" s="14" t="s">
        <v>3292</v>
      </c>
      <c r="B909" s="9">
        <v>7.5</v>
      </c>
    </row>
    <row r="910" spans="1:2">
      <c r="A910" s="14" t="s">
        <v>16891</v>
      </c>
      <c r="B910" s="9">
        <v>3.3</v>
      </c>
    </row>
    <row r="911" spans="1:2">
      <c r="A911" s="14" t="s">
        <v>15938</v>
      </c>
      <c r="B911" s="9">
        <v>4.9000000000000004</v>
      </c>
    </row>
    <row r="912" spans="1:2">
      <c r="A912" s="14" t="s">
        <v>12319</v>
      </c>
      <c r="B912" s="9">
        <v>6.1</v>
      </c>
    </row>
    <row r="913" spans="1:2">
      <c r="A913" s="14" t="s">
        <v>3357</v>
      </c>
      <c r="B913" s="9">
        <v>5.95</v>
      </c>
    </row>
    <row r="914" spans="1:2">
      <c r="A914" s="14" t="s">
        <v>10133</v>
      </c>
      <c r="B914" s="9">
        <v>6.4</v>
      </c>
    </row>
    <row r="915" spans="1:2">
      <c r="A915" s="14" t="s">
        <v>5789</v>
      </c>
      <c r="B915" s="9">
        <v>7.1</v>
      </c>
    </row>
    <row r="916" spans="1:2">
      <c r="A916" s="14" t="s">
        <v>154</v>
      </c>
      <c r="B916" s="9">
        <v>6.9166666666666696</v>
      </c>
    </row>
    <row r="917" spans="1:2">
      <c r="A917" s="14" t="s">
        <v>11589</v>
      </c>
      <c r="B917" s="9">
        <v>6.2</v>
      </c>
    </row>
    <row r="918" spans="1:2">
      <c r="A918" s="14" t="s">
        <v>8614</v>
      </c>
      <c r="B918" s="9">
        <v>6.7</v>
      </c>
    </row>
    <row r="919" spans="1:2">
      <c r="A919" s="14" t="s">
        <v>6684</v>
      </c>
      <c r="B919" s="9">
        <v>7</v>
      </c>
    </row>
    <row r="920" spans="1:2">
      <c r="A920" s="14" t="s">
        <v>2504</v>
      </c>
      <c r="B920" s="9">
        <v>6.8</v>
      </c>
    </row>
    <row r="921" spans="1:2">
      <c r="A921" s="14" t="s">
        <v>1238</v>
      </c>
      <c r="B921" s="9">
        <v>7.5</v>
      </c>
    </row>
    <row r="922" spans="1:2">
      <c r="A922" s="14" t="s">
        <v>1972</v>
      </c>
      <c r="B922" s="9">
        <v>7.0857142857142899</v>
      </c>
    </row>
    <row r="923" spans="1:2">
      <c r="A923" s="14" t="s">
        <v>4353</v>
      </c>
      <c r="B923" s="9">
        <v>7.3</v>
      </c>
    </row>
    <row r="924" spans="1:2">
      <c r="A924" s="14" t="s">
        <v>9334</v>
      </c>
      <c r="B924" s="9">
        <v>6.6</v>
      </c>
    </row>
    <row r="925" spans="1:2">
      <c r="A925" s="14" t="s">
        <v>15315</v>
      </c>
      <c r="B925" s="9">
        <v>3.7</v>
      </c>
    </row>
    <row r="926" spans="1:2">
      <c r="A926" s="14" t="s">
        <v>4938</v>
      </c>
      <c r="B926" s="9">
        <v>6.55</v>
      </c>
    </row>
    <row r="927" spans="1:2">
      <c r="A927" s="14" t="s">
        <v>4257</v>
      </c>
      <c r="B927" s="9">
        <v>7.2666666666666702</v>
      </c>
    </row>
    <row r="928" spans="1:2">
      <c r="A928" s="14" t="s">
        <v>5711</v>
      </c>
      <c r="B928" s="9">
        <v>5.95</v>
      </c>
    </row>
    <row r="929" spans="1:2">
      <c r="A929" s="14" t="s">
        <v>4927</v>
      </c>
      <c r="B929" s="9">
        <v>7.2</v>
      </c>
    </row>
    <row r="930" spans="1:2">
      <c r="A930" s="14" t="s">
        <v>461</v>
      </c>
      <c r="B930" s="9">
        <v>8.3000000000000007</v>
      </c>
    </row>
    <row r="931" spans="1:2">
      <c r="A931" s="14" t="s">
        <v>9283</v>
      </c>
      <c r="B931" s="9">
        <v>6.1</v>
      </c>
    </row>
    <row r="932" spans="1:2">
      <c r="A932" s="14" t="s">
        <v>4743</v>
      </c>
      <c r="B932" s="9">
        <v>7</v>
      </c>
    </row>
    <row r="933" spans="1:2">
      <c r="A933" s="14" t="s">
        <v>10646</v>
      </c>
      <c r="B933" s="9">
        <v>6.3</v>
      </c>
    </row>
    <row r="934" spans="1:2">
      <c r="A934" s="14" t="s">
        <v>544</v>
      </c>
      <c r="B934" s="9">
        <v>8.3000000000000007</v>
      </c>
    </row>
    <row r="935" spans="1:2">
      <c r="A935" s="14" t="s">
        <v>13186</v>
      </c>
      <c r="B935" s="9">
        <v>5.9</v>
      </c>
    </row>
    <row r="936" spans="1:2">
      <c r="A936" s="14" t="s">
        <v>1055</v>
      </c>
      <c r="B936" s="9">
        <v>6.6</v>
      </c>
    </row>
    <row r="937" spans="1:2">
      <c r="A937" s="14" t="s">
        <v>10881</v>
      </c>
      <c r="B937" s="9">
        <v>5.5</v>
      </c>
    </row>
    <row r="938" spans="1:2">
      <c r="A938" s="14" t="s">
        <v>8607</v>
      </c>
      <c r="B938" s="9">
        <v>6.7</v>
      </c>
    </row>
    <row r="939" spans="1:2">
      <c r="A939" s="14" t="s">
        <v>15244</v>
      </c>
      <c r="B939" s="9">
        <v>5.3</v>
      </c>
    </row>
    <row r="940" spans="1:2">
      <c r="A940" s="14" t="s">
        <v>14012</v>
      </c>
      <c r="B940" s="9">
        <v>5.7</v>
      </c>
    </row>
    <row r="941" spans="1:2">
      <c r="A941" s="14" t="s">
        <v>5749</v>
      </c>
      <c r="B941" s="9">
        <v>6.7666666666666702</v>
      </c>
    </row>
    <row r="942" spans="1:2">
      <c r="A942" s="14" t="s">
        <v>12558</v>
      </c>
      <c r="B942" s="9">
        <v>6</v>
      </c>
    </row>
    <row r="943" spans="1:2">
      <c r="A943" s="14" t="s">
        <v>12573</v>
      </c>
      <c r="B943" s="9">
        <v>6</v>
      </c>
    </row>
    <row r="944" spans="1:2">
      <c r="A944" s="14" t="s">
        <v>5918</v>
      </c>
      <c r="B944" s="9">
        <v>7.1</v>
      </c>
    </row>
    <row r="945" spans="1:2">
      <c r="A945" s="14" t="s">
        <v>8238</v>
      </c>
      <c r="B945" s="9">
        <v>6.7</v>
      </c>
    </row>
    <row r="946" spans="1:2">
      <c r="A946" s="14" t="s">
        <v>2574</v>
      </c>
      <c r="B946" s="9">
        <v>7.7</v>
      </c>
    </row>
    <row r="947" spans="1:2">
      <c r="A947" s="14" t="s">
        <v>11792</v>
      </c>
      <c r="B947" s="9">
        <v>6.2</v>
      </c>
    </row>
    <row r="948" spans="1:2">
      <c r="A948" s="14" t="s">
        <v>4557</v>
      </c>
      <c r="B948" s="9">
        <v>7.15</v>
      </c>
    </row>
    <row r="949" spans="1:2">
      <c r="A949" s="14" t="s">
        <v>8475</v>
      </c>
      <c r="B949" s="9">
        <v>6.7</v>
      </c>
    </row>
    <row r="950" spans="1:2">
      <c r="A950" s="14" t="s">
        <v>15466</v>
      </c>
      <c r="B950" s="9">
        <v>5.2</v>
      </c>
    </row>
    <row r="951" spans="1:2">
      <c r="A951" s="14" t="s">
        <v>4151</v>
      </c>
      <c r="B951" s="9">
        <v>6.54285714285714</v>
      </c>
    </row>
    <row r="952" spans="1:2">
      <c r="A952" s="14" t="s">
        <v>16801</v>
      </c>
      <c r="B952" s="9">
        <v>3.6</v>
      </c>
    </row>
    <row r="953" spans="1:2">
      <c r="A953" s="14" t="s">
        <v>2131</v>
      </c>
      <c r="B953" s="9">
        <v>6.625</v>
      </c>
    </row>
    <row r="954" spans="1:2">
      <c r="A954" s="14" t="s">
        <v>3054</v>
      </c>
      <c r="B954" s="9">
        <v>7.6</v>
      </c>
    </row>
    <row r="955" spans="1:2">
      <c r="A955" s="14" t="s">
        <v>6492</v>
      </c>
      <c r="B955" s="9">
        <v>7</v>
      </c>
    </row>
    <row r="956" spans="1:2">
      <c r="A956" s="14" t="s">
        <v>7269</v>
      </c>
      <c r="B956" s="9">
        <v>6.9</v>
      </c>
    </row>
    <row r="957" spans="1:2">
      <c r="A957" s="14" t="s">
        <v>8621</v>
      </c>
      <c r="B957" s="9">
        <v>6.7</v>
      </c>
    </row>
    <row r="958" spans="1:2">
      <c r="A958" s="14" t="s">
        <v>8650</v>
      </c>
      <c r="B958" s="9">
        <v>6.7</v>
      </c>
    </row>
    <row r="959" spans="1:2">
      <c r="A959" s="14" t="s">
        <v>14784</v>
      </c>
      <c r="B959" s="9">
        <v>5</v>
      </c>
    </row>
    <row r="960" spans="1:2">
      <c r="A960" s="14" t="s">
        <v>12034</v>
      </c>
      <c r="B960" s="9">
        <v>5.85</v>
      </c>
    </row>
    <row r="961" spans="1:2">
      <c r="A961" s="14" t="s">
        <v>7783</v>
      </c>
      <c r="B961" s="9">
        <v>6.8</v>
      </c>
    </row>
    <row r="962" spans="1:2">
      <c r="A962" s="14" t="s">
        <v>7555</v>
      </c>
      <c r="B962" s="9">
        <v>6</v>
      </c>
    </row>
    <row r="963" spans="1:2">
      <c r="A963" s="14" t="s">
        <v>3467</v>
      </c>
      <c r="B963" s="9">
        <v>7.5</v>
      </c>
    </row>
    <row r="964" spans="1:2">
      <c r="A964" s="14" t="s">
        <v>841</v>
      </c>
      <c r="B964" s="9">
        <v>6.0250000000000004</v>
      </c>
    </row>
    <row r="965" spans="1:2">
      <c r="A965" s="14" t="s">
        <v>10145</v>
      </c>
      <c r="B965" s="9">
        <v>6.4</v>
      </c>
    </row>
    <row r="966" spans="1:2">
      <c r="A966" s="14" t="s">
        <v>15907</v>
      </c>
      <c r="B966" s="9">
        <v>4.9000000000000004</v>
      </c>
    </row>
    <row r="967" spans="1:2">
      <c r="A967" s="14" t="s">
        <v>13672</v>
      </c>
      <c r="B967" s="9">
        <v>5.8</v>
      </c>
    </row>
    <row r="968" spans="1:2">
      <c r="A968" s="14" t="s">
        <v>4654</v>
      </c>
      <c r="B968" s="9">
        <v>7.3</v>
      </c>
    </row>
    <row r="969" spans="1:2">
      <c r="A969" s="14" t="s">
        <v>360</v>
      </c>
      <c r="B969" s="9">
        <v>8.5</v>
      </c>
    </row>
    <row r="970" spans="1:2">
      <c r="A970" s="14" t="s">
        <v>8384</v>
      </c>
      <c r="B970" s="9">
        <v>5.6</v>
      </c>
    </row>
    <row r="971" spans="1:2">
      <c r="A971" s="14" t="s">
        <v>13224</v>
      </c>
      <c r="B971" s="9">
        <v>5.9</v>
      </c>
    </row>
    <row r="972" spans="1:2">
      <c r="A972" s="14" t="s">
        <v>6355</v>
      </c>
      <c r="B972" s="9">
        <v>7</v>
      </c>
    </row>
    <row r="973" spans="1:2">
      <c r="A973" s="14" t="s">
        <v>16389</v>
      </c>
      <c r="B973" s="9">
        <v>4.4000000000000004</v>
      </c>
    </row>
    <row r="974" spans="1:2">
      <c r="A974" s="14" t="s">
        <v>11692</v>
      </c>
      <c r="B974" s="9">
        <v>6.2</v>
      </c>
    </row>
    <row r="975" spans="1:2">
      <c r="A975" s="14" t="s">
        <v>1841</v>
      </c>
      <c r="B975" s="9">
        <v>7.2285714285714304</v>
      </c>
    </row>
    <row r="976" spans="1:2">
      <c r="A976" s="14" t="s">
        <v>11905</v>
      </c>
      <c r="B976" s="9">
        <v>5.4</v>
      </c>
    </row>
    <row r="977" spans="1:2">
      <c r="A977" s="14" t="s">
        <v>5307</v>
      </c>
      <c r="B977" s="9">
        <v>7.2</v>
      </c>
    </row>
    <row r="978" spans="1:2">
      <c r="A978" s="14" t="s">
        <v>12704</v>
      </c>
      <c r="B978" s="9">
        <v>6</v>
      </c>
    </row>
    <row r="979" spans="1:2">
      <c r="A979" s="14" t="s">
        <v>2422</v>
      </c>
      <c r="B979" s="9">
        <v>7.1333333333333302</v>
      </c>
    </row>
    <row r="980" spans="1:2">
      <c r="A980" s="14" t="s">
        <v>3414</v>
      </c>
      <c r="B980" s="9">
        <v>7.45</v>
      </c>
    </row>
    <row r="981" spans="1:2">
      <c r="A981" s="14" t="s">
        <v>16726</v>
      </c>
      <c r="B981" s="9">
        <v>3.8</v>
      </c>
    </row>
    <row r="982" spans="1:2">
      <c r="A982" s="14" t="s">
        <v>16580</v>
      </c>
      <c r="B982" s="9">
        <v>4.0999999999999996</v>
      </c>
    </row>
    <row r="983" spans="1:2">
      <c r="A983" s="14" t="s">
        <v>12221</v>
      </c>
      <c r="B983" s="9">
        <v>6.1</v>
      </c>
    </row>
    <row r="984" spans="1:2">
      <c r="A984" s="14" t="s">
        <v>13617</v>
      </c>
      <c r="B984" s="9">
        <v>5.8</v>
      </c>
    </row>
    <row r="985" spans="1:2">
      <c r="A985" s="14" t="s">
        <v>10049</v>
      </c>
      <c r="B985" s="9">
        <v>6.5</v>
      </c>
    </row>
    <row r="986" spans="1:2">
      <c r="A986" s="14" t="s">
        <v>7241</v>
      </c>
      <c r="B986" s="9">
        <v>6.9</v>
      </c>
    </row>
    <row r="987" spans="1:2">
      <c r="A987" s="14" t="s">
        <v>15341</v>
      </c>
      <c r="B987" s="9">
        <v>5.2</v>
      </c>
    </row>
    <row r="988" spans="1:2">
      <c r="A988" s="14" t="s">
        <v>4719</v>
      </c>
      <c r="B988" s="9">
        <v>7.2</v>
      </c>
    </row>
    <row r="989" spans="1:2">
      <c r="A989" s="14" t="s">
        <v>12191</v>
      </c>
      <c r="B989" s="9">
        <v>6.1</v>
      </c>
    </row>
    <row r="990" spans="1:2">
      <c r="A990" s="14" t="s">
        <v>13603</v>
      </c>
      <c r="B990" s="9">
        <v>5.8</v>
      </c>
    </row>
    <row r="991" spans="1:2">
      <c r="A991" s="14" t="s">
        <v>4095</v>
      </c>
      <c r="B991" s="9">
        <v>6.6666666666666696</v>
      </c>
    </row>
    <row r="992" spans="1:2">
      <c r="A992" s="14" t="s">
        <v>14214</v>
      </c>
      <c r="B992" s="9">
        <v>5.6</v>
      </c>
    </row>
    <row r="993" spans="1:2">
      <c r="A993" s="14" t="s">
        <v>1944</v>
      </c>
      <c r="B993" s="9">
        <v>7.8</v>
      </c>
    </row>
    <row r="994" spans="1:2">
      <c r="A994" s="14" t="s">
        <v>11215</v>
      </c>
      <c r="B994" s="9">
        <v>6.3</v>
      </c>
    </row>
    <row r="995" spans="1:2">
      <c r="A995" s="14" t="s">
        <v>12648</v>
      </c>
      <c r="B995" s="9">
        <v>6</v>
      </c>
    </row>
    <row r="996" spans="1:2">
      <c r="A996" s="14" t="s">
        <v>12616</v>
      </c>
      <c r="B996" s="9">
        <v>6</v>
      </c>
    </row>
    <row r="997" spans="1:2">
      <c r="A997" s="14" t="s">
        <v>6443</v>
      </c>
      <c r="B997" s="9">
        <v>5.56</v>
      </c>
    </row>
    <row r="998" spans="1:2">
      <c r="A998" s="14" t="s">
        <v>1730</v>
      </c>
      <c r="B998" s="9">
        <v>7.7</v>
      </c>
    </row>
    <row r="999" spans="1:2">
      <c r="A999" s="14" t="s">
        <v>4977</v>
      </c>
      <c r="B999" s="9">
        <v>6.85</v>
      </c>
    </row>
    <row r="1000" spans="1:2">
      <c r="A1000" s="14" t="s">
        <v>15620</v>
      </c>
      <c r="B1000" s="9">
        <v>5.0999999999999996</v>
      </c>
    </row>
    <row r="1001" spans="1:2">
      <c r="A1001" s="14" t="s">
        <v>5053</v>
      </c>
      <c r="B1001" s="9">
        <v>7</v>
      </c>
    </row>
    <row r="1002" spans="1:2">
      <c r="A1002" s="14" t="s">
        <v>13086</v>
      </c>
      <c r="B1002" s="9">
        <v>5.7</v>
      </c>
    </row>
    <row r="1003" spans="1:2">
      <c r="A1003" s="14" t="s">
        <v>7124</v>
      </c>
      <c r="B1003" s="9">
        <v>6.9</v>
      </c>
    </row>
    <row r="1004" spans="1:2">
      <c r="A1004" s="14" t="s">
        <v>2087</v>
      </c>
      <c r="B1004" s="9">
        <v>7.8</v>
      </c>
    </row>
    <row r="1005" spans="1:2">
      <c r="A1005" s="14" t="s">
        <v>6989</v>
      </c>
      <c r="B1005" s="9">
        <v>6.05</v>
      </c>
    </row>
    <row r="1006" spans="1:2">
      <c r="A1006" s="14" t="s">
        <v>15206</v>
      </c>
      <c r="B1006" s="9">
        <v>5.3</v>
      </c>
    </row>
    <row r="1007" spans="1:2">
      <c r="A1007" s="14" t="s">
        <v>14348</v>
      </c>
      <c r="B1007" s="9">
        <v>5.6</v>
      </c>
    </row>
    <row r="1008" spans="1:2">
      <c r="A1008" s="14" t="s">
        <v>6380</v>
      </c>
      <c r="B1008" s="9">
        <v>6.3</v>
      </c>
    </row>
    <row r="1009" spans="1:2">
      <c r="A1009" s="14" t="s">
        <v>6586</v>
      </c>
      <c r="B1009" s="9">
        <v>7</v>
      </c>
    </row>
    <row r="1010" spans="1:2">
      <c r="A1010" s="14" t="s">
        <v>2800</v>
      </c>
      <c r="B1010" s="9">
        <v>6.1</v>
      </c>
    </row>
    <row r="1011" spans="1:2">
      <c r="A1011" s="14" t="s">
        <v>1067</v>
      </c>
      <c r="B1011" s="9">
        <v>6.7111111111111104</v>
      </c>
    </row>
    <row r="1012" spans="1:2">
      <c r="A1012" s="14" t="s">
        <v>5878</v>
      </c>
      <c r="B1012" s="9">
        <v>7.1</v>
      </c>
    </row>
    <row r="1013" spans="1:2">
      <c r="A1013" s="14" t="s">
        <v>14336</v>
      </c>
      <c r="B1013" s="9">
        <v>5.6</v>
      </c>
    </row>
    <row r="1014" spans="1:2">
      <c r="A1014" s="14" t="s">
        <v>1201</v>
      </c>
      <c r="B1014" s="9">
        <v>7.6</v>
      </c>
    </row>
    <row r="1015" spans="1:2">
      <c r="A1015" s="14" t="s">
        <v>163</v>
      </c>
      <c r="B1015" s="9">
        <v>7.6749999999999998</v>
      </c>
    </row>
    <row r="1016" spans="1:2">
      <c r="A1016" s="14" t="s">
        <v>15615</v>
      </c>
      <c r="B1016" s="9">
        <v>5.0999999999999996</v>
      </c>
    </row>
    <row r="1017" spans="1:2">
      <c r="A1017" s="14" t="s">
        <v>2970</v>
      </c>
      <c r="B1017" s="9">
        <v>7.6</v>
      </c>
    </row>
    <row r="1018" spans="1:2">
      <c r="A1018" s="14" t="s">
        <v>9193</v>
      </c>
      <c r="B1018" s="9">
        <v>5.6</v>
      </c>
    </row>
    <row r="1019" spans="1:2">
      <c r="A1019" s="14" t="s">
        <v>15579</v>
      </c>
      <c r="B1019" s="9">
        <v>5.0999999999999996</v>
      </c>
    </row>
    <row r="1020" spans="1:2">
      <c r="A1020" s="14" t="s">
        <v>15436</v>
      </c>
      <c r="B1020" s="9">
        <v>5.2</v>
      </c>
    </row>
    <row r="1021" spans="1:2">
      <c r="A1021" s="14" t="s">
        <v>385</v>
      </c>
      <c r="B1021" s="9">
        <v>5.7</v>
      </c>
    </row>
    <row r="1022" spans="1:2">
      <c r="A1022" s="14" t="s">
        <v>16663</v>
      </c>
      <c r="B1022" s="9">
        <v>4</v>
      </c>
    </row>
    <row r="1023" spans="1:2">
      <c r="A1023" s="14" t="s">
        <v>12627</v>
      </c>
      <c r="B1023" s="9">
        <v>6</v>
      </c>
    </row>
    <row r="1024" spans="1:2">
      <c r="A1024" s="14" t="s">
        <v>7259</v>
      </c>
      <c r="B1024" s="9">
        <v>6.9</v>
      </c>
    </row>
    <row r="1025" spans="1:2">
      <c r="A1025" s="14" t="s">
        <v>14673</v>
      </c>
      <c r="B1025" s="9">
        <v>5.5</v>
      </c>
    </row>
    <row r="1026" spans="1:2">
      <c r="A1026" s="14" t="s">
        <v>2594</v>
      </c>
      <c r="B1026" s="9">
        <v>7.2666666666666702</v>
      </c>
    </row>
    <row r="1027" spans="1:2">
      <c r="A1027" s="14" t="s">
        <v>7652</v>
      </c>
      <c r="B1027" s="9">
        <v>6.8</v>
      </c>
    </row>
    <row r="1028" spans="1:2">
      <c r="A1028" s="14" t="s">
        <v>8868</v>
      </c>
      <c r="B1028" s="9">
        <v>6.6</v>
      </c>
    </row>
    <row r="1029" spans="1:2">
      <c r="A1029" s="14" t="s">
        <v>8367</v>
      </c>
      <c r="B1029" s="9">
        <v>6.7</v>
      </c>
    </row>
    <row r="1030" spans="1:2">
      <c r="A1030" s="14" t="s">
        <v>1689</v>
      </c>
      <c r="B1030" s="9">
        <v>7.65</v>
      </c>
    </row>
    <row r="1031" spans="1:2">
      <c r="A1031" s="14" t="s">
        <v>13297</v>
      </c>
      <c r="B1031" s="9">
        <v>5.9</v>
      </c>
    </row>
    <row r="1032" spans="1:2">
      <c r="A1032" s="14" t="s">
        <v>15805</v>
      </c>
      <c r="B1032" s="9">
        <v>5</v>
      </c>
    </row>
    <row r="1033" spans="1:2">
      <c r="A1033" s="14" t="s">
        <v>12309</v>
      </c>
      <c r="B1033" s="9">
        <v>6.1</v>
      </c>
    </row>
    <row r="1034" spans="1:2">
      <c r="A1034" s="14" t="s">
        <v>5465</v>
      </c>
      <c r="B1034" s="9">
        <v>6.0833333333333304</v>
      </c>
    </row>
    <row r="1035" spans="1:2">
      <c r="A1035" s="14" t="s">
        <v>16540</v>
      </c>
      <c r="B1035" s="9">
        <v>4.2</v>
      </c>
    </row>
    <row r="1036" spans="1:2">
      <c r="A1036" s="14" t="s">
        <v>1337</v>
      </c>
      <c r="B1036" s="9">
        <v>7.6333333333333302</v>
      </c>
    </row>
    <row r="1037" spans="1:2">
      <c r="A1037" s="14" t="s">
        <v>376</v>
      </c>
      <c r="B1037" s="9">
        <v>7.7666666666666702</v>
      </c>
    </row>
    <row r="1038" spans="1:2">
      <c r="A1038" s="14" t="s">
        <v>11682</v>
      </c>
      <c r="B1038" s="9">
        <v>6.2</v>
      </c>
    </row>
    <row r="1039" spans="1:2">
      <c r="A1039" s="14" t="s">
        <v>14698</v>
      </c>
      <c r="B1039" s="9">
        <v>5.5</v>
      </c>
    </row>
    <row r="1040" spans="1:2">
      <c r="A1040" s="14" t="s">
        <v>13067</v>
      </c>
      <c r="B1040" s="9">
        <v>5.9</v>
      </c>
    </row>
    <row r="1041" spans="1:2">
      <c r="A1041" s="14" t="s">
        <v>7540</v>
      </c>
      <c r="B1041" s="9">
        <v>6.8</v>
      </c>
    </row>
    <row r="1042" spans="1:2">
      <c r="A1042" s="14" t="s">
        <v>16572</v>
      </c>
      <c r="B1042" s="9">
        <v>4.0999999999999996</v>
      </c>
    </row>
    <row r="1043" spans="1:2">
      <c r="A1043" s="14" t="s">
        <v>7764</v>
      </c>
      <c r="B1043" s="9">
        <v>6.8</v>
      </c>
    </row>
    <row r="1044" spans="1:2">
      <c r="A1044" s="14" t="s">
        <v>4991</v>
      </c>
      <c r="B1044" s="9">
        <v>6.32</v>
      </c>
    </row>
    <row r="1045" spans="1:2">
      <c r="A1045" s="14" t="s">
        <v>3618</v>
      </c>
      <c r="B1045" s="9">
        <v>6.6384615384615397</v>
      </c>
    </row>
    <row r="1046" spans="1:2">
      <c r="A1046" s="14" t="s">
        <v>6945</v>
      </c>
      <c r="B1046" s="9">
        <v>5.9</v>
      </c>
    </row>
    <row r="1047" spans="1:2">
      <c r="A1047" s="14" t="s">
        <v>15168</v>
      </c>
      <c r="B1047" s="9">
        <v>5.3</v>
      </c>
    </row>
    <row r="1048" spans="1:2">
      <c r="A1048" s="14" t="s">
        <v>7427</v>
      </c>
      <c r="B1048" s="9">
        <v>6.8</v>
      </c>
    </row>
    <row r="1049" spans="1:2">
      <c r="A1049" s="14" t="s">
        <v>8496</v>
      </c>
      <c r="B1049" s="9">
        <v>6.7</v>
      </c>
    </row>
    <row r="1050" spans="1:2">
      <c r="A1050" s="14" t="s">
        <v>10593</v>
      </c>
      <c r="B1050" s="9">
        <v>6.4</v>
      </c>
    </row>
    <row r="1051" spans="1:2">
      <c r="A1051" s="14" t="s">
        <v>12591</v>
      </c>
      <c r="B1051" s="9">
        <v>6</v>
      </c>
    </row>
    <row r="1052" spans="1:2">
      <c r="A1052" s="14" t="s">
        <v>5338</v>
      </c>
      <c r="B1052" s="9">
        <v>7.1</v>
      </c>
    </row>
    <row r="1053" spans="1:2">
      <c r="A1053" s="14" t="s">
        <v>13989</v>
      </c>
      <c r="B1053" s="9">
        <v>5.7</v>
      </c>
    </row>
    <row r="1054" spans="1:2">
      <c r="A1054" s="14" t="s">
        <v>14232</v>
      </c>
      <c r="B1054" s="9">
        <v>5.6</v>
      </c>
    </row>
    <row r="1055" spans="1:2">
      <c r="A1055" s="14" t="s">
        <v>11617</v>
      </c>
      <c r="B1055" s="9">
        <v>6.2</v>
      </c>
    </row>
    <row r="1056" spans="1:2">
      <c r="A1056" s="14" t="s">
        <v>11036</v>
      </c>
      <c r="B1056" s="9">
        <v>6.3</v>
      </c>
    </row>
    <row r="1057" spans="1:2">
      <c r="A1057" s="14" t="s">
        <v>12735</v>
      </c>
      <c r="B1057" s="9">
        <v>6</v>
      </c>
    </row>
    <row r="1058" spans="1:2">
      <c r="A1058" s="14" t="s">
        <v>1577</v>
      </c>
      <c r="B1058" s="9">
        <v>7.4</v>
      </c>
    </row>
    <row r="1059" spans="1:2">
      <c r="A1059" s="14" t="s">
        <v>15692</v>
      </c>
      <c r="B1059" s="9">
        <v>5.0999999999999996</v>
      </c>
    </row>
    <row r="1060" spans="1:2">
      <c r="A1060" s="14" t="s">
        <v>6385</v>
      </c>
      <c r="B1060" s="9">
        <v>6.8666666666666698</v>
      </c>
    </row>
    <row r="1061" spans="1:2">
      <c r="A1061" s="14" t="s">
        <v>15746</v>
      </c>
      <c r="B1061" s="9">
        <v>5</v>
      </c>
    </row>
    <row r="1062" spans="1:2">
      <c r="A1062" s="14" t="s">
        <v>13275</v>
      </c>
      <c r="B1062" s="9">
        <v>5.9</v>
      </c>
    </row>
    <row r="1063" spans="1:2">
      <c r="A1063" s="14" t="s">
        <v>13722</v>
      </c>
      <c r="B1063" s="9">
        <v>5.65</v>
      </c>
    </row>
    <row r="1064" spans="1:2">
      <c r="A1064" s="14" t="s">
        <v>11031</v>
      </c>
      <c r="B1064" s="9">
        <v>5.9</v>
      </c>
    </row>
    <row r="1065" spans="1:2">
      <c r="A1065" s="14" t="s">
        <v>1404</v>
      </c>
      <c r="B1065" s="9">
        <v>7.0833333333333304</v>
      </c>
    </row>
    <row r="1066" spans="1:2">
      <c r="A1066" s="14" t="s">
        <v>16702</v>
      </c>
      <c r="B1066" s="9">
        <v>3.9</v>
      </c>
    </row>
    <row r="1067" spans="1:2">
      <c r="A1067" s="14" t="s">
        <v>7790</v>
      </c>
      <c r="B1067" s="9">
        <v>6.5</v>
      </c>
    </row>
    <row r="1068" spans="1:2">
      <c r="A1068" s="14" t="s">
        <v>12569</v>
      </c>
      <c r="B1068" s="9">
        <v>6</v>
      </c>
    </row>
    <row r="1069" spans="1:2">
      <c r="A1069" s="14" t="s">
        <v>3018</v>
      </c>
      <c r="B1069" s="9">
        <v>7.6</v>
      </c>
    </row>
    <row r="1070" spans="1:2">
      <c r="A1070" s="14" t="s">
        <v>14666</v>
      </c>
      <c r="B1070" s="9">
        <v>5.5</v>
      </c>
    </row>
    <row r="1071" spans="1:2">
      <c r="A1071" s="14" t="s">
        <v>1275</v>
      </c>
      <c r="B1071" s="9">
        <v>7.75</v>
      </c>
    </row>
    <row r="1072" spans="1:2">
      <c r="A1072" s="14" t="s">
        <v>11022</v>
      </c>
      <c r="B1072" s="9">
        <v>6.3</v>
      </c>
    </row>
    <row r="1073" spans="1:2">
      <c r="A1073" s="14" t="s">
        <v>9869</v>
      </c>
      <c r="B1073" s="9">
        <v>6.5</v>
      </c>
    </row>
    <row r="1074" spans="1:2">
      <c r="A1074" s="14" t="s">
        <v>16443</v>
      </c>
      <c r="B1074" s="9">
        <v>4.3</v>
      </c>
    </row>
    <row r="1075" spans="1:2">
      <c r="A1075" s="14" t="s">
        <v>4670</v>
      </c>
      <c r="B1075" s="9">
        <v>6.15</v>
      </c>
    </row>
    <row r="1076" spans="1:2">
      <c r="A1076" s="14" t="s">
        <v>12602</v>
      </c>
      <c r="B1076" s="9">
        <v>6</v>
      </c>
    </row>
    <row r="1077" spans="1:2">
      <c r="A1077" s="14" t="s">
        <v>5597</v>
      </c>
      <c r="B1077" s="9">
        <v>7.1</v>
      </c>
    </row>
    <row r="1078" spans="1:2">
      <c r="A1078" s="14" t="s">
        <v>13155</v>
      </c>
      <c r="B1078" s="9">
        <v>5.65</v>
      </c>
    </row>
    <row r="1079" spans="1:2">
      <c r="A1079" s="14" t="s">
        <v>12257</v>
      </c>
      <c r="B1079" s="9">
        <v>5.65</v>
      </c>
    </row>
    <row r="1080" spans="1:2">
      <c r="A1080" s="14" t="s">
        <v>7103</v>
      </c>
      <c r="B1080" s="9">
        <v>6.9</v>
      </c>
    </row>
    <row r="1081" spans="1:2">
      <c r="A1081" s="14" t="s">
        <v>9736</v>
      </c>
      <c r="B1081" s="9">
        <v>6.5</v>
      </c>
    </row>
    <row r="1082" spans="1:2">
      <c r="A1082" s="14" t="s">
        <v>7497</v>
      </c>
      <c r="B1082" s="9">
        <v>6.8</v>
      </c>
    </row>
    <row r="1083" spans="1:2">
      <c r="A1083" s="14" t="s">
        <v>15675</v>
      </c>
      <c r="B1083" s="9">
        <v>4.9000000000000004</v>
      </c>
    </row>
    <row r="1084" spans="1:2">
      <c r="A1084" s="14" t="s">
        <v>6869</v>
      </c>
      <c r="B1084" s="9">
        <v>5.9</v>
      </c>
    </row>
    <row r="1085" spans="1:2">
      <c r="A1085" s="14" t="s">
        <v>1036</v>
      </c>
      <c r="B1085" s="9">
        <v>8.1</v>
      </c>
    </row>
    <row r="1086" spans="1:2">
      <c r="A1086" s="14" t="s">
        <v>7826</v>
      </c>
      <c r="B1086" s="9">
        <v>6.48</v>
      </c>
    </row>
    <row r="1087" spans="1:2">
      <c r="A1087" s="14" t="s">
        <v>507</v>
      </c>
      <c r="B1087" s="9">
        <v>6.9249999999999998</v>
      </c>
    </row>
    <row r="1088" spans="1:2">
      <c r="A1088" s="14" t="s">
        <v>1183</v>
      </c>
      <c r="B1088" s="9">
        <v>8</v>
      </c>
    </row>
    <row r="1089" spans="1:2">
      <c r="A1089" s="14" t="s">
        <v>5206</v>
      </c>
      <c r="B1089" s="9">
        <v>7.2</v>
      </c>
    </row>
    <row r="1090" spans="1:2">
      <c r="A1090" s="14" t="s">
        <v>4039</v>
      </c>
      <c r="B1090" s="9">
        <v>7.4</v>
      </c>
    </row>
    <row r="1091" spans="1:2">
      <c r="A1091" s="14" t="s">
        <v>12074</v>
      </c>
      <c r="B1091" s="9">
        <v>5.75</v>
      </c>
    </row>
    <row r="1092" spans="1:2">
      <c r="A1092" s="14" t="s">
        <v>16749</v>
      </c>
      <c r="B1092" s="9">
        <v>3.8</v>
      </c>
    </row>
    <row r="1093" spans="1:2">
      <c r="A1093" s="14" t="s">
        <v>9380</v>
      </c>
      <c r="B1093" s="9">
        <v>6.45</v>
      </c>
    </row>
    <row r="1094" spans="1:2">
      <c r="A1094" s="14" t="s">
        <v>10917</v>
      </c>
      <c r="B1094" s="9">
        <v>6.3</v>
      </c>
    </row>
    <row r="1095" spans="1:2">
      <c r="A1095" s="14" t="s">
        <v>7582</v>
      </c>
      <c r="B1095" s="9">
        <v>6.5250000000000004</v>
      </c>
    </row>
    <row r="1096" spans="1:2">
      <c r="A1096" s="14" t="s">
        <v>13376</v>
      </c>
      <c r="B1096" s="9">
        <v>5.8</v>
      </c>
    </row>
    <row r="1097" spans="1:2">
      <c r="A1097" s="14" t="s">
        <v>16208</v>
      </c>
      <c r="B1097" s="9">
        <v>4.5999999999999996</v>
      </c>
    </row>
    <row r="1098" spans="1:2">
      <c r="A1098" s="14" t="s">
        <v>3344</v>
      </c>
      <c r="B1098" s="9">
        <v>7</v>
      </c>
    </row>
    <row r="1099" spans="1:2">
      <c r="A1099" s="14" t="s">
        <v>6671</v>
      </c>
      <c r="B1099" s="9">
        <v>7</v>
      </c>
    </row>
    <row r="1100" spans="1:2">
      <c r="A1100" s="14" t="s">
        <v>16002</v>
      </c>
      <c r="B1100" s="9">
        <v>4.8</v>
      </c>
    </row>
    <row r="1101" spans="1:2">
      <c r="A1101" s="14" t="s">
        <v>3044</v>
      </c>
      <c r="B1101" s="9">
        <v>6.5</v>
      </c>
    </row>
    <row r="1102" spans="1:2">
      <c r="A1102" s="14" t="s">
        <v>9958</v>
      </c>
      <c r="B1102" s="9">
        <v>6.5</v>
      </c>
    </row>
    <row r="1103" spans="1:2">
      <c r="A1103" s="14" t="s">
        <v>8845</v>
      </c>
      <c r="B1103" s="9">
        <v>6.6</v>
      </c>
    </row>
    <row r="1104" spans="1:2">
      <c r="A1104" s="14" t="s">
        <v>1977</v>
      </c>
      <c r="B1104" s="9">
        <v>6.93333333333333</v>
      </c>
    </row>
    <row r="1105" spans="1:2">
      <c r="A1105" s="14" t="s">
        <v>2391</v>
      </c>
      <c r="B1105" s="9">
        <v>7.36</v>
      </c>
    </row>
    <row r="1106" spans="1:2">
      <c r="A1106" s="14" t="s">
        <v>13094</v>
      </c>
      <c r="B1106" s="9">
        <v>5.9</v>
      </c>
    </row>
    <row r="1107" spans="1:2">
      <c r="A1107" s="14" t="s">
        <v>9821</v>
      </c>
      <c r="B1107" s="9">
        <v>6.5</v>
      </c>
    </row>
    <row r="1108" spans="1:2">
      <c r="A1108" s="14" t="s">
        <v>5226</v>
      </c>
      <c r="B1108" s="9">
        <v>6.9</v>
      </c>
    </row>
    <row r="1109" spans="1:2">
      <c r="A1109" s="14" t="s">
        <v>10063</v>
      </c>
      <c r="B1109" s="9">
        <v>5.6749999999999998</v>
      </c>
    </row>
    <row r="1110" spans="1:2">
      <c r="A1110" s="14" t="s">
        <v>9145</v>
      </c>
      <c r="B1110" s="9">
        <v>6.15</v>
      </c>
    </row>
    <row r="1111" spans="1:2">
      <c r="A1111" s="14" t="s">
        <v>1801</v>
      </c>
      <c r="B1111" s="9">
        <v>6.8428571428571399</v>
      </c>
    </row>
    <row r="1112" spans="1:2">
      <c r="A1112" s="14" t="s">
        <v>4274</v>
      </c>
      <c r="B1112" s="9">
        <v>6.58</v>
      </c>
    </row>
    <row r="1113" spans="1:2">
      <c r="A1113" s="14" t="s">
        <v>2008</v>
      </c>
      <c r="B1113" s="9">
        <v>7.8</v>
      </c>
    </row>
    <row r="1114" spans="1:2">
      <c r="A1114" s="14" t="s">
        <v>174</v>
      </c>
      <c r="B1114" s="9">
        <v>8.1333333333333293</v>
      </c>
    </row>
    <row r="1115" spans="1:2">
      <c r="A1115" s="14" t="s">
        <v>4874</v>
      </c>
      <c r="B1115" s="9">
        <v>6.4</v>
      </c>
    </row>
    <row r="1116" spans="1:2">
      <c r="A1116" s="14" t="s">
        <v>3999</v>
      </c>
      <c r="B1116" s="9">
        <v>6.45</v>
      </c>
    </row>
    <row r="1117" spans="1:2">
      <c r="A1117" s="14" t="s">
        <v>3978</v>
      </c>
      <c r="B1117" s="9">
        <v>7.4</v>
      </c>
    </row>
    <row r="1118" spans="1:2">
      <c r="A1118" s="14" t="s">
        <v>9937</v>
      </c>
      <c r="B1118" s="9">
        <v>6.5</v>
      </c>
    </row>
    <row r="1119" spans="1:2">
      <c r="A1119" s="14" t="s">
        <v>10045</v>
      </c>
      <c r="B1119" s="9">
        <v>6.35</v>
      </c>
    </row>
    <row r="1120" spans="1:2">
      <c r="A1120" s="14" t="s">
        <v>4015</v>
      </c>
      <c r="B1120" s="9">
        <v>7.4</v>
      </c>
    </row>
    <row r="1121" spans="1:2">
      <c r="A1121" s="14" t="s">
        <v>4692</v>
      </c>
      <c r="B1121" s="9">
        <v>5.7</v>
      </c>
    </row>
    <row r="1122" spans="1:2">
      <c r="A1122" s="14" t="s">
        <v>15927</v>
      </c>
      <c r="B1122" s="9">
        <v>4.9000000000000004</v>
      </c>
    </row>
    <row r="1123" spans="1:2">
      <c r="A1123" s="14" t="s">
        <v>906</v>
      </c>
      <c r="B1123" s="9">
        <v>7.85</v>
      </c>
    </row>
    <row r="1124" spans="1:2">
      <c r="A1124" s="14" t="s">
        <v>15277</v>
      </c>
      <c r="B1124" s="9">
        <v>5.3</v>
      </c>
    </row>
    <row r="1125" spans="1:2">
      <c r="A1125" s="14" t="s">
        <v>5237</v>
      </c>
      <c r="B1125" s="9">
        <v>7.2</v>
      </c>
    </row>
    <row r="1126" spans="1:2">
      <c r="A1126" s="14" t="s">
        <v>5263</v>
      </c>
      <c r="B1126" s="9">
        <v>7.2</v>
      </c>
    </row>
    <row r="1127" spans="1:2">
      <c r="A1127" s="14" t="s">
        <v>4863</v>
      </c>
      <c r="B1127" s="9">
        <v>6.76</v>
      </c>
    </row>
    <row r="1128" spans="1:2">
      <c r="A1128" s="14" t="s">
        <v>16316</v>
      </c>
      <c r="B1128" s="9">
        <v>4.5</v>
      </c>
    </row>
    <row r="1129" spans="1:2">
      <c r="A1129" s="14" t="s">
        <v>10922</v>
      </c>
      <c r="B1129" s="9">
        <v>6.3</v>
      </c>
    </row>
    <row r="1130" spans="1:2">
      <c r="A1130" s="14" t="s">
        <v>3923</v>
      </c>
      <c r="B1130" s="9">
        <v>7.4</v>
      </c>
    </row>
    <row r="1131" spans="1:2">
      <c r="A1131" s="14" t="s">
        <v>1656</v>
      </c>
      <c r="B1131" s="9">
        <v>7.8</v>
      </c>
    </row>
    <row r="1132" spans="1:2">
      <c r="A1132" s="14" t="s">
        <v>15271</v>
      </c>
      <c r="B1132" s="9">
        <v>5.3</v>
      </c>
    </row>
    <row r="1133" spans="1:2">
      <c r="A1133" s="14" t="s">
        <v>2881</v>
      </c>
      <c r="B1133" s="9">
        <v>6.9749999999999996</v>
      </c>
    </row>
    <row r="1134" spans="1:2">
      <c r="A1134" s="14" t="s">
        <v>2699</v>
      </c>
      <c r="B1134" s="9">
        <v>6.7625000000000002</v>
      </c>
    </row>
    <row r="1135" spans="1:2">
      <c r="A1135" s="14" t="s">
        <v>4699</v>
      </c>
      <c r="B1135" s="9">
        <v>6.56666666666667</v>
      </c>
    </row>
    <row r="1136" spans="1:2">
      <c r="A1136" s="14" t="s">
        <v>5138</v>
      </c>
      <c r="B1136" s="9">
        <v>6.6</v>
      </c>
    </row>
    <row r="1137" spans="1:2">
      <c r="A1137" s="14" t="s">
        <v>1139</v>
      </c>
      <c r="B1137" s="9">
        <v>7.1666666666666696</v>
      </c>
    </row>
    <row r="1138" spans="1:2">
      <c r="A1138" s="14" t="s">
        <v>16686</v>
      </c>
      <c r="B1138" s="9">
        <v>3.9</v>
      </c>
    </row>
    <row r="1139" spans="1:2">
      <c r="A1139" s="14" t="s">
        <v>7902</v>
      </c>
      <c r="B1139" s="9">
        <v>6.8</v>
      </c>
    </row>
    <row r="1140" spans="1:2">
      <c r="A1140" s="14" t="s">
        <v>4610</v>
      </c>
      <c r="B1140" s="9">
        <v>7.3</v>
      </c>
    </row>
    <row r="1141" spans="1:2">
      <c r="A1141" s="14" t="s">
        <v>7215</v>
      </c>
      <c r="B1141" s="9">
        <v>6.5333333333333297</v>
      </c>
    </row>
    <row r="1142" spans="1:2">
      <c r="A1142" s="14" t="s">
        <v>9189</v>
      </c>
      <c r="B1142" s="9">
        <v>6.6</v>
      </c>
    </row>
    <row r="1143" spans="1:2">
      <c r="A1143" s="14" t="s">
        <v>2357</v>
      </c>
      <c r="B1143" s="9">
        <v>7.45</v>
      </c>
    </row>
    <row r="1144" spans="1:2">
      <c r="A1144" s="14" t="s">
        <v>4922</v>
      </c>
      <c r="B1144" s="9">
        <v>6.45</v>
      </c>
    </row>
    <row r="1145" spans="1:2">
      <c r="A1145" s="14" t="s">
        <v>1447</v>
      </c>
      <c r="B1145" s="9">
        <v>7.0750000000000002</v>
      </c>
    </row>
    <row r="1146" spans="1:2">
      <c r="A1146" s="14" t="s">
        <v>14248</v>
      </c>
      <c r="B1146" s="9">
        <v>5.6</v>
      </c>
    </row>
    <row r="1147" spans="1:2">
      <c r="A1147" s="14" t="s">
        <v>15997</v>
      </c>
      <c r="B1147" s="9">
        <v>4.8</v>
      </c>
    </row>
    <row r="1148" spans="1:2">
      <c r="A1148" s="14" t="s">
        <v>15370</v>
      </c>
      <c r="B1148" s="9">
        <v>5.2</v>
      </c>
    </row>
    <row r="1149" spans="1:2">
      <c r="A1149" s="14" t="s">
        <v>12283</v>
      </c>
      <c r="B1149" s="9">
        <v>6.1</v>
      </c>
    </row>
    <row r="1150" spans="1:2">
      <c r="A1150" s="14" t="s">
        <v>7922</v>
      </c>
      <c r="B1150" s="9">
        <v>6.8</v>
      </c>
    </row>
    <row r="1151" spans="1:2">
      <c r="A1151" s="14" t="s">
        <v>1928</v>
      </c>
      <c r="B1151" s="9">
        <v>6.8333333333333304</v>
      </c>
    </row>
    <row r="1152" spans="1:2">
      <c r="A1152" s="14" t="s">
        <v>5843</v>
      </c>
      <c r="B1152" s="9">
        <v>6.6749999999999998</v>
      </c>
    </row>
    <row r="1153" spans="1:2">
      <c r="A1153" s="14" t="s">
        <v>9655</v>
      </c>
      <c r="B1153" s="9">
        <v>6.5</v>
      </c>
    </row>
    <row r="1154" spans="1:2">
      <c r="A1154" s="14" t="s">
        <v>5122</v>
      </c>
      <c r="B1154" s="9">
        <v>6.9</v>
      </c>
    </row>
    <row r="1155" spans="1:2">
      <c r="A1155" s="14" t="s">
        <v>3037</v>
      </c>
      <c r="B1155" s="9">
        <v>7.43333333333333</v>
      </c>
    </row>
    <row r="1156" spans="1:2">
      <c r="A1156" s="14" t="s">
        <v>8456</v>
      </c>
      <c r="B1156" s="9">
        <v>6.7</v>
      </c>
    </row>
    <row r="1157" spans="1:2">
      <c r="A1157" s="14" t="s">
        <v>10307</v>
      </c>
      <c r="B1157" s="9">
        <v>6.05</v>
      </c>
    </row>
    <row r="1158" spans="1:2">
      <c r="A1158" s="14" t="s">
        <v>16931</v>
      </c>
      <c r="B1158" s="9">
        <v>3</v>
      </c>
    </row>
    <row r="1159" spans="1:2">
      <c r="A1159" s="14" t="s">
        <v>3984</v>
      </c>
      <c r="B1159" s="9">
        <v>6.85</v>
      </c>
    </row>
    <row r="1160" spans="1:2">
      <c r="A1160" s="14" t="s">
        <v>11275</v>
      </c>
      <c r="B1160" s="9">
        <v>6.2</v>
      </c>
    </row>
    <row r="1161" spans="1:2">
      <c r="A1161" s="14" t="s">
        <v>10495</v>
      </c>
      <c r="B1161" s="9">
        <v>6.4</v>
      </c>
    </row>
    <row r="1162" spans="1:2">
      <c r="A1162" s="14" t="s">
        <v>6215</v>
      </c>
      <c r="B1162" s="9">
        <v>6.1666666666666696</v>
      </c>
    </row>
    <row r="1163" spans="1:2">
      <c r="A1163" s="14" t="s">
        <v>3221</v>
      </c>
      <c r="B1163" s="9">
        <v>7.5</v>
      </c>
    </row>
    <row r="1164" spans="1:2">
      <c r="A1164" s="14" t="s">
        <v>1268</v>
      </c>
      <c r="B1164" s="9">
        <v>6.7750000000000004</v>
      </c>
    </row>
    <row r="1165" spans="1:2">
      <c r="A1165" s="14" t="s">
        <v>7145</v>
      </c>
      <c r="B1165" s="9">
        <v>6.9</v>
      </c>
    </row>
    <row r="1166" spans="1:2">
      <c r="A1166" s="14" t="s">
        <v>13182</v>
      </c>
      <c r="B1166" s="9">
        <v>5.9</v>
      </c>
    </row>
    <row r="1167" spans="1:2">
      <c r="A1167" s="14" t="s">
        <v>13043</v>
      </c>
      <c r="B1167" s="9">
        <v>5.9</v>
      </c>
    </row>
    <row r="1168" spans="1:2">
      <c r="A1168" s="14" t="s">
        <v>4532</v>
      </c>
      <c r="B1168" s="9">
        <v>7.3</v>
      </c>
    </row>
    <row r="1169" spans="1:2">
      <c r="A1169" s="14" t="s">
        <v>15471</v>
      </c>
      <c r="B1169" s="9">
        <v>5.2</v>
      </c>
    </row>
    <row r="1170" spans="1:2">
      <c r="A1170" s="14" t="s">
        <v>537</v>
      </c>
      <c r="B1170" s="9">
        <v>7.1</v>
      </c>
    </row>
    <row r="1171" spans="1:2">
      <c r="A1171" s="14" t="s">
        <v>7037</v>
      </c>
      <c r="B1171" s="9">
        <v>6.7</v>
      </c>
    </row>
    <row r="1172" spans="1:2">
      <c r="A1172" s="14" t="s">
        <v>964</v>
      </c>
      <c r="B1172" s="9">
        <v>6.9076923076923098</v>
      </c>
    </row>
    <row r="1173" spans="1:2">
      <c r="A1173" s="14" t="s">
        <v>4451</v>
      </c>
      <c r="B1173" s="9">
        <v>7.1</v>
      </c>
    </row>
    <row r="1174" spans="1:2">
      <c r="A1174" s="14" t="s">
        <v>10313</v>
      </c>
      <c r="B1174" s="9">
        <v>6.2333333333333298</v>
      </c>
    </row>
    <row r="1175" spans="1:2">
      <c r="A1175" s="14" t="s">
        <v>5151</v>
      </c>
      <c r="B1175" s="9">
        <v>7.2</v>
      </c>
    </row>
    <row r="1176" spans="1:2">
      <c r="A1176" s="14" t="s">
        <v>11229</v>
      </c>
      <c r="B1176" s="9">
        <v>6.3</v>
      </c>
    </row>
    <row r="1177" spans="1:2">
      <c r="A1177" s="14" t="s">
        <v>2518</v>
      </c>
      <c r="B1177" s="9">
        <v>7.7</v>
      </c>
    </row>
    <row r="1178" spans="1:2">
      <c r="A1178" s="14" t="s">
        <v>10845</v>
      </c>
      <c r="B1178" s="9">
        <v>6.3</v>
      </c>
    </row>
    <row r="1179" spans="1:2">
      <c r="A1179" s="14" t="s">
        <v>12326</v>
      </c>
      <c r="B1179" s="9">
        <v>6.1</v>
      </c>
    </row>
    <row r="1180" spans="1:2">
      <c r="A1180" s="14" t="s">
        <v>2370</v>
      </c>
      <c r="B1180" s="9">
        <v>7.7</v>
      </c>
    </row>
    <row r="1181" spans="1:2">
      <c r="A1181" s="14" t="s">
        <v>13665</v>
      </c>
      <c r="B1181" s="9">
        <v>5.8</v>
      </c>
    </row>
    <row r="1182" spans="1:2">
      <c r="A1182" s="14" t="s">
        <v>8196</v>
      </c>
      <c r="B1182" s="9">
        <v>6.7</v>
      </c>
    </row>
    <row r="1183" spans="1:2">
      <c r="A1183" s="14" t="s">
        <v>4455</v>
      </c>
      <c r="B1183" s="9">
        <v>7.3</v>
      </c>
    </row>
    <row r="1184" spans="1:2">
      <c r="A1184" s="14" t="s">
        <v>6611</v>
      </c>
      <c r="B1184" s="9">
        <v>7</v>
      </c>
    </row>
    <row r="1185" spans="1:2">
      <c r="A1185" s="14" t="s">
        <v>6972</v>
      </c>
      <c r="B1185" s="9">
        <v>6.85</v>
      </c>
    </row>
    <row r="1186" spans="1:2">
      <c r="A1186" s="14" t="s">
        <v>8471</v>
      </c>
      <c r="B1186" s="9">
        <v>6.7</v>
      </c>
    </row>
    <row r="1187" spans="1:2">
      <c r="A1187" s="14" t="s">
        <v>8125</v>
      </c>
      <c r="B1187" s="9">
        <v>6.7</v>
      </c>
    </row>
    <row r="1188" spans="1:2">
      <c r="A1188" s="14" t="s">
        <v>11856</v>
      </c>
      <c r="B1188" s="9">
        <v>6.1</v>
      </c>
    </row>
    <row r="1189" spans="1:2">
      <c r="A1189" s="14" t="s">
        <v>14504</v>
      </c>
      <c r="B1189" s="9">
        <v>5.3</v>
      </c>
    </row>
    <row r="1190" spans="1:2">
      <c r="A1190" s="14" t="s">
        <v>12914</v>
      </c>
      <c r="B1190" s="9">
        <v>5.6</v>
      </c>
    </row>
    <row r="1191" spans="1:2">
      <c r="A1191" s="14" t="s">
        <v>13244</v>
      </c>
      <c r="B1191" s="9">
        <v>5.9</v>
      </c>
    </row>
    <row r="1192" spans="1:2">
      <c r="A1192" s="14" t="s">
        <v>8944</v>
      </c>
      <c r="B1192" s="9">
        <v>6.6</v>
      </c>
    </row>
    <row r="1193" spans="1:2">
      <c r="A1193" s="14" t="s">
        <v>4599</v>
      </c>
      <c r="B1193" s="9">
        <v>7.3</v>
      </c>
    </row>
    <row r="1194" spans="1:2">
      <c r="A1194" s="14" t="s">
        <v>13575</v>
      </c>
      <c r="B1194" s="9">
        <v>5.8</v>
      </c>
    </row>
    <row r="1195" spans="1:2">
      <c r="A1195" s="14" t="s">
        <v>16295</v>
      </c>
      <c r="B1195" s="9">
        <v>4.5</v>
      </c>
    </row>
    <row r="1196" spans="1:2">
      <c r="A1196" s="14" t="s">
        <v>14005</v>
      </c>
      <c r="B1196" s="9">
        <v>5.7</v>
      </c>
    </row>
    <row r="1197" spans="1:2">
      <c r="A1197" s="14" t="s">
        <v>4663</v>
      </c>
      <c r="B1197" s="9">
        <v>7.3</v>
      </c>
    </row>
    <row r="1198" spans="1:2">
      <c r="A1198" s="14" t="s">
        <v>7487</v>
      </c>
      <c r="B1198" s="9">
        <v>5.9</v>
      </c>
    </row>
    <row r="1199" spans="1:2">
      <c r="A1199" s="14" t="s">
        <v>778</v>
      </c>
      <c r="B1199" s="9">
        <v>7.5857142857142899</v>
      </c>
    </row>
    <row r="1200" spans="1:2">
      <c r="A1200" s="14" t="s">
        <v>12715</v>
      </c>
      <c r="B1200" s="9">
        <v>6</v>
      </c>
    </row>
    <row r="1201" spans="1:2">
      <c r="A1201" s="14" t="s">
        <v>1571</v>
      </c>
      <c r="B1201" s="9">
        <v>7.65</v>
      </c>
    </row>
    <row r="1202" spans="1:2">
      <c r="A1202" s="14" t="s">
        <v>14495</v>
      </c>
      <c r="B1202" s="9">
        <v>5.5</v>
      </c>
    </row>
    <row r="1203" spans="1:2">
      <c r="A1203" s="14" t="s">
        <v>4820</v>
      </c>
      <c r="B1203" s="9">
        <v>7.2</v>
      </c>
    </row>
    <row r="1204" spans="1:2">
      <c r="A1204" s="14" t="s">
        <v>13151</v>
      </c>
      <c r="B1204" s="9">
        <v>5.9</v>
      </c>
    </row>
    <row r="1205" spans="1:2">
      <c r="A1205" s="14" t="s">
        <v>1826</v>
      </c>
      <c r="B1205" s="9">
        <v>6.92</v>
      </c>
    </row>
    <row r="1206" spans="1:2">
      <c r="A1206" s="14" t="s">
        <v>1269</v>
      </c>
      <c r="B1206" s="9">
        <v>6.6</v>
      </c>
    </row>
    <row r="1207" spans="1:2">
      <c r="A1207" s="14" t="s">
        <v>7822</v>
      </c>
      <c r="B1207" s="9">
        <v>5.7666666666666702</v>
      </c>
    </row>
    <row r="1208" spans="1:2">
      <c r="A1208" s="14" t="s">
        <v>879</v>
      </c>
      <c r="B1208" s="9">
        <v>7.5166666666666702</v>
      </c>
    </row>
    <row r="1209" spans="1:2">
      <c r="A1209" s="14" t="s">
        <v>12429</v>
      </c>
      <c r="B1209" s="9">
        <v>6</v>
      </c>
    </row>
    <row r="1210" spans="1:2">
      <c r="A1210" s="14" t="s">
        <v>1859</v>
      </c>
      <c r="B1210" s="9">
        <v>6.56</v>
      </c>
    </row>
    <row r="1211" spans="1:2">
      <c r="A1211" s="14" t="s">
        <v>8131</v>
      </c>
      <c r="B1211" s="9">
        <v>5.99</v>
      </c>
    </row>
    <row r="1212" spans="1:2">
      <c r="A1212" s="14" t="s">
        <v>13443</v>
      </c>
      <c r="B1212" s="9">
        <v>5.8</v>
      </c>
    </row>
    <row r="1213" spans="1:2">
      <c r="A1213" s="14" t="s">
        <v>6427</v>
      </c>
      <c r="B1213" s="9">
        <v>6.0166666666666702</v>
      </c>
    </row>
    <row r="1214" spans="1:2">
      <c r="A1214" s="14" t="s">
        <v>7896</v>
      </c>
      <c r="B1214" s="9">
        <v>6.8</v>
      </c>
    </row>
    <row r="1215" spans="1:2">
      <c r="A1215" s="14" t="s">
        <v>6342</v>
      </c>
      <c r="B1215" s="9">
        <v>7</v>
      </c>
    </row>
    <row r="1216" spans="1:2">
      <c r="A1216" s="14" t="s">
        <v>4378</v>
      </c>
      <c r="B1216" s="9">
        <v>6.75</v>
      </c>
    </row>
    <row r="1217" spans="1:2">
      <c r="A1217" s="14" t="s">
        <v>16873</v>
      </c>
      <c r="B1217" s="9">
        <v>3.3</v>
      </c>
    </row>
    <row r="1218" spans="1:2">
      <c r="A1218" s="14" t="s">
        <v>466</v>
      </c>
      <c r="B1218" s="9">
        <v>8.2333333333333307</v>
      </c>
    </row>
    <row r="1219" spans="1:2">
      <c r="A1219" s="14" t="s">
        <v>10022</v>
      </c>
      <c r="B1219" s="9">
        <v>6.5</v>
      </c>
    </row>
    <row r="1220" spans="1:2">
      <c r="A1220" s="14" t="s">
        <v>5425</v>
      </c>
      <c r="B1220" s="9">
        <v>6.93333333333333</v>
      </c>
    </row>
    <row r="1221" spans="1:2">
      <c r="A1221" s="14" t="s">
        <v>10526</v>
      </c>
      <c r="B1221" s="9">
        <v>6.4</v>
      </c>
    </row>
    <row r="1222" spans="1:2">
      <c r="A1222" s="14" t="s">
        <v>2729</v>
      </c>
      <c r="B1222" s="9">
        <v>6.6666666666666696</v>
      </c>
    </row>
    <row r="1223" spans="1:2">
      <c r="A1223" s="14" t="s">
        <v>14474</v>
      </c>
      <c r="B1223" s="9">
        <v>5.5</v>
      </c>
    </row>
    <row r="1224" spans="1:2">
      <c r="A1224" s="14" t="s">
        <v>5783</v>
      </c>
      <c r="B1224" s="9">
        <v>7.1</v>
      </c>
    </row>
    <row r="1225" spans="1:2">
      <c r="A1225" s="14" t="s">
        <v>5220</v>
      </c>
      <c r="B1225" s="9">
        <v>6.55</v>
      </c>
    </row>
    <row r="1226" spans="1:2">
      <c r="A1226" s="14" t="s">
        <v>6938</v>
      </c>
      <c r="B1226" s="9">
        <v>5.4</v>
      </c>
    </row>
    <row r="1227" spans="1:2">
      <c r="A1227" s="14" t="s">
        <v>9905</v>
      </c>
      <c r="B1227" s="9">
        <v>6.5</v>
      </c>
    </row>
    <row r="1228" spans="1:2">
      <c r="A1228" s="14" t="s">
        <v>4410</v>
      </c>
      <c r="B1228" s="9">
        <v>7.3</v>
      </c>
    </row>
    <row r="1229" spans="1:2">
      <c r="A1229" s="14" t="s">
        <v>16652</v>
      </c>
      <c r="B1229" s="9">
        <v>4</v>
      </c>
    </row>
    <row r="1230" spans="1:2">
      <c r="A1230" s="14" t="s">
        <v>6025</v>
      </c>
      <c r="B1230" s="9">
        <v>6.85</v>
      </c>
    </row>
    <row r="1231" spans="1:2">
      <c r="A1231" s="14" t="s">
        <v>11556</v>
      </c>
      <c r="B1231" s="9">
        <v>5.3</v>
      </c>
    </row>
    <row r="1232" spans="1:2">
      <c r="A1232" s="14" t="s">
        <v>5543</v>
      </c>
      <c r="B1232" s="9">
        <v>7.1</v>
      </c>
    </row>
    <row r="1233" spans="1:2">
      <c r="A1233" s="14" t="s">
        <v>7794</v>
      </c>
      <c r="B1233" s="9">
        <v>6.2249999999999996</v>
      </c>
    </row>
    <row r="1234" spans="1:2">
      <c r="A1234" s="14" t="s">
        <v>13491</v>
      </c>
      <c r="B1234" s="9">
        <v>5.22</v>
      </c>
    </row>
    <row r="1235" spans="1:2">
      <c r="A1235" s="14" t="s">
        <v>67</v>
      </c>
      <c r="B1235" s="9">
        <v>7.6545454545454596</v>
      </c>
    </row>
    <row r="1236" spans="1:2">
      <c r="A1236" s="14" t="s">
        <v>9793</v>
      </c>
      <c r="B1236" s="9">
        <v>6.5</v>
      </c>
    </row>
    <row r="1237" spans="1:2">
      <c r="A1237" s="14" t="s">
        <v>5022</v>
      </c>
      <c r="B1237" s="9">
        <v>7.2</v>
      </c>
    </row>
    <row r="1238" spans="1:2">
      <c r="A1238" s="14" t="s">
        <v>5559</v>
      </c>
      <c r="B1238" s="9">
        <v>7.1</v>
      </c>
    </row>
    <row r="1239" spans="1:2">
      <c r="A1239" s="14" t="s">
        <v>13479</v>
      </c>
      <c r="B1239" s="9">
        <v>5.8</v>
      </c>
    </row>
    <row r="1240" spans="1:2">
      <c r="A1240" s="14" t="s">
        <v>6200</v>
      </c>
      <c r="B1240" s="9">
        <v>6.85</v>
      </c>
    </row>
    <row r="1241" spans="1:2">
      <c r="A1241" s="14" t="s">
        <v>16435</v>
      </c>
      <c r="B1241" s="9">
        <v>4.4000000000000004</v>
      </c>
    </row>
    <row r="1242" spans="1:2">
      <c r="A1242" s="14" t="s">
        <v>13740</v>
      </c>
      <c r="B1242" s="9">
        <v>5.7</v>
      </c>
    </row>
    <row r="1243" spans="1:2">
      <c r="A1243" s="14" t="s">
        <v>9213</v>
      </c>
      <c r="B1243" s="9">
        <v>6.6</v>
      </c>
    </row>
    <row r="1244" spans="1:2">
      <c r="A1244" s="14" t="s">
        <v>7743</v>
      </c>
      <c r="B1244" s="9">
        <v>6.8</v>
      </c>
    </row>
    <row r="1245" spans="1:2">
      <c r="A1245" s="14" t="s">
        <v>4074</v>
      </c>
      <c r="B1245" s="9">
        <v>7.3</v>
      </c>
    </row>
    <row r="1246" spans="1:2">
      <c r="A1246" s="14" t="s">
        <v>7359</v>
      </c>
      <c r="B1246" s="9">
        <v>6.1857142857142904</v>
      </c>
    </row>
    <row r="1247" spans="1:2">
      <c r="A1247" s="14" t="s">
        <v>5332</v>
      </c>
      <c r="B1247" s="9">
        <v>6.8</v>
      </c>
    </row>
    <row r="1248" spans="1:2">
      <c r="A1248" s="14" t="s">
        <v>7842</v>
      </c>
      <c r="B1248" s="9">
        <v>6.8</v>
      </c>
    </row>
    <row r="1249" spans="1:2">
      <c r="A1249" s="14" t="s">
        <v>11358</v>
      </c>
      <c r="B1249" s="9">
        <v>6.2</v>
      </c>
    </row>
    <row r="1250" spans="1:2">
      <c r="A1250" s="14" t="s">
        <v>816</v>
      </c>
      <c r="B1250" s="9">
        <v>7.7249999999999996</v>
      </c>
    </row>
    <row r="1251" spans="1:2">
      <c r="A1251" s="14" t="s">
        <v>3083</v>
      </c>
      <c r="B1251" s="9">
        <v>7.6</v>
      </c>
    </row>
    <row r="1252" spans="1:2">
      <c r="A1252" s="14" t="s">
        <v>3596</v>
      </c>
      <c r="B1252" s="9">
        <v>6.4749999999999996</v>
      </c>
    </row>
    <row r="1253" spans="1:2">
      <c r="A1253" s="14" t="s">
        <v>10150</v>
      </c>
      <c r="B1253" s="9">
        <v>6.4</v>
      </c>
    </row>
    <row r="1254" spans="1:2">
      <c r="A1254" s="14" t="s">
        <v>6920</v>
      </c>
      <c r="B1254" s="9">
        <v>6.9</v>
      </c>
    </row>
    <row r="1255" spans="1:2">
      <c r="A1255" s="14" t="s">
        <v>1735</v>
      </c>
      <c r="B1255" s="9">
        <v>7.2750000000000004</v>
      </c>
    </row>
    <row r="1256" spans="1:2">
      <c r="A1256" s="14" t="s">
        <v>16055</v>
      </c>
      <c r="B1256" s="9">
        <v>4.8</v>
      </c>
    </row>
    <row r="1257" spans="1:2">
      <c r="A1257" s="14" t="s">
        <v>10975</v>
      </c>
      <c r="B1257" s="9">
        <v>6.3</v>
      </c>
    </row>
    <row r="1258" spans="1:2">
      <c r="A1258" s="14" t="s">
        <v>1478</v>
      </c>
      <c r="B1258" s="9">
        <v>7.65</v>
      </c>
    </row>
    <row r="1259" spans="1:2">
      <c r="A1259" s="14" t="s">
        <v>2384</v>
      </c>
      <c r="B1259" s="9">
        <v>7.7</v>
      </c>
    </row>
    <row r="1260" spans="1:2">
      <c r="A1260" s="14" t="s">
        <v>3459</v>
      </c>
      <c r="B1260" s="9">
        <v>6.7666666666666702</v>
      </c>
    </row>
    <row r="1261" spans="1:2">
      <c r="A1261" s="14" t="s">
        <v>10539</v>
      </c>
      <c r="B1261" s="9">
        <v>6.35</v>
      </c>
    </row>
    <row r="1262" spans="1:2">
      <c r="A1262" s="14" t="s">
        <v>2155</v>
      </c>
      <c r="B1262" s="9">
        <v>7.6</v>
      </c>
    </row>
    <row r="1263" spans="1:2">
      <c r="A1263" s="14" t="s">
        <v>1484</v>
      </c>
      <c r="B1263" s="9">
        <v>6.85</v>
      </c>
    </row>
    <row r="1264" spans="1:2">
      <c r="A1264" s="14" t="s">
        <v>16860</v>
      </c>
      <c r="B1264" s="9">
        <v>3.3</v>
      </c>
    </row>
    <row r="1265" spans="1:2">
      <c r="A1265" s="14" t="s">
        <v>8674</v>
      </c>
      <c r="B1265" s="9">
        <v>6.7</v>
      </c>
    </row>
    <row r="1266" spans="1:2">
      <c r="A1266" s="14" t="s">
        <v>5885</v>
      </c>
      <c r="B1266" s="9">
        <v>7.1</v>
      </c>
    </row>
    <row r="1267" spans="1:2">
      <c r="A1267" s="14" t="s">
        <v>12182</v>
      </c>
      <c r="B1267" s="9">
        <v>4.0999999999999996</v>
      </c>
    </row>
    <row r="1268" spans="1:2">
      <c r="A1268" s="14" t="s">
        <v>13676</v>
      </c>
      <c r="B1268" s="9">
        <v>5.8</v>
      </c>
    </row>
    <row r="1269" spans="1:2">
      <c r="A1269" s="14" t="s">
        <v>96</v>
      </c>
      <c r="B1269" s="9">
        <v>8.1999999999999993</v>
      </c>
    </row>
    <row r="1270" spans="1:2">
      <c r="A1270" s="14" t="s">
        <v>7712</v>
      </c>
      <c r="B1270" s="9">
        <v>6.8</v>
      </c>
    </row>
    <row r="1271" spans="1:2">
      <c r="A1271" s="14" t="s">
        <v>11164</v>
      </c>
      <c r="B1271" s="9">
        <v>6.3</v>
      </c>
    </row>
    <row r="1272" spans="1:2">
      <c r="A1272" s="14" t="s">
        <v>15401</v>
      </c>
      <c r="B1272" s="9">
        <v>5.05</v>
      </c>
    </row>
    <row r="1273" spans="1:2">
      <c r="A1273" s="14" t="s">
        <v>14426</v>
      </c>
      <c r="B1273" s="9">
        <v>4.9166666666666696</v>
      </c>
    </row>
    <row r="1274" spans="1:2">
      <c r="A1274" s="14" t="s">
        <v>2059</v>
      </c>
      <c r="B1274" s="9">
        <v>7.8</v>
      </c>
    </row>
    <row r="1275" spans="1:2">
      <c r="A1275" s="14" t="s">
        <v>10653</v>
      </c>
      <c r="B1275" s="9">
        <v>6.4</v>
      </c>
    </row>
    <row r="1276" spans="1:2">
      <c r="A1276" s="14" t="s">
        <v>15058</v>
      </c>
      <c r="B1276" s="9">
        <v>5.3</v>
      </c>
    </row>
    <row r="1277" spans="1:2">
      <c r="A1277" s="14" t="s">
        <v>5159</v>
      </c>
      <c r="B1277" s="9">
        <v>6.95</v>
      </c>
    </row>
    <row r="1278" spans="1:2">
      <c r="A1278" s="14" t="s">
        <v>7817</v>
      </c>
      <c r="B1278" s="9">
        <v>6.8</v>
      </c>
    </row>
    <row r="1279" spans="1:2">
      <c r="A1279" s="14" t="s">
        <v>4885</v>
      </c>
      <c r="B1279" s="9">
        <v>6.9</v>
      </c>
    </row>
    <row r="1280" spans="1:2">
      <c r="A1280" s="14" t="s">
        <v>6246</v>
      </c>
      <c r="B1280" s="9">
        <v>6.75</v>
      </c>
    </row>
    <row r="1281" spans="1:2">
      <c r="A1281" s="14" t="s">
        <v>10573</v>
      </c>
      <c r="B1281" s="9">
        <v>6.4</v>
      </c>
    </row>
    <row r="1282" spans="1:2">
      <c r="A1282" s="14" t="s">
        <v>3909</v>
      </c>
      <c r="B1282" s="9">
        <v>7.4</v>
      </c>
    </row>
    <row r="1283" spans="1:2">
      <c r="A1283" s="14" t="s">
        <v>8633</v>
      </c>
      <c r="B1283" s="9">
        <v>6.7</v>
      </c>
    </row>
    <row r="1284" spans="1:2">
      <c r="A1284" s="14" t="s">
        <v>5971</v>
      </c>
      <c r="B1284" s="9">
        <v>7.1</v>
      </c>
    </row>
    <row r="1285" spans="1:2">
      <c r="A1285" s="14" t="s">
        <v>14801</v>
      </c>
      <c r="B1285" s="9">
        <v>5.2666666666666702</v>
      </c>
    </row>
    <row r="1286" spans="1:2">
      <c r="A1286" s="14" t="s">
        <v>5452</v>
      </c>
      <c r="B1286" s="9">
        <v>5.7466666666666697</v>
      </c>
    </row>
    <row r="1287" spans="1:2">
      <c r="A1287" s="14" t="s">
        <v>3720</v>
      </c>
      <c r="B1287" s="9">
        <v>7.15</v>
      </c>
    </row>
    <row r="1288" spans="1:2">
      <c r="A1288" s="14" t="s">
        <v>9789</v>
      </c>
      <c r="B1288" s="9">
        <v>6.5</v>
      </c>
    </row>
    <row r="1289" spans="1:2">
      <c r="A1289" s="14" t="s">
        <v>14388</v>
      </c>
      <c r="B1289" s="9">
        <v>5.6</v>
      </c>
    </row>
    <row r="1290" spans="1:2">
      <c r="A1290" s="14" t="s">
        <v>10026</v>
      </c>
      <c r="B1290" s="9">
        <v>6.5</v>
      </c>
    </row>
    <row r="1291" spans="1:2">
      <c r="A1291" s="14" t="s">
        <v>1678</v>
      </c>
      <c r="B1291" s="9">
        <v>7.8</v>
      </c>
    </row>
    <row r="1292" spans="1:2">
      <c r="A1292" s="14" t="s">
        <v>3274</v>
      </c>
      <c r="B1292" s="9">
        <v>7.43333333333333</v>
      </c>
    </row>
    <row r="1293" spans="1:2">
      <c r="A1293" s="14" t="s">
        <v>11524</v>
      </c>
      <c r="B1293" s="9">
        <v>4.7333333333333298</v>
      </c>
    </row>
    <row r="1294" spans="1:2">
      <c r="A1294" s="14" t="s">
        <v>1965</v>
      </c>
      <c r="B1294" s="9">
        <v>7.75</v>
      </c>
    </row>
    <row r="1295" spans="1:2">
      <c r="A1295" s="14" t="s">
        <v>4179</v>
      </c>
      <c r="B1295" s="9">
        <v>6.6333333333333302</v>
      </c>
    </row>
    <row r="1296" spans="1:2">
      <c r="A1296" s="14" t="s">
        <v>5314</v>
      </c>
      <c r="B1296" s="9">
        <v>7.2</v>
      </c>
    </row>
    <row r="1297" spans="1:2">
      <c r="A1297" s="14" t="s">
        <v>4890</v>
      </c>
      <c r="B1297" s="9">
        <v>6.9</v>
      </c>
    </row>
    <row r="1298" spans="1:2">
      <c r="A1298" s="14" t="s">
        <v>3752</v>
      </c>
      <c r="B1298" s="9">
        <v>7.25</v>
      </c>
    </row>
    <row r="1299" spans="1:2">
      <c r="A1299" s="14" t="s">
        <v>3305</v>
      </c>
      <c r="B1299" s="9">
        <v>6.65</v>
      </c>
    </row>
    <row r="1300" spans="1:2">
      <c r="A1300" s="14" t="s">
        <v>3483</v>
      </c>
      <c r="B1300" s="9">
        <v>7.3</v>
      </c>
    </row>
    <row r="1301" spans="1:2">
      <c r="A1301" s="14" t="s">
        <v>977</v>
      </c>
      <c r="B1301" s="9">
        <v>6.4</v>
      </c>
    </row>
    <row r="1302" spans="1:2">
      <c r="A1302" s="14" t="s">
        <v>5113</v>
      </c>
      <c r="B1302" s="9">
        <v>7.2</v>
      </c>
    </row>
    <row r="1303" spans="1:2">
      <c r="A1303" s="14" t="s">
        <v>3321</v>
      </c>
      <c r="B1303" s="9">
        <v>6.85</v>
      </c>
    </row>
    <row r="1304" spans="1:2">
      <c r="A1304" s="14" t="s">
        <v>2558</v>
      </c>
      <c r="B1304" s="9">
        <v>6.4666666666666703</v>
      </c>
    </row>
    <row r="1305" spans="1:2">
      <c r="A1305" s="14" t="s">
        <v>995</v>
      </c>
      <c r="B1305" s="9">
        <v>7.3272727272727298</v>
      </c>
    </row>
    <row r="1306" spans="1:2">
      <c r="A1306" s="14" t="s">
        <v>3439</v>
      </c>
      <c r="B1306" s="9">
        <v>6.5333333333333297</v>
      </c>
    </row>
    <row r="1307" spans="1:2">
      <c r="A1307" s="14" t="s">
        <v>391</v>
      </c>
      <c r="B1307" s="9">
        <v>8.4</v>
      </c>
    </row>
    <row r="1308" spans="1:2">
      <c r="A1308" s="14" t="s">
        <v>12730</v>
      </c>
      <c r="B1308" s="9">
        <v>6</v>
      </c>
    </row>
    <row r="1309" spans="1:2">
      <c r="A1309" s="14" t="s">
        <v>6845</v>
      </c>
      <c r="B1309" s="9">
        <v>6.85</v>
      </c>
    </row>
    <row r="1310" spans="1:2">
      <c r="A1310" s="14" t="s">
        <v>4966</v>
      </c>
      <c r="B1310" s="9">
        <v>7.2</v>
      </c>
    </row>
    <row r="1311" spans="1:2">
      <c r="A1311" s="14" t="s">
        <v>13966</v>
      </c>
      <c r="B1311" s="9">
        <v>5.7</v>
      </c>
    </row>
    <row r="1312" spans="1:2">
      <c r="A1312" s="14" t="s">
        <v>16977</v>
      </c>
      <c r="B1312" s="9">
        <v>2.7</v>
      </c>
    </row>
    <row r="1313" spans="1:2">
      <c r="A1313" s="14" t="s">
        <v>4562</v>
      </c>
      <c r="B1313" s="9">
        <v>6.4</v>
      </c>
    </row>
    <row r="1314" spans="1:2">
      <c r="A1314" s="14" t="s">
        <v>15138</v>
      </c>
      <c r="B1314" s="9">
        <v>5.3</v>
      </c>
    </row>
    <row r="1315" spans="1:2">
      <c r="A1315" s="14" t="s">
        <v>16610</v>
      </c>
      <c r="B1315" s="9">
        <v>4.0999999999999996</v>
      </c>
    </row>
    <row r="1316" spans="1:2">
      <c r="A1316" s="14" t="s">
        <v>2580</v>
      </c>
      <c r="B1316" s="9">
        <v>7.7</v>
      </c>
    </row>
    <row r="1317" spans="1:2">
      <c r="A1317" s="14" t="s">
        <v>10481</v>
      </c>
      <c r="B1317" s="9">
        <v>6.4</v>
      </c>
    </row>
    <row r="1318" spans="1:2">
      <c r="A1318" s="14" t="s">
        <v>255</v>
      </c>
      <c r="B1318" s="9">
        <v>7.0705882352941201</v>
      </c>
    </row>
    <row r="1319" spans="1:2">
      <c r="A1319" s="14" t="s">
        <v>14849</v>
      </c>
      <c r="B1319" s="9">
        <v>5.4</v>
      </c>
    </row>
    <row r="1320" spans="1:2">
      <c r="A1320" s="14" t="s">
        <v>13214</v>
      </c>
      <c r="B1320" s="9">
        <v>5.9</v>
      </c>
    </row>
    <row r="1321" spans="1:2">
      <c r="A1321" s="14" t="s">
        <v>2080</v>
      </c>
      <c r="B1321" s="9">
        <v>7.8</v>
      </c>
    </row>
    <row r="1322" spans="1:2">
      <c r="A1322" s="14" t="s">
        <v>6140</v>
      </c>
      <c r="B1322" s="9">
        <v>6.05</v>
      </c>
    </row>
    <row r="1323" spans="1:2">
      <c r="A1323" s="14" t="s">
        <v>7952</v>
      </c>
      <c r="B1323" s="9">
        <v>5.69</v>
      </c>
    </row>
    <row r="1324" spans="1:2">
      <c r="A1324" s="14" t="s">
        <v>16352</v>
      </c>
      <c r="B1324" s="9">
        <v>4.5</v>
      </c>
    </row>
    <row r="1325" spans="1:2">
      <c r="A1325" s="14" t="s">
        <v>9403</v>
      </c>
      <c r="B1325" s="9">
        <v>6.05</v>
      </c>
    </row>
    <row r="1326" spans="1:2">
      <c r="A1326" s="14" t="s">
        <v>4126</v>
      </c>
      <c r="B1326" s="9">
        <v>6.6</v>
      </c>
    </row>
    <row r="1327" spans="1:2">
      <c r="A1327" s="14" t="s">
        <v>7913</v>
      </c>
      <c r="B1327" s="9">
        <v>6.8</v>
      </c>
    </row>
    <row r="1328" spans="1:2">
      <c r="A1328" s="14" t="s">
        <v>6718</v>
      </c>
      <c r="B1328" s="9">
        <v>5.94</v>
      </c>
    </row>
    <row r="1329" spans="1:2">
      <c r="A1329" s="14" t="s">
        <v>16241</v>
      </c>
      <c r="B1329" s="9">
        <v>4.5999999999999996</v>
      </c>
    </row>
    <row r="1330" spans="1:2">
      <c r="A1330" s="14" t="s">
        <v>913</v>
      </c>
      <c r="B1330" s="9">
        <v>7.0181818181818203</v>
      </c>
    </row>
    <row r="1331" spans="1:2">
      <c r="A1331" s="14" t="s">
        <v>12216</v>
      </c>
      <c r="B1331" s="9">
        <v>6.1</v>
      </c>
    </row>
    <row r="1332" spans="1:2">
      <c r="A1332" s="14" t="s">
        <v>7155</v>
      </c>
      <c r="B1332" s="9">
        <v>5.7249999999999996</v>
      </c>
    </row>
    <row r="1333" spans="1:2">
      <c r="A1333" s="14" t="s">
        <v>15686</v>
      </c>
      <c r="B1333" s="9">
        <v>5.0999999999999996</v>
      </c>
    </row>
    <row r="1334" spans="1:2">
      <c r="A1334" s="14" t="s">
        <v>4389</v>
      </c>
      <c r="B1334" s="9">
        <v>6.8</v>
      </c>
    </row>
    <row r="1335" spans="1:2">
      <c r="A1335" s="14" t="s">
        <v>9664</v>
      </c>
      <c r="B1335" s="9">
        <v>6.5</v>
      </c>
    </row>
    <row r="1336" spans="1:2">
      <c r="A1336" s="14" t="s">
        <v>13191</v>
      </c>
      <c r="B1336" s="9">
        <v>5.9</v>
      </c>
    </row>
    <row r="1337" spans="1:2">
      <c r="A1337" s="14" t="s">
        <v>16083</v>
      </c>
      <c r="B1337" s="9">
        <v>4.7</v>
      </c>
    </row>
    <row r="1338" spans="1:2">
      <c r="A1338" s="14" t="s">
        <v>9986</v>
      </c>
      <c r="B1338" s="9">
        <v>6.5</v>
      </c>
    </row>
    <row r="1339" spans="1:2">
      <c r="A1339" s="14" t="s">
        <v>51</v>
      </c>
      <c r="B1339" s="9">
        <v>7.2</v>
      </c>
    </row>
    <row r="1340" spans="1:2">
      <c r="A1340" s="14" t="s">
        <v>7847</v>
      </c>
      <c r="B1340" s="9">
        <v>6.8</v>
      </c>
    </row>
    <row r="1341" spans="1:2">
      <c r="A1341" s="14" t="s">
        <v>14607</v>
      </c>
      <c r="B1341" s="9">
        <v>5.15</v>
      </c>
    </row>
    <row r="1342" spans="1:2">
      <c r="A1342" s="14" t="s">
        <v>13613</v>
      </c>
      <c r="B1342" s="9">
        <v>4.4000000000000004</v>
      </c>
    </row>
    <row r="1343" spans="1:2">
      <c r="A1343" s="14" t="s">
        <v>11188</v>
      </c>
      <c r="B1343" s="9">
        <v>6.3</v>
      </c>
    </row>
    <row r="1344" spans="1:2">
      <c r="A1344" s="14" t="s">
        <v>7457</v>
      </c>
      <c r="B1344" s="9">
        <v>6</v>
      </c>
    </row>
    <row r="1345" spans="1:2">
      <c r="A1345" s="14" t="s">
        <v>16839</v>
      </c>
      <c r="B1345" s="9">
        <v>3.5</v>
      </c>
    </row>
    <row r="1346" spans="1:2">
      <c r="A1346" s="14" t="s">
        <v>10599</v>
      </c>
      <c r="B1346" s="9">
        <v>6.4</v>
      </c>
    </row>
    <row r="1347" spans="1:2">
      <c r="A1347" s="14" t="s">
        <v>1997</v>
      </c>
      <c r="B1347" s="9">
        <v>6.84</v>
      </c>
    </row>
    <row r="1348" spans="1:2">
      <c r="A1348" s="14" t="s">
        <v>2688</v>
      </c>
      <c r="B1348" s="9">
        <v>5.6923076923076898</v>
      </c>
    </row>
    <row r="1349" spans="1:2">
      <c r="A1349" s="14" t="s">
        <v>5482</v>
      </c>
      <c r="B1349" s="9">
        <v>6.35</v>
      </c>
    </row>
    <row r="1350" spans="1:2">
      <c r="A1350" s="14" t="s">
        <v>1990</v>
      </c>
      <c r="B1350" s="9">
        <v>7.8</v>
      </c>
    </row>
    <row r="1351" spans="1:2">
      <c r="A1351" s="14" t="s">
        <v>6061</v>
      </c>
      <c r="B1351" s="9">
        <v>7</v>
      </c>
    </row>
    <row r="1352" spans="1:2">
      <c r="A1352" s="14" t="s">
        <v>4953</v>
      </c>
      <c r="B1352" s="9">
        <v>7.2</v>
      </c>
    </row>
    <row r="1353" spans="1:2">
      <c r="A1353" s="14" t="s">
        <v>6678</v>
      </c>
      <c r="B1353" s="9">
        <v>7</v>
      </c>
    </row>
    <row r="1354" spans="1:2">
      <c r="A1354" s="14" t="s">
        <v>1290</v>
      </c>
      <c r="B1354" s="9">
        <v>7.2</v>
      </c>
    </row>
    <row r="1355" spans="1:2">
      <c r="A1355" s="14" t="s">
        <v>136</v>
      </c>
      <c r="B1355" s="9">
        <v>7.3076923076923102</v>
      </c>
    </row>
    <row r="1356" spans="1:2">
      <c r="A1356" s="14" t="s">
        <v>13564</v>
      </c>
      <c r="B1356" s="9">
        <v>5.8</v>
      </c>
    </row>
    <row r="1357" spans="1:2">
      <c r="A1357" s="14" t="s">
        <v>6503</v>
      </c>
      <c r="B1357" s="9">
        <v>6.6</v>
      </c>
    </row>
    <row r="1358" spans="1:2">
      <c r="A1358" s="14" t="s">
        <v>11638</v>
      </c>
      <c r="B1358" s="9">
        <v>6.2</v>
      </c>
    </row>
    <row r="1359" spans="1:2">
      <c r="A1359" s="14" t="s">
        <v>6633</v>
      </c>
      <c r="B1359" s="9">
        <v>7</v>
      </c>
    </row>
    <row r="1360" spans="1:2">
      <c r="A1360" s="14" t="s">
        <v>5145</v>
      </c>
      <c r="B1360" s="9">
        <v>6.95</v>
      </c>
    </row>
    <row r="1361" spans="1:2">
      <c r="A1361" s="14" t="s">
        <v>278</v>
      </c>
      <c r="B1361" s="9">
        <v>7.35</v>
      </c>
    </row>
    <row r="1362" spans="1:2">
      <c r="A1362" s="14" t="s">
        <v>8595</v>
      </c>
      <c r="B1362" s="9">
        <v>6.6</v>
      </c>
    </row>
    <row r="1363" spans="1:2">
      <c r="A1363" s="14" t="s">
        <v>16985</v>
      </c>
      <c r="B1363" s="9">
        <v>2.4</v>
      </c>
    </row>
    <row r="1364" spans="1:2">
      <c r="A1364" s="14" t="s">
        <v>1495</v>
      </c>
      <c r="B1364" s="9">
        <v>6.7714285714285696</v>
      </c>
    </row>
    <row r="1365" spans="1:2">
      <c r="A1365" s="14" t="s">
        <v>7084</v>
      </c>
      <c r="B1365" s="9">
        <v>5.2666666666666702</v>
      </c>
    </row>
    <row r="1366" spans="1:2">
      <c r="A1366" s="14" t="s">
        <v>6195</v>
      </c>
      <c r="B1366" s="9">
        <v>6.6666666666666696</v>
      </c>
    </row>
    <row r="1367" spans="1:2">
      <c r="A1367" s="14" t="s">
        <v>5705</v>
      </c>
      <c r="B1367" s="9">
        <v>6.5</v>
      </c>
    </row>
    <row r="1368" spans="1:2">
      <c r="A1368" s="14" t="s">
        <v>5377</v>
      </c>
      <c r="B1368" s="9">
        <v>6.1875</v>
      </c>
    </row>
    <row r="1369" spans="1:2">
      <c r="A1369" s="14" t="s">
        <v>12972</v>
      </c>
      <c r="B1369" s="9">
        <v>5.5</v>
      </c>
    </row>
    <row r="1370" spans="1:2">
      <c r="A1370" s="14" t="s">
        <v>294</v>
      </c>
      <c r="B1370" s="9">
        <v>7.3250000000000002</v>
      </c>
    </row>
    <row r="1371" spans="1:2">
      <c r="A1371" s="14" t="s">
        <v>1153</v>
      </c>
      <c r="B1371" s="9">
        <v>7.4</v>
      </c>
    </row>
    <row r="1372" spans="1:2">
      <c r="A1372" s="14" t="s">
        <v>336</v>
      </c>
      <c r="B1372" s="9">
        <v>8.5</v>
      </c>
    </row>
    <row r="1373" spans="1:2">
      <c r="A1373" s="14" t="s">
        <v>630</v>
      </c>
      <c r="B1373" s="9">
        <v>6.9307692307692301</v>
      </c>
    </row>
    <row r="1374" spans="1:2">
      <c r="A1374" s="14" t="s">
        <v>2280</v>
      </c>
      <c r="B1374" s="9">
        <v>7</v>
      </c>
    </row>
    <row r="1375" spans="1:2">
      <c r="A1375" s="14" t="s">
        <v>9137</v>
      </c>
      <c r="B1375" s="9">
        <v>5.9</v>
      </c>
    </row>
    <row r="1376" spans="1:2">
      <c r="A1376" s="14" t="s">
        <v>5807</v>
      </c>
      <c r="B1376" s="9">
        <v>5.5</v>
      </c>
    </row>
    <row r="1377" spans="1:2">
      <c r="A1377" s="14" t="s">
        <v>10962</v>
      </c>
      <c r="B1377" s="9">
        <v>5.5</v>
      </c>
    </row>
    <row r="1378" spans="1:2">
      <c r="A1378" s="14" t="s">
        <v>10983</v>
      </c>
      <c r="B1378" s="9">
        <v>6.3</v>
      </c>
    </row>
    <row r="1379" spans="1:2">
      <c r="A1379" s="14" t="s">
        <v>9853</v>
      </c>
      <c r="B1379" s="9">
        <v>6.5</v>
      </c>
    </row>
    <row r="1380" spans="1:2">
      <c r="A1380" s="14" t="s">
        <v>14641</v>
      </c>
      <c r="B1380" s="9">
        <v>5.5</v>
      </c>
    </row>
    <row r="1381" spans="1:2">
      <c r="A1381" s="14" t="s">
        <v>2292</v>
      </c>
      <c r="B1381" s="9">
        <v>6.8333333333333304</v>
      </c>
    </row>
    <row r="1382" spans="1:2">
      <c r="A1382" s="14" t="s">
        <v>16066</v>
      </c>
      <c r="B1382" s="9">
        <v>4.8</v>
      </c>
    </row>
    <row r="1383" spans="1:2">
      <c r="A1383" s="14" t="s">
        <v>11808</v>
      </c>
      <c r="B1383" s="9">
        <v>6.1</v>
      </c>
    </row>
    <row r="1384" spans="1:2">
      <c r="A1384" s="14" t="s">
        <v>11464</v>
      </c>
      <c r="B1384" s="9">
        <v>6.2</v>
      </c>
    </row>
    <row r="1385" spans="1:2">
      <c r="A1385" s="14" t="s">
        <v>2629</v>
      </c>
      <c r="B1385" s="9">
        <v>6.5333333333333297</v>
      </c>
    </row>
    <row r="1386" spans="1:2">
      <c r="A1386" s="14" t="s">
        <v>11776</v>
      </c>
      <c r="B1386" s="9">
        <v>6.2</v>
      </c>
    </row>
    <row r="1387" spans="1:2">
      <c r="A1387" s="14" t="s">
        <v>5657</v>
      </c>
      <c r="B1387" s="9">
        <v>7.1</v>
      </c>
    </row>
    <row r="1388" spans="1:2">
      <c r="A1388" s="14" t="s">
        <v>5032</v>
      </c>
      <c r="B1388" s="9">
        <v>6.5</v>
      </c>
    </row>
    <row r="1389" spans="1:2">
      <c r="A1389" s="14" t="s">
        <v>12261</v>
      </c>
      <c r="B1389" s="9">
        <v>6.1</v>
      </c>
    </row>
    <row r="1390" spans="1:2">
      <c r="A1390" s="14" t="s">
        <v>12166</v>
      </c>
      <c r="B1390" s="9">
        <v>6.1</v>
      </c>
    </row>
    <row r="1391" spans="1:2">
      <c r="A1391" s="14" t="s">
        <v>2232</v>
      </c>
      <c r="B1391" s="9">
        <v>7.6</v>
      </c>
    </row>
    <row r="1392" spans="1:2">
      <c r="A1392" s="14" t="s">
        <v>5345</v>
      </c>
      <c r="B1392" s="9">
        <v>7.2</v>
      </c>
    </row>
    <row r="1393" spans="1:2">
      <c r="A1393" s="14" t="s">
        <v>11655</v>
      </c>
      <c r="B1393" s="9">
        <v>5.95</v>
      </c>
    </row>
    <row r="1394" spans="1:2">
      <c r="A1394" s="14" t="s">
        <v>1706</v>
      </c>
      <c r="B1394" s="9">
        <v>5.4</v>
      </c>
    </row>
    <row r="1395" spans="1:2">
      <c r="A1395" s="14" t="s">
        <v>16134</v>
      </c>
      <c r="B1395" s="9">
        <v>4.7</v>
      </c>
    </row>
    <row r="1396" spans="1:2">
      <c r="A1396" s="14" t="s">
        <v>13934</v>
      </c>
      <c r="B1396" s="9">
        <v>5.7</v>
      </c>
    </row>
    <row r="1397" spans="1:2">
      <c r="A1397" s="14" t="s">
        <v>7246</v>
      </c>
      <c r="B1397" s="9">
        <v>6.9</v>
      </c>
    </row>
    <row r="1398" spans="1:2">
      <c r="A1398" s="14" t="s">
        <v>7853</v>
      </c>
      <c r="B1398" s="9">
        <v>6.8</v>
      </c>
    </row>
    <row r="1399" spans="1:2">
      <c r="A1399" s="14" t="s">
        <v>11917</v>
      </c>
      <c r="B1399" s="9">
        <v>6.1</v>
      </c>
    </row>
    <row r="1400" spans="1:2">
      <c r="A1400" s="14" t="s">
        <v>16153</v>
      </c>
      <c r="B1400" s="9">
        <v>4.7</v>
      </c>
    </row>
    <row r="1401" spans="1:2">
      <c r="A1401" s="14" t="s">
        <v>412</v>
      </c>
      <c r="B1401" s="9">
        <v>7.5</v>
      </c>
    </row>
    <row r="1402" spans="1:2">
      <c r="A1402" s="14" t="s">
        <v>14303</v>
      </c>
      <c r="B1402" s="9">
        <v>5.6</v>
      </c>
    </row>
    <row r="1403" spans="1:2">
      <c r="A1403" s="14" t="s">
        <v>7836</v>
      </c>
      <c r="B1403" s="9">
        <v>6.8</v>
      </c>
    </row>
    <row r="1404" spans="1:2">
      <c r="A1404" s="14" t="s">
        <v>2027</v>
      </c>
      <c r="B1404" s="9">
        <v>6.85</v>
      </c>
    </row>
    <row r="1405" spans="1:2">
      <c r="A1405" s="14" t="s">
        <v>16565</v>
      </c>
      <c r="B1405" s="9">
        <v>4.0999999999999996</v>
      </c>
    </row>
    <row r="1406" spans="1:2">
      <c r="A1406" s="14" t="s">
        <v>14279</v>
      </c>
      <c r="B1406" s="9">
        <v>5.45</v>
      </c>
    </row>
    <row r="1407" spans="1:2">
      <c r="A1407" s="14" t="s">
        <v>16221</v>
      </c>
      <c r="B1407" s="9">
        <v>4.5999999999999996</v>
      </c>
    </row>
    <row r="1408" spans="1:2">
      <c r="A1408" s="14" t="s">
        <v>5417</v>
      </c>
      <c r="B1408" s="9">
        <v>7.1</v>
      </c>
    </row>
    <row r="1409" spans="1:2">
      <c r="A1409" s="14" t="s">
        <v>6957</v>
      </c>
      <c r="B1409" s="9">
        <v>6.9</v>
      </c>
    </row>
    <row r="1410" spans="1:2">
      <c r="A1410" s="14" t="s">
        <v>13929</v>
      </c>
      <c r="B1410" s="9">
        <v>5.7</v>
      </c>
    </row>
    <row r="1411" spans="1:2">
      <c r="A1411" s="14" t="s">
        <v>4538</v>
      </c>
      <c r="B1411" s="9">
        <v>7.0333333333333297</v>
      </c>
    </row>
    <row r="1412" spans="1:2">
      <c r="A1412" s="14" t="s">
        <v>7860</v>
      </c>
      <c r="B1412" s="9">
        <v>6.14</v>
      </c>
    </row>
    <row r="1413" spans="1:2">
      <c r="A1413" s="14" t="s">
        <v>9670</v>
      </c>
      <c r="B1413" s="9">
        <v>6.5</v>
      </c>
    </row>
    <row r="1414" spans="1:2">
      <c r="A1414" s="14" t="s">
        <v>2456</v>
      </c>
      <c r="B1414" s="9">
        <v>6.84</v>
      </c>
    </row>
    <row r="1415" spans="1:2">
      <c r="A1415" s="14" t="s">
        <v>14323</v>
      </c>
      <c r="B1415" s="9">
        <v>5.6</v>
      </c>
    </row>
    <row r="1416" spans="1:2">
      <c r="A1416" s="14" t="s">
        <v>16697</v>
      </c>
      <c r="B1416" s="9">
        <v>3.9</v>
      </c>
    </row>
    <row r="1417" spans="1:2">
      <c r="A1417" s="14" t="s">
        <v>9630</v>
      </c>
      <c r="B1417" s="9">
        <v>6.5</v>
      </c>
    </row>
    <row r="1418" spans="1:2">
      <c r="A1418" s="14" t="s">
        <v>13733</v>
      </c>
      <c r="B1418" s="9">
        <v>5.45</v>
      </c>
    </row>
    <row r="1419" spans="1:2">
      <c r="A1419" s="14" t="s">
        <v>9483</v>
      </c>
      <c r="B1419" s="9">
        <v>6.5</v>
      </c>
    </row>
    <row r="1420" spans="1:2">
      <c r="A1420" s="14" t="s">
        <v>9360</v>
      </c>
      <c r="B1420" s="9">
        <v>6.6</v>
      </c>
    </row>
    <row r="1421" spans="1:2">
      <c r="A1421" s="14" t="s">
        <v>9753</v>
      </c>
      <c r="B1421" s="9">
        <v>6.125</v>
      </c>
    </row>
    <row r="1422" spans="1:2">
      <c r="A1422" s="14" t="s">
        <v>5720</v>
      </c>
      <c r="B1422" s="9">
        <v>6.5</v>
      </c>
    </row>
    <row r="1423" spans="1:2">
      <c r="A1423" s="14" t="s">
        <v>681</v>
      </c>
      <c r="B1423" s="9">
        <v>7.5</v>
      </c>
    </row>
    <row r="1424" spans="1:2">
      <c r="A1424" s="14" t="s">
        <v>4398</v>
      </c>
      <c r="B1424" s="9">
        <v>6.2666666666666702</v>
      </c>
    </row>
    <row r="1425" spans="1:2">
      <c r="A1425" s="14" t="s">
        <v>103</v>
      </c>
      <c r="B1425" s="9">
        <v>8.43333333333333</v>
      </c>
    </row>
    <row r="1426" spans="1:2">
      <c r="A1426" s="14" t="s">
        <v>6863</v>
      </c>
      <c r="B1426" s="9">
        <v>6.06666666666667</v>
      </c>
    </row>
    <row r="1427" spans="1:2">
      <c r="A1427" s="14" t="s">
        <v>6115</v>
      </c>
      <c r="B1427" s="9">
        <v>6.5</v>
      </c>
    </row>
    <row r="1428" spans="1:2">
      <c r="A1428" s="14" t="s">
        <v>8558</v>
      </c>
      <c r="B1428" s="9">
        <v>6.43333333333333</v>
      </c>
    </row>
    <row r="1429" spans="1:2">
      <c r="A1429" s="14" t="s">
        <v>5587</v>
      </c>
      <c r="B1429" s="9">
        <v>7.1</v>
      </c>
    </row>
    <row r="1430" spans="1:2">
      <c r="A1430" s="14" t="s">
        <v>1891</v>
      </c>
      <c r="B1430" s="9">
        <v>7.4</v>
      </c>
    </row>
    <row r="1431" spans="1:2">
      <c r="A1431" s="14" t="s">
        <v>6690</v>
      </c>
      <c r="B1431" s="9">
        <v>7</v>
      </c>
    </row>
    <row r="1432" spans="1:2">
      <c r="A1432" s="14" t="s">
        <v>2511</v>
      </c>
      <c r="B1432" s="9">
        <v>7.7</v>
      </c>
    </row>
    <row r="1433" spans="1:2">
      <c r="A1433" s="14" t="s">
        <v>13204</v>
      </c>
      <c r="B1433" s="9">
        <v>5.9</v>
      </c>
    </row>
    <row r="1434" spans="1:2">
      <c r="A1434" s="14" t="s">
        <v>8279</v>
      </c>
      <c r="B1434" s="9">
        <v>6.7</v>
      </c>
    </row>
    <row r="1435" spans="1:2">
      <c r="A1435" s="14" t="s">
        <v>5381</v>
      </c>
      <c r="B1435" s="9">
        <v>6.0909090909090899</v>
      </c>
    </row>
    <row r="1436" spans="1:2">
      <c r="A1436" s="14" t="s">
        <v>3298</v>
      </c>
      <c r="B1436" s="9">
        <v>6.9666666666666703</v>
      </c>
    </row>
    <row r="1437" spans="1:2">
      <c r="A1437" s="14" t="s">
        <v>8552</v>
      </c>
      <c r="B1437" s="9">
        <v>6.1</v>
      </c>
    </row>
    <row r="1438" spans="1:2">
      <c r="A1438" s="14" t="s">
        <v>4026</v>
      </c>
      <c r="B1438" s="9">
        <v>7.4</v>
      </c>
    </row>
    <row r="1439" spans="1:2">
      <c r="A1439" s="14" t="s">
        <v>16790</v>
      </c>
      <c r="B1439" s="9">
        <v>3.6</v>
      </c>
    </row>
    <row r="1440" spans="1:2">
      <c r="A1440" s="14" t="s">
        <v>1911</v>
      </c>
      <c r="B1440" s="9">
        <v>6.5250000000000004</v>
      </c>
    </row>
    <row r="1441" spans="1:2">
      <c r="A1441" s="14" t="s">
        <v>4491</v>
      </c>
      <c r="B1441" s="9">
        <v>7.15</v>
      </c>
    </row>
    <row r="1442" spans="1:2">
      <c r="A1442" s="14" t="s">
        <v>12805</v>
      </c>
      <c r="B1442" s="9">
        <v>5.65</v>
      </c>
    </row>
    <row r="1443" spans="1:2">
      <c r="A1443" s="14" t="s">
        <v>7350</v>
      </c>
      <c r="B1443" s="9">
        <v>6.0857142857142899</v>
      </c>
    </row>
    <row r="1444" spans="1:2">
      <c r="A1444" s="14" t="s">
        <v>7608</v>
      </c>
      <c r="B1444" s="9">
        <v>5.625</v>
      </c>
    </row>
    <row r="1445" spans="1:2">
      <c r="A1445" s="14" t="s">
        <v>10870</v>
      </c>
      <c r="B1445" s="9">
        <v>6.3</v>
      </c>
    </row>
    <row r="1446" spans="1:2">
      <c r="A1446" s="14" t="s">
        <v>2015</v>
      </c>
      <c r="B1446" s="9">
        <v>6.9249999999999998</v>
      </c>
    </row>
    <row r="1447" spans="1:2">
      <c r="A1447" s="14" t="s">
        <v>5865</v>
      </c>
      <c r="B1447" s="9">
        <v>7.1</v>
      </c>
    </row>
    <row r="1448" spans="1:2">
      <c r="A1448" s="14" t="s">
        <v>1166</v>
      </c>
      <c r="B1448" s="9">
        <v>7.5750000000000002</v>
      </c>
    </row>
    <row r="1449" spans="1:2">
      <c r="A1449" s="14" t="s">
        <v>1609</v>
      </c>
      <c r="B1449" s="9">
        <v>6.7333333333333298</v>
      </c>
    </row>
    <row r="1450" spans="1:2">
      <c r="A1450" s="14" t="s">
        <v>1553</v>
      </c>
      <c r="B1450" s="9">
        <v>7.9</v>
      </c>
    </row>
    <row r="1451" spans="1:2">
      <c r="A1451" s="14" t="s">
        <v>2946</v>
      </c>
      <c r="B1451" s="9">
        <v>7.6</v>
      </c>
    </row>
    <row r="1452" spans="1:2">
      <c r="A1452" s="14" t="s">
        <v>558</v>
      </c>
      <c r="B1452" s="9">
        <v>7.8</v>
      </c>
    </row>
    <row r="1453" spans="1:2">
      <c r="A1453" s="14" t="s">
        <v>8528</v>
      </c>
      <c r="B1453" s="9">
        <v>6.7</v>
      </c>
    </row>
    <row r="1454" spans="1:2">
      <c r="A1454" s="14" t="s">
        <v>11174</v>
      </c>
      <c r="B1454" s="9">
        <v>5.6333333333333302</v>
      </c>
    </row>
    <row r="1455" spans="1:2">
      <c r="A1455" s="14" t="s">
        <v>9314</v>
      </c>
      <c r="B1455" s="9">
        <v>6.6</v>
      </c>
    </row>
    <row r="1456" spans="1:2">
      <c r="A1456" s="14" t="s">
        <v>15482</v>
      </c>
      <c r="B1456" s="9">
        <v>5.0999999999999996</v>
      </c>
    </row>
    <row r="1457" spans="1:2">
      <c r="A1457" s="14" t="s">
        <v>15921</v>
      </c>
      <c r="B1457" s="9">
        <v>4.9000000000000004</v>
      </c>
    </row>
    <row r="1458" spans="1:2">
      <c r="A1458" s="14" t="s">
        <v>16691</v>
      </c>
      <c r="B1458" s="9">
        <v>3.9</v>
      </c>
    </row>
    <row r="1459" spans="1:2">
      <c r="A1459" s="14" t="s">
        <v>1225</v>
      </c>
      <c r="B1459" s="9">
        <v>8</v>
      </c>
    </row>
    <row r="1460" spans="1:2">
      <c r="A1460" s="14" t="s">
        <v>1881</v>
      </c>
      <c r="B1460" s="9">
        <v>7.55</v>
      </c>
    </row>
    <row r="1461" spans="1:2">
      <c r="A1461" s="14" t="s">
        <v>2461</v>
      </c>
      <c r="B1461" s="9">
        <v>7.45</v>
      </c>
    </row>
    <row r="1462" spans="1:2">
      <c r="A1462" s="14" t="s">
        <v>2286</v>
      </c>
      <c r="B1462" s="9">
        <v>7.0875000000000004</v>
      </c>
    </row>
    <row r="1463" spans="1:2">
      <c r="A1463" s="14" t="s">
        <v>6178</v>
      </c>
      <c r="B1463" s="9">
        <v>6.3</v>
      </c>
    </row>
    <row r="1464" spans="1:2">
      <c r="A1464" s="14" t="s">
        <v>4285</v>
      </c>
      <c r="B1464" s="9">
        <v>6.1285714285714299</v>
      </c>
    </row>
    <row r="1465" spans="1:2">
      <c r="A1465" s="14" t="s">
        <v>6255</v>
      </c>
      <c r="B1465" s="9">
        <v>7</v>
      </c>
    </row>
    <row r="1466" spans="1:2">
      <c r="A1466" s="14" t="s">
        <v>7387</v>
      </c>
      <c r="B1466" s="9">
        <v>5.78</v>
      </c>
    </row>
    <row r="1467" spans="1:2">
      <c r="A1467" s="14" t="s">
        <v>4301</v>
      </c>
      <c r="B1467" s="9">
        <v>7.3</v>
      </c>
    </row>
    <row r="1468" spans="1:2">
      <c r="A1468" s="14" t="s">
        <v>13653</v>
      </c>
      <c r="B1468" s="9">
        <v>5</v>
      </c>
    </row>
    <row r="1469" spans="1:2">
      <c r="A1469" s="14" t="s">
        <v>12726</v>
      </c>
      <c r="B1469" s="9">
        <v>6</v>
      </c>
    </row>
    <row r="1470" spans="1:2">
      <c r="A1470" s="14" t="s">
        <v>5526</v>
      </c>
      <c r="B1470" s="9">
        <v>6.45</v>
      </c>
    </row>
    <row r="1471" spans="1:2">
      <c r="A1471" s="14" t="s">
        <v>10712</v>
      </c>
      <c r="B1471" s="9">
        <v>6.0750000000000002</v>
      </c>
    </row>
    <row r="1472" spans="1:2">
      <c r="A1472" s="14" t="s">
        <v>9259</v>
      </c>
      <c r="B1472" s="9">
        <v>6.6</v>
      </c>
    </row>
    <row r="1473" spans="1:2">
      <c r="A1473" s="14" t="s">
        <v>10213</v>
      </c>
      <c r="B1473" s="9">
        <v>6.4</v>
      </c>
    </row>
    <row r="1474" spans="1:2">
      <c r="A1474" s="14" t="s">
        <v>15094</v>
      </c>
      <c r="B1474" s="9">
        <v>5.3</v>
      </c>
    </row>
    <row r="1475" spans="1:2">
      <c r="A1475" s="14" t="s">
        <v>14572</v>
      </c>
      <c r="B1475" s="9">
        <v>5.5</v>
      </c>
    </row>
    <row r="1476" spans="1:2">
      <c r="A1476" s="14" t="s">
        <v>10968</v>
      </c>
      <c r="B1476" s="9">
        <v>6.3</v>
      </c>
    </row>
    <row r="1477" spans="1:2">
      <c r="A1477" s="14" t="s">
        <v>3259</v>
      </c>
      <c r="B1477" s="9">
        <v>7.5</v>
      </c>
    </row>
    <row r="1478" spans="1:2">
      <c r="A1478" s="14" t="s">
        <v>449</v>
      </c>
      <c r="B1478" s="9">
        <v>6.9</v>
      </c>
    </row>
    <row r="1479" spans="1:2">
      <c r="A1479" s="14" t="s">
        <v>12234</v>
      </c>
      <c r="B1479" s="9">
        <v>5.35</v>
      </c>
    </row>
    <row r="1480" spans="1:2">
      <c r="A1480" s="14" t="s">
        <v>11178</v>
      </c>
      <c r="B1480" s="9">
        <v>6.3</v>
      </c>
    </row>
    <row r="1481" spans="1:2">
      <c r="A1481" s="14" t="s">
        <v>16960</v>
      </c>
      <c r="B1481" s="9">
        <v>2.8</v>
      </c>
    </row>
    <row r="1482" spans="1:2">
      <c r="A1482" s="14" t="s">
        <v>11265</v>
      </c>
      <c r="B1482" s="9">
        <v>6.2</v>
      </c>
    </row>
    <row r="1483" spans="1:2">
      <c r="A1483" s="14" t="s">
        <v>593</v>
      </c>
      <c r="B1483" s="9">
        <v>7.55</v>
      </c>
    </row>
    <row r="1484" spans="1:2">
      <c r="A1484" s="14" t="s">
        <v>4762</v>
      </c>
      <c r="B1484" s="9">
        <v>6.9</v>
      </c>
    </row>
    <row r="1485" spans="1:2">
      <c r="A1485" s="14" t="s">
        <v>886</v>
      </c>
      <c r="B1485" s="9">
        <v>7.7</v>
      </c>
    </row>
    <row r="1486" spans="1:2">
      <c r="A1486" s="14" t="s">
        <v>11705</v>
      </c>
      <c r="B1486" s="9">
        <v>5.76</v>
      </c>
    </row>
    <row r="1487" spans="1:2">
      <c r="A1487" s="14" t="s">
        <v>8283</v>
      </c>
      <c r="B1487" s="9">
        <v>6.2</v>
      </c>
    </row>
    <row r="1488" spans="1:2">
      <c r="A1488" s="14" t="s">
        <v>10336</v>
      </c>
      <c r="B1488" s="9">
        <v>5.8666666666666698</v>
      </c>
    </row>
    <row r="1489" spans="1:2">
      <c r="A1489" s="14" t="s">
        <v>14874</v>
      </c>
      <c r="B1489" s="9">
        <v>5.25</v>
      </c>
    </row>
    <row r="1490" spans="1:2">
      <c r="A1490" s="14" t="s">
        <v>12749</v>
      </c>
      <c r="B1490" s="9">
        <v>6</v>
      </c>
    </row>
    <row r="1491" spans="1:2">
      <c r="A1491" s="14" t="s">
        <v>14869</v>
      </c>
      <c r="B1491" s="9">
        <v>5.4</v>
      </c>
    </row>
    <row r="1492" spans="1:2">
      <c r="A1492" s="14" t="s">
        <v>5291</v>
      </c>
      <c r="B1492" s="9">
        <v>5.6749999999999998</v>
      </c>
    </row>
    <row r="1493" spans="1:2">
      <c r="A1493" s="14" t="s">
        <v>16734</v>
      </c>
      <c r="B1493" s="9">
        <v>3.8</v>
      </c>
    </row>
    <row r="1494" spans="1:2">
      <c r="A1494" s="14" t="s">
        <v>12948</v>
      </c>
      <c r="B1494" s="9">
        <v>5.85</v>
      </c>
    </row>
    <row r="1495" spans="1:2">
      <c r="A1495" s="14" t="s">
        <v>11209</v>
      </c>
      <c r="B1495" s="9">
        <v>6.3</v>
      </c>
    </row>
    <row r="1496" spans="1:2">
      <c r="A1496" s="14" t="s">
        <v>16380</v>
      </c>
      <c r="B1496" s="9">
        <v>4.4000000000000004</v>
      </c>
    </row>
    <row r="1497" spans="1:2">
      <c r="A1497" s="14" t="s">
        <v>5923</v>
      </c>
      <c r="B1497" s="9">
        <v>6.8</v>
      </c>
    </row>
    <row r="1498" spans="1:2">
      <c r="A1498" s="14" t="s">
        <v>1718</v>
      </c>
      <c r="B1498" s="9">
        <v>6.7062499999999998</v>
      </c>
    </row>
    <row r="1499" spans="1:2">
      <c r="A1499" s="14" t="s">
        <v>77</v>
      </c>
      <c r="B1499" s="9">
        <v>7.5439999999999996</v>
      </c>
    </row>
    <row r="1500" spans="1:2">
      <c r="A1500" s="14" t="s">
        <v>9503</v>
      </c>
      <c r="B1500" s="9">
        <v>6.35</v>
      </c>
    </row>
    <row r="1501" spans="1:2">
      <c r="A1501" s="14" t="s">
        <v>15637</v>
      </c>
      <c r="B1501" s="9">
        <v>5.0999999999999996</v>
      </c>
    </row>
    <row r="1502" spans="1:2">
      <c r="A1502" s="14" t="s">
        <v>12025</v>
      </c>
      <c r="B1502" s="9">
        <v>6.1</v>
      </c>
    </row>
    <row r="1503" spans="1:2">
      <c r="A1503" s="14" t="s">
        <v>16430</v>
      </c>
      <c r="B1503" s="9">
        <v>4.4000000000000004</v>
      </c>
    </row>
    <row r="1504" spans="1:2">
      <c r="A1504" s="14" t="s">
        <v>10183</v>
      </c>
      <c r="B1504" s="9">
        <v>6.4</v>
      </c>
    </row>
    <row r="1505" spans="1:2">
      <c r="A1505" s="14" t="s">
        <v>15494</v>
      </c>
      <c r="B1505" s="9">
        <v>5.0999999999999996</v>
      </c>
    </row>
    <row r="1506" spans="1:2">
      <c r="A1506" s="14" t="s">
        <v>16027</v>
      </c>
      <c r="B1506" s="9">
        <v>4.8</v>
      </c>
    </row>
    <row r="1507" spans="1:2">
      <c r="A1507" s="14" t="s">
        <v>11128</v>
      </c>
      <c r="B1507" s="9">
        <v>6.1</v>
      </c>
    </row>
    <row r="1508" spans="1:2">
      <c r="A1508" s="14" t="s">
        <v>10002</v>
      </c>
      <c r="B1508" s="9">
        <v>6.5</v>
      </c>
    </row>
    <row r="1509" spans="1:2">
      <c r="A1509" s="14" t="s">
        <v>10270</v>
      </c>
      <c r="B1509" s="9">
        <v>6.4</v>
      </c>
    </row>
    <row r="1510" spans="1:2">
      <c r="A1510" s="14" t="s">
        <v>12008</v>
      </c>
      <c r="B1510" s="9">
        <v>6.1</v>
      </c>
    </row>
    <row r="1511" spans="1:2">
      <c r="A1511" s="14" t="s">
        <v>5038</v>
      </c>
      <c r="B1511" s="9">
        <v>7.2</v>
      </c>
    </row>
    <row r="1512" spans="1:2">
      <c r="A1512" s="14" t="s">
        <v>3803</v>
      </c>
      <c r="B1512" s="9">
        <v>6.58</v>
      </c>
    </row>
    <row r="1513" spans="1:2">
      <c r="A1513" s="14" t="s">
        <v>2052</v>
      </c>
      <c r="B1513" s="9">
        <v>7.8</v>
      </c>
    </row>
    <row r="1514" spans="1:2">
      <c r="A1514" s="14" t="s">
        <v>10419</v>
      </c>
      <c r="B1514" s="9">
        <v>5.8</v>
      </c>
    </row>
    <row r="1515" spans="1:2">
      <c r="A1515" s="14" t="s">
        <v>1031</v>
      </c>
      <c r="B1515" s="9">
        <v>6.85</v>
      </c>
    </row>
    <row r="1516" spans="1:2">
      <c r="A1516" s="14" t="s">
        <v>16744</v>
      </c>
      <c r="B1516" s="9">
        <v>3.8</v>
      </c>
    </row>
    <row r="1517" spans="1:2">
      <c r="A1517" s="14" t="s">
        <v>12755</v>
      </c>
      <c r="B1517" s="9">
        <v>6</v>
      </c>
    </row>
    <row r="1518" spans="1:2">
      <c r="A1518" s="14" t="s">
        <v>13178</v>
      </c>
      <c r="B1518" s="9">
        <v>5.45</v>
      </c>
    </row>
    <row r="1519" spans="1:2">
      <c r="A1519" s="14" t="s">
        <v>5080</v>
      </c>
      <c r="B1519" s="9">
        <v>7.2</v>
      </c>
    </row>
    <row r="1520" spans="1:2">
      <c r="A1520" s="14" t="s">
        <v>9305</v>
      </c>
      <c r="B1520" s="9">
        <v>6.6</v>
      </c>
    </row>
    <row r="1521" spans="1:2">
      <c r="A1521" s="14" t="s">
        <v>8522</v>
      </c>
      <c r="B1521" s="9">
        <v>5</v>
      </c>
    </row>
    <row r="1522" spans="1:2">
      <c r="A1522" s="14" t="s">
        <v>9689</v>
      </c>
      <c r="B1522" s="9">
        <v>6.125</v>
      </c>
    </row>
    <row r="1523" spans="1:2">
      <c r="A1523" s="14" t="s">
        <v>867</v>
      </c>
      <c r="B1523" s="9">
        <v>7.5</v>
      </c>
    </row>
    <row r="1524" spans="1:2">
      <c r="A1524" s="14" t="s">
        <v>1133</v>
      </c>
      <c r="B1524" s="9">
        <v>6.8833333333333302</v>
      </c>
    </row>
    <row r="1525" spans="1:2">
      <c r="A1525" s="14" t="s">
        <v>2779</v>
      </c>
      <c r="B1525" s="9">
        <v>7.6</v>
      </c>
    </row>
    <row r="1526" spans="1:2">
      <c r="A1526" s="14" t="s">
        <v>5826</v>
      </c>
      <c r="B1526" s="9">
        <v>7.1</v>
      </c>
    </row>
    <row r="1527" spans="1:2">
      <c r="A1527" s="14" t="s">
        <v>3513</v>
      </c>
      <c r="B1527" s="9">
        <v>7.2666666666666702</v>
      </c>
    </row>
    <row r="1528" spans="1:2">
      <c r="A1528" s="14" t="s">
        <v>2692</v>
      </c>
      <c r="B1528" s="9">
        <v>7</v>
      </c>
    </row>
    <row r="1529" spans="1:2">
      <c r="A1529" s="14" t="s">
        <v>899</v>
      </c>
      <c r="B1529" s="9">
        <v>8.1</v>
      </c>
    </row>
    <row r="1530" spans="1:2">
      <c r="A1530" s="14" t="s">
        <v>600</v>
      </c>
      <c r="B1530" s="9">
        <v>7.3285714285714301</v>
      </c>
    </row>
    <row r="1531" spans="1:2">
      <c r="A1531" s="14" t="s">
        <v>3915</v>
      </c>
      <c r="B1531" s="9">
        <v>7.25</v>
      </c>
    </row>
    <row r="1532" spans="1:2">
      <c r="A1532" s="14" t="s">
        <v>8544</v>
      </c>
      <c r="B1532" s="9">
        <v>6.7</v>
      </c>
    </row>
    <row r="1533" spans="1:2">
      <c r="A1533" s="14" t="s">
        <v>2830</v>
      </c>
      <c r="B1533" s="9">
        <v>7.6</v>
      </c>
    </row>
    <row r="1534" spans="1:2">
      <c r="A1534" s="14" t="s">
        <v>4447</v>
      </c>
      <c r="B1534" s="9">
        <v>7.3</v>
      </c>
    </row>
    <row r="1535" spans="1:2">
      <c r="A1535" s="14" t="s">
        <v>3871</v>
      </c>
      <c r="B1535" s="9">
        <v>7.4</v>
      </c>
    </row>
    <row r="1536" spans="1:2">
      <c r="A1536" s="14" t="s">
        <v>11043</v>
      </c>
      <c r="B1536" s="9">
        <v>6.05</v>
      </c>
    </row>
    <row r="1537" spans="1:2">
      <c r="A1537" s="14" t="s">
        <v>4830</v>
      </c>
      <c r="B1537" s="9">
        <v>6.6666666666666696</v>
      </c>
    </row>
    <row r="1538" spans="1:2">
      <c r="A1538" s="14" t="s">
        <v>577</v>
      </c>
      <c r="B1538" s="9">
        <v>7.6666666666666696</v>
      </c>
    </row>
    <row r="1539" spans="1:2">
      <c r="A1539" s="14" t="s">
        <v>11607</v>
      </c>
      <c r="B1539" s="9">
        <v>5.8333333333333304</v>
      </c>
    </row>
    <row r="1540" spans="1:2">
      <c r="A1540" s="14" t="s">
        <v>10644</v>
      </c>
      <c r="B1540" s="9">
        <v>5.95</v>
      </c>
    </row>
    <row r="1541" spans="1:2">
      <c r="A1541" s="14" t="s">
        <v>1831</v>
      </c>
      <c r="B1541" s="9">
        <v>6.2</v>
      </c>
    </row>
    <row r="1542" spans="1:2">
      <c r="A1542" s="14" t="s">
        <v>1091</v>
      </c>
      <c r="B1542" s="9">
        <v>6.9312500000000004</v>
      </c>
    </row>
    <row r="1543" spans="1:2">
      <c r="A1543" s="14" t="s">
        <v>9943</v>
      </c>
      <c r="B1543" s="9">
        <v>6.5</v>
      </c>
    </row>
    <row r="1544" spans="1:2">
      <c r="A1544" s="14" t="s">
        <v>15249</v>
      </c>
      <c r="B1544" s="9">
        <v>5.3</v>
      </c>
    </row>
    <row r="1545" spans="1:2">
      <c r="A1545" s="14" t="s">
        <v>11533</v>
      </c>
      <c r="B1545" s="9">
        <v>5.55</v>
      </c>
    </row>
    <row r="1546" spans="1:2">
      <c r="A1546" s="14" t="s">
        <v>5978</v>
      </c>
      <c r="B1546" s="9">
        <v>7.1</v>
      </c>
    </row>
    <row r="1547" spans="1:2">
      <c r="A1547" s="14" t="s">
        <v>7346</v>
      </c>
      <c r="B1547" s="9">
        <v>6.7249999999999996</v>
      </c>
    </row>
    <row r="1548" spans="1:2">
      <c r="A1548" s="14" t="s">
        <v>2790</v>
      </c>
      <c r="B1548" s="9">
        <v>7.6</v>
      </c>
    </row>
    <row r="1549" spans="1:2">
      <c r="A1549" s="14" t="s">
        <v>823</v>
      </c>
      <c r="B1549" s="9">
        <v>8.1</v>
      </c>
    </row>
    <row r="1550" spans="1:2">
      <c r="A1550" s="14" t="s">
        <v>2935</v>
      </c>
      <c r="B1550" s="9">
        <v>7.25</v>
      </c>
    </row>
    <row r="1551" spans="1:2">
      <c r="A1551" s="14" t="s">
        <v>9171</v>
      </c>
      <c r="B1551" s="9">
        <v>6.05</v>
      </c>
    </row>
    <row r="1552" spans="1:2">
      <c r="A1552" s="14" t="s">
        <v>13629</v>
      </c>
      <c r="B1552" s="9">
        <v>5.8</v>
      </c>
    </row>
    <row r="1553" spans="1:2">
      <c r="A1553" s="14" t="s">
        <v>8068</v>
      </c>
      <c r="B1553" s="9">
        <v>6.3666666666666698</v>
      </c>
    </row>
    <row r="1554" spans="1:2">
      <c r="A1554" s="14" t="s">
        <v>15159</v>
      </c>
      <c r="B1554" s="9">
        <v>5.3</v>
      </c>
    </row>
    <row r="1555" spans="1:2">
      <c r="A1555" s="14" t="s">
        <v>3443</v>
      </c>
      <c r="B1555" s="9">
        <v>6.8</v>
      </c>
    </row>
    <row r="1556" spans="1:2">
      <c r="A1556" s="14" t="s">
        <v>13976</v>
      </c>
      <c r="B1556" s="9">
        <v>5.7</v>
      </c>
    </row>
    <row r="1557" spans="1:2">
      <c r="A1557" s="14" t="s">
        <v>2918</v>
      </c>
      <c r="B1557" s="9">
        <v>7.55</v>
      </c>
    </row>
    <row r="1558" spans="1:2">
      <c r="A1558" s="14" t="s">
        <v>2657</v>
      </c>
      <c r="B1558" s="9">
        <v>6.05</v>
      </c>
    </row>
    <row r="1559" spans="1:2">
      <c r="A1559" s="14" t="s">
        <v>3823</v>
      </c>
      <c r="B1559" s="9">
        <v>7.2</v>
      </c>
    </row>
    <row r="1560" spans="1:2">
      <c r="A1560" s="14" t="s">
        <v>16603</v>
      </c>
      <c r="B1560" s="9">
        <v>4.0999999999999996</v>
      </c>
    </row>
    <row r="1561" spans="1:2">
      <c r="A1561" s="14" t="s">
        <v>1795</v>
      </c>
      <c r="B1561" s="9">
        <v>6.6571428571428601</v>
      </c>
    </row>
    <row r="1562" spans="1:2">
      <c r="A1562" s="14" t="s">
        <v>3532</v>
      </c>
      <c r="B1562" s="9">
        <v>7.5</v>
      </c>
    </row>
    <row r="1563" spans="1:2">
      <c r="A1563" s="14" t="s">
        <v>11014</v>
      </c>
      <c r="B1563" s="9">
        <v>6.3</v>
      </c>
    </row>
    <row r="1564" spans="1:2">
      <c r="A1564" s="14" t="s">
        <v>16883</v>
      </c>
      <c r="B1564" s="9">
        <v>3.3</v>
      </c>
    </row>
    <row r="1565" spans="1:2">
      <c r="A1565" s="14" t="s">
        <v>8852</v>
      </c>
      <c r="B1565" s="9">
        <v>5.4666666666666703</v>
      </c>
    </row>
    <row r="1566" spans="1:2">
      <c r="A1566" s="14" t="s">
        <v>2987</v>
      </c>
      <c r="B1566" s="9">
        <v>7.6</v>
      </c>
    </row>
    <row r="1567" spans="1:2">
      <c r="A1567" s="14" t="s">
        <v>12242</v>
      </c>
      <c r="B1567" s="9">
        <v>6.1</v>
      </c>
    </row>
    <row r="1568" spans="1:2">
      <c r="A1568" s="14" t="s">
        <v>16326</v>
      </c>
      <c r="B1568" s="9">
        <v>4.5</v>
      </c>
    </row>
    <row r="1569" spans="1:2">
      <c r="A1569" s="14" t="s">
        <v>138</v>
      </c>
      <c r="B1569" s="9">
        <v>6.5</v>
      </c>
    </row>
    <row r="1570" spans="1:2">
      <c r="A1570" s="14" t="s">
        <v>9886</v>
      </c>
      <c r="B1570" s="9">
        <v>6.1</v>
      </c>
    </row>
    <row r="1571" spans="1:2">
      <c r="A1571" s="14" t="s">
        <v>1189</v>
      </c>
      <c r="B1571" s="9">
        <v>7.7333333333333298</v>
      </c>
    </row>
    <row r="1572" spans="1:2">
      <c r="A1572" s="14" t="s">
        <v>13236</v>
      </c>
      <c r="B1572" s="9">
        <v>5.9</v>
      </c>
    </row>
    <row r="1573" spans="1:2">
      <c r="A1573" s="14" t="s">
        <v>893</v>
      </c>
      <c r="B1573" s="9">
        <v>7.9</v>
      </c>
    </row>
    <row r="1574" spans="1:2">
      <c r="A1574" s="14" t="s">
        <v>4083</v>
      </c>
      <c r="B1574" s="9">
        <v>7.3</v>
      </c>
    </row>
    <row r="1575" spans="1:2">
      <c r="A1575" s="14" t="s">
        <v>13252</v>
      </c>
      <c r="B1575" s="9">
        <v>5.9</v>
      </c>
    </row>
    <row r="1576" spans="1:2">
      <c r="A1576" s="14" t="s">
        <v>3550</v>
      </c>
      <c r="B1576" s="9">
        <v>7.5</v>
      </c>
    </row>
    <row r="1577" spans="1:2">
      <c r="A1577" s="14" t="s">
        <v>15238</v>
      </c>
      <c r="B1577" s="9">
        <v>5.3</v>
      </c>
    </row>
    <row r="1578" spans="1:2">
      <c r="A1578" s="14" t="s">
        <v>7076</v>
      </c>
      <c r="B1578" s="9">
        <v>6.3142857142857096</v>
      </c>
    </row>
    <row r="1579" spans="1:2">
      <c r="A1579" s="14" t="s">
        <v>2073</v>
      </c>
      <c r="B1579" s="9">
        <v>7.3250000000000002</v>
      </c>
    </row>
    <row r="1580" spans="1:2">
      <c r="A1580" s="14" t="s">
        <v>9645</v>
      </c>
      <c r="B1580" s="9">
        <v>6.3</v>
      </c>
    </row>
    <row r="1581" spans="1:2">
      <c r="A1581" s="14" t="s">
        <v>5672</v>
      </c>
      <c r="B1581" s="9">
        <v>7.1</v>
      </c>
    </row>
    <row r="1582" spans="1:2">
      <c r="A1582" s="14" t="s">
        <v>2415</v>
      </c>
      <c r="B1582" s="9">
        <v>7.7</v>
      </c>
    </row>
    <row r="1583" spans="1:2">
      <c r="A1583" s="14" t="s">
        <v>3394</v>
      </c>
      <c r="B1583" s="9">
        <v>7.05</v>
      </c>
    </row>
    <row r="1584" spans="1:2">
      <c r="A1584" s="14" t="s">
        <v>16269</v>
      </c>
      <c r="B1584" s="9">
        <v>4.5999999999999996</v>
      </c>
    </row>
    <row r="1585" spans="1:2">
      <c r="A1585" s="14" t="s">
        <v>10901</v>
      </c>
      <c r="B1585" s="9">
        <v>6.05</v>
      </c>
    </row>
    <row r="1586" spans="1:2">
      <c r="A1586" s="14" t="s">
        <v>10657</v>
      </c>
      <c r="B1586" s="9">
        <v>6.25</v>
      </c>
    </row>
    <row r="1587" spans="1:2">
      <c r="A1587" s="14" t="s">
        <v>3189</v>
      </c>
      <c r="B1587" s="9">
        <v>7.5</v>
      </c>
    </row>
    <row r="1588" spans="1:2">
      <c r="A1588" s="14" t="s">
        <v>8840</v>
      </c>
      <c r="B1588" s="9">
        <v>6.6</v>
      </c>
    </row>
    <row r="1589" spans="1:2">
      <c r="A1589" s="14" t="s">
        <v>4360</v>
      </c>
      <c r="B1589" s="9">
        <v>6.7333333333333298</v>
      </c>
    </row>
    <row r="1590" spans="1:2">
      <c r="A1590" s="14" t="s">
        <v>2112</v>
      </c>
      <c r="B1590" s="9">
        <v>6.35</v>
      </c>
    </row>
    <row r="1591" spans="1:2">
      <c r="A1591" s="14" t="s">
        <v>11642</v>
      </c>
      <c r="B1591" s="9">
        <v>6.2</v>
      </c>
    </row>
    <row r="1592" spans="1:2">
      <c r="A1592" s="14" t="s">
        <v>230</v>
      </c>
      <c r="B1592" s="9">
        <v>8.6</v>
      </c>
    </row>
    <row r="1593" spans="1:2">
      <c r="A1593" s="14" t="s">
        <v>11713</v>
      </c>
      <c r="B1593" s="9">
        <v>6.2</v>
      </c>
    </row>
    <row r="1594" spans="1:2">
      <c r="A1594" s="14" t="s">
        <v>12710</v>
      </c>
      <c r="B1594" s="9">
        <v>6</v>
      </c>
    </row>
    <row r="1595" spans="1:2">
      <c r="A1595" s="14" t="s">
        <v>1232</v>
      </c>
      <c r="B1595" s="9">
        <v>6.7916666666666696</v>
      </c>
    </row>
    <row r="1596" spans="1:2">
      <c r="A1596" s="14" t="s">
        <v>16550</v>
      </c>
      <c r="B1596" s="9">
        <v>4.2</v>
      </c>
    </row>
    <row r="1597" spans="1:2">
      <c r="A1597" s="14" t="s">
        <v>16913</v>
      </c>
      <c r="B1597" s="9">
        <v>3.1</v>
      </c>
    </row>
    <row r="1598" spans="1:2">
      <c r="A1598" s="14" t="s">
        <v>1874</v>
      </c>
      <c r="B1598" s="9">
        <v>7.06666666666667</v>
      </c>
    </row>
    <row r="1599" spans="1:2">
      <c r="A1599" s="14" t="s">
        <v>11134</v>
      </c>
      <c r="B1599" s="9">
        <v>6.3</v>
      </c>
    </row>
    <row r="1600" spans="1:2">
      <c r="A1600" s="14" t="s">
        <v>16848</v>
      </c>
      <c r="B1600" s="9">
        <v>3.4</v>
      </c>
    </row>
    <row r="1601" spans="1:2">
      <c r="A1601" s="14" t="s">
        <v>14218</v>
      </c>
      <c r="B1601" s="9">
        <v>5.6</v>
      </c>
    </row>
    <row r="1602" spans="1:2">
      <c r="A1602" s="14" t="s">
        <v>13196</v>
      </c>
      <c r="B1602" s="9">
        <v>5.9</v>
      </c>
    </row>
    <row r="1603" spans="1:2">
      <c r="A1603" s="14" t="s">
        <v>14287</v>
      </c>
      <c r="B1603" s="9">
        <v>4.7666666666666702</v>
      </c>
    </row>
    <row r="1604" spans="1:2">
      <c r="A1604" s="14" t="s">
        <v>7648</v>
      </c>
      <c r="B1604" s="9">
        <v>6.8</v>
      </c>
    </row>
    <row r="1605" spans="1:2">
      <c r="A1605" s="14" t="s">
        <v>3784</v>
      </c>
      <c r="B1605" s="9">
        <v>6.55</v>
      </c>
    </row>
    <row r="1606" spans="1:2">
      <c r="A1606" s="14" t="s">
        <v>10877</v>
      </c>
      <c r="B1606" s="9">
        <v>6.3</v>
      </c>
    </row>
    <row r="1607" spans="1:2">
      <c r="A1607" s="14" t="s">
        <v>16730</v>
      </c>
      <c r="B1607" s="9">
        <v>3</v>
      </c>
    </row>
    <row r="1608" spans="1:2">
      <c r="A1608" s="14" t="s">
        <v>2886</v>
      </c>
      <c r="B1608" s="9">
        <v>7</v>
      </c>
    </row>
    <row r="1609" spans="1:2">
      <c r="A1609" s="14" t="s">
        <v>16909</v>
      </c>
      <c r="B1609" s="9">
        <v>3.1</v>
      </c>
    </row>
    <row r="1610" spans="1:2">
      <c r="A1610" s="14" t="s">
        <v>11603</v>
      </c>
      <c r="B1610" s="9">
        <v>6.2</v>
      </c>
    </row>
    <row r="1611" spans="1:2">
      <c r="A1611" s="14" t="s">
        <v>15164</v>
      </c>
      <c r="B1611" s="9">
        <v>5.3</v>
      </c>
    </row>
    <row r="1612" spans="1:2">
      <c r="A1612" s="14" t="s">
        <v>711</v>
      </c>
      <c r="B1612" s="9">
        <v>8.15</v>
      </c>
    </row>
    <row r="1613" spans="1:2">
      <c r="A1613" s="14" t="s">
        <v>5326</v>
      </c>
      <c r="B1613" s="9">
        <v>7.15</v>
      </c>
    </row>
    <row r="1614" spans="1:2">
      <c r="A1614" s="14" t="s">
        <v>4506</v>
      </c>
      <c r="B1614" s="9">
        <v>6.3333333333333304</v>
      </c>
    </row>
    <row r="1615" spans="1:2">
      <c r="A1615" s="14" t="s">
        <v>3521</v>
      </c>
      <c r="B1615" s="9">
        <v>6.25</v>
      </c>
    </row>
    <row r="1616" spans="1:2">
      <c r="A1616" s="14" t="s">
        <v>1297</v>
      </c>
      <c r="B1616" s="9">
        <v>8</v>
      </c>
    </row>
    <row r="1617" spans="1:2">
      <c r="A1617" s="14" t="s">
        <v>6131</v>
      </c>
      <c r="B1617" s="9">
        <v>7</v>
      </c>
    </row>
    <row r="1618" spans="1:2">
      <c r="A1618" s="14" t="s">
        <v>5927</v>
      </c>
      <c r="B1618" s="9">
        <v>7.1</v>
      </c>
    </row>
    <row r="1619" spans="1:2">
      <c r="A1619" s="14" t="s">
        <v>4686</v>
      </c>
      <c r="B1619" s="9">
        <v>6.55</v>
      </c>
    </row>
    <row r="1620" spans="1:2">
      <c r="A1620" s="14" t="s">
        <v>16415</v>
      </c>
      <c r="B1620" s="9">
        <v>2.1</v>
      </c>
    </row>
    <row r="1621" spans="1:2">
      <c r="A1621" s="14" t="s">
        <v>14924</v>
      </c>
      <c r="B1621" s="9">
        <v>5.4</v>
      </c>
    </row>
    <row r="1622" spans="1:2">
      <c r="A1622" s="14" t="s">
        <v>10717</v>
      </c>
      <c r="B1622" s="9">
        <v>6.3</v>
      </c>
    </row>
    <row r="1623" spans="1:2">
      <c r="A1623" s="14" t="s">
        <v>10619</v>
      </c>
      <c r="B1623" s="9">
        <v>5.6</v>
      </c>
    </row>
    <row r="1624" spans="1:2">
      <c r="A1624" s="14" t="s">
        <v>12133</v>
      </c>
      <c r="B1624" s="9">
        <v>5.5333333333333297</v>
      </c>
    </row>
    <row r="1625" spans="1:2">
      <c r="A1625" s="14" t="s">
        <v>1330</v>
      </c>
      <c r="B1625" s="9">
        <v>6.56666666666667</v>
      </c>
    </row>
    <row r="1626" spans="1:2">
      <c r="A1626" s="14" t="s">
        <v>7519</v>
      </c>
      <c r="B1626" s="9">
        <v>6.45</v>
      </c>
    </row>
    <row r="1627" spans="1:2">
      <c r="A1627" s="14" t="s">
        <v>13109</v>
      </c>
      <c r="B1627" s="9">
        <v>5.9</v>
      </c>
    </row>
    <row r="1628" spans="1:2">
      <c r="A1628" s="14" t="s">
        <v>3794</v>
      </c>
      <c r="B1628" s="9">
        <v>7.2</v>
      </c>
    </row>
    <row r="1629" spans="1:2">
      <c r="A1629" s="14" t="s">
        <v>10266</v>
      </c>
      <c r="B1629" s="9">
        <v>6</v>
      </c>
    </row>
    <row r="1630" spans="1:2">
      <c r="A1630" s="14" t="s">
        <v>4500</v>
      </c>
      <c r="B1630" s="9">
        <v>7</v>
      </c>
    </row>
    <row r="1631" spans="1:2">
      <c r="A1631" s="14" t="s">
        <v>858</v>
      </c>
      <c r="B1631" s="9">
        <v>7.6285714285714299</v>
      </c>
    </row>
    <row r="1632" spans="1:2">
      <c r="A1632" s="14" t="s">
        <v>7475</v>
      </c>
      <c r="B1632" s="9">
        <v>6.6</v>
      </c>
    </row>
    <row r="1633" spans="1:2">
      <c r="A1633" s="14" t="s">
        <v>3237</v>
      </c>
      <c r="B1633" s="9">
        <v>6.1090909090909102</v>
      </c>
    </row>
    <row r="1634" spans="1:2">
      <c r="A1634" s="14" t="s">
        <v>3543</v>
      </c>
      <c r="B1634" s="9">
        <v>7.5</v>
      </c>
    </row>
    <row r="1635" spans="1:2">
      <c r="A1635" s="14" t="s">
        <v>14299</v>
      </c>
      <c r="B1635" s="9">
        <v>5.6</v>
      </c>
    </row>
    <row r="1636" spans="1:2">
      <c r="A1636" s="14" t="s">
        <v>14716</v>
      </c>
      <c r="B1636" s="9">
        <v>5.4</v>
      </c>
    </row>
    <row r="1637" spans="1:2">
      <c r="A1637" s="14" t="s">
        <v>5850</v>
      </c>
      <c r="B1637" s="9">
        <v>6.3</v>
      </c>
    </row>
    <row r="1638" spans="1:2">
      <c r="A1638" s="14" t="s">
        <v>16185</v>
      </c>
      <c r="B1638" s="9">
        <v>4.5999999999999996</v>
      </c>
    </row>
    <row r="1639" spans="1:2">
      <c r="A1639" s="14" t="s">
        <v>15758</v>
      </c>
      <c r="B1639" s="9">
        <v>5</v>
      </c>
    </row>
    <row r="1640" spans="1:2">
      <c r="A1640" s="14" t="s">
        <v>15646</v>
      </c>
      <c r="B1640" s="9">
        <v>5.0999999999999996</v>
      </c>
    </row>
    <row r="1641" spans="1:2">
      <c r="A1641" s="14" t="s">
        <v>12689</v>
      </c>
      <c r="B1641" s="9">
        <v>5.0999999999999996</v>
      </c>
    </row>
    <row r="1642" spans="1:2">
      <c r="A1642" s="14" t="s">
        <v>2526</v>
      </c>
      <c r="B1642" s="9">
        <v>7.7</v>
      </c>
    </row>
    <row r="1643" spans="1:2">
      <c r="A1643" s="14" t="s">
        <v>6423</v>
      </c>
      <c r="B1643" s="9">
        <v>7</v>
      </c>
    </row>
    <row r="1644" spans="1:2">
      <c r="A1644" s="14" t="s">
        <v>1245</v>
      </c>
      <c r="B1644" s="9">
        <v>6.45</v>
      </c>
    </row>
    <row r="1645" spans="1:2">
      <c r="A1645" s="14" t="s">
        <v>14255</v>
      </c>
      <c r="B1645" s="9">
        <v>4.45</v>
      </c>
    </row>
    <row r="1646" spans="1:2">
      <c r="A1646" s="14" t="s">
        <v>14834</v>
      </c>
      <c r="B1646" s="9">
        <v>5.4</v>
      </c>
    </row>
    <row r="1647" spans="1:2">
      <c r="A1647" s="14" t="s">
        <v>1002</v>
      </c>
      <c r="B1647" s="9">
        <v>8.1</v>
      </c>
    </row>
    <row r="1648" spans="1:2">
      <c r="A1648" s="14" t="s">
        <v>4879</v>
      </c>
      <c r="B1648" s="9">
        <v>7.2</v>
      </c>
    </row>
    <row r="1649" spans="1:2">
      <c r="A1649" s="14" t="s">
        <v>2444</v>
      </c>
      <c r="B1649" s="9">
        <v>7.7</v>
      </c>
    </row>
    <row r="1650" spans="1:2">
      <c r="A1650" s="14" t="s">
        <v>425</v>
      </c>
      <c r="B1650" s="9">
        <v>6.7666666666666702</v>
      </c>
    </row>
    <row r="1651" spans="1:2">
      <c r="A1651" s="14" t="s">
        <v>983</v>
      </c>
      <c r="B1651" s="9">
        <v>7</v>
      </c>
    </row>
    <row r="1652" spans="1:2">
      <c r="A1652" s="14" t="s">
        <v>16772</v>
      </c>
      <c r="B1652" s="9">
        <v>3.6</v>
      </c>
    </row>
    <row r="1653" spans="1:2">
      <c r="A1653" s="14" t="s">
        <v>5201</v>
      </c>
      <c r="B1653" s="9">
        <v>7.2</v>
      </c>
    </row>
    <row r="1654" spans="1:2">
      <c r="A1654" s="14" t="s">
        <v>11050</v>
      </c>
      <c r="B1654" s="9">
        <v>6.05</v>
      </c>
    </row>
    <row r="1655" spans="1:2">
      <c r="A1655" s="14" t="s">
        <v>7354</v>
      </c>
      <c r="B1655" s="9">
        <v>6.8</v>
      </c>
    </row>
    <row r="1656" spans="1:2">
      <c r="A1656" s="14" t="s">
        <v>7118</v>
      </c>
      <c r="B1656" s="9">
        <v>6.9</v>
      </c>
    </row>
    <row r="1657" spans="1:2">
      <c r="A1657" s="14" t="s">
        <v>1438</v>
      </c>
      <c r="B1657" s="9">
        <v>7.5250000000000004</v>
      </c>
    </row>
    <row r="1658" spans="1:2">
      <c r="A1658" s="14" t="s">
        <v>3064</v>
      </c>
      <c r="B1658" s="9">
        <v>7.15</v>
      </c>
    </row>
    <row r="1659" spans="1:2">
      <c r="A1659" s="14" t="s">
        <v>15661</v>
      </c>
      <c r="B1659" s="9">
        <v>5.0999999999999996</v>
      </c>
    </row>
    <row r="1660" spans="1:2">
      <c r="A1660" s="14" t="s">
        <v>2117</v>
      </c>
      <c r="B1660" s="9">
        <v>7.1749999999999998</v>
      </c>
    </row>
    <row r="1661" spans="1:2">
      <c r="A1661" s="14" t="s">
        <v>9339</v>
      </c>
      <c r="B1661" s="9">
        <v>6.6</v>
      </c>
    </row>
    <row r="1662" spans="1:2">
      <c r="A1662" s="14" t="s">
        <v>7163</v>
      </c>
      <c r="B1662" s="9">
        <v>6.9</v>
      </c>
    </row>
    <row r="1663" spans="1:2">
      <c r="A1663" s="14" t="s">
        <v>17056</v>
      </c>
      <c r="B1663" s="9">
        <v>6.46567284448024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724"/>
  <sheetViews>
    <sheetView tabSelected="1" workbookViewId="0">
      <selection activeCell="I4" sqref="I4"/>
    </sheetView>
  </sheetViews>
  <sheetFormatPr defaultColWidth="9" defaultRowHeight="15"/>
  <cols>
    <col min="3" max="3" width="14.85546875" bestFit="1" customWidth="1"/>
    <col min="4" max="7" width="10" customWidth="1"/>
    <col min="9" max="9" width="10" customWidth="1"/>
  </cols>
  <sheetData>
    <row r="1" spans="1:13">
      <c r="A1" s="1" t="s">
        <v>28</v>
      </c>
      <c r="B1" s="1" t="s">
        <v>8</v>
      </c>
      <c r="C1" t="s">
        <v>17047</v>
      </c>
      <c r="D1" s="1" t="s">
        <v>17</v>
      </c>
      <c r="E1" s="12"/>
      <c r="F1" s="12"/>
      <c r="G1" s="12"/>
    </row>
    <row r="2" spans="1:13">
      <c r="A2" s="2">
        <v>237000000</v>
      </c>
      <c r="B2" s="2">
        <v>760505847</v>
      </c>
      <c r="C2">
        <f>B2-A2</f>
        <v>523505847</v>
      </c>
      <c r="D2" s="2" t="s">
        <v>1365</v>
      </c>
      <c r="E2" s="3"/>
      <c r="F2" s="3"/>
      <c r="G2" s="3"/>
    </row>
    <row r="3" spans="1:13">
      <c r="A3" s="5">
        <v>150000000</v>
      </c>
      <c r="B3" s="5">
        <v>652177271</v>
      </c>
      <c r="C3">
        <f>B3-A3</f>
        <v>502177271</v>
      </c>
      <c r="D3" s="5" t="s">
        <v>6046</v>
      </c>
      <c r="E3" s="4"/>
      <c r="F3" s="4"/>
      <c r="G3" s="4"/>
      <c r="I3" t="s">
        <v>17048</v>
      </c>
    </row>
    <row r="4" spans="1:13">
      <c r="A4" s="5">
        <v>200000000</v>
      </c>
      <c r="B4" s="5">
        <v>658672302</v>
      </c>
      <c r="C4">
        <f>B4-A4</f>
        <v>458672302</v>
      </c>
      <c r="D4" s="5" t="s">
        <v>2108</v>
      </c>
      <c r="E4" s="3"/>
      <c r="F4" s="3"/>
      <c r="G4" s="3"/>
      <c r="I4">
        <f>CORREL(A2:A3724,B2:B3724)</f>
        <v>9.8318102250963532E-2</v>
      </c>
    </row>
    <row r="5" spans="1:13">
      <c r="A5" s="2">
        <v>11000000</v>
      </c>
      <c r="B5" s="2">
        <v>460935665</v>
      </c>
      <c r="C5">
        <f>B5-A5</f>
        <v>449935665</v>
      </c>
      <c r="D5" s="2" t="s">
        <v>171</v>
      </c>
      <c r="E5" s="4"/>
      <c r="F5" s="4"/>
      <c r="G5" s="4"/>
    </row>
    <row r="6" spans="1:13">
      <c r="A6" s="2">
        <v>10500000</v>
      </c>
      <c r="B6" s="2">
        <v>434949459</v>
      </c>
      <c r="C6">
        <f>B6-A6</f>
        <v>424449459</v>
      </c>
      <c r="D6" s="2" t="s">
        <v>1567</v>
      </c>
      <c r="E6" s="3"/>
      <c r="F6" s="3"/>
      <c r="G6" s="3"/>
    </row>
    <row r="7" spans="1:13">
      <c r="A7" s="5">
        <v>220000000</v>
      </c>
      <c r="B7" s="5">
        <v>623279547</v>
      </c>
      <c r="C7">
        <f>B7-A7</f>
        <v>403279547</v>
      </c>
      <c r="D7" s="5" t="s">
        <v>758</v>
      </c>
      <c r="E7" s="4"/>
      <c r="F7" s="4"/>
      <c r="G7" s="4"/>
      <c r="I7" t="s">
        <v>17049</v>
      </c>
    </row>
    <row r="8" spans="1:13">
      <c r="A8" s="5">
        <v>45000000</v>
      </c>
      <c r="B8" s="5">
        <v>422783777</v>
      </c>
      <c r="C8">
        <f>B8-A8</f>
        <v>377783777</v>
      </c>
      <c r="D8" s="5" t="s">
        <v>281</v>
      </c>
      <c r="E8" s="3"/>
      <c r="F8" s="3"/>
      <c r="G8" s="3"/>
      <c r="I8">
        <f>MAX(C2:C3724)</f>
        <v>523505847</v>
      </c>
    </row>
    <row r="9" spans="1:13">
      <c r="A9" s="2">
        <v>115000000</v>
      </c>
      <c r="B9" s="2">
        <v>474544677</v>
      </c>
      <c r="C9">
        <f>B9-A9</f>
        <v>359544677</v>
      </c>
      <c r="D9" s="2" t="s">
        <v>9426</v>
      </c>
      <c r="E9" s="4"/>
      <c r="F9" s="4"/>
      <c r="G9" s="4"/>
    </row>
    <row r="10" spans="1:13">
      <c r="A10" s="2">
        <v>185000000</v>
      </c>
      <c r="B10" s="2">
        <v>533316061</v>
      </c>
      <c r="C10">
        <f>B10-A10</f>
        <v>348316061</v>
      </c>
      <c r="D10" s="2" t="s">
        <v>59</v>
      </c>
      <c r="E10" s="3"/>
      <c r="F10" s="3"/>
      <c r="G10" s="3"/>
      <c r="M10" s="11"/>
    </row>
    <row r="11" spans="1:13">
      <c r="A11" s="5">
        <v>78000000</v>
      </c>
      <c r="B11" s="5">
        <v>407999255</v>
      </c>
      <c r="C11">
        <f>B11-A11</f>
        <v>329999255</v>
      </c>
      <c r="D11" s="5" t="s">
        <v>4132</v>
      </c>
      <c r="E11" s="4"/>
      <c r="F11" s="4"/>
      <c r="G11" s="4"/>
    </row>
    <row r="12" spans="1:13">
      <c r="A12" s="5">
        <v>58000000</v>
      </c>
      <c r="B12" s="5">
        <v>363024263</v>
      </c>
      <c r="C12">
        <f>B12-A12</f>
        <v>305024263</v>
      </c>
      <c r="D12" s="5" t="s">
        <v>826</v>
      </c>
      <c r="E12" s="3"/>
      <c r="F12" s="3"/>
      <c r="G12" s="3"/>
    </row>
    <row r="13" spans="1:13">
      <c r="A13" s="2">
        <v>130000000</v>
      </c>
      <c r="B13" s="2">
        <v>424645577</v>
      </c>
      <c r="C13">
        <f>B13-A13</f>
        <v>294645577</v>
      </c>
      <c r="D13" s="2" t="s">
        <v>2617</v>
      </c>
      <c r="E13" s="4"/>
      <c r="F13" s="4"/>
      <c r="G13" s="4"/>
    </row>
    <row r="14" spans="1:13">
      <c r="A14" s="2">
        <v>63000000</v>
      </c>
      <c r="B14" s="2">
        <v>356784000</v>
      </c>
      <c r="C14">
        <f>B14-A14</f>
        <v>293784000</v>
      </c>
      <c r="D14" s="2" t="s">
        <v>806</v>
      </c>
      <c r="E14" s="3"/>
      <c r="F14" s="3"/>
      <c r="G14" s="3"/>
    </row>
    <row r="15" spans="1:13">
      <c r="A15" s="5">
        <v>76000000</v>
      </c>
      <c r="B15" s="5">
        <v>368049635</v>
      </c>
      <c r="C15">
        <f>B15-A15</f>
        <v>292049635</v>
      </c>
      <c r="D15" s="5" t="s">
        <v>3201</v>
      </c>
      <c r="E15" s="4"/>
      <c r="F15" s="4"/>
      <c r="G15" s="4"/>
    </row>
    <row r="16" spans="1:13">
      <c r="A16" s="2">
        <v>58800000</v>
      </c>
      <c r="B16" s="2">
        <v>350123553</v>
      </c>
      <c r="C16">
        <f>B16-A16</f>
        <v>291323553</v>
      </c>
      <c r="D16" s="2" t="s">
        <v>4175</v>
      </c>
      <c r="E16" s="3"/>
      <c r="F16" s="3"/>
      <c r="G16" s="3"/>
    </row>
    <row r="17" spans="1:7">
      <c r="A17" s="2">
        <v>94000000</v>
      </c>
      <c r="B17" s="2">
        <v>380838870</v>
      </c>
      <c r="C17">
        <f>B17-A17</f>
        <v>286838870</v>
      </c>
      <c r="D17" s="2" t="s">
        <v>626</v>
      </c>
      <c r="E17" s="4"/>
      <c r="F17" s="4"/>
      <c r="G17" s="4"/>
    </row>
    <row r="18" spans="1:7">
      <c r="A18" s="2">
        <v>150000000</v>
      </c>
      <c r="B18" s="2">
        <v>436471036</v>
      </c>
      <c r="C18">
        <f>B18-A18</f>
        <v>286471036</v>
      </c>
      <c r="D18" s="2" t="s">
        <v>4785</v>
      </c>
      <c r="E18" s="3"/>
      <c r="F18" s="3"/>
      <c r="G18" s="3"/>
    </row>
    <row r="19" spans="1:7">
      <c r="A19" s="2">
        <v>94000000</v>
      </c>
      <c r="B19" s="2">
        <v>377019252</v>
      </c>
      <c r="C19">
        <f>B19-A19</f>
        <v>283019252</v>
      </c>
      <c r="D19" s="2" t="s">
        <v>72</v>
      </c>
      <c r="E19" s="4"/>
      <c r="F19" s="4"/>
      <c r="G19" s="4"/>
    </row>
    <row r="20" spans="1:7">
      <c r="A20" s="2">
        <v>32500000</v>
      </c>
      <c r="B20" s="2">
        <v>309125409</v>
      </c>
      <c r="C20">
        <f>B20-A20</f>
        <v>276625409</v>
      </c>
      <c r="D20" s="2" t="s">
        <v>393</v>
      </c>
      <c r="E20" s="3"/>
      <c r="F20" s="3"/>
      <c r="G20" s="3"/>
    </row>
    <row r="21" spans="1:7">
      <c r="A21" s="5">
        <v>55000000</v>
      </c>
      <c r="B21" s="5">
        <v>329691196</v>
      </c>
      <c r="C21">
        <f>B21-A21</f>
        <v>274691196</v>
      </c>
      <c r="D21" s="5" t="s">
        <v>139</v>
      </c>
      <c r="E21" s="4"/>
      <c r="F21" s="4"/>
      <c r="G21" s="4"/>
    </row>
    <row r="22" spans="1:7">
      <c r="A22" s="2">
        <v>18000000</v>
      </c>
      <c r="B22" s="2">
        <v>290158751</v>
      </c>
      <c r="C22">
        <f>B22-A22</f>
        <v>272158751</v>
      </c>
      <c r="D22" s="2" t="s">
        <v>146</v>
      </c>
      <c r="E22" s="3"/>
      <c r="F22" s="3"/>
      <c r="G22" s="3"/>
    </row>
    <row r="23" spans="1:7">
      <c r="A23" s="5">
        <v>18000000</v>
      </c>
      <c r="B23" s="5">
        <v>285761243</v>
      </c>
      <c r="C23">
        <f>B23-A23</f>
        <v>267761243</v>
      </c>
      <c r="D23" s="5" t="s">
        <v>3387</v>
      </c>
      <c r="E23" s="4"/>
      <c r="F23" s="4"/>
      <c r="G23" s="4"/>
    </row>
    <row r="24" spans="1:7">
      <c r="A24" s="5">
        <v>113000000</v>
      </c>
      <c r="B24" s="5">
        <v>380262555</v>
      </c>
      <c r="C24">
        <f>B24-A24</f>
        <v>267262555</v>
      </c>
      <c r="D24" s="5" t="s">
        <v>2620</v>
      </c>
      <c r="E24" s="3"/>
      <c r="F24" s="3"/>
      <c r="G24" s="3"/>
    </row>
    <row r="25" spans="1:7">
      <c r="A25" s="2">
        <v>139000000</v>
      </c>
      <c r="B25" s="2">
        <v>403706375</v>
      </c>
      <c r="C25">
        <f>B25-A25</f>
        <v>264706375</v>
      </c>
      <c r="D25" s="2" t="s">
        <v>4080</v>
      </c>
      <c r="E25" s="4"/>
      <c r="F25" s="4"/>
      <c r="G25" s="4"/>
    </row>
    <row r="26" spans="1:7">
      <c r="A26" s="5">
        <v>74000000</v>
      </c>
      <c r="B26" s="5">
        <v>336029560</v>
      </c>
      <c r="C26">
        <f>B26-A26</f>
        <v>262029560</v>
      </c>
      <c r="D26" s="5" t="s">
        <v>10134</v>
      </c>
      <c r="E26" s="3"/>
      <c r="F26" s="3"/>
      <c r="G26" s="3"/>
    </row>
    <row r="27" spans="1:7">
      <c r="A27" s="2">
        <v>40000000</v>
      </c>
      <c r="B27" s="2">
        <v>293501675</v>
      </c>
      <c r="C27">
        <f>B27-A27</f>
        <v>253501675</v>
      </c>
      <c r="D27" s="2" t="s">
        <v>843</v>
      </c>
      <c r="E27" s="4"/>
      <c r="F27" s="4"/>
      <c r="G27" s="4"/>
    </row>
    <row r="28" spans="1:7">
      <c r="A28" s="5">
        <v>8000000</v>
      </c>
      <c r="B28" s="5">
        <v>260000000</v>
      </c>
      <c r="C28">
        <f>B28-A28</f>
        <v>252000000</v>
      </c>
      <c r="D28" s="5" t="s">
        <v>1252</v>
      </c>
      <c r="E28" s="3"/>
      <c r="F28" s="3"/>
      <c r="G28" s="3"/>
    </row>
    <row r="29" spans="1:7">
      <c r="A29" s="2">
        <v>150000000</v>
      </c>
      <c r="B29" s="2">
        <v>400736600</v>
      </c>
      <c r="C29">
        <f>B29-A29</f>
        <v>250736600</v>
      </c>
      <c r="D29" s="2" t="s">
        <v>2607</v>
      </c>
      <c r="E29" s="4"/>
      <c r="F29" s="4"/>
      <c r="G29" s="4"/>
    </row>
    <row r="30" spans="1:7">
      <c r="A30" s="5">
        <v>75000000</v>
      </c>
      <c r="B30" s="5">
        <v>323505540</v>
      </c>
      <c r="C30">
        <f>B30-A30</f>
        <v>248505540</v>
      </c>
      <c r="D30" s="5" t="s">
        <v>7356</v>
      </c>
      <c r="E30" s="3"/>
      <c r="F30" s="3"/>
      <c r="G30" s="3"/>
    </row>
    <row r="31" spans="1:7">
      <c r="A31" s="5">
        <v>50000000</v>
      </c>
      <c r="B31" s="5">
        <v>296623634</v>
      </c>
      <c r="C31">
        <f>B31-A31</f>
        <v>246623634</v>
      </c>
      <c r="D31" s="5" t="s">
        <v>16167</v>
      </c>
      <c r="E31" s="4"/>
      <c r="F31" s="4"/>
      <c r="G31" s="4"/>
    </row>
    <row r="32" spans="1:7">
      <c r="A32" s="5">
        <v>94000000</v>
      </c>
      <c r="B32" s="5">
        <v>340478898</v>
      </c>
      <c r="C32">
        <f>B32-A32</f>
        <v>246478898</v>
      </c>
      <c r="D32" s="5" t="s">
        <v>151</v>
      </c>
      <c r="E32" s="3"/>
      <c r="F32" s="3"/>
      <c r="G32" s="3"/>
    </row>
    <row r="33" spans="1:7">
      <c r="A33" s="2">
        <v>35000000</v>
      </c>
      <c r="B33" s="2">
        <v>277313371</v>
      </c>
      <c r="C33">
        <f>B33-A33</f>
        <v>242313371</v>
      </c>
      <c r="D33" s="2" t="s">
        <v>1797</v>
      </c>
      <c r="E33" s="4"/>
      <c r="F33" s="4"/>
      <c r="G33" s="4"/>
    </row>
    <row r="34" spans="1:7">
      <c r="A34" s="5">
        <v>5000000</v>
      </c>
      <c r="B34" s="5">
        <v>241437427</v>
      </c>
      <c r="C34">
        <f>B34-A34</f>
        <v>236437427</v>
      </c>
      <c r="D34" s="5" t="s">
        <v>9301</v>
      </c>
      <c r="E34" s="3"/>
      <c r="F34" s="3"/>
      <c r="G34" s="3"/>
    </row>
    <row r="35" spans="1:7">
      <c r="A35" s="5">
        <v>68000000</v>
      </c>
      <c r="B35" s="5">
        <v>300523113</v>
      </c>
      <c r="C35">
        <f>B35-A35</f>
        <v>232523113</v>
      </c>
      <c r="D35" s="5" t="s">
        <v>15837</v>
      </c>
      <c r="E35" s="4"/>
      <c r="F35" s="4"/>
      <c r="G35" s="4"/>
    </row>
    <row r="36" spans="1:7">
      <c r="A36" s="2">
        <v>75000000</v>
      </c>
      <c r="B36" s="2">
        <v>306124059</v>
      </c>
      <c r="C36">
        <f>B36-A36</f>
        <v>231124059</v>
      </c>
      <c r="D36" s="2" t="s">
        <v>6774</v>
      </c>
      <c r="E36" s="3"/>
      <c r="F36" s="3"/>
      <c r="G36" s="3"/>
    </row>
    <row r="37" spans="1:7">
      <c r="A37" s="2">
        <v>29000000</v>
      </c>
      <c r="B37" s="2">
        <v>255950375</v>
      </c>
      <c r="C37">
        <f>B37-A37</f>
        <v>226950375</v>
      </c>
      <c r="D37" s="2" t="s">
        <v>2241</v>
      </c>
      <c r="E37" s="4"/>
      <c r="F37" s="4"/>
      <c r="G37" s="4"/>
    </row>
    <row r="38" spans="1:7">
      <c r="A38" s="2">
        <v>18000000</v>
      </c>
      <c r="B38" s="2">
        <v>242374454</v>
      </c>
      <c r="C38">
        <f>B38-A38</f>
        <v>224374454</v>
      </c>
      <c r="D38" s="2" t="s">
        <v>306</v>
      </c>
      <c r="E38" s="3"/>
      <c r="F38" s="3"/>
      <c r="G38" s="3"/>
    </row>
    <row r="39" spans="1:7">
      <c r="A39" s="5">
        <v>93000000</v>
      </c>
      <c r="B39" s="5">
        <v>313837577</v>
      </c>
      <c r="C39">
        <f>B39-A39</f>
        <v>220837577</v>
      </c>
      <c r="D39" s="5" t="s">
        <v>120</v>
      </c>
      <c r="E39" s="4"/>
      <c r="F39" s="4"/>
      <c r="G39" s="4"/>
    </row>
    <row r="40" spans="1:7">
      <c r="A40" s="2">
        <v>14000000</v>
      </c>
      <c r="B40" s="2">
        <v>234760500</v>
      </c>
      <c r="C40">
        <f>B40-A40</f>
        <v>220760500</v>
      </c>
      <c r="D40" s="2" t="s">
        <v>4422</v>
      </c>
      <c r="E40" s="3"/>
      <c r="F40" s="3"/>
      <c r="G40" s="3"/>
    </row>
    <row r="41" spans="1:7">
      <c r="A41" s="2">
        <v>35000000</v>
      </c>
      <c r="B41" s="2">
        <v>251188924</v>
      </c>
      <c r="C41">
        <f>B41-A41</f>
        <v>216188924</v>
      </c>
      <c r="D41" s="2" t="s">
        <v>2763</v>
      </c>
      <c r="E41" s="4"/>
      <c r="F41" s="4"/>
      <c r="G41" s="4"/>
    </row>
    <row r="42" spans="1:7">
      <c r="A42" s="5">
        <v>200000000</v>
      </c>
      <c r="B42" s="5">
        <v>414984497</v>
      </c>
      <c r="C42">
        <f>B42-A42</f>
        <v>214984497</v>
      </c>
      <c r="D42" s="5" t="s">
        <v>462</v>
      </c>
      <c r="E42" s="3"/>
      <c r="F42" s="3"/>
      <c r="G42" s="3"/>
    </row>
    <row r="43" spans="1:7">
      <c r="A43" s="5">
        <v>125000000</v>
      </c>
      <c r="B43" s="5">
        <v>337103873</v>
      </c>
      <c r="C43">
        <f>B43-A43</f>
        <v>212103873</v>
      </c>
      <c r="D43" s="5" t="s">
        <v>7996</v>
      </c>
      <c r="E43" s="4"/>
      <c r="F43" s="4"/>
      <c r="G43" s="4"/>
    </row>
    <row r="44" spans="1:7">
      <c r="A44" s="5">
        <v>200000000</v>
      </c>
      <c r="B44" s="5">
        <v>408992272</v>
      </c>
      <c r="C44">
        <f>B44-A44</f>
        <v>208992272</v>
      </c>
      <c r="D44" s="5" t="s">
        <v>4713</v>
      </c>
      <c r="E44" s="3"/>
      <c r="F44" s="3"/>
      <c r="G44" s="3"/>
    </row>
    <row r="45" spans="1:7">
      <c r="A45" s="2">
        <v>250000000</v>
      </c>
      <c r="B45" s="2">
        <v>458991599</v>
      </c>
      <c r="C45">
        <f>B45-A45</f>
        <v>208991599</v>
      </c>
      <c r="D45" s="2" t="s">
        <v>3136</v>
      </c>
      <c r="E45" s="4"/>
      <c r="F45" s="4"/>
      <c r="G45" s="4"/>
    </row>
    <row r="46" spans="1:7">
      <c r="A46" s="5">
        <v>60000000</v>
      </c>
      <c r="B46" s="5">
        <v>267652016</v>
      </c>
      <c r="C46">
        <f>B46-A46</f>
        <v>207652016</v>
      </c>
      <c r="D46" s="5" t="s">
        <v>1434</v>
      </c>
      <c r="E46" s="3"/>
      <c r="F46" s="3"/>
      <c r="G46" s="3"/>
    </row>
    <row r="47" spans="1:7">
      <c r="A47" s="5">
        <v>200000000</v>
      </c>
      <c r="B47" s="5">
        <v>402076689</v>
      </c>
      <c r="C47">
        <f>B47-A47</f>
        <v>202076689</v>
      </c>
      <c r="D47" s="5" t="s">
        <v>12377</v>
      </c>
      <c r="E47" s="4"/>
      <c r="F47" s="4"/>
      <c r="G47" s="4"/>
    </row>
    <row r="48" spans="1:7">
      <c r="A48" s="2">
        <v>80000000</v>
      </c>
      <c r="B48" s="2">
        <v>279167575</v>
      </c>
      <c r="C48">
        <f>B48-A48</f>
        <v>199167575</v>
      </c>
      <c r="D48" s="2" t="s">
        <v>10772</v>
      </c>
      <c r="E48" s="3"/>
      <c r="F48" s="3"/>
      <c r="G48" s="3"/>
    </row>
    <row r="49" spans="1:7">
      <c r="A49" s="2">
        <v>250000000</v>
      </c>
      <c r="B49" s="2">
        <v>448130642</v>
      </c>
      <c r="C49">
        <f>B49-A49</f>
        <v>198130642</v>
      </c>
      <c r="D49" s="2" t="s">
        <v>252</v>
      </c>
      <c r="E49" s="4"/>
      <c r="F49" s="4"/>
      <c r="G49" s="4"/>
    </row>
    <row r="50" spans="1:7">
      <c r="A50" s="2">
        <v>225000000</v>
      </c>
      <c r="B50" s="2">
        <v>423032628</v>
      </c>
      <c r="C50">
        <f>B50-A50</f>
        <v>198032628</v>
      </c>
      <c r="D50" s="2" t="s">
        <v>4046</v>
      </c>
      <c r="E50" s="3"/>
      <c r="F50" s="3"/>
      <c r="G50" s="3"/>
    </row>
    <row r="51" spans="1:7">
      <c r="A51" s="5">
        <v>60000000</v>
      </c>
      <c r="B51" s="5">
        <v>257756197</v>
      </c>
      <c r="C51">
        <f>B51-A51</f>
        <v>197756197</v>
      </c>
      <c r="D51" s="5" t="s">
        <v>1737</v>
      </c>
      <c r="E51" s="4"/>
      <c r="F51" s="4"/>
      <c r="G51" s="4"/>
    </row>
    <row r="52" spans="1:7">
      <c r="A52" s="2">
        <v>8000000</v>
      </c>
      <c r="B52" s="2">
        <v>204565000</v>
      </c>
      <c r="C52">
        <f>B52-A52</f>
        <v>196565000</v>
      </c>
      <c r="D52" s="2" t="s">
        <v>1247</v>
      </c>
      <c r="E52" s="3"/>
      <c r="F52" s="3"/>
      <c r="G52" s="3"/>
    </row>
    <row r="53" spans="1:7">
      <c r="A53" s="2">
        <v>115000000</v>
      </c>
      <c r="B53" s="2">
        <v>310675583</v>
      </c>
      <c r="C53">
        <f>B53-A53</f>
        <v>195675583</v>
      </c>
      <c r="D53" s="2" t="s">
        <v>8006</v>
      </c>
      <c r="E53" s="4"/>
      <c r="F53" s="4"/>
      <c r="G53" s="4"/>
    </row>
    <row r="54" spans="1:7">
      <c r="A54" s="5">
        <v>22000000</v>
      </c>
      <c r="B54" s="5">
        <v>217631306</v>
      </c>
      <c r="C54">
        <f>B54-A54</f>
        <v>195631306</v>
      </c>
      <c r="D54" s="5" t="s">
        <v>6327</v>
      </c>
      <c r="E54" s="3"/>
      <c r="F54" s="3"/>
      <c r="G54" s="3"/>
    </row>
    <row r="55" spans="1:7">
      <c r="A55" s="2">
        <v>3977000</v>
      </c>
      <c r="B55" s="2">
        <v>198655278</v>
      </c>
      <c r="C55">
        <f>B55-A55</f>
        <v>194678278</v>
      </c>
      <c r="D55" s="2" t="s">
        <v>714</v>
      </c>
      <c r="E55" s="4"/>
      <c r="F55" s="4"/>
      <c r="G55" s="4"/>
    </row>
    <row r="56" spans="1:7">
      <c r="A56" s="2">
        <v>25000000</v>
      </c>
      <c r="B56" s="2">
        <v>219200000</v>
      </c>
      <c r="C56">
        <f>B56-A56</f>
        <v>194200000</v>
      </c>
      <c r="D56" s="2" t="s">
        <v>6962</v>
      </c>
      <c r="E56" s="3"/>
      <c r="F56" s="3"/>
      <c r="G56" s="3"/>
    </row>
    <row r="57" spans="1:7">
      <c r="A57" s="2">
        <v>125000000</v>
      </c>
      <c r="B57" s="2">
        <v>317557891</v>
      </c>
      <c r="C57">
        <f>B57-A57</f>
        <v>192557891</v>
      </c>
      <c r="D57" s="2" t="s">
        <v>3161</v>
      </c>
      <c r="E57" s="4"/>
      <c r="F57" s="4"/>
      <c r="G57" s="4"/>
    </row>
    <row r="58" spans="1:7">
      <c r="A58" s="2">
        <v>19000000</v>
      </c>
      <c r="B58" s="2">
        <v>210609762</v>
      </c>
      <c r="C58">
        <f>B58-A58</f>
        <v>191609762</v>
      </c>
      <c r="D58" s="2" t="s">
        <v>319</v>
      </c>
      <c r="E58" s="3"/>
      <c r="F58" s="3"/>
      <c r="G58" s="3"/>
    </row>
    <row r="59" spans="1:7">
      <c r="A59" s="5">
        <v>28000000</v>
      </c>
      <c r="B59" s="5">
        <v>217350219</v>
      </c>
      <c r="C59">
        <f>B59-A59</f>
        <v>189350219</v>
      </c>
      <c r="D59" s="5" t="s">
        <v>1155</v>
      </c>
      <c r="E59" s="4"/>
      <c r="F59" s="4"/>
      <c r="G59" s="4"/>
    </row>
    <row r="60" spans="1:7">
      <c r="A60" s="2">
        <v>175000000</v>
      </c>
      <c r="B60" s="2">
        <v>362645141</v>
      </c>
      <c r="C60">
        <f>B60-A60</f>
        <v>187645141</v>
      </c>
      <c r="D60" s="2" t="s">
        <v>1670</v>
      </c>
      <c r="E60" s="3"/>
      <c r="F60" s="3"/>
      <c r="G60" s="3"/>
    </row>
    <row r="61" spans="1:7">
      <c r="A61" s="2">
        <v>175000000</v>
      </c>
      <c r="B61" s="2">
        <v>362645141</v>
      </c>
      <c r="C61">
        <f>B61-A61</f>
        <v>187645141</v>
      </c>
      <c r="D61" s="2" t="s">
        <v>1670</v>
      </c>
      <c r="E61" s="4"/>
      <c r="F61" s="4"/>
      <c r="G61" s="4"/>
    </row>
    <row r="62" spans="1:7">
      <c r="A62" s="5">
        <v>2000000</v>
      </c>
      <c r="B62" s="5">
        <v>184925485</v>
      </c>
      <c r="C62">
        <f>B62-A62</f>
        <v>182925485</v>
      </c>
      <c r="D62" s="5" t="s">
        <v>2529</v>
      </c>
      <c r="E62" s="3"/>
      <c r="F62" s="3"/>
      <c r="G62" s="3"/>
    </row>
    <row r="63" spans="1:7">
      <c r="A63" s="5">
        <v>69000000</v>
      </c>
      <c r="B63" s="5">
        <v>251501645</v>
      </c>
      <c r="C63">
        <f>B63-A63</f>
        <v>182501645</v>
      </c>
      <c r="D63" s="5" t="s">
        <v>2157</v>
      </c>
      <c r="E63" s="4"/>
      <c r="F63" s="4"/>
      <c r="G63" s="4"/>
    </row>
    <row r="64" spans="1:7">
      <c r="A64" s="5">
        <v>175000000</v>
      </c>
      <c r="B64" s="5">
        <v>356454367</v>
      </c>
      <c r="C64">
        <f>B64-A64</f>
        <v>181454367</v>
      </c>
      <c r="D64" s="5" t="s">
        <v>474</v>
      </c>
      <c r="E64" s="3"/>
      <c r="F64" s="3"/>
      <c r="G64" s="3"/>
    </row>
    <row r="65" spans="1:7">
      <c r="A65" s="2">
        <v>140000000</v>
      </c>
      <c r="B65" s="2">
        <v>318298180</v>
      </c>
      <c r="C65">
        <f>B65-A65</f>
        <v>178298180</v>
      </c>
      <c r="D65" s="2" t="s">
        <v>1375</v>
      </c>
      <c r="E65" s="4"/>
      <c r="F65" s="4"/>
      <c r="G65" s="4"/>
    </row>
    <row r="66" spans="1:7">
      <c r="A66" s="2">
        <v>6000000</v>
      </c>
      <c r="B66" s="2">
        <v>181360000</v>
      </c>
      <c r="C66">
        <f>B66-A66</f>
        <v>175360000</v>
      </c>
      <c r="D66" s="2" t="s">
        <v>5162</v>
      </c>
      <c r="E66" s="3"/>
      <c r="F66" s="3"/>
      <c r="G66" s="3"/>
    </row>
    <row r="67" spans="1:7">
      <c r="A67" s="5">
        <v>115000000</v>
      </c>
      <c r="B67" s="5">
        <v>289907418</v>
      </c>
      <c r="C67">
        <f>B67-A67</f>
        <v>174907418</v>
      </c>
      <c r="D67" s="5" t="s">
        <v>790</v>
      </c>
      <c r="E67" s="4"/>
      <c r="F67" s="4"/>
      <c r="G67" s="4"/>
    </row>
    <row r="68" spans="1:7">
      <c r="A68" s="2">
        <v>80000000</v>
      </c>
      <c r="B68" s="2">
        <v>254455986</v>
      </c>
      <c r="C68">
        <f>B68-A68</f>
        <v>174455986</v>
      </c>
      <c r="D68" s="2" t="s">
        <v>9448</v>
      </c>
      <c r="E68" s="3"/>
      <c r="F68" s="3"/>
      <c r="G68" s="3"/>
    </row>
    <row r="69" spans="1:7">
      <c r="A69" s="2">
        <v>100000000</v>
      </c>
      <c r="B69" s="2">
        <v>274084951</v>
      </c>
      <c r="C69">
        <f>B69-A69</f>
        <v>174084951</v>
      </c>
      <c r="D69" s="2" t="s">
        <v>1701</v>
      </c>
      <c r="E69" s="4"/>
      <c r="F69" s="4"/>
      <c r="G69" s="4"/>
    </row>
    <row r="70" spans="1:7">
      <c r="A70" s="5">
        <v>200000000</v>
      </c>
      <c r="B70" s="5">
        <v>373377893</v>
      </c>
      <c r="C70">
        <f>B70-A70</f>
        <v>173377893</v>
      </c>
      <c r="D70" s="5" t="s">
        <v>4049</v>
      </c>
      <c r="E70" s="3"/>
      <c r="F70" s="3"/>
      <c r="G70" s="3"/>
    </row>
    <row r="71" spans="1:7">
      <c r="A71" s="5">
        <v>33000000</v>
      </c>
      <c r="B71" s="5">
        <v>205399422</v>
      </c>
      <c r="C71">
        <f>B71-A71</f>
        <v>172399422</v>
      </c>
      <c r="D71" s="5" t="s">
        <v>8937</v>
      </c>
      <c r="E71" s="4"/>
      <c r="F71" s="4"/>
      <c r="G71" s="4"/>
    </row>
    <row r="72" spans="1:7">
      <c r="A72" s="5">
        <v>120000000</v>
      </c>
      <c r="B72" s="5">
        <v>292298923</v>
      </c>
      <c r="C72">
        <f>B72-A72</f>
        <v>172298923</v>
      </c>
      <c r="D72" s="5" t="s">
        <v>14423</v>
      </c>
      <c r="E72" s="3"/>
      <c r="F72" s="3"/>
      <c r="G72" s="3"/>
    </row>
    <row r="73" spans="1:7">
      <c r="A73" s="2">
        <v>92000000</v>
      </c>
      <c r="B73" s="2">
        <v>261437578</v>
      </c>
      <c r="C73">
        <f>B73-A73</f>
        <v>169437578</v>
      </c>
      <c r="D73" s="2" t="s">
        <v>1081</v>
      </c>
      <c r="E73" s="4"/>
      <c r="F73" s="4"/>
      <c r="G73" s="4"/>
    </row>
    <row r="74" spans="1:7">
      <c r="A74" s="5">
        <v>150000000</v>
      </c>
      <c r="B74" s="5">
        <v>318759914</v>
      </c>
      <c r="C74">
        <f>B74-A74</f>
        <v>168759914</v>
      </c>
      <c r="D74" s="5" t="s">
        <v>5366</v>
      </c>
      <c r="E74" s="3"/>
      <c r="F74" s="3"/>
      <c r="G74" s="3"/>
    </row>
    <row r="75" spans="1:7">
      <c r="A75" s="2">
        <v>50000000</v>
      </c>
      <c r="B75" s="2">
        <v>218628680</v>
      </c>
      <c r="C75">
        <f>B75-A75</f>
        <v>168628680</v>
      </c>
      <c r="D75" s="2" t="s">
        <v>6171</v>
      </c>
      <c r="E75" s="4"/>
      <c r="F75" s="4"/>
      <c r="G75" s="4"/>
    </row>
    <row r="76" spans="1:7">
      <c r="A76" s="2">
        <v>8800000</v>
      </c>
      <c r="B76" s="2">
        <v>174635000</v>
      </c>
      <c r="C76">
        <f>B76-A76</f>
        <v>165835000</v>
      </c>
      <c r="D76" s="2" t="s">
        <v>9908</v>
      </c>
      <c r="E76" s="3"/>
      <c r="F76" s="3"/>
      <c r="G76" s="3"/>
    </row>
    <row r="77" spans="1:7">
      <c r="A77" s="2">
        <v>140000000</v>
      </c>
      <c r="B77" s="2">
        <v>305388685</v>
      </c>
      <c r="C77">
        <f>B77-A77</f>
        <v>165388685</v>
      </c>
      <c r="D77" s="2" t="s">
        <v>786</v>
      </c>
      <c r="E77" s="4"/>
      <c r="F77" s="4"/>
      <c r="G77" s="4"/>
    </row>
    <row r="78" spans="1:7">
      <c r="A78" s="5">
        <v>14000000</v>
      </c>
      <c r="B78" s="5">
        <v>178406268</v>
      </c>
      <c r="C78">
        <f>B78-A78</f>
        <v>164406268</v>
      </c>
      <c r="D78" s="5" t="s">
        <v>7052</v>
      </c>
      <c r="E78" s="3"/>
      <c r="F78" s="3"/>
      <c r="G78" s="3"/>
    </row>
    <row r="79" spans="1:7">
      <c r="A79" s="2">
        <v>170000000</v>
      </c>
      <c r="B79" s="2">
        <v>333130696</v>
      </c>
      <c r="C79">
        <f>B79-A79</f>
        <v>163130696</v>
      </c>
      <c r="D79" s="2" t="s">
        <v>763</v>
      </c>
      <c r="E79" s="4"/>
      <c r="F79" s="4"/>
      <c r="G79" s="4"/>
    </row>
    <row r="80" spans="1:7">
      <c r="A80" s="2">
        <v>22000000</v>
      </c>
      <c r="B80" s="2">
        <v>184208848</v>
      </c>
      <c r="C80">
        <f>B80-A80</f>
        <v>162208848</v>
      </c>
      <c r="D80" s="2" t="s">
        <v>1174</v>
      </c>
      <c r="E80" s="3"/>
      <c r="F80" s="3"/>
      <c r="G80" s="3"/>
    </row>
    <row r="81" spans="1:7">
      <c r="A81" s="2">
        <v>100000000</v>
      </c>
      <c r="B81" s="2">
        <v>261970615</v>
      </c>
      <c r="C81">
        <f>B81-A81</f>
        <v>161970615</v>
      </c>
      <c r="D81" s="2" t="s">
        <v>3606</v>
      </c>
      <c r="E81" s="4"/>
      <c r="F81" s="4"/>
      <c r="G81" s="4"/>
    </row>
    <row r="82" spans="1:7">
      <c r="A82" s="2">
        <v>30000000</v>
      </c>
      <c r="B82" s="2">
        <v>191796233</v>
      </c>
      <c r="C82">
        <f>B82-A82</f>
        <v>161796233</v>
      </c>
      <c r="D82" s="2" t="s">
        <v>497</v>
      </c>
      <c r="E82" s="3"/>
      <c r="F82" s="3"/>
      <c r="G82" s="3"/>
    </row>
    <row r="83" spans="1:7">
      <c r="A83" s="5">
        <v>15000000</v>
      </c>
      <c r="B83" s="5">
        <v>176781728</v>
      </c>
      <c r="C83">
        <f>B83-A83</f>
        <v>161781728</v>
      </c>
      <c r="D83" s="5" t="s">
        <v>7025</v>
      </c>
      <c r="E83" s="4"/>
      <c r="F83" s="4"/>
      <c r="G83" s="4"/>
    </row>
    <row r="84" spans="1:7">
      <c r="A84" s="2">
        <v>81000000</v>
      </c>
      <c r="B84" s="2">
        <v>242589580</v>
      </c>
      <c r="C84">
        <f>B84-A84</f>
        <v>161589580</v>
      </c>
      <c r="D84" s="2" t="s">
        <v>8046</v>
      </c>
      <c r="E84" s="3"/>
      <c r="F84" s="3"/>
      <c r="G84" s="3"/>
    </row>
    <row r="85" spans="1:7">
      <c r="A85" s="2">
        <v>160000000</v>
      </c>
      <c r="B85" s="2">
        <v>320706665</v>
      </c>
      <c r="C85">
        <f>B85-A85</f>
        <v>160706665</v>
      </c>
      <c r="D85" s="2" t="s">
        <v>11816</v>
      </c>
      <c r="E85" s="4"/>
      <c r="F85" s="4"/>
      <c r="G85" s="4"/>
    </row>
    <row r="86" spans="1:7">
      <c r="A86" s="2">
        <v>90000000</v>
      </c>
      <c r="B86" s="2">
        <v>250147615</v>
      </c>
      <c r="C86">
        <f>B86-A86</f>
        <v>160147615</v>
      </c>
      <c r="D86" s="2" t="s">
        <v>4108</v>
      </c>
      <c r="E86" s="3"/>
      <c r="F86" s="3"/>
      <c r="G86" s="3"/>
    </row>
    <row r="87" spans="1:7">
      <c r="A87" s="2">
        <v>190000000</v>
      </c>
      <c r="B87" s="2">
        <v>350034110</v>
      </c>
      <c r="C87">
        <f>B87-A87</f>
        <v>160034110</v>
      </c>
      <c r="D87" s="2" t="s">
        <v>4716</v>
      </c>
      <c r="E87" s="4"/>
      <c r="F87" s="4"/>
      <c r="G87" s="4"/>
    </row>
    <row r="88" spans="1:7">
      <c r="A88" s="5">
        <v>195000000</v>
      </c>
      <c r="B88" s="5">
        <v>352358779</v>
      </c>
      <c r="C88">
        <f>B88-A88</f>
        <v>157358779</v>
      </c>
      <c r="D88" s="5" t="s">
        <v>10690</v>
      </c>
      <c r="E88" s="3"/>
      <c r="F88" s="3"/>
      <c r="G88" s="3"/>
    </row>
    <row r="89" spans="1:7">
      <c r="A89" s="5">
        <v>60000000</v>
      </c>
      <c r="B89" s="5">
        <v>217326336</v>
      </c>
      <c r="C89">
        <f>B89-A89</f>
        <v>157326336</v>
      </c>
      <c r="D89" s="5" t="s">
        <v>15322</v>
      </c>
      <c r="E89" s="4"/>
      <c r="F89" s="4"/>
      <c r="G89" s="4"/>
    </row>
    <row r="90" spans="1:7">
      <c r="A90" s="5">
        <v>250000000</v>
      </c>
      <c r="B90" s="5">
        <v>407197282</v>
      </c>
      <c r="C90">
        <f>B90-A90</f>
        <v>157197282</v>
      </c>
      <c r="D90" s="5" t="s">
        <v>609</v>
      </c>
      <c r="E90" s="3"/>
      <c r="F90" s="3"/>
      <c r="G90" s="3"/>
    </row>
    <row r="91" spans="1:7">
      <c r="A91" s="5">
        <v>11000000</v>
      </c>
      <c r="B91" s="5">
        <v>167780960</v>
      </c>
      <c r="C91">
        <f>B91-A91</f>
        <v>156780960</v>
      </c>
      <c r="D91" s="5" t="s">
        <v>13113</v>
      </c>
      <c r="E91" s="4"/>
      <c r="F91" s="4"/>
      <c r="G91" s="4"/>
    </row>
    <row r="92" spans="1:7">
      <c r="A92" s="2">
        <v>73000000</v>
      </c>
      <c r="B92" s="2">
        <v>229074524</v>
      </c>
      <c r="C92">
        <f>B92-A92</f>
        <v>156074524</v>
      </c>
      <c r="D92" s="2" t="s">
        <v>9462</v>
      </c>
      <c r="E92" s="3"/>
      <c r="F92" s="3"/>
      <c r="G92" s="3"/>
    </row>
    <row r="93" spans="1:7">
      <c r="A93" s="5">
        <v>72000000</v>
      </c>
      <c r="B93" s="5">
        <v>227965690</v>
      </c>
      <c r="C93">
        <f>B93-A93</f>
        <v>155965690</v>
      </c>
      <c r="D93" s="5" t="s">
        <v>8082</v>
      </c>
      <c r="E93" s="4"/>
      <c r="F93" s="4"/>
      <c r="G93" s="4"/>
    </row>
    <row r="94" spans="1:7">
      <c r="A94" s="2">
        <v>90000000</v>
      </c>
      <c r="B94" s="2">
        <v>245823397</v>
      </c>
      <c r="C94">
        <f>B94-A94</f>
        <v>155823397</v>
      </c>
      <c r="D94" s="2" t="s">
        <v>1394</v>
      </c>
      <c r="E94" s="3"/>
      <c r="F94" s="3"/>
      <c r="G94" s="3"/>
    </row>
    <row r="95" spans="1:7">
      <c r="A95" s="5">
        <v>18000000</v>
      </c>
      <c r="B95" s="5">
        <v>173585516</v>
      </c>
      <c r="C95">
        <f>B95-A95</f>
        <v>155585516</v>
      </c>
      <c r="D95" s="5" t="s">
        <v>9064</v>
      </c>
      <c r="E95" s="4"/>
      <c r="F95" s="4"/>
      <c r="G95" s="4"/>
    </row>
    <row r="96" spans="1:7">
      <c r="A96" s="5">
        <v>22000000</v>
      </c>
      <c r="B96" s="5">
        <v>177200000</v>
      </c>
      <c r="C96">
        <f>B96-A96</f>
        <v>155200000</v>
      </c>
      <c r="D96" s="5" t="s">
        <v>3804</v>
      </c>
      <c r="E96" s="3"/>
      <c r="F96" s="3"/>
      <c r="G96" s="3"/>
    </row>
    <row r="97" spans="1:7">
      <c r="A97" s="2">
        <v>8200000</v>
      </c>
      <c r="B97" s="2">
        <v>163214286</v>
      </c>
      <c r="C97">
        <f>B97-A97</f>
        <v>155014286</v>
      </c>
      <c r="D97" s="2" t="s">
        <v>1293</v>
      </c>
      <c r="E97" s="4"/>
      <c r="F97" s="4"/>
      <c r="G97" s="4"/>
    </row>
    <row r="98" spans="1:7">
      <c r="A98" s="2">
        <v>37000000</v>
      </c>
      <c r="B98" s="2">
        <v>191449475</v>
      </c>
      <c r="C98">
        <f>B98-A98</f>
        <v>154449475</v>
      </c>
      <c r="D98" s="2" t="s">
        <v>15359</v>
      </c>
      <c r="E98" s="3"/>
      <c r="F98" s="3"/>
      <c r="G98" s="3"/>
    </row>
    <row r="99" spans="1:7">
      <c r="A99" s="5">
        <v>37000000</v>
      </c>
      <c r="B99" s="5">
        <v>191449475</v>
      </c>
      <c r="C99">
        <f>B99-A99</f>
        <v>154449475</v>
      </c>
      <c r="D99" s="5" t="s">
        <v>15359</v>
      </c>
      <c r="E99" s="4"/>
      <c r="F99" s="4"/>
      <c r="G99" s="4"/>
    </row>
    <row r="100" spans="1:7">
      <c r="A100" s="2">
        <v>29000000</v>
      </c>
      <c r="B100" s="2">
        <v>183436380</v>
      </c>
      <c r="C100">
        <f>B100-A100</f>
        <v>154436380</v>
      </c>
      <c r="D100" s="2" t="s">
        <v>9661</v>
      </c>
      <c r="E100" s="3"/>
      <c r="F100" s="3"/>
      <c r="G100" s="3"/>
    </row>
    <row r="101" spans="1:7">
      <c r="A101" s="2">
        <v>5500000</v>
      </c>
      <c r="B101" s="2">
        <v>159600000</v>
      </c>
      <c r="C101">
        <f>B101-A101</f>
        <v>154100000</v>
      </c>
      <c r="D101" s="2" t="s">
        <v>573</v>
      </c>
      <c r="E101" s="4"/>
      <c r="F101" s="4"/>
      <c r="G101" s="4"/>
    </row>
    <row r="102" spans="1:7">
      <c r="A102" s="5">
        <v>23000000</v>
      </c>
      <c r="B102" s="5">
        <v>176483808</v>
      </c>
      <c r="C102">
        <f>B102-A102</f>
        <v>153483808</v>
      </c>
      <c r="D102" s="5" t="s">
        <v>5664</v>
      </c>
      <c r="E102" s="3"/>
      <c r="F102" s="3"/>
      <c r="G102" s="3"/>
    </row>
    <row r="103" spans="1:7">
      <c r="A103" s="5">
        <v>28000000</v>
      </c>
      <c r="B103" s="5">
        <v>179870271</v>
      </c>
      <c r="C103">
        <f>B103-A103</f>
        <v>151870271</v>
      </c>
      <c r="D103" s="5" t="s">
        <v>2806</v>
      </c>
      <c r="E103" s="4"/>
      <c r="F103" s="4"/>
      <c r="G103" s="4"/>
    </row>
    <row r="104" spans="1:7">
      <c r="A104" s="5">
        <v>63000000</v>
      </c>
      <c r="B104" s="5">
        <v>213079163</v>
      </c>
      <c r="C104">
        <f>B104-A104</f>
        <v>150079163</v>
      </c>
      <c r="D104" s="5" t="s">
        <v>11314</v>
      </c>
      <c r="E104" s="3"/>
      <c r="F104" s="3"/>
      <c r="G104" s="3"/>
    </row>
    <row r="105" spans="1:7">
      <c r="A105" s="5">
        <v>92000000</v>
      </c>
      <c r="B105" s="5">
        <v>241688385</v>
      </c>
      <c r="C105">
        <f>B105-A105</f>
        <v>149688385</v>
      </c>
      <c r="D105" s="5" t="s">
        <v>10721</v>
      </c>
      <c r="E105" s="4"/>
      <c r="F105" s="4"/>
      <c r="G105" s="4"/>
    </row>
    <row r="106" spans="1:7">
      <c r="A106" s="2">
        <v>48000000</v>
      </c>
      <c r="B106" s="2">
        <v>197171806</v>
      </c>
      <c r="C106">
        <f>B106-A106</f>
        <v>149171806</v>
      </c>
      <c r="D106" s="2" t="s">
        <v>486</v>
      </c>
      <c r="E106" s="3"/>
      <c r="F106" s="3"/>
      <c r="G106" s="3"/>
    </row>
    <row r="107" spans="1:7">
      <c r="A107" s="2">
        <v>25000000</v>
      </c>
      <c r="B107" s="2">
        <v>172825435</v>
      </c>
      <c r="C107">
        <f>B107-A107</f>
        <v>147825435</v>
      </c>
      <c r="D107" s="2" t="s">
        <v>1162</v>
      </c>
      <c r="E107" s="4"/>
      <c r="F107" s="4"/>
      <c r="G107" s="4"/>
    </row>
    <row r="108" spans="1:7">
      <c r="A108" s="5">
        <v>70000000</v>
      </c>
      <c r="B108" s="5">
        <v>216119491</v>
      </c>
      <c r="C108">
        <f>B108-A108</f>
        <v>146119491</v>
      </c>
      <c r="D108" s="5" t="s">
        <v>208</v>
      </c>
      <c r="E108" s="3"/>
      <c r="F108" s="3"/>
      <c r="G108" s="3"/>
    </row>
    <row r="109" spans="1:7">
      <c r="A109" s="2">
        <v>65000000</v>
      </c>
      <c r="B109" s="2">
        <v>210592590</v>
      </c>
      <c r="C109">
        <f>B109-A109</f>
        <v>145592590</v>
      </c>
      <c r="D109" s="2" t="s">
        <v>2160</v>
      </c>
      <c r="E109" s="4"/>
      <c r="F109" s="4"/>
      <c r="G109" s="4"/>
    </row>
    <row r="110" spans="1:7">
      <c r="A110" s="5">
        <v>25000000</v>
      </c>
      <c r="B110" s="5">
        <v>169705587</v>
      </c>
      <c r="C110">
        <f>B110-A110</f>
        <v>144705587</v>
      </c>
      <c r="D110" s="5" t="s">
        <v>870</v>
      </c>
      <c r="E110" s="3"/>
      <c r="F110" s="3"/>
      <c r="G110" s="3"/>
    </row>
    <row r="111" spans="1:7">
      <c r="A111" s="5">
        <v>75000000</v>
      </c>
      <c r="B111" s="5">
        <v>219613391</v>
      </c>
      <c r="C111">
        <f>B111-A111</f>
        <v>144613391</v>
      </c>
      <c r="D111" s="5" t="s">
        <v>16292</v>
      </c>
      <c r="E111" s="4"/>
      <c r="F111" s="4"/>
      <c r="G111" s="4"/>
    </row>
    <row r="112" spans="1:7">
      <c r="A112" s="5">
        <v>90000000</v>
      </c>
      <c r="B112" s="5">
        <v>233630478</v>
      </c>
      <c r="C112">
        <f>B112-A112</f>
        <v>143630478</v>
      </c>
      <c r="D112" s="5" t="s">
        <v>2137</v>
      </c>
      <c r="E112" s="3"/>
      <c r="F112" s="3"/>
      <c r="G112" s="3"/>
    </row>
    <row r="113" spans="1:7">
      <c r="A113" s="2">
        <v>14000000</v>
      </c>
      <c r="B113" s="2">
        <v>156645693</v>
      </c>
      <c r="C113">
        <f>B113-A113</f>
        <v>142645693</v>
      </c>
      <c r="D113" s="2" t="s">
        <v>7047</v>
      </c>
      <c r="E113" s="4"/>
      <c r="F113" s="4"/>
      <c r="G113" s="4"/>
    </row>
    <row r="114" spans="1:7">
      <c r="A114" s="5">
        <v>150000000</v>
      </c>
      <c r="B114" s="5">
        <v>292000866</v>
      </c>
      <c r="C114">
        <f>B114-A114</f>
        <v>142000866</v>
      </c>
      <c r="D114" s="5" t="s">
        <v>3156</v>
      </c>
      <c r="E114" s="3"/>
      <c r="F114" s="3"/>
      <c r="G114" s="3"/>
    </row>
    <row r="115" spans="1:7">
      <c r="A115" s="2">
        <v>50000000</v>
      </c>
      <c r="B115" s="2">
        <v>191616238</v>
      </c>
      <c r="C115">
        <f>B115-A115</f>
        <v>141616238</v>
      </c>
      <c r="D115" s="2" t="s">
        <v>5508</v>
      </c>
      <c r="E115" s="4"/>
      <c r="F115" s="4"/>
      <c r="G115" s="4"/>
    </row>
    <row r="116" spans="1:7">
      <c r="A116" s="2">
        <v>20000000</v>
      </c>
      <c r="B116" s="2">
        <v>161487252</v>
      </c>
      <c r="C116">
        <f>B116-A116</f>
        <v>141487252</v>
      </c>
      <c r="D116" s="2" t="s">
        <v>12098</v>
      </c>
      <c r="E116" s="3"/>
      <c r="F116" s="3"/>
      <c r="G116" s="3"/>
    </row>
    <row r="117" spans="1:7">
      <c r="A117" s="5">
        <v>110000000</v>
      </c>
      <c r="B117" s="5">
        <v>250863268</v>
      </c>
      <c r="C117">
        <f>B117-A117</f>
        <v>140863268</v>
      </c>
      <c r="D117" s="5" t="s">
        <v>10104</v>
      </c>
      <c r="E117" s="4"/>
      <c r="F117" s="4"/>
      <c r="G117" s="4"/>
    </row>
    <row r="118" spans="1:7">
      <c r="A118" s="5">
        <v>60000</v>
      </c>
      <c r="B118" s="5">
        <v>140530114</v>
      </c>
      <c r="C118">
        <f>B118-A118</f>
        <v>140470114</v>
      </c>
      <c r="D118" s="5" t="s">
        <v>10667</v>
      </c>
      <c r="E118" s="3"/>
      <c r="F118" s="3"/>
      <c r="G118" s="3"/>
    </row>
    <row r="119" spans="1:7">
      <c r="A119" s="2">
        <v>33000000</v>
      </c>
      <c r="B119" s="2">
        <v>173381405</v>
      </c>
      <c r="C119">
        <f>B119-A119</f>
        <v>140381405</v>
      </c>
      <c r="D119" s="2" t="s">
        <v>6883</v>
      </c>
      <c r="E119" s="4"/>
      <c r="F119" s="4"/>
      <c r="G119" s="4"/>
    </row>
    <row r="120" spans="1:7">
      <c r="A120" s="5">
        <v>150000000</v>
      </c>
      <c r="B120" s="5">
        <v>289994397</v>
      </c>
      <c r="C120">
        <f>B120-A120</f>
        <v>139994397</v>
      </c>
      <c r="D120" s="5" t="s">
        <v>2601</v>
      </c>
      <c r="E120" s="3"/>
      <c r="F120" s="3"/>
      <c r="G120" s="3"/>
    </row>
    <row r="121" spans="1:7">
      <c r="A121" s="5">
        <v>44000000</v>
      </c>
      <c r="B121" s="5">
        <v>183875760</v>
      </c>
      <c r="C121">
        <f>B121-A121</f>
        <v>139875760</v>
      </c>
      <c r="D121" s="5" t="s">
        <v>1759</v>
      </c>
      <c r="E121" s="4"/>
      <c r="F121" s="4"/>
      <c r="G121" s="4"/>
    </row>
    <row r="122" spans="1:7">
      <c r="A122" s="2">
        <v>3000000</v>
      </c>
      <c r="B122" s="2">
        <v>141600000</v>
      </c>
      <c r="C122">
        <f>B122-A122</f>
        <v>138600000</v>
      </c>
      <c r="D122" s="2" t="s">
        <v>3060</v>
      </c>
      <c r="E122" s="3"/>
      <c r="F122" s="3"/>
      <c r="G122" s="3"/>
    </row>
    <row r="123" spans="1:7">
      <c r="A123" s="2">
        <v>11000000</v>
      </c>
      <c r="B123" s="2">
        <v>148170000</v>
      </c>
      <c r="C123">
        <f>B123-A123</f>
        <v>137170000</v>
      </c>
      <c r="D123" s="2" t="s">
        <v>5089</v>
      </c>
      <c r="E123" s="4"/>
      <c r="F123" s="4"/>
      <c r="G123" s="4"/>
    </row>
    <row r="124" spans="1:7">
      <c r="A124" s="5">
        <v>123000000</v>
      </c>
      <c r="B124" s="5">
        <v>260031035</v>
      </c>
      <c r="C124">
        <f>B124-A124</f>
        <v>137031035</v>
      </c>
      <c r="D124" s="5" t="s">
        <v>12383</v>
      </c>
      <c r="E124" s="3"/>
      <c r="F124" s="3"/>
      <c r="G124" s="3"/>
    </row>
    <row r="125" spans="1:7">
      <c r="A125" s="5">
        <v>32500000</v>
      </c>
      <c r="B125" s="5">
        <v>169076745</v>
      </c>
      <c r="C125">
        <f>B125-A125</f>
        <v>136576745</v>
      </c>
      <c r="D125" s="5" t="s">
        <v>7489</v>
      </c>
      <c r="E125" s="4"/>
      <c r="F125" s="4"/>
      <c r="G125" s="4"/>
    </row>
    <row r="126" spans="1:7">
      <c r="A126" s="2">
        <v>45000000</v>
      </c>
      <c r="B126" s="2">
        <v>181395380</v>
      </c>
      <c r="C126">
        <f>B126-A126</f>
        <v>136395380</v>
      </c>
      <c r="D126" s="2" t="s">
        <v>7410</v>
      </c>
      <c r="E126" s="3"/>
      <c r="F126" s="3"/>
      <c r="G126" s="3"/>
    </row>
    <row r="127" spans="1:7">
      <c r="A127" s="5">
        <v>90000000</v>
      </c>
      <c r="B127" s="5">
        <v>226138454</v>
      </c>
      <c r="C127">
        <f>B127-A127</f>
        <v>136138454</v>
      </c>
      <c r="D127" s="5" t="s">
        <v>8768</v>
      </c>
      <c r="E127" s="4"/>
      <c r="F127" s="4"/>
      <c r="G127" s="4"/>
    </row>
    <row r="128" spans="1:7">
      <c r="A128" s="5">
        <v>7500000</v>
      </c>
      <c r="B128" s="5">
        <v>143492840</v>
      </c>
      <c r="C128">
        <f>B128-A128</f>
        <v>135992840</v>
      </c>
      <c r="D128" s="5" t="s">
        <v>3450</v>
      </c>
      <c r="E128" s="3"/>
      <c r="F128" s="3"/>
      <c r="G128" s="3"/>
    </row>
    <row r="129" spans="1:7">
      <c r="A129" s="2">
        <v>7500000</v>
      </c>
      <c r="B129" s="2">
        <v>143492840</v>
      </c>
      <c r="C129">
        <f>B129-A129</f>
        <v>135992840</v>
      </c>
      <c r="D129" s="2" t="s">
        <v>3450</v>
      </c>
      <c r="E129" s="4"/>
      <c r="F129" s="4"/>
      <c r="G129" s="4"/>
    </row>
    <row r="130" spans="1:7">
      <c r="A130" s="2">
        <v>200000000</v>
      </c>
      <c r="B130" s="2">
        <v>334185206</v>
      </c>
      <c r="C130">
        <f>B130-A130</f>
        <v>134185206</v>
      </c>
      <c r="D130" s="2" t="s">
        <v>9400</v>
      </c>
      <c r="E130" s="3"/>
      <c r="F130" s="3"/>
      <c r="G130" s="3"/>
    </row>
    <row r="131" spans="1:7">
      <c r="A131" s="5">
        <v>200000000</v>
      </c>
      <c r="B131" s="5">
        <v>334185206</v>
      </c>
      <c r="C131">
        <f>B131-A131</f>
        <v>134185206</v>
      </c>
      <c r="D131" s="5" t="s">
        <v>9400</v>
      </c>
      <c r="E131" s="4"/>
      <c r="F131" s="4"/>
      <c r="G131" s="4"/>
    </row>
    <row r="132" spans="1:7">
      <c r="A132" s="5">
        <v>38000000</v>
      </c>
      <c r="B132" s="5">
        <v>171031347</v>
      </c>
      <c r="C132">
        <f>B132-A132</f>
        <v>133031347</v>
      </c>
      <c r="D132" s="5" t="s">
        <v>2245</v>
      </c>
      <c r="E132" s="3"/>
      <c r="F132" s="3"/>
      <c r="G132" s="3"/>
    </row>
    <row r="133" spans="1:7">
      <c r="A133" s="2">
        <v>28000000</v>
      </c>
      <c r="B133" s="2">
        <v>161029270</v>
      </c>
      <c r="C133">
        <f>B133-A133</f>
        <v>133029270</v>
      </c>
      <c r="D133" s="2" t="s">
        <v>1467</v>
      </c>
      <c r="E133" s="4"/>
      <c r="F133" s="4"/>
      <c r="G133" s="4"/>
    </row>
    <row r="134" spans="1:7">
      <c r="A134" s="2">
        <v>160000000</v>
      </c>
      <c r="B134" s="2">
        <v>292568851</v>
      </c>
      <c r="C134">
        <f>B134-A134</f>
        <v>132568851</v>
      </c>
      <c r="D134" s="2" t="s">
        <v>115</v>
      </c>
      <c r="E134" s="3"/>
      <c r="F134" s="3"/>
      <c r="G134" s="3"/>
    </row>
    <row r="135" spans="1:7">
      <c r="A135" s="2">
        <v>18000000</v>
      </c>
      <c r="B135" s="2">
        <v>150056505</v>
      </c>
      <c r="C135">
        <f>B135-A135</f>
        <v>132056505</v>
      </c>
      <c r="D135" s="2" t="s">
        <v>10485</v>
      </c>
      <c r="E135" s="4"/>
      <c r="F135" s="4"/>
      <c r="G135" s="4"/>
    </row>
    <row r="136" spans="1:7">
      <c r="A136" s="5">
        <v>185000000</v>
      </c>
      <c r="B136" s="5">
        <v>317011114</v>
      </c>
      <c r="C136">
        <f>B136-A136</f>
        <v>132011114</v>
      </c>
      <c r="D136" s="5" t="s">
        <v>11255</v>
      </c>
      <c r="E136" s="3"/>
      <c r="F136" s="3"/>
      <c r="G136" s="3"/>
    </row>
    <row r="137" spans="1:7">
      <c r="A137" s="2">
        <v>6000000</v>
      </c>
      <c r="B137" s="2">
        <v>137963328</v>
      </c>
      <c r="C137">
        <f>B137-A137</f>
        <v>131963328</v>
      </c>
      <c r="D137" s="2" t="s">
        <v>966</v>
      </c>
      <c r="E137" s="4"/>
      <c r="F137" s="4"/>
      <c r="G137" s="4"/>
    </row>
    <row r="138" spans="1:7">
      <c r="A138" s="5">
        <v>150000000</v>
      </c>
      <c r="B138" s="5">
        <v>281492479</v>
      </c>
      <c r="C138">
        <f>B138-A138</f>
        <v>131492479</v>
      </c>
      <c r="D138" s="5" t="s">
        <v>4729</v>
      </c>
      <c r="E138" s="3"/>
      <c r="F138" s="3"/>
      <c r="G138" s="3"/>
    </row>
    <row r="139" spans="1:7">
      <c r="A139" s="5">
        <v>34200000</v>
      </c>
      <c r="B139" s="5">
        <v>163479795</v>
      </c>
      <c r="C139">
        <f>B139-A139</f>
        <v>129279795</v>
      </c>
      <c r="D139" s="5" t="s">
        <v>10369</v>
      </c>
      <c r="E139" s="4"/>
      <c r="F139" s="4"/>
      <c r="G139" s="4"/>
    </row>
    <row r="140" spans="1:7">
      <c r="A140" s="5">
        <v>6000000</v>
      </c>
      <c r="B140" s="5">
        <v>134821952</v>
      </c>
      <c r="C140">
        <f>B140-A140</f>
        <v>128821952</v>
      </c>
      <c r="D140" s="5" t="s">
        <v>50</v>
      </c>
      <c r="E140" s="3"/>
      <c r="F140" s="3"/>
      <c r="G140" s="3"/>
    </row>
    <row r="141" spans="1:7">
      <c r="A141" s="5">
        <v>10000000</v>
      </c>
      <c r="B141" s="5">
        <v>138339411</v>
      </c>
      <c r="C141">
        <f>B141-A141</f>
        <v>128339411</v>
      </c>
      <c r="D141" s="5" t="s">
        <v>567</v>
      </c>
      <c r="E141" s="4"/>
      <c r="F141" s="4"/>
      <c r="G141" s="4"/>
    </row>
    <row r="142" spans="1:7">
      <c r="A142" s="5">
        <v>15000000</v>
      </c>
      <c r="B142" s="5">
        <v>141319195</v>
      </c>
      <c r="C142">
        <f>B142-A142</f>
        <v>126319195</v>
      </c>
      <c r="D142" s="5" t="s">
        <v>1217</v>
      </c>
      <c r="E142" s="3"/>
      <c r="F142" s="3"/>
      <c r="G142" s="3"/>
    </row>
    <row r="143" spans="1:7">
      <c r="A143" s="2">
        <v>40000000</v>
      </c>
      <c r="B143" s="2">
        <v>166147885</v>
      </c>
      <c r="C143">
        <f>B143-A143</f>
        <v>126147885</v>
      </c>
      <c r="D143" s="2" t="s">
        <v>16566</v>
      </c>
      <c r="E143" s="4"/>
      <c r="F143" s="4"/>
      <c r="G143" s="4"/>
    </row>
    <row r="144" spans="1:7">
      <c r="A144" s="2">
        <v>45000000</v>
      </c>
      <c r="B144" s="2">
        <v>170684505</v>
      </c>
      <c r="C144">
        <f>B144-A144</f>
        <v>125684505</v>
      </c>
      <c r="D144" s="2" t="s">
        <v>4904</v>
      </c>
      <c r="E144" s="3"/>
      <c r="F144" s="3"/>
      <c r="G144" s="3"/>
    </row>
    <row r="145" spans="1:7">
      <c r="A145" s="5">
        <v>28000000</v>
      </c>
      <c r="B145" s="5">
        <v>153665036</v>
      </c>
      <c r="C145">
        <f>B145-A145</f>
        <v>125665036</v>
      </c>
      <c r="D145" s="5" t="s">
        <v>10447</v>
      </c>
      <c r="E145" s="4"/>
      <c r="F145" s="4"/>
      <c r="G145" s="4"/>
    </row>
    <row r="146" spans="1:7">
      <c r="A146" s="5">
        <v>120000000</v>
      </c>
      <c r="B146" s="5">
        <v>244052771</v>
      </c>
      <c r="C146">
        <f>B146-A146</f>
        <v>124052771</v>
      </c>
      <c r="D146" s="5" t="s">
        <v>4789</v>
      </c>
      <c r="E146" s="3"/>
      <c r="F146" s="3"/>
      <c r="G146" s="3"/>
    </row>
    <row r="147" spans="1:7">
      <c r="A147" s="5">
        <v>40000000</v>
      </c>
      <c r="B147" s="5">
        <v>163947053</v>
      </c>
      <c r="C147">
        <f>B147-A147</f>
        <v>123947053</v>
      </c>
      <c r="D147" s="5" t="s">
        <v>8187</v>
      </c>
      <c r="E147" s="4"/>
      <c r="F147" s="4"/>
      <c r="G147" s="4"/>
    </row>
    <row r="148" spans="1:7">
      <c r="A148" s="5">
        <v>15000000</v>
      </c>
      <c r="B148" s="5">
        <v>138795342</v>
      </c>
      <c r="C148">
        <f>B148-A148</f>
        <v>123795342</v>
      </c>
      <c r="D148" s="5" t="s">
        <v>1192</v>
      </c>
      <c r="E148" s="3"/>
      <c r="F148" s="3"/>
      <c r="G148" s="3"/>
    </row>
    <row r="149" spans="1:7">
      <c r="A149" s="5">
        <v>22000000</v>
      </c>
      <c r="B149" s="5">
        <v>144833357</v>
      </c>
      <c r="C149">
        <f>B149-A149</f>
        <v>122833357</v>
      </c>
      <c r="D149" s="5" t="s">
        <v>10432</v>
      </c>
      <c r="E149" s="4"/>
      <c r="F149" s="4"/>
      <c r="G149" s="4"/>
    </row>
    <row r="150" spans="1:7">
      <c r="A150" s="2">
        <v>160000000</v>
      </c>
      <c r="B150" s="2">
        <v>281666058</v>
      </c>
      <c r="C150">
        <f>B150-A150</f>
        <v>121666058</v>
      </c>
      <c r="D150" s="2" t="s">
        <v>8723</v>
      </c>
      <c r="E150" s="3"/>
      <c r="F150" s="3"/>
      <c r="G150" s="3"/>
    </row>
    <row r="151" spans="1:7">
      <c r="A151" s="2">
        <v>108000000</v>
      </c>
      <c r="B151" s="2">
        <v>228430993</v>
      </c>
      <c r="C151">
        <f>B151-A151</f>
        <v>120430993</v>
      </c>
      <c r="D151" s="2" t="s">
        <v>795</v>
      </c>
      <c r="E151" s="4"/>
      <c r="F151" s="4"/>
      <c r="G151" s="4"/>
    </row>
    <row r="152" spans="1:7">
      <c r="A152" s="5">
        <v>25000000</v>
      </c>
      <c r="B152" s="5">
        <v>145000989</v>
      </c>
      <c r="C152">
        <f>B152-A152</f>
        <v>120000989</v>
      </c>
      <c r="D152" s="5" t="s">
        <v>1486</v>
      </c>
      <c r="E152" s="3"/>
      <c r="F152" s="3"/>
      <c r="G152" s="3"/>
    </row>
    <row r="153" spans="1:7">
      <c r="A153" s="5">
        <v>130000000</v>
      </c>
      <c r="B153" s="5">
        <v>249358727</v>
      </c>
      <c r="C153">
        <f>B153-A153</f>
        <v>119358727</v>
      </c>
      <c r="D153" s="5" t="s">
        <v>1695</v>
      </c>
      <c r="E153" s="4"/>
      <c r="F153" s="4"/>
      <c r="G153" s="4"/>
    </row>
    <row r="154" spans="1:7">
      <c r="A154" s="5">
        <v>90000000</v>
      </c>
      <c r="B154" s="5">
        <v>209019489</v>
      </c>
      <c r="C154">
        <f>B154-A154</f>
        <v>119019489</v>
      </c>
      <c r="D154" s="5" t="s">
        <v>2638</v>
      </c>
      <c r="E154" s="3"/>
      <c r="F154" s="3"/>
      <c r="G154" s="3"/>
    </row>
    <row r="155" spans="1:7">
      <c r="A155" s="2">
        <v>30000000</v>
      </c>
      <c r="B155" s="2">
        <v>148734225</v>
      </c>
      <c r="C155">
        <f>B155-A155</f>
        <v>118734225</v>
      </c>
      <c r="D155" s="2" t="s">
        <v>6296</v>
      </c>
      <c r="E155" s="4"/>
      <c r="F155" s="4"/>
      <c r="G155" s="4"/>
    </row>
    <row r="156" spans="1:7">
      <c r="A156" s="5">
        <v>75000000</v>
      </c>
      <c r="B156" s="5">
        <v>193136719</v>
      </c>
      <c r="C156">
        <f>B156-A156</f>
        <v>118136719</v>
      </c>
      <c r="D156" s="5" t="s">
        <v>6777</v>
      </c>
      <c r="E156" s="3"/>
      <c r="F156" s="3"/>
      <c r="G156" s="3"/>
    </row>
    <row r="157" spans="1:7">
      <c r="A157" s="2">
        <v>175000000</v>
      </c>
      <c r="B157" s="2">
        <v>292979556</v>
      </c>
      <c r="C157">
        <f>B157-A157</f>
        <v>117979556</v>
      </c>
      <c r="D157" s="2" t="s">
        <v>468</v>
      </c>
      <c r="E157" s="4"/>
      <c r="F157" s="4"/>
      <c r="G157" s="4"/>
    </row>
    <row r="158" spans="1:7">
      <c r="A158" s="2">
        <v>48000000</v>
      </c>
      <c r="B158" s="2">
        <v>165500000</v>
      </c>
      <c r="C158">
        <f>B158-A158</f>
        <v>117500000</v>
      </c>
      <c r="D158" s="2" t="s">
        <v>6813</v>
      </c>
      <c r="E158" s="3"/>
      <c r="F158" s="3"/>
      <c r="G158" s="3"/>
    </row>
    <row r="159" spans="1:7">
      <c r="A159" s="2">
        <v>59000000</v>
      </c>
      <c r="B159" s="2">
        <v>176387405</v>
      </c>
      <c r="C159">
        <f>B159-A159</f>
        <v>117387405</v>
      </c>
      <c r="D159" s="2" t="s">
        <v>2662</v>
      </c>
      <c r="E159" s="4"/>
      <c r="F159" s="4"/>
      <c r="G159" s="4"/>
    </row>
    <row r="160" spans="1:7">
      <c r="A160" s="2">
        <v>20000000</v>
      </c>
      <c r="B160" s="2">
        <v>137387272</v>
      </c>
      <c r="C160">
        <f>B160-A160</f>
        <v>117387272</v>
      </c>
      <c r="D160" s="2" t="s">
        <v>3326</v>
      </c>
      <c r="E160" s="3"/>
      <c r="F160" s="3"/>
      <c r="G160" s="3"/>
    </row>
    <row r="161" spans="1:7">
      <c r="A161" s="5">
        <v>65000000</v>
      </c>
      <c r="B161" s="5">
        <v>182204440</v>
      </c>
      <c r="C161">
        <f>B161-A161</f>
        <v>117204440</v>
      </c>
      <c r="D161" s="5" t="s">
        <v>3627</v>
      </c>
      <c r="E161" s="4"/>
      <c r="F161" s="4"/>
      <c r="G161" s="4"/>
    </row>
    <row r="162" spans="1:7">
      <c r="A162" s="5">
        <v>110000000</v>
      </c>
      <c r="B162" s="5">
        <v>227137090</v>
      </c>
      <c r="C162">
        <f>B162-A162</f>
        <v>117137090</v>
      </c>
      <c r="D162" s="5" t="s">
        <v>780</v>
      </c>
      <c r="E162" s="3"/>
      <c r="F162" s="3"/>
      <c r="G162" s="3"/>
    </row>
    <row r="163" spans="1:7">
      <c r="A163" s="2">
        <v>2600000</v>
      </c>
      <c r="B163" s="2">
        <v>119500000</v>
      </c>
      <c r="C163">
        <f>B163-A163</f>
        <v>116900000</v>
      </c>
      <c r="D163" s="2" t="s">
        <v>2043</v>
      </c>
      <c r="E163" s="4"/>
      <c r="F163" s="4"/>
      <c r="G163" s="4"/>
    </row>
    <row r="164" spans="1:7">
      <c r="A164" s="2">
        <v>43000000</v>
      </c>
      <c r="B164" s="2">
        <v>159578352</v>
      </c>
      <c r="C164">
        <f>B164-A164</f>
        <v>116578352</v>
      </c>
      <c r="D164" s="2" t="s">
        <v>8899</v>
      </c>
      <c r="E164" s="3"/>
      <c r="F164" s="3"/>
      <c r="G164" s="3"/>
    </row>
    <row r="165" spans="1:7">
      <c r="A165" s="2">
        <v>42000000</v>
      </c>
      <c r="B165" s="2">
        <v>158348400</v>
      </c>
      <c r="C165">
        <f>B165-A165</f>
        <v>116348400</v>
      </c>
      <c r="D165" s="2" t="s">
        <v>7435</v>
      </c>
      <c r="E165" s="4"/>
      <c r="F165" s="4"/>
      <c r="G165" s="4"/>
    </row>
    <row r="166" spans="1:7">
      <c r="A166" s="2">
        <v>960000</v>
      </c>
      <c r="B166" s="2">
        <v>117235247</v>
      </c>
      <c r="C166">
        <f>B166-A166</f>
        <v>116275247</v>
      </c>
      <c r="D166" s="2" t="s">
        <v>1032</v>
      </c>
      <c r="E166" s="3"/>
      <c r="F166" s="3"/>
      <c r="G166" s="3"/>
    </row>
    <row r="167" spans="1:7">
      <c r="A167" s="2">
        <v>80000000</v>
      </c>
      <c r="B167" s="2">
        <v>195329763</v>
      </c>
      <c r="C167">
        <f>B167-A167</f>
        <v>115329763</v>
      </c>
      <c r="D167" s="2" t="s">
        <v>6782</v>
      </c>
      <c r="E167" s="4"/>
      <c r="F167" s="4"/>
      <c r="G167" s="4"/>
    </row>
    <row r="168" spans="1:7">
      <c r="A168" s="2">
        <v>30000000</v>
      </c>
      <c r="B168" s="2">
        <v>145096820</v>
      </c>
      <c r="C168">
        <f>B168-A168</f>
        <v>115096820</v>
      </c>
      <c r="D168" s="2" t="s">
        <v>10373</v>
      </c>
      <c r="E168" s="3"/>
      <c r="F168" s="3"/>
      <c r="G168" s="3"/>
    </row>
    <row r="169" spans="1:7">
      <c r="A169" s="5">
        <v>33000000</v>
      </c>
      <c r="B169" s="5">
        <v>148085755</v>
      </c>
      <c r="C169">
        <f>B169-A169</f>
        <v>115085755</v>
      </c>
      <c r="D169" s="5" t="s">
        <v>666</v>
      </c>
      <c r="E169" s="4"/>
      <c r="F169" s="4"/>
      <c r="G169" s="4"/>
    </row>
    <row r="170" spans="1:7">
      <c r="A170" s="2">
        <v>15000000</v>
      </c>
      <c r="B170" s="2">
        <v>130058047</v>
      </c>
      <c r="C170">
        <f>B170-A170</f>
        <v>115058047</v>
      </c>
      <c r="D170" s="2" t="s">
        <v>414</v>
      </c>
      <c r="E170" s="3"/>
      <c r="F170" s="3"/>
      <c r="G170" s="3"/>
    </row>
    <row r="171" spans="1:7">
      <c r="A171" s="5">
        <v>777000</v>
      </c>
      <c r="B171" s="5">
        <v>115000000</v>
      </c>
      <c r="C171">
        <f>B171-A171</f>
        <v>114223000</v>
      </c>
      <c r="D171" s="5" t="s">
        <v>3539</v>
      </c>
      <c r="E171" s="4"/>
      <c r="F171" s="4"/>
      <c r="G171" s="4"/>
    </row>
    <row r="172" spans="1:7">
      <c r="A172" s="5">
        <v>37000000</v>
      </c>
      <c r="B172" s="5">
        <v>150368971</v>
      </c>
      <c r="C172">
        <f>B172-A172</f>
        <v>113368971</v>
      </c>
      <c r="D172" s="5" t="s">
        <v>6249</v>
      </c>
      <c r="E172" s="3"/>
      <c r="F172" s="3"/>
      <c r="G172" s="3"/>
    </row>
    <row r="173" spans="1:7">
      <c r="A173" s="5">
        <v>6000000</v>
      </c>
      <c r="B173" s="5">
        <v>119078393</v>
      </c>
      <c r="C173">
        <f>B173-A173</f>
        <v>113078393</v>
      </c>
      <c r="D173" s="5" t="s">
        <v>3474</v>
      </c>
      <c r="E173" s="4"/>
      <c r="F173" s="4"/>
      <c r="G173" s="4"/>
    </row>
    <row r="174" spans="1:7">
      <c r="A174" s="2">
        <v>15000000</v>
      </c>
      <c r="B174" s="2">
        <v>128067808</v>
      </c>
      <c r="C174">
        <f>B174-A174</f>
        <v>113067808</v>
      </c>
      <c r="D174" s="2" t="s">
        <v>1531</v>
      </c>
      <c r="E174" s="3"/>
      <c r="F174" s="3"/>
      <c r="G174" s="3"/>
    </row>
    <row r="175" spans="1:7">
      <c r="A175" s="5">
        <v>12000000</v>
      </c>
      <c r="B175" s="5">
        <v>124868837</v>
      </c>
      <c r="C175">
        <f>B175-A175</f>
        <v>112868837</v>
      </c>
      <c r="D175" s="5" t="s">
        <v>1954</v>
      </c>
      <c r="E175" s="4"/>
      <c r="F175" s="4"/>
      <c r="G175" s="4"/>
    </row>
    <row r="176" spans="1:7">
      <c r="A176" s="5">
        <v>70000000</v>
      </c>
      <c r="B176" s="5">
        <v>182805123</v>
      </c>
      <c r="C176">
        <f>B176-A176</f>
        <v>112805123</v>
      </c>
      <c r="D176" s="5" t="s">
        <v>10158</v>
      </c>
      <c r="E176" s="3"/>
      <c r="F176" s="3"/>
      <c r="G176" s="3"/>
    </row>
    <row r="177" spans="1:7">
      <c r="A177" s="5">
        <v>58000000</v>
      </c>
      <c r="B177" s="5">
        <v>170708996</v>
      </c>
      <c r="C177">
        <f>B177-A177</f>
        <v>112708996</v>
      </c>
      <c r="D177" s="5" t="s">
        <v>633</v>
      </c>
      <c r="E177" s="4"/>
      <c r="F177" s="4"/>
      <c r="G177" s="4"/>
    </row>
    <row r="178" spans="1:7">
      <c r="A178" s="5">
        <v>52000000</v>
      </c>
      <c r="B178" s="5">
        <v>164435221</v>
      </c>
      <c r="C178">
        <f>B178-A178</f>
        <v>112435221</v>
      </c>
      <c r="D178" s="5" t="s">
        <v>1108</v>
      </c>
      <c r="E178" s="3"/>
      <c r="F178" s="3"/>
      <c r="G178" s="3"/>
    </row>
    <row r="179" spans="1:7">
      <c r="A179" s="2">
        <v>200000000</v>
      </c>
      <c r="B179" s="2">
        <v>312057433</v>
      </c>
      <c r="C179">
        <f>B179-A179</f>
        <v>112057433</v>
      </c>
      <c r="D179" s="2" t="s">
        <v>6058</v>
      </c>
      <c r="E179" s="4"/>
      <c r="F179" s="4"/>
      <c r="G179" s="4"/>
    </row>
    <row r="180" spans="1:7">
      <c r="A180" s="5">
        <v>19000000</v>
      </c>
      <c r="B180" s="5">
        <v>130727000</v>
      </c>
      <c r="C180">
        <f>B180-A180</f>
        <v>111727000</v>
      </c>
      <c r="D180" s="5" t="s">
        <v>219</v>
      </c>
      <c r="E180" s="3"/>
      <c r="F180" s="3"/>
      <c r="G180" s="3"/>
    </row>
    <row r="181" spans="1:7">
      <c r="A181" s="5">
        <v>180000000</v>
      </c>
      <c r="B181" s="5">
        <v>291709845</v>
      </c>
      <c r="C181">
        <f>B181-A181</f>
        <v>111709845</v>
      </c>
      <c r="D181" s="5" t="s">
        <v>6702</v>
      </c>
      <c r="E181" s="4"/>
      <c r="F181" s="4"/>
      <c r="G181" s="4"/>
    </row>
    <row r="182" spans="1:7">
      <c r="A182" s="2">
        <v>55000000</v>
      </c>
      <c r="B182" s="2">
        <v>166225040</v>
      </c>
      <c r="C182">
        <f>B182-A182</f>
        <v>111225040</v>
      </c>
      <c r="D182" s="2" t="s">
        <v>6164</v>
      </c>
      <c r="E182" s="3"/>
      <c r="F182" s="3"/>
      <c r="G182" s="3"/>
    </row>
    <row r="183" spans="1:7">
      <c r="A183" s="2">
        <v>16000000</v>
      </c>
      <c r="B183" s="2">
        <v>127175354</v>
      </c>
      <c r="C183">
        <f>B183-A183</f>
        <v>111175354</v>
      </c>
      <c r="D183" s="2" t="s">
        <v>4412</v>
      </c>
      <c r="E183" s="4"/>
      <c r="F183" s="4"/>
      <c r="G183" s="4"/>
    </row>
    <row r="184" spans="1:7">
      <c r="A184" s="2">
        <v>21000000</v>
      </c>
      <c r="B184" s="2">
        <v>132088910</v>
      </c>
      <c r="C184">
        <f>B184-A184</f>
        <v>111088910</v>
      </c>
      <c r="D184" s="2" t="s">
        <v>1878</v>
      </c>
      <c r="E184" s="3"/>
      <c r="F184" s="3"/>
      <c r="G184" s="3"/>
    </row>
    <row r="185" spans="1:7">
      <c r="A185" s="5">
        <v>13000000</v>
      </c>
      <c r="B185" s="5">
        <v>123922370</v>
      </c>
      <c r="C185">
        <f>B185-A185</f>
        <v>110922370</v>
      </c>
      <c r="D185" s="5" t="s">
        <v>4444</v>
      </c>
      <c r="E185" s="4"/>
      <c r="F185" s="4"/>
      <c r="G185" s="4"/>
    </row>
    <row r="186" spans="1:7">
      <c r="A186" s="5">
        <v>18000000</v>
      </c>
      <c r="B186" s="5">
        <v>128505958</v>
      </c>
      <c r="C186">
        <f>B186-A186</f>
        <v>110505958</v>
      </c>
      <c r="D186" s="5" t="s">
        <v>4385</v>
      </c>
      <c r="E186" s="3"/>
      <c r="F186" s="3"/>
      <c r="G186" s="3"/>
    </row>
    <row r="187" spans="1:7">
      <c r="A187" s="2">
        <v>40000000</v>
      </c>
      <c r="B187" s="2">
        <v>150117807</v>
      </c>
      <c r="C187">
        <f>B187-A187</f>
        <v>110117807</v>
      </c>
      <c r="D187" s="2" t="s">
        <v>4232</v>
      </c>
      <c r="E187" s="4"/>
      <c r="F187" s="4"/>
      <c r="G187" s="4"/>
    </row>
    <row r="188" spans="1:7">
      <c r="A188" s="5">
        <v>62000000</v>
      </c>
      <c r="B188" s="5">
        <v>172071312</v>
      </c>
      <c r="C188">
        <f>B188-A188</f>
        <v>110071312</v>
      </c>
      <c r="D188" s="5" t="s">
        <v>2667</v>
      </c>
      <c r="E188" s="3"/>
      <c r="F188" s="3"/>
      <c r="G188" s="3"/>
    </row>
    <row r="189" spans="1:7">
      <c r="A189" s="2">
        <v>35000000</v>
      </c>
      <c r="B189" s="2">
        <v>144731527</v>
      </c>
      <c r="C189">
        <f>B189-A189</f>
        <v>109731527</v>
      </c>
      <c r="D189" s="2" t="s">
        <v>8208</v>
      </c>
      <c r="E189" s="4"/>
      <c r="F189" s="4"/>
      <c r="G189" s="4"/>
    </row>
    <row r="190" spans="1:7">
      <c r="A190" s="5">
        <v>25000000</v>
      </c>
      <c r="B190" s="5">
        <v>134141530</v>
      </c>
      <c r="C190">
        <f>B190-A190</f>
        <v>109141530</v>
      </c>
      <c r="D190" s="5" t="s">
        <v>11517</v>
      </c>
      <c r="E190" s="3"/>
      <c r="F190" s="3"/>
      <c r="G190" s="3"/>
    </row>
    <row r="191" spans="1:7">
      <c r="A191" s="5">
        <v>19400870</v>
      </c>
      <c r="B191" s="5">
        <v>128300000</v>
      </c>
      <c r="C191">
        <f>B191-A191</f>
        <v>108899130</v>
      </c>
      <c r="D191" s="5" t="s">
        <v>2297</v>
      </c>
      <c r="E191" s="4"/>
      <c r="F191" s="4"/>
      <c r="G191" s="4"/>
    </row>
    <row r="192" spans="1:7">
      <c r="A192" s="2">
        <v>63000000</v>
      </c>
      <c r="B192" s="2">
        <v>171383253</v>
      </c>
      <c r="C192">
        <f>B192-A192</f>
        <v>108383253</v>
      </c>
      <c r="D192" s="2" t="s">
        <v>157</v>
      </c>
      <c r="E192" s="3"/>
      <c r="F192" s="3"/>
      <c r="G192" s="3"/>
    </row>
    <row r="193" spans="1:7">
      <c r="A193" s="2">
        <v>75000000</v>
      </c>
      <c r="B193" s="2">
        <v>183132370</v>
      </c>
      <c r="C193">
        <f>B193-A193</f>
        <v>108132370</v>
      </c>
      <c r="D193" s="2" t="s">
        <v>3623</v>
      </c>
      <c r="E193" s="4"/>
      <c r="F193" s="4"/>
      <c r="G193" s="4"/>
    </row>
    <row r="194" spans="1:7">
      <c r="A194" s="2">
        <v>15000</v>
      </c>
      <c r="B194" s="2">
        <v>107917283</v>
      </c>
      <c r="C194">
        <f>B194-A194</f>
        <v>107902283</v>
      </c>
      <c r="D194" s="2" t="s">
        <v>11232</v>
      </c>
      <c r="E194" s="3"/>
      <c r="F194" s="3"/>
      <c r="G194" s="3"/>
    </row>
    <row r="195" spans="1:7">
      <c r="A195" s="2">
        <v>150000000</v>
      </c>
      <c r="B195" s="2">
        <v>257704099</v>
      </c>
      <c r="C195">
        <f>B195-A195</f>
        <v>107704099</v>
      </c>
      <c r="D195" s="2" t="s">
        <v>1056</v>
      </c>
      <c r="E195" s="4"/>
      <c r="F195" s="4"/>
      <c r="G195" s="4"/>
    </row>
    <row r="196" spans="1:7">
      <c r="A196" s="5">
        <v>4400000</v>
      </c>
      <c r="B196" s="5">
        <v>112000000</v>
      </c>
      <c r="C196">
        <f>B196-A196</f>
        <v>107600000</v>
      </c>
      <c r="D196" s="5" t="s">
        <v>177</v>
      </c>
      <c r="E196" s="3"/>
      <c r="F196" s="3"/>
      <c r="G196" s="3"/>
    </row>
    <row r="197" spans="1:7">
      <c r="A197" s="5">
        <v>55000000</v>
      </c>
      <c r="B197" s="5">
        <v>162586036</v>
      </c>
      <c r="C197">
        <f>B197-A197</f>
        <v>107586036</v>
      </c>
      <c r="D197" s="5" t="s">
        <v>1099</v>
      </c>
      <c r="E197" s="4"/>
      <c r="F197" s="4"/>
      <c r="G197" s="4"/>
    </row>
    <row r="198" spans="1:7">
      <c r="A198" s="5">
        <v>70000000</v>
      </c>
      <c r="B198" s="5">
        <v>177575142</v>
      </c>
      <c r="C198">
        <f>B198-A198</f>
        <v>107575142</v>
      </c>
      <c r="D198" s="5" t="s">
        <v>8849</v>
      </c>
      <c r="E198" s="3"/>
      <c r="F198" s="3"/>
      <c r="G198" s="3"/>
    </row>
    <row r="199" spans="1:7">
      <c r="A199" s="5">
        <v>61000000</v>
      </c>
      <c r="B199" s="5">
        <v>167735396</v>
      </c>
      <c r="C199">
        <f>B199-A199</f>
        <v>106735396</v>
      </c>
      <c r="D199" s="5" t="s">
        <v>812</v>
      </c>
      <c r="E199" s="4"/>
      <c r="F199" s="4"/>
      <c r="G199" s="4"/>
    </row>
    <row r="200" spans="1:7">
      <c r="A200" s="2">
        <v>7000000</v>
      </c>
      <c r="B200" s="2">
        <v>113709992</v>
      </c>
      <c r="C200">
        <f>B200-A200</f>
        <v>106709992</v>
      </c>
      <c r="D200" s="2" t="s">
        <v>12254</v>
      </c>
      <c r="E200" s="3"/>
      <c r="F200" s="3"/>
      <c r="G200" s="3"/>
    </row>
    <row r="201" spans="1:7">
      <c r="A201" s="2">
        <v>90000000</v>
      </c>
      <c r="B201" s="2">
        <v>196573705</v>
      </c>
      <c r="C201">
        <f>B201-A201</f>
        <v>106573705</v>
      </c>
      <c r="D201" s="2" t="s">
        <v>6097</v>
      </c>
      <c r="E201" s="4"/>
      <c r="F201" s="4"/>
      <c r="G201" s="4"/>
    </row>
    <row r="202" spans="1:7">
      <c r="A202" s="5">
        <v>38000000</v>
      </c>
      <c r="B202" s="5">
        <v>144512310</v>
      </c>
      <c r="C202">
        <f>B202-A202</f>
        <v>106512310</v>
      </c>
      <c r="D202" s="5" t="s">
        <v>7953</v>
      </c>
      <c r="E202" s="3"/>
      <c r="F202" s="3"/>
      <c r="G202" s="3"/>
    </row>
    <row r="203" spans="1:7">
      <c r="A203" s="5">
        <v>38000000</v>
      </c>
      <c r="B203" s="5">
        <v>144512310</v>
      </c>
      <c r="C203">
        <f>B203-A203</f>
        <v>106512310</v>
      </c>
      <c r="D203" s="5" t="s">
        <v>7953</v>
      </c>
      <c r="E203" s="4"/>
      <c r="F203" s="4"/>
      <c r="G203" s="4"/>
    </row>
    <row r="204" spans="1:7">
      <c r="A204" s="5">
        <v>44000000</v>
      </c>
      <c r="B204" s="5">
        <v>150415432</v>
      </c>
      <c r="C204">
        <f>B204-A204</f>
        <v>106415432</v>
      </c>
      <c r="D204" s="5" t="s">
        <v>10281</v>
      </c>
      <c r="E204" s="3"/>
      <c r="F204" s="3"/>
      <c r="G204" s="3"/>
    </row>
    <row r="205" spans="1:7">
      <c r="A205" s="2">
        <v>150000000</v>
      </c>
      <c r="B205" s="2">
        <v>256386216</v>
      </c>
      <c r="C205">
        <f>B205-A205</f>
        <v>106386216</v>
      </c>
      <c r="D205" s="2" t="s">
        <v>4723</v>
      </c>
      <c r="E205" s="4"/>
      <c r="F205" s="4"/>
      <c r="G205" s="4"/>
    </row>
    <row r="206" spans="1:7">
      <c r="A206" s="2">
        <v>95000000</v>
      </c>
      <c r="B206" s="2">
        <v>201148159</v>
      </c>
      <c r="C206">
        <f>B206-A206</f>
        <v>106148159</v>
      </c>
      <c r="D206" s="2" t="s">
        <v>6086</v>
      </c>
      <c r="E206" s="3"/>
      <c r="F206" s="3"/>
      <c r="G206" s="3"/>
    </row>
    <row r="207" spans="1:7">
      <c r="A207" s="5">
        <v>95000000</v>
      </c>
      <c r="B207" s="5">
        <v>201148159</v>
      </c>
      <c r="C207">
        <f>B207-A207</f>
        <v>106148159</v>
      </c>
      <c r="D207" s="5" t="s">
        <v>6086</v>
      </c>
      <c r="E207" s="4"/>
      <c r="F207" s="4"/>
      <c r="G207" s="4"/>
    </row>
    <row r="208" spans="1:7">
      <c r="A208" s="5">
        <v>110000000</v>
      </c>
      <c r="B208" s="5">
        <v>214948780</v>
      </c>
      <c r="C208">
        <f>B208-A208</f>
        <v>104948780</v>
      </c>
      <c r="D208" s="5" t="s">
        <v>3166</v>
      </c>
      <c r="E208" s="3"/>
      <c r="F208" s="3"/>
      <c r="G208" s="3"/>
    </row>
    <row r="209" spans="1:7">
      <c r="A209" s="2">
        <v>200000000</v>
      </c>
      <c r="B209" s="2">
        <v>304360277</v>
      </c>
      <c r="C209">
        <f>B209-A209</f>
        <v>104360277</v>
      </c>
      <c r="D209" s="2" t="s">
        <v>1663</v>
      </c>
      <c r="E209" s="4"/>
      <c r="F209" s="4"/>
      <c r="G209" s="4"/>
    </row>
    <row r="210" spans="1:7">
      <c r="A210" s="2">
        <v>200000000</v>
      </c>
      <c r="B210" s="2">
        <v>304360277</v>
      </c>
      <c r="C210">
        <f>B210-A210</f>
        <v>104360277</v>
      </c>
      <c r="D210" s="2" t="s">
        <v>1663</v>
      </c>
      <c r="E210" s="3"/>
      <c r="F210" s="3"/>
      <c r="G210" s="3"/>
    </row>
    <row r="211" spans="1:7">
      <c r="A211" s="5">
        <v>98000000</v>
      </c>
      <c r="B211" s="5">
        <v>202007640</v>
      </c>
      <c r="C211">
        <f>B211-A211</f>
        <v>104007640</v>
      </c>
      <c r="D211" s="5" t="s">
        <v>10713</v>
      </c>
      <c r="E211" s="4"/>
      <c r="F211" s="4"/>
      <c r="G211" s="4"/>
    </row>
    <row r="212" spans="1:7">
      <c r="A212" s="2">
        <v>50000000</v>
      </c>
      <c r="B212" s="2">
        <v>153620822</v>
      </c>
      <c r="C212">
        <f>B212-A212</f>
        <v>103620822</v>
      </c>
      <c r="D212" s="2" t="s">
        <v>4195</v>
      </c>
      <c r="E212" s="3"/>
      <c r="F212" s="3"/>
      <c r="G212" s="3"/>
    </row>
    <row r="213" spans="1:7">
      <c r="A213" s="2">
        <v>102000000</v>
      </c>
      <c r="B213" s="2">
        <v>204843350</v>
      </c>
      <c r="C213">
        <f>B213-A213</f>
        <v>102843350</v>
      </c>
      <c r="D213" s="2" t="s">
        <v>265</v>
      </c>
      <c r="E213" s="4"/>
      <c r="F213" s="4"/>
      <c r="G213" s="4"/>
    </row>
    <row r="214" spans="1:7">
      <c r="A214" s="2">
        <v>132000000</v>
      </c>
      <c r="B214" s="2">
        <v>234277056</v>
      </c>
      <c r="C214">
        <f>B214-A214</f>
        <v>102277056</v>
      </c>
      <c r="D214" s="2" t="s">
        <v>9417</v>
      </c>
      <c r="E214" s="3"/>
      <c r="F214" s="3"/>
      <c r="G214" s="3"/>
    </row>
    <row r="215" spans="1:7">
      <c r="A215" s="2">
        <v>18000000</v>
      </c>
      <c r="B215" s="2">
        <v>119938730</v>
      </c>
      <c r="C215">
        <f>B215-A215</f>
        <v>101938730</v>
      </c>
      <c r="D215" s="2" t="s">
        <v>7012</v>
      </c>
      <c r="E215" s="4"/>
      <c r="F215" s="4"/>
      <c r="G215" s="4"/>
    </row>
    <row r="216" spans="1:7">
      <c r="A216" s="2">
        <v>20000000</v>
      </c>
      <c r="B216" s="2">
        <v>121697350</v>
      </c>
      <c r="C216">
        <f>B216-A216</f>
        <v>101697350</v>
      </c>
      <c r="D216" s="2" t="s">
        <v>6344</v>
      </c>
      <c r="E216" s="3"/>
      <c r="F216" s="3"/>
      <c r="G216" s="3"/>
    </row>
    <row r="217" spans="1:7">
      <c r="A217" s="5">
        <v>4000000</v>
      </c>
      <c r="B217" s="5">
        <v>105500000</v>
      </c>
      <c r="C217">
        <f>B217-A217</f>
        <v>101500000</v>
      </c>
      <c r="D217" s="5" t="s">
        <v>11752</v>
      </c>
      <c r="E217" s="4"/>
      <c r="F217" s="4"/>
      <c r="G217" s="4"/>
    </row>
    <row r="218" spans="1:7">
      <c r="A218" s="5">
        <v>20000000</v>
      </c>
      <c r="B218" s="5">
        <v>121463226</v>
      </c>
      <c r="C218">
        <f>B218-A218</f>
        <v>101463226</v>
      </c>
      <c r="D218" s="5" t="s">
        <v>2871</v>
      </c>
      <c r="E218" s="3"/>
      <c r="F218" s="3"/>
      <c r="G218" s="3"/>
    </row>
    <row r="219" spans="1:7">
      <c r="A219" s="5">
        <v>40000000</v>
      </c>
      <c r="B219" s="5">
        <v>141340178</v>
      </c>
      <c r="C219">
        <f>B219-A219</f>
        <v>101340178</v>
      </c>
      <c r="D219" s="5" t="s">
        <v>2767</v>
      </c>
      <c r="E219" s="4"/>
      <c r="F219" s="4"/>
      <c r="G219" s="4"/>
    </row>
    <row r="220" spans="1:7">
      <c r="A220" s="5">
        <v>75000000</v>
      </c>
      <c r="B220" s="5">
        <v>176049130</v>
      </c>
      <c r="C220">
        <f>B220-A220</f>
        <v>101049130</v>
      </c>
      <c r="D220" s="5" t="s">
        <v>1714</v>
      </c>
      <c r="E220" s="3"/>
      <c r="F220" s="3"/>
      <c r="G220" s="3"/>
    </row>
    <row r="221" spans="1:7">
      <c r="A221" s="2">
        <v>80000000</v>
      </c>
      <c r="B221" s="2">
        <v>180965237</v>
      </c>
      <c r="C221">
        <f>B221-A221</f>
        <v>100965237</v>
      </c>
      <c r="D221" s="2" t="s">
        <v>5431</v>
      </c>
      <c r="E221" s="4"/>
      <c r="F221" s="4"/>
      <c r="G221" s="4"/>
    </row>
    <row r="222" spans="1:7">
      <c r="A222" s="5">
        <v>11000000</v>
      </c>
      <c r="B222" s="5">
        <v>111722000</v>
      </c>
      <c r="C222">
        <f>B222-A222</f>
        <v>100722000</v>
      </c>
      <c r="D222" s="5" t="s">
        <v>1258</v>
      </c>
      <c r="E222" s="3"/>
      <c r="F222" s="3"/>
      <c r="G222" s="3"/>
    </row>
    <row r="223" spans="1:7">
      <c r="A223" s="5">
        <v>50000000</v>
      </c>
      <c r="B223" s="5">
        <v>150315155</v>
      </c>
      <c r="C223">
        <f>B223-A223</f>
        <v>100315155</v>
      </c>
      <c r="D223" s="5" t="s">
        <v>11947</v>
      </c>
      <c r="E223" s="4"/>
      <c r="F223" s="4"/>
      <c r="G223" s="4"/>
    </row>
    <row r="224" spans="1:7">
      <c r="A224" s="2">
        <v>10000000</v>
      </c>
      <c r="B224" s="2">
        <v>110175871</v>
      </c>
      <c r="C224">
        <f>B224-A224</f>
        <v>100175871</v>
      </c>
      <c r="D224" s="2" t="s">
        <v>13179</v>
      </c>
      <c r="E224" s="3"/>
      <c r="F224" s="3"/>
      <c r="G224" s="3"/>
    </row>
    <row r="225" spans="1:7">
      <c r="A225" s="2">
        <v>8000000</v>
      </c>
      <c r="B225" s="2">
        <v>107930000</v>
      </c>
      <c r="C225">
        <f>B225-A225</f>
        <v>99930000</v>
      </c>
      <c r="D225" s="2" t="s">
        <v>99</v>
      </c>
      <c r="E225" s="4"/>
      <c r="F225" s="4"/>
      <c r="G225" s="4"/>
    </row>
    <row r="226" spans="1:7">
      <c r="A226" s="5">
        <v>33000000</v>
      </c>
      <c r="B226" s="5">
        <v>132541238</v>
      </c>
      <c r="C226">
        <f>B226-A226</f>
        <v>99541238</v>
      </c>
      <c r="D226" s="5" t="s">
        <v>14565</v>
      </c>
      <c r="E226" s="3"/>
      <c r="F226" s="3"/>
      <c r="G226" s="3"/>
    </row>
    <row r="227" spans="1:7">
      <c r="A227" s="2">
        <v>35000000</v>
      </c>
      <c r="B227" s="2">
        <v>134455175</v>
      </c>
      <c r="C227">
        <f>B227-A227</f>
        <v>99455175</v>
      </c>
      <c r="D227" s="2" t="s">
        <v>13798</v>
      </c>
      <c r="E227" s="4"/>
      <c r="F227" s="4"/>
      <c r="G227" s="4"/>
    </row>
    <row r="228" spans="1:7">
      <c r="A228" s="2">
        <v>7500000</v>
      </c>
      <c r="B228" s="2">
        <v>106593296</v>
      </c>
      <c r="C228">
        <f>B228-A228</f>
        <v>99093296</v>
      </c>
      <c r="D228" s="2" t="s">
        <v>3891</v>
      </c>
      <c r="E228" s="3"/>
      <c r="F228" s="3"/>
      <c r="G228" s="3"/>
    </row>
    <row r="229" spans="1:7">
      <c r="A229" s="2">
        <v>5000000</v>
      </c>
      <c r="B229" s="2">
        <v>104007828</v>
      </c>
      <c r="C229">
        <f>B229-A229</f>
        <v>99007828</v>
      </c>
      <c r="D229" s="2" t="s">
        <v>13645</v>
      </c>
      <c r="E229" s="4"/>
      <c r="F229" s="4"/>
      <c r="G229" s="4"/>
    </row>
    <row r="230" spans="1:7">
      <c r="A230" s="5">
        <v>40000000</v>
      </c>
      <c r="B230" s="5">
        <v>138614544</v>
      </c>
      <c r="C230">
        <f>B230-A230</f>
        <v>98614544</v>
      </c>
      <c r="D230" s="5" t="s">
        <v>13440</v>
      </c>
      <c r="E230" s="3"/>
      <c r="F230" s="3"/>
      <c r="G230" s="3"/>
    </row>
    <row r="231" spans="1:7">
      <c r="A231" s="2">
        <v>85000000</v>
      </c>
      <c r="B231" s="2">
        <v>183405771</v>
      </c>
      <c r="C231">
        <f>B231-A231</f>
        <v>98405771</v>
      </c>
      <c r="D231" s="2" t="s">
        <v>1720</v>
      </c>
      <c r="E231" s="4"/>
      <c r="F231" s="4"/>
      <c r="G231" s="4"/>
    </row>
    <row r="232" spans="1:7">
      <c r="A232" s="2">
        <v>100000000</v>
      </c>
      <c r="B232" s="2">
        <v>197992827</v>
      </c>
      <c r="C232">
        <f>B232-A232</f>
        <v>97992827</v>
      </c>
      <c r="D232" s="2" t="s">
        <v>9440</v>
      </c>
      <c r="E232" s="3"/>
      <c r="F232" s="3"/>
      <c r="G232" s="3"/>
    </row>
    <row r="233" spans="1:7">
      <c r="A233" s="5">
        <v>50000000</v>
      </c>
      <c r="B233" s="5">
        <v>147637474</v>
      </c>
      <c r="C233">
        <f>B233-A233</f>
        <v>97637474</v>
      </c>
      <c r="D233" s="5" t="s">
        <v>2189</v>
      </c>
      <c r="E233" s="4"/>
      <c r="F233" s="4"/>
      <c r="G233" s="4"/>
    </row>
    <row r="234" spans="1:7">
      <c r="A234" s="2">
        <v>20000000</v>
      </c>
      <c r="B234" s="2">
        <v>117224271</v>
      </c>
      <c r="C234">
        <f>B234-A234</f>
        <v>97224271</v>
      </c>
      <c r="D234" s="2" t="s">
        <v>5679</v>
      </c>
      <c r="E234" s="3"/>
      <c r="F234" s="3"/>
      <c r="G234" s="3"/>
    </row>
    <row r="235" spans="1:7">
      <c r="A235" s="2">
        <v>18000000</v>
      </c>
      <c r="B235" s="2">
        <v>114968774</v>
      </c>
      <c r="C235">
        <f>B235-A235</f>
        <v>96968774</v>
      </c>
      <c r="D235" s="2" t="s">
        <v>4380</v>
      </c>
      <c r="E235" s="4"/>
      <c r="F235" s="4"/>
      <c r="G235" s="4"/>
    </row>
    <row r="236" spans="1:7">
      <c r="A236" s="2">
        <v>25000000</v>
      </c>
      <c r="B236" s="2">
        <v>121945720</v>
      </c>
      <c r="C236">
        <f>B236-A236</f>
        <v>96945720</v>
      </c>
      <c r="D236" s="2" t="s">
        <v>12075</v>
      </c>
      <c r="E236" s="3"/>
      <c r="F236" s="3"/>
      <c r="G236" s="3"/>
    </row>
    <row r="237" spans="1:7">
      <c r="A237" s="2">
        <v>15000000</v>
      </c>
      <c r="B237" s="2">
        <v>111936400</v>
      </c>
      <c r="C237">
        <f>B237-A237</f>
        <v>96936400</v>
      </c>
      <c r="D237" s="2" t="s">
        <v>12640</v>
      </c>
      <c r="E237" s="4"/>
      <c r="F237" s="4"/>
      <c r="G237" s="4"/>
    </row>
    <row r="238" spans="1:7">
      <c r="A238" s="5">
        <v>42000000</v>
      </c>
      <c r="B238" s="5">
        <v>138447667</v>
      </c>
      <c r="C238">
        <f>B238-A238</f>
        <v>96447667</v>
      </c>
      <c r="D238" s="5" t="s">
        <v>4845</v>
      </c>
      <c r="E238" s="3"/>
      <c r="F238" s="3"/>
      <c r="G238" s="3"/>
    </row>
    <row r="239" spans="1:7">
      <c r="A239" s="5">
        <v>6000000</v>
      </c>
      <c r="B239" s="5">
        <v>102308900</v>
      </c>
      <c r="C239">
        <f>B239-A239</f>
        <v>96308900</v>
      </c>
      <c r="D239" s="5" t="s">
        <v>972</v>
      </c>
      <c r="E239" s="4"/>
      <c r="F239" s="4"/>
      <c r="G239" s="4"/>
    </row>
    <row r="240" spans="1:7">
      <c r="A240" s="2">
        <v>6000000</v>
      </c>
      <c r="B240" s="2">
        <v>102300000</v>
      </c>
      <c r="C240">
        <f>B240-A240</f>
        <v>96300000</v>
      </c>
      <c r="D240" s="2" t="s">
        <v>1993</v>
      </c>
      <c r="E240" s="3"/>
      <c r="F240" s="3"/>
      <c r="G240" s="3"/>
    </row>
    <row r="241" spans="1:7">
      <c r="A241" s="5">
        <v>25000000</v>
      </c>
      <c r="B241" s="5">
        <v>121248145</v>
      </c>
      <c r="C241">
        <f>B241-A241</f>
        <v>96248145</v>
      </c>
      <c r="D241" s="5" t="s">
        <v>4910</v>
      </c>
      <c r="E241" s="4"/>
      <c r="F241" s="4"/>
      <c r="G241" s="4"/>
    </row>
    <row r="242" spans="1:7">
      <c r="A242" s="5">
        <v>30000000</v>
      </c>
      <c r="B242" s="5">
        <v>125014030</v>
      </c>
      <c r="C242">
        <f>B242-A242</f>
        <v>95014030</v>
      </c>
      <c r="D242" s="5" t="s">
        <v>7499</v>
      </c>
      <c r="E242" s="3"/>
      <c r="F242" s="3"/>
      <c r="G242" s="3"/>
    </row>
    <row r="243" spans="1:7">
      <c r="A243" s="2">
        <v>45000000</v>
      </c>
      <c r="B243" s="2">
        <v>139852971</v>
      </c>
      <c r="C243">
        <f>B243-A243</f>
        <v>94852971</v>
      </c>
      <c r="D243" s="2" t="s">
        <v>10850</v>
      </c>
      <c r="E243" s="4"/>
      <c r="F243" s="4"/>
      <c r="G243" s="4"/>
    </row>
    <row r="244" spans="1:7">
      <c r="A244" s="2">
        <v>20000000</v>
      </c>
      <c r="B244" s="2">
        <v>114324072</v>
      </c>
      <c r="C244">
        <f>B244-A244</f>
        <v>94324072</v>
      </c>
      <c r="D244" s="2" t="s">
        <v>8231</v>
      </c>
      <c r="E244" s="3"/>
      <c r="F244" s="3"/>
      <c r="G244" s="3"/>
    </row>
    <row r="245" spans="1:7">
      <c r="A245" s="2">
        <v>20000000</v>
      </c>
      <c r="B245" s="2">
        <v>114324072</v>
      </c>
      <c r="C245">
        <f>B245-A245</f>
        <v>94324072</v>
      </c>
      <c r="D245" s="2" t="s">
        <v>8231</v>
      </c>
      <c r="E245" s="4"/>
      <c r="F245" s="4"/>
      <c r="G245" s="4"/>
    </row>
    <row r="246" spans="1:7">
      <c r="A246" s="2">
        <v>13000000</v>
      </c>
      <c r="B246" s="2">
        <v>106952327</v>
      </c>
      <c r="C246">
        <f>B246-A246</f>
        <v>93952327</v>
      </c>
      <c r="D246" s="2" t="s">
        <v>1222</v>
      </c>
      <c r="E246" s="3"/>
      <c r="F246" s="3"/>
      <c r="G246" s="3"/>
    </row>
    <row r="247" spans="1:7">
      <c r="A247" s="2">
        <v>15800000</v>
      </c>
      <c r="B247" s="2">
        <v>109306210</v>
      </c>
      <c r="C247">
        <f>B247-A247</f>
        <v>93506210</v>
      </c>
      <c r="D247" s="2" t="s">
        <v>14623</v>
      </c>
      <c r="E247" s="4"/>
      <c r="F247" s="4"/>
      <c r="G247" s="4"/>
    </row>
    <row r="248" spans="1:7">
      <c r="A248" s="2">
        <v>125000000</v>
      </c>
      <c r="B248" s="2">
        <v>217536138</v>
      </c>
      <c r="C248">
        <f>B248-A248</f>
        <v>92536138</v>
      </c>
      <c r="D248" s="2" t="s">
        <v>8748</v>
      </c>
      <c r="E248" s="3"/>
      <c r="F248" s="3"/>
      <c r="G248" s="3"/>
    </row>
    <row r="249" spans="1:7">
      <c r="A249" s="5">
        <v>30000000</v>
      </c>
      <c r="B249" s="5">
        <v>122012643</v>
      </c>
      <c r="C249">
        <f>B249-A249</f>
        <v>92012643</v>
      </c>
      <c r="D249" s="5" t="s">
        <v>2775</v>
      </c>
      <c r="E249" s="4"/>
      <c r="F249" s="4"/>
      <c r="G249" s="4"/>
    </row>
    <row r="250" spans="1:7">
      <c r="A250" s="5">
        <v>52000000</v>
      </c>
      <c r="B250" s="5">
        <v>143704210</v>
      </c>
      <c r="C250">
        <f>B250-A250</f>
        <v>91704210</v>
      </c>
      <c r="D250" s="5" t="s">
        <v>10824</v>
      </c>
      <c r="E250" s="3"/>
      <c r="F250" s="3"/>
      <c r="G250" s="3"/>
    </row>
    <row r="251" spans="1:7">
      <c r="A251" s="5">
        <v>44500000</v>
      </c>
      <c r="B251" s="5">
        <v>136019448</v>
      </c>
      <c r="C251">
        <f>B251-A251</f>
        <v>91519448</v>
      </c>
      <c r="D251" s="5" t="s">
        <v>2210</v>
      </c>
      <c r="E251" s="4"/>
      <c r="F251" s="4"/>
      <c r="G251" s="4"/>
    </row>
    <row r="252" spans="1:7">
      <c r="A252" s="5">
        <v>28000000</v>
      </c>
      <c r="B252" s="5">
        <v>119518352</v>
      </c>
      <c r="C252">
        <f>B252-A252</f>
        <v>91518352</v>
      </c>
      <c r="D252" s="5" t="s">
        <v>1460</v>
      </c>
      <c r="E252" s="3"/>
      <c r="F252" s="3"/>
      <c r="G252" s="3"/>
    </row>
    <row r="253" spans="1:7">
      <c r="A253" s="5">
        <v>4000000</v>
      </c>
      <c r="B253" s="5">
        <v>94900000</v>
      </c>
      <c r="C253">
        <f>B253-A253</f>
        <v>90900000</v>
      </c>
      <c r="D253" s="5" t="s">
        <v>12250</v>
      </c>
      <c r="E253" s="4"/>
      <c r="F253" s="4"/>
      <c r="G253" s="4"/>
    </row>
    <row r="254" spans="1:7">
      <c r="A254" s="2">
        <v>11000000</v>
      </c>
      <c r="B254" s="2">
        <v>101736215</v>
      </c>
      <c r="C254">
        <f>B254-A254</f>
        <v>90736215</v>
      </c>
      <c r="D254" s="2" t="s">
        <v>6430</v>
      </c>
      <c r="E254" s="3"/>
      <c r="F254" s="3"/>
      <c r="G254" s="3"/>
    </row>
    <row r="255" spans="1:7">
      <c r="A255" s="2">
        <v>125000000</v>
      </c>
      <c r="B255" s="2">
        <v>215397307</v>
      </c>
      <c r="C255">
        <f>B255-A255</f>
        <v>90397307</v>
      </c>
      <c r="D255" s="2" t="s">
        <v>11837</v>
      </c>
      <c r="E255" s="4"/>
      <c r="F255" s="4"/>
      <c r="G255" s="4"/>
    </row>
    <row r="256" spans="1:7">
      <c r="A256" s="5">
        <v>170000000</v>
      </c>
      <c r="B256" s="5">
        <v>259746958</v>
      </c>
      <c r="C256">
        <f>B256-A256</f>
        <v>89746958</v>
      </c>
      <c r="D256" s="5" t="s">
        <v>1674</v>
      </c>
      <c r="E256" s="3"/>
      <c r="F256" s="3"/>
      <c r="G256" s="3"/>
    </row>
    <row r="257" spans="1:7">
      <c r="A257" s="2">
        <v>35000000</v>
      </c>
      <c r="B257" s="2">
        <v>124732962</v>
      </c>
      <c r="C257">
        <f>B257-A257</f>
        <v>89732962</v>
      </c>
      <c r="D257" s="2" t="s">
        <v>7453</v>
      </c>
      <c r="E257" s="4"/>
      <c r="F257" s="4"/>
      <c r="G257" s="4"/>
    </row>
    <row r="258" spans="1:7">
      <c r="A258" s="2">
        <v>80000000</v>
      </c>
      <c r="B258" s="2">
        <v>169692572</v>
      </c>
      <c r="C258">
        <f>B258-A258</f>
        <v>89692572</v>
      </c>
      <c r="D258" s="2" t="s">
        <v>8062</v>
      </c>
      <c r="E258" s="3"/>
      <c r="F258" s="3"/>
      <c r="G258" s="3"/>
    </row>
    <row r="259" spans="1:7">
      <c r="A259" s="5">
        <v>38000000</v>
      </c>
      <c r="B259" s="5">
        <v>127214072</v>
      </c>
      <c r="C259">
        <f>B259-A259</f>
        <v>89214072</v>
      </c>
      <c r="D259" s="5" t="s">
        <v>11992</v>
      </c>
      <c r="E259" s="4"/>
      <c r="F259" s="4"/>
      <c r="G259" s="4"/>
    </row>
    <row r="260" spans="1:7">
      <c r="A260" s="2">
        <v>74000000</v>
      </c>
      <c r="B260" s="2">
        <v>162495848</v>
      </c>
      <c r="C260">
        <f>B260-A260</f>
        <v>88495848</v>
      </c>
      <c r="D260" s="2" t="s">
        <v>12432</v>
      </c>
      <c r="E260" s="3"/>
      <c r="F260" s="3"/>
      <c r="G260" s="3"/>
    </row>
    <row r="261" spans="1:7">
      <c r="A261" s="5">
        <v>93000000</v>
      </c>
      <c r="B261" s="5">
        <v>181166115</v>
      </c>
      <c r="C261">
        <f>B261-A261</f>
        <v>88166115</v>
      </c>
      <c r="D261" s="5" t="s">
        <v>12793</v>
      </c>
      <c r="E261" s="4"/>
      <c r="F261" s="4"/>
      <c r="G261" s="4"/>
    </row>
    <row r="262" spans="1:7">
      <c r="A262" s="2">
        <v>15000000</v>
      </c>
      <c r="B262" s="2">
        <v>103001286</v>
      </c>
      <c r="C262">
        <f>B262-A262</f>
        <v>88001286</v>
      </c>
      <c r="D262" s="2" t="s">
        <v>4999</v>
      </c>
      <c r="E262" s="3"/>
      <c r="F262" s="3"/>
      <c r="G262" s="3"/>
    </row>
    <row r="263" spans="1:7">
      <c r="A263" s="2">
        <v>61000000</v>
      </c>
      <c r="B263" s="2">
        <v>148775460</v>
      </c>
      <c r="C263">
        <f>B263-A263</f>
        <v>87775460</v>
      </c>
      <c r="D263" s="2" t="s">
        <v>2671</v>
      </c>
      <c r="E263" s="4"/>
      <c r="F263" s="4"/>
      <c r="G263" s="4"/>
    </row>
    <row r="264" spans="1:7">
      <c r="A264" s="5">
        <v>85000000</v>
      </c>
      <c r="B264" s="5">
        <v>172620724</v>
      </c>
      <c r="C264">
        <f>B264-A264</f>
        <v>87620724</v>
      </c>
      <c r="D264" s="5" t="s">
        <v>10118</v>
      </c>
      <c r="E264" s="3"/>
      <c r="F264" s="3"/>
      <c r="G264" s="3"/>
    </row>
    <row r="265" spans="1:7">
      <c r="A265" s="2">
        <v>30000000</v>
      </c>
      <c r="B265" s="2">
        <v>117559438</v>
      </c>
      <c r="C265">
        <f>B265-A265</f>
        <v>87559438</v>
      </c>
      <c r="D265" s="2" t="s">
        <v>15553</v>
      </c>
      <c r="E265" s="4"/>
      <c r="F265" s="4"/>
      <c r="G265" s="4"/>
    </row>
    <row r="266" spans="1:7">
      <c r="A266" s="5">
        <v>15000000</v>
      </c>
      <c r="B266" s="5">
        <v>101978840</v>
      </c>
      <c r="C266">
        <f>B266-A266</f>
        <v>86978840</v>
      </c>
      <c r="D266" s="5" t="s">
        <v>9123</v>
      </c>
      <c r="E266" s="3"/>
      <c r="F266" s="3"/>
      <c r="G266" s="3"/>
    </row>
    <row r="267" spans="1:7">
      <c r="A267" s="2">
        <v>14400000</v>
      </c>
      <c r="B267" s="2">
        <v>101157447</v>
      </c>
      <c r="C267">
        <f>B267-A267</f>
        <v>86757447</v>
      </c>
      <c r="D267" s="2" t="s">
        <v>533</v>
      </c>
      <c r="E267" s="4"/>
      <c r="F267" s="4"/>
      <c r="G267" s="4"/>
    </row>
    <row r="268" spans="1:7">
      <c r="A268" s="2">
        <v>30000000</v>
      </c>
      <c r="B268" s="2">
        <v>116631310</v>
      </c>
      <c r="C268">
        <f>B268-A268</f>
        <v>86631310</v>
      </c>
      <c r="D268" s="2" t="s">
        <v>4914</v>
      </c>
      <c r="E268" s="3"/>
      <c r="F268" s="3"/>
      <c r="G268" s="3"/>
    </row>
    <row r="269" spans="1:7">
      <c r="A269" s="2">
        <v>55000000</v>
      </c>
      <c r="B269" s="2">
        <v>141600000</v>
      </c>
      <c r="C269">
        <f>B269-A269</f>
        <v>86600000</v>
      </c>
      <c r="D269" s="2" t="s">
        <v>8846</v>
      </c>
      <c r="E269" s="4"/>
      <c r="F269" s="4"/>
      <c r="G269" s="4"/>
    </row>
    <row r="270" spans="1:7">
      <c r="A270" s="5">
        <v>40000000</v>
      </c>
      <c r="B270" s="5">
        <v>126546825</v>
      </c>
      <c r="C270">
        <f>B270-A270</f>
        <v>86546825</v>
      </c>
      <c r="D270" s="5" t="s">
        <v>10289</v>
      </c>
      <c r="E270" s="3"/>
      <c r="F270" s="3"/>
      <c r="G270" s="3"/>
    </row>
    <row r="271" spans="1:7">
      <c r="A271" s="5">
        <v>75000000</v>
      </c>
      <c r="B271" s="5">
        <v>160762022</v>
      </c>
      <c r="C271">
        <f>B271-A271</f>
        <v>85762022</v>
      </c>
      <c r="D271" s="5" t="s">
        <v>12418</v>
      </c>
      <c r="E271" s="4"/>
      <c r="F271" s="4"/>
      <c r="G271" s="4"/>
    </row>
    <row r="272" spans="1:7">
      <c r="A272" s="2">
        <v>30000000</v>
      </c>
      <c r="B272" s="2">
        <v>115648585</v>
      </c>
      <c r="C272">
        <f>B272-A272</f>
        <v>85648585</v>
      </c>
      <c r="D272" s="2" t="s">
        <v>1807</v>
      </c>
      <c r="E272" s="3"/>
      <c r="F272" s="3"/>
      <c r="G272" s="3"/>
    </row>
    <row r="273" spans="1:7">
      <c r="A273" s="5">
        <v>30000000</v>
      </c>
      <c r="B273" s="5">
        <v>115646235</v>
      </c>
      <c r="C273">
        <f>B273-A273</f>
        <v>85646235</v>
      </c>
      <c r="D273" s="5" t="s">
        <v>1142</v>
      </c>
      <c r="E273" s="4"/>
      <c r="F273" s="4"/>
      <c r="G273" s="4"/>
    </row>
    <row r="274" spans="1:7">
      <c r="A274" s="2">
        <v>45000000</v>
      </c>
      <c r="B274" s="2">
        <v>130512915</v>
      </c>
      <c r="C274">
        <f>B274-A274</f>
        <v>85512915</v>
      </c>
      <c r="D274" s="2" t="s">
        <v>15981</v>
      </c>
      <c r="E274" s="3"/>
      <c r="F274" s="3"/>
      <c r="G274" s="3"/>
    </row>
    <row r="275" spans="1:7">
      <c r="A275" s="5">
        <v>130000000</v>
      </c>
      <c r="B275" s="5">
        <v>215395021</v>
      </c>
      <c r="C275">
        <f>B275-A275</f>
        <v>85395021</v>
      </c>
      <c r="D275" s="5" t="s">
        <v>2611</v>
      </c>
      <c r="E275" s="4"/>
      <c r="F275" s="4"/>
      <c r="G275" s="4"/>
    </row>
    <row r="276" spans="1:7">
      <c r="A276" s="2">
        <v>40000000</v>
      </c>
      <c r="B276" s="2">
        <v>125069696</v>
      </c>
      <c r="C276">
        <f>B276-A276</f>
        <v>85069696</v>
      </c>
      <c r="D276" s="2" t="s">
        <v>2732</v>
      </c>
      <c r="E276" s="3"/>
      <c r="F276" s="3"/>
      <c r="G276" s="3"/>
    </row>
    <row r="277" spans="1:7">
      <c r="A277" s="5">
        <v>50000000</v>
      </c>
      <c r="B277" s="5">
        <v>135014968</v>
      </c>
      <c r="C277">
        <f>B277-A277</f>
        <v>85014968</v>
      </c>
      <c r="D277" s="5" t="s">
        <v>8153</v>
      </c>
      <c r="E277" s="4"/>
      <c r="F277" s="4"/>
      <c r="G277" s="4"/>
    </row>
    <row r="278" spans="1:7">
      <c r="A278" s="2">
        <v>125000000</v>
      </c>
      <c r="B278" s="2">
        <v>209805005</v>
      </c>
      <c r="C278">
        <f>B278-A278</f>
        <v>84805005</v>
      </c>
      <c r="D278" s="2" t="s">
        <v>4087</v>
      </c>
      <c r="E278" s="3"/>
      <c r="F278" s="3"/>
      <c r="G278" s="3"/>
    </row>
    <row r="279" spans="1:7">
      <c r="A279" s="2">
        <v>25000000</v>
      </c>
      <c r="B279" s="2">
        <v>109713132</v>
      </c>
      <c r="C279">
        <f>B279-A279</f>
        <v>84713132</v>
      </c>
      <c r="D279" s="2" t="s">
        <v>4339</v>
      </c>
      <c r="E279" s="4"/>
      <c r="F279" s="4"/>
      <c r="G279" s="4"/>
    </row>
    <row r="280" spans="1:7">
      <c r="A280" s="5">
        <v>103000000</v>
      </c>
      <c r="B280" s="5">
        <v>187670866</v>
      </c>
      <c r="C280">
        <f>B280-A280</f>
        <v>84670866</v>
      </c>
      <c r="D280" s="5" t="s">
        <v>258</v>
      </c>
      <c r="E280" s="3"/>
      <c r="F280" s="3"/>
      <c r="G280" s="3"/>
    </row>
    <row r="281" spans="1:7">
      <c r="A281" s="2">
        <v>26000000</v>
      </c>
      <c r="B281" s="2">
        <v>110222438</v>
      </c>
      <c r="C281">
        <f>B281-A281</f>
        <v>84222438</v>
      </c>
      <c r="D281" s="2" t="s">
        <v>12067</v>
      </c>
      <c r="E281" s="4"/>
      <c r="F281" s="4"/>
      <c r="G281" s="4"/>
    </row>
    <row r="282" spans="1:7">
      <c r="A282" s="2">
        <v>100000000</v>
      </c>
      <c r="B282" s="2">
        <v>184031112</v>
      </c>
      <c r="C282">
        <f>B282-A282</f>
        <v>84031112</v>
      </c>
      <c r="D282" s="2" t="s">
        <v>14727</v>
      </c>
      <c r="E282" s="3"/>
      <c r="F282" s="3"/>
      <c r="G282" s="3"/>
    </row>
    <row r="283" spans="1:7">
      <c r="A283" s="5">
        <v>93000000</v>
      </c>
      <c r="B283" s="5">
        <v>176740650</v>
      </c>
      <c r="C283">
        <f>B283-A283</f>
        <v>83740650</v>
      </c>
      <c r="D283" s="5" t="s">
        <v>2630</v>
      </c>
      <c r="E283" s="4"/>
      <c r="F283" s="4"/>
      <c r="G283" s="4"/>
    </row>
    <row r="284" spans="1:7">
      <c r="A284" s="2">
        <v>2800000</v>
      </c>
      <c r="B284" s="2">
        <v>86300000</v>
      </c>
      <c r="C284">
        <f>B284-A284</f>
        <v>83500000</v>
      </c>
      <c r="D284" s="2" t="s">
        <v>1340</v>
      </c>
      <c r="E284" s="3"/>
      <c r="F284" s="3"/>
      <c r="G284" s="3"/>
    </row>
    <row r="285" spans="1:7">
      <c r="A285" s="5">
        <v>26000000</v>
      </c>
      <c r="B285" s="5">
        <v>109243478</v>
      </c>
      <c r="C285">
        <f>B285-A285</f>
        <v>83243478</v>
      </c>
      <c r="D285" s="5" t="s">
        <v>5615</v>
      </c>
      <c r="E285" s="4"/>
      <c r="F285" s="4"/>
      <c r="G285" s="4"/>
    </row>
    <row r="286" spans="1:7">
      <c r="A286" s="2">
        <v>60000000</v>
      </c>
      <c r="B286" s="2">
        <v>143151473</v>
      </c>
      <c r="C286">
        <f>B286-A286</f>
        <v>83151473</v>
      </c>
      <c r="D286" s="2" t="s">
        <v>5478</v>
      </c>
      <c r="E286" s="3"/>
      <c r="F286" s="3"/>
      <c r="G286" s="3"/>
    </row>
    <row r="287" spans="1:7">
      <c r="A287" s="2">
        <v>4000000</v>
      </c>
      <c r="B287" s="2">
        <v>87025093</v>
      </c>
      <c r="C287">
        <f>B287-A287</f>
        <v>83025093</v>
      </c>
      <c r="D287" s="2" t="s">
        <v>9286</v>
      </c>
      <c r="E287" s="4"/>
      <c r="F287" s="4"/>
      <c r="G287" s="4"/>
    </row>
    <row r="288" spans="1:7">
      <c r="A288" s="2">
        <v>20000000</v>
      </c>
      <c r="B288" s="2">
        <v>102922376</v>
      </c>
      <c r="C288">
        <f>B288-A288</f>
        <v>82922376</v>
      </c>
      <c r="D288" s="2" t="s">
        <v>13843</v>
      </c>
      <c r="E288" s="3"/>
      <c r="F288" s="3"/>
      <c r="G288" s="3"/>
    </row>
    <row r="289" spans="1:7">
      <c r="A289" s="5">
        <v>80000000</v>
      </c>
      <c r="B289" s="5">
        <v>162831698</v>
      </c>
      <c r="C289">
        <f>B289-A289</f>
        <v>82831698</v>
      </c>
      <c r="D289" s="5" t="s">
        <v>6121</v>
      </c>
      <c r="E289" s="4"/>
      <c r="F289" s="4"/>
      <c r="G289" s="4"/>
    </row>
    <row r="290" spans="1:7">
      <c r="A290" s="5">
        <v>8000000</v>
      </c>
      <c r="B290" s="5">
        <v>90800000</v>
      </c>
      <c r="C290">
        <f>B290-A290</f>
        <v>82800000</v>
      </c>
      <c r="D290" s="5" t="s">
        <v>4854</v>
      </c>
      <c r="E290" s="3"/>
      <c r="F290" s="3"/>
      <c r="G290" s="3"/>
    </row>
    <row r="291" spans="1:7">
      <c r="A291" s="2">
        <v>8000000</v>
      </c>
      <c r="B291" s="2">
        <v>90800000</v>
      </c>
      <c r="C291">
        <f>B291-A291</f>
        <v>82800000</v>
      </c>
      <c r="D291" s="2" t="s">
        <v>4854</v>
      </c>
      <c r="E291" s="4"/>
      <c r="F291" s="4"/>
      <c r="G291" s="4"/>
    </row>
    <row r="292" spans="1:7">
      <c r="A292" s="2">
        <v>35000000</v>
      </c>
      <c r="B292" s="2">
        <v>117528646</v>
      </c>
      <c r="C292">
        <f>B292-A292</f>
        <v>82528646</v>
      </c>
      <c r="D292" s="2" t="s">
        <v>6865</v>
      </c>
      <c r="E292" s="3"/>
      <c r="F292" s="3"/>
      <c r="G292" s="3"/>
    </row>
    <row r="293" spans="1:7">
      <c r="A293" s="2">
        <v>75000000</v>
      </c>
      <c r="B293" s="2">
        <v>157299717</v>
      </c>
      <c r="C293">
        <f>B293-A293</f>
        <v>82299717</v>
      </c>
      <c r="D293" s="2" t="s">
        <v>3615</v>
      </c>
      <c r="E293" s="4"/>
      <c r="F293" s="4"/>
      <c r="G293" s="4"/>
    </row>
    <row r="294" spans="1:7">
      <c r="A294" s="2">
        <v>70000000</v>
      </c>
      <c r="B294" s="2">
        <v>152149590</v>
      </c>
      <c r="C294">
        <f>B294-A294</f>
        <v>82149590</v>
      </c>
      <c r="D294" s="2" t="s">
        <v>14457</v>
      </c>
      <c r="E294" s="3"/>
      <c r="F294" s="3"/>
      <c r="G294" s="3"/>
    </row>
    <row r="295" spans="1:7">
      <c r="A295" s="2">
        <v>80000000</v>
      </c>
      <c r="B295" s="2">
        <v>162001186</v>
      </c>
      <c r="C295">
        <f>B295-A295</f>
        <v>82001186</v>
      </c>
      <c r="D295" s="2" t="s">
        <v>12415</v>
      </c>
      <c r="E295" s="4"/>
      <c r="F295" s="4"/>
      <c r="G295" s="4"/>
    </row>
    <row r="296" spans="1:7">
      <c r="A296" s="5">
        <v>3000000</v>
      </c>
      <c r="B296" s="5">
        <v>84749884</v>
      </c>
      <c r="C296">
        <f>B296-A296</f>
        <v>81749884</v>
      </c>
      <c r="D296" s="5" t="s">
        <v>13978</v>
      </c>
      <c r="E296" s="3"/>
      <c r="F296" s="3"/>
      <c r="G296" s="3"/>
    </row>
    <row r="297" spans="1:7">
      <c r="A297" s="2">
        <v>2600000</v>
      </c>
      <c r="B297" s="2">
        <v>84300000</v>
      </c>
      <c r="C297">
        <f>B297-A297</f>
        <v>81700000</v>
      </c>
      <c r="D297" s="2" t="s">
        <v>3224</v>
      </c>
      <c r="E297" s="4"/>
      <c r="F297" s="4"/>
      <c r="G297" s="4"/>
    </row>
    <row r="298" spans="1:7">
      <c r="A298" s="5">
        <v>46000000</v>
      </c>
      <c r="B298" s="5">
        <v>126805112</v>
      </c>
      <c r="C298">
        <f>B298-A298</f>
        <v>80805112</v>
      </c>
      <c r="D298" s="5" t="s">
        <v>10847</v>
      </c>
      <c r="E298" s="3"/>
      <c r="F298" s="3"/>
      <c r="G298" s="3"/>
    </row>
    <row r="299" spans="1:7">
      <c r="A299" s="5">
        <v>20000000</v>
      </c>
      <c r="B299" s="5">
        <v>100292856</v>
      </c>
      <c r="C299">
        <f>B299-A299</f>
        <v>80292856</v>
      </c>
      <c r="D299" s="5" t="s">
        <v>13856</v>
      </c>
      <c r="E299" s="4"/>
      <c r="F299" s="4"/>
      <c r="G299" s="4"/>
    </row>
    <row r="300" spans="1:7">
      <c r="A300" s="2">
        <v>250000000</v>
      </c>
      <c r="B300" s="2">
        <v>330249062</v>
      </c>
      <c r="C300">
        <f>B300-A300</f>
        <v>80249062</v>
      </c>
      <c r="D300" s="2" t="s">
        <v>6697</v>
      </c>
      <c r="E300" s="3"/>
      <c r="F300" s="3"/>
      <c r="G300" s="3"/>
    </row>
    <row r="301" spans="1:7">
      <c r="A301" s="5">
        <v>100000000</v>
      </c>
      <c r="B301" s="5">
        <v>180011740</v>
      </c>
      <c r="C301">
        <f>B301-A301</f>
        <v>80011740</v>
      </c>
      <c r="D301" s="5" t="s">
        <v>13689</v>
      </c>
      <c r="E301" s="4"/>
      <c r="F301" s="4"/>
      <c r="G301" s="4"/>
    </row>
    <row r="302" spans="1:7">
      <c r="A302" s="5">
        <v>100000000</v>
      </c>
      <c r="B302" s="5">
        <v>180011740</v>
      </c>
      <c r="C302">
        <f>B302-A302</f>
        <v>80011740</v>
      </c>
      <c r="D302" s="5" t="s">
        <v>13689</v>
      </c>
      <c r="E302" s="3"/>
      <c r="F302" s="3"/>
      <c r="G302" s="3"/>
    </row>
    <row r="303" spans="1:7">
      <c r="A303" s="5">
        <v>3500000</v>
      </c>
      <c r="B303" s="5">
        <v>83400000</v>
      </c>
      <c r="C303">
        <f>B303-A303</f>
        <v>79900000</v>
      </c>
      <c r="D303" s="5" t="s">
        <v>2023</v>
      </c>
      <c r="E303" s="4"/>
      <c r="F303" s="4"/>
      <c r="G303" s="4"/>
    </row>
    <row r="304" spans="1:7">
      <c r="A304" s="2">
        <v>11000000</v>
      </c>
      <c r="B304" s="2">
        <v>90556401</v>
      </c>
      <c r="C304">
        <f>B304-A304</f>
        <v>79556401</v>
      </c>
      <c r="D304" s="2" t="s">
        <v>16342</v>
      </c>
      <c r="E304" s="3"/>
      <c r="F304" s="3"/>
      <c r="G304" s="3"/>
    </row>
    <row r="305" spans="1:7">
      <c r="A305" s="5">
        <v>12000000</v>
      </c>
      <c r="B305" s="5">
        <v>91547205</v>
      </c>
      <c r="C305">
        <f>B305-A305</f>
        <v>79547205</v>
      </c>
      <c r="D305" s="5" t="s">
        <v>9173</v>
      </c>
      <c r="E305" s="4"/>
      <c r="F305" s="4"/>
      <c r="G305" s="4"/>
    </row>
    <row r="306" spans="1:7">
      <c r="A306" s="2">
        <v>17000000</v>
      </c>
      <c r="B306" s="2">
        <v>96471845</v>
      </c>
      <c r="C306">
        <f>B306-A306</f>
        <v>79471845</v>
      </c>
      <c r="D306" s="2" t="s">
        <v>2877</v>
      </c>
      <c r="E306" s="3"/>
      <c r="F306" s="3"/>
      <c r="G306" s="3"/>
    </row>
    <row r="307" spans="1:7">
      <c r="A307" s="5">
        <v>16400000</v>
      </c>
      <c r="B307" s="5">
        <v>95860116</v>
      </c>
      <c r="C307">
        <f>B307-A307</f>
        <v>79460116</v>
      </c>
      <c r="D307" s="5" t="s">
        <v>1179</v>
      </c>
      <c r="E307" s="4"/>
      <c r="F307" s="4"/>
      <c r="G307" s="4"/>
    </row>
    <row r="308" spans="1:7">
      <c r="A308" s="5">
        <v>26000000</v>
      </c>
      <c r="B308" s="5">
        <v>105444419</v>
      </c>
      <c r="C308">
        <f>B308-A308</f>
        <v>79444419</v>
      </c>
      <c r="D308" s="5" t="s">
        <v>11476</v>
      </c>
      <c r="E308" s="3"/>
      <c r="F308" s="3"/>
      <c r="G308" s="3"/>
    </row>
    <row r="309" spans="1:7">
      <c r="A309" s="2">
        <v>60000000</v>
      </c>
      <c r="B309" s="2">
        <v>139225854</v>
      </c>
      <c r="C309">
        <f>B309-A309</f>
        <v>79225854</v>
      </c>
      <c r="D309" s="2" t="s">
        <v>14464</v>
      </c>
      <c r="E309" s="4"/>
      <c r="F309" s="4"/>
      <c r="G309" s="4"/>
    </row>
    <row r="310" spans="1:7">
      <c r="A310" s="5">
        <v>55000000</v>
      </c>
      <c r="B310" s="5">
        <v>134218018</v>
      </c>
      <c r="C310">
        <f>B310-A310</f>
        <v>79218018</v>
      </c>
      <c r="D310" s="5" t="s">
        <v>4181</v>
      </c>
      <c r="E310" s="3"/>
      <c r="F310" s="3"/>
      <c r="G310" s="3"/>
    </row>
    <row r="311" spans="1:7">
      <c r="A311" s="2">
        <v>15000000</v>
      </c>
      <c r="B311" s="2">
        <v>94175854</v>
      </c>
      <c r="C311">
        <f>B311-A311</f>
        <v>79175854</v>
      </c>
      <c r="D311" s="2" t="s">
        <v>1924</v>
      </c>
      <c r="E311" s="4"/>
      <c r="F311" s="4"/>
      <c r="G311" s="4"/>
    </row>
    <row r="312" spans="1:7">
      <c r="A312" s="5">
        <v>5000000</v>
      </c>
      <c r="B312" s="5">
        <v>83574831</v>
      </c>
      <c r="C312">
        <f>B312-A312</f>
        <v>78574831</v>
      </c>
      <c r="D312" s="5" t="s">
        <v>9282</v>
      </c>
      <c r="E312" s="3"/>
      <c r="F312" s="3"/>
      <c r="G312" s="3"/>
    </row>
    <row r="313" spans="1:7">
      <c r="A313" s="2">
        <v>258000000</v>
      </c>
      <c r="B313" s="2">
        <v>336530303</v>
      </c>
      <c r="C313">
        <f>B313-A313</f>
        <v>78530303</v>
      </c>
      <c r="D313" s="2" t="s">
        <v>11252</v>
      </c>
      <c r="E313" s="4"/>
      <c r="F313" s="4"/>
      <c r="G313" s="4"/>
    </row>
    <row r="314" spans="1:7">
      <c r="A314" s="2">
        <v>258000000</v>
      </c>
      <c r="B314" s="2">
        <v>336530303</v>
      </c>
      <c r="C314">
        <f>B314-A314</f>
        <v>78530303</v>
      </c>
      <c r="D314" s="2" t="s">
        <v>11252</v>
      </c>
      <c r="E314" s="3"/>
      <c r="F314" s="3"/>
      <c r="G314" s="3"/>
    </row>
    <row r="315" spans="1:7">
      <c r="A315" s="2">
        <v>40000000</v>
      </c>
      <c r="B315" s="2">
        <v>118500000</v>
      </c>
      <c r="C315">
        <f>B315-A315</f>
        <v>78500000</v>
      </c>
      <c r="D315" s="2" t="s">
        <v>1763</v>
      </c>
      <c r="E315" s="4"/>
      <c r="F315" s="4"/>
      <c r="G315" s="4"/>
    </row>
    <row r="316" spans="1:7">
      <c r="A316" s="5">
        <v>30000000</v>
      </c>
      <c r="B316" s="5">
        <v>108360000</v>
      </c>
      <c r="C316">
        <f>B316-A316</f>
        <v>78360000</v>
      </c>
      <c r="D316" s="5" t="s">
        <v>10938</v>
      </c>
      <c r="E316" s="3"/>
      <c r="F316" s="3"/>
      <c r="G316" s="3"/>
    </row>
    <row r="317" spans="1:7">
      <c r="A317" s="5">
        <v>13000000</v>
      </c>
      <c r="B317" s="5">
        <v>91038276</v>
      </c>
      <c r="C317">
        <f>B317-A317</f>
        <v>78038276</v>
      </c>
      <c r="D317" s="5" t="s">
        <v>12171</v>
      </c>
      <c r="E317" s="4"/>
      <c r="F317" s="4"/>
      <c r="G317" s="4"/>
    </row>
    <row r="318" spans="1:7">
      <c r="A318" s="2">
        <v>50000000</v>
      </c>
      <c r="B318" s="2">
        <v>127997349</v>
      </c>
      <c r="C318">
        <f>B318-A318</f>
        <v>77997349</v>
      </c>
      <c r="D318" s="2" t="s">
        <v>12477</v>
      </c>
      <c r="E318" s="3"/>
      <c r="F318" s="3"/>
      <c r="G318" s="3"/>
    </row>
    <row r="319" spans="1:7">
      <c r="A319" s="5">
        <v>150000000</v>
      </c>
      <c r="B319" s="5">
        <v>227946274</v>
      </c>
      <c r="C319">
        <f>B319-A319</f>
        <v>77946274</v>
      </c>
      <c r="D319" s="5" t="s">
        <v>10075</v>
      </c>
      <c r="E319" s="4"/>
      <c r="F319" s="4"/>
      <c r="G319" s="4"/>
    </row>
    <row r="320" spans="1:7">
      <c r="A320" s="2">
        <v>6500000</v>
      </c>
      <c r="B320" s="2">
        <v>84263837</v>
      </c>
      <c r="C320">
        <f>B320-A320</f>
        <v>77763837</v>
      </c>
      <c r="D320" s="2" t="s">
        <v>14958</v>
      </c>
      <c r="E320" s="3"/>
      <c r="F320" s="3"/>
      <c r="G320" s="3"/>
    </row>
    <row r="321" spans="1:7">
      <c r="A321" s="5">
        <v>35000000</v>
      </c>
      <c r="B321" s="5">
        <v>112692062</v>
      </c>
      <c r="C321">
        <f>B321-A321</f>
        <v>77692062</v>
      </c>
      <c r="D321" s="5" t="s">
        <v>14814</v>
      </c>
      <c r="E321" s="4"/>
      <c r="F321" s="4"/>
      <c r="G321" s="4"/>
    </row>
    <row r="322" spans="1:7">
      <c r="A322" s="5">
        <v>24000000</v>
      </c>
      <c r="B322" s="5">
        <v>101334374</v>
      </c>
      <c r="C322">
        <f>B322-A322</f>
        <v>77334374</v>
      </c>
      <c r="D322" s="5" t="s">
        <v>12094</v>
      </c>
      <c r="E322" s="3"/>
      <c r="F322" s="3"/>
      <c r="G322" s="3"/>
    </row>
    <row r="323" spans="1:7">
      <c r="A323" s="5">
        <v>14000000</v>
      </c>
      <c r="B323" s="5">
        <v>91121452</v>
      </c>
      <c r="C323">
        <f>B323-A323</f>
        <v>77121452</v>
      </c>
      <c r="D323" s="5" t="s">
        <v>909</v>
      </c>
      <c r="E323" s="4"/>
      <c r="F323" s="4"/>
      <c r="G323" s="4"/>
    </row>
    <row r="324" spans="1:7">
      <c r="A324" s="2">
        <v>18000000</v>
      </c>
      <c r="B324" s="2">
        <v>95001351</v>
      </c>
      <c r="C324">
        <f>B324-A324</f>
        <v>77001351</v>
      </c>
      <c r="D324" s="2" t="s">
        <v>11585</v>
      </c>
      <c r="E324" s="3"/>
      <c r="F324" s="3"/>
      <c r="G324" s="3"/>
    </row>
    <row r="325" spans="1:7">
      <c r="A325" s="5">
        <v>50000000</v>
      </c>
      <c r="B325" s="5">
        <v>126975169</v>
      </c>
      <c r="C325">
        <f>B325-A325</f>
        <v>76975169</v>
      </c>
      <c r="D325" s="5" t="s">
        <v>5503</v>
      </c>
      <c r="E325" s="4"/>
      <c r="F325" s="4"/>
      <c r="G325" s="4"/>
    </row>
    <row r="326" spans="1:7">
      <c r="A326" s="5">
        <v>16000000</v>
      </c>
      <c r="B326" s="5">
        <v>92823600</v>
      </c>
      <c r="C326">
        <f>B326-A326</f>
        <v>76823600</v>
      </c>
      <c r="D326" s="5" t="s">
        <v>2893</v>
      </c>
      <c r="E326" s="3"/>
      <c r="F326" s="3"/>
      <c r="G326" s="3"/>
    </row>
    <row r="327" spans="1:7">
      <c r="A327" s="2">
        <v>60000000</v>
      </c>
      <c r="B327" s="2">
        <v>136801374</v>
      </c>
      <c r="C327">
        <f>B327-A327</f>
        <v>76801374</v>
      </c>
      <c r="D327" s="2" t="s">
        <v>285</v>
      </c>
      <c r="E327" s="4"/>
      <c r="F327" s="4"/>
      <c r="G327" s="4"/>
    </row>
    <row r="328" spans="1:7">
      <c r="A328" s="5">
        <v>4500000</v>
      </c>
      <c r="B328" s="5">
        <v>81200000</v>
      </c>
      <c r="C328">
        <f>B328-A328</f>
        <v>76700000</v>
      </c>
      <c r="D328" s="5" t="s">
        <v>8582</v>
      </c>
      <c r="E328" s="3"/>
      <c r="F328" s="3"/>
      <c r="G328" s="3"/>
    </row>
    <row r="329" spans="1:7">
      <c r="A329" s="5">
        <v>30000000</v>
      </c>
      <c r="B329" s="5">
        <v>106694016</v>
      </c>
      <c r="C329">
        <f>B329-A329</f>
        <v>76694016</v>
      </c>
      <c r="D329" s="5" t="s">
        <v>8234</v>
      </c>
      <c r="E329" s="4"/>
      <c r="F329" s="4"/>
      <c r="G329" s="4"/>
    </row>
    <row r="330" spans="1:7">
      <c r="A330" s="5">
        <v>24000000</v>
      </c>
      <c r="B330" s="5">
        <v>100491683</v>
      </c>
      <c r="C330">
        <f>B330-A330</f>
        <v>76491683</v>
      </c>
      <c r="D330" s="5" t="s">
        <v>13027</v>
      </c>
      <c r="E330" s="3"/>
      <c r="F330" s="3"/>
      <c r="G330" s="3"/>
    </row>
    <row r="331" spans="1:7">
      <c r="A331" s="5">
        <v>50000000</v>
      </c>
      <c r="B331" s="5">
        <v>126203320</v>
      </c>
      <c r="C331">
        <f>B331-A331</f>
        <v>76203320</v>
      </c>
      <c r="D331" s="5" t="s">
        <v>13401</v>
      </c>
      <c r="E331" s="4"/>
      <c r="F331" s="4"/>
      <c r="G331" s="4"/>
    </row>
    <row r="332" spans="1:7">
      <c r="A332" s="5">
        <v>82000000</v>
      </c>
      <c r="B332" s="5">
        <v>158115031</v>
      </c>
      <c r="C332">
        <f>B332-A332</f>
        <v>76115031</v>
      </c>
      <c r="D332" s="5" t="s">
        <v>10126</v>
      </c>
      <c r="E332" s="3"/>
      <c r="F332" s="3"/>
      <c r="G332" s="3"/>
    </row>
    <row r="333" spans="1:7">
      <c r="A333" s="5">
        <v>48000000</v>
      </c>
      <c r="B333" s="5">
        <v>124107476</v>
      </c>
      <c r="C333">
        <f>B333-A333</f>
        <v>76107476</v>
      </c>
      <c r="D333" s="5" t="s">
        <v>2714</v>
      </c>
      <c r="E333" s="4"/>
      <c r="F333" s="4"/>
      <c r="G333" s="4"/>
    </row>
    <row r="334" spans="1:7">
      <c r="A334" s="2">
        <v>50000000</v>
      </c>
      <c r="B334" s="2">
        <v>126088877</v>
      </c>
      <c r="C334">
        <f>B334-A334</f>
        <v>76088877</v>
      </c>
      <c r="D334" s="2" t="s">
        <v>8862</v>
      </c>
      <c r="E334" s="3"/>
      <c r="F334" s="3"/>
      <c r="G334" s="3"/>
    </row>
    <row r="335" spans="1:7">
      <c r="A335" s="2">
        <v>6500000</v>
      </c>
      <c r="B335" s="2">
        <v>82528097</v>
      </c>
      <c r="C335">
        <f>B335-A335</f>
        <v>76028097</v>
      </c>
      <c r="D335" s="2" t="s">
        <v>4288</v>
      </c>
      <c r="E335" s="4"/>
      <c r="F335" s="4"/>
      <c r="G335" s="4"/>
    </row>
    <row r="336" spans="1:7">
      <c r="A336" s="5">
        <v>41000000</v>
      </c>
      <c r="B336" s="5">
        <v>116724075</v>
      </c>
      <c r="C336">
        <f>B336-A336</f>
        <v>75724075</v>
      </c>
      <c r="D336" s="5" t="s">
        <v>6211</v>
      </c>
      <c r="E336" s="3"/>
      <c r="F336" s="3"/>
      <c r="G336" s="3"/>
    </row>
    <row r="337" spans="1:7">
      <c r="A337" s="2">
        <v>38000000</v>
      </c>
      <c r="B337" s="2">
        <v>113502246</v>
      </c>
      <c r="C337">
        <f>B337-A337</f>
        <v>75502246</v>
      </c>
      <c r="D337" s="2" t="s">
        <v>7504</v>
      </c>
      <c r="E337" s="4"/>
      <c r="F337" s="4"/>
      <c r="G337" s="4"/>
    </row>
    <row r="338" spans="1:7">
      <c r="A338" s="2">
        <v>10000000</v>
      </c>
      <c r="B338" s="2">
        <v>85300000</v>
      </c>
      <c r="C338">
        <f>B338-A338</f>
        <v>75300000</v>
      </c>
      <c r="D338" s="2" t="s">
        <v>7096</v>
      </c>
      <c r="E338" s="3"/>
      <c r="F338" s="3"/>
      <c r="G338" s="3"/>
    </row>
    <row r="339" spans="1:7">
      <c r="A339" s="5">
        <v>25000000</v>
      </c>
      <c r="B339" s="5">
        <v>100241322</v>
      </c>
      <c r="C339">
        <f>B339-A339</f>
        <v>75241322</v>
      </c>
      <c r="D339" s="5" t="s">
        <v>4935</v>
      </c>
      <c r="E339" s="4"/>
      <c r="F339" s="4"/>
      <c r="G339" s="4"/>
    </row>
    <row r="340" spans="1:7">
      <c r="A340" s="5">
        <v>73000000</v>
      </c>
      <c r="B340" s="5">
        <v>148213377</v>
      </c>
      <c r="C340">
        <f>B340-A340</f>
        <v>75213377</v>
      </c>
      <c r="D340" s="5" t="s">
        <v>8805</v>
      </c>
      <c r="E340" s="3"/>
      <c r="F340" s="3"/>
      <c r="G340" s="3"/>
    </row>
    <row r="341" spans="1:7">
      <c r="A341" s="5">
        <v>80000000</v>
      </c>
      <c r="B341" s="5">
        <v>155019340</v>
      </c>
      <c r="C341">
        <f>B341-A341</f>
        <v>75019340</v>
      </c>
      <c r="D341" s="5" t="s">
        <v>7347</v>
      </c>
      <c r="E341" s="4"/>
      <c r="F341" s="4"/>
      <c r="G341" s="4"/>
    </row>
    <row r="342" spans="1:7">
      <c r="A342" s="2">
        <v>35000000</v>
      </c>
      <c r="B342" s="2">
        <v>110008260</v>
      </c>
      <c r="C342">
        <f>B342-A342</f>
        <v>75008260</v>
      </c>
      <c r="D342" s="2" t="s">
        <v>10886</v>
      </c>
      <c r="E342" s="3"/>
      <c r="F342" s="3"/>
      <c r="G342" s="3"/>
    </row>
    <row r="343" spans="1:7">
      <c r="A343" s="2">
        <v>54000000</v>
      </c>
      <c r="B343" s="2">
        <v>128769345</v>
      </c>
      <c r="C343">
        <f>B343-A343</f>
        <v>74769345</v>
      </c>
      <c r="D343" s="2" t="s">
        <v>14113</v>
      </c>
      <c r="E343" s="4"/>
      <c r="F343" s="4"/>
      <c r="G343" s="4"/>
    </row>
    <row r="344" spans="1:7">
      <c r="A344" s="5">
        <v>35000000</v>
      </c>
      <c r="B344" s="5">
        <v>109712885</v>
      </c>
      <c r="C344">
        <f>B344-A344</f>
        <v>74712885</v>
      </c>
      <c r="D344" s="5" t="s">
        <v>2234</v>
      </c>
      <c r="E344" s="3"/>
      <c r="F344" s="3"/>
      <c r="G344" s="3"/>
    </row>
    <row r="345" spans="1:7">
      <c r="A345" s="5">
        <v>20000000</v>
      </c>
      <c r="B345" s="5">
        <v>94497271</v>
      </c>
      <c r="C345">
        <f>B345-A345</f>
        <v>74497271</v>
      </c>
      <c r="D345" s="5" t="s">
        <v>16768</v>
      </c>
      <c r="E345" s="4"/>
      <c r="F345" s="4"/>
      <c r="G345" s="4"/>
    </row>
    <row r="346" spans="1:7">
      <c r="A346" s="5">
        <v>22000000</v>
      </c>
      <c r="B346" s="5">
        <v>96067179</v>
      </c>
      <c r="C346">
        <f>B346-A346</f>
        <v>74067179</v>
      </c>
      <c r="D346" s="5" t="s">
        <v>82</v>
      </c>
      <c r="E346" s="3"/>
      <c r="F346" s="3"/>
      <c r="G346" s="3"/>
    </row>
    <row r="347" spans="1:7">
      <c r="A347" s="2">
        <v>42000000</v>
      </c>
      <c r="B347" s="2">
        <v>116006080</v>
      </c>
      <c r="C347">
        <f>B347-A347</f>
        <v>74006080</v>
      </c>
      <c r="D347" s="2" t="s">
        <v>6197</v>
      </c>
      <c r="E347" s="4"/>
      <c r="F347" s="4"/>
      <c r="G347" s="4"/>
    </row>
    <row r="348" spans="1:7">
      <c r="A348" s="5">
        <v>38000000</v>
      </c>
      <c r="B348" s="5">
        <v>111760631</v>
      </c>
      <c r="C348">
        <f>B348-A348</f>
        <v>73760631</v>
      </c>
      <c r="D348" s="5" t="s">
        <v>16569</v>
      </c>
      <c r="E348" s="3"/>
      <c r="F348" s="3"/>
      <c r="G348" s="3"/>
    </row>
    <row r="349" spans="1:7">
      <c r="A349" s="5">
        <v>52000000</v>
      </c>
      <c r="B349" s="5">
        <v>125548685</v>
      </c>
      <c r="C349">
        <f>B349-A349</f>
        <v>73548685</v>
      </c>
      <c r="D349" s="5" t="s">
        <v>4200</v>
      </c>
      <c r="E349" s="4"/>
      <c r="F349" s="4"/>
      <c r="G349" s="4"/>
    </row>
    <row r="350" spans="1:7">
      <c r="A350" s="2">
        <v>165000000</v>
      </c>
      <c r="B350" s="2">
        <v>238371987</v>
      </c>
      <c r="C350">
        <f>B350-A350</f>
        <v>73371987</v>
      </c>
      <c r="D350" s="2" t="s">
        <v>10065</v>
      </c>
      <c r="E350" s="3"/>
      <c r="F350" s="3"/>
      <c r="G350" s="3"/>
    </row>
    <row r="351" spans="1:7">
      <c r="A351" s="2">
        <v>100000000</v>
      </c>
      <c r="B351" s="2">
        <v>173005002</v>
      </c>
      <c r="C351">
        <f>B351-A351</f>
        <v>73005002</v>
      </c>
      <c r="D351" s="2" t="s">
        <v>6741</v>
      </c>
      <c r="E351" s="4"/>
      <c r="F351" s="4"/>
      <c r="G351" s="4"/>
    </row>
    <row r="352" spans="1:7">
      <c r="A352" s="2">
        <v>71500000</v>
      </c>
      <c r="B352" s="2">
        <v>144156464</v>
      </c>
      <c r="C352">
        <f>B352-A352</f>
        <v>72656464</v>
      </c>
      <c r="D352" s="2" t="s">
        <v>15014</v>
      </c>
      <c r="E352" s="3"/>
      <c r="F352" s="3"/>
      <c r="G352" s="3"/>
    </row>
    <row r="353" spans="1:7">
      <c r="A353" s="2">
        <v>32000000</v>
      </c>
      <c r="B353" s="2">
        <v>104632573</v>
      </c>
      <c r="C353">
        <f>B353-A353</f>
        <v>72632573</v>
      </c>
      <c r="D353" s="2" t="s">
        <v>10358</v>
      </c>
      <c r="E353" s="4"/>
      <c r="F353" s="4"/>
      <c r="G353" s="4"/>
    </row>
    <row r="354" spans="1:7">
      <c r="A354" s="5">
        <v>8200000</v>
      </c>
      <c r="B354" s="5">
        <v>80000000</v>
      </c>
      <c r="C354">
        <f>B354-A354</f>
        <v>71800000</v>
      </c>
      <c r="D354" s="5" t="s">
        <v>9715</v>
      </c>
      <c r="E354" s="3"/>
      <c r="F354" s="3"/>
      <c r="G354" s="3"/>
    </row>
    <row r="355" spans="1:7">
      <c r="A355" s="2">
        <v>145000000</v>
      </c>
      <c r="B355" s="2">
        <v>216366733</v>
      </c>
      <c r="C355">
        <f>B355-A355</f>
        <v>71366733</v>
      </c>
      <c r="D355" s="2" t="s">
        <v>6725</v>
      </c>
      <c r="E355" s="4"/>
      <c r="F355" s="4"/>
      <c r="G355" s="4"/>
    </row>
    <row r="356" spans="1:7">
      <c r="A356" s="2">
        <v>37000000</v>
      </c>
      <c r="B356" s="2">
        <v>108244774</v>
      </c>
      <c r="C356">
        <f>B356-A356</f>
        <v>71244774</v>
      </c>
      <c r="D356" s="2" t="s">
        <v>11473</v>
      </c>
      <c r="E356" s="3"/>
      <c r="F356" s="3"/>
      <c r="G356" s="3"/>
    </row>
    <row r="357" spans="1:7">
      <c r="A357" s="2">
        <v>70000000</v>
      </c>
      <c r="B357" s="2">
        <v>141204016</v>
      </c>
      <c r="C357">
        <f>B357-A357</f>
        <v>71204016</v>
      </c>
      <c r="D357" s="2" t="s">
        <v>13369</v>
      </c>
      <c r="E357" s="4"/>
      <c r="F357" s="4"/>
      <c r="G357" s="4"/>
    </row>
    <row r="358" spans="1:7">
      <c r="A358" s="2">
        <v>30000000</v>
      </c>
      <c r="B358" s="2">
        <v>100422786</v>
      </c>
      <c r="C358">
        <f>B358-A358</f>
        <v>70422786</v>
      </c>
      <c r="D358" s="2" t="s">
        <v>863</v>
      </c>
      <c r="E358" s="3"/>
      <c r="F358" s="3"/>
      <c r="G358" s="3"/>
    </row>
    <row r="359" spans="1:7">
      <c r="A359" s="5">
        <v>10000000</v>
      </c>
      <c r="B359" s="5">
        <v>80150343</v>
      </c>
      <c r="C359">
        <f>B359-A359</f>
        <v>70150343</v>
      </c>
      <c r="D359" s="5" t="s">
        <v>11666</v>
      </c>
      <c r="E359" s="4"/>
      <c r="F359" s="4"/>
      <c r="G359" s="4"/>
    </row>
    <row r="360" spans="1:7">
      <c r="A360" s="5">
        <v>32000000</v>
      </c>
      <c r="B360" s="5">
        <v>101470202</v>
      </c>
      <c r="C360">
        <f>B360-A360</f>
        <v>69470202</v>
      </c>
      <c r="D360" s="5" t="s">
        <v>8228</v>
      </c>
      <c r="E360" s="3"/>
      <c r="F360" s="3"/>
      <c r="G360" s="3"/>
    </row>
    <row r="361" spans="1:7">
      <c r="A361" s="5">
        <v>8000000</v>
      </c>
      <c r="B361" s="5">
        <v>77413017</v>
      </c>
      <c r="C361">
        <f>B361-A361</f>
        <v>69413017</v>
      </c>
      <c r="D361" s="5" t="s">
        <v>3056</v>
      </c>
      <c r="E361" s="4"/>
      <c r="F361" s="4"/>
      <c r="G361" s="4"/>
    </row>
    <row r="362" spans="1:7">
      <c r="A362" s="5">
        <v>84000000</v>
      </c>
      <c r="B362" s="5">
        <v>153288182</v>
      </c>
      <c r="C362">
        <f>B362-A362</f>
        <v>69288182</v>
      </c>
      <c r="D362" s="5" t="s">
        <v>15830</v>
      </c>
      <c r="E362" s="3"/>
      <c r="F362" s="3"/>
      <c r="G362" s="3"/>
    </row>
    <row r="363" spans="1:7">
      <c r="A363" s="2">
        <v>17000000</v>
      </c>
      <c r="B363" s="2">
        <v>86049418</v>
      </c>
      <c r="C363">
        <f>B363-A363</f>
        <v>69049418</v>
      </c>
      <c r="D363" s="2" t="s">
        <v>6382</v>
      </c>
      <c r="E363" s="4"/>
      <c r="F363" s="4"/>
      <c r="G363" s="4"/>
    </row>
    <row r="364" spans="1:7">
      <c r="A364" s="5">
        <v>14000000</v>
      </c>
      <c r="B364" s="5">
        <v>83025853</v>
      </c>
      <c r="C364">
        <f>B364-A364</f>
        <v>69025853</v>
      </c>
      <c r="D364" s="5" t="s">
        <v>2342</v>
      </c>
      <c r="E364" s="3"/>
      <c r="F364" s="3"/>
      <c r="G364" s="3"/>
    </row>
    <row r="365" spans="1:7">
      <c r="A365" s="2">
        <v>10000000</v>
      </c>
      <c r="B365" s="2">
        <v>78845130</v>
      </c>
      <c r="C365">
        <f>B365-A365</f>
        <v>68845130</v>
      </c>
      <c r="D365" s="2" t="s">
        <v>12205</v>
      </c>
      <c r="E365" s="4"/>
      <c r="F365" s="4"/>
      <c r="G365" s="4"/>
    </row>
    <row r="366" spans="1:7">
      <c r="A366" s="5">
        <v>40000000</v>
      </c>
      <c r="B366" s="5">
        <v>108706165</v>
      </c>
      <c r="C366">
        <f>B366-A366</f>
        <v>68706165</v>
      </c>
      <c r="D366" s="5" t="s">
        <v>3683</v>
      </c>
      <c r="E366" s="3"/>
      <c r="F366" s="3"/>
      <c r="G366" s="3"/>
    </row>
    <row r="367" spans="1:7">
      <c r="A367" s="2">
        <v>22000000</v>
      </c>
      <c r="B367" s="2">
        <v>90636983</v>
      </c>
      <c r="C367">
        <f>B367-A367</f>
        <v>68636983</v>
      </c>
      <c r="D367" s="2" t="s">
        <v>11547</v>
      </c>
      <c r="E367" s="4"/>
      <c r="F367" s="4"/>
      <c r="G367" s="4"/>
    </row>
    <row r="368" spans="1:7">
      <c r="A368" s="5">
        <v>25000000</v>
      </c>
      <c r="B368" s="5">
        <v>93571803</v>
      </c>
      <c r="C368">
        <f>B368-A368</f>
        <v>68571803</v>
      </c>
      <c r="D368" s="5" t="s">
        <v>1561</v>
      </c>
      <c r="E368" s="3"/>
      <c r="F368" s="3"/>
      <c r="G368" s="3"/>
    </row>
    <row r="369" spans="1:7">
      <c r="A369" s="2">
        <v>200000000</v>
      </c>
      <c r="B369" s="2">
        <v>268488329</v>
      </c>
      <c r="C369">
        <f>B369-A369</f>
        <v>68488329</v>
      </c>
      <c r="D369" s="2" t="s">
        <v>4053</v>
      </c>
      <c r="E369" s="4"/>
      <c r="F369" s="4"/>
      <c r="G369" s="4"/>
    </row>
    <row r="370" spans="1:7">
      <c r="A370" s="5">
        <v>34000000</v>
      </c>
      <c r="B370" s="5">
        <v>102413606</v>
      </c>
      <c r="C370">
        <f>B370-A370</f>
        <v>68413606</v>
      </c>
      <c r="D370" s="5" t="s">
        <v>7478</v>
      </c>
      <c r="E370" s="3"/>
      <c r="F370" s="3"/>
      <c r="G370" s="3"/>
    </row>
    <row r="371" spans="1:7">
      <c r="A371" s="5">
        <v>11000000</v>
      </c>
      <c r="B371" s="5">
        <v>78900000</v>
      </c>
      <c r="C371">
        <f>B371-A371</f>
        <v>67900000</v>
      </c>
      <c r="D371" s="5" t="s">
        <v>325</v>
      </c>
      <c r="E371" s="4"/>
      <c r="F371" s="4"/>
      <c r="G371" s="4"/>
    </row>
    <row r="372" spans="1:7">
      <c r="A372" s="2">
        <v>11000000</v>
      </c>
      <c r="B372" s="2">
        <v>78900000</v>
      </c>
      <c r="C372">
        <f>B372-A372</f>
        <v>67900000</v>
      </c>
      <c r="D372" s="2" t="s">
        <v>2359</v>
      </c>
      <c r="E372" s="3"/>
      <c r="F372" s="3"/>
      <c r="G372" s="3"/>
    </row>
    <row r="373" spans="1:7">
      <c r="A373" s="5">
        <v>12000000</v>
      </c>
      <c r="B373" s="5">
        <v>79568000</v>
      </c>
      <c r="C373">
        <f>B373-A373</f>
        <v>67568000</v>
      </c>
      <c r="D373" s="5" t="s">
        <v>5765</v>
      </c>
      <c r="E373" s="4"/>
      <c r="F373" s="4"/>
      <c r="G373" s="4"/>
    </row>
    <row r="374" spans="1:7">
      <c r="A374" s="2">
        <v>40000000</v>
      </c>
      <c r="B374" s="2">
        <v>107458785</v>
      </c>
      <c r="C374">
        <f>B374-A374</f>
        <v>67458785</v>
      </c>
      <c r="D374" s="2" t="s">
        <v>4859</v>
      </c>
      <c r="E374" s="3"/>
      <c r="F374" s="3"/>
      <c r="G374" s="3"/>
    </row>
    <row r="375" spans="1:7">
      <c r="A375" s="2">
        <v>70000000</v>
      </c>
      <c r="B375" s="2">
        <v>137340146</v>
      </c>
      <c r="C375">
        <f>B375-A375</f>
        <v>67340146</v>
      </c>
      <c r="D375" s="2" t="s">
        <v>10122</v>
      </c>
      <c r="E375" s="4"/>
      <c r="F375" s="4"/>
      <c r="G375" s="4"/>
    </row>
    <row r="376" spans="1:7">
      <c r="A376" s="2">
        <v>33000000</v>
      </c>
      <c r="B376" s="2">
        <v>100125340</v>
      </c>
      <c r="C376">
        <f>B376-A376</f>
        <v>67125340</v>
      </c>
      <c r="D376" s="2" t="s">
        <v>212</v>
      </c>
      <c r="E376" s="3"/>
      <c r="F376" s="3"/>
      <c r="G376" s="3"/>
    </row>
    <row r="377" spans="1:7">
      <c r="A377" s="5">
        <v>18500000</v>
      </c>
      <c r="B377" s="5">
        <v>85200000</v>
      </c>
      <c r="C377">
        <f>B377-A377</f>
        <v>66700000</v>
      </c>
      <c r="D377" s="5" t="s">
        <v>409</v>
      </c>
      <c r="E377" s="4"/>
      <c r="F377" s="4"/>
      <c r="G377" s="4"/>
    </row>
    <row r="378" spans="1:7">
      <c r="A378" s="2">
        <v>52000000</v>
      </c>
      <c r="B378" s="2">
        <v>118683135</v>
      </c>
      <c r="C378">
        <f>B378-A378</f>
        <v>66683135</v>
      </c>
      <c r="D378" s="2" t="s">
        <v>13397</v>
      </c>
      <c r="E378" s="3"/>
      <c r="F378" s="3"/>
      <c r="G378" s="3"/>
    </row>
    <row r="379" spans="1:7">
      <c r="A379" s="2">
        <v>120000000</v>
      </c>
      <c r="B379" s="2">
        <v>186336103</v>
      </c>
      <c r="C379">
        <f>B379-A379</f>
        <v>66336103</v>
      </c>
      <c r="D379" s="2" t="s">
        <v>9432</v>
      </c>
      <c r="E379" s="4"/>
      <c r="F379" s="4"/>
      <c r="G379" s="4"/>
    </row>
    <row r="380" spans="1:7">
      <c r="A380" s="5">
        <v>95000000</v>
      </c>
      <c r="B380" s="5">
        <v>161317423</v>
      </c>
      <c r="C380">
        <f>B380-A380</f>
        <v>66317423</v>
      </c>
      <c r="D380" s="5" t="s">
        <v>8758</v>
      </c>
      <c r="E380" s="3"/>
      <c r="F380" s="3"/>
      <c r="G380" s="3"/>
    </row>
    <row r="381" spans="1:7">
      <c r="A381" s="5">
        <v>225000000</v>
      </c>
      <c r="B381" s="5">
        <v>291021565</v>
      </c>
      <c r="C381">
        <f>B381-A381</f>
        <v>66021565</v>
      </c>
      <c r="D381" s="5" t="s">
        <v>4706</v>
      </c>
      <c r="E381" s="4"/>
      <c r="F381" s="4"/>
      <c r="G381" s="4"/>
    </row>
    <row r="382" spans="1:7">
      <c r="A382" s="2">
        <v>10700000</v>
      </c>
      <c r="B382" s="2">
        <v>76600000</v>
      </c>
      <c r="C382">
        <f>B382-A382</f>
        <v>65900000</v>
      </c>
      <c r="D382" s="2" t="s">
        <v>3704</v>
      </c>
      <c r="E382" s="3"/>
      <c r="F382" s="3"/>
      <c r="G382" s="3"/>
    </row>
    <row r="383" spans="1:7">
      <c r="A383" s="5">
        <v>10700000</v>
      </c>
      <c r="B383" s="5">
        <v>76600000</v>
      </c>
      <c r="C383">
        <f>B383-A383</f>
        <v>65900000</v>
      </c>
      <c r="D383" s="5" t="s">
        <v>3704</v>
      </c>
      <c r="E383" s="4"/>
      <c r="F383" s="4"/>
      <c r="G383" s="4"/>
    </row>
    <row r="384" spans="1:7">
      <c r="A384" s="5">
        <v>125000000</v>
      </c>
      <c r="B384" s="5">
        <v>190871240</v>
      </c>
      <c r="C384">
        <f>B384-A384</f>
        <v>65871240</v>
      </c>
      <c r="D384" s="5" t="s">
        <v>12786</v>
      </c>
      <c r="E384" s="3"/>
      <c r="F384" s="3"/>
      <c r="G384" s="3"/>
    </row>
    <row r="385" spans="1:7">
      <c r="A385" s="2">
        <v>125000000</v>
      </c>
      <c r="B385" s="2">
        <v>190871240</v>
      </c>
      <c r="C385">
        <f>B385-A385</f>
        <v>65871240</v>
      </c>
      <c r="D385" s="2" t="s">
        <v>12786</v>
      </c>
      <c r="E385" s="4"/>
      <c r="F385" s="4"/>
      <c r="G385" s="4"/>
    </row>
    <row r="386" spans="1:7">
      <c r="A386" s="2">
        <v>85000000</v>
      </c>
      <c r="B386" s="2">
        <v>150832203</v>
      </c>
      <c r="C386">
        <f>B386-A386</f>
        <v>65832203</v>
      </c>
      <c r="D386" s="2" t="s">
        <v>8040</v>
      </c>
      <c r="E386" s="3"/>
      <c r="F386" s="3"/>
      <c r="G386" s="3"/>
    </row>
    <row r="387" spans="1:7">
      <c r="A387" s="2">
        <v>80000000</v>
      </c>
      <c r="B387" s="2">
        <v>145771527</v>
      </c>
      <c r="C387">
        <f>B387-A387</f>
        <v>65771527</v>
      </c>
      <c r="D387" s="2" t="s">
        <v>4770</v>
      </c>
      <c r="E387" s="4"/>
      <c r="F387" s="4"/>
      <c r="G387" s="4"/>
    </row>
    <row r="388" spans="1:7">
      <c r="A388" s="2">
        <v>60000000</v>
      </c>
      <c r="B388" s="2">
        <v>125603360</v>
      </c>
      <c r="C388">
        <f>B388-A388</f>
        <v>65603360</v>
      </c>
      <c r="D388" s="2" t="s">
        <v>819</v>
      </c>
      <c r="E388" s="3"/>
      <c r="F388" s="3"/>
      <c r="G388" s="3"/>
    </row>
    <row r="389" spans="1:7">
      <c r="A389" s="2">
        <v>75000000</v>
      </c>
      <c r="B389" s="2">
        <v>140459099</v>
      </c>
      <c r="C389">
        <f>B389-A389</f>
        <v>65459099</v>
      </c>
      <c r="D389" s="2" t="s">
        <v>11866</v>
      </c>
      <c r="E389" s="4"/>
      <c r="F389" s="4"/>
      <c r="G389" s="4"/>
    </row>
    <row r="390" spans="1:7">
      <c r="A390" s="2">
        <v>26000000</v>
      </c>
      <c r="B390" s="2">
        <v>91457688</v>
      </c>
      <c r="C390">
        <f>B390-A390</f>
        <v>65457688</v>
      </c>
      <c r="D390" s="2" t="s">
        <v>12587</v>
      </c>
      <c r="E390" s="3"/>
      <c r="F390" s="3"/>
      <c r="G390" s="3"/>
    </row>
    <row r="391" spans="1:7">
      <c r="A391" s="5">
        <v>17000000</v>
      </c>
      <c r="B391" s="5">
        <v>82389560</v>
      </c>
      <c r="C391">
        <f>B391-A391</f>
        <v>65389560</v>
      </c>
      <c r="D391" s="5" t="s">
        <v>9766</v>
      </c>
      <c r="E391" s="4"/>
      <c r="F391" s="4"/>
      <c r="G391" s="4"/>
    </row>
    <row r="392" spans="1:7">
      <c r="A392" s="5">
        <v>17000000</v>
      </c>
      <c r="B392" s="5">
        <v>82234139</v>
      </c>
      <c r="C392">
        <f>B392-A392</f>
        <v>65234139</v>
      </c>
      <c r="D392" s="5" t="s">
        <v>4945</v>
      </c>
      <c r="E392" s="3"/>
      <c r="F392" s="3"/>
      <c r="G392" s="3"/>
    </row>
    <row r="393" spans="1:7">
      <c r="A393" s="2">
        <v>25000000</v>
      </c>
      <c r="B393" s="2">
        <v>90135191</v>
      </c>
      <c r="C393">
        <f>B393-A393</f>
        <v>65135191</v>
      </c>
      <c r="D393" s="2" t="s">
        <v>1149</v>
      </c>
      <c r="E393" s="4"/>
      <c r="F393" s="4"/>
      <c r="G393" s="4"/>
    </row>
    <row r="394" spans="1:7">
      <c r="A394" s="2">
        <v>20000000</v>
      </c>
      <c r="B394" s="2">
        <v>84518155</v>
      </c>
      <c r="C394">
        <f>B394-A394</f>
        <v>64518155</v>
      </c>
      <c r="D394" s="2" t="s">
        <v>15900</v>
      </c>
      <c r="E394" s="3"/>
      <c r="F394" s="3"/>
      <c r="G394" s="3"/>
    </row>
    <row r="395" spans="1:7">
      <c r="A395" s="2">
        <v>145000000</v>
      </c>
      <c r="B395" s="2">
        <v>209364921</v>
      </c>
      <c r="C395">
        <f>B395-A395</f>
        <v>64364921</v>
      </c>
      <c r="D395" s="2" t="s">
        <v>3586</v>
      </c>
      <c r="E395" s="4"/>
      <c r="F395" s="4"/>
      <c r="G395" s="4"/>
    </row>
    <row r="396" spans="1:7">
      <c r="A396" s="2">
        <v>23000000</v>
      </c>
      <c r="B396" s="2">
        <v>86930411</v>
      </c>
      <c r="C396">
        <f>B396-A396</f>
        <v>63930411</v>
      </c>
      <c r="D396" s="2" t="s">
        <v>7578</v>
      </c>
      <c r="E396" s="3"/>
      <c r="F396" s="3"/>
      <c r="G396" s="3"/>
    </row>
    <row r="397" spans="1:7">
      <c r="A397" s="5">
        <v>85000000</v>
      </c>
      <c r="B397" s="5">
        <v>148313048</v>
      </c>
      <c r="C397">
        <f>B397-A397</f>
        <v>63313048</v>
      </c>
      <c r="D397" s="5" t="s">
        <v>5407</v>
      </c>
      <c r="E397" s="4"/>
      <c r="F397" s="4"/>
      <c r="G397" s="4"/>
    </row>
    <row r="398" spans="1:7">
      <c r="A398" s="5">
        <v>12000000</v>
      </c>
      <c r="B398" s="5">
        <v>75074950</v>
      </c>
      <c r="C398">
        <f>B398-A398</f>
        <v>63074950</v>
      </c>
      <c r="D398" s="5" t="s">
        <v>11092</v>
      </c>
      <c r="E398" s="3"/>
      <c r="F398" s="3"/>
      <c r="G398" s="3"/>
    </row>
    <row r="399" spans="1:7">
      <c r="A399" s="5">
        <v>100000000</v>
      </c>
      <c r="B399" s="5">
        <v>162804648</v>
      </c>
      <c r="C399">
        <f>B399-A399</f>
        <v>62804648</v>
      </c>
      <c r="D399" s="5" t="s">
        <v>270</v>
      </c>
      <c r="E399" s="4"/>
      <c r="F399" s="4"/>
      <c r="G399" s="4"/>
    </row>
    <row r="400" spans="1:7">
      <c r="A400" s="5">
        <v>31000000</v>
      </c>
      <c r="B400" s="5">
        <v>93749203</v>
      </c>
      <c r="C400">
        <f>B400-A400</f>
        <v>62749203</v>
      </c>
      <c r="D400" s="5" t="s">
        <v>4292</v>
      </c>
      <c r="E400" s="3"/>
      <c r="F400" s="3"/>
      <c r="G400" s="3"/>
    </row>
    <row r="401" spans="1:7">
      <c r="A401" s="5">
        <v>20000000</v>
      </c>
      <c r="B401" s="5">
        <v>82624961</v>
      </c>
      <c r="C401">
        <f>B401-A401</f>
        <v>62624961</v>
      </c>
      <c r="D401" s="5" t="s">
        <v>4365</v>
      </c>
      <c r="E401" s="4"/>
      <c r="F401" s="4"/>
      <c r="G401" s="4"/>
    </row>
    <row r="402" spans="1:7">
      <c r="A402" s="2">
        <v>9000000</v>
      </c>
      <c r="B402" s="2">
        <v>71519230</v>
      </c>
      <c r="C402">
        <f>B402-A402</f>
        <v>62519230</v>
      </c>
      <c r="D402" s="2" t="s">
        <v>9895</v>
      </c>
      <c r="E402" s="3"/>
      <c r="F402" s="3"/>
      <c r="G402" s="3"/>
    </row>
    <row r="403" spans="1:7">
      <c r="A403" s="5">
        <v>40000000</v>
      </c>
      <c r="B403" s="5">
        <v>102310175</v>
      </c>
      <c r="C403">
        <f>B403-A403</f>
        <v>62310175</v>
      </c>
      <c r="D403" s="5" t="s">
        <v>1769</v>
      </c>
      <c r="E403" s="4"/>
      <c r="F403" s="4"/>
      <c r="G403" s="4"/>
    </row>
    <row r="404" spans="1:7">
      <c r="A404" s="2">
        <v>48000000</v>
      </c>
      <c r="B404" s="2">
        <v>110000082</v>
      </c>
      <c r="C404">
        <f>B404-A404</f>
        <v>62000082</v>
      </c>
      <c r="D404" s="2" t="s">
        <v>14509</v>
      </c>
      <c r="E404" s="3"/>
      <c r="F404" s="3"/>
      <c r="G404" s="3"/>
    </row>
    <row r="405" spans="1:7">
      <c r="A405" s="2">
        <v>125000000</v>
      </c>
      <c r="B405" s="2">
        <v>186830669</v>
      </c>
      <c r="C405">
        <f>B405-A405</f>
        <v>61830669</v>
      </c>
      <c r="D405" s="2" t="s">
        <v>3169</v>
      </c>
      <c r="E405" s="4"/>
      <c r="F405" s="4"/>
      <c r="G405" s="4"/>
    </row>
    <row r="406" spans="1:7">
      <c r="A406" s="5">
        <v>45000000</v>
      </c>
      <c r="B406" s="5">
        <v>106807667</v>
      </c>
      <c r="C406">
        <f>B406-A406</f>
        <v>61807667</v>
      </c>
      <c r="D406" s="5" t="s">
        <v>11374</v>
      </c>
      <c r="E406" s="3"/>
      <c r="F406" s="3"/>
      <c r="G406" s="3"/>
    </row>
    <row r="407" spans="1:7">
      <c r="A407" s="2">
        <v>8000000</v>
      </c>
      <c r="B407" s="2">
        <v>69800000</v>
      </c>
      <c r="C407">
        <f>B407-A407</f>
        <v>61800000</v>
      </c>
      <c r="D407" s="2" t="s">
        <v>11698</v>
      </c>
      <c r="E407" s="4"/>
      <c r="F407" s="4"/>
      <c r="G407" s="4"/>
    </row>
    <row r="408" spans="1:7">
      <c r="A408" s="5">
        <v>45000000</v>
      </c>
      <c r="B408" s="5">
        <v>106793915</v>
      </c>
      <c r="C408">
        <f>B408-A408</f>
        <v>61793915</v>
      </c>
      <c r="D408" s="5" t="s">
        <v>6201</v>
      </c>
      <c r="E408" s="3"/>
      <c r="F408" s="3"/>
      <c r="G408" s="3"/>
    </row>
    <row r="409" spans="1:7">
      <c r="A409" s="5">
        <v>125000000</v>
      </c>
      <c r="B409" s="5">
        <v>186739919</v>
      </c>
      <c r="C409">
        <f>B409-A409</f>
        <v>61739919</v>
      </c>
      <c r="D409" s="5" t="s">
        <v>10098</v>
      </c>
      <c r="E409" s="4"/>
      <c r="F409" s="4"/>
      <c r="G409" s="4"/>
    </row>
    <row r="410" spans="1:7">
      <c r="A410" s="2">
        <v>140000000</v>
      </c>
      <c r="B410" s="2">
        <v>201573391</v>
      </c>
      <c r="C410">
        <f>B410-A410</f>
        <v>61573391</v>
      </c>
      <c r="D410" s="2" t="s">
        <v>8730</v>
      </c>
      <c r="E410" s="3"/>
      <c r="F410" s="3"/>
      <c r="G410" s="3"/>
    </row>
    <row r="411" spans="1:7">
      <c r="A411" s="2">
        <v>60000000</v>
      </c>
      <c r="B411" s="2">
        <v>121468960</v>
      </c>
      <c r="C411">
        <f>B411-A411</f>
        <v>61468960</v>
      </c>
      <c r="D411" s="2" t="s">
        <v>1417</v>
      </c>
      <c r="E411" s="4"/>
      <c r="F411" s="4"/>
      <c r="G411" s="4"/>
    </row>
    <row r="412" spans="1:7">
      <c r="A412" s="2">
        <v>3000000</v>
      </c>
      <c r="B412" s="2">
        <v>64423650</v>
      </c>
      <c r="C412">
        <f>B412-A412</f>
        <v>61423650</v>
      </c>
      <c r="D412" s="2" t="s">
        <v>13982</v>
      </c>
      <c r="E412" s="3"/>
      <c r="F412" s="3"/>
      <c r="G412" s="3"/>
    </row>
    <row r="413" spans="1:7">
      <c r="A413" s="5">
        <v>180000000</v>
      </c>
      <c r="B413" s="5">
        <v>241407328</v>
      </c>
      <c r="C413">
        <f>B413-A413</f>
        <v>61407328</v>
      </c>
      <c r="D413" s="5" t="s">
        <v>6062</v>
      </c>
      <c r="E413" s="4"/>
      <c r="F413" s="4"/>
      <c r="G413" s="4"/>
    </row>
    <row r="414" spans="1:7">
      <c r="A414" s="5">
        <v>27000000</v>
      </c>
      <c r="B414" s="5">
        <v>87341380</v>
      </c>
      <c r="C414">
        <f>B414-A414</f>
        <v>60341380</v>
      </c>
      <c r="D414" s="5" t="s">
        <v>6300</v>
      </c>
      <c r="E414" s="3"/>
      <c r="F414" s="3"/>
      <c r="G414" s="3"/>
    </row>
    <row r="415" spans="1:7">
      <c r="A415" s="2">
        <v>2300000</v>
      </c>
      <c r="B415" s="2">
        <v>62549000</v>
      </c>
      <c r="C415">
        <f>B415-A415</f>
        <v>60249000</v>
      </c>
      <c r="D415" s="2" t="s">
        <v>4621</v>
      </c>
      <c r="E415" s="4"/>
      <c r="F415" s="4"/>
      <c r="G415" s="4"/>
    </row>
    <row r="416" spans="1:7">
      <c r="A416" s="2">
        <v>12000000</v>
      </c>
      <c r="B416" s="2">
        <v>72217000</v>
      </c>
      <c r="C416">
        <f>B416-A416</f>
        <v>60217000</v>
      </c>
      <c r="D416" s="2" t="s">
        <v>7077</v>
      </c>
      <c r="E416" s="3"/>
      <c r="F416" s="3"/>
      <c r="G416" s="3"/>
    </row>
    <row r="417" spans="1:7">
      <c r="A417" s="5">
        <v>20000000</v>
      </c>
      <c r="B417" s="5">
        <v>80050171</v>
      </c>
      <c r="C417">
        <f>B417-A417</f>
        <v>60050171</v>
      </c>
      <c r="D417" s="5" t="s">
        <v>6842</v>
      </c>
      <c r="E417" s="4"/>
      <c r="F417" s="4"/>
      <c r="G417" s="4"/>
    </row>
    <row r="418" spans="1:7">
      <c r="A418" s="5">
        <v>20000000</v>
      </c>
      <c r="B418" s="5">
        <v>80050171</v>
      </c>
      <c r="C418">
        <f>B418-A418</f>
        <v>60050171</v>
      </c>
      <c r="D418" s="5" t="s">
        <v>6842</v>
      </c>
      <c r="E418" s="3"/>
      <c r="F418" s="3"/>
      <c r="G418" s="3"/>
    </row>
    <row r="419" spans="1:7">
      <c r="A419" s="5">
        <v>62000000</v>
      </c>
      <c r="B419" s="5">
        <v>122012710</v>
      </c>
      <c r="C419">
        <f>B419-A419</f>
        <v>60012710</v>
      </c>
      <c r="D419" s="5" t="s">
        <v>6803</v>
      </c>
      <c r="E419" s="4"/>
      <c r="F419" s="4"/>
      <c r="G419" s="4"/>
    </row>
    <row r="420" spans="1:7">
      <c r="A420" s="2">
        <v>13000000</v>
      </c>
      <c r="B420" s="2">
        <v>73000942</v>
      </c>
      <c r="C420">
        <f>B420-A420</f>
        <v>60000942</v>
      </c>
      <c r="D420" s="2" t="s">
        <v>17043</v>
      </c>
      <c r="E420" s="3"/>
      <c r="F420" s="3"/>
      <c r="G420" s="3"/>
    </row>
    <row r="421" spans="1:7">
      <c r="A421" s="2">
        <v>10000000</v>
      </c>
      <c r="B421" s="2">
        <v>69800000</v>
      </c>
      <c r="C421">
        <f>B421-A421</f>
        <v>59800000</v>
      </c>
      <c r="D421" s="2" t="s">
        <v>12159</v>
      </c>
      <c r="E421" s="4"/>
      <c r="F421" s="4"/>
      <c r="G421" s="4"/>
    </row>
    <row r="422" spans="1:7">
      <c r="A422" s="2">
        <v>75000000</v>
      </c>
      <c r="B422" s="2">
        <v>134568845</v>
      </c>
      <c r="C422">
        <f>B422-A422</f>
        <v>59568845</v>
      </c>
      <c r="D422" s="2" t="s">
        <v>8069</v>
      </c>
      <c r="E422" s="3"/>
      <c r="F422" s="3"/>
      <c r="G422" s="3"/>
    </row>
    <row r="423" spans="1:7">
      <c r="A423" s="5">
        <v>12000000</v>
      </c>
      <c r="B423" s="5">
        <v>71502303</v>
      </c>
      <c r="C423">
        <f>B423-A423</f>
        <v>59502303</v>
      </c>
      <c r="D423" s="5" t="s">
        <v>3379</v>
      </c>
      <c r="E423" s="4"/>
      <c r="F423" s="4"/>
      <c r="G423" s="4"/>
    </row>
    <row r="424" spans="1:7">
      <c r="A424" s="5">
        <v>17000000</v>
      </c>
      <c r="B424" s="5">
        <v>76400000</v>
      </c>
      <c r="C424">
        <f>B424-A424</f>
        <v>59400000</v>
      </c>
      <c r="D424" s="5" t="s">
        <v>9095</v>
      </c>
      <c r="E424" s="3"/>
      <c r="F424" s="3"/>
      <c r="G424" s="3"/>
    </row>
    <row r="425" spans="1:7">
      <c r="A425" s="5">
        <v>5000000</v>
      </c>
      <c r="B425" s="5">
        <v>64267897</v>
      </c>
      <c r="C425">
        <f>B425-A425</f>
        <v>59267897</v>
      </c>
      <c r="D425" s="5" t="s">
        <v>9289</v>
      </c>
      <c r="E425" s="4"/>
      <c r="F425" s="4"/>
      <c r="G425" s="4"/>
    </row>
    <row r="426" spans="1:7">
      <c r="A426" s="5">
        <v>75000000</v>
      </c>
      <c r="B426" s="5">
        <v>134006721</v>
      </c>
      <c r="C426">
        <f>B426-A426</f>
        <v>59006721</v>
      </c>
      <c r="D426" s="5" t="s">
        <v>3619</v>
      </c>
      <c r="E426" s="3"/>
      <c r="F426" s="3"/>
      <c r="G426" s="3"/>
    </row>
    <row r="427" spans="1:7">
      <c r="A427" s="5">
        <v>25000000</v>
      </c>
      <c r="B427" s="5">
        <v>83813460</v>
      </c>
      <c r="C427">
        <f>B427-A427</f>
        <v>58813460</v>
      </c>
      <c r="D427" s="5" t="s">
        <v>3716</v>
      </c>
      <c r="E427" s="4"/>
      <c r="F427" s="4"/>
      <c r="G427" s="4"/>
    </row>
    <row r="428" spans="1:7">
      <c r="A428" s="5">
        <v>140000000</v>
      </c>
      <c r="B428" s="5">
        <v>198539855</v>
      </c>
      <c r="C428">
        <f>B428-A428</f>
        <v>58539855</v>
      </c>
      <c r="D428" s="5" t="s">
        <v>11820</v>
      </c>
      <c r="E428" s="3"/>
      <c r="F428" s="3"/>
      <c r="G428" s="3"/>
    </row>
    <row r="429" spans="1:7">
      <c r="A429" s="2">
        <v>52000000</v>
      </c>
      <c r="B429" s="2">
        <v>110476776</v>
      </c>
      <c r="C429">
        <f>B429-A429</f>
        <v>58476776</v>
      </c>
      <c r="D429" s="2" t="s">
        <v>13754</v>
      </c>
      <c r="E429" s="4"/>
      <c r="F429" s="4"/>
      <c r="G429" s="4"/>
    </row>
    <row r="430" spans="1:7">
      <c r="A430" s="2">
        <v>10000000</v>
      </c>
      <c r="B430" s="2">
        <v>68353550</v>
      </c>
      <c r="C430">
        <f>B430-A430</f>
        <v>58353550</v>
      </c>
      <c r="D430" s="2" t="s">
        <v>13170</v>
      </c>
      <c r="E430" s="3"/>
      <c r="F430" s="3"/>
      <c r="G430" s="3"/>
    </row>
    <row r="431" spans="1:7">
      <c r="A431" s="2">
        <v>15000000</v>
      </c>
      <c r="B431" s="2">
        <v>73326666</v>
      </c>
      <c r="C431">
        <f>B431-A431</f>
        <v>58326666</v>
      </c>
      <c r="D431" s="2" t="s">
        <v>3390</v>
      </c>
      <c r="E431" s="4"/>
      <c r="F431" s="4"/>
      <c r="G431" s="4"/>
    </row>
    <row r="432" spans="1:7">
      <c r="A432" s="2">
        <v>65000000</v>
      </c>
      <c r="B432" s="2">
        <v>123307945</v>
      </c>
      <c r="C432">
        <f>B432-A432</f>
        <v>58307945</v>
      </c>
      <c r="D432" s="2" t="s">
        <v>16448</v>
      </c>
      <c r="E432" s="3"/>
      <c r="F432" s="3"/>
      <c r="G432" s="3"/>
    </row>
    <row r="433" spans="1:7">
      <c r="A433" s="2">
        <v>26000000</v>
      </c>
      <c r="B433" s="2">
        <v>84136909</v>
      </c>
      <c r="C433">
        <f>B433-A433</f>
        <v>58136909</v>
      </c>
      <c r="D433" s="2" t="s">
        <v>4950</v>
      </c>
      <c r="E433" s="4"/>
      <c r="F433" s="4"/>
      <c r="G433" s="4"/>
    </row>
    <row r="434" spans="1:7">
      <c r="A434" s="5">
        <v>75000000</v>
      </c>
      <c r="B434" s="5">
        <v>133103929</v>
      </c>
      <c r="C434">
        <f>B434-A434</f>
        <v>58103929</v>
      </c>
      <c r="D434" s="5" t="s">
        <v>16369</v>
      </c>
      <c r="E434" s="3"/>
      <c r="F434" s="3"/>
      <c r="G434" s="3"/>
    </row>
    <row r="435" spans="1:7">
      <c r="A435" s="2">
        <v>12000000</v>
      </c>
      <c r="B435" s="2">
        <v>70011073</v>
      </c>
      <c r="C435">
        <f>B435-A435</f>
        <v>58011073</v>
      </c>
      <c r="D435" s="2" t="s">
        <v>9824</v>
      </c>
      <c r="E435" s="4"/>
      <c r="F435" s="4"/>
      <c r="G435" s="4"/>
    </row>
    <row r="436" spans="1:7">
      <c r="A436" s="2">
        <v>165000000</v>
      </c>
      <c r="B436" s="2">
        <v>222487711</v>
      </c>
      <c r="C436">
        <f>B436-A436</f>
        <v>57487711</v>
      </c>
      <c r="D436" s="2" t="s">
        <v>1387</v>
      </c>
      <c r="E436" s="3"/>
      <c r="F436" s="3"/>
      <c r="G436" s="3"/>
    </row>
    <row r="437" spans="1:7">
      <c r="A437" s="5">
        <v>6000000</v>
      </c>
      <c r="B437" s="5">
        <v>63231524</v>
      </c>
      <c r="C437">
        <f>B437-A437</f>
        <v>57231524</v>
      </c>
      <c r="D437" s="5" t="s">
        <v>15780</v>
      </c>
      <c r="E437" s="4"/>
      <c r="F437" s="4"/>
      <c r="G437" s="4"/>
    </row>
    <row r="438" spans="1:7">
      <c r="A438" s="5">
        <v>61000000</v>
      </c>
      <c r="B438" s="5">
        <v>118153533</v>
      </c>
      <c r="C438">
        <f>B438-A438</f>
        <v>57153533</v>
      </c>
      <c r="D438" s="5" t="s">
        <v>10769</v>
      </c>
      <c r="E438" s="3"/>
      <c r="F438" s="3"/>
      <c r="G438" s="3"/>
    </row>
    <row r="439" spans="1:7">
      <c r="A439" s="2">
        <v>56000000</v>
      </c>
      <c r="B439" s="2">
        <v>113006880</v>
      </c>
      <c r="C439">
        <f>B439-A439</f>
        <v>57006880</v>
      </c>
      <c r="D439" s="2" t="s">
        <v>14484</v>
      </c>
      <c r="E439" s="4"/>
      <c r="F439" s="4"/>
      <c r="G439" s="4"/>
    </row>
    <row r="440" spans="1:7">
      <c r="A440" s="2">
        <v>40000000</v>
      </c>
      <c r="B440" s="2">
        <v>96917897</v>
      </c>
      <c r="C440">
        <f>B440-A440</f>
        <v>56917897</v>
      </c>
      <c r="D440" s="2" t="s">
        <v>2216</v>
      </c>
      <c r="E440" s="3"/>
      <c r="F440" s="3"/>
      <c r="G440" s="3"/>
    </row>
    <row r="441" spans="1:7">
      <c r="A441" s="5">
        <v>15000000</v>
      </c>
      <c r="B441" s="5">
        <v>71897215</v>
      </c>
      <c r="C441">
        <f>B441-A441</f>
        <v>56897215</v>
      </c>
      <c r="D441" s="5" t="s">
        <v>4595</v>
      </c>
      <c r="E441" s="4"/>
      <c r="F441" s="4"/>
      <c r="G441" s="4"/>
    </row>
    <row r="442" spans="1:7">
      <c r="A442" s="2">
        <v>45000000</v>
      </c>
      <c r="B442" s="2">
        <v>101702060</v>
      </c>
      <c r="C442">
        <f>B442-A442</f>
        <v>56702060</v>
      </c>
      <c r="D442" s="2" t="s">
        <v>13427</v>
      </c>
      <c r="E442" s="3"/>
      <c r="F442" s="3"/>
      <c r="G442" s="3"/>
    </row>
    <row r="443" spans="1:7">
      <c r="A443" s="2">
        <v>150000000</v>
      </c>
      <c r="B443" s="2">
        <v>206456431</v>
      </c>
      <c r="C443">
        <f>B443-A443</f>
        <v>56456431</v>
      </c>
      <c r="D443" s="2" t="s">
        <v>7957</v>
      </c>
      <c r="E443" s="4"/>
      <c r="F443" s="4"/>
      <c r="G443" s="4"/>
    </row>
    <row r="444" spans="1:7">
      <c r="A444" s="2">
        <v>80000000</v>
      </c>
      <c r="B444" s="2">
        <v>136448821</v>
      </c>
      <c r="C444">
        <f>B444-A444</f>
        <v>56448821</v>
      </c>
      <c r="D444" s="2" t="s">
        <v>8808</v>
      </c>
      <c r="E444" s="3"/>
      <c r="F444" s="3"/>
      <c r="G444" s="3"/>
    </row>
    <row r="445" spans="1:7">
      <c r="A445" s="5">
        <v>150000000</v>
      </c>
      <c r="B445" s="5">
        <v>206435493</v>
      </c>
      <c r="C445">
        <f>B445-A445</f>
        <v>56435493</v>
      </c>
      <c r="D445" s="5" t="s">
        <v>1050</v>
      </c>
      <c r="E445" s="4"/>
      <c r="F445" s="4"/>
      <c r="G445" s="4"/>
    </row>
    <row r="446" spans="1:7">
      <c r="A446" s="5">
        <v>14600000</v>
      </c>
      <c r="B446" s="5">
        <v>70906973</v>
      </c>
      <c r="C446">
        <f>B446-A446</f>
        <v>56306973</v>
      </c>
      <c r="D446" s="5" t="s">
        <v>922</v>
      </c>
      <c r="E446" s="3"/>
      <c r="F446" s="3"/>
      <c r="G446" s="3"/>
    </row>
    <row r="447" spans="1:7">
      <c r="A447" s="5">
        <v>31000000</v>
      </c>
      <c r="B447" s="5">
        <v>87100000</v>
      </c>
      <c r="C447">
        <f>B447-A447</f>
        <v>56100000</v>
      </c>
      <c r="D447" s="5" t="s">
        <v>4899</v>
      </c>
      <c r="E447" s="4"/>
      <c r="F447" s="4"/>
      <c r="G447" s="4"/>
    </row>
    <row r="448" spans="1:7">
      <c r="A448" s="5">
        <v>14000000</v>
      </c>
      <c r="B448" s="5">
        <v>70001698</v>
      </c>
      <c r="C448">
        <f>B448-A448</f>
        <v>56001698</v>
      </c>
      <c r="D448" s="5" t="s">
        <v>5063</v>
      </c>
      <c r="E448" s="3"/>
      <c r="F448" s="3"/>
      <c r="G448" s="3"/>
    </row>
    <row r="449" spans="1:7">
      <c r="A449" s="5">
        <v>50000000</v>
      </c>
      <c r="B449" s="5">
        <v>105807520</v>
      </c>
      <c r="C449">
        <f>B449-A449</f>
        <v>55807520</v>
      </c>
      <c r="D449" s="5" t="s">
        <v>10226</v>
      </c>
      <c r="E449" s="4"/>
      <c r="F449" s="4"/>
      <c r="G449" s="4"/>
    </row>
    <row r="450" spans="1:7">
      <c r="A450" s="5">
        <v>45000000</v>
      </c>
      <c r="B450" s="5">
        <v>100768056</v>
      </c>
      <c r="C450">
        <f>B450-A450</f>
        <v>55768056</v>
      </c>
      <c r="D450" s="5" t="s">
        <v>9550</v>
      </c>
      <c r="E450" s="3"/>
      <c r="F450" s="3"/>
      <c r="G450" s="3"/>
    </row>
    <row r="451" spans="1:7">
      <c r="A451" s="5">
        <v>40000000</v>
      </c>
      <c r="B451" s="5">
        <v>95720716</v>
      </c>
      <c r="C451">
        <f>B451-A451</f>
        <v>55720716</v>
      </c>
      <c r="D451" s="5" t="s">
        <v>3643</v>
      </c>
      <c r="E451" s="4"/>
      <c r="F451" s="4"/>
      <c r="G451" s="4"/>
    </row>
    <row r="452" spans="1:7">
      <c r="A452" s="2">
        <v>20000000</v>
      </c>
      <c r="B452" s="2">
        <v>75597042</v>
      </c>
      <c r="C452">
        <f>B452-A452</f>
        <v>55597042</v>
      </c>
      <c r="D452" s="2" t="s">
        <v>6332</v>
      </c>
      <c r="E452" s="3"/>
      <c r="F452" s="3"/>
      <c r="G452" s="3"/>
    </row>
    <row r="453" spans="1:7">
      <c r="A453" s="5">
        <v>30000000</v>
      </c>
      <c r="B453" s="5">
        <v>85416609</v>
      </c>
      <c r="C453">
        <f>B453-A453</f>
        <v>55416609</v>
      </c>
      <c r="D453" s="5" t="s">
        <v>6257</v>
      </c>
      <c r="E453" s="4"/>
      <c r="F453" s="4"/>
      <c r="G453" s="4"/>
    </row>
    <row r="454" spans="1:7">
      <c r="A454" s="2">
        <v>100000000</v>
      </c>
      <c r="B454" s="2">
        <v>155370362</v>
      </c>
      <c r="C454">
        <f>B454-A454</f>
        <v>55370362</v>
      </c>
      <c r="D454" s="2" t="s">
        <v>8772</v>
      </c>
      <c r="E454" s="3"/>
      <c r="F454" s="3"/>
      <c r="G454" s="3"/>
    </row>
    <row r="455" spans="1:7">
      <c r="A455" s="2">
        <v>150000000</v>
      </c>
      <c r="B455" s="2">
        <v>205343774</v>
      </c>
      <c r="C455">
        <f>B455-A455</f>
        <v>55343774</v>
      </c>
      <c r="D455" s="2" t="s">
        <v>478</v>
      </c>
      <c r="E455" s="4"/>
      <c r="F455" s="4"/>
      <c r="G455" s="4"/>
    </row>
    <row r="456" spans="1:7">
      <c r="A456" s="2">
        <v>17000000</v>
      </c>
      <c r="B456" s="2">
        <v>72219395</v>
      </c>
      <c r="C456">
        <f>B456-A456</f>
        <v>55219395</v>
      </c>
      <c r="D456" s="2" t="s">
        <v>14264</v>
      </c>
      <c r="E456" s="3"/>
      <c r="F456" s="3"/>
      <c r="G456" s="3"/>
    </row>
    <row r="457" spans="1:7">
      <c r="A457" s="5">
        <v>37000000</v>
      </c>
      <c r="B457" s="5">
        <v>92173235</v>
      </c>
      <c r="C457">
        <f>B457-A457</f>
        <v>55173235</v>
      </c>
      <c r="D457" s="5" t="s">
        <v>2757</v>
      </c>
      <c r="E457" s="4"/>
      <c r="F457" s="4"/>
      <c r="G457" s="4"/>
    </row>
    <row r="458" spans="1:7">
      <c r="A458" s="2">
        <v>40000000</v>
      </c>
      <c r="B458" s="2">
        <v>95149435</v>
      </c>
      <c r="C458">
        <f>B458-A458</f>
        <v>55149435</v>
      </c>
      <c r="D458" s="2" t="s">
        <v>13770</v>
      </c>
      <c r="E458" s="3"/>
      <c r="F458" s="3"/>
      <c r="G458" s="3"/>
    </row>
    <row r="459" spans="1:7">
      <c r="A459" s="5">
        <v>20000000</v>
      </c>
      <c r="B459" s="5">
        <v>75072454</v>
      </c>
      <c r="C459">
        <f>B459-A459</f>
        <v>55072454</v>
      </c>
      <c r="D459" s="5" t="s">
        <v>8348</v>
      </c>
      <c r="E459" s="4"/>
      <c r="F459" s="4"/>
      <c r="G459" s="4"/>
    </row>
    <row r="460" spans="1:7">
      <c r="A460" s="5">
        <v>25000000</v>
      </c>
      <c r="B460" s="5">
        <v>80034302</v>
      </c>
      <c r="C460">
        <f>B460-A460</f>
        <v>55034302</v>
      </c>
      <c r="D460" s="5" t="s">
        <v>6311</v>
      </c>
      <c r="E460" s="3"/>
      <c r="F460" s="3"/>
      <c r="G460" s="3"/>
    </row>
    <row r="461" spans="1:7">
      <c r="A461" s="2">
        <v>40000000</v>
      </c>
      <c r="B461" s="2">
        <v>95001343</v>
      </c>
      <c r="C461">
        <f>B461-A461</f>
        <v>55001343</v>
      </c>
      <c r="D461" s="2" t="s">
        <v>3233</v>
      </c>
      <c r="E461" s="4"/>
      <c r="F461" s="4"/>
      <c r="G461" s="4"/>
    </row>
    <row r="462" spans="1:7">
      <c r="A462" s="5">
        <v>17000000</v>
      </c>
      <c r="B462" s="5">
        <v>72000000</v>
      </c>
      <c r="C462">
        <f>B462-A462</f>
        <v>55000000</v>
      </c>
      <c r="D462" s="5" t="s">
        <v>1513</v>
      </c>
      <c r="E462" s="3"/>
      <c r="F462" s="3"/>
      <c r="G462" s="3"/>
    </row>
    <row r="463" spans="1:7">
      <c r="A463" s="5">
        <v>25000000</v>
      </c>
      <c r="B463" s="5">
        <v>79817937</v>
      </c>
      <c r="C463">
        <f>B463-A463</f>
        <v>54817937</v>
      </c>
      <c r="D463" s="5" t="s">
        <v>13156</v>
      </c>
      <c r="E463" s="4"/>
      <c r="F463" s="4"/>
      <c r="G463" s="4"/>
    </row>
    <row r="464" spans="1:7">
      <c r="A464" s="2">
        <v>9000000</v>
      </c>
      <c r="B464" s="2">
        <v>63600000</v>
      </c>
      <c r="C464">
        <f>B464-A464</f>
        <v>54600000</v>
      </c>
      <c r="D464" s="2" t="s">
        <v>6500</v>
      </c>
      <c r="E464" s="3"/>
      <c r="F464" s="3"/>
      <c r="G464" s="3"/>
    </row>
    <row r="465" spans="1:7">
      <c r="A465" s="5">
        <v>65000000</v>
      </c>
      <c r="B465" s="5">
        <v>119412921</v>
      </c>
      <c r="C465">
        <f>B465-A465</f>
        <v>54412921</v>
      </c>
      <c r="D465" s="5" t="s">
        <v>3175</v>
      </c>
      <c r="E465" s="4"/>
      <c r="F465" s="4"/>
      <c r="G465" s="4"/>
    </row>
    <row r="466" spans="1:7">
      <c r="A466" s="5">
        <v>54000000</v>
      </c>
      <c r="B466" s="5">
        <v>108200000</v>
      </c>
      <c r="C466">
        <f>B466-A466</f>
        <v>54200000</v>
      </c>
      <c r="D466" s="5" t="s">
        <v>7391</v>
      </c>
      <c r="E466" s="3"/>
      <c r="F466" s="3"/>
      <c r="G466" s="3"/>
    </row>
    <row r="467" spans="1:7">
      <c r="A467" s="5">
        <v>60000000</v>
      </c>
      <c r="B467" s="5">
        <v>114195633</v>
      </c>
      <c r="C467">
        <f>B467-A467</f>
        <v>54195633</v>
      </c>
      <c r="D467" s="5" t="s">
        <v>9473</v>
      </c>
      <c r="E467" s="4"/>
      <c r="F467" s="4"/>
      <c r="G467" s="4"/>
    </row>
    <row r="468" spans="1:7">
      <c r="A468" s="2">
        <v>40000000</v>
      </c>
      <c r="B468" s="2">
        <v>94125426</v>
      </c>
      <c r="C468">
        <f>B468-A468</f>
        <v>54125426</v>
      </c>
      <c r="D468" s="2" t="s">
        <v>6217</v>
      </c>
      <c r="E468" s="3"/>
      <c r="F468" s="3"/>
      <c r="G468" s="3"/>
    </row>
    <row r="469" spans="1:7">
      <c r="A469" s="2">
        <v>1200000</v>
      </c>
      <c r="B469" s="2">
        <v>55153403</v>
      </c>
      <c r="C469">
        <f>B469-A469</f>
        <v>53953403</v>
      </c>
      <c r="D469" s="2" t="s">
        <v>2535</v>
      </c>
      <c r="E469" s="4"/>
      <c r="F469" s="4"/>
      <c r="G469" s="4"/>
    </row>
    <row r="470" spans="1:7">
      <c r="A470" s="2">
        <v>40000000</v>
      </c>
      <c r="B470" s="2">
        <v>93952276</v>
      </c>
      <c r="C470">
        <f>B470-A470</f>
        <v>53952276</v>
      </c>
      <c r="D470" s="2" t="s">
        <v>10294</v>
      </c>
      <c r="E470" s="3"/>
      <c r="F470" s="3"/>
      <c r="G470" s="3"/>
    </row>
    <row r="471" spans="1:7">
      <c r="A471" s="2">
        <v>15000000</v>
      </c>
      <c r="B471" s="2">
        <v>68856263</v>
      </c>
      <c r="C471">
        <f>B471-A471</f>
        <v>53856263</v>
      </c>
      <c r="D471" s="2" t="s">
        <v>7056</v>
      </c>
      <c r="E471" s="4"/>
      <c r="F471" s="4"/>
      <c r="G471" s="4"/>
    </row>
    <row r="472" spans="1:7">
      <c r="A472" s="2">
        <v>80000000</v>
      </c>
      <c r="B472" s="2">
        <v>133668525</v>
      </c>
      <c r="C472">
        <f>B472-A472</f>
        <v>53668525</v>
      </c>
      <c r="D472" s="2" t="s">
        <v>14740</v>
      </c>
      <c r="E472" s="3"/>
      <c r="F472" s="3"/>
      <c r="G472" s="3"/>
    </row>
    <row r="473" spans="1:7">
      <c r="A473" s="5">
        <v>25000000</v>
      </c>
      <c r="B473" s="5">
        <v>78656813</v>
      </c>
      <c r="C473">
        <f>B473-A473</f>
        <v>53656813</v>
      </c>
      <c r="D473" s="5" t="s">
        <v>12605</v>
      </c>
      <c r="E473" s="4"/>
      <c r="F473" s="4"/>
      <c r="G473" s="4"/>
    </row>
    <row r="474" spans="1:7">
      <c r="A474" s="5">
        <v>90000000</v>
      </c>
      <c r="B474" s="5">
        <v>143618384</v>
      </c>
      <c r="C474">
        <f>B474-A474</f>
        <v>53618384</v>
      </c>
      <c r="D474" s="5" t="s">
        <v>6110</v>
      </c>
      <c r="E474" s="3"/>
      <c r="F474" s="3"/>
      <c r="G474" s="3"/>
    </row>
    <row r="475" spans="1:7">
      <c r="A475" s="2">
        <v>12000000</v>
      </c>
      <c r="B475" s="2">
        <v>65500000</v>
      </c>
      <c r="C475">
        <f>B475-A475</f>
        <v>53500000</v>
      </c>
      <c r="D475" s="2" t="s">
        <v>3838</v>
      </c>
      <c r="E475" s="4"/>
      <c r="F475" s="4"/>
      <c r="G475" s="4"/>
    </row>
    <row r="476" spans="1:7">
      <c r="A476" s="2">
        <v>17000000</v>
      </c>
      <c r="B476" s="2">
        <v>70492685</v>
      </c>
      <c r="C476">
        <f>B476-A476</f>
        <v>53492685</v>
      </c>
      <c r="D476" s="2" t="s">
        <v>8385</v>
      </c>
      <c r="E476" s="3"/>
      <c r="F476" s="3"/>
      <c r="G476" s="3"/>
    </row>
    <row r="477" spans="1:7">
      <c r="A477" s="5">
        <v>28000000</v>
      </c>
      <c r="B477" s="5">
        <v>81350242</v>
      </c>
      <c r="C477">
        <f>B477-A477</f>
        <v>53350242</v>
      </c>
      <c r="D477" s="5" t="s">
        <v>656</v>
      </c>
      <c r="E477" s="4"/>
      <c r="F477" s="4"/>
      <c r="G477" s="4"/>
    </row>
    <row r="478" spans="1:7">
      <c r="A478" s="2">
        <v>10000000</v>
      </c>
      <c r="B478" s="2">
        <v>63319509</v>
      </c>
      <c r="C478">
        <f>B478-A478</f>
        <v>53319509</v>
      </c>
      <c r="D478" s="2" t="s">
        <v>13614</v>
      </c>
      <c r="E478" s="3"/>
      <c r="F478" s="3"/>
      <c r="G478" s="3"/>
    </row>
    <row r="479" spans="1:7">
      <c r="A479" s="2">
        <v>5500000</v>
      </c>
      <c r="B479" s="2">
        <v>58800000</v>
      </c>
      <c r="C479">
        <f>B479-A479</f>
        <v>53300000</v>
      </c>
      <c r="D479" s="2" t="s">
        <v>5181</v>
      </c>
      <c r="E479" s="4"/>
      <c r="F479" s="4"/>
      <c r="G479" s="4"/>
    </row>
    <row r="480" spans="1:7">
      <c r="A480" s="5">
        <v>10000000</v>
      </c>
      <c r="B480" s="5">
        <v>63270259</v>
      </c>
      <c r="C480">
        <f>B480-A480</f>
        <v>53270259</v>
      </c>
      <c r="D480" s="5" t="s">
        <v>13174</v>
      </c>
      <c r="E480" s="3"/>
      <c r="F480" s="3"/>
      <c r="G480" s="3"/>
    </row>
    <row r="481" spans="1:7">
      <c r="A481" s="5">
        <v>12000000</v>
      </c>
      <c r="B481" s="5">
        <v>65269010</v>
      </c>
      <c r="C481">
        <f>B481-A481</f>
        <v>53269010</v>
      </c>
      <c r="D481" s="5" t="s">
        <v>9829</v>
      </c>
      <c r="E481" s="4"/>
      <c r="F481" s="4"/>
      <c r="G481" s="4"/>
    </row>
    <row r="482" spans="1:7">
      <c r="A482" s="2">
        <v>75000000</v>
      </c>
      <c r="B482" s="2">
        <v>128200012</v>
      </c>
      <c r="C482">
        <f>B482-A482</f>
        <v>53200012</v>
      </c>
      <c r="D482" s="2" t="s">
        <v>10726</v>
      </c>
      <c r="E482" s="3"/>
      <c r="F482" s="3"/>
      <c r="G482" s="3"/>
    </row>
    <row r="483" spans="1:7">
      <c r="A483" s="2">
        <v>15600000</v>
      </c>
      <c r="B483" s="2">
        <v>68525609</v>
      </c>
      <c r="C483">
        <f>B483-A483</f>
        <v>52925609</v>
      </c>
      <c r="D483" s="2" t="s">
        <v>9779</v>
      </c>
      <c r="E483" s="4"/>
      <c r="F483" s="4"/>
      <c r="G483" s="4"/>
    </row>
    <row r="484" spans="1:7">
      <c r="A484" s="2">
        <v>12000000</v>
      </c>
      <c r="B484" s="2">
        <v>64572496</v>
      </c>
      <c r="C484">
        <f>B484-A484</f>
        <v>52572496</v>
      </c>
      <c r="D484" s="2" t="s">
        <v>5770</v>
      </c>
      <c r="E484" s="3"/>
      <c r="F484" s="3"/>
      <c r="G484" s="3"/>
    </row>
    <row r="485" spans="1:7">
      <c r="A485" s="2">
        <v>1500000</v>
      </c>
      <c r="B485" s="2">
        <v>53991137</v>
      </c>
      <c r="C485">
        <f>B485-A485</f>
        <v>52491137</v>
      </c>
      <c r="D485" s="2" t="s">
        <v>7909</v>
      </c>
      <c r="E485" s="4"/>
      <c r="F485" s="4"/>
      <c r="G485" s="4"/>
    </row>
    <row r="486" spans="1:7">
      <c r="A486" s="2">
        <v>165000000</v>
      </c>
      <c r="B486" s="2">
        <v>217387997</v>
      </c>
      <c r="C486">
        <f>B486-A486</f>
        <v>52387997</v>
      </c>
      <c r="D486" s="2" t="s">
        <v>616</v>
      </c>
      <c r="E486" s="3"/>
      <c r="F486" s="3"/>
      <c r="G486" s="3"/>
    </row>
    <row r="487" spans="1:7">
      <c r="A487" s="5">
        <v>18000000</v>
      </c>
      <c r="B487" s="5">
        <v>70360285</v>
      </c>
      <c r="C487">
        <f>B487-A487</f>
        <v>52360285</v>
      </c>
      <c r="D487" s="5" t="s">
        <v>13555</v>
      </c>
      <c r="E487" s="4"/>
      <c r="F487" s="4"/>
      <c r="G487" s="4"/>
    </row>
    <row r="488" spans="1:7">
      <c r="A488" s="5">
        <v>185000000</v>
      </c>
      <c r="B488" s="5">
        <v>237282182</v>
      </c>
      <c r="C488">
        <f>B488-A488</f>
        <v>52282182</v>
      </c>
      <c r="D488" s="5" t="s">
        <v>4720</v>
      </c>
      <c r="E488" s="3"/>
      <c r="F488" s="3"/>
      <c r="G488" s="3"/>
    </row>
    <row r="489" spans="1:7">
      <c r="A489" s="5">
        <v>25000000</v>
      </c>
      <c r="B489" s="5">
        <v>77264926</v>
      </c>
      <c r="C489">
        <f>B489-A489</f>
        <v>52264926</v>
      </c>
      <c r="D489" s="5" t="s">
        <v>12079</v>
      </c>
      <c r="E489" s="4"/>
      <c r="F489" s="4"/>
      <c r="G489" s="4"/>
    </row>
    <row r="490" spans="1:7">
      <c r="A490" s="2">
        <v>1000000</v>
      </c>
      <c r="B490" s="2">
        <v>53245055</v>
      </c>
      <c r="C490">
        <f>B490-A490</f>
        <v>52245055</v>
      </c>
      <c r="D490" s="2" t="s">
        <v>16547</v>
      </c>
      <c r="E490" s="3"/>
      <c r="F490" s="3"/>
      <c r="G490" s="3"/>
    </row>
    <row r="491" spans="1:7">
      <c r="A491" s="5">
        <v>135000000</v>
      </c>
      <c r="B491" s="5">
        <v>187165546</v>
      </c>
      <c r="C491">
        <f>B491-A491</f>
        <v>52165546</v>
      </c>
      <c r="D491" s="5" t="s">
        <v>4092</v>
      </c>
      <c r="E491" s="4"/>
      <c r="F491" s="4"/>
      <c r="G491" s="4"/>
    </row>
    <row r="492" spans="1:7">
      <c r="A492" s="2">
        <v>30000000</v>
      </c>
      <c r="B492" s="2">
        <v>82163317</v>
      </c>
      <c r="C492">
        <f>B492-A492</f>
        <v>52163317</v>
      </c>
      <c r="D492" s="2" t="s">
        <v>13501</v>
      </c>
      <c r="E492" s="3"/>
      <c r="F492" s="3"/>
      <c r="G492" s="3"/>
    </row>
    <row r="493" spans="1:7">
      <c r="A493" s="2">
        <v>55000000</v>
      </c>
      <c r="B493" s="2">
        <v>107100855</v>
      </c>
      <c r="C493">
        <f>B493-A493</f>
        <v>52100855</v>
      </c>
      <c r="D493" s="2" t="s">
        <v>1427</v>
      </c>
      <c r="E493" s="4"/>
      <c r="F493" s="4"/>
      <c r="G493" s="4"/>
    </row>
    <row r="494" spans="1:7">
      <c r="A494" s="2">
        <v>23600000</v>
      </c>
      <c r="B494" s="2">
        <v>75590286</v>
      </c>
      <c r="C494">
        <f>B494-A494</f>
        <v>51990286</v>
      </c>
      <c r="D494" s="2" t="s">
        <v>2293</v>
      </c>
      <c r="E494" s="3"/>
      <c r="F494" s="3"/>
      <c r="G494" s="3"/>
    </row>
    <row r="495" spans="1:7">
      <c r="A495" s="5">
        <v>250000000</v>
      </c>
      <c r="B495" s="5">
        <v>301956980</v>
      </c>
      <c r="C495">
        <f>B495-A495</f>
        <v>51956980</v>
      </c>
      <c r="D495" s="5" t="s">
        <v>3140</v>
      </c>
      <c r="E495" s="4"/>
      <c r="F495" s="4"/>
      <c r="G495" s="4"/>
    </row>
    <row r="496" spans="1:7">
      <c r="A496" s="2">
        <v>8000000</v>
      </c>
      <c r="B496" s="2">
        <v>59889948</v>
      </c>
      <c r="C496">
        <f>B496-A496</f>
        <v>51889948</v>
      </c>
      <c r="D496" s="2" t="s">
        <v>1593</v>
      </c>
      <c r="E496" s="3"/>
      <c r="F496" s="3"/>
      <c r="G496" s="3"/>
    </row>
    <row r="497" spans="1:7">
      <c r="A497" s="5">
        <v>27000000</v>
      </c>
      <c r="B497" s="5">
        <v>78651430</v>
      </c>
      <c r="C497">
        <f>B497-A497</f>
        <v>51651430</v>
      </c>
      <c r="D497" s="5" t="s">
        <v>3699</v>
      </c>
      <c r="E497" s="4"/>
      <c r="F497" s="4"/>
      <c r="G497" s="4"/>
    </row>
    <row r="498" spans="1:7">
      <c r="A498" s="2">
        <v>4900000</v>
      </c>
      <c r="B498" s="2">
        <v>56536016</v>
      </c>
      <c r="C498">
        <f>B498-A498</f>
        <v>51636016</v>
      </c>
      <c r="D498" s="2" t="s">
        <v>7185</v>
      </c>
      <c r="E498" s="3"/>
      <c r="F498" s="3"/>
      <c r="G498" s="3"/>
    </row>
    <row r="499" spans="1:7">
      <c r="A499" s="2">
        <v>20000000</v>
      </c>
      <c r="B499" s="2">
        <v>71588220</v>
      </c>
      <c r="C499">
        <f>B499-A499</f>
        <v>51588220</v>
      </c>
      <c r="D499" s="2" t="s">
        <v>11613</v>
      </c>
      <c r="E499" s="4"/>
      <c r="F499" s="4"/>
      <c r="G499" s="4"/>
    </row>
    <row r="500" spans="1:7">
      <c r="A500" s="5">
        <v>6000000</v>
      </c>
      <c r="B500" s="5">
        <v>57504069</v>
      </c>
      <c r="C500">
        <f>B500-A500</f>
        <v>51504069</v>
      </c>
      <c r="D500" s="5" t="s">
        <v>1986</v>
      </c>
      <c r="E500" s="3"/>
      <c r="F500" s="3"/>
      <c r="G500" s="3"/>
    </row>
    <row r="501" spans="1:7">
      <c r="A501" s="2">
        <v>26000000</v>
      </c>
      <c r="B501" s="2">
        <v>77324422</v>
      </c>
      <c r="C501">
        <f>B501-A501</f>
        <v>51324422</v>
      </c>
      <c r="D501" s="2" t="s">
        <v>2316</v>
      </c>
      <c r="E501" s="4"/>
      <c r="F501" s="4"/>
      <c r="G501" s="4"/>
    </row>
    <row r="502" spans="1:7">
      <c r="A502" s="2">
        <v>25000000</v>
      </c>
      <c r="B502" s="2">
        <v>76270454</v>
      </c>
      <c r="C502">
        <f>B502-A502</f>
        <v>51270454</v>
      </c>
      <c r="D502" s="2" t="s">
        <v>1491</v>
      </c>
      <c r="E502" s="3"/>
      <c r="F502" s="3"/>
      <c r="G502" s="3"/>
    </row>
    <row r="503" spans="1:7">
      <c r="A503" s="2">
        <v>14800000</v>
      </c>
      <c r="B503" s="2">
        <v>66009973</v>
      </c>
      <c r="C503">
        <f>B503-A503</f>
        <v>51209973</v>
      </c>
      <c r="D503" s="2" t="s">
        <v>13898</v>
      </c>
      <c r="E503" s="4"/>
      <c r="F503" s="4"/>
      <c r="G503" s="4"/>
    </row>
    <row r="504" spans="1:7">
      <c r="A504" s="5">
        <v>35000000</v>
      </c>
      <c r="B504" s="5">
        <v>86208010</v>
      </c>
      <c r="C504">
        <f>B504-A504</f>
        <v>51208010</v>
      </c>
      <c r="D504" s="5" t="s">
        <v>13773</v>
      </c>
      <c r="E504" s="3"/>
      <c r="F504" s="3"/>
      <c r="G504" s="3"/>
    </row>
    <row r="505" spans="1:7">
      <c r="A505" s="2">
        <v>76000000</v>
      </c>
      <c r="B505" s="2">
        <v>127083765</v>
      </c>
      <c r="C505">
        <f>B505-A505</f>
        <v>51083765</v>
      </c>
      <c r="D505" s="2" t="s">
        <v>12818</v>
      </c>
      <c r="E505" s="4"/>
      <c r="F505" s="4"/>
      <c r="G505" s="4"/>
    </row>
    <row r="506" spans="1:7">
      <c r="A506" s="2">
        <v>12000000</v>
      </c>
      <c r="B506" s="2">
        <v>63071133</v>
      </c>
      <c r="C506">
        <f>B506-A506</f>
        <v>51071133</v>
      </c>
      <c r="D506" s="2" t="s">
        <v>7698</v>
      </c>
      <c r="E506" s="3"/>
      <c r="F506" s="3"/>
      <c r="G506" s="3"/>
    </row>
    <row r="507" spans="1:7">
      <c r="A507" s="2">
        <v>30000000</v>
      </c>
      <c r="B507" s="2">
        <v>80920948</v>
      </c>
      <c r="C507">
        <f>B507-A507</f>
        <v>50920948</v>
      </c>
      <c r="D507" s="2" t="s">
        <v>12599</v>
      </c>
      <c r="E507" s="4"/>
      <c r="F507" s="4"/>
      <c r="G507" s="4"/>
    </row>
    <row r="508" spans="1:7">
      <c r="A508" s="5">
        <v>38000000</v>
      </c>
      <c r="B508" s="5">
        <v>88915214</v>
      </c>
      <c r="C508">
        <f>B508-A508</f>
        <v>50915214</v>
      </c>
      <c r="D508" s="5" t="s">
        <v>9611</v>
      </c>
      <c r="E508" s="3"/>
      <c r="F508" s="3"/>
      <c r="G508" s="3"/>
    </row>
    <row r="509" spans="1:7">
      <c r="A509" s="5">
        <v>40000000</v>
      </c>
      <c r="B509" s="5">
        <v>90835030</v>
      </c>
      <c r="C509">
        <f>B509-A509</f>
        <v>50835030</v>
      </c>
      <c r="D509" s="5" t="s">
        <v>12932</v>
      </c>
      <c r="E509" s="4"/>
      <c r="F509" s="4"/>
      <c r="G509" s="4"/>
    </row>
    <row r="510" spans="1:7">
      <c r="A510" s="5">
        <v>65000000</v>
      </c>
      <c r="B510" s="5">
        <v>115731542</v>
      </c>
      <c r="C510">
        <f>B510-A510</f>
        <v>50731542</v>
      </c>
      <c r="D510" s="5" t="s">
        <v>9489</v>
      </c>
      <c r="E510" s="3"/>
      <c r="F510" s="3"/>
      <c r="G510" s="3"/>
    </row>
    <row r="511" spans="1:7">
      <c r="A511" s="5">
        <v>24000000</v>
      </c>
      <c r="B511" s="5">
        <v>74608545</v>
      </c>
      <c r="C511">
        <f>B511-A511</f>
        <v>50608545</v>
      </c>
      <c r="D511" s="5" t="s">
        <v>4962</v>
      </c>
      <c r="E511" s="4"/>
      <c r="F511" s="4"/>
      <c r="G511" s="4"/>
    </row>
    <row r="512" spans="1:7">
      <c r="A512" s="2">
        <v>65000000</v>
      </c>
      <c r="B512" s="2">
        <v>115603980</v>
      </c>
      <c r="C512">
        <f>B512-A512</f>
        <v>50603980</v>
      </c>
      <c r="D512" s="2" t="s">
        <v>4803</v>
      </c>
      <c r="E512" s="3"/>
      <c r="F512" s="3"/>
      <c r="G512" s="3"/>
    </row>
    <row r="513" spans="1:7">
      <c r="A513" s="5">
        <v>68000000</v>
      </c>
      <c r="B513" s="5">
        <v>118471320</v>
      </c>
      <c r="C513">
        <f>B513-A513</f>
        <v>50471320</v>
      </c>
      <c r="D513" s="5" t="s">
        <v>10151</v>
      </c>
      <c r="E513" s="4"/>
      <c r="F513" s="4"/>
      <c r="G513" s="4"/>
    </row>
    <row r="514" spans="1:7">
      <c r="A514" s="5">
        <v>140000000</v>
      </c>
      <c r="B514" s="5">
        <v>190418803</v>
      </c>
      <c r="C514">
        <f>B514-A514</f>
        <v>50418803</v>
      </c>
      <c r="D514" s="5" t="s">
        <v>11826</v>
      </c>
      <c r="E514" s="3"/>
      <c r="F514" s="3"/>
      <c r="G514" s="3"/>
    </row>
    <row r="515" spans="1:7">
      <c r="A515" s="5">
        <v>8000000</v>
      </c>
      <c r="B515" s="5">
        <v>58401464</v>
      </c>
      <c r="C515">
        <f>B515-A515</f>
        <v>50401464</v>
      </c>
      <c r="D515" s="5" t="s">
        <v>5852</v>
      </c>
      <c r="E515" s="4"/>
      <c r="F515" s="4"/>
      <c r="G515" s="4"/>
    </row>
    <row r="516" spans="1:7">
      <c r="A516" s="2">
        <v>40000000</v>
      </c>
      <c r="B516" s="2">
        <v>90353764</v>
      </c>
      <c r="C516">
        <f>B516-A516</f>
        <v>50353764</v>
      </c>
      <c r="D516" s="2" t="s">
        <v>12521</v>
      </c>
      <c r="E516" s="3"/>
      <c r="F516" s="3"/>
      <c r="G516" s="3"/>
    </row>
    <row r="517" spans="1:7">
      <c r="A517" s="2">
        <v>50000000</v>
      </c>
      <c r="B517" s="2">
        <v>100328194</v>
      </c>
      <c r="C517">
        <f>B517-A517</f>
        <v>50328194</v>
      </c>
      <c r="D517" s="2" t="s">
        <v>12462</v>
      </c>
      <c r="E517" s="4"/>
      <c r="F517" s="4"/>
      <c r="G517" s="4"/>
    </row>
    <row r="518" spans="1:7">
      <c r="A518" s="5">
        <v>80000000</v>
      </c>
      <c r="B518" s="5">
        <v>130313314</v>
      </c>
      <c r="C518">
        <f>B518-A518</f>
        <v>50313314</v>
      </c>
      <c r="D518" s="5" t="s">
        <v>9451</v>
      </c>
      <c r="E518" s="3"/>
      <c r="F518" s="3"/>
      <c r="G518" s="3"/>
    </row>
    <row r="519" spans="1:7">
      <c r="A519" s="5">
        <v>32000000</v>
      </c>
      <c r="B519" s="5">
        <v>82301521</v>
      </c>
      <c r="C519">
        <f>B519-A519</f>
        <v>50301521</v>
      </c>
      <c r="D519" s="5" t="s">
        <v>16218</v>
      </c>
      <c r="E519" s="4"/>
      <c r="F519" s="4"/>
      <c r="G519" s="4"/>
    </row>
    <row r="520" spans="1:7">
      <c r="A520" s="2">
        <v>55000000</v>
      </c>
      <c r="B520" s="2">
        <v>105263257</v>
      </c>
      <c r="C520">
        <f>B520-A520</f>
        <v>50263257</v>
      </c>
      <c r="D520" s="2" t="s">
        <v>14778</v>
      </c>
      <c r="E520" s="3"/>
      <c r="F520" s="3"/>
      <c r="G520" s="3"/>
    </row>
    <row r="521" spans="1:7">
      <c r="A521" s="2">
        <v>130000000</v>
      </c>
      <c r="B521" s="2">
        <v>180191634</v>
      </c>
      <c r="C521">
        <f>B521-A521</f>
        <v>50191634</v>
      </c>
      <c r="D521" s="2" t="s">
        <v>3597</v>
      </c>
      <c r="E521" s="4"/>
      <c r="F521" s="4"/>
      <c r="G521" s="4"/>
    </row>
    <row r="522" spans="1:7">
      <c r="A522" s="2">
        <v>70000000</v>
      </c>
      <c r="B522" s="2">
        <v>119654900</v>
      </c>
      <c r="C522">
        <f>B522-A522</f>
        <v>49654900</v>
      </c>
      <c r="D522" s="2" t="s">
        <v>8086</v>
      </c>
      <c r="E522" s="3"/>
      <c r="F522" s="3"/>
      <c r="G522" s="3"/>
    </row>
    <row r="523" spans="1:7">
      <c r="A523" s="2">
        <v>30000000</v>
      </c>
      <c r="B523" s="2">
        <v>79566871</v>
      </c>
      <c r="C523">
        <f>B523-A523</f>
        <v>49566871</v>
      </c>
      <c r="D523" s="2" t="s">
        <v>16537</v>
      </c>
      <c r="E523" s="4"/>
      <c r="F523" s="4"/>
      <c r="G523" s="4"/>
    </row>
    <row r="524" spans="1:7">
      <c r="A524" s="2">
        <v>55000000</v>
      </c>
      <c r="B524" s="2">
        <v>104354205</v>
      </c>
      <c r="C524">
        <f>B524-A524</f>
        <v>49354205</v>
      </c>
      <c r="D524" s="2" t="s">
        <v>10801</v>
      </c>
      <c r="E524" s="3"/>
      <c r="F524" s="3"/>
      <c r="G524" s="3"/>
    </row>
    <row r="525" spans="1:7">
      <c r="A525" s="2">
        <v>25000000</v>
      </c>
      <c r="B525" s="2">
        <v>74273505</v>
      </c>
      <c r="C525">
        <f>B525-A525</f>
        <v>49273505</v>
      </c>
      <c r="D525" s="2" t="s">
        <v>875</v>
      </c>
      <c r="E525" s="4"/>
      <c r="F525" s="4"/>
      <c r="G525" s="4"/>
    </row>
    <row r="526" spans="1:7">
      <c r="A526" s="5">
        <v>60000000</v>
      </c>
      <c r="B526" s="5">
        <v>109176215</v>
      </c>
      <c r="C526">
        <f>B526-A526</f>
        <v>49176215</v>
      </c>
      <c r="D526" s="5" t="s">
        <v>14475</v>
      </c>
      <c r="E526" s="3"/>
      <c r="F526" s="3"/>
      <c r="G526" s="3"/>
    </row>
    <row r="527" spans="1:7">
      <c r="A527" s="5">
        <v>40000000</v>
      </c>
      <c r="B527" s="5">
        <v>89138076</v>
      </c>
      <c r="C527">
        <f>B527-A527</f>
        <v>49138076</v>
      </c>
      <c r="D527" s="5" t="s">
        <v>14520</v>
      </c>
      <c r="E527" s="4"/>
      <c r="F527" s="4"/>
      <c r="G527" s="4"/>
    </row>
    <row r="528" spans="1:7">
      <c r="A528" s="5">
        <v>15000000</v>
      </c>
      <c r="B528" s="5">
        <v>64001297</v>
      </c>
      <c r="C528">
        <f>B528-A528</f>
        <v>49001297</v>
      </c>
      <c r="D528" s="5" t="s">
        <v>11608</v>
      </c>
      <c r="E528" s="3"/>
      <c r="F528" s="3"/>
      <c r="G528" s="3"/>
    </row>
    <row r="529" spans="1:7">
      <c r="A529" s="5">
        <v>5000000</v>
      </c>
      <c r="B529" s="5">
        <v>53884821</v>
      </c>
      <c r="C529">
        <f>B529-A529</f>
        <v>48884821</v>
      </c>
      <c r="D529" s="5" t="s">
        <v>16251</v>
      </c>
      <c r="E529" s="4"/>
      <c r="F529" s="4"/>
      <c r="G529" s="4"/>
    </row>
    <row r="530" spans="1:7">
      <c r="A530" s="5">
        <v>6000000</v>
      </c>
      <c r="B530" s="5">
        <v>54800000</v>
      </c>
      <c r="C530">
        <f>B530-A530</f>
        <v>48800000</v>
      </c>
      <c r="D530" s="5" t="s">
        <v>1999</v>
      </c>
      <c r="E530" s="3"/>
      <c r="F530" s="3"/>
      <c r="G530" s="3"/>
    </row>
    <row r="531" spans="1:7">
      <c r="A531" s="2">
        <v>13000000</v>
      </c>
      <c r="B531" s="2">
        <v>61693523</v>
      </c>
      <c r="C531">
        <f>B531-A531</f>
        <v>48693523</v>
      </c>
      <c r="D531" s="2" t="s">
        <v>7679</v>
      </c>
      <c r="E531" s="4"/>
      <c r="F531" s="4"/>
      <c r="G531" s="4"/>
    </row>
    <row r="532" spans="1:7">
      <c r="A532" s="5">
        <v>58000000</v>
      </c>
      <c r="B532" s="5">
        <v>106635996</v>
      </c>
      <c r="C532">
        <f>B532-A532</f>
        <v>48635996</v>
      </c>
      <c r="D532" s="5" t="s">
        <v>4808</v>
      </c>
      <c r="E532" s="3"/>
      <c r="F532" s="3"/>
      <c r="G532" s="3"/>
    </row>
    <row r="533" spans="1:7">
      <c r="A533" s="2">
        <v>135000000</v>
      </c>
      <c r="B533" s="2">
        <v>183635922</v>
      </c>
      <c r="C533">
        <f>B533-A533</f>
        <v>48635922</v>
      </c>
      <c r="D533" s="2" t="s">
        <v>774</v>
      </c>
      <c r="E533" s="4"/>
      <c r="F533" s="4"/>
      <c r="G533" s="4"/>
    </row>
    <row r="534" spans="1:7">
      <c r="A534" s="5">
        <v>17000000</v>
      </c>
      <c r="B534" s="5">
        <v>65535067</v>
      </c>
      <c r="C534">
        <f>B534-A534</f>
        <v>48535067</v>
      </c>
      <c r="D534" s="5" t="s">
        <v>13866</v>
      </c>
      <c r="E534" s="3"/>
      <c r="F534" s="3"/>
      <c r="G534" s="3"/>
    </row>
    <row r="535" spans="1:7">
      <c r="A535" s="5">
        <v>45000000</v>
      </c>
      <c r="B535" s="5">
        <v>93452056</v>
      </c>
      <c r="C535">
        <f>B535-A535</f>
        <v>48452056</v>
      </c>
      <c r="D535" s="5" t="s">
        <v>3673</v>
      </c>
      <c r="E535" s="4"/>
      <c r="F535" s="4"/>
      <c r="G535" s="4"/>
    </row>
    <row r="536" spans="1:7">
      <c r="A536" s="5">
        <v>100000000</v>
      </c>
      <c r="B536" s="5">
        <v>148383780</v>
      </c>
      <c r="C536">
        <f>B536-A536</f>
        <v>48383780</v>
      </c>
      <c r="D536" s="5" t="s">
        <v>14433</v>
      </c>
      <c r="E536" s="3"/>
      <c r="F536" s="3"/>
      <c r="G536" s="3"/>
    </row>
    <row r="537" spans="1:7">
      <c r="A537" s="2">
        <v>35000000</v>
      </c>
      <c r="B537" s="2">
        <v>83299761</v>
      </c>
      <c r="C537">
        <f>B537-A537</f>
        <v>48299761</v>
      </c>
      <c r="D537" s="2" t="s">
        <v>3244</v>
      </c>
      <c r="E537" s="4"/>
      <c r="F537" s="4"/>
      <c r="G537" s="4"/>
    </row>
    <row r="538" spans="1:7">
      <c r="A538" s="5">
        <v>4500000</v>
      </c>
      <c r="B538" s="5">
        <v>52700832</v>
      </c>
      <c r="C538">
        <f>B538-A538</f>
        <v>48200832</v>
      </c>
      <c r="D538" s="5" t="s">
        <v>5911</v>
      </c>
      <c r="E538" s="3"/>
      <c r="F538" s="3"/>
      <c r="G538" s="3"/>
    </row>
    <row r="539" spans="1:7">
      <c r="A539" s="2">
        <v>32000000</v>
      </c>
      <c r="B539" s="2">
        <v>80197993</v>
      </c>
      <c r="C539">
        <f>B539-A539</f>
        <v>48197993</v>
      </c>
      <c r="D539" s="2" t="s">
        <v>13813</v>
      </c>
      <c r="E539" s="4"/>
      <c r="F539" s="4"/>
      <c r="G539" s="4"/>
    </row>
    <row r="540" spans="1:7">
      <c r="A540" s="5">
        <v>3000000</v>
      </c>
      <c r="B540" s="5">
        <v>51100000</v>
      </c>
      <c r="C540">
        <f>B540-A540</f>
        <v>48100000</v>
      </c>
      <c r="D540" s="5" t="s">
        <v>2038</v>
      </c>
      <c r="E540" s="3"/>
      <c r="F540" s="3"/>
      <c r="G540" s="3"/>
    </row>
    <row r="541" spans="1:7">
      <c r="A541" s="5">
        <v>6500000</v>
      </c>
      <c r="B541" s="5">
        <v>54557348</v>
      </c>
      <c r="C541">
        <f>B541-A541</f>
        <v>48057348</v>
      </c>
      <c r="D541" s="5" t="s">
        <v>1573</v>
      </c>
      <c r="E541" s="4"/>
      <c r="F541" s="4"/>
      <c r="G541" s="4"/>
    </row>
    <row r="542" spans="1:7">
      <c r="A542" s="5">
        <v>17000000</v>
      </c>
      <c r="B542" s="5">
        <v>64998368</v>
      </c>
      <c r="C542">
        <f>B542-A542</f>
        <v>47998368</v>
      </c>
      <c r="D542" s="5" t="s">
        <v>5014</v>
      </c>
      <c r="E542" s="3"/>
      <c r="F542" s="3"/>
      <c r="G542" s="3"/>
    </row>
    <row r="543" spans="1:7">
      <c r="A543" s="5">
        <v>80000000</v>
      </c>
      <c r="B543" s="5">
        <v>127968405</v>
      </c>
      <c r="C543">
        <f>B543-A543</f>
        <v>47968405</v>
      </c>
      <c r="D543" s="5" t="s">
        <v>800</v>
      </c>
      <c r="E543" s="4"/>
      <c r="F543" s="4"/>
      <c r="G543" s="4"/>
    </row>
    <row r="544" spans="1:7">
      <c r="A544" s="5">
        <v>6500000</v>
      </c>
      <c r="B544" s="5">
        <v>54215416</v>
      </c>
      <c r="C544">
        <f>B544-A544</f>
        <v>47715416</v>
      </c>
      <c r="D544" s="5" t="s">
        <v>7786</v>
      </c>
      <c r="E544" s="3"/>
      <c r="F544" s="3"/>
      <c r="G544" s="3"/>
    </row>
    <row r="545" spans="1:7">
      <c r="A545" s="2">
        <v>9500000</v>
      </c>
      <c r="B545" s="2">
        <v>57176582</v>
      </c>
      <c r="C545">
        <f>B545-A545</f>
        <v>47676582</v>
      </c>
      <c r="D545" s="2" t="s">
        <v>12235</v>
      </c>
      <c r="E545" s="4"/>
      <c r="F545" s="4"/>
      <c r="G545" s="4"/>
    </row>
    <row r="546" spans="1:7">
      <c r="A546" s="2">
        <v>40000000</v>
      </c>
      <c r="B546" s="2">
        <v>87666629</v>
      </c>
      <c r="C546">
        <f>B546-A546</f>
        <v>47666629</v>
      </c>
      <c r="D546" s="2" t="s">
        <v>3686</v>
      </c>
      <c r="E546" s="3"/>
      <c r="F546" s="3"/>
      <c r="G546" s="3"/>
    </row>
    <row r="547" spans="1:7">
      <c r="A547" s="2">
        <v>38000000</v>
      </c>
      <c r="B547" s="2">
        <v>85570368</v>
      </c>
      <c r="C547">
        <f>B547-A547</f>
        <v>47570368</v>
      </c>
      <c r="D547" s="2" t="s">
        <v>15539</v>
      </c>
      <c r="E547" s="4"/>
      <c r="F547" s="4"/>
      <c r="G547" s="4"/>
    </row>
    <row r="548" spans="1:7">
      <c r="A548" s="5">
        <v>70000000</v>
      </c>
      <c r="B548" s="5">
        <v>117541000</v>
      </c>
      <c r="C548">
        <f>B548-A548</f>
        <v>47541000</v>
      </c>
      <c r="D548" s="5" t="s">
        <v>5454</v>
      </c>
      <c r="E548" s="3"/>
      <c r="F548" s="3"/>
      <c r="G548" s="3"/>
    </row>
    <row r="549" spans="1:7">
      <c r="A549" s="2">
        <v>14000000</v>
      </c>
      <c r="B549" s="2">
        <v>61356221</v>
      </c>
      <c r="C549">
        <f>B549-A549</f>
        <v>47356221</v>
      </c>
      <c r="D549" s="2" t="s">
        <v>15419</v>
      </c>
      <c r="E549" s="4"/>
      <c r="F549" s="4"/>
      <c r="G549" s="4"/>
    </row>
    <row r="550" spans="1:7">
      <c r="A550" s="2">
        <v>20000000</v>
      </c>
      <c r="B550" s="2">
        <v>67325559</v>
      </c>
      <c r="C550">
        <f>B550-A550</f>
        <v>47325559</v>
      </c>
      <c r="D550" s="2" t="s">
        <v>5688</v>
      </c>
      <c r="E550" s="3"/>
      <c r="F550" s="3"/>
      <c r="G550" s="3"/>
    </row>
    <row r="551" spans="1:7">
      <c r="A551" s="2">
        <v>48000000</v>
      </c>
      <c r="B551" s="2">
        <v>95308367</v>
      </c>
      <c r="C551">
        <f>B551-A551</f>
        <v>47308367</v>
      </c>
      <c r="D551" s="2" t="s">
        <v>7402</v>
      </c>
      <c r="E551" s="4"/>
      <c r="F551" s="4"/>
      <c r="G551" s="4"/>
    </row>
    <row r="552" spans="1:7">
      <c r="A552" s="5">
        <v>31500000</v>
      </c>
      <c r="B552" s="5">
        <v>78800000</v>
      </c>
      <c r="C552">
        <f>B552-A552</f>
        <v>47300000</v>
      </c>
      <c r="D552" s="5" t="s">
        <v>302</v>
      </c>
      <c r="E552" s="3"/>
      <c r="F552" s="3"/>
      <c r="G552" s="3"/>
    </row>
    <row r="553" spans="1:7">
      <c r="A553" s="5">
        <v>35000000</v>
      </c>
      <c r="B553" s="5">
        <v>82300000</v>
      </c>
      <c r="C553">
        <f>B553-A553</f>
        <v>47300000</v>
      </c>
      <c r="D553" s="5" t="s">
        <v>10345</v>
      </c>
      <c r="E553" s="4"/>
      <c r="F553" s="4"/>
      <c r="G553" s="4"/>
    </row>
    <row r="554" spans="1:7">
      <c r="A554" s="2">
        <v>45000000</v>
      </c>
      <c r="B554" s="2">
        <v>92115211</v>
      </c>
      <c r="C554">
        <f>B554-A554</f>
        <v>47115211</v>
      </c>
      <c r="D554" s="2" t="s">
        <v>8182</v>
      </c>
      <c r="E554" s="3"/>
      <c r="F554" s="3"/>
      <c r="G554" s="3"/>
    </row>
    <row r="555" spans="1:7">
      <c r="A555" s="5">
        <v>13000000</v>
      </c>
      <c r="B555" s="5">
        <v>60008303</v>
      </c>
      <c r="C555">
        <f>B555-A555</f>
        <v>47008303</v>
      </c>
      <c r="D555" s="5" t="s">
        <v>15935</v>
      </c>
      <c r="E555" s="4"/>
      <c r="F555" s="4"/>
      <c r="G555" s="4"/>
    </row>
    <row r="556" spans="1:7">
      <c r="A556" s="2">
        <v>45000000</v>
      </c>
      <c r="B556" s="2">
        <v>92001027</v>
      </c>
      <c r="C556">
        <f>B556-A556</f>
        <v>47001027</v>
      </c>
      <c r="D556" s="2" t="s">
        <v>2721</v>
      </c>
      <c r="E556" s="3"/>
      <c r="F556" s="3"/>
      <c r="G556" s="3"/>
    </row>
    <row r="557" spans="1:7">
      <c r="A557" s="5">
        <v>25000000</v>
      </c>
      <c r="B557" s="5">
        <v>71975611</v>
      </c>
      <c r="C557">
        <f>B557-A557</f>
        <v>46975611</v>
      </c>
      <c r="D557" s="5" t="s">
        <v>7585</v>
      </c>
      <c r="E557" s="4"/>
      <c r="F557" s="4"/>
      <c r="G557" s="4"/>
    </row>
    <row r="558" spans="1:7">
      <c r="A558" s="2">
        <v>18000000</v>
      </c>
      <c r="B558" s="2">
        <v>64955956</v>
      </c>
      <c r="C558">
        <f>B558-A558</f>
        <v>46955956</v>
      </c>
      <c r="D558" s="2" t="s">
        <v>13870</v>
      </c>
      <c r="E558" s="3"/>
      <c r="F558" s="3"/>
      <c r="G558" s="3"/>
    </row>
    <row r="559" spans="1:7">
      <c r="A559" s="5">
        <v>19000000</v>
      </c>
      <c r="B559" s="5">
        <v>65807024</v>
      </c>
      <c r="C559">
        <f>B559-A559</f>
        <v>46807024</v>
      </c>
      <c r="D559" s="5" t="s">
        <v>7572</v>
      </c>
      <c r="E559" s="4"/>
      <c r="F559" s="4"/>
      <c r="G559" s="4"/>
    </row>
    <row r="560" spans="1:7">
      <c r="A560" s="2">
        <v>30000000</v>
      </c>
      <c r="B560" s="2">
        <v>76806312</v>
      </c>
      <c r="C560">
        <f>B560-A560</f>
        <v>46806312</v>
      </c>
      <c r="D560" s="2" t="s">
        <v>12021</v>
      </c>
      <c r="E560" s="3"/>
      <c r="F560" s="3"/>
      <c r="G560" s="3"/>
    </row>
    <row r="561" spans="1:7">
      <c r="A561" s="2">
        <v>70000000</v>
      </c>
      <c r="B561" s="2">
        <v>116735231</v>
      </c>
      <c r="C561">
        <f>B561-A561</f>
        <v>46735231</v>
      </c>
      <c r="D561" s="2" t="s">
        <v>10285</v>
      </c>
      <c r="E561" s="4"/>
      <c r="F561" s="4"/>
      <c r="G561" s="4"/>
    </row>
    <row r="562" spans="1:7">
      <c r="A562" s="2">
        <v>300000</v>
      </c>
      <c r="B562" s="2">
        <v>47000000</v>
      </c>
      <c r="C562">
        <f>B562-A562</f>
        <v>46700000</v>
      </c>
      <c r="D562" s="2" t="s">
        <v>1519</v>
      </c>
      <c r="E562" s="3"/>
      <c r="F562" s="3"/>
      <c r="G562" s="3"/>
    </row>
    <row r="563" spans="1:7">
      <c r="A563" s="5">
        <v>300000</v>
      </c>
      <c r="B563" s="5">
        <v>47000000</v>
      </c>
      <c r="C563">
        <f>B563-A563</f>
        <v>46700000</v>
      </c>
      <c r="D563" s="5" t="s">
        <v>1519</v>
      </c>
      <c r="E563" s="4"/>
      <c r="F563" s="4"/>
      <c r="G563" s="4"/>
    </row>
    <row r="564" spans="1:7">
      <c r="A564" s="5">
        <v>9800000</v>
      </c>
      <c r="B564" s="5">
        <v>56437947</v>
      </c>
      <c r="C564">
        <f>B564-A564</f>
        <v>46637947</v>
      </c>
      <c r="D564" s="5" t="s">
        <v>4427</v>
      </c>
      <c r="E564" s="3"/>
      <c r="F564" s="3"/>
      <c r="G564" s="3"/>
    </row>
    <row r="565" spans="1:7">
      <c r="A565" s="5">
        <v>55000000</v>
      </c>
      <c r="B565" s="5">
        <v>101530738</v>
      </c>
      <c r="C565">
        <f>B565-A565</f>
        <v>46530738</v>
      </c>
      <c r="D565" s="5" t="s">
        <v>4816</v>
      </c>
      <c r="E565" s="4"/>
      <c r="F565" s="4"/>
      <c r="G565" s="4"/>
    </row>
    <row r="566" spans="1:7">
      <c r="A566" s="5">
        <v>30000000</v>
      </c>
      <c r="B566" s="5">
        <v>76501438</v>
      </c>
      <c r="C566">
        <f>B566-A566</f>
        <v>46501438</v>
      </c>
      <c r="D566" s="5" t="s">
        <v>12027</v>
      </c>
      <c r="E566" s="3"/>
      <c r="F566" s="3"/>
      <c r="G566" s="3"/>
    </row>
    <row r="567" spans="1:7">
      <c r="A567" s="2">
        <v>15000000</v>
      </c>
      <c r="B567" s="2">
        <v>61400000</v>
      </c>
      <c r="C567">
        <f>B567-A567</f>
        <v>46400000</v>
      </c>
      <c r="D567" s="2" t="s">
        <v>3808</v>
      </c>
      <c r="E567" s="4"/>
      <c r="F567" s="4"/>
      <c r="G567" s="4"/>
    </row>
    <row r="568" spans="1:7">
      <c r="A568" s="2">
        <v>25000000</v>
      </c>
      <c r="B568" s="2">
        <v>71309760</v>
      </c>
      <c r="C568">
        <f>B568-A568</f>
        <v>46309760</v>
      </c>
      <c r="D568" s="2" t="s">
        <v>4315</v>
      </c>
      <c r="E568" s="3"/>
      <c r="F568" s="3"/>
      <c r="G568" s="3"/>
    </row>
    <row r="569" spans="1:7">
      <c r="A569" s="2">
        <v>24000000</v>
      </c>
      <c r="B569" s="2">
        <v>70269171</v>
      </c>
      <c r="C569">
        <f>B569-A569</f>
        <v>46269171</v>
      </c>
      <c r="D569" s="2" t="s">
        <v>4958</v>
      </c>
      <c r="E569" s="4"/>
      <c r="F569" s="4"/>
      <c r="G569" s="4"/>
    </row>
    <row r="570" spans="1:7">
      <c r="A570" s="5">
        <v>35000000</v>
      </c>
      <c r="B570" s="5">
        <v>81257845</v>
      </c>
      <c r="C570">
        <f>B570-A570</f>
        <v>46257845</v>
      </c>
      <c r="D570" s="5" t="s">
        <v>5683</v>
      </c>
      <c r="E570" s="3"/>
      <c r="F570" s="3"/>
      <c r="G570" s="3"/>
    </row>
    <row r="571" spans="1:7">
      <c r="A571" s="5">
        <v>35000000</v>
      </c>
      <c r="B571" s="5">
        <v>81159365</v>
      </c>
      <c r="C571">
        <f>B571-A571</f>
        <v>46159365</v>
      </c>
      <c r="D571" s="5" t="s">
        <v>7458</v>
      </c>
      <c r="E571" s="4"/>
      <c r="F571" s="4"/>
      <c r="G571" s="4"/>
    </row>
    <row r="572" spans="1:7">
      <c r="A572" s="5">
        <v>35000000</v>
      </c>
      <c r="B572" s="5">
        <v>81150692</v>
      </c>
      <c r="C572">
        <f>B572-A572</f>
        <v>46150692</v>
      </c>
      <c r="D572" s="5" t="s">
        <v>15557</v>
      </c>
      <c r="E572" s="3"/>
      <c r="F572" s="3"/>
      <c r="G572" s="3"/>
    </row>
    <row r="573" spans="1:7">
      <c r="A573" s="5">
        <v>60000000</v>
      </c>
      <c r="B573" s="5">
        <v>106126012</v>
      </c>
      <c r="C573">
        <f>B573-A573</f>
        <v>46126012</v>
      </c>
      <c r="D573" s="5" t="s">
        <v>6151</v>
      </c>
      <c r="E573" s="4"/>
      <c r="F573" s="4"/>
      <c r="G573" s="4"/>
    </row>
    <row r="574" spans="1:7">
      <c r="A574" s="2">
        <v>11500000</v>
      </c>
      <c r="B574" s="2">
        <v>57469179</v>
      </c>
      <c r="C574">
        <f>B574-A574</f>
        <v>45969179</v>
      </c>
      <c r="D574" s="2" t="s">
        <v>9194</v>
      </c>
      <c r="E574" s="3"/>
      <c r="F574" s="3"/>
      <c r="G574" s="3"/>
    </row>
    <row r="575" spans="1:7">
      <c r="A575" s="5">
        <v>10800000</v>
      </c>
      <c r="B575" s="5">
        <v>56729973</v>
      </c>
      <c r="C575">
        <f>B575-A575</f>
        <v>45929973</v>
      </c>
      <c r="D575" s="5" t="s">
        <v>13609</v>
      </c>
      <c r="E575" s="4"/>
      <c r="F575" s="4"/>
      <c r="G575" s="4"/>
    </row>
    <row r="576" spans="1:7">
      <c r="A576" s="2">
        <v>10000000</v>
      </c>
      <c r="B576" s="2">
        <v>55865715</v>
      </c>
      <c r="C576">
        <f>B576-A576</f>
        <v>45865715</v>
      </c>
      <c r="D576" s="2" t="s">
        <v>14646</v>
      </c>
      <c r="E576" s="3"/>
      <c r="F576" s="3"/>
      <c r="G576" s="3"/>
    </row>
    <row r="577" spans="1:7">
      <c r="A577" s="2">
        <v>42000000</v>
      </c>
      <c r="B577" s="2">
        <v>87856565</v>
      </c>
      <c r="C577">
        <f>B577-A577</f>
        <v>45856565</v>
      </c>
      <c r="D577" s="2" t="s">
        <v>12929</v>
      </c>
      <c r="E577" s="4"/>
      <c r="F577" s="4"/>
      <c r="G577" s="4"/>
    </row>
    <row r="578" spans="1:7">
      <c r="A578" s="2">
        <v>5000000</v>
      </c>
      <c r="B578" s="2">
        <v>50820940</v>
      </c>
      <c r="C578">
        <f>B578-A578</f>
        <v>45820940</v>
      </c>
      <c r="D578" s="2" t="s">
        <v>16431</v>
      </c>
      <c r="E578" s="3"/>
      <c r="F578" s="3"/>
      <c r="G578" s="3"/>
    </row>
    <row r="579" spans="1:7">
      <c r="A579" s="2">
        <v>75000000</v>
      </c>
      <c r="B579" s="2">
        <v>120776832</v>
      </c>
      <c r="C579">
        <f>B579-A579</f>
        <v>45776832</v>
      </c>
      <c r="D579" s="2" t="s">
        <v>7361</v>
      </c>
      <c r="E579" s="4"/>
      <c r="F579" s="4"/>
      <c r="G579" s="4"/>
    </row>
    <row r="580" spans="1:7">
      <c r="A580" s="5">
        <v>45000000</v>
      </c>
      <c r="B580" s="5">
        <v>90703745</v>
      </c>
      <c r="C580">
        <f>B580-A580</f>
        <v>45703745</v>
      </c>
      <c r="D580" s="5" t="s">
        <v>15521</v>
      </c>
      <c r="E580" s="3"/>
      <c r="F580" s="3"/>
      <c r="G580" s="3"/>
    </row>
    <row r="581" spans="1:7">
      <c r="A581" s="2">
        <v>25000000</v>
      </c>
      <c r="B581" s="2">
        <v>70625986</v>
      </c>
      <c r="C581">
        <f>B581-A581</f>
        <v>45625986</v>
      </c>
      <c r="D581" s="2" t="s">
        <v>11521</v>
      </c>
      <c r="E581" s="4"/>
      <c r="F581" s="4"/>
      <c r="G581" s="4"/>
    </row>
    <row r="582" spans="1:7">
      <c r="A582" s="2">
        <v>20000000</v>
      </c>
      <c r="B582" s="2">
        <v>65623128</v>
      </c>
      <c r="C582">
        <f>B582-A582</f>
        <v>45623128</v>
      </c>
      <c r="D582" s="2" t="s">
        <v>16032</v>
      </c>
      <c r="E582" s="3"/>
      <c r="F582" s="3"/>
      <c r="G582" s="3"/>
    </row>
    <row r="583" spans="1:7">
      <c r="A583" s="5">
        <v>48000000</v>
      </c>
      <c r="B583" s="5">
        <v>93607673</v>
      </c>
      <c r="C583">
        <f>B583-A583</f>
        <v>45607673</v>
      </c>
      <c r="D583" s="5" t="s">
        <v>13766</v>
      </c>
      <c r="E583" s="4"/>
      <c r="F583" s="4"/>
      <c r="G583" s="4"/>
    </row>
    <row r="584" spans="1:7">
      <c r="A584" s="5">
        <v>75000000</v>
      </c>
      <c r="B584" s="5">
        <v>120523073</v>
      </c>
      <c r="C584">
        <f>B584-A584</f>
        <v>45523073</v>
      </c>
      <c r="D584" s="5" t="s">
        <v>482</v>
      </c>
      <c r="E584" s="3"/>
      <c r="F584" s="3"/>
      <c r="G584" s="3"/>
    </row>
    <row r="585" spans="1:7">
      <c r="A585" s="2">
        <v>26000000</v>
      </c>
      <c r="B585" s="2">
        <v>71500556</v>
      </c>
      <c r="C585">
        <f>B585-A585</f>
        <v>45500556</v>
      </c>
      <c r="D585" s="2" t="s">
        <v>8280</v>
      </c>
      <c r="E585" s="4"/>
      <c r="F585" s="4"/>
      <c r="G585" s="4"/>
    </row>
    <row r="586" spans="1:7">
      <c r="A586" s="2">
        <v>35000000</v>
      </c>
      <c r="B586" s="2">
        <v>80276912</v>
      </c>
      <c r="C586">
        <f>B586-A586</f>
        <v>45276912</v>
      </c>
      <c r="D586" s="2" t="s">
        <v>12360</v>
      </c>
      <c r="E586" s="3"/>
      <c r="F586" s="3"/>
      <c r="G586" s="3"/>
    </row>
    <row r="587" spans="1:7">
      <c r="A587" s="2">
        <v>60000000</v>
      </c>
      <c r="B587" s="2">
        <v>105264608</v>
      </c>
      <c r="C587">
        <f>B587-A587</f>
        <v>45264608</v>
      </c>
      <c r="D587" s="2" t="s">
        <v>2700</v>
      </c>
      <c r="E587" s="4"/>
      <c r="F587" s="4"/>
      <c r="G587" s="4"/>
    </row>
    <row r="588" spans="1:7">
      <c r="A588" s="5">
        <v>19000000</v>
      </c>
      <c r="B588" s="5">
        <v>64255243</v>
      </c>
      <c r="C588">
        <f>B588-A588</f>
        <v>45255243</v>
      </c>
      <c r="D588" s="5" t="s">
        <v>12624</v>
      </c>
      <c r="E588" s="3"/>
      <c r="F588" s="3"/>
      <c r="G588" s="3"/>
    </row>
    <row r="589" spans="1:7">
      <c r="A589" s="5">
        <v>110000000</v>
      </c>
      <c r="B589" s="5">
        <v>155181732</v>
      </c>
      <c r="C589">
        <f>B589-A589</f>
        <v>45181732</v>
      </c>
      <c r="D589" s="5" t="s">
        <v>11850</v>
      </c>
      <c r="E589" s="4"/>
      <c r="F589" s="4"/>
      <c r="G589" s="4"/>
    </row>
    <row r="590" spans="1:7">
      <c r="A590" s="5">
        <v>3000000</v>
      </c>
      <c r="B590" s="5">
        <v>48056940</v>
      </c>
      <c r="C590">
        <f>B590-A590</f>
        <v>45056940</v>
      </c>
      <c r="D590" s="5" t="s">
        <v>7863</v>
      </c>
      <c r="E590" s="3"/>
      <c r="F590" s="3"/>
      <c r="G590" s="3"/>
    </row>
    <row r="591" spans="1:7">
      <c r="A591" s="5">
        <v>63000000</v>
      </c>
      <c r="B591" s="5">
        <v>108012170</v>
      </c>
      <c r="C591">
        <f>B591-A591</f>
        <v>45012170</v>
      </c>
      <c r="D591" s="5" t="s">
        <v>14467</v>
      </c>
      <c r="E591" s="4"/>
      <c r="F591" s="4"/>
      <c r="G591" s="4"/>
    </row>
    <row r="592" spans="1:7">
      <c r="A592" s="5">
        <v>150000000</v>
      </c>
      <c r="B592" s="5">
        <v>195000874</v>
      </c>
      <c r="C592">
        <f>B592-A592</f>
        <v>45000874</v>
      </c>
      <c r="D592" s="5" t="s">
        <v>3582</v>
      </c>
      <c r="E592" s="3"/>
      <c r="F592" s="3"/>
      <c r="G592" s="3"/>
    </row>
    <row r="593" spans="1:7">
      <c r="A593" s="2">
        <v>30000000</v>
      </c>
      <c r="B593" s="2">
        <v>74888996</v>
      </c>
      <c r="C593">
        <f>B593-A593</f>
        <v>44888996</v>
      </c>
      <c r="D593" s="2" t="s">
        <v>4931</v>
      </c>
      <c r="E593" s="4"/>
      <c r="F593" s="4"/>
      <c r="G593" s="4"/>
    </row>
    <row r="594" spans="1:7">
      <c r="A594" s="5">
        <v>5500000</v>
      </c>
      <c r="B594" s="5">
        <v>50382128</v>
      </c>
      <c r="C594">
        <f>B594-A594</f>
        <v>44882128</v>
      </c>
      <c r="D594" s="5" t="s">
        <v>14354</v>
      </c>
      <c r="E594" s="3"/>
      <c r="F594" s="3"/>
      <c r="G594" s="3"/>
    </row>
    <row r="595" spans="1:7">
      <c r="A595" s="5">
        <v>45000000</v>
      </c>
      <c r="B595" s="5">
        <v>89808372</v>
      </c>
      <c r="C595">
        <f>B595-A595</f>
        <v>44808372</v>
      </c>
      <c r="D595" s="5" t="s">
        <v>16190</v>
      </c>
      <c r="E595" s="4"/>
      <c r="F595" s="4"/>
      <c r="G595" s="4"/>
    </row>
    <row r="596" spans="1:7">
      <c r="A596" s="2">
        <v>30000000</v>
      </c>
      <c r="B596" s="2">
        <v>74787599</v>
      </c>
      <c r="C596">
        <f>B596-A596</f>
        <v>44787599</v>
      </c>
      <c r="D596" s="2" t="s">
        <v>8967</v>
      </c>
      <c r="E596" s="3"/>
      <c r="F596" s="3"/>
      <c r="G596" s="3"/>
    </row>
    <row r="597" spans="1:7">
      <c r="A597" s="2">
        <v>15000000</v>
      </c>
      <c r="B597" s="2">
        <v>59735548</v>
      </c>
      <c r="C597">
        <f>B597-A597</f>
        <v>44735548</v>
      </c>
      <c r="D597" s="2" t="s">
        <v>1892</v>
      </c>
      <c r="E597" s="4"/>
      <c r="F597" s="4"/>
      <c r="G597" s="4"/>
    </row>
    <row r="598" spans="1:7">
      <c r="A598" s="2">
        <v>12000000</v>
      </c>
      <c r="B598" s="2">
        <v>56715371</v>
      </c>
      <c r="C598">
        <f>B598-A598</f>
        <v>44715371</v>
      </c>
      <c r="D598" s="2" t="s">
        <v>561</v>
      </c>
      <c r="E598" s="3"/>
      <c r="F598" s="3"/>
      <c r="G598" s="3"/>
    </row>
    <row r="599" spans="1:7">
      <c r="A599" s="5">
        <v>12000000</v>
      </c>
      <c r="B599" s="5">
        <v>56631572</v>
      </c>
      <c r="C599">
        <f>B599-A599</f>
        <v>44631572</v>
      </c>
      <c r="D599" s="5" t="s">
        <v>7674</v>
      </c>
      <c r="E599" s="4"/>
      <c r="F599" s="4"/>
      <c r="G599" s="4"/>
    </row>
    <row r="600" spans="1:7">
      <c r="A600" s="2">
        <v>80000000</v>
      </c>
      <c r="B600" s="2">
        <v>124590960</v>
      </c>
      <c r="C600">
        <f>B600-A600</f>
        <v>44590960</v>
      </c>
      <c r="D600" s="2" t="s">
        <v>8054</v>
      </c>
      <c r="E600" s="3"/>
      <c r="F600" s="3"/>
      <c r="G600" s="3"/>
    </row>
    <row r="601" spans="1:7">
      <c r="A601" s="5">
        <v>13000000</v>
      </c>
      <c r="B601" s="5">
        <v>57300000</v>
      </c>
      <c r="C601">
        <f>B601-A601</f>
        <v>44300000</v>
      </c>
      <c r="D601" s="5" t="s">
        <v>64</v>
      </c>
      <c r="E601" s="4"/>
      <c r="F601" s="4"/>
      <c r="G601" s="4"/>
    </row>
    <row r="602" spans="1:7">
      <c r="A602" s="2">
        <v>8000000</v>
      </c>
      <c r="B602" s="2">
        <v>52287414</v>
      </c>
      <c r="C602">
        <f>B602-A602</f>
        <v>44287414</v>
      </c>
      <c r="D602" s="2" t="s">
        <v>941</v>
      </c>
      <c r="E602" s="3"/>
      <c r="F602" s="3"/>
      <c r="G602" s="3"/>
    </row>
    <row r="603" spans="1:7">
      <c r="A603" s="5">
        <v>20000000</v>
      </c>
      <c r="B603" s="5">
        <v>64149837</v>
      </c>
      <c r="C603">
        <f>B603-A603</f>
        <v>44149837</v>
      </c>
      <c r="D603" s="5" t="s">
        <v>10298</v>
      </c>
      <c r="E603" s="4"/>
      <c r="F603" s="4"/>
      <c r="G603" s="4"/>
    </row>
    <row r="604" spans="1:7">
      <c r="A604" s="2">
        <v>60000000</v>
      </c>
      <c r="B604" s="2">
        <v>104148781</v>
      </c>
      <c r="C604">
        <f>B604-A604</f>
        <v>44148781</v>
      </c>
      <c r="D604" s="2" t="s">
        <v>14471</v>
      </c>
      <c r="E604" s="3"/>
      <c r="F604" s="3"/>
      <c r="G604" s="3"/>
    </row>
    <row r="605" spans="1:7">
      <c r="A605" s="5">
        <v>400000</v>
      </c>
      <c r="B605" s="5">
        <v>44540956</v>
      </c>
      <c r="C605">
        <f>B605-A605</f>
        <v>44140956</v>
      </c>
      <c r="D605" s="5" t="s">
        <v>7266</v>
      </c>
      <c r="E605" s="4"/>
      <c r="F605" s="4"/>
      <c r="G605" s="4"/>
    </row>
    <row r="606" spans="1:7">
      <c r="A606" s="2">
        <v>35000000</v>
      </c>
      <c r="B606" s="2">
        <v>79100000</v>
      </c>
      <c r="C606">
        <f>B606-A606</f>
        <v>44100000</v>
      </c>
      <c r="D606" s="2" t="s">
        <v>4270</v>
      </c>
      <c r="E606" s="3"/>
      <c r="F606" s="3"/>
      <c r="G606" s="3"/>
    </row>
    <row r="607" spans="1:7">
      <c r="A607" s="5">
        <v>40000000</v>
      </c>
      <c r="B607" s="5">
        <v>83906114</v>
      </c>
      <c r="C607">
        <f>B607-A607</f>
        <v>43906114</v>
      </c>
      <c r="D607" s="5" t="s">
        <v>12525</v>
      </c>
      <c r="E607" s="4"/>
      <c r="F607" s="4"/>
      <c r="G607" s="4"/>
    </row>
    <row r="608" spans="1:7">
      <c r="A608" s="5">
        <v>75000000</v>
      </c>
      <c r="B608" s="5">
        <v>118823091</v>
      </c>
      <c r="C608">
        <f>B608-A608</f>
        <v>43823091</v>
      </c>
      <c r="D608" s="5" t="s">
        <v>8074</v>
      </c>
      <c r="E608" s="3"/>
      <c r="F608" s="3"/>
      <c r="G608" s="3"/>
    </row>
    <row r="609" spans="1:7">
      <c r="A609" s="5">
        <v>180000000</v>
      </c>
      <c r="B609" s="5">
        <v>223806889</v>
      </c>
      <c r="C609">
        <f>B609-A609</f>
        <v>43806889</v>
      </c>
      <c r="D609" s="5" t="s">
        <v>372</v>
      </c>
      <c r="E609" s="4"/>
      <c r="F609" s="4"/>
      <c r="G609" s="4"/>
    </row>
    <row r="610" spans="1:7">
      <c r="A610" s="5">
        <v>55000000</v>
      </c>
      <c r="B610" s="5">
        <v>98711404</v>
      </c>
      <c r="C610">
        <f>B610-A610</f>
        <v>43711404</v>
      </c>
      <c r="D610" s="5" t="s">
        <v>10804</v>
      </c>
      <c r="E610" s="3"/>
      <c r="F610" s="3"/>
      <c r="G610" s="3"/>
    </row>
    <row r="611" spans="1:7">
      <c r="A611" s="5">
        <v>45000000</v>
      </c>
      <c r="B611" s="5">
        <v>88625922</v>
      </c>
      <c r="C611">
        <f>B611-A611</f>
        <v>43625922</v>
      </c>
      <c r="D611" s="5" t="s">
        <v>5523</v>
      </c>
      <c r="E611" s="4"/>
      <c r="F611" s="4"/>
      <c r="G611" s="4"/>
    </row>
    <row r="612" spans="1:7">
      <c r="A612" s="5">
        <v>45000000</v>
      </c>
      <c r="B612" s="5">
        <v>88504640</v>
      </c>
      <c r="C612">
        <f>B612-A612</f>
        <v>43504640</v>
      </c>
      <c r="D612" s="5" t="s">
        <v>2704</v>
      </c>
      <c r="E612" s="3"/>
      <c r="F612" s="3"/>
      <c r="G612" s="3"/>
    </row>
    <row r="613" spans="1:7">
      <c r="A613" s="5">
        <v>16500000</v>
      </c>
      <c r="B613" s="5">
        <v>59847242</v>
      </c>
      <c r="C613">
        <f>B613-A613</f>
        <v>43347242</v>
      </c>
      <c r="D613" s="5" t="s">
        <v>7639</v>
      </c>
      <c r="E613" s="4"/>
      <c r="F613" s="4"/>
      <c r="G613" s="4"/>
    </row>
    <row r="614" spans="1:7">
      <c r="A614" s="5">
        <v>28000000</v>
      </c>
      <c r="B614" s="5">
        <v>71346930</v>
      </c>
      <c r="C614">
        <f>B614-A614</f>
        <v>43346930</v>
      </c>
      <c r="D614" s="5" t="s">
        <v>8258</v>
      </c>
      <c r="E614" s="3"/>
      <c r="F614" s="3"/>
      <c r="G614" s="3"/>
    </row>
    <row r="615" spans="1:7">
      <c r="A615" s="2">
        <v>20000000</v>
      </c>
      <c r="B615" s="2">
        <v>62933793</v>
      </c>
      <c r="C615">
        <f>B615-A615</f>
        <v>42933793</v>
      </c>
      <c r="D615" s="2" t="s">
        <v>13560</v>
      </c>
      <c r="E615" s="4"/>
      <c r="F615" s="4"/>
      <c r="G615" s="4"/>
    </row>
    <row r="616" spans="1:7">
      <c r="A616" s="5">
        <v>120000000</v>
      </c>
      <c r="B616" s="5">
        <v>162792677</v>
      </c>
      <c r="C616">
        <f>B616-A616</f>
        <v>42792677</v>
      </c>
      <c r="D616" s="5" t="s">
        <v>4836</v>
      </c>
      <c r="E616" s="3"/>
      <c r="F616" s="3"/>
      <c r="G616" s="3"/>
    </row>
    <row r="617" spans="1:7">
      <c r="A617" s="2">
        <v>12000000</v>
      </c>
      <c r="B617" s="2">
        <v>54724272</v>
      </c>
      <c r="C617">
        <f>B617-A617</f>
        <v>42724272</v>
      </c>
      <c r="D617" s="2" t="s">
        <v>8458</v>
      </c>
      <c r="E617" s="4"/>
      <c r="F617" s="4"/>
      <c r="G617" s="4"/>
    </row>
    <row r="618" spans="1:7">
      <c r="A618" s="2">
        <v>85000000</v>
      </c>
      <c r="B618" s="2">
        <v>127706877</v>
      </c>
      <c r="C618">
        <f>B618-A618</f>
        <v>42706877</v>
      </c>
      <c r="D618" s="2" t="s">
        <v>5413</v>
      </c>
      <c r="E618" s="3"/>
      <c r="F618" s="3"/>
      <c r="G618" s="3"/>
    </row>
    <row r="619" spans="1:7">
      <c r="A619" s="5">
        <v>75000000</v>
      </c>
      <c r="B619" s="5">
        <v>117698894</v>
      </c>
      <c r="C619">
        <f>B619-A619</f>
        <v>42698894</v>
      </c>
      <c r="D619" s="5" t="s">
        <v>4153</v>
      </c>
      <c r="E619" s="4"/>
      <c r="F619" s="4"/>
      <c r="G619" s="4"/>
    </row>
    <row r="620" spans="1:7">
      <c r="A620" s="2">
        <v>140000000</v>
      </c>
      <c r="B620" s="2">
        <v>182618434</v>
      </c>
      <c r="C620">
        <f>B620-A620</f>
        <v>42618434</v>
      </c>
      <c r="D620" s="2" t="s">
        <v>10101</v>
      </c>
      <c r="E620" s="3"/>
      <c r="F620" s="3"/>
      <c r="G620" s="3"/>
    </row>
    <row r="621" spans="1:7">
      <c r="A621" s="2">
        <v>27000000</v>
      </c>
      <c r="B621" s="2">
        <v>69586544</v>
      </c>
      <c r="C621">
        <f>B621-A621</f>
        <v>42586544</v>
      </c>
      <c r="D621" s="2" t="s">
        <v>12580</v>
      </c>
      <c r="E621" s="4"/>
      <c r="F621" s="4"/>
      <c r="G621" s="4"/>
    </row>
    <row r="622" spans="1:7">
      <c r="A622" s="5">
        <v>40000000</v>
      </c>
      <c r="B622" s="5">
        <v>82522790</v>
      </c>
      <c r="C622">
        <f>B622-A622</f>
        <v>42522790</v>
      </c>
      <c r="D622" s="5" t="s">
        <v>3228</v>
      </c>
      <c r="E622" s="3"/>
      <c r="F622" s="3"/>
      <c r="G622" s="3"/>
    </row>
    <row r="623" spans="1:7">
      <c r="A623" s="5">
        <v>4800000</v>
      </c>
      <c r="B623" s="5">
        <v>47277326</v>
      </c>
      <c r="C623">
        <f>B623-A623</f>
        <v>42477326</v>
      </c>
      <c r="D623" s="5" t="s">
        <v>13233</v>
      </c>
      <c r="E623" s="4"/>
      <c r="F623" s="4"/>
      <c r="G623" s="4"/>
    </row>
    <row r="624" spans="1:7">
      <c r="A624" s="2">
        <v>90000000</v>
      </c>
      <c r="B624" s="2">
        <v>132373442</v>
      </c>
      <c r="C624">
        <f>B624-A624</f>
        <v>42373442</v>
      </c>
      <c r="D624" s="2" t="s">
        <v>274</v>
      </c>
      <c r="E624" s="3"/>
      <c r="F624" s="3"/>
      <c r="G624" s="3"/>
    </row>
    <row r="625" spans="1:7">
      <c r="A625" s="2">
        <v>7000000</v>
      </c>
      <c r="B625" s="2">
        <v>49369900</v>
      </c>
      <c r="C625">
        <f>B625-A625</f>
        <v>42369900</v>
      </c>
      <c r="D625" s="2" t="s">
        <v>13918</v>
      </c>
      <c r="E625" s="4"/>
      <c r="F625" s="4"/>
      <c r="G625" s="4"/>
    </row>
    <row r="626" spans="1:7">
      <c r="A626" s="5">
        <v>3500000</v>
      </c>
      <c r="B626" s="5">
        <v>45857453</v>
      </c>
      <c r="C626">
        <f>B626-A626</f>
        <v>42357453</v>
      </c>
      <c r="D626" s="5" t="s">
        <v>5222</v>
      </c>
      <c r="E626" s="3"/>
      <c r="F626" s="3"/>
      <c r="G626" s="3"/>
    </row>
    <row r="627" spans="1:7">
      <c r="A627" s="5">
        <v>135000000</v>
      </c>
      <c r="B627" s="5">
        <v>177343675</v>
      </c>
      <c r="C627">
        <f>B627-A627</f>
        <v>42343675</v>
      </c>
      <c r="D627" s="5" t="s">
        <v>7987</v>
      </c>
      <c r="E627" s="4"/>
      <c r="F627" s="4"/>
      <c r="G627" s="4"/>
    </row>
    <row r="628" spans="1:7">
      <c r="A628" s="2">
        <v>135000000</v>
      </c>
      <c r="B628" s="2">
        <v>177343675</v>
      </c>
      <c r="C628">
        <f>B628-A628</f>
        <v>42343675</v>
      </c>
      <c r="D628" s="2" t="s">
        <v>7987</v>
      </c>
      <c r="E628" s="3"/>
      <c r="F628" s="3"/>
      <c r="G628" s="3"/>
    </row>
    <row r="629" spans="1:7">
      <c r="A629" s="5">
        <v>135000000</v>
      </c>
      <c r="B629" s="5">
        <v>177343675</v>
      </c>
      <c r="C629">
        <f>B629-A629</f>
        <v>42343675</v>
      </c>
      <c r="D629" s="5" t="s">
        <v>7987</v>
      </c>
      <c r="E629" s="4"/>
      <c r="F629" s="4"/>
      <c r="G629" s="4"/>
    </row>
    <row r="630" spans="1:7">
      <c r="A630" s="2">
        <v>28000000</v>
      </c>
      <c r="B630" s="2">
        <v>70235322</v>
      </c>
      <c r="C630">
        <f>B630-A630</f>
        <v>42235322</v>
      </c>
      <c r="D630" s="2" t="s">
        <v>1817</v>
      </c>
      <c r="E630" s="3"/>
      <c r="F630" s="3"/>
      <c r="G630" s="3"/>
    </row>
    <row r="631" spans="1:7">
      <c r="A631" s="2">
        <v>10000000</v>
      </c>
      <c r="B631" s="2">
        <v>52200504</v>
      </c>
      <c r="C631">
        <f>B631-A631</f>
        <v>42200504</v>
      </c>
      <c r="D631" s="2" t="s">
        <v>12213</v>
      </c>
      <c r="E631" s="4"/>
      <c r="F631" s="4"/>
      <c r="G631" s="4"/>
    </row>
    <row r="632" spans="1:7">
      <c r="A632" s="2">
        <v>18000000</v>
      </c>
      <c r="B632" s="2">
        <v>60057639</v>
      </c>
      <c r="C632">
        <f>B632-A632</f>
        <v>42057639</v>
      </c>
      <c r="D632" s="2" t="s">
        <v>5717</v>
      </c>
      <c r="E632" s="3"/>
      <c r="F632" s="3"/>
      <c r="G632" s="3"/>
    </row>
    <row r="633" spans="1:7">
      <c r="A633" s="2">
        <v>11000000</v>
      </c>
      <c r="B633" s="2">
        <v>52929168</v>
      </c>
      <c r="C633">
        <f>B633-A633</f>
        <v>41929168</v>
      </c>
      <c r="D633" s="2" t="s">
        <v>3423</v>
      </c>
      <c r="E633" s="4"/>
      <c r="F633" s="4"/>
      <c r="G633" s="4"/>
    </row>
    <row r="634" spans="1:7">
      <c r="A634" s="5">
        <v>30250000</v>
      </c>
      <c r="B634" s="5">
        <v>72077000</v>
      </c>
      <c r="C634">
        <f>B634-A634</f>
        <v>41827000</v>
      </c>
      <c r="D634" s="5" t="s">
        <v>6903</v>
      </c>
      <c r="E634" s="3"/>
      <c r="F634" s="3"/>
      <c r="G634" s="3"/>
    </row>
    <row r="635" spans="1:7">
      <c r="A635" s="5">
        <v>78000000</v>
      </c>
      <c r="B635" s="5">
        <v>119793567</v>
      </c>
      <c r="C635">
        <f>B635-A635</f>
        <v>41793567</v>
      </c>
      <c r="D635" s="5" t="s">
        <v>9458</v>
      </c>
      <c r="E635" s="4"/>
      <c r="F635" s="4"/>
      <c r="G635" s="4"/>
    </row>
    <row r="636" spans="1:7">
      <c r="A636" s="2">
        <v>40000000</v>
      </c>
      <c r="B636" s="2">
        <v>81593527</v>
      </c>
      <c r="C636">
        <f>B636-A636</f>
        <v>41593527</v>
      </c>
      <c r="D636" s="2" t="s">
        <v>4239</v>
      </c>
      <c r="E636" s="3"/>
      <c r="F636" s="3"/>
      <c r="G636" s="3"/>
    </row>
    <row r="637" spans="1:7">
      <c r="A637" s="2">
        <v>18000000</v>
      </c>
      <c r="B637" s="2">
        <v>59573085</v>
      </c>
      <c r="C637">
        <f>B637-A637</f>
        <v>41573085</v>
      </c>
      <c r="D637" s="2" t="s">
        <v>12151</v>
      </c>
      <c r="E637" s="4"/>
      <c r="F637" s="4"/>
      <c r="G637" s="4"/>
    </row>
    <row r="638" spans="1:7">
      <c r="A638" s="2">
        <v>25000000</v>
      </c>
      <c r="B638" s="2">
        <v>66489425</v>
      </c>
      <c r="C638">
        <f>B638-A638</f>
        <v>41489425</v>
      </c>
      <c r="D638" s="2" t="s">
        <v>9698</v>
      </c>
      <c r="E638" s="3"/>
      <c r="F638" s="3"/>
      <c r="G638" s="3"/>
    </row>
    <row r="639" spans="1:7">
      <c r="A639" s="5">
        <v>50000000</v>
      </c>
      <c r="B639" s="5">
        <v>91439400</v>
      </c>
      <c r="C639">
        <f>B639-A639</f>
        <v>41439400</v>
      </c>
      <c r="D639" s="5" t="s">
        <v>6175</v>
      </c>
      <c r="E639" s="4"/>
      <c r="F639" s="4"/>
      <c r="G639" s="4"/>
    </row>
    <row r="640" spans="1:7">
      <c r="A640" s="5">
        <v>40000000</v>
      </c>
      <c r="B640" s="5">
        <v>81292135</v>
      </c>
      <c r="C640">
        <f>B640-A640</f>
        <v>41292135</v>
      </c>
      <c r="D640" s="5" t="s">
        <v>4235</v>
      </c>
      <c r="E640" s="3"/>
      <c r="F640" s="3"/>
      <c r="G640" s="3"/>
    </row>
    <row r="641" spans="1:7">
      <c r="A641" s="5">
        <v>48000000</v>
      </c>
      <c r="B641" s="5">
        <v>89253340</v>
      </c>
      <c r="C641">
        <f>B641-A641</f>
        <v>41253340</v>
      </c>
      <c r="D641" s="5" t="s">
        <v>12494</v>
      </c>
      <c r="E641" s="4"/>
      <c r="F641" s="4"/>
      <c r="G641" s="4"/>
    </row>
    <row r="642" spans="1:7">
      <c r="A642" s="2">
        <v>24000000</v>
      </c>
      <c r="B642" s="2">
        <v>65182182</v>
      </c>
      <c r="C642">
        <f>B642-A642</f>
        <v>41182182</v>
      </c>
      <c r="D642" s="2" t="s">
        <v>13836</v>
      </c>
      <c r="E642" s="3"/>
      <c r="F642" s="3"/>
      <c r="G642" s="3"/>
    </row>
    <row r="643" spans="1:7">
      <c r="A643" s="2">
        <v>85000000</v>
      </c>
      <c r="B643" s="2">
        <v>126149655</v>
      </c>
      <c r="C643">
        <f>B643-A643</f>
        <v>41149655</v>
      </c>
      <c r="D643" s="2" t="s">
        <v>7343</v>
      </c>
      <c r="E643" s="4"/>
      <c r="F643" s="4"/>
      <c r="G643" s="4"/>
    </row>
    <row r="644" spans="1:7">
      <c r="A644" s="5">
        <v>30000000</v>
      </c>
      <c r="B644" s="5">
        <v>71038190</v>
      </c>
      <c r="C644">
        <f>B644-A644</f>
        <v>41038190</v>
      </c>
      <c r="D644" s="5" t="s">
        <v>16395</v>
      </c>
      <c r="E644" s="3"/>
      <c r="F644" s="3"/>
      <c r="G644" s="3"/>
    </row>
    <row r="645" spans="1:7">
      <c r="A645" s="2">
        <v>50000000</v>
      </c>
      <c r="B645" s="2">
        <v>91030827</v>
      </c>
      <c r="C645">
        <f>B645-A645</f>
        <v>41030827</v>
      </c>
      <c r="D645" s="2" t="s">
        <v>8156</v>
      </c>
      <c r="E645" s="4"/>
      <c r="F645" s="4"/>
      <c r="G645" s="4"/>
    </row>
    <row r="646" spans="1:7">
      <c r="A646" s="5">
        <v>9000000</v>
      </c>
      <c r="B646" s="5">
        <v>50000000</v>
      </c>
      <c r="C646">
        <f>B646-A646</f>
        <v>41000000</v>
      </c>
      <c r="D646" s="5" t="s">
        <v>1271</v>
      </c>
      <c r="E646" s="3"/>
      <c r="F646" s="3"/>
      <c r="G646" s="3"/>
    </row>
    <row r="647" spans="1:7">
      <c r="A647" s="2">
        <v>72000000</v>
      </c>
      <c r="B647" s="2">
        <v>112950721</v>
      </c>
      <c r="C647">
        <f>B647-A647</f>
        <v>40950721</v>
      </c>
      <c r="D647" s="2" t="s">
        <v>16164</v>
      </c>
      <c r="E647" s="4"/>
      <c r="F647" s="4"/>
      <c r="G647" s="4"/>
    </row>
    <row r="648" spans="1:7">
      <c r="A648" s="2">
        <v>10000000</v>
      </c>
      <c r="B648" s="2">
        <v>50752337</v>
      </c>
      <c r="C648">
        <f>B648-A648</f>
        <v>40752337</v>
      </c>
      <c r="D648" s="2" t="s">
        <v>10581</v>
      </c>
      <c r="E648" s="3"/>
      <c r="F648" s="3"/>
      <c r="G648" s="3"/>
    </row>
    <row r="649" spans="1:7">
      <c r="A649" s="5">
        <v>35000000</v>
      </c>
      <c r="B649" s="5">
        <v>75668868</v>
      </c>
      <c r="C649">
        <f>B649-A649</f>
        <v>40668868</v>
      </c>
      <c r="D649" s="5" t="s">
        <v>8929</v>
      </c>
      <c r="E649" s="4"/>
      <c r="F649" s="4"/>
      <c r="G649" s="4"/>
    </row>
    <row r="650" spans="1:7">
      <c r="A650" s="2">
        <v>4000000</v>
      </c>
      <c r="B650" s="2">
        <v>44566004</v>
      </c>
      <c r="C650">
        <f>B650-A650</f>
        <v>40566004</v>
      </c>
      <c r="D650" s="2" t="s">
        <v>2016</v>
      </c>
      <c r="E650" s="3"/>
      <c r="F650" s="3"/>
      <c r="G650" s="3"/>
    </row>
    <row r="651" spans="1:7">
      <c r="A651" s="5">
        <v>27500000</v>
      </c>
      <c r="B651" s="5">
        <v>67900000</v>
      </c>
      <c r="C651">
        <f>B651-A651</f>
        <v>40400000</v>
      </c>
      <c r="D651" s="5" t="s">
        <v>9005</v>
      </c>
      <c r="E651" s="4"/>
      <c r="F651" s="4"/>
      <c r="G651" s="4"/>
    </row>
    <row r="652" spans="1:7">
      <c r="A652" s="2">
        <v>35000000</v>
      </c>
      <c r="B652" s="2">
        <v>75367693</v>
      </c>
      <c r="C652">
        <f>B652-A652</f>
        <v>40367693</v>
      </c>
      <c r="D652" s="2" t="s">
        <v>15722</v>
      </c>
      <c r="E652" s="3"/>
      <c r="F652" s="3"/>
      <c r="G652" s="3"/>
    </row>
    <row r="653" spans="1:7">
      <c r="A653" s="2">
        <v>4500000</v>
      </c>
      <c r="B653" s="2">
        <v>44793200</v>
      </c>
      <c r="C653">
        <f>B653-A653</f>
        <v>40293200</v>
      </c>
      <c r="D653" s="2" t="s">
        <v>9294</v>
      </c>
      <c r="E653" s="4"/>
      <c r="F653" s="4"/>
      <c r="G653" s="4"/>
    </row>
    <row r="654" spans="1:7">
      <c r="A654" s="5">
        <v>35000000</v>
      </c>
      <c r="B654" s="5">
        <v>75274748</v>
      </c>
      <c r="C654">
        <f>B654-A654</f>
        <v>40274748</v>
      </c>
      <c r="D654" s="5" t="s">
        <v>4864</v>
      </c>
      <c r="E654" s="3"/>
      <c r="F654" s="3"/>
      <c r="G654" s="3"/>
    </row>
    <row r="655" spans="1:7">
      <c r="A655" s="2">
        <v>15000000</v>
      </c>
      <c r="B655" s="2">
        <v>55184721</v>
      </c>
      <c r="C655">
        <f>B655-A655</f>
        <v>40184721</v>
      </c>
      <c r="D655" s="2" t="s">
        <v>14289</v>
      </c>
      <c r="E655" s="4"/>
      <c r="F655" s="4"/>
      <c r="G655" s="4"/>
    </row>
    <row r="656" spans="1:7">
      <c r="A656" s="5">
        <v>80000000</v>
      </c>
      <c r="B656" s="5">
        <v>120136047</v>
      </c>
      <c r="C656">
        <f>B656-A656</f>
        <v>40136047</v>
      </c>
      <c r="D656" s="5" t="s">
        <v>14066</v>
      </c>
      <c r="E656" s="3"/>
      <c r="F656" s="3"/>
      <c r="G656" s="3"/>
    </row>
    <row r="657" spans="1:7">
      <c r="A657" s="2">
        <v>30000000</v>
      </c>
      <c r="B657" s="2">
        <v>70098138</v>
      </c>
      <c r="C657">
        <f>B657-A657</f>
        <v>40098138</v>
      </c>
      <c r="D657" s="2" t="s">
        <v>832</v>
      </c>
      <c r="E657" s="4"/>
      <c r="F657" s="4"/>
      <c r="G657" s="4"/>
    </row>
    <row r="658" spans="1:7">
      <c r="A658" s="2">
        <v>20000000</v>
      </c>
      <c r="B658" s="2">
        <v>60072596</v>
      </c>
      <c r="C658">
        <f>B658-A658</f>
        <v>40072596</v>
      </c>
      <c r="D658" s="2" t="s">
        <v>16404</v>
      </c>
      <c r="E658" s="3"/>
      <c r="F658" s="3"/>
      <c r="G658" s="3"/>
    </row>
    <row r="659" spans="1:7">
      <c r="A659" s="2">
        <v>17000000</v>
      </c>
      <c r="B659" s="2">
        <v>56816662</v>
      </c>
      <c r="C659">
        <f>B659-A659</f>
        <v>39816662</v>
      </c>
      <c r="D659" s="2" t="s">
        <v>2260</v>
      </c>
      <c r="E659" s="4"/>
      <c r="F659" s="4"/>
      <c r="G659" s="4"/>
    </row>
    <row r="660" spans="1:7">
      <c r="A660" s="5">
        <v>105000000</v>
      </c>
      <c r="B660" s="5">
        <v>144812796</v>
      </c>
      <c r="C660">
        <f>B660-A660</f>
        <v>39812796</v>
      </c>
      <c r="D660" s="5" t="s">
        <v>4057</v>
      </c>
      <c r="E660" s="3"/>
      <c r="F660" s="3"/>
      <c r="G660" s="3"/>
    </row>
    <row r="661" spans="1:7">
      <c r="A661" s="2">
        <v>105000000</v>
      </c>
      <c r="B661" s="2">
        <v>144812796</v>
      </c>
      <c r="C661">
        <f>B661-A661</f>
        <v>39812796</v>
      </c>
      <c r="D661" s="2" t="s">
        <v>4057</v>
      </c>
      <c r="E661" s="4"/>
      <c r="F661" s="4"/>
      <c r="G661" s="4"/>
    </row>
    <row r="662" spans="1:7">
      <c r="A662" s="2">
        <v>26000000</v>
      </c>
      <c r="B662" s="2">
        <v>65703412</v>
      </c>
      <c r="C662">
        <f>B662-A662</f>
        <v>39703412</v>
      </c>
      <c r="D662" s="2" t="s">
        <v>6306</v>
      </c>
      <c r="E662" s="3"/>
      <c r="F662" s="3"/>
      <c r="G662" s="3"/>
    </row>
    <row r="663" spans="1:7">
      <c r="A663" s="5">
        <v>19000000</v>
      </c>
      <c r="B663" s="5">
        <v>58571513</v>
      </c>
      <c r="C663">
        <f>B663-A663</f>
        <v>39571513</v>
      </c>
      <c r="D663" s="5" t="s">
        <v>7626</v>
      </c>
      <c r="E663" s="4"/>
      <c r="F663" s="4"/>
      <c r="G663" s="4"/>
    </row>
    <row r="664" spans="1:7">
      <c r="A664" s="5">
        <v>51000000</v>
      </c>
      <c r="B664" s="5">
        <v>90567722</v>
      </c>
      <c r="C664">
        <f>B664-A664</f>
        <v>39567722</v>
      </c>
      <c r="D664" s="5" t="s">
        <v>9520</v>
      </c>
      <c r="E664" s="3"/>
      <c r="F664" s="3"/>
      <c r="G664" s="3"/>
    </row>
    <row r="665" spans="1:7">
      <c r="A665" s="2">
        <v>11000000</v>
      </c>
      <c r="B665" s="2">
        <v>50461335</v>
      </c>
      <c r="C665">
        <f>B665-A665</f>
        <v>39461335</v>
      </c>
      <c r="D665" s="2" t="s">
        <v>7713</v>
      </c>
      <c r="E665" s="4"/>
      <c r="F665" s="4"/>
      <c r="G665" s="4"/>
    </row>
    <row r="666" spans="1:7">
      <c r="A666" s="2">
        <v>5000000</v>
      </c>
      <c r="B666" s="2">
        <v>44456509</v>
      </c>
      <c r="C666">
        <f>B666-A666</f>
        <v>39456509</v>
      </c>
      <c r="D666" s="2" t="s">
        <v>3027</v>
      </c>
      <c r="E666" s="3"/>
      <c r="F666" s="3"/>
      <c r="G666" s="3"/>
    </row>
    <row r="667" spans="1:7">
      <c r="A667" s="2">
        <v>13200000</v>
      </c>
      <c r="B667" s="2">
        <v>52543632</v>
      </c>
      <c r="C667">
        <f>B667-A667</f>
        <v>39343632</v>
      </c>
      <c r="D667" s="2" t="s">
        <v>14304</v>
      </c>
      <c r="E667" s="4"/>
      <c r="F667" s="4"/>
      <c r="G667" s="4"/>
    </row>
    <row r="668" spans="1:7">
      <c r="A668" s="2">
        <v>28000000</v>
      </c>
      <c r="B668" s="2">
        <v>67266300</v>
      </c>
      <c r="C668">
        <f>B668-A668</f>
        <v>39266300</v>
      </c>
      <c r="D668" s="2" t="s">
        <v>6935</v>
      </c>
      <c r="E668" s="3"/>
      <c r="F668" s="3"/>
      <c r="G668" s="3"/>
    </row>
    <row r="669" spans="1:7">
      <c r="A669" s="2">
        <v>1800000</v>
      </c>
      <c r="B669" s="2">
        <v>40990055</v>
      </c>
      <c r="C669">
        <f>B669-A669</f>
        <v>39190055</v>
      </c>
      <c r="D669" s="2" t="s">
        <v>14372</v>
      </c>
      <c r="E669" s="4"/>
      <c r="F669" s="4"/>
      <c r="G669" s="4"/>
    </row>
    <row r="670" spans="1:7">
      <c r="A670" s="5">
        <v>19000000</v>
      </c>
      <c r="B670" s="5">
        <v>58156435</v>
      </c>
      <c r="C670">
        <f>B670-A670</f>
        <v>39156435</v>
      </c>
      <c r="D670" s="5" t="s">
        <v>13011</v>
      </c>
      <c r="E670" s="3"/>
      <c r="F670" s="3"/>
      <c r="G670" s="3"/>
    </row>
    <row r="671" spans="1:7">
      <c r="A671" s="2">
        <v>500000</v>
      </c>
      <c r="B671" s="2">
        <v>39552600</v>
      </c>
      <c r="C671">
        <f>B671-A671</f>
        <v>39052600</v>
      </c>
      <c r="D671" s="2" t="s">
        <v>12351</v>
      </c>
      <c r="E671" s="4"/>
      <c r="F671" s="4"/>
      <c r="G671" s="4"/>
    </row>
    <row r="672" spans="1:7">
      <c r="A672" s="5">
        <v>28000000</v>
      </c>
      <c r="B672" s="5">
        <v>66950483</v>
      </c>
      <c r="C672">
        <f>B672-A672</f>
        <v>38950483</v>
      </c>
      <c r="D672" s="5" t="s">
        <v>11492</v>
      </c>
      <c r="E672" s="3"/>
      <c r="F672" s="3"/>
      <c r="G672" s="3"/>
    </row>
    <row r="673" spans="1:7">
      <c r="A673" s="5">
        <v>13000000</v>
      </c>
      <c r="B673" s="5">
        <v>51872378</v>
      </c>
      <c r="C673">
        <f>B673-A673</f>
        <v>38872378</v>
      </c>
      <c r="D673" s="5" t="s">
        <v>8443</v>
      </c>
      <c r="E673" s="4"/>
      <c r="F673" s="4"/>
      <c r="G673" s="4"/>
    </row>
    <row r="674" spans="1:7">
      <c r="A674" s="2">
        <v>55000000</v>
      </c>
      <c r="B674" s="2">
        <v>93815117</v>
      </c>
      <c r="C674">
        <f>B674-A674</f>
        <v>38815117</v>
      </c>
      <c r="D674" s="2" t="s">
        <v>15502</v>
      </c>
      <c r="E674" s="3"/>
      <c r="F674" s="3"/>
      <c r="G674" s="3"/>
    </row>
    <row r="675" spans="1:7">
      <c r="A675" s="5">
        <v>11000000</v>
      </c>
      <c r="B675" s="5">
        <v>49797148</v>
      </c>
      <c r="C675">
        <f>B675-A675</f>
        <v>38797148</v>
      </c>
      <c r="D675" s="5" t="s">
        <v>5094</v>
      </c>
      <c r="E675" s="4"/>
      <c r="F675" s="4"/>
      <c r="G675" s="4"/>
    </row>
    <row r="676" spans="1:7">
      <c r="A676" s="2">
        <v>5000000</v>
      </c>
      <c r="B676" s="2">
        <v>43771291</v>
      </c>
      <c r="C676">
        <f>B676-A676</f>
        <v>38771291</v>
      </c>
      <c r="D676" s="2" t="s">
        <v>5816</v>
      </c>
      <c r="E676" s="3"/>
      <c r="F676" s="3"/>
      <c r="G676" s="3"/>
    </row>
    <row r="677" spans="1:7">
      <c r="A677" s="2">
        <v>5000000</v>
      </c>
      <c r="B677" s="2">
        <v>43771291</v>
      </c>
      <c r="C677">
        <f>B677-A677</f>
        <v>38771291</v>
      </c>
      <c r="D677" s="2" t="s">
        <v>5816</v>
      </c>
      <c r="E677" s="4"/>
      <c r="F677" s="4"/>
      <c r="G677" s="4"/>
    </row>
    <row r="678" spans="1:7">
      <c r="A678" s="5">
        <v>190000000</v>
      </c>
      <c r="B678" s="5">
        <v>228756232</v>
      </c>
      <c r="C678">
        <f>B678-A678</f>
        <v>38756232</v>
      </c>
      <c r="D678" s="5" t="s">
        <v>1666</v>
      </c>
      <c r="E678" s="3"/>
      <c r="F678" s="3"/>
      <c r="G678" s="3"/>
    </row>
    <row r="679" spans="1:7">
      <c r="A679" s="2">
        <v>13000000</v>
      </c>
      <c r="B679" s="2">
        <v>51697449</v>
      </c>
      <c r="C679">
        <f>B679-A679</f>
        <v>38697449</v>
      </c>
      <c r="D679" s="2" t="s">
        <v>16599</v>
      </c>
      <c r="E679" s="4"/>
      <c r="F679" s="4"/>
      <c r="G679" s="4"/>
    </row>
    <row r="680" spans="1:7">
      <c r="A680" s="5">
        <v>50000000</v>
      </c>
      <c r="B680" s="5">
        <v>88658172</v>
      </c>
      <c r="C680">
        <f>B680-A680</f>
        <v>38658172</v>
      </c>
      <c r="D680" s="5" t="s">
        <v>14131</v>
      </c>
      <c r="E680" s="3"/>
      <c r="F680" s="3"/>
      <c r="G680" s="3"/>
    </row>
    <row r="681" spans="1:7">
      <c r="A681" s="2">
        <v>170000000</v>
      </c>
      <c r="B681" s="2">
        <v>208543795</v>
      </c>
      <c r="C681">
        <f>B681-A681</f>
        <v>38543795</v>
      </c>
      <c r="D681" s="2" t="s">
        <v>2596</v>
      </c>
      <c r="E681" s="4"/>
      <c r="F681" s="4"/>
      <c r="G681" s="4"/>
    </row>
    <row r="682" spans="1:7">
      <c r="A682" s="2">
        <v>13800000</v>
      </c>
      <c r="B682" s="2">
        <v>52293982</v>
      </c>
      <c r="C682">
        <f>B682-A682</f>
        <v>38493982</v>
      </c>
      <c r="D682" s="2" t="s">
        <v>6471</v>
      </c>
      <c r="E682" s="3"/>
      <c r="F682" s="3"/>
      <c r="G682" s="3"/>
    </row>
    <row r="683" spans="1:7">
      <c r="A683" s="2">
        <v>53000000</v>
      </c>
      <c r="B683" s="2">
        <v>91400000</v>
      </c>
      <c r="C683">
        <f>B683-A683</f>
        <v>38400000</v>
      </c>
      <c r="D683" s="2" t="s">
        <v>4185</v>
      </c>
      <c r="E683" s="4"/>
      <c r="F683" s="4"/>
      <c r="G683" s="4"/>
    </row>
    <row r="684" spans="1:7">
      <c r="A684" s="2">
        <v>45000000</v>
      </c>
      <c r="B684" s="2">
        <v>83287363</v>
      </c>
      <c r="C684">
        <f>B684-A684</f>
        <v>38287363</v>
      </c>
      <c r="D684" s="2" t="s">
        <v>6820</v>
      </c>
      <c r="E684" s="3"/>
      <c r="F684" s="3"/>
      <c r="G684" s="3"/>
    </row>
    <row r="685" spans="1:7">
      <c r="A685" s="5">
        <v>125000000</v>
      </c>
      <c r="B685" s="5">
        <v>163192114</v>
      </c>
      <c r="C685">
        <f>B685-A685</f>
        <v>38192114</v>
      </c>
      <c r="D685" s="5" t="s">
        <v>13327</v>
      </c>
      <c r="E685" s="4"/>
      <c r="F685" s="4"/>
      <c r="G685" s="4"/>
    </row>
    <row r="686" spans="1:7">
      <c r="A686" s="2">
        <v>125000000</v>
      </c>
      <c r="B686" s="2">
        <v>163192114</v>
      </c>
      <c r="C686">
        <f>B686-A686</f>
        <v>38192114</v>
      </c>
      <c r="D686" s="2" t="s">
        <v>13327</v>
      </c>
      <c r="E686" s="3"/>
      <c r="F686" s="3"/>
      <c r="G686" s="3"/>
    </row>
    <row r="687" spans="1:7">
      <c r="A687" s="5">
        <v>18000000</v>
      </c>
      <c r="B687" s="5">
        <v>56127162</v>
      </c>
      <c r="C687">
        <f>B687-A687</f>
        <v>38127162</v>
      </c>
      <c r="D687" s="5" t="s">
        <v>14884</v>
      </c>
      <c r="E687" s="4"/>
      <c r="F687" s="4"/>
      <c r="G687" s="4"/>
    </row>
    <row r="688" spans="1:7">
      <c r="A688" s="5">
        <v>35000000</v>
      </c>
      <c r="B688" s="5">
        <v>73023275</v>
      </c>
      <c r="C688">
        <f>B688-A688</f>
        <v>38023275</v>
      </c>
      <c r="D688" s="5" t="s">
        <v>14743</v>
      </c>
      <c r="E688" s="3"/>
      <c r="F688" s="3"/>
      <c r="G688" s="3"/>
    </row>
    <row r="689" spans="1:7">
      <c r="A689" s="2">
        <v>16000000</v>
      </c>
      <c r="B689" s="2">
        <v>54000000</v>
      </c>
      <c r="C689">
        <f>B689-A689</f>
        <v>38000000</v>
      </c>
      <c r="D689" s="2" t="s">
        <v>1914</v>
      </c>
      <c r="E689" s="4"/>
      <c r="F689" s="4"/>
      <c r="G689" s="4"/>
    </row>
    <row r="690" spans="1:7">
      <c r="A690" s="5">
        <v>20000000</v>
      </c>
      <c r="B690" s="5">
        <v>57744720</v>
      </c>
      <c r="C690">
        <f>B690-A690</f>
        <v>37744720</v>
      </c>
      <c r="D690" s="5" t="s">
        <v>11470</v>
      </c>
      <c r="E690" s="3"/>
      <c r="F690" s="3"/>
      <c r="G690" s="3"/>
    </row>
    <row r="691" spans="1:7">
      <c r="A691" s="2">
        <v>22000000</v>
      </c>
      <c r="B691" s="2">
        <v>59696176</v>
      </c>
      <c r="C691">
        <f>B691-A691</f>
        <v>37696176</v>
      </c>
      <c r="D691" s="2" t="s">
        <v>14238</v>
      </c>
      <c r="E691" s="4"/>
      <c r="F691" s="4"/>
      <c r="G691" s="4"/>
    </row>
    <row r="692" spans="1:7">
      <c r="A692" s="5">
        <v>6000000</v>
      </c>
      <c r="B692" s="5">
        <v>43650000</v>
      </c>
      <c r="C692">
        <f>B692-A692</f>
        <v>37650000</v>
      </c>
      <c r="D692" s="5" t="s">
        <v>3006</v>
      </c>
      <c r="E692" s="3"/>
      <c r="F692" s="3"/>
      <c r="G692" s="3"/>
    </row>
    <row r="693" spans="1:7">
      <c r="A693" s="5">
        <v>2500000</v>
      </c>
      <c r="B693" s="5">
        <v>40041683</v>
      </c>
      <c r="C693">
        <f>B693-A693</f>
        <v>37541683</v>
      </c>
      <c r="D693" s="5" t="s">
        <v>15677</v>
      </c>
      <c r="E693" s="4"/>
      <c r="F693" s="4"/>
      <c r="G693" s="4"/>
    </row>
    <row r="694" spans="1:7">
      <c r="A694" s="2">
        <v>10000000</v>
      </c>
      <c r="B694" s="2">
        <v>47536959</v>
      </c>
      <c r="C694">
        <f>B694-A694</f>
        <v>37536959</v>
      </c>
      <c r="D694" s="2" t="s">
        <v>4260</v>
      </c>
      <c r="E694" s="3"/>
      <c r="F694" s="3"/>
      <c r="G694" s="3"/>
    </row>
    <row r="695" spans="1:7">
      <c r="A695" s="5">
        <v>10000000</v>
      </c>
      <c r="B695" s="5">
        <v>47536959</v>
      </c>
      <c r="C695">
        <f>B695-A695</f>
        <v>37536959</v>
      </c>
      <c r="D695" s="5" t="s">
        <v>4260</v>
      </c>
      <c r="E695" s="4"/>
      <c r="F695" s="4"/>
      <c r="G695" s="4"/>
    </row>
    <row r="696" spans="1:7">
      <c r="A696" s="5">
        <v>5000000</v>
      </c>
      <c r="B696" s="5">
        <v>42365600</v>
      </c>
      <c r="C696">
        <f>B696-A696</f>
        <v>37365600</v>
      </c>
      <c r="D696" s="5" t="s">
        <v>6434</v>
      </c>
      <c r="E696" s="3"/>
      <c r="F696" s="3"/>
      <c r="G696" s="3"/>
    </row>
    <row r="697" spans="1:7">
      <c r="A697" s="2">
        <v>17000000</v>
      </c>
      <c r="B697" s="2">
        <v>54322273</v>
      </c>
      <c r="C697">
        <f>B697-A697</f>
        <v>37322273</v>
      </c>
      <c r="D697" s="2" t="s">
        <v>10513</v>
      </c>
      <c r="E697" s="4"/>
      <c r="F697" s="4"/>
      <c r="G697" s="4"/>
    </row>
    <row r="698" spans="1:7">
      <c r="A698" s="2">
        <v>17000000</v>
      </c>
      <c r="B698" s="2">
        <v>54257433</v>
      </c>
      <c r="C698">
        <f>B698-A698</f>
        <v>37257433</v>
      </c>
      <c r="D698" s="2" t="s">
        <v>7690</v>
      </c>
      <c r="E698" s="3"/>
      <c r="F698" s="3"/>
      <c r="G698" s="3"/>
    </row>
    <row r="699" spans="1:7">
      <c r="A699" s="2">
        <v>30000000</v>
      </c>
      <c r="B699" s="2">
        <v>67253092</v>
      </c>
      <c r="C699">
        <f>B699-A699</f>
        <v>37253092</v>
      </c>
      <c r="D699" s="2" t="s">
        <v>4832</v>
      </c>
      <c r="E699" s="4"/>
      <c r="F699" s="4"/>
      <c r="G699" s="4"/>
    </row>
    <row r="700" spans="1:7">
      <c r="A700" s="2">
        <v>17000000</v>
      </c>
      <c r="B700" s="2">
        <v>54239856</v>
      </c>
      <c r="C700">
        <f>B700-A700</f>
        <v>37239856</v>
      </c>
      <c r="D700" s="2" t="s">
        <v>9771</v>
      </c>
      <c r="E700" s="3"/>
      <c r="F700" s="3"/>
      <c r="G700" s="3"/>
    </row>
    <row r="701" spans="1:7">
      <c r="A701" s="5">
        <v>8000000</v>
      </c>
      <c r="B701" s="5">
        <v>45063889</v>
      </c>
      <c r="C701">
        <f>B701-A701</f>
        <v>37063889</v>
      </c>
      <c r="D701" s="5" t="s">
        <v>2961</v>
      </c>
      <c r="E701" s="4"/>
      <c r="F701" s="4"/>
      <c r="G701" s="4"/>
    </row>
    <row r="702" spans="1:7">
      <c r="A702" s="5">
        <v>9400000</v>
      </c>
      <c r="B702" s="5">
        <v>46300000</v>
      </c>
      <c r="C702">
        <f>B702-A702</f>
        <v>36900000</v>
      </c>
      <c r="D702" s="5" t="s">
        <v>2949</v>
      </c>
      <c r="E702" s="3"/>
      <c r="F702" s="3"/>
      <c r="G702" s="3"/>
    </row>
    <row r="703" spans="1:7">
      <c r="A703" s="2">
        <v>16000000</v>
      </c>
      <c r="B703" s="2">
        <v>52885587</v>
      </c>
      <c r="C703">
        <f>B703-A703</f>
        <v>36885587</v>
      </c>
      <c r="D703" s="2" t="s">
        <v>10504</v>
      </c>
      <c r="E703" s="4"/>
      <c r="F703" s="4"/>
      <c r="G703" s="4"/>
    </row>
    <row r="704" spans="1:7">
      <c r="A704" s="5">
        <v>17000000</v>
      </c>
      <c r="B704" s="5">
        <v>53868030</v>
      </c>
      <c r="C704">
        <f>B704-A704</f>
        <v>36868030</v>
      </c>
      <c r="D704" s="5" t="s">
        <v>6376</v>
      </c>
      <c r="E704" s="3"/>
      <c r="F704" s="3"/>
      <c r="G704" s="3"/>
    </row>
    <row r="705" spans="1:7">
      <c r="A705" s="2">
        <v>20000000</v>
      </c>
      <c r="B705" s="2">
        <v>56667870</v>
      </c>
      <c r="C705">
        <f>B705-A705</f>
        <v>36667870</v>
      </c>
      <c r="D705" s="2" t="s">
        <v>889</v>
      </c>
      <c r="E705" s="4"/>
      <c r="F705" s="4"/>
      <c r="G705" s="4"/>
    </row>
    <row r="706" spans="1:7">
      <c r="A706" s="5">
        <v>80000000</v>
      </c>
      <c r="B706" s="5">
        <v>116643346</v>
      </c>
      <c r="C706">
        <f>B706-A706</f>
        <v>36643346</v>
      </c>
      <c r="D706" s="5" t="s">
        <v>12435</v>
      </c>
      <c r="E706" s="3"/>
      <c r="F706" s="3"/>
      <c r="G706" s="3"/>
    </row>
    <row r="707" spans="1:7">
      <c r="A707" s="5">
        <v>140000000</v>
      </c>
      <c r="B707" s="5">
        <v>176636816</v>
      </c>
      <c r="C707">
        <f>B707-A707</f>
        <v>36636816</v>
      </c>
      <c r="D707" s="5" t="s">
        <v>6729</v>
      </c>
      <c r="E707" s="4"/>
      <c r="F707" s="4"/>
      <c r="G707" s="4"/>
    </row>
    <row r="708" spans="1:7">
      <c r="A708" s="5">
        <v>30000000</v>
      </c>
      <c r="B708" s="5">
        <v>66600000</v>
      </c>
      <c r="C708">
        <f>B708-A708</f>
        <v>36600000</v>
      </c>
      <c r="D708" s="5" t="s">
        <v>7509</v>
      </c>
      <c r="E708" s="3"/>
      <c r="F708" s="3"/>
      <c r="G708" s="3"/>
    </row>
    <row r="709" spans="1:7">
      <c r="A709" s="5">
        <v>7200000</v>
      </c>
      <c r="B709" s="5">
        <v>43800000</v>
      </c>
      <c r="C709">
        <f>B709-A709</f>
        <v>36600000</v>
      </c>
      <c r="D709" s="5" t="s">
        <v>8539</v>
      </c>
      <c r="E709" s="4"/>
      <c r="F709" s="4"/>
      <c r="G709" s="4"/>
    </row>
    <row r="710" spans="1:7">
      <c r="A710" s="5">
        <v>30000000</v>
      </c>
      <c r="B710" s="5">
        <v>66528842</v>
      </c>
      <c r="C710">
        <f>B710-A710</f>
        <v>36528842</v>
      </c>
      <c r="D710" s="5" t="s">
        <v>3256</v>
      </c>
      <c r="E710" s="3"/>
      <c r="F710" s="3"/>
      <c r="G710" s="3"/>
    </row>
    <row r="711" spans="1:7">
      <c r="A711" s="5">
        <v>15000000</v>
      </c>
      <c r="B711" s="5">
        <v>51527787</v>
      </c>
      <c r="C711">
        <f>B711-A711</f>
        <v>36527787</v>
      </c>
      <c r="D711" s="5" t="s">
        <v>14628</v>
      </c>
      <c r="E711" s="4"/>
      <c r="F711" s="4"/>
      <c r="G711" s="4"/>
    </row>
    <row r="712" spans="1:7">
      <c r="A712" s="2">
        <v>30000000</v>
      </c>
      <c r="B712" s="2">
        <v>66468315</v>
      </c>
      <c r="C712">
        <f>B712-A712</f>
        <v>36468315</v>
      </c>
      <c r="D712" s="2" t="s">
        <v>3721</v>
      </c>
      <c r="E712" s="3"/>
      <c r="F712" s="3"/>
      <c r="G712" s="3"/>
    </row>
    <row r="713" spans="1:7">
      <c r="A713" s="5">
        <v>20000000</v>
      </c>
      <c r="B713" s="5">
        <v>56398162</v>
      </c>
      <c r="C713">
        <f>B713-A713</f>
        <v>36398162</v>
      </c>
      <c r="D713" s="5" t="s">
        <v>13848</v>
      </c>
      <c r="E713" s="4"/>
      <c r="F713" s="4"/>
      <c r="G713" s="4"/>
    </row>
    <row r="714" spans="1:7">
      <c r="A714" s="2">
        <v>10000000</v>
      </c>
      <c r="B714" s="2">
        <v>46377022</v>
      </c>
      <c r="C714">
        <f>B714-A714</f>
        <v>36377022</v>
      </c>
      <c r="D714" s="2" t="s">
        <v>4496</v>
      </c>
      <c r="E714" s="3"/>
      <c r="F714" s="3"/>
      <c r="G714" s="3"/>
    </row>
    <row r="715" spans="1:7">
      <c r="A715" s="2">
        <v>28000000</v>
      </c>
      <c r="B715" s="2">
        <v>64371181</v>
      </c>
      <c r="C715">
        <f>B715-A715</f>
        <v>36371181</v>
      </c>
      <c r="D715" s="2" t="s">
        <v>3280</v>
      </c>
      <c r="E715" s="4"/>
      <c r="F715" s="4"/>
      <c r="G715" s="4"/>
    </row>
    <row r="716" spans="1:7">
      <c r="A716" s="2">
        <v>20000000</v>
      </c>
      <c r="B716" s="2">
        <v>56362352</v>
      </c>
      <c r="C716">
        <f>B716-A716</f>
        <v>36362352</v>
      </c>
      <c r="D716" s="2" t="s">
        <v>1502</v>
      </c>
      <c r="E716" s="3"/>
      <c r="F716" s="3"/>
      <c r="G716" s="3"/>
    </row>
    <row r="717" spans="1:7">
      <c r="A717" s="2">
        <v>170000000</v>
      </c>
      <c r="B717" s="2">
        <v>206360018</v>
      </c>
      <c r="C717">
        <f>B717-A717</f>
        <v>36360018</v>
      </c>
      <c r="D717" s="2" t="s">
        <v>5370</v>
      </c>
      <c r="E717" s="4"/>
      <c r="F717" s="4"/>
      <c r="G717" s="4"/>
    </row>
    <row r="718" spans="1:7">
      <c r="A718" s="5">
        <v>22000000</v>
      </c>
      <c r="B718" s="5">
        <v>58328680</v>
      </c>
      <c r="C718">
        <f>B718-A718</f>
        <v>36328680</v>
      </c>
      <c r="D718" s="5" t="s">
        <v>3284</v>
      </c>
      <c r="E718" s="3"/>
      <c r="F718" s="3"/>
      <c r="G718" s="3"/>
    </row>
    <row r="719" spans="1:7">
      <c r="A719" s="2">
        <v>30000000</v>
      </c>
      <c r="B719" s="2">
        <v>66207920</v>
      </c>
      <c r="C719">
        <f>B719-A719</f>
        <v>36207920</v>
      </c>
      <c r="D719" s="2" t="s">
        <v>1104</v>
      </c>
      <c r="E719" s="4"/>
      <c r="F719" s="4"/>
      <c r="G719" s="4"/>
    </row>
    <row r="720" spans="1:7">
      <c r="A720" s="2">
        <v>20000000</v>
      </c>
      <c r="B720" s="2">
        <v>56154094</v>
      </c>
      <c r="C720">
        <f>B720-A720</f>
        <v>36154094</v>
      </c>
      <c r="D720" s="2" t="s">
        <v>2833</v>
      </c>
      <c r="E720" s="3"/>
      <c r="F720" s="3"/>
      <c r="G720" s="3"/>
    </row>
    <row r="721" spans="1:7">
      <c r="A721" s="2">
        <v>12500000</v>
      </c>
      <c r="B721" s="2">
        <v>48637684</v>
      </c>
      <c r="C721">
        <f>B721-A721</f>
        <v>36137684</v>
      </c>
      <c r="D721" s="2" t="s">
        <v>12175</v>
      </c>
      <c r="E721" s="4"/>
      <c r="F721" s="4"/>
      <c r="G721" s="4"/>
    </row>
    <row r="722" spans="1:7">
      <c r="A722" s="2">
        <v>13000000</v>
      </c>
      <c r="B722" s="2">
        <v>49121934</v>
      </c>
      <c r="C722">
        <f>B722-A722</f>
        <v>36121934</v>
      </c>
      <c r="D722" s="2" t="s">
        <v>12183</v>
      </c>
      <c r="E722" s="3"/>
      <c r="F722" s="3"/>
      <c r="G722" s="3"/>
    </row>
    <row r="723" spans="1:7">
      <c r="A723" s="5">
        <v>7500000</v>
      </c>
      <c r="B723" s="5">
        <v>43490057</v>
      </c>
      <c r="C723">
        <f>B723-A723</f>
        <v>35990057</v>
      </c>
      <c r="D723" s="5" t="s">
        <v>7152</v>
      </c>
      <c r="E723" s="4"/>
      <c r="F723" s="4"/>
      <c r="G723" s="4"/>
    </row>
    <row r="724" spans="1:7">
      <c r="A724" s="2">
        <v>35000000</v>
      </c>
      <c r="B724" s="2">
        <v>70960517</v>
      </c>
      <c r="C724">
        <f>B724-A724</f>
        <v>35960517</v>
      </c>
      <c r="D724" s="2" t="s">
        <v>3317</v>
      </c>
      <c r="E724" s="3"/>
      <c r="F724" s="3"/>
      <c r="G724" s="3"/>
    </row>
    <row r="725" spans="1:7">
      <c r="A725" s="2">
        <v>28000000</v>
      </c>
      <c r="B725" s="2">
        <v>63910583</v>
      </c>
      <c r="C725">
        <f>B725-A725</f>
        <v>35910583</v>
      </c>
      <c r="D725" s="2" t="s">
        <v>8992</v>
      </c>
      <c r="E725" s="4"/>
      <c r="F725" s="4"/>
      <c r="G725" s="4"/>
    </row>
    <row r="726" spans="1:7">
      <c r="A726" s="2">
        <v>12500000</v>
      </c>
      <c r="B726" s="2">
        <v>48092846</v>
      </c>
      <c r="C726">
        <f>B726-A726</f>
        <v>35592846</v>
      </c>
      <c r="D726" s="2" t="s">
        <v>4469</v>
      </c>
      <c r="E726" s="3"/>
      <c r="F726" s="3"/>
      <c r="G726" s="3"/>
    </row>
    <row r="727" spans="1:7">
      <c r="A727" s="5">
        <v>26000000</v>
      </c>
      <c r="B727" s="5">
        <v>61490000</v>
      </c>
      <c r="C727">
        <f>B727-A727</f>
        <v>35490000</v>
      </c>
      <c r="D727" s="5" t="s">
        <v>9012</v>
      </c>
      <c r="E727" s="4"/>
      <c r="F727" s="4"/>
      <c r="G727" s="4"/>
    </row>
    <row r="728" spans="1:7">
      <c r="A728" s="5">
        <v>65000000</v>
      </c>
      <c r="B728" s="5">
        <v>100468793</v>
      </c>
      <c r="C728">
        <f>B728-A728</f>
        <v>35468793</v>
      </c>
      <c r="D728" s="5" t="s">
        <v>6792</v>
      </c>
      <c r="E728" s="3"/>
      <c r="F728" s="3"/>
      <c r="G728" s="3"/>
    </row>
    <row r="729" spans="1:7">
      <c r="A729" s="5">
        <v>65000000</v>
      </c>
      <c r="B729" s="5">
        <v>100448498</v>
      </c>
      <c r="C729">
        <f>B729-A729</f>
        <v>35448498</v>
      </c>
      <c r="D729" s="5" t="s">
        <v>8811</v>
      </c>
      <c r="E729" s="4"/>
      <c r="F729" s="4"/>
      <c r="G729" s="4"/>
    </row>
    <row r="730" spans="1:7">
      <c r="A730" s="5">
        <v>25000000</v>
      </c>
      <c r="B730" s="5">
        <v>60443237</v>
      </c>
      <c r="C730">
        <f>B730-A730</f>
        <v>35443237</v>
      </c>
      <c r="D730" s="5" t="s">
        <v>9693</v>
      </c>
      <c r="E730" s="3"/>
      <c r="F730" s="3"/>
      <c r="G730" s="3"/>
    </row>
    <row r="731" spans="1:7">
      <c r="A731" s="5">
        <v>210000000</v>
      </c>
      <c r="B731" s="5">
        <v>245428137</v>
      </c>
      <c r="C731">
        <f>B731-A731</f>
        <v>35428137</v>
      </c>
      <c r="D731" s="5" t="s">
        <v>13682</v>
      </c>
      <c r="E731" s="4"/>
      <c r="F731" s="4"/>
      <c r="G731" s="4"/>
    </row>
    <row r="732" spans="1:7">
      <c r="A732" s="5">
        <v>40000000</v>
      </c>
      <c r="B732" s="5">
        <v>75305995</v>
      </c>
      <c r="C732">
        <f>B732-A732</f>
        <v>35305995</v>
      </c>
      <c r="D732" s="5" t="s">
        <v>2222</v>
      </c>
      <c r="E732" s="3"/>
      <c r="F732" s="3"/>
      <c r="G732" s="3"/>
    </row>
    <row r="733" spans="1:7">
      <c r="A733" s="2">
        <v>37000000</v>
      </c>
      <c r="B733" s="2">
        <v>72279690</v>
      </c>
      <c r="C733">
        <f>B733-A733</f>
        <v>35279690</v>
      </c>
      <c r="D733" s="2" t="s">
        <v>6856</v>
      </c>
      <c r="E733" s="4"/>
      <c r="F733" s="4"/>
      <c r="G733" s="4"/>
    </row>
    <row r="734" spans="1:7">
      <c r="A734" s="5">
        <v>4000000</v>
      </c>
      <c r="B734" s="5">
        <v>39200000</v>
      </c>
      <c r="C734">
        <f>B734-A734</f>
        <v>35200000</v>
      </c>
      <c r="D734" s="5" t="s">
        <v>984</v>
      </c>
      <c r="E734" s="3"/>
      <c r="F734" s="3"/>
      <c r="G734" s="3"/>
    </row>
    <row r="735" spans="1:7">
      <c r="A735" s="5">
        <v>3000000</v>
      </c>
      <c r="B735" s="5">
        <v>38168022</v>
      </c>
      <c r="C735">
        <f>B735-A735</f>
        <v>35168022</v>
      </c>
      <c r="D735" s="5" t="s">
        <v>9319</v>
      </c>
      <c r="E735" s="4"/>
      <c r="F735" s="4"/>
      <c r="G735" s="4"/>
    </row>
    <row r="736" spans="1:7">
      <c r="A736" s="5">
        <v>14000000</v>
      </c>
      <c r="B736" s="5">
        <v>49122319</v>
      </c>
      <c r="C736">
        <f>B736-A736</f>
        <v>35122319</v>
      </c>
      <c r="D736" s="5" t="s">
        <v>13045</v>
      </c>
      <c r="E736" s="3"/>
      <c r="F736" s="3"/>
      <c r="G736" s="3"/>
    </row>
    <row r="737" spans="1:7">
      <c r="A737" s="2">
        <v>36000000</v>
      </c>
      <c r="B737" s="2">
        <v>71026631</v>
      </c>
      <c r="C737">
        <f>B737-A737</f>
        <v>35026631</v>
      </c>
      <c r="D737" s="2" t="s">
        <v>6243</v>
      </c>
      <c r="E737" s="4"/>
      <c r="F737" s="4"/>
      <c r="G737" s="4"/>
    </row>
    <row r="738" spans="1:7">
      <c r="A738" s="5">
        <v>30000000</v>
      </c>
      <c r="B738" s="5">
        <v>65010106</v>
      </c>
      <c r="C738">
        <f>B738-A738</f>
        <v>35010106</v>
      </c>
      <c r="D738" s="5" t="s">
        <v>4918</v>
      </c>
      <c r="E738" s="3"/>
      <c r="F738" s="3"/>
      <c r="G738" s="3"/>
    </row>
    <row r="739" spans="1:7">
      <c r="A739" s="2">
        <v>23000000</v>
      </c>
      <c r="B739" s="2">
        <v>58006147</v>
      </c>
      <c r="C739">
        <f>B739-A739</f>
        <v>35006147</v>
      </c>
      <c r="D739" s="2" t="s">
        <v>11595</v>
      </c>
      <c r="E739" s="4"/>
      <c r="F739" s="4"/>
      <c r="G739" s="4"/>
    </row>
    <row r="740" spans="1:7">
      <c r="A740" s="5">
        <v>65000000</v>
      </c>
      <c r="B740" s="5">
        <v>100003492</v>
      </c>
      <c r="C740">
        <f>B740-A740</f>
        <v>35003492</v>
      </c>
      <c r="D740" s="5" t="s">
        <v>2674</v>
      </c>
      <c r="E740" s="3"/>
      <c r="F740" s="3"/>
      <c r="G740" s="3"/>
    </row>
    <row r="741" spans="1:7">
      <c r="A741" s="2">
        <v>15000000</v>
      </c>
      <c r="B741" s="2">
        <v>50003300</v>
      </c>
      <c r="C741">
        <f>B741-A741</f>
        <v>35003300</v>
      </c>
      <c r="D741" s="2" t="s">
        <v>4432</v>
      </c>
      <c r="E741" s="4"/>
      <c r="F741" s="4"/>
      <c r="G741" s="4"/>
    </row>
    <row r="742" spans="1:7">
      <c r="A742" s="2">
        <v>10000000</v>
      </c>
      <c r="B742" s="2">
        <v>44886089</v>
      </c>
      <c r="C742">
        <f>B742-A742</f>
        <v>34886089</v>
      </c>
      <c r="D742" s="2" t="s">
        <v>7029</v>
      </c>
      <c r="E742" s="3"/>
      <c r="F742" s="3"/>
      <c r="G742" s="3"/>
    </row>
    <row r="743" spans="1:7">
      <c r="A743" s="5">
        <v>55000000</v>
      </c>
      <c r="B743" s="5">
        <v>89706988</v>
      </c>
      <c r="C743">
        <f>B743-A743</f>
        <v>34706988</v>
      </c>
      <c r="D743" s="5" t="s">
        <v>11337</v>
      </c>
      <c r="E743" s="4"/>
      <c r="F743" s="4"/>
      <c r="G743" s="4"/>
    </row>
    <row r="744" spans="1:7">
      <c r="A744" s="2">
        <v>35000000</v>
      </c>
      <c r="B744" s="2">
        <v>69700000</v>
      </c>
      <c r="C744">
        <f>B744-A744</f>
        <v>34700000</v>
      </c>
      <c r="D744" s="2" t="s">
        <v>13551</v>
      </c>
      <c r="E744" s="3"/>
      <c r="F744" s="3"/>
      <c r="G744" s="3"/>
    </row>
    <row r="745" spans="1:7">
      <c r="A745" s="2">
        <v>6900000</v>
      </c>
      <c r="B745" s="2">
        <v>41400000</v>
      </c>
      <c r="C745">
        <f>B745-A745</f>
        <v>34500000</v>
      </c>
      <c r="D745" s="2" t="s">
        <v>4569</v>
      </c>
      <c r="E745" s="4"/>
      <c r="F745" s="4"/>
      <c r="G745" s="4"/>
    </row>
    <row r="746" spans="1:7">
      <c r="A746" s="2">
        <v>28000000</v>
      </c>
      <c r="B746" s="2">
        <v>62300000</v>
      </c>
      <c r="C746">
        <f>B746-A746</f>
        <v>34300000</v>
      </c>
      <c r="D746" s="2" t="s">
        <v>7534</v>
      </c>
      <c r="E746" s="3"/>
      <c r="F746" s="3"/>
      <c r="G746" s="3"/>
    </row>
    <row r="747" spans="1:7">
      <c r="A747" s="5">
        <v>50000000</v>
      </c>
      <c r="B747" s="5">
        <v>84244877</v>
      </c>
      <c r="C747">
        <f>B747-A747</f>
        <v>34244877</v>
      </c>
      <c r="D747" s="5" t="s">
        <v>3654</v>
      </c>
      <c r="E747" s="4"/>
      <c r="F747" s="4"/>
      <c r="G747" s="4"/>
    </row>
    <row r="748" spans="1:7">
      <c r="A748" s="2">
        <v>73000000</v>
      </c>
      <c r="B748" s="2">
        <v>107225164</v>
      </c>
      <c r="C748">
        <f>B748-A748</f>
        <v>34225164</v>
      </c>
      <c r="D748" s="2" t="s">
        <v>10742</v>
      </c>
      <c r="E748" s="3"/>
      <c r="F748" s="3"/>
      <c r="G748" s="3"/>
    </row>
    <row r="749" spans="1:7">
      <c r="A749" s="2">
        <v>1700000</v>
      </c>
      <c r="B749" s="2">
        <v>35918429</v>
      </c>
      <c r="C749">
        <f>B749-A749</f>
        <v>34218429</v>
      </c>
      <c r="D749" s="2" t="s">
        <v>3518</v>
      </c>
      <c r="E749" s="4"/>
      <c r="F749" s="4"/>
      <c r="G749" s="4"/>
    </row>
    <row r="750" spans="1:7">
      <c r="A750" s="5">
        <v>30000000</v>
      </c>
      <c r="B750" s="5">
        <v>64172251</v>
      </c>
      <c r="C750">
        <f>B750-A750</f>
        <v>34172251</v>
      </c>
      <c r="D750" s="5" t="s">
        <v>14828</v>
      </c>
      <c r="E750" s="3"/>
      <c r="F750" s="3"/>
      <c r="G750" s="3"/>
    </row>
    <row r="751" spans="1:7">
      <c r="A751" s="5">
        <v>40000000</v>
      </c>
      <c r="B751" s="5">
        <v>74098862</v>
      </c>
      <c r="C751">
        <f>B751-A751</f>
        <v>34098862</v>
      </c>
      <c r="D751" s="5" t="s">
        <v>850</v>
      </c>
      <c r="E751" s="4"/>
      <c r="F751" s="4"/>
      <c r="G751" s="4"/>
    </row>
    <row r="752" spans="1:7">
      <c r="A752" s="5">
        <v>25000000</v>
      </c>
      <c r="B752" s="5">
        <v>59073773</v>
      </c>
      <c r="C752">
        <f>B752-A752</f>
        <v>34073773</v>
      </c>
      <c r="D752" s="5" t="s">
        <v>860</v>
      </c>
      <c r="E752" s="3"/>
      <c r="F752" s="3"/>
      <c r="G752" s="3"/>
    </row>
    <row r="753" spans="1:7">
      <c r="A753" s="2">
        <v>29000000</v>
      </c>
      <c r="B753" s="2">
        <v>63034755</v>
      </c>
      <c r="C753">
        <f>B753-A753</f>
        <v>34034755</v>
      </c>
      <c r="D753" s="2" t="s">
        <v>15078</v>
      </c>
      <c r="E753" s="4"/>
      <c r="F753" s="4"/>
      <c r="G753" s="4"/>
    </row>
    <row r="754" spans="1:7">
      <c r="A754" s="5">
        <v>7000000</v>
      </c>
      <c r="B754" s="5">
        <v>40983001</v>
      </c>
      <c r="C754">
        <f>B754-A754</f>
        <v>33983001</v>
      </c>
      <c r="D754" s="5" t="s">
        <v>2322</v>
      </c>
      <c r="E754" s="3"/>
      <c r="F754" s="3"/>
      <c r="G754" s="3"/>
    </row>
    <row r="755" spans="1:7">
      <c r="A755" s="2">
        <v>200000000</v>
      </c>
      <c r="B755" s="2">
        <v>233914986</v>
      </c>
      <c r="C755">
        <f>B755-A755</f>
        <v>33914986</v>
      </c>
      <c r="D755" s="2" t="s">
        <v>1045</v>
      </c>
      <c r="E755" s="4"/>
      <c r="F755" s="4"/>
      <c r="G755" s="4"/>
    </row>
    <row r="756" spans="1:7">
      <c r="A756" s="5">
        <v>6000000</v>
      </c>
      <c r="B756" s="5">
        <v>39800000</v>
      </c>
      <c r="C756">
        <f>B756-A756</f>
        <v>33800000</v>
      </c>
      <c r="D756" s="5" t="s">
        <v>3905</v>
      </c>
      <c r="E756" s="3"/>
      <c r="F756" s="3"/>
      <c r="G756" s="3"/>
    </row>
    <row r="757" spans="1:7">
      <c r="A757" s="2">
        <v>22000000</v>
      </c>
      <c r="B757" s="2">
        <v>55762229</v>
      </c>
      <c r="C757">
        <f>B757-A757</f>
        <v>33762229</v>
      </c>
      <c r="D757" s="2" t="s">
        <v>16023</v>
      </c>
      <c r="E757" s="4"/>
      <c r="F757" s="4"/>
      <c r="G757" s="4"/>
    </row>
    <row r="758" spans="1:7">
      <c r="A758" s="5">
        <v>13000000</v>
      </c>
      <c r="B758" s="5">
        <v>46729374</v>
      </c>
      <c r="C758">
        <f>B758-A758</f>
        <v>33729374</v>
      </c>
      <c r="D758" s="5" t="s">
        <v>14635</v>
      </c>
      <c r="E758" s="3"/>
      <c r="F758" s="3"/>
      <c r="G758" s="3"/>
    </row>
    <row r="759" spans="1:7">
      <c r="A759" s="5">
        <v>18000000</v>
      </c>
      <c r="B759" s="5">
        <v>51600000</v>
      </c>
      <c r="C759">
        <f>B759-A759</f>
        <v>33600000</v>
      </c>
      <c r="D759" s="5" t="s">
        <v>515</v>
      </c>
      <c r="E759" s="4"/>
      <c r="F759" s="4"/>
      <c r="G759" s="4"/>
    </row>
    <row r="760" spans="1:7">
      <c r="A760" s="2">
        <v>9500000</v>
      </c>
      <c r="B760" s="2">
        <v>43100000</v>
      </c>
      <c r="C760">
        <f>B760-A760</f>
        <v>33600000</v>
      </c>
      <c r="D760" s="2" t="s">
        <v>7115</v>
      </c>
      <c r="E760" s="3"/>
      <c r="F760" s="3"/>
      <c r="G760" s="3"/>
    </row>
    <row r="761" spans="1:7">
      <c r="A761" s="5">
        <v>13000000</v>
      </c>
      <c r="B761" s="5">
        <v>46563158</v>
      </c>
      <c r="C761">
        <f>B761-A761</f>
        <v>33563158</v>
      </c>
      <c r="D761" s="5" t="s">
        <v>5799</v>
      </c>
      <c r="E761" s="4"/>
      <c r="F761" s="4"/>
      <c r="G761" s="4"/>
    </row>
    <row r="762" spans="1:7">
      <c r="A762" s="2">
        <v>17500000</v>
      </c>
      <c r="B762" s="2">
        <v>51053787</v>
      </c>
      <c r="C762">
        <f>B762-A762</f>
        <v>33553787</v>
      </c>
      <c r="D762" s="2" t="s">
        <v>9763</v>
      </c>
      <c r="E762" s="3"/>
      <c r="F762" s="3"/>
      <c r="G762" s="3"/>
    </row>
    <row r="763" spans="1:7">
      <c r="A763" s="2">
        <v>30000000</v>
      </c>
      <c r="B763" s="2">
        <v>63536011</v>
      </c>
      <c r="C763">
        <f>B763-A763</f>
        <v>33536011</v>
      </c>
      <c r="D763" s="2" t="s">
        <v>10941</v>
      </c>
      <c r="E763" s="4"/>
      <c r="F763" s="4"/>
      <c r="G763" s="4"/>
    </row>
    <row r="764" spans="1:7">
      <c r="A764" s="2">
        <v>27000000</v>
      </c>
      <c r="B764" s="2">
        <v>60491560</v>
      </c>
      <c r="C764">
        <f>B764-A764</f>
        <v>33491560</v>
      </c>
      <c r="D764" s="2" t="s">
        <v>9009</v>
      </c>
      <c r="E764" s="3"/>
      <c r="F764" s="3"/>
      <c r="G764" s="3"/>
    </row>
    <row r="765" spans="1:7">
      <c r="A765" s="2">
        <v>60000000</v>
      </c>
      <c r="B765" s="2">
        <v>93375151</v>
      </c>
      <c r="C765">
        <f>B765-A765</f>
        <v>33375151</v>
      </c>
      <c r="D765" s="2" t="s">
        <v>15317</v>
      </c>
      <c r="E765" s="4"/>
      <c r="F765" s="4"/>
      <c r="G765" s="4"/>
    </row>
    <row r="766" spans="1:7">
      <c r="A766" s="5">
        <v>225000000</v>
      </c>
      <c r="B766" s="5">
        <v>258355354</v>
      </c>
      <c r="C766">
        <f>B766-A766</f>
        <v>33355354</v>
      </c>
      <c r="D766" s="5" t="s">
        <v>1371</v>
      </c>
      <c r="E766" s="3"/>
      <c r="F766" s="3"/>
      <c r="G766" s="3"/>
    </row>
    <row r="767" spans="1:7">
      <c r="A767" s="5">
        <v>70000000</v>
      </c>
      <c r="B767" s="5">
        <v>103338338</v>
      </c>
      <c r="C767">
        <f>B767-A767</f>
        <v>33338338</v>
      </c>
      <c r="D767" s="5" t="s">
        <v>9466</v>
      </c>
      <c r="E767" s="4"/>
      <c r="F767" s="4"/>
      <c r="G767" s="4"/>
    </row>
    <row r="768" spans="1:7">
      <c r="A768" s="2">
        <v>60000000</v>
      </c>
      <c r="B768" s="2">
        <v>93307796</v>
      </c>
      <c r="C768">
        <f>B768-A768</f>
        <v>33307796</v>
      </c>
      <c r="D768" s="2" t="s">
        <v>11906</v>
      </c>
      <c r="E768" s="3"/>
      <c r="F768" s="3"/>
      <c r="G768" s="3"/>
    </row>
    <row r="769" spans="1:7">
      <c r="A769" s="5">
        <v>92000000</v>
      </c>
      <c r="B769" s="5">
        <v>125305545</v>
      </c>
      <c r="C769">
        <f>B769-A769</f>
        <v>33305545</v>
      </c>
      <c r="D769" s="5" t="s">
        <v>14439</v>
      </c>
      <c r="E769" s="4"/>
      <c r="F769" s="4"/>
      <c r="G769" s="4"/>
    </row>
    <row r="770" spans="1:7">
      <c r="A770" s="2">
        <v>24000000</v>
      </c>
      <c r="B770" s="2">
        <v>57262492</v>
      </c>
      <c r="C770">
        <f>B770-A770</f>
        <v>33262492</v>
      </c>
      <c r="D770" s="2" t="s">
        <v>8296</v>
      </c>
      <c r="E770" s="3"/>
      <c r="F770" s="3"/>
      <c r="G770" s="3"/>
    </row>
    <row r="771" spans="1:7">
      <c r="A771" s="5">
        <v>7000000</v>
      </c>
      <c r="B771" s="5">
        <v>40158000</v>
      </c>
      <c r="C771">
        <f>B771-A771</f>
        <v>33158000</v>
      </c>
      <c r="D771" s="5" t="s">
        <v>2983</v>
      </c>
      <c r="E771" s="4"/>
      <c r="F771" s="4"/>
      <c r="G771" s="4"/>
    </row>
    <row r="772" spans="1:7">
      <c r="A772" s="2">
        <v>87000000</v>
      </c>
      <c r="B772" s="2">
        <v>120147445</v>
      </c>
      <c r="C772">
        <f>B772-A772</f>
        <v>33147445</v>
      </c>
      <c r="D772" s="2" t="s">
        <v>4119</v>
      </c>
      <c r="E772" s="3"/>
      <c r="F772" s="3"/>
      <c r="G772" s="3"/>
    </row>
    <row r="773" spans="1:7">
      <c r="A773" s="5">
        <v>20000000</v>
      </c>
      <c r="B773" s="5">
        <v>53146000</v>
      </c>
      <c r="C773">
        <f>B773-A773</f>
        <v>33146000</v>
      </c>
      <c r="D773" s="5" t="s">
        <v>12121</v>
      </c>
      <c r="E773" s="4"/>
      <c r="F773" s="4"/>
      <c r="G773" s="4"/>
    </row>
    <row r="774" spans="1:7">
      <c r="A774" s="2">
        <v>35000000</v>
      </c>
      <c r="B774" s="2">
        <v>67962333</v>
      </c>
      <c r="C774">
        <f>B774-A774</f>
        <v>32962333</v>
      </c>
      <c r="D774" s="2" t="s">
        <v>12978</v>
      </c>
      <c r="E774" s="3"/>
      <c r="F774" s="3"/>
      <c r="G774" s="3"/>
    </row>
    <row r="775" spans="1:7">
      <c r="A775" s="2">
        <v>500000</v>
      </c>
      <c r="B775" s="2">
        <v>33451479</v>
      </c>
      <c r="C775">
        <f>B775-A775</f>
        <v>32951479</v>
      </c>
      <c r="D775" s="2" t="s">
        <v>10035</v>
      </c>
      <c r="E775" s="4"/>
      <c r="F775" s="4"/>
      <c r="G775" s="4"/>
    </row>
    <row r="776" spans="1:7">
      <c r="A776" s="5">
        <v>26000000</v>
      </c>
      <c r="B776" s="5">
        <v>58885635</v>
      </c>
      <c r="C776">
        <f>B776-A776</f>
        <v>32885635</v>
      </c>
      <c r="D776" s="5" t="s">
        <v>3736</v>
      </c>
      <c r="E776" s="3"/>
      <c r="F776" s="3"/>
      <c r="G776" s="3"/>
    </row>
    <row r="777" spans="1:7">
      <c r="A777" s="2">
        <v>26000000</v>
      </c>
      <c r="B777" s="2">
        <v>58885635</v>
      </c>
      <c r="C777">
        <f>B777-A777</f>
        <v>32885635</v>
      </c>
      <c r="D777" s="2" t="s">
        <v>3736</v>
      </c>
      <c r="E777" s="4"/>
      <c r="F777" s="4"/>
      <c r="G777" s="4"/>
    </row>
    <row r="778" spans="1:7">
      <c r="A778" s="2">
        <v>30000000</v>
      </c>
      <c r="B778" s="2">
        <v>62877175</v>
      </c>
      <c r="C778">
        <f>B778-A778</f>
        <v>32877175</v>
      </c>
      <c r="D778" s="2" t="s">
        <v>4923</v>
      </c>
      <c r="E778" s="3"/>
      <c r="F778" s="3"/>
      <c r="G778" s="3"/>
    </row>
    <row r="779" spans="1:7">
      <c r="A779" s="2">
        <v>15000000</v>
      </c>
      <c r="B779" s="2">
        <v>47860214</v>
      </c>
      <c r="C779">
        <f>B779-A779</f>
        <v>32860214</v>
      </c>
      <c r="D779" s="2" t="s">
        <v>15764</v>
      </c>
      <c r="E779" s="4"/>
      <c r="F779" s="4"/>
      <c r="G779" s="4"/>
    </row>
    <row r="780" spans="1:7">
      <c r="A780" s="2">
        <v>15000000</v>
      </c>
      <c r="B780" s="2">
        <v>47811275</v>
      </c>
      <c r="C780">
        <f>B780-A780</f>
        <v>32811275</v>
      </c>
      <c r="D780" s="2" t="s">
        <v>14898</v>
      </c>
      <c r="E780" s="3"/>
      <c r="F780" s="3"/>
      <c r="G780" s="3"/>
    </row>
    <row r="781" spans="1:7">
      <c r="A781" s="2">
        <v>34000000</v>
      </c>
      <c r="B781" s="2">
        <v>66808615</v>
      </c>
      <c r="C781">
        <f>B781-A781</f>
        <v>32808615</v>
      </c>
      <c r="D781" s="2" t="s">
        <v>11975</v>
      </c>
      <c r="E781" s="4"/>
      <c r="F781" s="4"/>
      <c r="G781" s="4"/>
    </row>
    <row r="782" spans="1:7">
      <c r="A782" s="5">
        <v>14000000</v>
      </c>
      <c r="B782" s="5">
        <v>46800000</v>
      </c>
      <c r="C782">
        <f>B782-A782</f>
        <v>32800000</v>
      </c>
      <c r="D782" s="5" t="s">
        <v>5752</v>
      </c>
      <c r="E782" s="3"/>
      <c r="F782" s="3"/>
      <c r="G782" s="3"/>
    </row>
    <row r="783" spans="1:7">
      <c r="A783" s="2">
        <v>68000000</v>
      </c>
      <c r="B783" s="2">
        <v>100614858</v>
      </c>
      <c r="C783">
        <f>B783-A783</f>
        <v>32614858</v>
      </c>
      <c r="D783" s="2" t="s">
        <v>6789</v>
      </c>
      <c r="E783" s="4"/>
      <c r="F783" s="4"/>
      <c r="G783" s="4"/>
    </row>
    <row r="784" spans="1:7">
      <c r="A784" s="2">
        <v>110000000</v>
      </c>
      <c r="B784" s="2">
        <v>142614158</v>
      </c>
      <c r="C784">
        <f>B784-A784</f>
        <v>32614158</v>
      </c>
      <c r="D784" s="2" t="s">
        <v>14429</v>
      </c>
      <c r="E784" s="3"/>
      <c r="F784" s="3"/>
      <c r="G784" s="3"/>
    </row>
    <row r="785" spans="1:7">
      <c r="A785" s="5">
        <v>35000000</v>
      </c>
      <c r="B785" s="5">
        <v>67523385</v>
      </c>
      <c r="C785">
        <f>B785-A785</f>
        <v>32523385</v>
      </c>
      <c r="D785" s="5" t="s">
        <v>11430</v>
      </c>
      <c r="E785" s="4"/>
      <c r="F785" s="4"/>
      <c r="G785" s="4"/>
    </row>
    <row r="786" spans="1:7">
      <c r="A786" s="5">
        <v>2000000</v>
      </c>
      <c r="B786" s="5">
        <v>34522221</v>
      </c>
      <c r="C786">
        <f>B786-A786</f>
        <v>32522221</v>
      </c>
      <c r="D786" s="5" t="s">
        <v>6622</v>
      </c>
      <c r="E786" s="3"/>
      <c r="F786" s="3"/>
      <c r="G786" s="3"/>
    </row>
    <row r="787" spans="1:7">
      <c r="A787" s="5">
        <v>7000000</v>
      </c>
      <c r="B787" s="5">
        <v>39462438</v>
      </c>
      <c r="C787">
        <f>B787-A787</f>
        <v>32462438</v>
      </c>
      <c r="D787" s="5" t="s">
        <v>4539</v>
      </c>
      <c r="E787" s="4"/>
      <c r="F787" s="4"/>
      <c r="G787" s="4"/>
    </row>
    <row r="788" spans="1:7">
      <c r="A788" s="2">
        <v>40000000</v>
      </c>
      <c r="B788" s="2">
        <v>72455275</v>
      </c>
      <c r="C788">
        <f>B788-A788</f>
        <v>32455275</v>
      </c>
      <c r="D788" s="2" t="s">
        <v>1774</v>
      </c>
      <c r="E788" s="3"/>
      <c r="F788" s="3"/>
      <c r="G788" s="3"/>
    </row>
    <row r="789" spans="1:7">
      <c r="A789" s="5">
        <v>58000000</v>
      </c>
      <c r="B789" s="5">
        <v>90356857</v>
      </c>
      <c r="C789">
        <f>B789-A789</f>
        <v>32356857</v>
      </c>
      <c r="D789" s="5" t="s">
        <v>5483</v>
      </c>
      <c r="E789" s="4"/>
      <c r="F789" s="4"/>
      <c r="G789" s="4"/>
    </row>
    <row r="790" spans="1:7">
      <c r="A790" s="5">
        <v>40000000</v>
      </c>
      <c r="B790" s="5">
        <v>72306065</v>
      </c>
      <c r="C790">
        <f>B790-A790</f>
        <v>32306065</v>
      </c>
      <c r="D790" s="5" t="s">
        <v>2737</v>
      </c>
      <c r="E790" s="3"/>
      <c r="F790" s="3"/>
      <c r="G790" s="3"/>
    </row>
    <row r="791" spans="1:7">
      <c r="A791" s="2">
        <v>40000000</v>
      </c>
      <c r="B791" s="2">
        <v>72266306</v>
      </c>
      <c r="C791">
        <f>B791-A791</f>
        <v>32266306</v>
      </c>
      <c r="D791" s="2" t="s">
        <v>8918</v>
      </c>
      <c r="E791" s="4"/>
      <c r="F791" s="4"/>
      <c r="G791" s="4"/>
    </row>
    <row r="792" spans="1:7">
      <c r="A792" s="2">
        <v>22000000</v>
      </c>
      <c r="B792" s="2">
        <v>54235441</v>
      </c>
      <c r="C792">
        <f>B792-A792</f>
        <v>32235441</v>
      </c>
      <c r="D792" s="2" t="s">
        <v>4349</v>
      </c>
      <c r="E792" s="3"/>
      <c r="F792" s="3"/>
      <c r="G792" s="3"/>
    </row>
    <row r="793" spans="1:7">
      <c r="A793" s="2">
        <v>80000000</v>
      </c>
      <c r="B793" s="2">
        <v>112225777</v>
      </c>
      <c r="C793">
        <f>B793-A793</f>
        <v>32225777</v>
      </c>
      <c r="D793" s="2" t="s">
        <v>4136</v>
      </c>
      <c r="E793" s="4"/>
      <c r="F793" s="4"/>
      <c r="G793" s="4"/>
    </row>
    <row r="794" spans="1:7">
      <c r="A794" s="5">
        <v>4000000</v>
      </c>
      <c r="B794" s="5">
        <v>36200000</v>
      </c>
      <c r="C794">
        <f>B794-A794</f>
        <v>32200000</v>
      </c>
      <c r="D794" s="5" t="s">
        <v>13995</v>
      </c>
      <c r="E794" s="3"/>
      <c r="F794" s="3"/>
      <c r="G794" s="3"/>
    </row>
    <row r="795" spans="1:7">
      <c r="A795" s="5">
        <v>37000000</v>
      </c>
      <c r="B795" s="5">
        <v>69148997</v>
      </c>
      <c r="C795">
        <f>B795-A795</f>
        <v>32148997</v>
      </c>
      <c r="D795" s="5" t="s">
        <v>14866</v>
      </c>
      <c r="E795" s="4"/>
      <c r="F795" s="4"/>
      <c r="G795" s="4"/>
    </row>
    <row r="796" spans="1:7">
      <c r="A796" s="2">
        <v>85000000</v>
      </c>
      <c r="B796" s="2">
        <v>117144465</v>
      </c>
      <c r="C796">
        <f>B796-A796</f>
        <v>32144465</v>
      </c>
      <c r="D796" s="2" t="s">
        <v>6768</v>
      </c>
      <c r="E796" s="3"/>
      <c r="F796" s="3"/>
      <c r="G796" s="3"/>
    </row>
    <row r="797" spans="1:7">
      <c r="A797" s="5">
        <v>8000000</v>
      </c>
      <c r="B797" s="5">
        <v>40066497</v>
      </c>
      <c r="C797">
        <f>B797-A797</f>
        <v>32066497</v>
      </c>
      <c r="D797" s="5" t="s">
        <v>16836</v>
      </c>
      <c r="E797" s="4"/>
      <c r="F797" s="4"/>
      <c r="G797" s="4"/>
    </row>
    <row r="798" spans="1:7">
      <c r="A798" s="5">
        <v>20000000</v>
      </c>
      <c r="B798" s="5">
        <v>52066000</v>
      </c>
      <c r="C798">
        <f>B798-A798</f>
        <v>32066000</v>
      </c>
      <c r="D798" s="5" t="s">
        <v>3331</v>
      </c>
      <c r="E798" s="3"/>
      <c r="F798" s="3"/>
      <c r="G798" s="3"/>
    </row>
    <row r="799" spans="1:7">
      <c r="A799" s="2">
        <v>230000000</v>
      </c>
      <c r="B799" s="2">
        <v>262030663</v>
      </c>
      <c r="C799">
        <f>B799-A799</f>
        <v>32030663</v>
      </c>
      <c r="D799" s="2" t="s">
        <v>6041</v>
      </c>
      <c r="E799" s="4"/>
      <c r="F799" s="4"/>
      <c r="G799" s="4"/>
    </row>
    <row r="800" spans="1:7">
      <c r="A800" s="2">
        <v>4000000</v>
      </c>
      <c r="B800" s="2">
        <v>36000000</v>
      </c>
      <c r="C800">
        <f>B800-A800</f>
        <v>32000000</v>
      </c>
      <c r="D800" s="2" t="s">
        <v>8588</v>
      </c>
      <c r="E800" s="3"/>
      <c r="F800" s="3"/>
      <c r="G800" s="3"/>
    </row>
    <row r="801" spans="1:7">
      <c r="A801" s="5">
        <v>145000000</v>
      </c>
      <c r="B801" s="5">
        <v>176997107</v>
      </c>
      <c r="C801">
        <f>B801-A801</f>
        <v>31997107</v>
      </c>
      <c r="D801" s="5" t="s">
        <v>1391</v>
      </c>
      <c r="E801" s="4"/>
      <c r="F801" s="4"/>
      <c r="G801" s="4"/>
    </row>
    <row r="802" spans="1:7">
      <c r="A802" s="5">
        <v>6500000</v>
      </c>
      <c r="B802" s="5">
        <v>38400000</v>
      </c>
      <c r="C802">
        <f>B802-A802</f>
        <v>31900000</v>
      </c>
      <c r="D802" s="5" t="s">
        <v>960</v>
      </c>
      <c r="E802" s="3"/>
      <c r="F802" s="3"/>
      <c r="G802" s="3"/>
    </row>
    <row r="803" spans="1:7">
      <c r="A803" s="5">
        <v>26000000</v>
      </c>
      <c r="B803" s="5">
        <v>57859105</v>
      </c>
      <c r="C803">
        <f>B803-A803</f>
        <v>31859105</v>
      </c>
      <c r="D803" s="5" t="s">
        <v>9678</v>
      </c>
      <c r="E803" s="4"/>
      <c r="F803" s="4"/>
      <c r="G803" s="4"/>
    </row>
    <row r="804" spans="1:7">
      <c r="A804" s="5">
        <v>14500000</v>
      </c>
      <c r="B804" s="5">
        <v>46338728</v>
      </c>
      <c r="C804">
        <f>B804-A804</f>
        <v>31838728</v>
      </c>
      <c r="D804" s="5" t="s">
        <v>7664</v>
      </c>
      <c r="E804" s="3"/>
      <c r="F804" s="3"/>
      <c r="G804" s="3"/>
    </row>
    <row r="805" spans="1:7">
      <c r="A805" s="5">
        <v>13000000</v>
      </c>
      <c r="B805" s="5">
        <v>44726644</v>
      </c>
      <c r="C805">
        <f>B805-A805</f>
        <v>31726644</v>
      </c>
      <c r="D805" s="5" t="s">
        <v>7684</v>
      </c>
      <c r="E805" s="4"/>
      <c r="F805" s="4"/>
      <c r="G805" s="4"/>
    </row>
    <row r="806" spans="1:7">
      <c r="A806" s="2">
        <v>21000000</v>
      </c>
      <c r="B806" s="2">
        <v>52691009</v>
      </c>
      <c r="C806">
        <f>B806-A806</f>
        <v>31691009</v>
      </c>
      <c r="D806" s="2" t="s">
        <v>9098</v>
      </c>
      <c r="E806" s="3"/>
      <c r="F806" s="3"/>
      <c r="G806" s="3"/>
    </row>
    <row r="807" spans="1:7">
      <c r="A807" s="5">
        <v>50000000</v>
      </c>
      <c r="B807" s="5">
        <v>81517441</v>
      </c>
      <c r="C807">
        <f>B807-A807</f>
        <v>31517441</v>
      </c>
      <c r="D807" s="5" t="s">
        <v>5512</v>
      </c>
      <c r="E807" s="4"/>
      <c r="F807" s="4"/>
      <c r="G807" s="4"/>
    </row>
    <row r="808" spans="1:7">
      <c r="A808" s="5">
        <v>25000000</v>
      </c>
      <c r="B808" s="5">
        <v>56505065</v>
      </c>
      <c r="C808">
        <f>B808-A808</f>
        <v>31505065</v>
      </c>
      <c r="D808" s="5" t="s">
        <v>1838</v>
      </c>
      <c r="E808" s="3"/>
      <c r="F808" s="3"/>
      <c r="G808" s="3"/>
    </row>
    <row r="809" spans="1:7">
      <c r="A809" s="2">
        <v>20000000</v>
      </c>
      <c r="B809" s="2">
        <v>51431160</v>
      </c>
      <c r="C809">
        <f>B809-A809</f>
        <v>31431160</v>
      </c>
      <c r="D809" s="2" t="s">
        <v>13087</v>
      </c>
      <c r="E809" s="4"/>
      <c r="F809" s="4"/>
      <c r="G809" s="4"/>
    </row>
    <row r="810" spans="1:7">
      <c r="A810" s="5">
        <v>4000000</v>
      </c>
      <c r="B810" s="5">
        <v>35385560</v>
      </c>
      <c r="C810">
        <f>B810-A810</f>
        <v>31385560</v>
      </c>
      <c r="D810" s="5" t="s">
        <v>16260</v>
      </c>
      <c r="E810" s="3"/>
      <c r="F810" s="3"/>
      <c r="G810" s="3"/>
    </row>
    <row r="811" spans="1:7">
      <c r="A811" s="2">
        <v>35000000</v>
      </c>
      <c r="B811" s="2">
        <v>66359959</v>
      </c>
      <c r="C811">
        <f>B811-A811</f>
        <v>31359959</v>
      </c>
      <c r="D811" s="2" t="s">
        <v>6908</v>
      </c>
      <c r="E811" s="4"/>
      <c r="F811" s="4"/>
      <c r="G811" s="4"/>
    </row>
    <row r="812" spans="1:7">
      <c r="A812" s="2">
        <v>21000000</v>
      </c>
      <c r="B812" s="2">
        <v>52353636</v>
      </c>
      <c r="C812">
        <f>B812-A812</f>
        <v>31353636</v>
      </c>
      <c r="D812" s="2" t="s">
        <v>2811</v>
      </c>
      <c r="E812" s="3"/>
      <c r="F812" s="3"/>
      <c r="G812" s="3"/>
    </row>
    <row r="813" spans="1:7">
      <c r="A813" s="5">
        <v>40000000</v>
      </c>
      <c r="B813" s="5">
        <v>71347010</v>
      </c>
      <c r="C813">
        <f>B813-A813</f>
        <v>31347010</v>
      </c>
      <c r="D813" s="5" t="s">
        <v>5535</v>
      </c>
      <c r="E813" s="4"/>
      <c r="F813" s="4"/>
      <c r="G813" s="4"/>
    </row>
    <row r="814" spans="1:7">
      <c r="A814" s="5">
        <v>115000000</v>
      </c>
      <c r="B814" s="5">
        <v>146282411</v>
      </c>
      <c r="C814">
        <f>B814-A814</f>
        <v>31282411</v>
      </c>
      <c r="D814" s="5" t="s">
        <v>4754</v>
      </c>
      <c r="E814" s="3"/>
      <c r="F814" s="3"/>
      <c r="G814" s="3"/>
    </row>
    <row r="815" spans="1:7">
      <c r="A815" s="5">
        <v>45000000</v>
      </c>
      <c r="B815" s="5">
        <v>76261036</v>
      </c>
      <c r="C815">
        <f>B815-A815</f>
        <v>31261036</v>
      </c>
      <c r="D815" s="5" t="s">
        <v>2201</v>
      </c>
      <c r="E815" s="4"/>
      <c r="F815" s="4"/>
      <c r="G815" s="4"/>
    </row>
    <row r="816" spans="1:7">
      <c r="A816" s="2">
        <v>70000000</v>
      </c>
      <c r="B816" s="2">
        <v>101217900</v>
      </c>
      <c r="C816">
        <f>B816-A816</f>
        <v>31217900</v>
      </c>
      <c r="D816" s="2" t="s">
        <v>6147</v>
      </c>
      <c r="E816" s="3"/>
      <c r="F816" s="3"/>
      <c r="G816" s="3"/>
    </row>
    <row r="817" spans="1:7">
      <c r="A817" s="5">
        <v>806947</v>
      </c>
      <c r="B817" s="5">
        <v>32000000</v>
      </c>
      <c r="C817">
        <f>B817-A817</f>
        <v>31193053</v>
      </c>
      <c r="D817" s="5" t="s">
        <v>313</v>
      </c>
      <c r="E817" s="4"/>
      <c r="F817" s="4"/>
      <c r="G817" s="4"/>
    </row>
    <row r="818" spans="1:7">
      <c r="A818" s="5">
        <v>99000000</v>
      </c>
      <c r="B818" s="5">
        <v>130174897</v>
      </c>
      <c r="C818">
        <f>B818-A818</f>
        <v>31174897</v>
      </c>
      <c r="D818" s="5" t="s">
        <v>4765</v>
      </c>
      <c r="E818" s="3"/>
      <c r="F818" s="3"/>
      <c r="G818" s="3"/>
    </row>
    <row r="819" spans="1:7">
      <c r="A819" s="2">
        <v>13000000</v>
      </c>
      <c r="B819" s="2">
        <v>44134898</v>
      </c>
      <c r="C819">
        <f>B819-A819</f>
        <v>31134898</v>
      </c>
      <c r="D819" s="2" t="s">
        <v>4448</v>
      </c>
      <c r="E819" s="4"/>
      <c r="F819" s="4"/>
      <c r="G819" s="4"/>
    </row>
    <row r="820" spans="1:7">
      <c r="A820" s="2">
        <v>30000000</v>
      </c>
      <c r="B820" s="2">
        <v>61094903</v>
      </c>
      <c r="C820">
        <f>B820-A820</f>
        <v>31094903</v>
      </c>
      <c r="D820" s="2" t="s">
        <v>6827</v>
      </c>
      <c r="E820" s="3"/>
      <c r="F820" s="3"/>
      <c r="G820" s="3"/>
    </row>
    <row r="821" spans="1:7">
      <c r="A821" s="5">
        <v>30000000</v>
      </c>
      <c r="B821" s="5">
        <v>61094903</v>
      </c>
      <c r="C821">
        <f>B821-A821</f>
        <v>31094903</v>
      </c>
      <c r="D821" s="5" t="s">
        <v>6827</v>
      </c>
      <c r="E821" s="4"/>
      <c r="F821" s="4"/>
      <c r="G821" s="4"/>
    </row>
    <row r="822" spans="1:7">
      <c r="A822" s="5">
        <v>50000000</v>
      </c>
      <c r="B822" s="5">
        <v>81022333</v>
      </c>
      <c r="C822">
        <f>B822-A822</f>
        <v>31022333</v>
      </c>
      <c r="D822" s="5" t="s">
        <v>15718</v>
      </c>
      <c r="E822" s="3"/>
      <c r="F822" s="3"/>
      <c r="G822" s="3"/>
    </row>
    <row r="823" spans="1:7">
      <c r="A823" s="2">
        <v>150000000</v>
      </c>
      <c r="B823" s="2">
        <v>181015141</v>
      </c>
      <c r="C823">
        <f>B823-A823</f>
        <v>31015141</v>
      </c>
      <c r="D823" s="2" t="s">
        <v>6065</v>
      </c>
      <c r="E823" s="4"/>
      <c r="F823" s="4"/>
      <c r="G823" s="4"/>
    </row>
    <row r="824" spans="1:7">
      <c r="A824" s="5">
        <v>21000000</v>
      </c>
      <c r="B824" s="5">
        <v>52008288</v>
      </c>
      <c r="C824">
        <f>B824-A824</f>
        <v>31008288</v>
      </c>
      <c r="D824" s="5" t="s">
        <v>1875</v>
      </c>
      <c r="E824" s="3"/>
      <c r="F824" s="3"/>
      <c r="G824" s="3"/>
    </row>
    <row r="825" spans="1:7">
      <c r="A825" s="5">
        <v>5000000</v>
      </c>
      <c r="B825" s="5">
        <v>36000000</v>
      </c>
      <c r="C825">
        <f>B825-A825</f>
        <v>31000000</v>
      </c>
      <c r="D825" s="5" t="s">
        <v>7806</v>
      </c>
      <c r="E825" s="4"/>
      <c r="F825" s="4"/>
      <c r="G825" s="4"/>
    </row>
    <row r="826" spans="1:7">
      <c r="A826" s="2">
        <v>25000000</v>
      </c>
      <c r="B826" s="2">
        <v>55973336</v>
      </c>
      <c r="C826">
        <f>B826-A826</f>
        <v>30973336</v>
      </c>
      <c r="D826" s="2" t="s">
        <v>12083</v>
      </c>
      <c r="E826" s="3"/>
      <c r="F826" s="3"/>
      <c r="G826" s="3"/>
    </row>
    <row r="827" spans="1:7">
      <c r="A827" s="2">
        <v>2500000</v>
      </c>
      <c r="B827" s="2">
        <v>33349949</v>
      </c>
      <c r="C827">
        <f>B827-A827</f>
        <v>30849949</v>
      </c>
      <c r="D827" s="2" t="s">
        <v>15683</v>
      </c>
      <c r="E827" s="4"/>
      <c r="F827" s="4"/>
      <c r="G827" s="4"/>
    </row>
    <row r="828" spans="1:7">
      <c r="A828" s="2">
        <v>40000000</v>
      </c>
      <c r="B828" s="2">
        <v>70836296</v>
      </c>
      <c r="C828">
        <f>B828-A828</f>
        <v>30836296</v>
      </c>
      <c r="D828" s="2" t="s">
        <v>12935</v>
      </c>
      <c r="E828" s="3"/>
      <c r="F828" s="3"/>
      <c r="G828" s="3"/>
    </row>
    <row r="829" spans="1:7">
      <c r="A829" s="2">
        <v>1800000</v>
      </c>
      <c r="B829" s="2">
        <v>32600000</v>
      </c>
      <c r="C829">
        <f>B829-A829</f>
        <v>30800000</v>
      </c>
      <c r="D829" s="2" t="s">
        <v>13265</v>
      </c>
      <c r="E829" s="4"/>
      <c r="F829" s="4"/>
      <c r="G829" s="4"/>
    </row>
    <row r="830" spans="1:7">
      <c r="A830" s="2">
        <v>83532</v>
      </c>
      <c r="B830" s="2">
        <v>30859000</v>
      </c>
      <c r="C830">
        <f>B830-A830</f>
        <v>30775468</v>
      </c>
      <c r="D830" s="2" t="s">
        <v>3446</v>
      </c>
      <c r="E830" s="3"/>
      <c r="F830" s="3"/>
      <c r="G830" s="3"/>
    </row>
    <row r="831" spans="1:7">
      <c r="A831" s="2">
        <v>83532</v>
      </c>
      <c r="B831" s="2">
        <v>30859000</v>
      </c>
      <c r="C831">
        <f>B831-A831</f>
        <v>30775468</v>
      </c>
      <c r="D831" s="2" t="s">
        <v>3446</v>
      </c>
      <c r="E831" s="4"/>
      <c r="F831" s="4"/>
      <c r="G831" s="4"/>
    </row>
    <row r="832" spans="1:7">
      <c r="A832" s="2">
        <v>6600000</v>
      </c>
      <c r="B832" s="2">
        <v>37295394</v>
      </c>
      <c r="C832">
        <f>B832-A832</f>
        <v>30695394</v>
      </c>
      <c r="D832" s="2" t="s">
        <v>13963</v>
      </c>
      <c r="E832" s="3"/>
      <c r="F832" s="3"/>
      <c r="G832" s="3"/>
    </row>
    <row r="833" spans="1:7">
      <c r="A833" s="5">
        <v>90000000</v>
      </c>
      <c r="B833" s="5">
        <v>120618403</v>
      </c>
      <c r="C833">
        <f>B833-A833</f>
        <v>30618403</v>
      </c>
      <c r="D833" s="5" t="s">
        <v>3192</v>
      </c>
      <c r="E833" s="4"/>
      <c r="F833" s="4"/>
      <c r="G833" s="4"/>
    </row>
    <row r="834" spans="1:7">
      <c r="A834" s="2">
        <v>1000000</v>
      </c>
      <c r="B834" s="2">
        <v>31537320</v>
      </c>
      <c r="C834">
        <f>B834-A834</f>
        <v>30537320</v>
      </c>
      <c r="D834" s="2" t="s">
        <v>14015</v>
      </c>
      <c r="E834" s="3"/>
      <c r="F834" s="3"/>
      <c r="G834" s="3"/>
    </row>
    <row r="835" spans="1:7">
      <c r="A835" s="5">
        <v>10000000</v>
      </c>
      <c r="B835" s="5">
        <v>40485039</v>
      </c>
      <c r="C835">
        <f>B835-A835</f>
        <v>30485039</v>
      </c>
      <c r="D835" s="5" t="s">
        <v>7099</v>
      </c>
      <c r="E835" s="4"/>
      <c r="F835" s="4"/>
      <c r="G835" s="4"/>
    </row>
    <row r="836" spans="1:7">
      <c r="A836" s="5">
        <v>40000000</v>
      </c>
      <c r="B836" s="5">
        <v>70405498</v>
      </c>
      <c r="C836">
        <f>B836-A836</f>
        <v>30405498</v>
      </c>
      <c r="D836" s="5" t="s">
        <v>1118</v>
      </c>
      <c r="E836" s="3"/>
      <c r="F836" s="3"/>
      <c r="G836" s="3"/>
    </row>
    <row r="837" spans="1:7">
      <c r="A837" s="2">
        <v>60000000</v>
      </c>
      <c r="B837" s="2">
        <v>90341670</v>
      </c>
      <c r="C837">
        <f>B837-A837</f>
        <v>30341670</v>
      </c>
      <c r="D837" s="2" t="s">
        <v>14478</v>
      </c>
      <c r="E837" s="4"/>
      <c r="F837" s="4"/>
      <c r="G837" s="4"/>
    </row>
    <row r="838" spans="1:7">
      <c r="A838" s="5">
        <v>5500000</v>
      </c>
      <c r="B838" s="5">
        <v>35811509</v>
      </c>
      <c r="C838">
        <f>B838-A838</f>
        <v>30311509</v>
      </c>
      <c r="D838" s="5" t="s">
        <v>2457</v>
      </c>
      <c r="E838" s="3"/>
      <c r="F838" s="3"/>
      <c r="G838" s="3"/>
    </row>
    <row r="839" spans="1:7">
      <c r="A839" s="2">
        <v>23000000</v>
      </c>
      <c r="B839" s="2">
        <v>53302314</v>
      </c>
      <c r="C839">
        <f>B839-A839</f>
        <v>30302314</v>
      </c>
      <c r="D839" s="2" t="s">
        <v>8305</v>
      </c>
      <c r="E839" s="4"/>
      <c r="F839" s="4"/>
      <c r="G839" s="4"/>
    </row>
    <row r="840" spans="1:7">
      <c r="A840" s="5">
        <v>50000000</v>
      </c>
      <c r="B840" s="5">
        <v>80270227</v>
      </c>
      <c r="C840">
        <f>B840-A840</f>
        <v>30270227</v>
      </c>
      <c r="D840" s="5" t="s">
        <v>15505</v>
      </c>
      <c r="E840" s="3"/>
      <c r="F840" s="3"/>
      <c r="G840" s="3"/>
    </row>
    <row r="841" spans="1:7">
      <c r="A841" s="2">
        <v>30000000</v>
      </c>
      <c r="B841" s="2">
        <v>60269340</v>
      </c>
      <c r="C841">
        <f>B841-A841</f>
        <v>30269340</v>
      </c>
      <c r="D841" s="2" t="s">
        <v>12570</v>
      </c>
      <c r="E841" s="4"/>
      <c r="F841" s="4"/>
      <c r="G841" s="4"/>
    </row>
    <row r="842" spans="1:7">
      <c r="A842" s="5">
        <v>11000000</v>
      </c>
      <c r="B842" s="5">
        <v>41227069</v>
      </c>
      <c r="C842">
        <f>B842-A842</f>
        <v>30227069</v>
      </c>
      <c r="D842" s="5" t="s">
        <v>3852</v>
      </c>
      <c r="E842" s="3"/>
      <c r="F842" s="3"/>
      <c r="G842" s="3"/>
    </row>
    <row r="843" spans="1:7">
      <c r="A843" s="5">
        <v>40000000</v>
      </c>
      <c r="B843" s="5">
        <v>70163652</v>
      </c>
      <c r="C843">
        <f>B843-A843</f>
        <v>30163652</v>
      </c>
      <c r="D843" s="5" t="s">
        <v>16173</v>
      </c>
      <c r="E843" s="4"/>
      <c r="F843" s="4"/>
      <c r="G843" s="4"/>
    </row>
    <row r="844" spans="1:7">
      <c r="A844" s="5">
        <v>100000000</v>
      </c>
      <c r="B844" s="5">
        <v>130127620</v>
      </c>
      <c r="C844">
        <f>B844-A844</f>
        <v>30127620</v>
      </c>
      <c r="D844" s="5" t="s">
        <v>1705</v>
      </c>
      <c r="E844" s="3"/>
      <c r="F844" s="3"/>
      <c r="G844" s="3"/>
    </row>
    <row r="845" spans="1:7">
      <c r="A845" s="5">
        <v>40000000</v>
      </c>
      <c r="B845" s="5">
        <v>70100000</v>
      </c>
      <c r="C845">
        <f>B845-A845</f>
        <v>30100000</v>
      </c>
      <c r="D845" s="5" t="s">
        <v>14802</v>
      </c>
      <c r="E845" s="4"/>
      <c r="F845" s="4"/>
      <c r="G845" s="4"/>
    </row>
    <row r="846" spans="1:7">
      <c r="A846" s="2">
        <v>30000000</v>
      </c>
      <c r="B846" s="2">
        <v>60033780</v>
      </c>
      <c r="C846">
        <f>B846-A846</f>
        <v>30033780</v>
      </c>
      <c r="D846" s="2" t="s">
        <v>13007</v>
      </c>
      <c r="E846" s="3"/>
      <c r="F846" s="3"/>
      <c r="G846" s="3"/>
    </row>
    <row r="847" spans="1:7">
      <c r="A847" s="2">
        <v>102000000</v>
      </c>
      <c r="B847" s="2">
        <v>132014112</v>
      </c>
      <c r="C847">
        <f>B847-A847</f>
        <v>30014112</v>
      </c>
      <c r="D847" s="2" t="s">
        <v>2123</v>
      </c>
      <c r="E847" s="4"/>
      <c r="F847" s="4"/>
      <c r="G847" s="4"/>
    </row>
    <row r="848" spans="1:7">
      <c r="A848" s="2">
        <v>500000</v>
      </c>
      <c r="B848" s="2">
        <v>30500882</v>
      </c>
      <c r="C848">
        <f>B848-A848</f>
        <v>30000882</v>
      </c>
      <c r="D848" s="2" t="s">
        <v>14028</v>
      </c>
      <c r="E848" s="3"/>
      <c r="F848" s="3"/>
      <c r="G848" s="3"/>
    </row>
    <row r="849" spans="1:7">
      <c r="A849" s="5">
        <v>80000000</v>
      </c>
      <c r="B849" s="5">
        <v>109993847</v>
      </c>
      <c r="C849">
        <f>B849-A849</f>
        <v>29993847</v>
      </c>
      <c r="D849" s="5" t="s">
        <v>11870</v>
      </c>
      <c r="E849" s="4"/>
      <c r="F849" s="4"/>
      <c r="G849" s="4"/>
    </row>
    <row r="850" spans="1:7">
      <c r="A850" s="5">
        <v>150000000</v>
      </c>
      <c r="B850" s="5">
        <v>179982968</v>
      </c>
      <c r="C850">
        <f>B850-A850</f>
        <v>29982968</v>
      </c>
      <c r="D850" s="5" t="s">
        <v>7960</v>
      </c>
      <c r="E850" s="3"/>
      <c r="F850" s="3"/>
      <c r="G850" s="3"/>
    </row>
    <row r="851" spans="1:7">
      <c r="A851" s="2">
        <v>4500000</v>
      </c>
      <c r="B851" s="2">
        <v>34468224</v>
      </c>
      <c r="C851">
        <f>B851-A851</f>
        <v>29968224</v>
      </c>
      <c r="D851" s="2" t="s">
        <v>4600</v>
      </c>
      <c r="E851" s="4"/>
      <c r="F851" s="4"/>
      <c r="G851" s="4"/>
    </row>
    <row r="852" spans="1:7">
      <c r="A852" s="5">
        <v>50000000</v>
      </c>
      <c r="B852" s="5">
        <v>79948113</v>
      </c>
      <c r="C852">
        <f>B852-A852</f>
        <v>29948113</v>
      </c>
      <c r="D852" s="5" t="s">
        <v>11344</v>
      </c>
      <c r="E852" s="3"/>
      <c r="F852" s="3"/>
      <c r="G852" s="3"/>
    </row>
    <row r="853" spans="1:7">
      <c r="A853" s="2">
        <v>150000000</v>
      </c>
      <c r="B853" s="2">
        <v>179883016</v>
      </c>
      <c r="C853">
        <f>B853-A853</f>
        <v>29883016</v>
      </c>
      <c r="D853" s="2" t="s">
        <v>7963</v>
      </c>
      <c r="E853" s="4"/>
      <c r="F853" s="4"/>
      <c r="G853" s="4"/>
    </row>
    <row r="854" spans="1:7">
      <c r="A854" s="5">
        <v>2500000</v>
      </c>
      <c r="B854" s="5">
        <v>32230907</v>
      </c>
      <c r="C854">
        <f>B854-A854</f>
        <v>29730907</v>
      </c>
      <c r="D854" s="5" t="s">
        <v>8610</v>
      </c>
      <c r="E854" s="3"/>
      <c r="F854" s="3"/>
      <c r="G854" s="3"/>
    </row>
    <row r="855" spans="1:7">
      <c r="A855" s="2">
        <v>15000000</v>
      </c>
      <c r="B855" s="2">
        <v>44667095</v>
      </c>
      <c r="C855">
        <f>B855-A855</f>
        <v>29667095</v>
      </c>
      <c r="D855" s="2" t="s">
        <v>1186</v>
      </c>
      <c r="E855" s="4"/>
      <c r="F855" s="4"/>
      <c r="G855" s="4"/>
    </row>
    <row r="856" spans="1:7">
      <c r="A856" s="5">
        <v>35000000</v>
      </c>
      <c r="B856" s="5">
        <v>64604977</v>
      </c>
      <c r="C856">
        <f>B856-A856</f>
        <v>29604977</v>
      </c>
      <c r="D856" s="5" t="s">
        <v>492</v>
      </c>
      <c r="E856" s="3"/>
      <c r="F856" s="3"/>
      <c r="G856" s="3"/>
    </row>
    <row r="857" spans="1:7">
      <c r="A857" s="5">
        <v>16000000</v>
      </c>
      <c r="B857" s="5">
        <v>45507053</v>
      </c>
      <c r="C857">
        <f>B857-A857</f>
        <v>29507053</v>
      </c>
      <c r="D857" s="5" t="s">
        <v>1918</v>
      </c>
      <c r="E857" s="4"/>
      <c r="F857" s="4"/>
      <c r="G857" s="4"/>
    </row>
    <row r="858" spans="1:7">
      <c r="A858" s="5">
        <v>45000000</v>
      </c>
      <c r="B858" s="5">
        <v>74484168</v>
      </c>
      <c r="C858">
        <f>B858-A858</f>
        <v>29484168</v>
      </c>
      <c r="D858" s="5" t="s">
        <v>6913</v>
      </c>
      <c r="E858" s="3"/>
      <c r="F858" s="3"/>
      <c r="G858" s="3"/>
    </row>
    <row r="859" spans="1:7">
      <c r="A859" s="5">
        <v>22000000</v>
      </c>
      <c r="B859" s="5">
        <v>51483949</v>
      </c>
      <c r="C859">
        <f>B859-A859</f>
        <v>29483949</v>
      </c>
      <c r="D859" s="5" t="s">
        <v>6338</v>
      </c>
      <c r="E859" s="4"/>
      <c r="F859" s="4"/>
      <c r="G859" s="4"/>
    </row>
    <row r="860" spans="1:7">
      <c r="A860" s="5">
        <v>5000000</v>
      </c>
      <c r="B860" s="5">
        <v>34099640</v>
      </c>
      <c r="C860">
        <f>B860-A860</f>
        <v>29099640</v>
      </c>
      <c r="D860" s="5" t="s">
        <v>6529</v>
      </c>
      <c r="E860" s="3"/>
      <c r="F860" s="3"/>
      <c r="G860" s="3"/>
    </row>
    <row r="861" spans="1:7">
      <c r="A861" s="5">
        <v>25000000</v>
      </c>
      <c r="B861" s="5">
        <v>54098051</v>
      </c>
      <c r="C861">
        <f>B861-A861</f>
        <v>29098051</v>
      </c>
      <c r="D861" s="5" t="s">
        <v>13506</v>
      </c>
      <c r="E861" s="4"/>
      <c r="F861" s="4"/>
      <c r="G861" s="4"/>
    </row>
    <row r="862" spans="1:7">
      <c r="A862" s="2">
        <v>3500159</v>
      </c>
      <c r="B862" s="2">
        <v>32541719</v>
      </c>
      <c r="C862">
        <f>B862-A862</f>
        <v>29041560</v>
      </c>
      <c r="D862" s="2" t="s">
        <v>8565</v>
      </c>
      <c r="E862" s="3"/>
      <c r="F862" s="3"/>
      <c r="G862" s="3"/>
    </row>
    <row r="863" spans="1:7">
      <c r="A863" s="2">
        <v>35000000</v>
      </c>
      <c r="B863" s="2">
        <v>63939454</v>
      </c>
      <c r="C863">
        <f>B863-A863</f>
        <v>28939454</v>
      </c>
      <c r="D863" s="2" t="s">
        <v>11426</v>
      </c>
      <c r="E863" s="4"/>
      <c r="F863" s="4"/>
      <c r="G863" s="4"/>
    </row>
    <row r="864" spans="1:7">
      <c r="A864" s="2">
        <v>70000000</v>
      </c>
      <c r="B864" s="2">
        <v>98895417</v>
      </c>
      <c r="C864">
        <f>B864-A864</f>
        <v>28895417</v>
      </c>
      <c r="D864" s="2" t="s">
        <v>9476</v>
      </c>
      <c r="E864" s="3"/>
      <c r="F864" s="3"/>
      <c r="G864" s="3"/>
    </row>
    <row r="865" spans="1:7">
      <c r="A865" s="2">
        <v>15000000</v>
      </c>
      <c r="B865" s="2">
        <v>43848100</v>
      </c>
      <c r="C865">
        <f>B865-A865</f>
        <v>28848100</v>
      </c>
      <c r="D865" s="2" t="s">
        <v>3800</v>
      </c>
      <c r="E865" s="4"/>
      <c r="F865" s="4"/>
      <c r="G865" s="4"/>
    </row>
    <row r="866" spans="1:7">
      <c r="A866" s="5">
        <v>35000000</v>
      </c>
      <c r="B866" s="5">
        <v>63826569</v>
      </c>
      <c r="C866">
        <f>B866-A866</f>
        <v>28826569</v>
      </c>
      <c r="D866" s="5" t="s">
        <v>10890</v>
      </c>
      <c r="E866" s="3"/>
      <c r="F866" s="3"/>
      <c r="G866" s="3"/>
    </row>
    <row r="867" spans="1:7">
      <c r="A867" s="2">
        <v>65000000</v>
      </c>
      <c r="B867" s="2">
        <v>93771072</v>
      </c>
      <c r="C867">
        <f>B867-A867</f>
        <v>28771072</v>
      </c>
      <c r="D867" s="2" t="s">
        <v>8094</v>
      </c>
      <c r="E867" s="4"/>
      <c r="F867" s="4"/>
      <c r="G867" s="4"/>
    </row>
    <row r="868" spans="1:7">
      <c r="A868" s="2">
        <v>22000000</v>
      </c>
      <c r="B868" s="2">
        <v>50728000</v>
      </c>
      <c r="C868">
        <f>B868-A868</f>
        <v>28728000</v>
      </c>
      <c r="D868" s="2" t="s">
        <v>13529</v>
      </c>
      <c r="E868" s="3"/>
      <c r="F868" s="3"/>
      <c r="G868" s="3"/>
    </row>
    <row r="869" spans="1:7">
      <c r="A869" s="2">
        <v>30000000</v>
      </c>
      <c r="B869" s="2">
        <v>58715510</v>
      </c>
      <c r="C869">
        <f>B869-A869</f>
        <v>28715510</v>
      </c>
      <c r="D869" s="2" t="s">
        <v>14831</v>
      </c>
      <c r="E869" s="4"/>
      <c r="F869" s="4"/>
      <c r="G869" s="4"/>
    </row>
    <row r="870" spans="1:7">
      <c r="A870" s="5">
        <v>34000000</v>
      </c>
      <c r="B870" s="5">
        <v>62700000</v>
      </c>
      <c r="C870">
        <f>B870-A870</f>
        <v>28700000</v>
      </c>
      <c r="D870" s="5" t="s">
        <v>10931</v>
      </c>
      <c r="E870" s="3"/>
      <c r="F870" s="3"/>
      <c r="G870" s="3"/>
    </row>
    <row r="871" spans="1:7">
      <c r="A871" s="5">
        <v>20000000</v>
      </c>
      <c r="B871" s="5">
        <v>48546578</v>
      </c>
      <c r="C871">
        <f>B871-A871</f>
        <v>28546578</v>
      </c>
      <c r="D871" s="5" t="s">
        <v>16974</v>
      </c>
      <c r="E871" s="4"/>
      <c r="F871" s="4"/>
      <c r="G871" s="4"/>
    </row>
    <row r="872" spans="1:7">
      <c r="A872" s="2">
        <v>103000000</v>
      </c>
      <c r="B872" s="2">
        <v>131536019</v>
      </c>
      <c r="C872">
        <f>B872-A872</f>
        <v>28536019</v>
      </c>
      <c r="D872" s="2" t="s">
        <v>10094</v>
      </c>
      <c r="E872" s="3"/>
      <c r="F872" s="3"/>
      <c r="G872" s="3"/>
    </row>
    <row r="873" spans="1:7">
      <c r="A873" s="2">
        <v>8000000</v>
      </c>
      <c r="B873" s="2">
        <v>36500000</v>
      </c>
      <c r="C873">
        <f>B873-A873</f>
        <v>28500000</v>
      </c>
      <c r="D873" s="2" t="s">
        <v>2966</v>
      </c>
      <c r="E873" s="4"/>
      <c r="F873" s="4"/>
      <c r="G873" s="4"/>
    </row>
    <row r="874" spans="1:7">
      <c r="A874" s="5">
        <v>12500000</v>
      </c>
      <c r="B874" s="5">
        <v>40962534</v>
      </c>
      <c r="C874">
        <f>B874-A874</f>
        <v>28462534</v>
      </c>
      <c r="D874" s="5" t="s">
        <v>5644</v>
      </c>
      <c r="E874" s="3"/>
      <c r="F874" s="3"/>
      <c r="G874" s="3"/>
    </row>
    <row r="875" spans="1:7">
      <c r="A875" s="5">
        <v>20000000</v>
      </c>
      <c r="B875" s="5">
        <v>48423368</v>
      </c>
      <c r="C875">
        <f>B875-A875</f>
        <v>28423368</v>
      </c>
      <c r="D875" s="5" t="s">
        <v>13565</v>
      </c>
      <c r="E875" s="4"/>
      <c r="F875" s="4"/>
      <c r="G875" s="4"/>
    </row>
    <row r="876" spans="1:7">
      <c r="A876" s="2">
        <v>7000000</v>
      </c>
      <c r="B876" s="2">
        <v>35400000</v>
      </c>
      <c r="C876">
        <f>B876-A876</f>
        <v>28400000</v>
      </c>
      <c r="D876" s="2" t="s">
        <v>7761</v>
      </c>
      <c r="E876" s="3"/>
      <c r="F876" s="3"/>
      <c r="G876" s="3"/>
    </row>
    <row r="877" spans="1:7">
      <c r="A877" s="5">
        <v>3600000</v>
      </c>
      <c r="B877" s="5">
        <v>31968347</v>
      </c>
      <c r="C877">
        <f>B877-A877</f>
        <v>28368347</v>
      </c>
      <c r="D877" s="5" t="s">
        <v>3045</v>
      </c>
      <c r="E877" s="4"/>
      <c r="F877" s="4"/>
      <c r="G877" s="4"/>
    </row>
    <row r="878" spans="1:7">
      <c r="A878" s="2">
        <v>32000000</v>
      </c>
      <c r="B878" s="2">
        <v>60328558</v>
      </c>
      <c r="C878">
        <f>B878-A878</f>
        <v>28328558</v>
      </c>
      <c r="D878" s="2" t="s">
        <v>6252</v>
      </c>
      <c r="E878" s="3"/>
      <c r="F878" s="3"/>
      <c r="G878" s="3"/>
    </row>
    <row r="879" spans="1:7">
      <c r="A879" s="2">
        <v>33000000</v>
      </c>
      <c r="B879" s="2">
        <v>61280963</v>
      </c>
      <c r="C879">
        <f>B879-A879</f>
        <v>28280963</v>
      </c>
      <c r="D879" s="2" t="s">
        <v>10893</v>
      </c>
      <c r="E879" s="4"/>
      <c r="F879" s="4"/>
      <c r="G879" s="4"/>
    </row>
    <row r="880" spans="1:7">
      <c r="A880" s="5">
        <v>60000000</v>
      </c>
      <c r="B880" s="5">
        <v>88200225</v>
      </c>
      <c r="C880">
        <f>B880-A880</f>
        <v>28200225</v>
      </c>
      <c r="D880" s="5" t="s">
        <v>11909</v>
      </c>
      <c r="E880" s="3"/>
      <c r="F880" s="3"/>
      <c r="G880" s="3"/>
    </row>
    <row r="881" spans="1:7">
      <c r="A881" s="5">
        <v>11000000</v>
      </c>
      <c r="B881" s="5">
        <v>39025000</v>
      </c>
      <c r="C881">
        <f>B881-A881</f>
        <v>28025000</v>
      </c>
      <c r="D881" s="5" t="s">
        <v>2938</v>
      </c>
      <c r="E881" s="4"/>
      <c r="F881" s="4"/>
      <c r="G881" s="4"/>
    </row>
    <row r="882" spans="1:7">
      <c r="A882" s="5">
        <v>15000000</v>
      </c>
      <c r="B882" s="5">
        <v>43022524</v>
      </c>
      <c r="C882">
        <f>B882-A882</f>
        <v>28022524</v>
      </c>
      <c r="D882" s="5" t="s">
        <v>5742</v>
      </c>
      <c r="E882" s="3"/>
      <c r="F882" s="3"/>
      <c r="G882" s="3"/>
    </row>
    <row r="883" spans="1:7">
      <c r="A883" s="5">
        <v>55000000</v>
      </c>
      <c r="B883" s="5">
        <v>83000000</v>
      </c>
      <c r="C883">
        <f>B883-A883</f>
        <v>28000000</v>
      </c>
      <c r="D883" s="5" t="s">
        <v>12465</v>
      </c>
      <c r="E883" s="4"/>
      <c r="F883" s="4"/>
      <c r="G883" s="4"/>
    </row>
    <row r="884" spans="1:7">
      <c r="A884" s="2">
        <v>15000000</v>
      </c>
      <c r="B884" s="2">
        <v>42919096</v>
      </c>
      <c r="C884">
        <f>B884-A884</f>
        <v>27919096</v>
      </c>
      <c r="D884" s="2" t="s">
        <v>9790</v>
      </c>
      <c r="E884" s="3"/>
      <c r="F884" s="3"/>
      <c r="G884" s="3"/>
    </row>
    <row r="885" spans="1:7">
      <c r="A885" s="2">
        <v>15000000</v>
      </c>
      <c r="B885" s="2">
        <v>42919096</v>
      </c>
      <c r="C885">
        <f>B885-A885</f>
        <v>27919096</v>
      </c>
      <c r="D885" s="2" t="s">
        <v>9790</v>
      </c>
      <c r="E885" s="4"/>
      <c r="F885" s="4"/>
      <c r="G885" s="4"/>
    </row>
    <row r="886" spans="1:7">
      <c r="A886" s="2">
        <v>20000000</v>
      </c>
      <c r="B886" s="2">
        <v>47887943</v>
      </c>
      <c r="C886">
        <f>B886-A886</f>
        <v>27887943</v>
      </c>
      <c r="D886" s="2" t="s">
        <v>14871</v>
      </c>
      <c r="E886" s="3"/>
      <c r="F886" s="3"/>
      <c r="G886" s="3"/>
    </row>
    <row r="887" spans="1:7">
      <c r="A887" s="5">
        <v>31000000</v>
      </c>
      <c r="B887" s="5">
        <v>58879132</v>
      </c>
      <c r="C887">
        <f>B887-A887</f>
        <v>27879132</v>
      </c>
      <c r="D887" s="5" t="s">
        <v>12017</v>
      </c>
      <c r="E887" s="4"/>
      <c r="F887" s="4"/>
      <c r="G887" s="4"/>
    </row>
    <row r="888" spans="1:7">
      <c r="A888" s="5">
        <v>20000000</v>
      </c>
      <c r="B888" s="5">
        <v>47852604</v>
      </c>
      <c r="C888">
        <f>B888-A888</f>
        <v>27852604</v>
      </c>
      <c r="D888" s="5" t="s">
        <v>13068</v>
      </c>
      <c r="E888" s="3"/>
      <c r="F888" s="3"/>
      <c r="G888" s="3"/>
    </row>
    <row r="889" spans="1:7">
      <c r="A889" s="2">
        <v>2200000</v>
      </c>
      <c r="B889" s="2">
        <v>30000000</v>
      </c>
      <c r="C889">
        <f>B889-A889</f>
        <v>27800000</v>
      </c>
      <c r="D889" s="2" t="s">
        <v>14966</v>
      </c>
      <c r="E889" s="4"/>
      <c r="F889" s="4"/>
      <c r="G889" s="4"/>
    </row>
    <row r="890" spans="1:7">
      <c r="A890" s="5">
        <v>85000000</v>
      </c>
      <c r="B890" s="5">
        <v>112703470</v>
      </c>
      <c r="C890">
        <f>B890-A890</f>
        <v>27703470</v>
      </c>
      <c r="D890" s="5" t="s">
        <v>8775</v>
      </c>
      <c r="E890" s="3"/>
      <c r="F890" s="3"/>
      <c r="G890" s="3"/>
    </row>
    <row r="891" spans="1:7">
      <c r="A891" s="2">
        <v>10500000</v>
      </c>
      <c r="B891" s="2">
        <v>38201895</v>
      </c>
      <c r="C891">
        <f>B891-A891</f>
        <v>27701895</v>
      </c>
      <c r="D891" s="2" t="s">
        <v>7087</v>
      </c>
      <c r="E891" s="4"/>
      <c r="F891" s="4"/>
      <c r="G891" s="4"/>
    </row>
    <row r="892" spans="1:7">
      <c r="A892" s="5">
        <v>23000000</v>
      </c>
      <c r="B892" s="5">
        <v>50693162</v>
      </c>
      <c r="C892">
        <f>B892-A892</f>
        <v>27693162</v>
      </c>
      <c r="D892" s="5" t="s">
        <v>2747</v>
      </c>
      <c r="E892" s="3"/>
      <c r="F892" s="3"/>
      <c r="G892" s="3"/>
    </row>
    <row r="893" spans="1:7">
      <c r="A893" s="2">
        <v>70000000</v>
      </c>
      <c r="B893" s="2">
        <v>97680195</v>
      </c>
      <c r="C893">
        <f>B893-A893</f>
        <v>27680195</v>
      </c>
      <c r="D893" s="2" t="s">
        <v>7395</v>
      </c>
      <c r="E893" s="4"/>
      <c r="F893" s="4"/>
      <c r="G893" s="4"/>
    </row>
    <row r="894" spans="1:7">
      <c r="A894" s="5">
        <v>12000000</v>
      </c>
      <c r="B894" s="5">
        <v>39647595</v>
      </c>
      <c r="C894">
        <f>B894-A894</f>
        <v>27647595</v>
      </c>
      <c r="D894" s="5" t="s">
        <v>3406</v>
      </c>
      <c r="E894" s="3"/>
      <c r="F894" s="3"/>
      <c r="G894" s="3"/>
    </row>
    <row r="895" spans="1:7">
      <c r="A895" s="2">
        <v>54000000</v>
      </c>
      <c r="B895" s="2">
        <v>81645152</v>
      </c>
      <c r="C895">
        <f>B895-A895</f>
        <v>27645152</v>
      </c>
      <c r="D895" s="2" t="s">
        <v>8150</v>
      </c>
      <c r="E895" s="4"/>
      <c r="F895" s="4"/>
      <c r="G895" s="4"/>
    </row>
    <row r="896" spans="1:7">
      <c r="A896" s="5">
        <v>15000000</v>
      </c>
      <c r="B896" s="5">
        <v>42592530</v>
      </c>
      <c r="C896">
        <f>B896-A896</f>
        <v>27592530</v>
      </c>
      <c r="D896" s="5" t="s">
        <v>11618</v>
      </c>
      <c r="E896" s="3"/>
      <c r="F896" s="3"/>
      <c r="G896" s="3"/>
    </row>
    <row r="897" spans="1:7">
      <c r="A897" s="2">
        <v>25000000</v>
      </c>
      <c r="B897" s="2">
        <v>52528330</v>
      </c>
      <c r="C897">
        <f>B897-A897</f>
        <v>27528330</v>
      </c>
      <c r="D897" s="2" t="s">
        <v>16111</v>
      </c>
      <c r="E897" s="4"/>
      <c r="F897" s="4"/>
      <c r="G897" s="4"/>
    </row>
    <row r="898" spans="1:7">
      <c r="A898" s="5">
        <v>10000000</v>
      </c>
      <c r="B898" s="5">
        <v>37470017</v>
      </c>
      <c r="C898">
        <f>B898-A898</f>
        <v>27470017</v>
      </c>
      <c r="D898" s="5" t="s">
        <v>12208</v>
      </c>
      <c r="E898" s="3"/>
      <c r="F898" s="3"/>
      <c r="G898" s="3"/>
    </row>
    <row r="899" spans="1:7">
      <c r="A899" s="2">
        <v>17000000</v>
      </c>
      <c r="B899" s="2">
        <v>44469602</v>
      </c>
      <c r="C899">
        <f>B899-A899</f>
        <v>27469602</v>
      </c>
      <c r="D899" s="2" t="s">
        <v>3790</v>
      </c>
      <c r="E899" s="4"/>
      <c r="F899" s="4"/>
      <c r="G899" s="4"/>
    </row>
    <row r="900" spans="1:7">
      <c r="A900" s="2">
        <v>5000000</v>
      </c>
      <c r="B900" s="2">
        <v>32453345</v>
      </c>
      <c r="C900">
        <f>B900-A900</f>
        <v>27453345</v>
      </c>
      <c r="D900" s="2" t="s">
        <v>15802</v>
      </c>
      <c r="E900" s="3"/>
      <c r="F900" s="3"/>
      <c r="G900" s="3"/>
    </row>
    <row r="901" spans="1:7">
      <c r="A901" s="5">
        <v>27800000</v>
      </c>
      <c r="B901" s="5">
        <v>55210049</v>
      </c>
      <c r="C901">
        <f>B901-A901</f>
        <v>27410049</v>
      </c>
      <c r="D901" s="5" t="s">
        <v>14835</v>
      </c>
      <c r="E901" s="4"/>
      <c r="F901" s="4"/>
      <c r="G901" s="4"/>
    </row>
    <row r="902" spans="1:7">
      <c r="A902" s="5">
        <v>11000000</v>
      </c>
      <c r="B902" s="5">
        <v>38317535</v>
      </c>
      <c r="C902">
        <f>B902-A902</f>
        <v>27317535</v>
      </c>
      <c r="D902" s="5" t="s">
        <v>3429</v>
      </c>
      <c r="E902" s="3"/>
      <c r="F902" s="3"/>
      <c r="G902" s="3"/>
    </row>
    <row r="903" spans="1:7">
      <c r="A903" s="2">
        <v>4000000</v>
      </c>
      <c r="B903" s="2">
        <v>31252964</v>
      </c>
      <c r="C903">
        <f>B903-A903</f>
        <v>27252964</v>
      </c>
      <c r="D903" s="2" t="s">
        <v>5914</v>
      </c>
      <c r="E903" s="4"/>
      <c r="F903" s="4"/>
      <c r="G903" s="4"/>
    </row>
    <row r="904" spans="1:7">
      <c r="A904" s="5">
        <v>150000000</v>
      </c>
      <c r="B904" s="5">
        <v>177243721</v>
      </c>
      <c r="C904">
        <f>B904-A904</f>
        <v>27243721</v>
      </c>
      <c r="D904" s="5" t="s">
        <v>12778</v>
      </c>
      <c r="E904" s="3"/>
      <c r="F904" s="3"/>
      <c r="G904" s="3"/>
    </row>
    <row r="905" spans="1:7">
      <c r="A905" s="5">
        <v>27000000</v>
      </c>
      <c r="B905" s="5">
        <v>54200000</v>
      </c>
      <c r="C905">
        <f>B905-A905</f>
        <v>27200000</v>
      </c>
      <c r="D905" s="5" t="s">
        <v>1474</v>
      </c>
      <c r="E905" s="4"/>
      <c r="F905" s="4"/>
      <c r="G905" s="4"/>
    </row>
    <row r="906" spans="1:7">
      <c r="A906" s="2">
        <v>40000000</v>
      </c>
      <c r="B906" s="2">
        <v>67061228</v>
      </c>
      <c r="C906">
        <f>B906-A906</f>
        <v>27061228</v>
      </c>
      <c r="D906" s="2" t="s">
        <v>14516</v>
      </c>
      <c r="E906" s="3"/>
      <c r="F906" s="3"/>
      <c r="G906" s="3"/>
    </row>
    <row r="907" spans="1:7">
      <c r="A907" s="2">
        <v>9000000</v>
      </c>
      <c r="B907" s="2">
        <v>36049108</v>
      </c>
      <c r="C907">
        <f>B907-A907</f>
        <v>27049108</v>
      </c>
      <c r="D907" s="2" t="s">
        <v>7740</v>
      </c>
      <c r="E907" s="4"/>
      <c r="F907" s="4"/>
      <c r="G907" s="4"/>
    </row>
    <row r="908" spans="1:7">
      <c r="A908" s="5">
        <v>22000000</v>
      </c>
      <c r="B908" s="5">
        <v>49002815</v>
      </c>
      <c r="C908">
        <f>B908-A908</f>
        <v>27002815</v>
      </c>
      <c r="D908" s="5" t="s">
        <v>10441</v>
      </c>
      <c r="E908" s="3"/>
      <c r="F908" s="3"/>
      <c r="G908" s="3"/>
    </row>
    <row r="909" spans="1:7">
      <c r="A909" s="5">
        <v>8000000</v>
      </c>
      <c r="B909" s="5">
        <v>34963967</v>
      </c>
      <c r="C909">
        <f>B909-A909</f>
        <v>26963967</v>
      </c>
      <c r="D909" s="5" t="s">
        <v>2412</v>
      </c>
      <c r="E909" s="4"/>
      <c r="F909" s="4"/>
      <c r="G909" s="4"/>
    </row>
    <row r="910" spans="1:7">
      <c r="A910" s="2">
        <v>25000000</v>
      </c>
      <c r="B910" s="2">
        <v>51853450</v>
      </c>
      <c r="C910">
        <f>B910-A910</f>
        <v>26853450</v>
      </c>
      <c r="D910" s="2" t="s">
        <v>8925</v>
      </c>
      <c r="E910" s="3"/>
      <c r="F910" s="3"/>
      <c r="G910" s="3"/>
    </row>
    <row r="911" spans="1:7">
      <c r="A911" s="5">
        <v>29000000</v>
      </c>
      <c r="B911" s="5">
        <v>55845943</v>
      </c>
      <c r="C911">
        <f>B911-A911</f>
        <v>26845943</v>
      </c>
      <c r="D911" s="5" t="s">
        <v>10394</v>
      </c>
      <c r="E911" s="4"/>
      <c r="F911" s="4"/>
      <c r="G911" s="4"/>
    </row>
    <row r="912" spans="1:7">
      <c r="A912" s="2">
        <v>15000000</v>
      </c>
      <c r="B912" s="2">
        <v>41777564</v>
      </c>
      <c r="C912">
        <f>B912-A912</f>
        <v>26777564</v>
      </c>
      <c r="D912" s="2" t="s">
        <v>10492</v>
      </c>
      <c r="E912" s="3"/>
      <c r="F912" s="3"/>
      <c r="G912" s="3"/>
    </row>
    <row r="913" spans="1:7">
      <c r="A913" s="2">
        <v>11000000</v>
      </c>
      <c r="B913" s="2">
        <v>37766350</v>
      </c>
      <c r="C913">
        <f>B913-A913</f>
        <v>26766350</v>
      </c>
      <c r="D913" s="2" t="s">
        <v>4482</v>
      </c>
      <c r="E913" s="4"/>
      <c r="F913" s="4"/>
      <c r="G913" s="4"/>
    </row>
    <row r="914" spans="1:7">
      <c r="A914" s="5">
        <v>8000000</v>
      </c>
      <c r="B914" s="5">
        <v>34746109</v>
      </c>
      <c r="C914">
        <f>B914-A914</f>
        <v>26746109</v>
      </c>
      <c r="D914" s="5" t="s">
        <v>14337</v>
      </c>
      <c r="E914" s="3"/>
      <c r="F914" s="3"/>
      <c r="G914" s="3"/>
    </row>
    <row r="915" spans="1:7">
      <c r="A915" s="2">
        <v>25000000</v>
      </c>
      <c r="B915" s="2">
        <v>51676606</v>
      </c>
      <c r="C915">
        <f>B915-A915</f>
        <v>26676606</v>
      </c>
      <c r="D915" s="2" t="s">
        <v>1842</v>
      </c>
      <c r="E915" s="4"/>
      <c r="F915" s="4"/>
      <c r="G915" s="4"/>
    </row>
    <row r="916" spans="1:7">
      <c r="A916" s="2">
        <v>16000000</v>
      </c>
      <c r="B916" s="2">
        <v>42638165</v>
      </c>
      <c r="C916">
        <f>B916-A916</f>
        <v>26638165</v>
      </c>
      <c r="D916" s="2" t="s">
        <v>16047</v>
      </c>
      <c r="E916" s="3"/>
      <c r="F916" s="3"/>
      <c r="G916" s="3"/>
    </row>
    <row r="917" spans="1:7">
      <c r="A917" s="5">
        <v>16000000</v>
      </c>
      <c r="B917" s="5">
        <v>42638165</v>
      </c>
      <c r="C917">
        <f>B917-A917</f>
        <v>26638165</v>
      </c>
      <c r="D917" s="5" t="s">
        <v>16047</v>
      </c>
      <c r="E917" s="4"/>
      <c r="F917" s="4"/>
      <c r="G917" s="4"/>
    </row>
    <row r="918" spans="1:7">
      <c r="A918" s="2">
        <v>31115000</v>
      </c>
      <c r="B918" s="2">
        <v>57750000</v>
      </c>
      <c r="C918">
        <f>B918-A918</f>
        <v>26635000</v>
      </c>
      <c r="D918" s="2" t="s">
        <v>6207</v>
      </c>
      <c r="E918" s="3"/>
      <c r="F918" s="3"/>
      <c r="G918" s="3"/>
    </row>
    <row r="919" spans="1:7">
      <c r="A919" s="5">
        <v>12000000</v>
      </c>
      <c r="B919" s="5">
        <v>38624000</v>
      </c>
      <c r="C919">
        <f>B919-A919</f>
        <v>26624000</v>
      </c>
      <c r="D919" s="5" t="s">
        <v>6476</v>
      </c>
      <c r="E919" s="4"/>
      <c r="F919" s="4"/>
      <c r="G919" s="4"/>
    </row>
    <row r="920" spans="1:7">
      <c r="A920" s="2">
        <v>25000000</v>
      </c>
      <c r="B920" s="2">
        <v>51533608</v>
      </c>
      <c r="C920">
        <f>B920-A920</f>
        <v>26533608</v>
      </c>
      <c r="D920" s="2" t="s">
        <v>7548</v>
      </c>
      <c r="E920" s="3"/>
      <c r="F920" s="3"/>
      <c r="G920" s="3"/>
    </row>
    <row r="921" spans="1:7">
      <c r="A921" s="5">
        <v>40000000</v>
      </c>
      <c r="B921" s="5">
        <v>66466372</v>
      </c>
      <c r="C921">
        <f>B921-A921</f>
        <v>26466372</v>
      </c>
      <c r="D921" s="5" t="s">
        <v>15337</v>
      </c>
      <c r="E921" s="4"/>
      <c r="F921" s="4"/>
      <c r="G921" s="4"/>
    </row>
    <row r="922" spans="1:7">
      <c r="A922" s="5">
        <v>45000000</v>
      </c>
      <c r="B922" s="5">
        <v>71423726</v>
      </c>
      <c r="C922">
        <f>B922-A922</f>
        <v>26423726</v>
      </c>
      <c r="D922" s="5" t="s">
        <v>4219</v>
      </c>
      <c r="E922" s="3"/>
      <c r="F922" s="3"/>
      <c r="G922" s="3"/>
    </row>
    <row r="923" spans="1:7">
      <c r="A923" s="5">
        <v>8500000</v>
      </c>
      <c r="B923" s="5">
        <v>34872293</v>
      </c>
      <c r="C923">
        <f>B923-A923</f>
        <v>26372293</v>
      </c>
      <c r="D923" s="5" t="s">
        <v>15950</v>
      </c>
      <c r="E923" s="4"/>
      <c r="F923" s="4"/>
      <c r="G923" s="4"/>
    </row>
    <row r="924" spans="1:7">
      <c r="A924" s="5">
        <v>20000000</v>
      </c>
      <c r="B924" s="5">
        <v>46363118</v>
      </c>
      <c r="C924">
        <f>B924-A924</f>
        <v>26363118</v>
      </c>
      <c r="D924" s="5" t="s">
        <v>16594</v>
      </c>
      <c r="E924" s="3"/>
      <c r="F924" s="3"/>
      <c r="G924" s="3"/>
    </row>
    <row r="925" spans="1:7">
      <c r="A925" s="5">
        <v>45000000</v>
      </c>
      <c r="B925" s="5">
        <v>71277420</v>
      </c>
      <c r="C925">
        <f>B925-A925</f>
        <v>26277420</v>
      </c>
      <c r="D925" s="5" t="s">
        <v>15328</v>
      </c>
      <c r="E925" s="4"/>
      <c r="F925" s="4"/>
      <c r="G925" s="4"/>
    </row>
    <row r="926" spans="1:7">
      <c r="A926" s="5">
        <v>16500000</v>
      </c>
      <c r="B926" s="5">
        <v>42700000</v>
      </c>
      <c r="C926">
        <f>B926-A926</f>
        <v>26200000</v>
      </c>
      <c r="D926" s="5" t="s">
        <v>2313</v>
      </c>
      <c r="E926" s="3"/>
      <c r="F926" s="3"/>
      <c r="G926" s="3"/>
    </row>
    <row r="927" spans="1:7">
      <c r="A927" s="2">
        <v>12000000</v>
      </c>
      <c r="B927" s="2">
        <v>38087366</v>
      </c>
      <c r="C927">
        <f>B927-A927</f>
        <v>26087366</v>
      </c>
      <c r="D927" s="2" t="s">
        <v>9179</v>
      </c>
      <c r="E927" s="4"/>
      <c r="F927" s="4"/>
      <c r="G927" s="4"/>
    </row>
    <row r="928" spans="1:7">
      <c r="A928" s="2">
        <v>75000000</v>
      </c>
      <c r="B928" s="2">
        <v>101087161</v>
      </c>
      <c r="C928">
        <f>B928-A928</f>
        <v>26087161</v>
      </c>
      <c r="D928" s="2" t="s">
        <v>7351</v>
      </c>
      <c r="E928" s="3"/>
      <c r="F928" s="3"/>
      <c r="G928" s="3"/>
    </row>
    <row r="929" spans="1:7">
      <c r="A929" s="2">
        <v>30000000</v>
      </c>
      <c r="B929" s="2">
        <v>56068547</v>
      </c>
      <c r="C929">
        <f>B929-A929</f>
        <v>26068547</v>
      </c>
      <c r="D929" s="2" t="s">
        <v>3261</v>
      </c>
      <c r="E929" s="4"/>
      <c r="F929" s="4"/>
      <c r="G929" s="4"/>
    </row>
    <row r="930" spans="1:7">
      <c r="A930" s="5">
        <v>13000000</v>
      </c>
      <c r="B930" s="5">
        <v>38916903</v>
      </c>
      <c r="C930">
        <f>B930-A930</f>
        <v>25916903</v>
      </c>
      <c r="D930" s="5" t="s">
        <v>13599</v>
      </c>
      <c r="E930" s="3"/>
      <c r="F930" s="3"/>
      <c r="G930" s="3"/>
    </row>
    <row r="931" spans="1:7">
      <c r="A931" s="5">
        <v>18000000</v>
      </c>
      <c r="B931" s="5">
        <v>43853424</v>
      </c>
      <c r="C931">
        <f>B931-A931</f>
        <v>25853424</v>
      </c>
      <c r="D931" s="5" t="s">
        <v>5722</v>
      </c>
      <c r="E931" s="4"/>
      <c r="F931" s="4"/>
      <c r="G931" s="4"/>
    </row>
    <row r="932" spans="1:7">
      <c r="A932" s="5">
        <v>10000000</v>
      </c>
      <c r="B932" s="5">
        <v>35794166</v>
      </c>
      <c r="C932">
        <f>B932-A932</f>
        <v>25794166</v>
      </c>
      <c r="D932" s="5" t="s">
        <v>12690</v>
      </c>
      <c r="E932" s="3"/>
      <c r="F932" s="3"/>
      <c r="G932" s="3"/>
    </row>
    <row r="933" spans="1:7">
      <c r="A933" s="5">
        <v>12000000</v>
      </c>
      <c r="B933" s="5">
        <v>37707719</v>
      </c>
      <c r="C933">
        <f>B933-A933</f>
        <v>25707719</v>
      </c>
      <c r="D933" s="5" t="s">
        <v>2925</v>
      </c>
      <c r="E933" s="4"/>
      <c r="F933" s="4"/>
      <c r="G933" s="4"/>
    </row>
    <row r="934" spans="1:7">
      <c r="A934" s="2">
        <v>21000000</v>
      </c>
      <c r="B934" s="2">
        <v>46700000</v>
      </c>
      <c r="C934">
        <f>B934-A934</f>
        <v>25700000</v>
      </c>
      <c r="D934" s="2" t="s">
        <v>13063</v>
      </c>
      <c r="E934" s="3"/>
      <c r="F934" s="3"/>
      <c r="G934" s="3"/>
    </row>
    <row r="935" spans="1:7">
      <c r="A935" s="5">
        <v>17000000</v>
      </c>
      <c r="B935" s="5">
        <v>42672630</v>
      </c>
      <c r="C935">
        <f>B935-A935</f>
        <v>25672630</v>
      </c>
      <c r="D935" s="5" t="s">
        <v>15156</v>
      </c>
      <c r="E935" s="4"/>
      <c r="F935" s="4"/>
      <c r="G935" s="4"/>
    </row>
    <row r="936" spans="1:7">
      <c r="A936" s="5">
        <v>20000000</v>
      </c>
      <c r="B936" s="5">
        <v>45670855</v>
      </c>
      <c r="C936">
        <f>B936-A936</f>
        <v>25670855</v>
      </c>
      <c r="D936" s="5" t="s">
        <v>14267</v>
      </c>
      <c r="E936" s="3"/>
      <c r="F936" s="3"/>
      <c r="G936" s="3"/>
    </row>
    <row r="937" spans="1:7">
      <c r="A937" s="5">
        <v>17000000</v>
      </c>
      <c r="B937" s="5">
        <v>42660000</v>
      </c>
      <c r="C937">
        <f>B937-A937</f>
        <v>25660000</v>
      </c>
      <c r="D937" s="5" t="s">
        <v>16028</v>
      </c>
      <c r="E937" s="4"/>
      <c r="F937" s="4"/>
      <c r="G937" s="4"/>
    </row>
    <row r="938" spans="1:7">
      <c r="A938" s="2">
        <v>50000000</v>
      </c>
      <c r="B938" s="2">
        <v>75605492</v>
      </c>
      <c r="C938">
        <f>B938-A938</f>
        <v>25605492</v>
      </c>
      <c r="D938" s="2" t="s">
        <v>2709</v>
      </c>
      <c r="E938" s="3"/>
      <c r="F938" s="3"/>
      <c r="G938" s="3"/>
    </row>
    <row r="939" spans="1:7">
      <c r="A939" s="2">
        <v>18000000</v>
      </c>
      <c r="B939" s="2">
        <v>43601508</v>
      </c>
      <c r="C939">
        <f>B939-A939</f>
        <v>25601508</v>
      </c>
      <c r="D939" s="2" t="s">
        <v>8354</v>
      </c>
      <c r="E939" s="4"/>
      <c r="F939" s="4"/>
      <c r="G939" s="4"/>
    </row>
    <row r="940" spans="1:7">
      <c r="A940" s="2">
        <v>8500000</v>
      </c>
      <c r="B940" s="2">
        <v>34017854</v>
      </c>
      <c r="C940">
        <f>B940-A940</f>
        <v>25517854</v>
      </c>
      <c r="D940" s="2" t="s">
        <v>9917</v>
      </c>
      <c r="E940" s="3"/>
      <c r="F940" s="3"/>
      <c r="G940" s="3"/>
    </row>
    <row r="941" spans="1:7">
      <c r="A941" s="2">
        <v>65000000</v>
      </c>
      <c r="B941" s="2">
        <v>90454043</v>
      </c>
      <c r="C941">
        <f>B941-A941</f>
        <v>25454043</v>
      </c>
      <c r="D941" s="2" t="s">
        <v>10161</v>
      </c>
      <c r="E941" s="4"/>
      <c r="F941" s="4"/>
      <c r="G941" s="4"/>
    </row>
    <row r="942" spans="1:7">
      <c r="A942" s="2">
        <v>35000000</v>
      </c>
      <c r="B942" s="2">
        <v>60400856</v>
      </c>
      <c r="C942">
        <f>B942-A942</f>
        <v>25400856</v>
      </c>
      <c r="D942" s="2" t="s">
        <v>15375</v>
      </c>
      <c r="E942" s="3"/>
      <c r="F942" s="3"/>
      <c r="G942" s="3"/>
    </row>
    <row r="943" spans="1:7">
      <c r="A943" s="5">
        <v>6500000</v>
      </c>
      <c r="B943" s="5">
        <v>31899000</v>
      </c>
      <c r="C943">
        <f>B943-A943</f>
        <v>25399000</v>
      </c>
      <c r="D943" s="5" t="s">
        <v>5870</v>
      </c>
      <c r="E943" s="4"/>
      <c r="F943" s="4"/>
      <c r="G943" s="4"/>
    </row>
    <row r="944" spans="1:7">
      <c r="A944" s="2">
        <v>12000000</v>
      </c>
      <c r="B944" s="2">
        <v>37188667</v>
      </c>
      <c r="C944">
        <f>B944-A944</f>
        <v>25188667</v>
      </c>
      <c r="D944" s="2" t="s">
        <v>16879</v>
      </c>
      <c r="E944" s="3"/>
      <c r="F944" s="3"/>
      <c r="G944" s="3"/>
    </row>
    <row r="945" spans="1:7">
      <c r="A945" s="5">
        <v>9000000</v>
      </c>
      <c r="B945" s="5">
        <v>34074895</v>
      </c>
      <c r="C945">
        <f>B945-A945</f>
        <v>25074895</v>
      </c>
      <c r="D945" s="5" t="s">
        <v>8507</v>
      </c>
      <c r="E945" s="4"/>
      <c r="F945" s="4"/>
      <c r="G945" s="4"/>
    </row>
    <row r="946" spans="1:7">
      <c r="A946" s="5">
        <v>15000000</v>
      </c>
      <c r="B946" s="5">
        <v>40064955</v>
      </c>
      <c r="C946">
        <f>B946-A946</f>
        <v>25064955</v>
      </c>
      <c r="D946" s="5" t="s">
        <v>10517</v>
      </c>
      <c r="E946" s="3"/>
      <c r="F946" s="3"/>
      <c r="G946" s="3"/>
    </row>
    <row r="947" spans="1:7">
      <c r="A947" s="2">
        <v>35000000</v>
      </c>
      <c r="B947" s="2">
        <v>60054449</v>
      </c>
      <c r="C947">
        <f>B947-A947</f>
        <v>25054449</v>
      </c>
      <c r="D947" s="2" t="s">
        <v>13475</v>
      </c>
      <c r="E947" s="4"/>
      <c r="F947" s="4"/>
      <c r="G947" s="4"/>
    </row>
    <row r="948" spans="1:7">
      <c r="A948" s="2">
        <v>45000000</v>
      </c>
      <c r="B948" s="2">
        <v>70001065</v>
      </c>
      <c r="C948">
        <f>B948-A948</f>
        <v>25001065</v>
      </c>
      <c r="D948" s="2" t="s">
        <v>5528</v>
      </c>
      <c r="E948" s="3"/>
      <c r="F948" s="3"/>
      <c r="G948" s="3"/>
    </row>
    <row r="949" spans="1:7">
      <c r="A949" s="5">
        <v>20000000</v>
      </c>
      <c r="B949" s="5">
        <v>44988180</v>
      </c>
      <c r="C949">
        <f>B949-A949</f>
        <v>24988180</v>
      </c>
      <c r="D949" s="5" t="s">
        <v>895</v>
      </c>
      <c r="E949" s="4"/>
      <c r="F949" s="4"/>
      <c r="G949" s="4"/>
    </row>
    <row r="950" spans="1:7">
      <c r="A950" s="5">
        <v>7500000</v>
      </c>
      <c r="B950" s="5">
        <v>32391374</v>
      </c>
      <c r="C950">
        <f>B950-A950</f>
        <v>24891374</v>
      </c>
      <c r="D950" s="5" t="s">
        <v>2424</v>
      </c>
      <c r="E950" s="3"/>
      <c r="F950" s="3"/>
      <c r="G950" s="3"/>
    </row>
    <row r="951" spans="1:7">
      <c r="A951" s="5">
        <v>100000000</v>
      </c>
      <c r="B951" s="5">
        <v>124870275</v>
      </c>
      <c r="C951">
        <f>B951-A951</f>
        <v>24870275</v>
      </c>
      <c r="D951" s="5" t="s">
        <v>6091</v>
      </c>
      <c r="E951" s="4"/>
      <c r="F951" s="4"/>
      <c r="G951" s="4"/>
    </row>
    <row r="952" spans="1:7">
      <c r="A952" s="5">
        <v>7500000</v>
      </c>
      <c r="B952" s="5">
        <v>32333860</v>
      </c>
      <c r="C952">
        <f>B952-A952</f>
        <v>24833860</v>
      </c>
      <c r="D952" s="5" t="s">
        <v>8530</v>
      </c>
      <c r="E952" s="3"/>
      <c r="F952" s="3"/>
      <c r="G952" s="3"/>
    </row>
    <row r="953" spans="1:7">
      <c r="A953" s="2">
        <v>79000000</v>
      </c>
      <c r="B953" s="2">
        <v>103812241</v>
      </c>
      <c r="C953">
        <f>B953-A953</f>
        <v>24812241</v>
      </c>
      <c r="D953" s="2" t="s">
        <v>13361</v>
      </c>
      <c r="E953" s="4"/>
      <c r="F953" s="4"/>
      <c r="G953" s="4"/>
    </row>
    <row r="954" spans="1:7">
      <c r="A954" s="5">
        <v>26000000</v>
      </c>
      <c r="B954" s="5">
        <v>50800000</v>
      </c>
      <c r="C954">
        <f>B954-A954</f>
        <v>24800000</v>
      </c>
      <c r="D954" s="5" t="s">
        <v>3761</v>
      </c>
      <c r="E954" s="3"/>
      <c r="F954" s="3"/>
      <c r="G954" s="3"/>
    </row>
    <row r="955" spans="1:7">
      <c r="A955" s="2">
        <v>120000000</v>
      </c>
      <c r="B955" s="2">
        <v>144795350</v>
      </c>
      <c r="C955">
        <f>B955-A955</f>
        <v>24795350</v>
      </c>
      <c r="D955" s="2" t="s">
        <v>5387</v>
      </c>
      <c r="E955" s="4"/>
      <c r="F955" s="4"/>
      <c r="G955" s="4"/>
    </row>
    <row r="956" spans="1:7">
      <c r="A956" s="2">
        <v>6900000</v>
      </c>
      <c r="B956" s="2">
        <v>31607598</v>
      </c>
      <c r="C956">
        <f>B956-A956</f>
        <v>24707598</v>
      </c>
      <c r="D956" s="2" t="s">
        <v>14349</v>
      </c>
      <c r="E956" s="3"/>
      <c r="F956" s="3"/>
      <c r="G956" s="3"/>
    </row>
    <row r="957" spans="1:7">
      <c r="A957" s="5">
        <v>1800000</v>
      </c>
      <c r="B957" s="5">
        <v>26505000</v>
      </c>
      <c r="C957">
        <f>B957-A957</f>
        <v>24705000</v>
      </c>
      <c r="D957" s="5" t="s">
        <v>3239</v>
      </c>
      <c r="E957" s="4"/>
      <c r="F957" s="4"/>
      <c r="G957" s="4"/>
    </row>
    <row r="958" spans="1:7">
      <c r="A958" s="5">
        <v>1800000</v>
      </c>
      <c r="B958" s="5">
        <v>26505000</v>
      </c>
      <c r="C958">
        <f>B958-A958</f>
        <v>24705000</v>
      </c>
      <c r="D958" s="5" t="s">
        <v>3239</v>
      </c>
      <c r="E958" s="3"/>
      <c r="F958" s="3"/>
      <c r="G958" s="3"/>
    </row>
    <row r="959" spans="1:7">
      <c r="A959" s="2">
        <v>35000000</v>
      </c>
      <c r="B959" s="2">
        <v>59699513</v>
      </c>
      <c r="C959">
        <f>B959-A959</f>
        <v>24699513</v>
      </c>
      <c r="D959" s="2" t="s">
        <v>4886</v>
      </c>
      <c r="E959" s="4"/>
      <c r="F959" s="4"/>
      <c r="G959" s="4"/>
    </row>
    <row r="960" spans="1:7">
      <c r="A960" s="5">
        <v>33000000</v>
      </c>
      <c r="B960" s="5">
        <v>57651794</v>
      </c>
      <c r="C960">
        <f>B960-A960</f>
        <v>24651794</v>
      </c>
      <c r="D960" s="5" t="s">
        <v>14165</v>
      </c>
      <c r="E960" s="3"/>
      <c r="F960" s="3"/>
      <c r="G960" s="3"/>
    </row>
    <row r="961" spans="1:7">
      <c r="A961" s="5">
        <v>110000000</v>
      </c>
      <c r="B961" s="5">
        <v>134520804</v>
      </c>
      <c r="C961">
        <f>B961-A961</f>
        <v>24520804</v>
      </c>
      <c r="D961" s="5" t="s">
        <v>4745</v>
      </c>
      <c r="E961" s="4"/>
      <c r="F961" s="4"/>
      <c r="G961" s="4"/>
    </row>
    <row r="962" spans="1:7">
      <c r="A962" s="2">
        <v>165000000</v>
      </c>
      <c r="B962" s="2">
        <v>189412677</v>
      </c>
      <c r="C962">
        <f>B962-A962</f>
        <v>24412677</v>
      </c>
      <c r="D962" s="2" t="s">
        <v>1681</v>
      </c>
      <c r="E962" s="3"/>
      <c r="F962" s="3"/>
      <c r="G962" s="3"/>
    </row>
    <row r="963" spans="1:7">
      <c r="A963" s="2">
        <v>39000000</v>
      </c>
      <c r="B963" s="2">
        <v>63411478</v>
      </c>
      <c r="C963">
        <f>B963-A963</f>
        <v>24411478</v>
      </c>
      <c r="D963" s="2" t="s">
        <v>5549</v>
      </c>
      <c r="E963" s="4"/>
      <c r="F963" s="4"/>
      <c r="G963" s="4"/>
    </row>
    <row r="964" spans="1:7">
      <c r="A964" s="5">
        <v>3500000</v>
      </c>
      <c r="B964" s="5">
        <v>27900000</v>
      </c>
      <c r="C964">
        <f>B964-A964</f>
        <v>24400000</v>
      </c>
      <c r="D964" s="5" t="s">
        <v>3494</v>
      </c>
      <c r="E964" s="3"/>
      <c r="F964" s="3"/>
      <c r="G964" s="3"/>
    </row>
    <row r="965" spans="1:7">
      <c r="A965" s="5">
        <v>3500000</v>
      </c>
      <c r="B965" s="5">
        <v>27900000</v>
      </c>
      <c r="C965">
        <f>B965-A965</f>
        <v>24400000</v>
      </c>
      <c r="D965" s="5" t="s">
        <v>4637</v>
      </c>
      <c r="E965" s="4"/>
      <c r="F965" s="4"/>
      <c r="G965" s="4"/>
    </row>
    <row r="966" spans="1:7">
      <c r="A966" s="5">
        <v>16000000</v>
      </c>
      <c r="B966" s="5">
        <v>40363530</v>
      </c>
      <c r="C966">
        <f>B966-A966</f>
        <v>24363530</v>
      </c>
      <c r="D966" s="5" t="s">
        <v>16874</v>
      </c>
      <c r="E966" s="3"/>
      <c r="F966" s="3"/>
      <c r="G966" s="3"/>
    </row>
    <row r="967" spans="1:7">
      <c r="A967" s="5">
        <v>210000000</v>
      </c>
      <c r="B967" s="5">
        <v>234360014</v>
      </c>
      <c r="C967">
        <f>B967-A967</f>
        <v>24360014</v>
      </c>
      <c r="D967" s="5" t="s">
        <v>7304</v>
      </c>
      <c r="E967" s="4"/>
      <c r="F967" s="4"/>
      <c r="G967" s="4"/>
    </row>
    <row r="968" spans="1:7">
      <c r="A968" s="5">
        <v>18000000</v>
      </c>
      <c r="B968" s="5">
        <v>42335698</v>
      </c>
      <c r="C968">
        <f>B968-A968</f>
        <v>24335698</v>
      </c>
      <c r="D968" s="5" t="s">
        <v>1895</v>
      </c>
      <c r="E968" s="3"/>
      <c r="F968" s="3"/>
      <c r="G968" s="3"/>
    </row>
    <row r="969" spans="1:7">
      <c r="A969" s="5">
        <v>46000000</v>
      </c>
      <c r="B969" s="5">
        <v>70327868</v>
      </c>
      <c r="C969">
        <f>B969-A969</f>
        <v>24327868</v>
      </c>
      <c r="D969" s="5" t="s">
        <v>12887</v>
      </c>
      <c r="E969" s="4"/>
      <c r="F969" s="4"/>
      <c r="G969" s="4"/>
    </row>
    <row r="970" spans="1:7">
      <c r="A970" s="5">
        <v>2500000</v>
      </c>
      <c r="B970" s="5">
        <v>26781723</v>
      </c>
      <c r="C970">
        <f>B970-A970</f>
        <v>24281723</v>
      </c>
      <c r="D970" s="5" t="s">
        <v>3067</v>
      </c>
      <c r="E970" s="3"/>
      <c r="F970" s="3"/>
      <c r="G970" s="3"/>
    </row>
    <row r="971" spans="1:7">
      <c r="A971" s="5">
        <v>9000000</v>
      </c>
      <c r="B971" s="5">
        <v>33244684</v>
      </c>
      <c r="C971">
        <f>B971-A971</f>
        <v>24244684</v>
      </c>
      <c r="D971" s="5" t="s">
        <v>9889</v>
      </c>
      <c r="E971" s="4"/>
      <c r="F971" s="4"/>
      <c r="G971" s="4"/>
    </row>
    <row r="972" spans="1:7">
      <c r="A972" s="5">
        <v>3000000</v>
      </c>
      <c r="B972" s="5">
        <v>27200000</v>
      </c>
      <c r="C972">
        <f>B972-A972</f>
        <v>24200000</v>
      </c>
      <c r="D972" s="5" t="s">
        <v>735</v>
      </c>
      <c r="E972" s="3"/>
      <c r="F972" s="3"/>
      <c r="G972" s="3"/>
    </row>
    <row r="973" spans="1:7">
      <c r="A973" s="5">
        <v>13500000</v>
      </c>
      <c r="B973" s="5">
        <v>37623143</v>
      </c>
      <c r="C973">
        <f>B973-A973</f>
        <v>24123143</v>
      </c>
      <c r="D973" s="5" t="s">
        <v>691</v>
      </c>
      <c r="E973" s="4"/>
      <c r="F973" s="4"/>
      <c r="G973" s="4"/>
    </row>
    <row r="974" spans="1:7">
      <c r="A974" s="5">
        <v>6000000</v>
      </c>
      <c r="B974" s="5">
        <v>30093107</v>
      </c>
      <c r="C974">
        <f>B974-A974</f>
        <v>24093107</v>
      </c>
      <c r="D974" s="5" t="s">
        <v>554</v>
      </c>
      <c r="E974" s="3"/>
      <c r="F974" s="3"/>
      <c r="G974" s="3"/>
    </row>
    <row r="975" spans="1:7">
      <c r="A975" s="5">
        <v>80000000</v>
      </c>
      <c r="B975" s="5">
        <v>104054514</v>
      </c>
      <c r="C975">
        <f>B975-A975</f>
        <v>24054514</v>
      </c>
      <c r="D975" s="5" t="s">
        <v>2145</v>
      </c>
      <c r="E975" s="4"/>
      <c r="F975" s="4"/>
      <c r="G975" s="4"/>
    </row>
    <row r="976" spans="1:7">
      <c r="A976" s="2">
        <v>14000000</v>
      </c>
      <c r="B976" s="2">
        <v>38048637</v>
      </c>
      <c r="C976">
        <f>B976-A976</f>
        <v>24048637</v>
      </c>
      <c r="D976" s="2" t="s">
        <v>14632</v>
      </c>
      <c r="E976" s="3"/>
      <c r="F976" s="3"/>
      <c r="G976" s="3"/>
    </row>
    <row r="977" spans="1:7">
      <c r="A977" s="5">
        <v>11500000</v>
      </c>
      <c r="B977" s="5">
        <v>35537564</v>
      </c>
      <c r="C977">
        <f>B977-A977</f>
        <v>24037564</v>
      </c>
      <c r="D977" s="5" t="s">
        <v>12670</v>
      </c>
      <c r="E977" s="4"/>
      <c r="F977" s="4"/>
      <c r="G977" s="4"/>
    </row>
    <row r="978" spans="1:7">
      <c r="A978" s="2">
        <v>25000000</v>
      </c>
      <c r="B978" s="2">
        <v>49024969</v>
      </c>
      <c r="C978">
        <f>B978-A978</f>
        <v>24024969</v>
      </c>
      <c r="D978" s="2" t="s">
        <v>4361</v>
      </c>
      <c r="E978" s="3"/>
      <c r="F978" s="3"/>
      <c r="G978" s="3"/>
    </row>
    <row r="979" spans="1:7">
      <c r="A979" s="2">
        <v>7500000</v>
      </c>
      <c r="B979" s="2">
        <v>31501218</v>
      </c>
      <c r="C979">
        <f>B979-A979</f>
        <v>24001218</v>
      </c>
      <c r="D979" s="2" t="s">
        <v>3455</v>
      </c>
      <c r="E979" s="4"/>
      <c r="F979" s="4"/>
      <c r="G979" s="4"/>
    </row>
    <row r="980" spans="1:7">
      <c r="A980" s="2">
        <v>12305523</v>
      </c>
      <c r="B980" s="2">
        <v>36200000</v>
      </c>
      <c r="C980">
        <f>B980-A980</f>
        <v>23894477</v>
      </c>
      <c r="D980" s="2" t="s">
        <v>11670</v>
      </c>
      <c r="E980" s="3"/>
      <c r="F980" s="3"/>
      <c r="G980" s="3"/>
    </row>
    <row r="981" spans="1:7">
      <c r="A981" s="2">
        <v>26000000</v>
      </c>
      <c r="B981" s="2">
        <v>49874933</v>
      </c>
      <c r="C981">
        <f>B981-A981</f>
        <v>23874933</v>
      </c>
      <c r="D981" s="2" t="s">
        <v>9683</v>
      </c>
      <c r="E981" s="4"/>
      <c r="F981" s="4"/>
      <c r="G981" s="4"/>
    </row>
    <row r="982" spans="1:7">
      <c r="A982" s="5">
        <v>16000000</v>
      </c>
      <c r="B982" s="5">
        <v>39825798</v>
      </c>
      <c r="C982">
        <f>B982-A982</f>
        <v>23825798</v>
      </c>
      <c r="D982" s="5" t="s">
        <v>2882</v>
      </c>
      <c r="E982" s="3"/>
      <c r="F982" s="3"/>
      <c r="G982" s="3"/>
    </row>
    <row r="983" spans="1:7">
      <c r="A983" s="2">
        <v>20000000</v>
      </c>
      <c r="B983" s="2">
        <v>43818159</v>
      </c>
      <c r="C983">
        <f>B983-A983</f>
        <v>23818159</v>
      </c>
      <c r="D983" s="2" t="s">
        <v>16687</v>
      </c>
      <c r="E983" s="4"/>
      <c r="F983" s="4"/>
      <c r="G983" s="4"/>
    </row>
    <row r="984" spans="1:7">
      <c r="A984" s="5">
        <v>8500000</v>
      </c>
      <c r="B984" s="5">
        <v>32279955</v>
      </c>
      <c r="C984">
        <f>B984-A984</f>
        <v>23779955</v>
      </c>
      <c r="D984" s="5" t="s">
        <v>1586</v>
      </c>
      <c r="E984" s="3"/>
      <c r="F984" s="3"/>
      <c r="G984" s="3"/>
    </row>
    <row r="985" spans="1:7">
      <c r="A985" s="2">
        <v>55000000</v>
      </c>
      <c r="B985" s="2">
        <v>78745923</v>
      </c>
      <c r="C985">
        <f>B985-A985</f>
        <v>23745923</v>
      </c>
      <c r="D985" s="2" t="s">
        <v>8144</v>
      </c>
      <c r="E985" s="4"/>
      <c r="F985" s="4"/>
      <c r="G985" s="4"/>
    </row>
    <row r="986" spans="1:7">
      <c r="A986" s="5">
        <v>30000000</v>
      </c>
      <c r="B986" s="5">
        <v>53680848</v>
      </c>
      <c r="C986">
        <f>B986-A986</f>
        <v>23680848</v>
      </c>
      <c r="D986" s="5" t="s">
        <v>5583</v>
      </c>
      <c r="E986" s="3"/>
      <c r="F986" s="3"/>
      <c r="G986" s="3"/>
    </row>
    <row r="987" spans="1:7">
      <c r="A987" s="2">
        <v>890000</v>
      </c>
      <c r="B987" s="2">
        <v>24475416</v>
      </c>
      <c r="C987">
        <f>B987-A987</f>
        <v>23585416</v>
      </c>
      <c r="D987" s="2" t="s">
        <v>1316</v>
      </c>
      <c r="E987" s="4"/>
      <c r="F987" s="4"/>
      <c r="G987" s="4"/>
    </row>
    <row r="988" spans="1:7">
      <c r="A988" s="5">
        <v>10000000</v>
      </c>
      <c r="B988" s="5">
        <v>33583175</v>
      </c>
      <c r="C988">
        <f>B988-A988</f>
        <v>23583175</v>
      </c>
      <c r="D988" s="5" t="s">
        <v>11117</v>
      </c>
      <c r="E988" s="3"/>
      <c r="F988" s="3"/>
      <c r="G988" s="3"/>
    </row>
    <row r="989" spans="1:7">
      <c r="A989" s="5">
        <v>1200000</v>
      </c>
      <c r="B989" s="5">
        <v>24741700</v>
      </c>
      <c r="C989">
        <f>B989-A989</f>
        <v>23541700</v>
      </c>
      <c r="D989" s="5" t="s">
        <v>5290</v>
      </c>
      <c r="E989" s="4"/>
      <c r="F989" s="4"/>
      <c r="G989" s="4"/>
    </row>
    <row r="990" spans="1:7">
      <c r="A990" s="2">
        <v>16000000</v>
      </c>
      <c r="B990" s="2">
        <v>39511038</v>
      </c>
      <c r="C990">
        <f>B990-A990</f>
        <v>23511038</v>
      </c>
      <c r="D990" s="2" t="s">
        <v>13101</v>
      </c>
      <c r="E990" s="3"/>
      <c r="F990" s="3"/>
      <c r="G990" s="3"/>
    </row>
    <row r="991" spans="1:7">
      <c r="A991" s="5">
        <v>18000000</v>
      </c>
      <c r="B991" s="5">
        <v>41382841</v>
      </c>
      <c r="C991">
        <f>B991-A991</f>
        <v>23382841</v>
      </c>
      <c r="D991" s="5" t="s">
        <v>11047</v>
      </c>
      <c r="E991" s="4"/>
      <c r="F991" s="4"/>
      <c r="G991" s="4"/>
    </row>
    <row r="992" spans="1:7">
      <c r="A992" s="2">
        <v>50000000</v>
      </c>
      <c r="B992" s="2">
        <v>73343413</v>
      </c>
      <c r="C992">
        <f>B992-A992</f>
        <v>23343413</v>
      </c>
      <c r="D992" s="2" t="s">
        <v>3639</v>
      </c>
      <c r="E992" s="3"/>
      <c r="F992" s="3"/>
      <c r="G992" s="3"/>
    </row>
    <row r="993" spans="1:7">
      <c r="A993" s="5">
        <v>37000000</v>
      </c>
      <c r="B993" s="5">
        <v>60338891</v>
      </c>
      <c r="C993">
        <f>B993-A993</f>
        <v>23338891</v>
      </c>
      <c r="D993" s="5" t="s">
        <v>6240</v>
      </c>
      <c r="E993" s="4"/>
      <c r="F993" s="4"/>
      <c r="G993" s="4"/>
    </row>
    <row r="994" spans="1:7">
      <c r="A994" s="5">
        <v>11000000</v>
      </c>
      <c r="B994" s="5">
        <v>34334256</v>
      </c>
      <c r="C994">
        <f>B994-A994</f>
        <v>23334256</v>
      </c>
      <c r="D994" s="5" t="s">
        <v>16036</v>
      </c>
      <c r="E994" s="3"/>
      <c r="F994" s="3"/>
      <c r="G994" s="3"/>
    </row>
    <row r="995" spans="1:7">
      <c r="A995" s="5">
        <v>175000000</v>
      </c>
      <c r="B995" s="5">
        <v>198332128</v>
      </c>
      <c r="C995">
        <f>B995-A995</f>
        <v>23332128</v>
      </c>
      <c r="D995" s="5" t="s">
        <v>9404</v>
      </c>
      <c r="E995" s="4"/>
      <c r="F995" s="4"/>
      <c r="G995" s="4"/>
    </row>
    <row r="996" spans="1:7">
      <c r="A996" s="5">
        <v>25000000</v>
      </c>
      <c r="B996" s="5">
        <v>48237389</v>
      </c>
      <c r="C996">
        <f>B996-A996</f>
        <v>23237389</v>
      </c>
      <c r="D996" s="5" t="s">
        <v>14558</v>
      </c>
      <c r="E996" s="3"/>
      <c r="F996" s="3"/>
      <c r="G996" s="3"/>
    </row>
    <row r="997" spans="1:7">
      <c r="A997" s="2">
        <v>10000000</v>
      </c>
      <c r="B997" s="2">
        <v>33071558</v>
      </c>
      <c r="C997">
        <f>B997-A997</f>
        <v>23071558</v>
      </c>
      <c r="D997" s="2" t="s">
        <v>9204</v>
      </c>
      <c r="E997" s="4"/>
      <c r="F997" s="4"/>
      <c r="G997" s="4"/>
    </row>
    <row r="998" spans="1:7">
      <c r="A998" s="2">
        <v>80000000</v>
      </c>
      <c r="B998" s="2">
        <v>103028109</v>
      </c>
      <c r="C998">
        <f>B998-A998</f>
        <v>23028109</v>
      </c>
      <c r="D998" s="2" t="s">
        <v>10130</v>
      </c>
      <c r="E998" s="3"/>
      <c r="F998" s="3"/>
      <c r="G998" s="3"/>
    </row>
    <row r="999" spans="1:7">
      <c r="A999" s="2">
        <v>30000000</v>
      </c>
      <c r="B999" s="2">
        <v>53021560</v>
      </c>
      <c r="C999">
        <f>B999-A999</f>
        <v>23021560</v>
      </c>
      <c r="D999" s="2" t="s">
        <v>9651</v>
      </c>
      <c r="E999" s="4"/>
      <c r="F999" s="4"/>
      <c r="G999" s="4"/>
    </row>
    <row r="1000" spans="1:7">
      <c r="A1000" s="2">
        <v>10000000</v>
      </c>
      <c r="B1000" s="2">
        <v>33000000</v>
      </c>
      <c r="C1000">
        <f>B1000-A1000</f>
        <v>23000000</v>
      </c>
      <c r="D1000" s="2" t="s">
        <v>7105</v>
      </c>
      <c r="E1000" s="3"/>
      <c r="F1000" s="3"/>
      <c r="G1000" s="3"/>
    </row>
    <row r="1001" spans="1:7">
      <c r="A1001" s="2">
        <v>165000000</v>
      </c>
      <c r="B1001" s="2">
        <v>187991439</v>
      </c>
      <c r="C1001">
        <f>B1001-A1001</f>
        <v>22991439</v>
      </c>
      <c r="D1001" s="2" t="s">
        <v>202</v>
      </c>
      <c r="E1001" s="4"/>
      <c r="F1001" s="4"/>
      <c r="G1001" s="4"/>
    </row>
    <row r="1002" spans="1:7">
      <c r="A1002" s="5">
        <v>80000000</v>
      </c>
      <c r="B1002" s="5">
        <v>102981571</v>
      </c>
      <c r="C1002">
        <f>B1002-A1002</f>
        <v>22981571</v>
      </c>
      <c r="D1002" s="5" t="s">
        <v>9444</v>
      </c>
      <c r="E1002" s="3"/>
      <c r="F1002" s="3"/>
      <c r="G1002" s="3"/>
    </row>
    <row r="1003" spans="1:7">
      <c r="A1003" s="2">
        <v>30000000</v>
      </c>
      <c r="B1003" s="2">
        <v>52937130</v>
      </c>
      <c r="C1003">
        <f>B1003-A1003</f>
        <v>22937130</v>
      </c>
      <c r="D1003" s="2" t="s">
        <v>2780</v>
      </c>
      <c r="E1003" s="4"/>
      <c r="F1003" s="4"/>
      <c r="G1003" s="4"/>
    </row>
    <row r="1004" spans="1:7">
      <c r="A1004" s="5">
        <v>60000000</v>
      </c>
      <c r="B1004" s="5">
        <v>82931301</v>
      </c>
      <c r="C1004">
        <f>B1004-A1004</f>
        <v>22931301</v>
      </c>
      <c r="D1004" s="5" t="s">
        <v>14513</v>
      </c>
      <c r="E1004" s="3"/>
      <c r="F1004" s="3"/>
      <c r="G1004" s="3"/>
    </row>
    <row r="1005" spans="1:7">
      <c r="A1005" s="2">
        <v>15000000</v>
      </c>
      <c r="B1005" s="2">
        <v>37877959</v>
      </c>
      <c r="C1005">
        <f>B1005-A1005</f>
        <v>22877959</v>
      </c>
      <c r="D1005" s="2" t="s">
        <v>5746</v>
      </c>
      <c r="E1005" s="4"/>
      <c r="F1005" s="4"/>
      <c r="G1005" s="4"/>
    </row>
    <row r="1006" spans="1:7">
      <c r="A1006" s="2">
        <v>2000000</v>
      </c>
      <c r="B1006" s="2">
        <v>24800000</v>
      </c>
      <c r="C1006">
        <f>B1006-A1006</f>
        <v>22800000</v>
      </c>
      <c r="D1006" s="2" t="s">
        <v>3515</v>
      </c>
      <c r="E1006" s="3"/>
      <c r="F1006" s="3"/>
      <c r="G1006" s="3"/>
    </row>
    <row r="1007" spans="1:7">
      <c r="A1007" s="5">
        <v>32000000</v>
      </c>
      <c r="B1007" s="5">
        <v>54696902</v>
      </c>
      <c r="C1007">
        <f>B1007-A1007</f>
        <v>22696902</v>
      </c>
      <c r="D1007" s="5" t="s">
        <v>3248</v>
      </c>
      <c r="E1007" s="4"/>
      <c r="F1007" s="4"/>
      <c r="G1007" s="4"/>
    </row>
    <row r="1008" spans="1:7">
      <c r="A1008" s="5">
        <v>5000000</v>
      </c>
      <c r="B1008" s="5">
        <v>27689474</v>
      </c>
      <c r="C1008">
        <f>B1008-A1008</f>
        <v>22689474</v>
      </c>
      <c r="D1008" s="5" t="s">
        <v>9960</v>
      </c>
      <c r="E1008" s="3"/>
      <c r="F1008" s="3"/>
      <c r="G1008" s="3"/>
    </row>
    <row r="1009" spans="1:7">
      <c r="A1009" s="2">
        <v>60000000</v>
      </c>
      <c r="B1009" s="2">
        <v>82670733</v>
      </c>
      <c r="C1009">
        <f>B1009-A1009</f>
        <v>22670733</v>
      </c>
      <c r="D1009" s="2" t="s">
        <v>12858</v>
      </c>
      <c r="E1009" s="4"/>
      <c r="F1009" s="4"/>
      <c r="G1009" s="4"/>
    </row>
    <row r="1010" spans="1:7">
      <c r="A1010" s="5">
        <v>100000</v>
      </c>
      <c r="B1010" s="5">
        <v>22757819</v>
      </c>
      <c r="C1010">
        <f>B1010-A1010</f>
        <v>22657819</v>
      </c>
      <c r="D1010" s="5" t="s">
        <v>16553</v>
      </c>
      <c r="E1010" s="3"/>
      <c r="F1010" s="3"/>
      <c r="G1010" s="3"/>
    </row>
    <row r="1011" spans="1:7">
      <c r="A1011" s="5">
        <v>20000000</v>
      </c>
      <c r="B1011" s="5">
        <v>42652003</v>
      </c>
      <c r="C1011">
        <f>B1011-A1011</f>
        <v>22652003</v>
      </c>
      <c r="D1011" s="5" t="s">
        <v>7602</v>
      </c>
      <c r="E1011" s="4"/>
      <c r="F1011" s="4"/>
      <c r="G1011" s="4"/>
    </row>
    <row r="1012" spans="1:7">
      <c r="A1012" s="5">
        <v>60000000</v>
      </c>
      <c r="B1012" s="5">
        <v>82569532</v>
      </c>
      <c r="C1012">
        <f>B1012-A1012</f>
        <v>22569532</v>
      </c>
      <c r="D1012" s="5" t="s">
        <v>14765</v>
      </c>
      <c r="E1012" s="3"/>
      <c r="F1012" s="3"/>
      <c r="G1012" s="3"/>
    </row>
    <row r="1013" spans="1:7">
      <c r="A1013" s="2">
        <v>3500000</v>
      </c>
      <c r="B1013" s="2">
        <v>26005908</v>
      </c>
      <c r="C1013">
        <f>B1013-A1013</f>
        <v>22505908</v>
      </c>
      <c r="D1013" s="2" t="s">
        <v>5141</v>
      </c>
      <c r="E1013" s="4"/>
      <c r="F1013" s="4"/>
      <c r="G1013" s="4"/>
    </row>
    <row r="1014" spans="1:7">
      <c r="A1014" s="5">
        <v>3300000</v>
      </c>
      <c r="B1014" s="5">
        <v>25799043</v>
      </c>
      <c r="C1014">
        <f>B1014-A1014</f>
        <v>22499043</v>
      </c>
      <c r="D1014" s="5" t="s">
        <v>15452</v>
      </c>
      <c r="E1014" s="3"/>
      <c r="F1014" s="3"/>
      <c r="G1014" s="3"/>
    </row>
    <row r="1015" spans="1:7">
      <c r="A1015" s="5">
        <v>9000000</v>
      </c>
      <c r="B1015" s="5">
        <v>31487293</v>
      </c>
      <c r="C1015">
        <f>B1015-A1015</f>
        <v>22487293</v>
      </c>
      <c r="D1015" s="5" t="s">
        <v>8468</v>
      </c>
      <c r="E1015" s="4"/>
      <c r="F1015" s="4"/>
      <c r="G1015" s="4"/>
    </row>
    <row r="1016" spans="1:7">
      <c r="A1016" s="5">
        <v>30000000</v>
      </c>
      <c r="B1016" s="5">
        <v>52418902</v>
      </c>
      <c r="C1016">
        <f>B1016-A1016</f>
        <v>22418902</v>
      </c>
      <c r="D1016" s="5" t="s">
        <v>3266</v>
      </c>
      <c r="E1016" s="3"/>
      <c r="F1016" s="3"/>
      <c r="G1016" s="3"/>
    </row>
    <row r="1017" spans="1:7">
      <c r="A1017" s="5">
        <v>75000000</v>
      </c>
      <c r="B1017" s="5">
        <v>97360069</v>
      </c>
      <c r="C1017">
        <f>B1017-A1017</f>
        <v>22360069</v>
      </c>
      <c r="D1017" s="5" t="s">
        <v>16562</v>
      </c>
      <c r="E1017" s="4"/>
      <c r="F1017" s="4"/>
      <c r="G1017" s="4"/>
    </row>
    <row r="1018" spans="1:7">
      <c r="A1018" s="2">
        <v>11000000</v>
      </c>
      <c r="B1018" s="2">
        <v>33305037</v>
      </c>
      <c r="C1018">
        <f>B1018-A1018</f>
        <v>22305037</v>
      </c>
      <c r="D1018" s="2" t="s">
        <v>4492</v>
      </c>
      <c r="E1018" s="3"/>
      <c r="F1018" s="3"/>
      <c r="G1018" s="3"/>
    </row>
    <row r="1019" spans="1:7">
      <c r="A1019" s="2">
        <v>5000000</v>
      </c>
      <c r="B1019" s="2">
        <v>27296514</v>
      </c>
      <c r="C1019">
        <f>B1019-A1019</f>
        <v>22296514</v>
      </c>
      <c r="D1019" s="2" t="s">
        <v>1304</v>
      </c>
      <c r="E1019" s="4"/>
      <c r="F1019" s="4"/>
      <c r="G1019" s="4"/>
    </row>
    <row r="1020" spans="1:7">
      <c r="A1020" s="2">
        <v>5000000</v>
      </c>
      <c r="B1020" s="2">
        <v>27285953</v>
      </c>
      <c r="C1020">
        <f>B1020-A1020</f>
        <v>22285953</v>
      </c>
      <c r="D1020" s="2" t="s">
        <v>7813</v>
      </c>
      <c r="E1020" s="3"/>
      <c r="F1020" s="3"/>
      <c r="G1020" s="3"/>
    </row>
    <row r="1021" spans="1:7">
      <c r="A1021" s="5">
        <v>42000000</v>
      </c>
      <c r="B1021" s="5">
        <v>64238770</v>
      </c>
      <c r="C1021">
        <f>B1021-A1021</f>
        <v>22238770</v>
      </c>
      <c r="D1021" s="5" t="s">
        <v>13480</v>
      </c>
      <c r="E1021" s="4"/>
      <c r="F1021" s="4"/>
      <c r="G1021" s="4"/>
    </row>
    <row r="1022" spans="1:7">
      <c r="A1022" s="5">
        <v>16000000</v>
      </c>
      <c r="B1022" s="5">
        <v>38176108</v>
      </c>
      <c r="C1022">
        <f>B1022-A1022</f>
        <v>22176108</v>
      </c>
      <c r="D1022" s="5" t="s">
        <v>5072</v>
      </c>
      <c r="E1022" s="3"/>
      <c r="F1022" s="3"/>
      <c r="G1022" s="3"/>
    </row>
    <row r="1023" spans="1:7">
      <c r="A1023" s="2">
        <v>31000000</v>
      </c>
      <c r="B1023" s="2">
        <v>53133888</v>
      </c>
      <c r="C1023">
        <f>B1023-A1023</f>
        <v>22133888</v>
      </c>
      <c r="D1023" s="2" t="s">
        <v>10934</v>
      </c>
      <c r="E1023" s="4"/>
      <c r="F1023" s="4"/>
      <c r="G1023" s="4"/>
    </row>
    <row r="1024" spans="1:7">
      <c r="A1024" s="2">
        <v>25000000</v>
      </c>
      <c r="B1024" s="2">
        <v>47124400</v>
      </c>
      <c r="C1024">
        <f>B1024-A1024</f>
        <v>22124400</v>
      </c>
      <c r="D1024" s="2" t="s">
        <v>9015</v>
      </c>
      <c r="E1024" s="3"/>
      <c r="F1024" s="3"/>
      <c r="G1024" s="3"/>
    </row>
    <row r="1025" spans="1:7">
      <c r="A1025" s="2">
        <v>2883848</v>
      </c>
      <c r="B1025" s="2">
        <v>25000000</v>
      </c>
      <c r="C1025">
        <f>B1025-A1025</f>
        <v>22116152</v>
      </c>
      <c r="D1025" s="2" t="s">
        <v>589</v>
      </c>
      <c r="E1025" s="4"/>
      <c r="F1025" s="4"/>
      <c r="G1025" s="4"/>
    </row>
    <row r="1026" spans="1:7">
      <c r="A1026" s="2">
        <v>26000000</v>
      </c>
      <c r="B1026" s="2">
        <v>48114556</v>
      </c>
      <c r="C1026">
        <f>B1026-A1026</f>
        <v>22114556</v>
      </c>
      <c r="D1026" s="2" t="s">
        <v>16468</v>
      </c>
      <c r="E1026" s="3"/>
      <c r="F1026" s="3"/>
      <c r="G1026" s="3"/>
    </row>
    <row r="1027" spans="1:7">
      <c r="A1027" s="2">
        <v>10000000</v>
      </c>
      <c r="B1027" s="2">
        <v>32101000</v>
      </c>
      <c r="C1027">
        <f>B1027-A1027</f>
        <v>22101000</v>
      </c>
      <c r="D1027" s="2" t="s">
        <v>14939</v>
      </c>
      <c r="E1027" s="4"/>
      <c r="F1027" s="4"/>
      <c r="G1027" s="4"/>
    </row>
    <row r="1028" spans="1:7">
      <c r="A1028" s="5">
        <v>58000000</v>
      </c>
      <c r="B1028" s="5">
        <v>80021740</v>
      </c>
      <c r="C1028">
        <f>B1028-A1028</f>
        <v>22021740</v>
      </c>
      <c r="D1028" s="5" t="s">
        <v>10187</v>
      </c>
      <c r="E1028" s="3"/>
      <c r="F1028" s="3"/>
      <c r="G1028" s="3"/>
    </row>
    <row r="1029" spans="1:7">
      <c r="A1029" s="2">
        <v>58000000</v>
      </c>
      <c r="B1029" s="2">
        <v>80021740</v>
      </c>
      <c r="C1029">
        <f>B1029-A1029</f>
        <v>22021740</v>
      </c>
      <c r="D1029" s="2" t="s">
        <v>10187</v>
      </c>
      <c r="E1029" s="4"/>
      <c r="F1029" s="4"/>
      <c r="G1029" s="4"/>
    </row>
    <row r="1030" spans="1:7">
      <c r="A1030" s="5">
        <v>28000000</v>
      </c>
      <c r="B1030" s="5">
        <v>49968653</v>
      </c>
      <c r="C1030">
        <f>B1030-A1030</f>
        <v>21968653</v>
      </c>
      <c r="D1030" s="5" t="s">
        <v>6941</v>
      </c>
      <c r="E1030" s="3"/>
      <c r="F1030" s="3"/>
      <c r="G1030" s="3"/>
    </row>
    <row r="1031" spans="1:7">
      <c r="A1031" s="2">
        <v>16000000</v>
      </c>
      <c r="B1031" s="2">
        <v>37882551</v>
      </c>
      <c r="C1031">
        <f>B1031-A1031</f>
        <v>21882551</v>
      </c>
      <c r="D1031" s="2" t="s">
        <v>13889</v>
      </c>
      <c r="E1031" s="4"/>
      <c r="F1031" s="4"/>
      <c r="G1031" s="4"/>
    </row>
    <row r="1032" spans="1:7">
      <c r="A1032" s="2">
        <v>35000000</v>
      </c>
      <c r="B1032" s="2">
        <v>56876365</v>
      </c>
      <c r="C1032">
        <f>B1032-A1032</f>
        <v>21876365</v>
      </c>
      <c r="D1032" s="2" t="s">
        <v>10349</v>
      </c>
      <c r="E1032" s="3"/>
      <c r="F1032" s="3"/>
      <c r="G1032" s="3"/>
    </row>
    <row r="1033" spans="1:7">
      <c r="A1033" s="2">
        <v>20000000</v>
      </c>
      <c r="B1033" s="2">
        <v>41867960</v>
      </c>
      <c r="C1033">
        <f>B1033-A1033</f>
        <v>21867960</v>
      </c>
      <c r="D1033" s="2" t="s">
        <v>14586</v>
      </c>
      <c r="E1033" s="4"/>
      <c r="F1033" s="4"/>
      <c r="G1033" s="4"/>
    </row>
    <row r="1034" spans="1:7">
      <c r="A1034" s="2">
        <v>19000000</v>
      </c>
      <c r="B1034" s="2">
        <v>40846082</v>
      </c>
      <c r="C1034">
        <f>B1034-A1034</f>
        <v>21846082</v>
      </c>
      <c r="D1034" s="2" t="s">
        <v>14256</v>
      </c>
      <c r="E1034" s="3"/>
      <c r="F1034" s="3"/>
      <c r="G1034" s="3"/>
    </row>
    <row r="1035" spans="1:7">
      <c r="A1035" s="5">
        <v>25000000</v>
      </c>
      <c r="B1035" s="5">
        <v>46836394</v>
      </c>
      <c r="C1035">
        <f>B1035-A1035</f>
        <v>21836394</v>
      </c>
      <c r="D1035" s="5" t="s">
        <v>165</v>
      </c>
      <c r="E1035" s="4"/>
      <c r="F1035" s="4"/>
      <c r="G1035" s="4"/>
    </row>
    <row r="1036" spans="1:7">
      <c r="A1036" s="2">
        <v>45000000</v>
      </c>
      <c r="B1036" s="2">
        <v>66790248</v>
      </c>
      <c r="C1036">
        <f>B1036-A1036</f>
        <v>21790248</v>
      </c>
      <c r="D1036" s="2" t="s">
        <v>9553</v>
      </c>
      <c r="E1036" s="3"/>
      <c r="F1036" s="3"/>
      <c r="G1036" s="3"/>
    </row>
    <row r="1037" spans="1:7">
      <c r="A1037" s="5">
        <v>3000000</v>
      </c>
      <c r="B1037" s="5">
        <v>24788807</v>
      </c>
      <c r="C1037">
        <f>B1037-A1037</f>
        <v>21788807</v>
      </c>
      <c r="D1037" s="5" t="s">
        <v>3960</v>
      </c>
      <c r="E1037" s="4"/>
      <c r="F1037" s="4"/>
      <c r="G1037" s="4"/>
    </row>
    <row r="1038" spans="1:7">
      <c r="A1038" s="5">
        <v>7000000</v>
      </c>
      <c r="B1038" s="5">
        <v>28747570</v>
      </c>
      <c r="C1038">
        <f>B1038-A1038</f>
        <v>21747570</v>
      </c>
      <c r="D1038" s="5" t="s">
        <v>3896</v>
      </c>
      <c r="E1038" s="3"/>
      <c r="F1038" s="3"/>
      <c r="G1038" s="3"/>
    </row>
    <row r="1039" spans="1:7">
      <c r="A1039" s="5">
        <v>66000000</v>
      </c>
      <c r="B1039" s="5">
        <v>87704396</v>
      </c>
      <c r="C1039">
        <f>B1039-A1039</f>
        <v>21704396</v>
      </c>
      <c r="D1039" s="5" t="s">
        <v>11306</v>
      </c>
      <c r="E1039" s="4"/>
      <c r="F1039" s="4"/>
      <c r="G1039" s="4"/>
    </row>
    <row r="1040" spans="1:7">
      <c r="A1040" s="5">
        <v>3500000</v>
      </c>
      <c r="B1040" s="5">
        <v>25138292</v>
      </c>
      <c r="C1040">
        <f>B1040-A1040</f>
        <v>21638292</v>
      </c>
      <c r="D1040" s="5" t="s">
        <v>7849</v>
      </c>
      <c r="E1040" s="3"/>
      <c r="F1040" s="3"/>
      <c r="G1040" s="3"/>
    </row>
    <row r="1041" spans="1:7">
      <c r="A1041" s="2">
        <v>3000000</v>
      </c>
      <c r="B1041" s="2">
        <v>24629916</v>
      </c>
      <c r="C1041">
        <f>B1041-A1041</f>
        <v>21629916</v>
      </c>
      <c r="D1041" s="2" t="s">
        <v>15672</v>
      </c>
      <c r="E1041" s="4"/>
      <c r="F1041" s="4"/>
      <c r="G1041" s="4"/>
    </row>
    <row r="1042" spans="1:7">
      <c r="A1042" s="5">
        <v>54000000</v>
      </c>
      <c r="B1042" s="5">
        <v>75604320</v>
      </c>
      <c r="C1042">
        <f>B1042-A1042</f>
        <v>21604320</v>
      </c>
      <c r="D1042" s="5" t="s">
        <v>14125</v>
      </c>
      <c r="E1042" s="3"/>
      <c r="F1042" s="3"/>
      <c r="G1042" s="3"/>
    </row>
    <row r="1043" spans="1:7">
      <c r="A1043" s="2">
        <v>51000000</v>
      </c>
      <c r="B1043" s="2">
        <v>72601713</v>
      </c>
      <c r="C1043">
        <f>B1043-A1043</f>
        <v>21601713</v>
      </c>
      <c r="D1043" s="2" t="s">
        <v>14128</v>
      </c>
      <c r="E1043" s="4"/>
      <c r="F1043" s="4"/>
      <c r="G1043" s="4"/>
    </row>
    <row r="1044" spans="1:7">
      <c r="A1044" s="2">
        <v>2100000</v>
      </c>
      <c r="B1044" s="2">
        <v>23650000</v>
      </c>
      <c r="C1044">
        <f>B1044-A1044</f>
        <v>21550000</v>
      </c>
      <c r="D1044" s="2" t="s">
        <v>1005</v>
      </c>
      <c r="E1044" s="3"/>
      <c r="F1044" s="3"/>
      <c r="G1044" s="3"/>
    </row>
    <row r="1045" spans="1:7">
      <c r="A1045" s="5">
        <v>90000000</v>
      </c>
      <c r="B1045" s="5">
        <v>111544445</v>
      </c>
      <c r="C1045">
        <f>B1045-A1045</f>
        <v>21544445</v>
      </c>
      <c r="D1045" s="5" t="s">
        <v>4123</v>
      </c>
      <c r="E1045" s="4"/>
      <c r="F1045" s="4"/>
      <c r="G1045" s="4"/>
    </row>
    <row r="1046" spans="1:7">
      <c r="A1046" s="2">
        <v>19800000</v>
      </c>
      <c r="B1046" s="2">
        <v>41300105</v>
      </c>
      <c r="C1046">
        <f>B1046-A1046</f>
        <v>21500105</v>
      </c>
      <c r="D1046" s="2" t="s">
        <v>4390</v>
      </c>
      <c r="E1046" s="3"/>
      <c r="F1046" s="3"/>
      <c r="G1046" s="3"/>
    </row>
    <row r="1047" spans="1:7">
      <c r="A1047" s="5">
        <v>30000000</v>
      </c>
      <c r="B1047" s="5">
        <v>51475962</v>
      </c>
      <c r="C1047">
        <f>B1047-A1047</f>
        <v>21475962</v>
      </c>
      <c r="D1047" s="5" t="s">
        <v>4310</v>
      </c>
      <c r="E1047" s="4"/>
      <c r="F1047" s="4"/>
      <c r="G1047" s="4"/>
    </row>
    <row r="1048" spans="1:7">
      <c r="A1048" s="5">
        <v>3000000</v>
      </c>
      <c r="B1048" s="5">
        <v>24475193</v>
      </c>
      <c r="C1048">
        <f>B1048-A1048</f>
        <v>21475193</v>
      </c>
      <c r="D1048" s="5" t="s">
        <v>9273</v>
      </c>
      <c r="E1048" s="3"/>
      <c r="F1048" s="3"/>
      <c r="G1048" s="3"/>
    </row>
    <row r="1049" spans="1:7">
      <c r="A1049" s="2">
        <v>6000000</v>
      </c>
      <c r="B1049" s="2">
        <v>27457409</v>
      </c>
      <c r="C1049">
        <f>B1049-A1049</f>
        <v>21457409</v>
      </c>
      <c r="D1049" s="2" t="s">
        <v>11171</v>
      </c>
      <c r="E1049" s="4"/>
      <c r="F1049" s="4"/>
      <c r="G1049" s="4"/>
    </row>
    <row r="1050" spans="1:7">
      <c r="A1050" s="2">
        <v>30000000</v>
      </c>
      <c r="B1050" s="2">
        <v>51432423</v>
      </c>
      <c r="C1050">
        <f>B1050-A1050</f>
        <v>21432423</v>
      </c>
      <c r="D1050" s="2" t="s">
        <v>15561</v>
      </c>
      <c r="E1050" s="3"/>
      <c r="F1050" s="3"/>
      <c r="G1050" s="3"/>
    </row>
    <row r="1051" spans="1:7">
      <c r="A1051" s="5">
        <v>4000000</v>
      </c>
      <c r="B1051" s="5">
        <v>25359200</v>
      </c>
      <c r="C1051">
        <f>B1051-A1051</f>
        <v>21359200</v>
      </c>
      <c r="D1051" s="5" t="s">
        <v>1322</v>
      </c>
      <c r="E1051" s="4"/>
      <c r="F1051" s="4"/>
      <c r="G1051" s="4"/>
    </row>
    <row r="1052" spans="1:7">
      <c r="A1052" s="5">
        <v>48000000</v>
      </c>
      <c r="B1052" s="5">
        <v>69304264</v>
      </c>
      <c r="C1052">
        <f>B1052-A1052</f>
        <v>21304264</v>
      </c>
      <c r="D1052" s="5" t="s">
        <v>7407</v>
      </c>
      <c r="E1052" s="3"/>
      <c r="F1052" s="3"/>
      <c r="G1052" s="3"/>
    </row>
    <row r="1053" spans="1:7">
      <c r="A1053" s="5">
        <v>16000000</v>
      </c>
      <c r="B1053" s="5">
        <v>37300107</v>
      </c>
      <c r="C1053">
        <f>B1053-A1053</f>
        <v>21300107</v>
      </c>
      <c r="D1053" s="5" t="s">
        <v>16052</v>
      </c>
      <c r="E1053" s="4"/>
      <c r="F1053" s="4"/>
      <c r="G1053" s="4"/>
    </row>
    <row r="1054" spans="1:7">
      <c r="A1054" s="2">
        <v>26000000</v>
      </c>
      <c r="B1054" s="2">
        <v>47285499</v>
      </c>
      <c r="C1054">
        <f>B1054-A1054</f>
        <v>21285499</v>
      </c>
      <c r="D1054" s="2" t="s">
        <v>15739</v>
      </c>
      <c r="E1054" s="3"/>
      <c r="F1054" s="3"/>
      <c r="G1054" s="3"/>
    </row>
    <row r="1055" spans="1:7">
      <c r="A1055" s="5">
        <v>46000000</v>
      </c>
      <c r="B1055" s="5">
        <v>67263182</v>
      </c>
      <c r="C1055">
        <f>B1055-A1055</f>
        <v>21263182</v>
      </c>
      <c r="D1055" s="5" t="s">
        <v>4826</v>
      </c>
      <c r="E1055" s="4"/>
      <c r="F1055" s="4"/>
      <c r="G1055" s="4"/>
    </row>
    <row r="1056" spans="1:7">
      <c r="A1056" s="2">
        <v>30000000</v>
      </c>
      <c r="B1056" s="2">
        <v>51185897</v>
      </c>
      <c r="C1056">
        <f>B1056-A1056</f>
        <v>21185897</v>
      </c>
      <c r="D1056" s="2" t="s">
        <v>8190</v>
      </c>
      <c r="E1056" s="3"/>
      <c r="F1056" s="3"/>
      <c r="G1056" s="3"/>
    </row>
    <row r="1057" spans="1:7">
      <c r="A1057" s="2">
        <v>55000000</v>
      </c>
      <c r="B1057" s="2">
        <v>76137505</v>
      </c>
      <c r="C1057">
        <f>B1057-A1057</f>
        <v>21137505</v>
      </c>
      <c r="D1057" s="2" t="s">
        <v>4822</v>
      </c>
      <c r="E1057" s="4"/>
      <c r="F1057" s="4"/>
      <c r="G1057" s="4"/>
    </row>
    <row r="1058" spans="1:7">
      <c r="A1058" s="5">
        <v>11000000</v>
      </c>
      <c r="B1058" s="5">
        <v>32131483</v>
      </c>
      <c r="C1058">
        <f>B1058-A1058</f>
        <v>21131483</v>
      </c>
      <c r="D1058" s="5" t="s">
        <v>15943</v>
      </c>
      <c r="E1058" s="3"/>
      <c r="F1058" s="3"/>
      <c r="G1058" s="3"/>
    </row>
    <row r="1059" spans="1:7">
      <c r="A1059" s="2">
        <v>80000000</v>
      </c>
      <c r="B1059" s="2">
        <v>101111837</v>
      </c>
      <c r="C1059">
        <f>B1059-A1059</f>
        <v>21111837</v>
      </c>
      <c r="D1059" s="2" t="s">
        <v>8778</v>
      </c>
      <c r="E1059" s="4"/>
      <c r="F1059" s="4"/>
      <c r="G1059" s="4"/>
    </row>
    <row r="1060" spans="1:7">
      <c r="A1060" s="5">
        <v>30000000</v>
      </c>
      <c r="B1060" s="5">
        <v>51109400</v>
      </c>
      <c r="C1060">
        <f>B1060-A1060</f>
        <v>21109400</v>
      </c>
      <c r="D1060" s="5" t="s">
        <v>10376</v>
      </c>
      <c r="E1060" s="3"/>
      <c r="F1060" s="3"/>
      <c r="G1060" s="3"/>
    </row>
    <row r="1061" spans="1:7">
      <c r="A1061" s="5">
        <v>30000000</v>
      </c>
      <c r="B1061" s="5">
        <v>51097664</v>
      </c>
      <c r="C1061">
        <f>B1061-A1061</f>
        <v>21097664</v>
      </c>
      <c r="D1061" s="5" t="s">
        <v>13034</v>
      </c>
      <c r="E1061" s="4"/>
      <c r="F1061" s="4"/>
      <c r="G1061" s="4"/>
    </row>
    <row r="1062" spans="1:7">
      <c r="A1062" s="5">
        <v>6500000</v>
      </c>
      <c r="B1062" s="5">
        <v>27545445</v>
      </c>
      <c r="C1062">
        <f>B1062-A1062</f>
        <v>21045445</v>
      </c>
      <c r="D1062" s="5" t="s">
        <v>1612</v>
      </c>
      <c r="E1062" s="3"/>
      <c r="F1062" s="3"/>
      <c r="G1062" s="3"/>
    </row>
    <row r="1063" spans="1:7">
      <c r="A1063" s="2">
        <v>29000000</v>
      </c>
      <c r="B1063" s="2">
        <v>50041732</v>
      </c>
      <c r="C1063">
        <f>B1063-A1063</f>
        <v>21041732</v>
      </c>
      <c r="D1063" s="2" t="s">
        <v>11465</v>
      </c>
      <c r="E1063" s="4"/>
      <c r="F1063" s="4"/>
      <c r="G1063" s="4"/>
    </row>
    <row r="1064" spans="1:7">
      <c r="A1064" s="5">
        <v>39000000</v>
      </c>
      <c r="B1064" s="5">
        <v>60000000</v>
      </c>
      <c r="C1064">
        <f>B1064-A1064</f>
        <v>21000000</v>
      </c>
      <c r="D1064" s="5" t="s">
        <v>15867</v>
      </c>
      <c r="E1064" s="3"/>
      <c r="F1064" s="3"/>
      <c r="G1064" s="3"/>
    </row>
    <row r="1065" spans="1:7">
      <c r="A1065" s="5">
        <v>23000000</v>
      </c>
      <c r="B1065" s="5">
        <v>43984230</v>
      </c>
      <c r="C1065">
        <f>B1065-A1065</f>
        <v>20984230</v>
      </c>
      <c r="D1065" s="5" t="s">
        <v>1848</v>
      </c>
      <c r="E1065" s="4"/>
      <c r="F1065" s="4"/>
      <c r="G1065" s="4"/>
    </row>
    <row r="1066" spans="1:7">
      <c r="A1066" s="2">
        <v>17000000</v>
      </c>
      <c r="B1066" s="2">
        <v>37939782</v>
      </c>
      <c r="C1066">
        <f>B1066-A1066</f>
        <v>20939782</v>
      </c>
      <c r="D1066" s="2" t="s">
        <v>14271</v>
      </c>
      <c r="E1066" s="3"/>
      <c r="F1066" s="3"/>
      <c r="G1066" s="3"/>
    </row>
    <row r="1067" spans="1:7">
      <c r="A1067" s="5">
        <v>30000000</v>
      </c>
      <c r="B1067" s="5">
        <v>50921738</v>
      </c>
      <c r="C1067">
        <f>B1067-A1067</f>
        <v>20921738</v>
      </c>
      <c r="D1067" s="5" t="s">
        <v>1812</v>
      </c>
      <c r="E1067" s="4"/>
      <c r="F1067" s="4"/>
      <c r="G1067" s="4"/>
    </row>
    <row r="1068" spans="1:7">
      <c r="A1068" s="5">
        <v>65000000</v>
      </c>
      <c r="B1068" s="5">
        <v>85911262</v>
      </c>
      <c r="C1068">
        <f>B1068-A1068</f>
        <v>20911262</v>
      </c>
      <c r="D1068" s="5" t="s">
        <v>15312</v>
      </c>
      <c r="E1068" s="3"/>
      <c r="F1068" s="3"/>
      <c r="G1068" s="3"/>
    </row>
    <row r="1069" spans="1:7">
      <c r="A1069" s="2">
        <v>15000000</v>
      </c>
      <c r="B1069" s="2">
        <v>35887263</v>
      </c>
      <c r="C1069">
        <f>B1069-A1069</f>
        <v>20887263</v>
      </c>
      <c r="D1069" s="2" t="s">
        <v>2327</v>
      </c>
      <c r="E1069" s="4"/>
      <c r="F1069" s="4"/>
      <c r="G1069" s="4"/>
    </row>
    <row r="1070" spans="1:7">
      <c r="A1070" s="2">
        <v>35000000</v>
      </c>
      <c r="B1070" s="2">
        <v>55802754</v>
      </c>
      <c r="C1070">
        <f>B1070-A1070</f>
        <v>20802754</v>
      </c>
      <c r="D1070" s="2" t="s">
        <v>8940</v>
      </c>
      <c r="E1070" s="3"/>
      <c r="F1070" s="3"/>
      <c r="G1070" s="3"/>
    </row>
    <row r="1071" spans="1:7">
      <c r="A1071" s="2">
        <v>14000000</v>
      </c>
      <c r="B1071" s="2">
        <v>34793160</v>
      </c>
      <c r="C1071">
        <f>B1071-A1071</f>
        <v>20793160</v>
      </c>
      <c r="D1071" s="2" t="s">
        <v>8430</v>
      </c>
      <c r="E1071" s="4"/>
      <c r="F1071" s="4"/>
      <c r="G1071" s="4"/>
    </row>
    <row r="1072" spans="1:7">
      <c r="A1072" s="5">
        <v>38000000</v>
      </c>
      <c r="B1072" s="5">
        <v>58700247</v>
      </c>
      <c r="C1072">
        <f>B1072-A1072</f>
        <v>20700247</v>
      </c>
      <c r="D1072" s="5" t="s">
        <v>6852</v>
      </c>
      <c r="E1072" s="3"/>
      <c r="F1072" s="3"/>
      <c r="G1072" s="3"/>
    </row>
    <row r="1073" spans="1:7">
      <c r="A1073" s="5">
        <v>14000000</v>
      </c>
      <c r="B1073" s="5">
        <v>34700000</v>
      </c>
      <c r="C1073">
        <f>B1073-A1073</f>
        <v>20700000</v>
      </c>
      <c r="D1073" s="5" t="s">
        <v>2288</v>
      </c>
      <c r="E1073" s="4"/>
      <c r="F1073" s="4"/>
      <c r="G1073" s="4"/>
    </row>
    <row r="1074" spans="1:7">
      <c r="A1074" s="2">
        <v>8500000</v>
      </c>
      <c r="B1074" s="2">
        <v>29200000</v>
      </c>
      <c r="C1074">
        <f>B1074-A1074</f>
        <v>20700000</v>
      </c>
      <c r="D1074" s="2" t="s">
        <v>7127</v>
      </c>
      <c r="E1074" s="3"/>
      <c r="F1074" s="3"/>
      <c r="G1074" s="3"/>
    </row>
    <row r="1075" spans="1:7">
      <c r="A1075" s="5">
        <v>61000000</v>
      </c>
      <c r="B1075" s="5">
        <v>81687587</v>
      </c>
      <c r="C1075">
        <f>B1075-A1075</f>
        <v>20687587</v>
      </c>
      <c r="D1075" s="5" t="s">
        <v>10179</v>
      </c>
      <c r="E1075" s="4"/>
      <c r="F1075" s="4"/>
      <c r="G1075" s="4"/>
    </row>
    <row r="1076" spans="1:7">
      <c r="A1076" s="2">
        <v>10000000</v>
      </c>
      <c r="B1076" s="2">
        <v>30651422</v>
      </c>
      <c r="C1076">
        <f>B1076-A1076</f>
        <v>20651422</v>
      </c>
      <c r="D1076" s="2" t="s">
        <v>3862</v>
      </c>
      <c r="E1076" s="3"/>
      <c r="F1076" s="3"/>
      <c r="G1076" s="3"/>
    </row>
    <row r="1077" spans="1:7">
      <c r="A1077" s="2">
        <v>60000000</v>
      </c>
      <c r="B1077" s="2">
        <v>80574010</v>
      </c>
      <c r="C1077">
        <f>B1077-A1077</f>
        <v>20574010</v>
      </c>
      <c r="D1077" s="2" t="s">
        <v>13726</v>
      </c>
      <c r="E1077" s="4"/>
      <c r="F1077" s="4"/>
      <c r="G1077" s="4"/>
    </row>
    <row r="1078" spans="1:7">
      <c r="A1078" s="2">
        <v>17000000</v>
      </c>
      <c r="B1078" s="2">
        <v>37566230</v>
      </c>
      <c r="C1078">
        <f>B1078-A1078</f>
        <v>20566230</v>
      </c>
      <c r="D1078" s="2" t="s">
        <v>15600</v>
      </c>
      <c r="E1078" s="3"/>
      <c r="F1078" s="3"/>
      <c r="G1078" s="3"/>
    </row>
    <row r="1079" spans="1:7">
      <c r="A1079" s="2">
        <v>45000000</v>
      </c>
      <c r="B1079" s="2">
        <v>65557989</v>
      </c>
      <c r="C1079">
        <f>B1079-A1079</f>
        <v>20557989</v>
      </c>
      <c r="D1079" s="2" t="s">
        <v>16170</v>
      </c>
      <c r="E1079" s="4"/>
      <c r="F1079" s="4"/>
      <c r="G1079" s="4"/>
    </row>
    <row r="1080" spans="1:7">
      <c r="A1080" s="5">
        <v>55000000</v>
      </c>
      <c r="B1080" s="5">
        <v>75530832</v>
      </c>
      <c r="C1080">
        <f>B1080-A1080</f>
        <v>20530832</v>
      </c>
      <c r="D1080" s="5" t="s">
        <v>7372</v>
      </c>
      <c r="E1080" s="3"/>
      <c r="F1080" s="3"/>
      <c r="G1080" s="3"/>
    </row>
    <row r="1081" spans="1:7">
      <c r="A1081" s="5">
        <v>26000000</v>
      </c>
      <c r="B1081" s="5">
        <v>46455802</v>
      </c>
      <c r="C1081">
        <f>B1081-A1081</f>
        <v>20455802</v>
      </c>
      <c r="D1081" s="5" t="s">
        <v>11509</v>
      </c>
      <c r="E1081" s="4"/>
      <c r="F1081" s="4"/>
      <c r="G1081" s="4"/>
    </row>
    <row r="1082" spans="1:7">
      <c r="A1082" s="5">
        <v>50000000</v>
      </c>
      <c r="B1082" s="5">
        <v>70450000</v>
      </c>
      <c r="C1082">
        <f>B1082-A1082</f>
        <v>20450000</v>
      </c>
      <c r="D1082" s="5" t="s">
        <v>12442</v>
      </c>
      <c r="E1082" s="3"/>
      <c r="F1082" s="3"/>
      <c r="G1082" s="3"/>
    </row>
    <row r="1083" spans="1:7">
      <c r="A1083" s="2">
        <v>1000000</v>
      </c>
      <c r="B1083" s="2">
        <v>21378000</v>
      </c>
      <c r="C1083">
        <f>B1083-A1083</f>
        <v>20378000</v>
      </c>
      <c r="D1083" s="2" t="s">
        <v>7629</v>
      </c>
      <c r="E1083" s="4"/>
      <c r="F1083" s="4"/>
      <c r="G1083" s="4"/>
    </row>
    <row r="1084" spans="1:7">
      <c r="A1084" s="2">
        <v>1000000</v>
      </c>
      <c r="B1084" s="2">
        <v>21378000</v>
      </c>
      <c r="C1084">
        <f>B1084-A1084</f>
        <v>20378000</v>
      </c>
      <c r="D1084" s="2" t="s">
        <v>7629</v>
      </c>
      <c r="E1084" s="3"/>
      <c r="F1084" s="3"/>
      <c r="G1084" s="3"/>
    </row>
    <row r="1085" spans="1:7">
      <c r="A1085" s="5">
        <v>10000000</v>
      </c>
      <c r="B1085" s="5">
        <v>30306281</v>
      </c>
      <c r="C1085">
        <f>B1085-A1085</f>
        <v>20306281</v>
      </c>
      <c r="D1085" s="5" t="s">
        <v>14319</v>
      </c>
      <c r="E1085" s="4"/>
      <c r="F1085" s="4"/>
      <c r="G1085" s="4"/>
    </row>
    <row r="1086" spans="1:7">
      <c r="A1086" s="5">
        <v>30000000</v>
      </c>
      <c r="B1086" s="5">
        <v>50300000</v>
      </c>
      <c r="C1086">
        <f>B1086-A1086</f>
        <v>20300000</v>
      </c>
      <c r="D1086" s="5" t="s">
        <v>10945</v>
      </c>
      <c r="E1086" s="3"/>
      <c r="F1086" s="3"/>
      <c r="G1086" s="3"/>
    </row>
    <row r="1087" spans="1:7">
      <c r="A1087" s="5">
        <v>35000000</v>
      </c>
      <c r="B1087" s="5">
        <v>55291815</v>
      </c>
      <c r="C1087">
        <f>B1087-A1087</f>
        <v>20291815</v>
      </c>
      <c r="D1087" s="5" t="s">
        <v>12552</v>
      </c>
      <c r="E1087" s="4"/>
      <c r="F1087" s="4"/>
      <c r="G1087" s="4"/>
    </row>
    <row r="1088" spans="1:7">
      <c r="A1088" s="2">
        <v>60000000</v>
      </c>
      <c r="B1088" s="2">
        <v>80281096</v>
      </c>
      <c r="C1088">
        <f>B1088-A1088</f>
        <v>20281096</v>
      </c>
      <c r="D1088" s="2" t="s">
        <v>14090</v>
      </c>
      <c r="E1088" s="3"/>
      <c r="F1088" s="3"/>
      <c r="G1088" s="3"/>
    </row>
    <row r="1089" spans="1:7">
      <c r="A1089" s="5">
        <v>6000000</v>
      </c>
      <c r="B1089" s="5">
        <v>26236603</v>
      </c>
      <c r="C1089">
        <f>B1089-A1089</f>
        <v>20236603</v>
      </c>
      <c r="D1089" s="5" t="s">
        <v>1598</v>
      </c>
      <c r="E1089" s="4"/>
      <c r="F1089" s="4"/>
      <c r="G1089" s="4"/>
    </row>
    <row r="1090" spans="1:7">
      <c r="A1090" s="5">
        <v>80000000</v>
      </c>
      <c r="B1090" s="5">
        <v>100169068</v>
      </c>
      <c r="C1090">
        <f>B1090-A1090</f>
        <v>20169068</v>
      </c>
      <c r="D1090" s="5" t="s">
        <v>16160</v>
      </c>
      <c r="E1090" s="3"/>
      <c r="F1090" s="3"/>
      <c r="G1090" s="3"/>
    </row>
    <row r="1091" spans="1:7">
      <c r="A1091" s="5">
        <v>34000000</v>
      </c>
      <c r="B1091" s="5">
        <v>54132596</v>
      </c>
      <c r="C1091">
        <f>B1091-A1091</f>
        <v>20132596</v>
      </c>
      <c r="D1091" s="5" t="s">
        <v>10898</v>
      </c>
      <c r="E1091" s="4"/>
      <c r="F1091" s="4"/>
      <c r="G1091" s="4"/>
    </row>
    <row r="1092" spans="1:7">
      <c r="A1092" s="5">
        <v>25000000</v>
      </c>
      <c r="B1092" s="5">
        <v>45089048</v>
      </c>
      <c r="C1092">
        <f>B1092-A1092</f>
        <v>20089048</v>
      </c>
      <c r="D1092" s="5" t="s">
        <v>9701</v>
      </c>
      <c r="E1092" s="3"/>
      <c r="F1092" s="3"/>
      <c r="G1092" s="3"/>
    </row>
    <row r="1093" spans="1:7">
      <c r="A1093" s="2">
        <v>8500000</v>
      </c>
      <c r="B1093" s="2">
        <v>28563926</v>
      </c>
      <c r="C1093">
        <f>B1093-A1093</f>
        <v>20063926</v>
      </c>
      <c r="D1093" s="2" t="s">
        <v>15783</v>
      </c>
      <c r="E1093" s="4"/>
      <c r="F1093" s="4"/>
      <c r="G1093" s="4"/>
    </row>
    <row r="1094" spans="1:7">
      <c r="A1094" s="5">
        <v>15000000</v>
      </c>
      <c r="B1094" s="5">
        <v>35054909</v>
      </c>
      <c r="C1094">
        <f>B1094-A1094</f>
        <v>20054909</v>
      </c>
      <c r="D1094" s="5" t="s">
        <v>1930</v>
      </c>
      <c r="E1094" s="3"/>
      <c r="F1094" s="3"/>
      <c r="G1094" s="3"/>
    </row>
    <row r="1095" spans="1:7">
      <c r="A1095" s="2">
        <v>60000000</v>
      </c>
      <c r="B1095" s="2">
        <v>80033643</v>
      </c>
      <c r="C1095">
        <f>B1095-A1095</f>
        <v>20033643</v>
      </c>
      <c r="D1095" s="2" t="s">
        <v>6155</v>
      </c>
      <c r="E1095" s="4"/>
      <c r="F1095" s="4"/>
      <c r="G1095" s="4"/>
    </row>
    <row r="1096" spans="1:7">
      <c r="A1096" s="5">
        <v>60000000</v>
      </c>
      <c r="B1096" s="5">
        <v>80033643</v>
      </c>
      <c r="C1096">
        <f>B1096-A1096</f>
        <v>20033643</v>
      </c>
      <c r="D1096" s="5" t="s">
        <v>6155</v>
      </c>
      <c r="E1096" s="3"/>
      <c r="F1096" s="3"/>
      <c r="G1096" s="3"/>
    </row>
    <row r="1097" spans="1:7">
      <c r="A1097" s="5">
        <v>15000000</v>
      </c>
      <c r="B1097" s="5">
        <v>35007180</v>
      </c>
      <c r="C1097">
        <f>B1097-A1097</f>
        <v>20007180</v>
      </c>
      <c r="D1097" s="5" t="s">
        <v>14293</v>
      </c>
      <c r="E1097" s="4"/>
      <c r="F1097" s="4"/>
      <c r="G1097" s="4"/>
    </row>
    <row r="1098" spans="1:7">
      <c r="A1098" s="5">
        <v>75000000</v>
      </c>
      <c r="B1098" s="5">
        <v>94999143</v>
      </c>
      <c r="C1098">
        <f>B1098-A1098</f>
        <v>19999143</v>
      </c>
      <c r="D1098" s="5" t="s">
        <v>4781</v>
      </c>
      <c r="E1098" s="3"/>
      <c r="F1098" s="3"/>
      <c r="G1098" s="3"/>
    </row>
    <row r="1099" spans="1:7">
      <c r="A1099" s="2">
        <v>110000000</v>
      </c>
      <c r="B1099" s="2">
        <v>129995817</v>
      </c>
      <c r="C1099">
        <f>B1099-A1099</f>
        <v>19995817</v>
      </c>
      <c r="D1099" s="2" t="s">
        <v>10709</v>
      </c>
      <c r="E1099" s="4"/>
      <c r="F1099" s="4"/>
      <c r="G1099" s="4"/>
    </row>
    <row r="1100" spans="1:7">
      <c r="A1100" s="5">
        <v>12000000</v>
      </c>
      <c r="B1100" s="5">
        <v>31990064</v>
      </c>
      <c r="C1100">
        <f>B1100-A1100</f>
        <v>19990064</v>
      </c>
      <c r="D1100" s="5" t="s">
        <v>10555</v>
      </c>
      <c r="E1100" s="3"/>
      <c r="F1100" s="3"/>
      <c r="G1100" s="3"/>
    </row>
    <row r="1101" spans="1:7">
      <c r="A1101" s="5">
        <v>215000000</v>
      </c>
      <c r="B1101" s="5">
        <v>234903076</v>
      </c>
      <c r="C1101">
        <f>B1101-A1101</f>
        <v>19903076</v>
      </c>
      <c r="D1101" s="5" t="s">
        <v>10060</v>
      </c>
      <c r="E1101" s="4"/>
      <c r="F1101" s="4"/>
      <c r="G1101" s="4"/>
    </row>
    <row r="1102" spans="1:7">
      <c r="A1102" s="5">
        <v>215000000</v>
      </c>
      <c r="B1102" s="5">
        <v>234903076</v>
      </c>
      <c r="C1102">
        <f>B1102-A1102</f>
        <v>19903076</v>
      </c>
      <c r="D1102" s="5" t="s">
        <v>10060</v>
      </c>
      <c r="E1102" s="3"/>
      <c r="F1102" s="3"/>
      <c r="G1102" s="3"/>
    </row>
    <row r="1103" spans="1:7">
      <c r="A1103" s="5">
        <v>5000000</v>
      </c>
      <c r="B1103" s="5">
        <v>24809547</v>
      </c>
      <c r="C1103">
        <f>B1103-A1103</f>
        <v>19809547</v>
      </c>
      <c r="D1103" s="5" t="s">
        <v>10625</v>
      </c>
      <c r="E1103" s="4"/>
      <c r="F1103" s="4"/>
      <c r="G1103" s="4"/>
    </row>
    <row r="1104" spans="1:7">
      <c r="A1104" s="5">
        <v>8200000</v>
      </c>
      <c r="B1104" s="5">
        <v>27979400</v>
      </c>
      <c r="C1104">
        <f>B1104-A1104</f>
        <v>19779400</v>
      </c>
      <c r="D1104" s="5" t="s">
        <v>12179</v>
      </c>
      <c r="E1104" s="3"/>
      <c r="F1104" s="3"/>
      <c r="G1104" s="3"/>
    </row>
    <row r="1105" spans="1:7">
      <c r="A1105" s="2">
        <v>20000000</v>
      </c>
      <c r="B1105" s="2">
        <v>39737645</v>
      </c>
      <c r="C1105">
        <f>B1105-A1105</f>
        <v>19737645</v>
      </c>
      <c r="D1105" s="2" t="s">
        <v>16996</v>
      </c>
      <c r="E1105" s="4"/>
      <c r="F1105" s="4"/>
      <c r="G1105" s="4"/>
    </row>
    <row r="1106" spans="1:7">
      <c r="A1106" s="5">
        <v>25000000</v>
      </c>
      <c r="B1106" s="5">
        <v>44700000</v>
      </c>
      <c r="C1106">
        <f>B1106-A1106</f>
        <v>19700000</v>
      </c>
      <c r="D1106" s="5" t="s">
        <v>503</v>
      </c>
      <c r="E1106" s="3"/>
      <c r="F1106" s="3"/>
      <c r="G1106" s="3"/>
    </row>
    <row r="1107" spans="1:7">
      <c r="A1107" s="5">
        <v>12000000</v>
      </c>
      <c r="B1107" s="5">
        <v>31691811</v>
      </c>
      <c r="C1107">
        <f>B1107-A1107</f>
        <v>19691811</v>
      </c>
      <c r="D1107" s="5" t="s">
        <v>12663</v>
      </c>
      <c r="E1107" s="4"/>
      <c r="F1107" s="4"/>
      <c r="G1107" s="4"/>
    </row>
    <row r="1108" spans="1:7">
      <c r="A1108" s="5">
        <v>12000000</v>
      </c>
      <c r="B1108" s="5">
        <v>31597131</v>
      </c>
      <c r="C1108">
        <f>B1108-A1108</f>
        <v>19597131</v>
      </c>
      <c r="D1108" s="5" t="s">
        <v>7701</v>
      </c>
      <c r="E1108" s="3"/>
      <c r="F1108" s="3"/>
      <c r="G1108" s="3"/>
    </row>
    <row r="1109" spans="1:7">
      <c r="A1109" s="5">
        <v>40000000</v>
      </c>
      <c r="B1109" s="5">
        <v>59588068</v>
      </c>
      <c r="C1109">
        <f>B1109-A1109</f>
        <v>19588068</v>
      </c>
      <c r="D1109" s="5" t="s">
        <v>13448</v>
      </c>
      <c r="E1109" s="4"/>
      <c r="F1109" s="4"/>
      <c r="G1109" s="4"/>
    </row>
    <row r="1110" spans="1:7">
      <c r="A1110" s="2">
        <v>55000000</v>
      </c>
      <c r="B1110" s="2">
        <v>74540762</v>
      </c>
      <c r="C1110">
        <f>B1110-A1110</f>
        <v>19540762</v>
      </c>
      <c r="D1110" s="2" t="s">
        <v>9499</v>
      </c>
      <c r="E1110" s="3"/>
      <c r="F1110" s="3"/>
      <c r="G1110" s="3"/>
    </row>
    <row r="1111" spans="1:7">
      <c r="A1111" s="2">
        <v>26000000</v>
      </c>
      <c r="B1111" s="2">
        <v>45506619</v>
      </c>
      <c r="C1111">
        <f>B1111-A1111</f>
        <v>19506619</v>
      </c>
      <c r="D1111" s="2" t="s">
        <v>1832</v>
      </c>
      <c r="E1111" s="4"/>
      <c r="F1111" s="4"/>
      <c r="G1111" s="4"/>
    </row>
    <row r="1112" spans="1:7">
      <c r="A1112" s="5">
        <v>10000000</v>
      </c>
      <c r="B1112" s="5">
        <v>29500000</v>
      </c>
      <c r="C1112">
        <f>B1112-A1112</f>
        <v>19500000</v>
      </c>
      <c r="D1112" s="5" t="s">
        <v>9849</v>
      </c>
      <c r="E1112" s="3"/>
      <c r="F1112" s="3"/>
      <c r="G1112" s="3"/>
    </row>
    <row r="1113" spans="1:7">
      <c r="A1113" s="5">
        <v>36000000</v>
      </c>
      <c r="B1113" s="5">
        <v>55500000</v>
      </c>
      <c r="C1113">
        <f>B1113-A1113</f>
        <v>19500000</v>
      </c>
      <c r="D1113" s="5" t="s">
        <v>11422</v>
      </c>
      <c r="E1113" s="4"/>
      <c r="F1113" s="4"/>
      <c r="G1113" s="4"/>
    </row>
    <row r="1114" spans="1:7">
      <c r="A1114" s="5">
        <v>26000000</v>
      </c>
      <c r="B1114" s="5">
        <v>45489752</v>
      </c>
      <c r="C1114">
        <f>B1114-A1114</f>
        <v>19489752</v>
      </c>
      <c r="D1114" s="5" t="s">
        <v>9686</v>
      </c>
      <c r="E1114" s="3"/>
      <c r="F1114" s="3"/>
      <c r="G1114" s="3"/>
    </row>
    <row r="1115" spans="1:7">
      <c r="A1115" s="5">
        <v>25000000</v>
      </c>
      <c r="B1115" s="5">
        <v>44455658</v>
      </c>
      <c r="C1115">
        <f>B1115-A1115</f>
        <v>19455658</v>
      </c>
      <c r="D1115" s="5" t="s">
        <v>8284</v>
      </c>
      <c r="E1115" s="4"/>
      <c r="F1115" s="4"/>
      <c r="G1115" s="4"/>
    </row>
    <row r="1116" spans="1:7">
      <c r="A1116" s="2">
        <v>2800000</v>
      </c>
      <c r="B1116" s="2">
        <v>22202612</v>
      </c>
      <c r="C1116">
        <f>B1116-A1116</f>
        <v>19402612</v>
      </c>
      <c r="D1116" s="2" t="s">
        <v>990</v>
      </c>
      <c r="E1116" s="3"/>
      <c r="F1116" s="3"/>
      <c r="G1116" s="3"/>
    </row>
    <row r="1117" spans="1:7">
      <c r="A1117" s="2">
        <v>12000000</v>
      </c>
      <c r="B1117" s="2">
        <v>31397498</v>
      </c>
      <c r="C1117">
        <f>B1117-A1117</f>
        <v>19397498</v>
      </c>
      <c r="D1117" s="2" t="s">
        <v>14921</v>
      </c>
      <c r="E1117" s="4"/>
      <c r="F1117" s="4"/>
      <c r="G1117" s="4"/>
    </row>
    <row r="1118" spans="1:7">
      <c r="A1118" s="2">
        <v>10000000</v>
      </c>
      <c r="B1118" s="2">
        <v>29392418</v>
      </c>
      <c r="C1118">
        <f>B1118-A1118</f>
        <v>19392418</v>
      </c>
      <c r="D1118" s="2" t="s">
        <v>13623</v>
      </c>
      <c r="E1118" s="3"/>
      <c r="F1118" s="3"/>
      <c r="G1118" s="3"/>
    </row>
    <row r="1119" spans="1:7">
      <c r="A1119" s="5">
        <v>8000000</v>
      </c>
      <c r="B1119" s="5">
        <v>27362712</v>
      </c>
      <c r="C1119">
        <f>B1119-A1119</f>
        <v>19362712</v>
      </c>
      <c r="D1119" s="5" t="s">
        <v>9922</v>
      </c>
      <c r="E1119" s="4"/>
      <c r="F1119" s="4"/>
      <c r="G1119" s="4"/>
    </row>
    <row r="1120" spans="1:7">
      <c r="A1120" s="5">
        <v>6000000</v>
      </c>
      <c r="B1120" s="5">
        <v>25244700</v>
      </c>
      <c r="C1120">
        <f>B1120-A1120</f>
        <v>19244700</v>
      </c>
      <c r="D1120" s="5" t="s">
        <v>5166</v>
      </c>
      <c r="E1120" s="3"/>
      <c r="F1120" s="3"/>
      <c r="G1120" s="3"/>
    </row>
    <row r="1121" spans="1:7">
      <c r="A1121" s="2">
        <v>130000000</v>
      </c>
      <c r="B1121" s="2">
        <v>149234747</v>
      </c>
      <c r="C1121">
        <f>B1121-A1121</f>
        <v>19234747</v>
      </c>
      <c r="D1121" s="2" t="s">
        <v>7992</v>
      </c>
      <c r="E1121" s="4"/>
      <c r="F1121" s="4"/>
      <c r="G1121" s="4"/>
    </row>
    <row r="1122" spans="1:7">
      <c r="A1122" s="2">
        <v>35000000</v>
      </c>
      <c r="B1122" s="2">
        <v>54228104</v>
      </c>
      <c r="C1122">
        <f>B1122-A1122</f>
        <v>19228104</v>
      </c>
      <c r="D1122" s="2" t="s">
        <v>2228</v>
      </c>
      <c r="E1122" s="3"/>
      <c r="F1122" s="3"/>
      <c r="G1122" s="3"/>
    </row>
    <row r="1123" spans="1:7">
      <c r="A1123" s="5">
        <v>100000000</v>
      </c>
      <c r="B1123" s="5">
        <v>119219978</v>
      </c>
      <c r="C1123">
        <f>B1123-A1123</f>
        <v>19219978</v>
      </c>
      <c r="D1123" s="5" t="s">
        <v>8019</v>
      </c>
      <c r="E1123" s="4"/>
      <c r="F1123" s="4"/>
      <c r="G1123" s="4"/>
    </row>
    <row r="1124" spans="1:7">
      <c r="A1124" s="5">
        <v>21000000</v>
      </c>
      <c r="B1124" s="5">
        <v>40219708</v>
      </c>
      <c r="C1124">
        <f>B1124-A1124</f>
        <v>19219708</v>
      </c>
      <c r="D1124" s="5" t="s">
        <v>10993</v>
      </c>
      <c r="E1124" s="3"/>
      <c r="F1124" s="3"/>
      <c r="G1124" s="3"/>
    </row>
    <row r="1125" spans="1:7">
      <c r="A1125" s="2">
        <v>30000000</v>
      </c>
      <c r="B1125" s="2">
        <v>49185998</v>
      </c>
      <c r="C1125">
        <f>B1125-A1125</f>
        <v>19185998</v>
      </c>
      <c r="D1125" s="2" t="s">
        <v>3742</v>
      </c>
      <c r="E1125" s="4"/>
      <c r="F1125" s="4"/>
      <c r="G1125" s="4"/>
    </row>
    <row r="1126" spans="1:7">
      <c r="A1126" s="5">
        <v>12000000</v>
      </c>
      <c r="B1126" s="5">
        <v>31179516</v>
      </c>
      <c r="C1126">
        <f>B1126-A1126</f>
        <v>19179516</v>
      </c>
      <c r="D1126" s="5" t="s">
        <v>16494</v>
      </c>
      <c r="E1126" s="3"/>
      <c r="F1126" s="3"/>
      <c r="G1126" s="3"/>
    </row>
    <row r="1127" spans="1:7">
      <c r="A1127" s="5">
        <v>12000000</v>
      </c>
      <c r="B1127" s="5">
        <v>31155435</v>
      </c>
      <c r="C1127">
        <f>B1127-A1127</f>
        <v>19155435</v>
      </c>
      <c r="D1127" s="5" t="s">
        <v>11652</v>
      </c>
      <c r="E1127" s="4"/>
      <c r="F1127" s="4"/>
      <c r="G1127" s="4"/>
    </row>
    <row r="1128" spans="1:7">
      <c r="A1128" s="5">
        <v>20000000</v>
      </c>
      <c r="B1128" s="5">
        <v>39143839</v>
      </c>
      <c r="C1128">
        <f>B1128-A1128</f>
        <v>19143839</v>
      </c>
      <c r="D1128" s="5" t="s">
        <v>15742</v>
      </c>
      <c r="E1128" s="3"/>
      <c r="F1128" s="3"/>
      <c r="G1128" s="3"/>
    </row>
    <row r="1129" spans="1:7">
      <c r="A1129" s="2">
        <v>5000000</v>
      </c>
      <c r="B1129" s="2">
        <v>24138847</v>
      </c>
      <c r="C1129">
        <f>B1129-A1129</f>
        <v>19138847</v>
      </c>
      <c r="D1129" s="2" t="s">
        <v>3920</v>
      </c>
      <c r="E1129" s="4"/>
      <c r="F1129" s="4"/>
      <c r="G1129" s="4"/>
    </row>
    <row r="1130" spans="1:7">
      <c r="A1130" s="5">
        <v>20000000</v>
      </c>
      <c r="B1130" s="5">
        <v>39103378</v>
      </c>
      <c r="C1130">
        <f>B1130-A1130</f>
        <v>19103378</v>
      </c>
      <c r="D1130" s="5" t="s">
        <v>9749</v>
      </c>
      <c r="E1130" s="3"/>
      <c r="F1130" s="3"/>
      <c r="G1130" s="3"/>
    </row>
    <row r="1131" spans="1:7">
      <c r="A1131" s="2">
        <v>2200000</v>
      </c>
      <c r="B1131" s="2">
        <v>21300000</v>
      </c>
      <c r="C1131">
        <f>B1131-A1131</f>
        <v>19100000</v>
      </c>
      <c r="D1131" s="2" t="s">
        <v>16146</v>
      </c>
      <c r="E1131" s="4"/>
      <c r="F1131" s="4"/>
      <c r="G1131" s="4"/>
    </row>
    <row r="1132" spans="1:7">
      <c r="A1132" s="2">
        <v>40000000</v>
      </c>
      <c r="B1132" s="2">
        <v>59068786</v>
      </c>
      <c r="C1132">
        <f>B1132-A1132</f>
        <v>19068786</v>
      </c>
      <c r="D1132" s="2" t="s">
        <v>10303</v>
      </c>
      <c r="E1132" s="3"/>
      <c r="F1132" s="3"/>
      <c r="G1132" s="3"/>
    </row>
    <row r="1133" spans="1:7">
      <c r="A1133" s="5">
        <v>6000000</v>
      </c>
      <c r="B1133" s="5">
        <v>25047631</v>
      </c>
      <c r="C1133">
        <f>B1133-A1133</f>
        <v>19047631</v>
      </c>
      <c r="D1133" s="5" t="s">
        <v>7169</v>
      </c>
      <c r="E1133" s="4"/>
      <c r="F1133" s="4"/>
      <c r="G1133" s="4"/>
    </row>
    <row r="1134" spans="1:7">
      <c r="A1134" s="2">
        <v>37000000</v>
      </c>
      <c r="B1134" s="2">
        <v>56044241</v>
      </c>
      <c r="C1134">
        <f>B1134-A1134</f>
        <v>19044241</v>
      </c>
      <c r="D1134" s="2" t="s">
        <v>12030</v>
      </c>
      <c r="E1134" s="3"/>
      <c r="F1134" s="3"/>
      <c r="G1134" s="3"/>
    </row>
    <row r="1135" spans="1:7">
      <c r="A1135" s="2">
        <v>10000000</v>
      </c>
      <c r="B1135" s="2">
        <v>28873374</v>
      </c>
      <c r="C1135">
        <f>B1135-A1135</f>
        <v>18873374</v>
      </c>
      <c r="D1135" s="2" t="s">
        <v>16621</v>
      </c>
      <c r="E1135" s="4"/>
      <c r="F1135" s="4"/>
      <c r="G1135" s="4"/>
    </row>
    <row r="1136" spans="1:7">
      <c r="A1136" s="2">
        <v>15000000</v>
      </c>
      <c r="B1136" s="2">
        <v>33860010</v>
      </c>
      <c r="C1136">
        <f>B1136-A1136</f>
        <v>18860010</v>
      </c>
      <c r="D1136" s="2" t="s">
        <v>16056</v>
      </c>
      <c r="E1136" s="3"/>
      <c r="F1136" s="3"/>
      <c r="G1136" s="3"/>
    </row>
    <row r="1137" spans="1:7">
      <c r="A1137" s="2">
        <v>15000000</v>
      </c>
      <c r="B1137" s="2">
        <v>33771174</v>
      </c>
      <c r="C1137">
        <f>B1137-A1137</f>
        <v>18771174</v>
      </c>
      <c r="D1137" s="2" t="s">
        <v>7653</v>
      </c>
      <c r="E1137" s="4"/>
      <c r="F1137" s="4"/>
      <c r="G1137" s="4"/>
    </row>
    <row r="1138" spans="1:7">
      <c r="A1138" s="2">
        <v>33000000</v>
      </c>
      <c r="B1138" s="2">
        <v>51758599</v>
      </c>
      <c r="C1138">
        <f>B1138-A1138</f>
        <v>18758599</v>
      </c>
      <c r="D1138" s="2" t="s">
        <v>14537</v>
      </c>
      <c r="E1138" s="3"/>
      <c r="F1138" s="3"/>
      <c r="G1138" s="3"/>
    </row>
    <row r="1139" spans="1:7">
      <c r="A1139" s="2">
        <v>14000000</v>
      </c>
      <c r="B1139" s="2">
        <v>32645546</v>
      </c>
      <c r="C1139">
        <f>B1139-A1139</f>
        <v>18645546</v>
      </c>
      <c r="D1139" s="2" t="s">
        <v>10522</v>
      </c>
      <c r="E1139" s="4"/>
      <c r="F1139" s="4"/>
      <c r="G1139" s="4"/>
    </row>
    <row r="1140" spans="1:7">
      <c r="A1140" s="5">
        <v>17000000</v>
      </c>
      <c r="B1140" s="5">
        <v>35635046</v>
      </c>
      <c r="C1140">
        <f>B1140-A1140</f>
        <v>18635046</v>
      </c>
      <c r="D1140" s="5" t="s">
        <v>8389</v>
      </c>
      <c r="E1140" s="3"/>
      <c r="F1140" s="3"/>
      <c r="G1140" s="3"/>
    </row>
    <row r="1141" spans="1:7">
      <c r="A1141" s="5">
        <v>7000000</v>
      </c>
      <c r="B1141" s="5">
        <v>25625110</v>
      </c>
      <c r="C1141">
        <f>B1141-A1141</f>
        <v>18625110</v>
      </c>
      <c r="D1141" s="5" t="s">
        <v>5135</v>
      </c>
      <c r="E1141" s="4"/>
      <c r="F1141" s="4"/>
      <c r="G1141" s="4"/>
    </row>
    <row r="1142" spans="1:7">
      <c r="A1142" s="2">
        <v>15000000</v>
      </c>
      <c r="B1142" s="2">
        <v>33565375</v>
      </c>
      <c r="C1142">
        <f>B1142-A1142</f>
        <v>18565375</v>
      </c>
      <c r="D1142" s="2" t="s">
        <v>3288</v>
      </c>
      <c r="E1142" s="3"/>
      <c r="F1142" s="3"/>
      <c r="G1142" s="3"/>
    </row>
    <row r="1143" spans="1:7">
      <c r="A1143" s="2">
        <v>4500000</v>
      </c>
      <c r="B1143" s="2">
        <v>23031390</v>
      </c>
      <c r="C1143">
        <f>B1143-A1143</f>
        <v>18531390</v>
      </c>
      <c r="D1143" s="2" t="s">
        <v>14360</v>
      </c>
      <c r="E1143" s="4"/>
      <c r="F1143" s="4"/>
      <c r="G1143" s="4"/>
    </row>
    <row r="1144" spans="1:7">
      <c r="A1144" s="5">
        <v>48000000</v>
      </c>
      <c r="B1144" s="5">
        <v>66488090</v>
      </c>
      <c r="C1144">
        <f>B1144-A1144</f>
        <v>18488090</v>
      </c>
      <c r="D1144" s="5" t="s">
        <v>8178</v>
      </c>
      <c r="E1144" s="3"/>
      <c r="F1144" s="3"/>
      <c r="G1144" s="3"/>
    </row>
    <row r="1145" spans="1:7">
      <c r="A1145" s="5">
        <v>92000000</v>
      </c>
      <c r="B1145" s="5">
        <v>110416702</v>
      </c>
      <c r="C1145">
        <f>B1145-A1145</f>
        <v>18416702</v>
      </c>
      <c r="D1145" s="5" t="s">
        <v>6101</v>
      </c>
      <c r="E1145" s="4"/>
      <c r="F1145" s="4"/>
      <c r="G1145" s="4"/>
    </row>
    <row r="1146" spans="1:7">
      <c r="A1146" s="5">
        <v>12000000</v>
      </c>
      <c r="B1146" s="5">
        <v>30400000</v>
      </c>
      <c r="C1146">
        <f>B1146-A1146</f>
        <v>18400000</v>
      </c>
      <c r="D1146" s="5" t="s">
        <v>9182</v>
      </c>
      <c r="E1146" s="3"/>
      <c r="F1146" s="3"/>
      <c r="G1146" s="3"/>
    </row>
    <row r="1147" spans="1:7">
      <c r="A1147" s="5">
        <v>15000000</v>
      </c>
      <c r="B1147" s="5">
        <v>33386128</v>
      </c>
      <c r="C1147">
        <f>B1147-A1147</f>
        <v>18386128</v>
      </c>
      <c r="D1147" s="5" t="s">
        <v>15918</v>
      </c>
      <c r="E1147" s="4"/>
      <c r="F1147" s="4"/>
      <c r="G1147" s="4"/>
    </row>
    <row r="1148" spans="1:7">
      <c r="A1148" s="5">
        <v>130000000</v>
      </c>
      <c r="B1148" s="5">
        <v>148337537</v>
      </c>
      <c r="C1148">
        <f>B1148-A1148</f>
        <v>18337537</v>
      </c>
      <c r="D1148" s="5" t="s">
        <v>4084</v>
      </c>
      <c r="E1148" s="3"/>
      <c r="F1148" s="3"/>
      <c r="G1148" s="3"/>
    </row>
    <row r="1149" spans="1:7">
      <c r="A1149" s="5">
        <v>16000000</v>
      </c>
      <c r="B1149" s="5">
        <v>34308901</v>
      </c>
      <c r="C1149">
        <f>B1149-A1149</f>
        <v>18308901</v>
      </c>
      <c r="D1149" s="5" t="s">
        <v>15612</v>
      </c>
      <c r="E1149" s="4"/>
      <c r="F1149" s="4"/>
      <c r="G1149" s="4"/>
    </row>
    <row r="1150" spans="1:7">
      <c r="A1150" s="2">
        <v>6500000</v>
      </c>
      <c r="B1150" s="2">
        <v>24792061</v>
      </c>
      <c r="C1150">
        <f>B1150-A1150</f>
        <v>18292061</v>
      </c>
      <c r="D1150" s="2" t="s">
        <v>2977</v>
      </c>
      <c r="E1150" s="3"/>
      <c r="F1150" s="3"/>
      <c r="G1150" s="3"/>
    </row>
    <row r="1151" spans="1:7">
      <c r="A1151" s="5">
        <v>22000000</v>
      </c>
      <c r="B1151" s="5">
        <v>40270895</v>
      </c>
      <c r="C1151">
        <f>B1151-A1151</f>
        <v>18270895</v>
      </c>
      <c r="D1151" s="5" t="s">
        <v>2826</v>
      </c>
      <c r="E1151" s="4"/>
      <c r="F1151" s="4"/>
      <c r="G1151" s="4"/>
    </row>
    <row r="1152" spans="1:7">
      <c r="A1152" s="2">
        <v>142000000</v>
      </c>
      <c r="B1152" s="2">
        <v>160201106</v>
      </c>
      <c r="C1152">
        <f>B1152-A1152</f>
        <v>18201106</v>
      </c>
      <c r="D1152" s="2" t="s">
        <v>11823</v>
      </c>
      <c r="E1152" s="3"/>
      <c r="F1152" s="3"/>
      <c r="G1152" s="3"/>
    </row>
    <row r="1153" spans="1:7">
      <c r="A1153" s="5">
        <v>2000000</v>
      </c>
      <c r="B1153" s="5">
        <v>20167424</v>
      </c>
      <c r="C1153">
        <f>B1153-A1153</f>
        <v>18167424</v>
      </c>
      <c r="D1153" s="5" t="s">
        <v>721</v>
      </c>
      <c r="E1153" s="4"/>
      <c r="F1153" s="4"/>
      <c r="G1153" s="4"/>
    </row>
    <row r="1154" spans="1:7">
      <c r="A1154" s="2">
        <v>17000000</v>
      </c>
      <c r="B1154" s="2">
        <v>35143332</v>
      </c>
      <c r="C1154">
        <f>B1154-A1154</f>
        <v>18143332</v>
      </c>
      <c r="D1154" s="2" t="s">
        <v>14210</v>
      </c>
      <c r="E1154" s="3"/>
      <c r="F1154" s="3"/>
      <c r="G1154" s="3"/>
    </row>
    <row r="1155" spans="1:7">
      <c r="A1155" s="2">
        <v>8000000</v>
      </c>
      <c r="B1155" s="2">
        <v>26049082</v>
      </c>
      <c r="C1155">
        <f>B1155-A1155</f>
        <v>18049082</v>
      </c>
      <c r="D1155" s="2" t="s">
        <v>12245</v>
      </c>
      <c r="E1155" s="4"/>
      <c r="F1155" s="4"/>
      <c r="G1155" s="4"/>
    </row>
    <row r="1156" spans="1:7">
      <c r="A1156" s="2">
        <v>30000000</v>
      </c>
      <c r="B1156" s="2">
        <v>48043505</v>
      </c>
      <c r="C1156">
        <f>B1156-A1156</f>
        <v>18043505</v>
      </c>
      <c r="D1156" s="2" t="s">
        <v>2270</v>
      </c>
      <c r="E1156" s="3"/>
      <c r="F1156" s="3"/>
      <c r="G1156" s="3"/>
    </row>
    <row r="1157" spans="1:7">
      <c r="A1157" s="2">
        <v>20000000</v>
      </c>
      <c r="B1157" s="2">
        <v>38037513</v>
      </c>
      <c r="C1157">
        <f>B1157-A1157</f>
        <v>18037513</v>
      </c>
      <c r="D1157" s="2" t="s">
        <v>11557</v>
      </c>
      <c r="E1157" s="4"/>
      <c r="F1157" s="4"/>
      <c r="G1157" s="4"/>
    </row>
    <row r="1158" spans="1:7">
      <c r="A1158" s="2">
        <v>42000000</v>
      </c>
      <c r="B1158" s="2">
        <v>59992760</v>
      </c>
      <c r="C1158">
        <f>B1158-A1158</f>
        <v>17992760</v>
      </c>
      <c r="D1158" s="2" t="s">
        <v>13435</v>
      </c>
      <c r="E1158" s="3"/>
      <c r="F1158" s="3"/>
      <c r="G1158" s="3"/>
    </row>
    <row r="1159" spans="1:7">
      <c r="A1159" s="5">
        <v>40000000</v>
      </c>
      <c r="B1159" s="5">
        <v>57981889</v>
      </c>
      <c r="C1159">
        <f>B1159-A1159</f>
        <v>17981889</v>
      </c>
      <c r="D1159" s="5" t="s">
        <v>4245</v>
      </c>
      <c r="E1159" s="4"/>
      <c r="F1159" s="4"/>
      <c r="G1159" s="4"/>
    </row>
    <row r="1160" spans="1:7">
      <c r="A1160" s="2">
        <v>3000000</v>
      </c>
      <c r="B1160" s="2">
        <v>20966644</v>
      </c>
      <c r="C1160">
        <f>B1160-A1160</f>
        <v>17966644</v>
      </c>
      <c r="D1160" s="2" t="s">
        <v>3963</v>
      </c>
      <c r="E1160" s="3"/>
      <c r="F1160" s="3"/>
      <c r="G1160" s="3"/>
    </row>
    <row r="1161" spans="1:7">
      <c r="A1161" s="2">
        <v>8000000</v>
      </c>
      <c r="B1161" s="2">
        <v>25926543</v>
      </c>
      <c r="C1161">
        <f>B1161-A1161</f>
        <v>17926543</v>
      </c>
      <c r="D1161" s="2" t="s">
        <v>15439</v>
      </c>
      <c r="E1161" s="4"/>
      <c r="F1161" s="4"/>
      <c r="G1161" s="4"/>
    </row>
    <row r="1162" spans="1:7">
      <c r="A1162" s="2">
        <v>24000000</v>
      </c>
      <c r="B1162" s="2">
        <v>41895491</v>
      </c>
      <c r="C1162">
        <f>B1162-A1162</f>
        <v>17895491</v>
      </c>
      <c r="D1162" s="2" t="s">
        <v>2821</v>
      </c>
      <c r="E1162" s="3"/>
      <c r="F1162" s="3"/>
      <c r="G1162" s="3"/>
    </row>
    <row r="1163" spans="1:7">
      <c r="A1163" s="5">
        <v>66000000</v>
      </c>
      <c r="B1163" s="5">
        <v>83892374</v>
      </c>
      <c r="C1163">
        <f>B1163-A1163</f>
        <v>17892374</v>
      </c>
      <c r="D1163" s="5" t="s">
        <v>6142</v>
      </c>
      <c r="E1163" s="4"/>
      <c r="F1163" s="4"/>
      <c r="G1163" s="4"/>
    </row>
    <row r="1164" spans="1:7">
      <c r="A1164" s="2">
        <v>1250000</v>
      </c>
      <c r="B1164" s="2">
        <v>19100000</v>
      </c>
      <c r="C1164">
        <f>B1164-A1164</f>
        <v>17850000</v>
      </c>
      <c r="D1164" s="2" t="s">
        <v>12315</v>
      </c>
      <c r="E1164" s="3"/>
      <c r="F1164" s="3"/>
      <c r="G1164" s="3"/>
    </row>
    <row r="1165" spans="1:7">
      <c r="A1165" s="5">
        <v>50000000</v>
      </c>
      <c r="B1165" s="5">
        <v>67823573</v>
      </c>
      <c r="C1165">
        <f>B1165-A1165</f>
        <v>17823573</v>
      </c>
      <c r="D1165" s="5" t="s">
        <v>8865</v>
      </c>
      <c r="E1165" s="4"/>
      <c r="F1165" s="4"/>
      <c r="G1165" s="4"/>
    </row>
    <row r="1166" spans="1:7">
      <c r="A1166" s="5">
        <v>10000000</v>
      </c>
      <c r="B1166" s="5">
        <v>27736779</v>
      </c>
      <c r="C1166">
        <f>B1166-A1166</f>
        <v>17736779</v>
      </c>
      <c r="D1166" s="5" t="s">
        <v>15424</v>
      </c>
      <c r="E1166" s="3"/>
      <c r="F1166" s="3"/>
      <c r="G1166" s="3"/>
    </row>
    <row r="1167" spans="1:7">
      <c r="A1167" s="2">
        <v>15000000</v>
      </c>
      <c r="B1167" s="2">
        <v>32721635</v>
      </c>
      <c r="C1167">
        <f>B1167-A1167</f>
        <v>17721635</v>
      </c>
      <c r="D1167" s="2" t="s">
        <v>9128</v>
      </c>
      <c r="E1167" s="4"/>
      <c r="F1167" s="4"/>
      <c r="G1167" s="4"/>
    </row>
    <row r="1168" spans="1:7">
      <c r="A1168" s="2">
        <v>15000000</v>
      </c>
      <c r="B1168" s="2">
        <v>32721635</v>
      </c>
      <c r="C1168">
        <f>B1168-A1168</f>
        <v>17721635</v>
      </c>
      <c r="D1168" s="2" t="s">
        <v>9128</v>
      </c>
      <c r="E1168" s="3"/>
      <c r="F1168" s="3"/>
      <c r="G1168" s="3"/>
    </row>
    <row r="1169" spans="1:7">
      <c r="A1169" s="5">
        <v>68000000</v>
      </c>
      <c r="B1169" s="5">
        <v>85707116</v>
      </c>
      <c r="C1169">
        <f>B1169-A1169</f>
        <v>17707116</v>
      </c>
      <c r="D1169" s="5" t="s">
        <v>2648</v>
      </c>
      <c r="E1169" s="4"/>
      <c r="F1169" s="4"/>
      <c r="G1169" s="4"/>
    </row>
    <row r="1170" spans="1:7">
      <c r="A1170" s="2">
        <v>20000000</v>
      </c>
      <c r="B1170" s="2">
        <v>37672350</v>
      </c>
      <c r="C1170">
        <f>B1170-A1170</f>
        <v>17672350</v>
      </c>
      <c r="D1170" s="2" t="s">
        <v>14569</v>
      </c>
      <c r="E1170" s="3"/>
      <c r="F1170" s="3"/>
      <c r="G1170" s="3"/>
    </row>
    <row r="1171" spans="1:7">
      <c r="A1171" s="2">
        <v>6500000</v>
      </c>
      <c r="B1171" s="2">
        <v>24103594</v>
      </c>
      <c r="C1171">
        <f>B1171-A1171</f>
        <v>17603594</v>
      </c>
      <c r="D1171" s="2" t="s">
        <v>11719</v>
      </c>
      <c r="E1171" s="4"/>
      <c r="F1171" s="4"/>
      <c r="G1171" s="4"/>
    </row>
    <row r="1172" spans="1:7">
      <c r="A1172" s="2">
        <v>20000000</v>
      </c>
      <c r="B1172" s="2">
        <v>37567440</v>
      </c>
      <c r="C1172">
        <f>B1172-A1172</f>
        <v>17567440</v>
      </c>
      <c r="D1172" s="2" t="s">
        <v>6760</v>
      </c>
      <c r="E1172" s="3"/>
      <c r="F1172" s="3"/>
      <c r="G1172" s="3"/>
    </row>
    <row r="1173" spans="1:7">
      <c r="A1173" s="2">
        <v>20000000</v>
      </c>
      <c r="B1173" s="2">
        <v>37567440</v>
      </c>
      <c r="C1173">
        <f>B1173-A1173</f>
        <v>17567440</v>
      </c>
      <c r="D1173" s="2" t="s">
        <v>6760</v>
      </c>
      <c r="E1173" s="4"/>
      <c r="F1173" s="4"/>
      <c r="G1173" s="4"/>
    </row>
    <row r="1174" spans="1:7">
      <c r="A1174" s="5">
        <v>25000000</v>
      </c>
      <c r="B1174" s="5">
        <v>42478175</v>
      </c>
      <c r="C1174">
        <f>B1174-A1174</f>
        <v>17478175</v>
      </c>
      <c r="D1174" s="5" t="s">
        <v>4928</v>
      </c>
      <c r="E1174" s="3"/>
      <c r="F1174" s="3"/>
      <c r="G1174" s="3"/>
    </row>
    <row r="1175" spans="1:7">
      <c r="A1175" s="2">
        <v>27000000</v>
      </c>
      <c r="B1175" s="2">
        <v>44450000</v>
      </c>
      <c r="C1175">
        <f>B1175-A1175</f>
        <v>17450000</v>
      </c>
      <c r="D1175" s="2" t="s">
        <v>13493</v>
      </c>
      <c r="E1175" s="4"/>
      <c r="F1175" s="4"/>
      <c r="G1175" s="4"/>
    </row>
    <row r="1176" spans="1:7">
      <c r="A1176" s="5">
        <v>20000000</v>
      </c>
      <c r="B1176" s="5">
        <v>37442180</v>
      </c>
      <c r="C1176">
        <f>B1176-A1176</f>
        <v>17442180</v>
      </c>
      <c r="D1176" s="5" t="s">
        <v>11561</v>
      </c>
      <c r="E1176" s="3"/>
      <c r="F1176" s="3"/>
      <c r="G1176" s="3"/>
    </row>
    <row r="1177" spans="1:7">
      <c r="A1177" s="5">
        <v>3500000</v>
      </c>
      <c r="B1177" s="5">
        <v>20803237</v>
      </c>
      <c r="C1177">
        <f>B1177-A1177</f>
        <v>17303237</v>
      </c>
      <c r="D1177" s="5" t="s">
        <v>5920</v>
      </c>
      <c r="E1177" s="4"/>
      <c r="F1177" s="4"/>
      <c r="G1177" s="4"/>
    </row>
    <row r="1178" spans="1:7">
      <c r="A1178" s="2">
        <v>1200000</v>
      </c>
      <c r="B1178" s="2">
        <v>18488314</v>
      </c>
      <c r="C1178">
        <f>B1178-A1178</f>
        <v>17288314</v>
      </c>
      <c r="D1178" s="2" t="s">
        <v>5992</v>
      </c>
      <c r="E1178" s="3"/>
      <c r="F1178" s="3"/>
      <c r="G1178" s="3"/>
    </row>
    <row r="1179" spans="1:7">
      <c r="A1179" s="5">
        <v>35000000</v>
      </c>
      <c r="B1179" s="5">
        <v>52277485</v>
      </c>
      <c r="C1179">
        <f>B1179-A1179</f>
        <v>17277485</v>
      </c>
      <c r="D1179" s="5" t="s">
        <v>6871</v>
      </c>
      <c r="E1179" s="4"/>
      <c r="F1179" s="4"/>
      <c r="G1179" s="4"/>
    </row>
    <row r="1180" spans="1:7">
      <c r="A1180" s="2">
        <v>6000000</v>
      </c>
      <c r="B1180" s="2">
        <v>23272306</v>
      </c>
      <c r="C1180">
        <f>B1180-A1180</f>
        <v>17272306</v>
      </c>
      <c r="D1180" s="2" t="s">
        <v>240</v>
      </c>
      <c r="E1180" s="3"/>
      <c r="F1180" s="3"/>
      <c r="G1180" s="3"/>
    </row>
    <row r="1181" spans="1:7">
      <c r="A1181" s="2">
        <v>22000000</v>
      </c>
      <c r="B1181" s="2">
        <v>39263506</v>
      </c>
      <c r="C1181">
        <f>B1181-A1181</f>
        <v>17263506</v>
      </c>
      <c r="D1181" s="2" t="s">
        <v>12117</v>
      </c>
      <c r="E1181" s="4"/>
      <c r="F1181" s="4"/>
      <c r="G1181" s="4"/>
    </row>
    <row r="1182" spans="1:7">
      <c r="A1182" s="2">
        <v>4000000</v>
      </c>
      <c r="B1182" s="2">
        <v>21244913</v>
      </c>
      <c r="C1182">
        <f>B1182-A1182</f>
        <v>17244913</v>
      </c>
      <c r="D1182" s="2" t="s">
        <v>1327</v>
      </c>
      <c r="E1182" s="3"/>
      <c r="F1182" s="3"/>
      <c r="G1182" s="3"/>
    </row>
    <row r="1183" spans="1:7">
      <c r="A1183" s="2">
        <v>65000000</v>
      </c>
      <c r="B1183" s="2">
        <v>82226474</v>
      </c>
      <c r="C1183">
        <f>B1183-A1183</f>
        <v>17226474</v>
      </c>
      <c r="D1183" s="2" t="s">
        <v>14069</v>
      </c>
      <c r="E1183" s="4"/>
      <c r="F1183" s="4"/>
      <c r="G1183" s="4"/>
    </row>
    <row r="1184" spans="1:7">
      <c r="A1184" s="5">
        <v>28000000</v>
      </c>
      <c r="B1184" s="5">
        <v>45162741</v>
      </c>
      <c r="C1184">
        <f>B1184-A1184</f>
        <v>17162741</v>
      </c>
      <c r="D1184" s="5" t="s">
        <v>8995</v>
      </c>
      <c r="E1184" s="3"/>
      <c r="F1184" s="3"/>
      <c r="G1184" s="3"/>
    </row>
    <row r="1185" spans="1:7">
      <c r="A1185" s="5">
        <v>1000000</v>
      </c>
      <c r="B1185" s="5">
        <v>18112929</v>
      </c>
      <c r="C1185">
        <f>B1185-A1185</f>
        <v>17112929</v>
      </c>
      <c r="D1185" s="5" t="s">
        <v>15816</v>
      </c>
      <c r="E1185" s="4"/>
      <c r="F1185" s="4"/>
      <c r="G1185" s="4"/>
    </row>
    <row r="1186" spans="1:7">
      <c r="A1186" s="5">
        <v>2000000</v>
      </c>
      <c r="B1186" s="5">
        <v>19067631</v>
      </c>
      <c r="C1186">
        <f>B1186-A1186</f>
        <v>17067631</v>
      </c>
      <c r="D1186" s="5" t="s">
        <v>5986</v>
      </c>
      <c r="E1186" s="3"/>
      <c r="F1186" s="3"/>
      <c r="G1186" s="3"/>
    </row>
    <row r="1187" spans="1:7">
      <c r="A1187" s="2">
        <v>60000000</v>
      </c>
      <c r="B1187" s="2">
        <v>77032279</v>
      </c>
      <c r="C1187">
        <f>B1187-A1187</f>
        <v>17032279</v>
      </c>
      <c r="D1187" s="2" t="s">
        <v>4157</v>
      </c>
      <c r="E1187" s="4"/>
      <c r="F1187" s="4"/>
      <c r="G1187" s="4"/>
    </row>
    <row r="1188" spans="1:7">
      <c r="A1188" s="5">
        <v>40000000</v>
      </c>
      <c r="B1188" s="5">
        <v>57011847</v>
      </c>
      <c r="C1188">
        <f>B1188-A1188</f>
        <v>17011847</v>
      </c>
      <c r="D1188" s="5" t="s">
        <v>12941</v>
      </c>
      <c r="E1188" s="3"/>
      <c r="F1188" s="3"/>
      <c r="G1188" s="3"/>
    </row>
    <row r="1189" spans="1:7">
      <c r="A1189" s="2">
        <v>150000000</v>
      </c>
      <c r="B1189" s="2">
        <v>167007184</v>
      </c>
      <c r="C1189">
        <f>B1189-A1189</f>
        <v>17007184</v>
      </c>
      <c r="D1189" s="2" t="s">
        <v>1070</v>
      </c>
      <c r="E1189" s="4"/>
      <c r="F1189" s="4"/>
      <c r="G1189" s="4"/>
    </row>
    <row r="1190" spans="1:7">
      <c r="A1190" s="2">
        <v>150000000</v>
      </c>
      <c r="B1190" s="2">
        <v>167007184</v>
      </c>
      <c r="C1190">
        <f>B1190-A1190</f>
        <v>17007184</v>
      </c>
      <c r="D1190" s="2" t="s">
        <v>1070</v>
      </c>
      <c r="E1190" s="3"/>
      <c r="F1190" s="3"/>
      <c r="G1190" s="3"/>
    </row>
    <row r="1191" spans="1:7">
      <c r="A1191" s="2">
        <v>5000000</v>
      </c>
      <c r="B1191" s="2">
        <v>21994911</v>
      </c>
      <c r="C1191">
        <f>B1191-A1191</f>
        <v>16994911</v>
      </c>
      <c r="D1191" s="2" t="s">
        <v>2463</v>
      </c>
      <c r="E1191" s="4"/>
      <c r="F1191" s="4"/>
      <c r="G1191" s="4"/>
    </row>
    <row r="1192" spans="1:7">
      <c r="A1192" s="5">
        <v>1000000</v>
      </c>
      <c r="B1192" s="5">
        <v>17986000</v>
      </c>
      <c r="C1192">
        <f>B1192-A1192</f>
        <v>16986000</v>
      </c>
      <c r="D1192" s="5" t="s">
        <v>9351</v>
      </c>
      <c r="E1192" s="3"/>
      <c r="F1192" s="3"/>
      <c r="G1192" s="3"/>
    </row>
    <row r="1193" spans="1:7">
      <c r="A1193" s="2">
        <v>13000000</v>
      </c>
      <c r="B1193" s="2">
        <v>29959436</v>
      </c>
      <c r="C1193">
        <f>B1193-A1193</f>
        <v>16959436</v>
      </c>
      <c r="D1193" s="2" t="s">
        <v>10540</v>
      </c>
      <c r="E1193" s="4"/>
      <c r="F1193" s="4"/>
      <c r="G1193" s="4"/>
    </row>
    <row r="1194" spans="1:7">
      <c r="A1194" s="5">
        <v>30000000</v>
      </c>
      <c r="B1194" s="5">
        <v>46875468</v>
      </c>
      <c r="C1194">
        <f>B1194-A1194</f>
        <v>16875468</v>
      </c>
      <c r="D1194" s="5" t="s">
        <v>2786</v>
      </c>
      <c r="E1194" s="3"/>
      <c r="F1194" s="3"/>
      <c r="G1194" s="3"/>
    </row>
    <row r="1195" spans="1:7">
      <c r="A1195" s="2">
        <v>20000000</v>
      </c>
      <c r="B1195" s="2">
        <v>36874745</v>
      </c>
      <c r="C1195">
        <f>B1195-A1195</f>
        <v>16874745</v>
      </c>
      <c r="D1195" s="2" t="s">
        <v>11010</v>
      </c>
      <c r="E1195" s="4"/>
      <c r="F1195" s="4"/>
      <c r="G1195" s="4"/>
    </row>
    <row r="1196" spans="1:7">
      <c r="A1196" s="5">
        <v>100000000</v>
      </c>
      <c r="B1196" s="5">
        <v>116866727</v>
      </c>
      <c r="C1196">
        <f>B1196-A1196</f>
        <v>16866727</v>
      </c>
      <c r="D1196" s="5" t="s">
        <v>620</v>
      </c>
      <c r="E1196" s="3"/>
      <c r="F1196" s="3"/>
      <c r="G1196" s="3"/>
    </row>
    <row r="1197" spans="1:7">
      <c r="A1197" s="2">
        <v>32000000</v>
      </c>
      <c r="B1197" s="2">
        <v>48814909</v>
      </c>
      <c r="C1197">
        <f>B1197-A1197</f>
        <v>16814909</v>
      </c>
      <c r="D1197" s="2" t="s">
        <v>4896</v>
      </c>
      <c r="E1197" s="4"/>
      <c r="F1197" s="4"/>
      <c r="G1197" s="4"/>
    </row>
    <row r="1198" spans="1:7">
      <c r="A1198" s="2">
        <v>11000000</v>
      </c>
      <c r="B1198" s="2">
        <v>27669413</v>
      </c>
      <c r="C1198">
        <f>B1198-A1198</f>
        <v>16669413</v>
      </c>
      <c r="D1198" s="2" t="s">
        <v>12675</v>
      </c>
      <c r="E1198" s="3"/>
      <c r="F1198" s="3"/>
      <c r="G1198" s="3"/>
    </row>
    <row r="1199" spans="1:7">
      <c r="A1199" s="5">
        <v>20000000</v>
      </c>
      <c r="B1199" s="5">
        <v>36658108</v>
      </c>
      <c r="C1199">
        <f>B1199-A1199</f>
        <v>16658108</v>
      </c>
      <c r="D1199" s="5" t="s">
        <v>16814</v>
      </c>
      <c r="E1199" s="4"/>
      <c r="F1199" s="4"/>
      <c r="G1199" s="4"/>
    </row>
    <row r="1200" spans="1:7">
      <c r="A1200" s="5">
        <v>92000000</v>
      </c>
      <c r="B1200" s="5">
        <v>108638745</v>
      </c>
      <c r="C1200">
        <f>B1200-A1200</f>
        <v>16638745</v>
      </c>
      <c r="D1200" s="5" t="s">
        <v>2128</v>
      </c>
      <c r="E1200" s="3"/>
      <c r="F1200" s="3"/>
      <c r="G1200" s="3"/>
    </row>
    <row r="1201" spans="1:7">
      <c r="A1201" s="5">
        <v>79000000</v>
      </c>
      <c r="B1201" s="5">
        <v>95632614</v>
      </c>
      <c r="C1201">
        <f>B1201-A1201</f>
        <v>16632614</v>
      </c>
      <c r="D1201" s="5" t="s">
        <v>4774</v>
      </c>
      <c r="E1201" s="4"/>
      <c r="F1201" s="4"/>
      <c r="G1201" s="4"/>
    </row>
    <row r="1202" spans="1:7">
      <c r="A1202" s="2">
        <v>14000000</v>
      </c>
      <c r="B1202" s="2">
        <v>30628981</v>
      </c>
      <c r="C1202">
        <f>B1202-A1202</f>
        <v>16628981</v>
      </c>
      <c r="D1202" s="2" t="s">
        <v>15770</v>
      </c>
      <c r="E1202" s="3"/>
      <c r="F1202" s="3"/>
      <c r="G1202" s="3"/>
    </row>
    <row r="1203" spans="1:7">
      <c r="A1203" s="5">
        <v>25000000</v>
      </c>
      <c r="B1203" s="5">
        <v>41597830</v>
      </c>
      <c r="C1203">
        <f>B1203-A1203</f>
        <v>16597830</v>
      </c>
      <c r="D1203" s="5" t="s">
        <v>2816</v>
      </c>
      <c r="E1203" s="4"/>
      <c r="F1203" s="4"/>
      <c r="G1203" s="4"/>
    </row>
    <row r="1204" spans="1:7">
      <c r="A1204" s="5">
        <v>15000000</v>
      </c>
      <c r="B1204" s="5">
        <v>31585300</v>
      </c>
      <c r="C1204">
        <f>B1204-A1204</f>
        <v>16585300</v>
      </c>
      <c r="D1204" s="5" t="s">
        <v>12163</v>
      </c>
      <c r="E1204" s="3"/>
      <c r="F1204" s="3"/>
      <c r="G1204" s="3"/>
    </row>
    <row r="1205" spans="1:7">
      <c r="A1205" s="5">
        <v>10000000</v>
      </c>
      <c r="B1205" s="5">
        <v>26583369</v>
      </c>
      <c r="C1205">
        <f>B1205-A1205</f>
        <v>16583369</v>
      </c>
      <c r="D1205" s="5" t="s">
        <v>16062</v>
      </c>
      <c r="E1205" s="4"/>
      <c r="F1205" s="4"/>
      <c r="G1205" s="4"/>
    </row>
    <row r="1206" spans="1:7">
      <c r="A1206" s="2">
        <v>9000000</v>
      </c>
      <c r="B1206" s="2">
        <v>25530884</v>
      </c>
      <c r="C1206">
        <f>B1206-A1206</f>
        <v>16530884</v>
      </c>
      <c r="D1206" s="2" t="s">
        <v>332</v>
      </c>
      <c r="E1206" s="3"/>
      <c r="F1206" s="3"/>
      <c r="G1206" s="3"/>
    </row>
    <row r="1207" spans="1:7">
      <c r="A1207" s="5">
        <v>48000000</v>
      </c>
      <c r="B1207" s="5">
        <v>64505912</v>
      </c>
      <c r="C1207">
        <f>B1207-A1207</f>
        <v>16505912</v>
      </c>
      <c r="D1207" s="5" t="s">
        <v>15712</v>
      </c>
      <c r="E1207" s="4"/>
      <c r="F1207" s="4"/>
      <c r="G1207" s="4"/>
    </row>
    <row r="1208" spans="1:7">
      <c r="A1208" s="5">
        <v>5000000</v>
      </c>
      <c r="B1208" s="5">
        <v>21501098</v>
      </c>
      <c r="C1208">
        <f>B1208-A1208</f>
        <v>16501098</v>
      </c>
      <c r="D1208" s="5" t="s">
        <v>3925</v>
      </c>
      <c r="E1208" s="3"/>
      <c r="F1208" s="3"/>
      <c r="G1208" s="3"/>
    </row>
    <row r="1209" spans="1:7">
      <c r="A1209" s="2">
        <v>500000</v>
      </c>
      <c r="B1209" s="2">
        <v>17000000</v>
      </c>
      <c r="C1209">
        <f>B1209-A1209</f>
        <v>16500000</v>
      </c>
      <c r="D1209" s="2" t="s">
        <v>13293</v>
      </c>
      <c r="E1209" s="4"/>
      <c r="F1209" s="4"/>
      <c r="G1209" s="4"/>
    </row>
    <row r="1210" spans="1:7">
      <c r="A1210" s="5">
        <v>54000000</v>
      </c>
      <c r="B1210" s="5">
        <v>70496802</v>
      </c>
      <c r="C1210">
        <f>B1210-A1210</f>
        <v>16496802</v>
      </c>
      <c r="D1210" s="5" t="s">
        <v>643</v>
      </c>
      <c r="E1210" s="3"/>
      <c r="F1210" s="3"/>
      <c r="G1210" s="3"/>
    </row>
    <row r="1211" spans="1:7">
      <c r="A1211" s="2">
        <v>3000000</v>
      </c>
      <c r="B1211" s="2">
        <v>19472057</v>
      </c>
      <c r="C1211">
        <f>B1211-A1211</f>
        <v>16472057</v>
      </c>
      <c r="D1211" s="2" t="s">
        <v>13254</v>
      </c>
      <c r="E1211" s="4"/>
      <c r="F1211" s="4"/>
      <c r="G1211" s="4"/>
    </row>
    <row r="1212" spans="1:7">
      <c r="A1212" s="5">
        <v>15000000</v>
      </c>
      <c r="B1212" s="5">
        <v>31471430</v>
      </c>
      <c r="C1212">
        <f>B1212-A1212</f>
        <v>16471430</v>
      </c>
      <c r="D1212" s="5" t="s">
        <v>2862</v>
      </c>
      <c r="E1212" s="3"/>
      <c r="F1212" s="3"/>
      <c r="G1212" s="3"/>
    </row>
    <row r="1213" spans="1:7">
      <c r="A1213" s="5">
        <v>12000000</v>
      </c>
      <c r="B1213" s="5">
        <v>28435406</v>
      </c>
      <c r="C1213">
        <f>B1213-A1213</f>
        <v>16435406</v>
      </c>
      <c r="D1213" s="5" t="s">
        <v>14650</v>
      </c>
      <c r="E1213" s="4"/>
      <c r="F1213" s="4"/>
      <c r="G1213" s="4"/>
    </row>
    <row r="1214" spans="1:7">
      <c r="A1214" s="5">
        <v>2800000</v>
      </c>
      <c r="B1214" s="5">
        <v>19170001</v>
      </c>
      <c r="C1214">
        <f>B1214-A1214</f>
        <v>16370001</v>
      </c>
      <c r="D1214" s="5" t="s">
        <v>15256</v>
      </c>
      <c r="E1214" s="3"/>
      <c r="F1214" s="3"/>
      <c r="G1214" s="3"/>
    </row>
    <row r="1215" spans="1:7">
      <c r="A1215" s="2">
        <v>6000000</v>
      </c>
      <c r="B1215" s="2">
        <v>22235901</v>
      </c>
      <c r="C1215">
        <f>B1215-A1215</f>
        <v>16235901</v>
      </c>
      <c r="D1215" s="2" t="s">
        <v>12192</v>
      </c>
      <c r="E1215" s="4"/>
      <c r="F1215" s="4"/>
      <c r="G1215" s="4"/>
    </row>
    <row r="1216" spans="1:7">
      <c r="A1216" s="2">
        <v>23000000</v>
      </c>
      <c r="B1216" s="2">
        <v>39235088</v>
      </c>
      <c r="C1216">
        <f>B1216-A1216</f>
        <v>16235088</v>
      </c>
      <c r="D1216" s="2" t="s">
        <v>5648</v>
      </c>
      <c r="E1216" s="3"/>
      <c r="F1216" s="3"/>
      <c r="G1216" s="3"/>
    </row>
    <row r="1217" spans="1:7">
      <c r="A1217" s="5">
        <v>5000000</v>
      </c>
      <c r="B1217" s="5">
        <v>21197315</v>
      </c>
      <c r="C1217">
        <f>B1217-A1217</f>
        <v>16197315</v>
      </c>
      <c r="D1217" s="5" t="s">
        <v>12273</v>
      </c>
      <c r="E1217" s="4"/>
      <c r="F1217" s="4"/>
      <c r="G1217" s="4"/>
    </row>
    <row r="1218" spans="1:7">
      <c r="A1218" s="5">
        <v>3000000</v>
      </c>
      <c r="B1218" s="5">
        <v>19184015</v>
      </c>
      <c r="C1218">
        <f>B1218-A1218</f>
        <v>16184015</v>
      </c>
      <c r="D1218" s="5" t="s">
        <v>14970</v>
      </c>
      <c r="E1218" s="3"/>
      <c r="F1218" s="3"/>
      <c r="G1218" s="3"/>
    </row>
    <row r="1219" spans="1:7">
      <c r="A1219" s="5">
        <v>115000000</v>
      </c>
      <c r="B1219" s="5">
        <v>131144183</v>
      </c>
      <c r="C1219">
        <f>B1219-A1219</f>
        <v>16144183</v>
      </c>
      <c r="D1219" s="5" t="s">
        <v>13696</v>
      </c>
      <c r="E1219" s="4"/>
      <c r="F1219" s="4"/>
      <c r="G1219" s="4"/>
    </row>
    <row r="1220" spans="1:7">
      <c r="A1220" s="5">
        <v>10500000</v>
      </c>
      <c r="B1220" s="5">
        <v>26589953</v>
      </c>
      <c r="C1220">
        <f>B1220-A1220</f>
        <v>16089953</v>
      </c>
      <c r="D1220" s="5" t="s">
        <v>8453</v>
      </c>
      <c r="E1220" s="3"/>
      <c r="F1220" s="3"/>
      <c r="G1220" s="3"/>
    </row>
    <row r="1221" spans="1:7">
      <c r="A1221" s="5">
        <v>25000000</v>
      </c>
      <c r="B1221" s="5">
        <v>41067398</v>
      </c>
      <c r="C1221">
        <f>B1221-A1221</f>
        <v>16067398</v>
      </c>
      <c r="D1221" s="5" t="s">
        <v>12088</v>
      </c>
      <c r="E1221" s="4"/>
      <c r="F1221" s="4"/>
      <c r="G1221" s="4"/>
    </row>
    <row r="1222" spans="1:7">
      <c r="A1222" s="5">
        <v>19000000</v>
      </c>
      <c r="B1222" s="5">
        <v>35033759</v>
      </c>
      <c r="C1222">
        <f>B1222-A1222</f>
        <v>16033759</v>
      </c>
      <c r="D1222" s="5" t="s">
        <v>11015</v>
      </c>
      <c r="E1222" s="3"/>
      <c r="F1222" s="3"/>
      <c r="G1222" s="3"/>
    </row>
    <row r="1223" spans="1:7">
      <c r="A1223" s="2">
        <v>50000000</v>
      </c>
      <c r="B1223" s="2">
        <v>66002004</v>
      </c>
      <c r="C1223">
        <f>B1223-A1223</f>
        <v>16002004</v>
      </c>
      <c r="D1223" s="2" t="s">
        <v>16087</v>
      </c>
      <c r="E1223" s="4"/>
      <c r="F1223" s="4"/>
      <c r="G1223" s="4"/>
    </row>
    <row r="1224" spans="1:7">
      <c r="A1224" s="5">
        <v>9000000</v>
      </c>
      <c r="B1224" s="5">
        <v>25000000</v>
      </c>
      <c r="C1224">
        <f>B1224-A1224</f>
        <v>16000000</v>
      </c>
      <c r="D1224" s="5" t="s">
        <v>7767</v>
      </c>
      <c r="E1224" s="3"/>
      <c r="F1224" s="3"/>
      <c r="G1224" s="3"/>
    </row>
    <row r="1225" spans="1:7">
      <c r="A1225" s="5">
        <v>20000000</v>
      </c>
      <c r="B1225" s="5">
        <v>35990505</v>
      </c>
      <c r="C1225">
        <f>B1225-A1225</f>
        <v>15990505</v>
      </c>
      <c r="D1225" s="5" t="s">
        <v>13512</v>
      </c>
      <c r="E1225" s="4"/>
      <c r="F1225" s="4"/>
      <c r="G1225" s="4"/>
    </row>
    <row r="1226" spans="1:7">
      <c r="A1226" s="2">
        <v>24000000</v>
      </c>
      <c r="B1226" s="2">
        <v>39989008</v>
      </c>
      <c r="C1226">
        <f>B1226-A1226</f>
        <v>15989008</v>
      </c>
      <c r="D1226" s="2" t="s">
        <v>16205</v>
      </c>
      <c r="E1226" s="3"/>
      <c r="F1226" s="3"/>
      <c r="G1226" s="3"/>
    </row>
    <row r="1227" spans="1:7">
      <c r="A1227" s="5">
        <v>13000000</v>
      </c>
      <c r="B1227" s="5">
        <v>28972187</v>
      </c>
      <c r="C1227">
        <f>B1227-A1227</f>
        <v>15972187</v>
      </c>
      <c r="D1227" s="5" t="s">
        <v>13136</v>
      </c>
      <c r="E1227" s="4"/>
      <c r="F1227" s="4"/>
      <c r="G1227" s="4"/>
    </row>
    <row r="1228" spans="1:7">
      <c r="A1228" s="5">
        <v>12000000</v>
      </c>
      <c r="B1228" s="5">
        <v>27829874</v>
      </c>
      <c r="C1228">
        <f>B1228-A1228</f>
        <v>15829874</v>
      </c>
      <c r="D1228" s="5" t="s">
        <v>6445</v>
      </c>
      <c r="E1228" s="3"/>
      <c r="F1228" s="3"/>
      <c r="G1228" s="3"/>
    </row>
    <row r="1229" spans="1:7">
      <c r="A1229" s="5">
        <v>7000000</v>
      </c>
      <c r="B1229" s="5">
        <v>22800000</v>
      </c>
      <c r="C1229">
        <f>B1229-A1229</f>
        <v>15800000</v>
      </c>
      <c r="D1229" s="5" t="s">
        <v>7746</v>
      </c>
      <c r="E1229" s="4"/>
      <c r="F1229" s="4"/>
      <c r="G1229" s="4"/>
    </row>
    <row r="1230" spans="1:7">
      <c r="A1230" s="2">
        <v>45000000</v>
      </c>
      <c r="B1230" s="2">
        <v>60786269</v>
      </c>
      <c r="C1230">
        <f>B1230-A1230</f>
        <v>15786269</v>
      </c>
      <c r="D1230" s="2" t="s">
        <v>14141</v>
      </c>
      <c r="E1230" s="3"/>
      <c r="F1230" s="3"/>
      <c r="G1230" s="3"/>
    </row>
    <row r="1231" spans="1:7">
      <c r="A1231" s="5">
        <v>5000000</v>
      </c>
      <c r="B1231" s="5">
        <v>20773070</v>
      </c>
      <c r="C1231">
        <f>B1231-A1231</f>
        <v>15773070</v>
      </c>
      <c r="D1231" s="5" t="s">
        <v>16856</v>
      </c>
      <c r="E1231" s="4"/>
      <c r="F1231" s="4"/>
      <c r="G1231" s="4"/>
    </row>
    <row r="1232" spans="1:7">
      <c r="A1232" s="2">
        <v>60000000</v>
      </c>
      <c r="B1232" s="2">
        <v>75764085</v>
      </c>
      <c r="C1232">
        <f>B1232-A1232</f>
        <v>15764085</v>
      </c>
      <c r="D1232" s="2" t="s">
        <v>8109</v>
      </c>
      <c r="E1232" s="3"/>
      <c r="F1232" s="3"/>
      <c r="G1232" s="3"/>
    </row>
    <row r="1233" spans="1:7">
      <c r="A1233" s="2">
        <v>5000000</v>
      </c>
      <c r="B1233" s="2">
        <v>20733485</v>
      </c>
      <c r="C1233">
        <f>B1233-A1233</f>
        <v>15733485</v>
      </c>
      <c r="D1233" s="2" t="s">
        <v>5193</v>
      </c>
      <c r="E1233" s="4"/>
      <c r="F1233" s="4"/>
      <c r="G1233" s="4"/>
    </row>
    <row r="1234" spans="1:7">
      <c r="A1234" s="2">
        <v>24000000</v>
      </c>
      <c r="B1234" s="2">
        <v>39687528</v>
      </c>
      <c r="C1234">
        <f>B1234-A1234</f>
        <v>15687528</v>
      </c>
      <c r="D1234" s="2" t="s">
        <v>11051</v>
      </c>
      <c r="E1234" s="3"/>
      <c r="F1234" s="3"/>
      <c r="G1234" s="3"/>
    </row>
    <row r="1235" spans="1:7">
      <c r="A1235" s="5">
        <v>30000000</v>
      </c>
      <c r="B1235" s="5">
        <v>45645204</v>
      </c>
      <c r="C1235">
        <f>B1235-A1235</f>
        <v>15645204</v>
      </c>
      <c r="D1235" s="5" t="s">
        <v>8971</v>
      </c>
      <c r="E1235" s="4"/>
      <c r="F1235" s="4"/>
      <c r="G1235" s="4"/>
    </row>
    <row r="1236" spans="1:7">
      <c r="A1236" s="2">
        <v>60000000</v>
      </c>
      <c r="B1236" s="2">
        <v>75638743</v>
      </c>
      <c r="C1236">
        <f>B1236-A1236</f>
        <v>15638743</v>
      </c>
      <c r="D1236" s="2" t="s">
        <v>8829</v>
      </c>
      <c r="E1236" s="3"/>
      <c r="F1236" s="3"/>
      <c r="G1236" s="3"/>
    </row>
    <row r="1237" spans="1:7">
      <c r="A1237" s="5">
        <v>8000000</v>
      </c>
      <c r="B1237" s="5">
        <v>23618786</v>
      </c>
      <c r="C1237">
        <f>B1237-A1237</f>
        <v>15618786</v>
      </c>
      <c r="D1237" s="5" t="s">
        <v>1525</v>
      </c>
      <c r="E1237" s="4"/>
      <c r="F1237" s="4"/>
      <c r="G1237" s="4"/>
    </row>
    <row r="1238" spans="1:7">
      <c r="A1238" s="2">
        <v>10000000</v>
      </c>
      <c r="B1238" s="2">
        <v>25600000</v>
      </c>
      <c r="C1238">
        <f>B1238-A1238</f>
        <v>15600000</v>
      </c>
      <c r="D1238" s="2" t="s">
        <v>5098</v>
      </c>
      <c r="E1238" s="3"/>
      <c r="F1238" s="3"/>
      <c r="G1238" s="3"/>
    </row>
    <row r="1239" spans="1:7">
      <c r="A1239" s="5">
        <v>20000000</v>
      </c>
      <c r="B1239" s="5">
        <v>35596227</v>
      </c>
      <c r="C1239">
        <f>B1239-A1239</f>
        <v>15596227</v>
      </c>
      <c r="D1239" s="5" t="s">
        <v>11004</v>
      </c>
      <c r="E1239" s="4"/>
      <c r="F1239" s="4"/>
      <c r="G1239" s="4"/>
    </row>
    <row r="1240" spans="1:7">
      <c r="A1240" s="5">
        <v>21000000</v>
      </c>
      <c r="B1240" s="5">
        <v>36581633</v>
      </c>
      <c r="C1240">
        <f>B1240-A1240</f>
        <v>15581633</v>
      </c>
      <c r="D1240" s="5" t="s">
        <v>3323</v>
      </c>
      <c r="E1240" s="3"/>
      <c r="F1240" s="3"/>
      <c r="G1240" s="3"/>
    </row>
    <row r="1241" spans="1:7">
      <c r="A1241" s="2">
        <v>30000000</v>
      </c>
      <c r="B1241" s="2">
        <v>45542421</v>
      </c>
      <c r="C1241">
        <f>B1241-A1241</f>
        <v>15542421</v>
      </c>
      <c r="D1241" s="2" t="s">
        <v>10998</v>
      </c>
      <c r="E1241" s="4"/>
      <c r="F1241" s="4"/>
      <c r="G1241" s="4"/>
    </row>
    <row r="1242" spans="1:7">
      <c r="A1242" s="2">
        <v>110000000</v>
      </c>
      <c r="B1242" s="2">
        <v>125531634</v>
      </c>
      <c r="C1242">
        <f>B1242-A1242</f>
        <v>15531634</v>
      </c>
      <c r="D1242" s="2" t="s">
        <v>10107</v>
      </c>
      <c r="E1242" s="3"/>
      <c r="F1242" s="3"/>
      <c r="G1242" s="3"/>
    </row>
    <row r="1243" spans="1:7">
      <c r="A1243" s="2">
        <v>9000000</v>
      </c>
      <c r="B1243" s="2">
        <v>24530513</v>
      </c>
      <c r="C1243">
        <f>B1243-A1243</f>
        <v>15530513</v>
      </c>
      <c r="D1243" s="2" t="s">
        <v>1277</v>
      </c>
      <c r="E1243" s="4"/>
      <c r="F1243" s="4"/>
      <c r="G1243" s="4"/>
    </row>
    <row r="1244" spans="1:7">
      <c r="A1244" s="5">
        <v>13000000</v>
      </c>
      <c r="B1244" s="5">
        <v>28501605</v>
      </c>
      <c r="C1244">
        <f>B1244-A1244</f>
        <v>15501605</v>
      </c>
      <c r="D1244" s="5" t="s">
        <v>13923</v>
      </c>
      <c r="E1244" s="3"/>
      <c r="F1244" s="3"/>
      <c r="G1244" s="3"/>
    </row>
    <row r="1245" spans="1:7">
      <c r="A1245" s="5">
        <v>10000000</v>
      </c>
      <c r="B1245" s="5">
        <v>25464480</v>
      </c>
      <c r="C1245">
        <f>B1245-A1245</f>
        <v>15464480</v>
      </c>
      <c r="D1245" s="5" t="s">
        <v>13183</v>
      </c>
      <c r="E1245" s="4"/>
      <c r="F1245" s="4"/>
      <c r="G1245" s="4"/>
    </row>
    <row r="1246" spans="1:7">
      <c r="A1246" s="2">
        <v>20000000</v>
      </c>
      <c r="B1246" s="2">
        <v>35422828</v>
      </c>
      <c r="C1246">
        <f>B1246-A1246</f>
        <v>15422828</v>
      </c>
      <c r="D1246" s="2" t="s">
        <v>8333</v>
      </c>
      <c r="E1246" s="3"/>
      <c r="F1246" s="3"/>
      <c r="G1246" s="3"/>
    </row>
    <row r="1247" spans="1:7">
      <c r="A1247" s="5">
        <v>22700000</v>
      </c>
      <c r="B1247" s="5">
        <v>38119483</v>
      </c>
      <c r="C1247">
        <f>B1247-A1247</f>
        <v>15419483</v>
      </c>
      <c r="D1247" s="5" t="s">
        <v>5653</v>
      </c>
      <c r="E1247" s="4"/>
      <c r="F1247" s="4"/>
      <c r="G1247" s="4"/>
    </row>
    <row r="1248" spans="1:7">
      <c r="A1248" s="5">
        <v>18000000</v>
      </c>
      <c r="B1248" s="5">
        <v>33404871</v>
      </c>
      <c r="C1248">
        <f>B1248-A1248</f>
        <v>15404871</v>
      </c>
      <c r="D1248" s="5" t="s">
        <v>4394</v>
      </c>
      <c r="E1248" s="3"/>
      <c r="F1248" s="3"/>
      <c r="G1248" s="3"/>
    </row>
    <row r="1249" spans="1:7">
      <c r="A1249" s="5">
        <v>13000000</v>
      </c>
      <c r="B1249" s="5">
        <v>28399192</v>
      </c>
      <c r="C1249">
        <f>B1249-A1249</f>
        <v>15399192</v>
      </c>
      <c r="D1249" s="5" t="s">
        <v>14917</v>
      </c>
      <c r="E1249" s="4"/>
      <c r="F1249" s="4"/>
      <c r="G1249" s="4"/>
    </row>
    <row r="1250" spans="1:7">
      <c r="A1250" s="5">
        <v>60000000</v>
      </c>
      <c r="B1250" s="5">
        <v>75370763</v>
      </c>
      <c r="C1250">
        <f>B1250-A1250</f>
        <v>15370763</v>
      </c>
      <c r="D1250" s="5" t="s">
        <v>9495</v>
      </c>
      <c r="E1250" s="3"/>
      <c r="F1250" s="3"/>
      <c r="G1250" s="3"/>
    </row>
    <row r="1251" spans="1:7">
      <c r="A1251" s="5">
        <v>10000000</v>
      </c>
      <c r="B1251" s="5">
        <v>25339117</v>
      </c>
      <c r="C1251">
        <f>B1251-A1251</f>
        <v>15339117</v>
      </c>
      <c r="D1251" s="5" t="s">
        <v>9860</v>
      </c>
      <c r="E1251" s="4"/>
      <c r="F1251" s="4"/>
      <c r="G1251" s="4"/>
    </row>
    <row r="1252" spans="1:7">
      <c r="A1252" s="5">
        <v>110000000</v>
      </c>
      <c r="B1252" s="5">
        <v>125332007</v>
      </c>
      <c r="C1252">
        <f>B1252-A1252</f>
        <v>15332007</v>
      </c>
      <c r="D1252" s="5" t="s">
        <v>9429</v>
      </c>
      <c r="E1252" s="3"/>
      <c r="F1252" s="3"/>
      <c r="G1252" s="3"/>
    </row>
    <row r="1253" spans="1:7">
      <c r="A1253" s="5">
        <v>12000000</v>
      </c>
      <c r="B1253" s="5">
        <v>27281507</v>
      </c>
      <c r="C1253">
        <f>B1253-A1253</f>
        <v>15281507</v>
      </c>
      <c r="D1253" s="5" t="s">
        <v>2366</v>
      </c>
      <c r="E1253" s="4"/>
      <c r="F1253" s="4"/>
      <c r="G1253" s="4"/>
    </row>
    <row r="1254" spans="1:7">
      <c r="A1254" s="5">
        <v>60000000</v>
      </c>
      <c r="B1254" s="5">
        <v>75280058</v>
      </c>
      <c r="C1254">
        <f>B1254-A1254</f>
        <v>15280058</v>
      </c>
      <c r="D1254" s="5" t="s">
        <v>2167</v>
      </c>
      <c r="E1254" s="3"/>
      <c r="F1254" s="3"/>
      <c r="G1254" s="3"/>
    </row>
    <row r="1255" spans="1:7">
      <c r="A1255" s="2">
        <v>15000000</v>
      </c>
      <c r="B1255" s="2">
        <v>30259652</v>
      </c>
      <c r="C1255">
        <f>B1255-A1255</f>
        <v>15259652</v>
      </c>
      <c r="D1255" s="2" t="s">
        <v>16611</v>
      </c>
      <c r="E1255" s="4"/>
      <c r="F1255" s="4"/>
      <c r="G1255" s="4"/>
    </row>
    <row r="1256" spans="1:7">
      <c r="A1256" s="2">
        <v>150000000</v>
      </c>
      <c r="B1256" s="2">
        <v>165230261</v>
      </c>
      <c r="C1256">
        <f>B1256-A1256</f>
        <v>15230261</v>
      </c>
      <c r="D1256" s="2" t="s">
        <v>4070</v>
      </c>
      <c r="E1256" s="3"/>
      <c r="F1256" s="3"/>
      <c r="G1256" s="3"/>
    </row>
    <row r="1257" spans="1:7">
      <c r="A1257" s="5">
        <v>15000000</v>
      </c>
      <c r="B1257" s="5">
        <v>30226144</v>
      </c>
      <c r="C1257">
        <f>B1257-A1257</f>
        <v>15226144</v>
      </c>
      <c r="D1257" s="5" t="s">
        <v>2903</v>
      </c>
      <c r="E1257" s="4"/>
      <c r="F1257" s="4"/>
      <c r="G1257" s="4"/>
    </row>
    <row r="1258" spans="1:7">
      <c r="A1258" s="5">
        <v>25000000</v>
      </c>
      <c r="B1258" s="5">
        <v>40218903</v>
      </c>
      <c r="C1258">
        <f>B1258-A1258</f>
        <v>15218903</v>
      </c>
      <c r="D1258" s="5" t="s">
        <v>882</v>
      </c>
      <c r="E1258" s="3"/>
      <c r="F1258" s="3"/>
      <c r="G1258" s="3"/>
    </row>
    <row r="1259" spans="1:7">
      <c r="A1259" s="5">
        <v>900000</v>
      </c>
      <c r="B1259" s="5">
        <v>16097842</v>
      </c>
      <c r="C1259">
        <f>B1259-A1259</f>
        <v>15197842</v>
      </c>
      <c r="D1259" s="5" t="s">
        <v>3528</v>
      </c>
      <c r="E1259" s="4"/>
      <c r="F1259" s="4"/>
      <c r="G1259" s="4"/>
    </row>
    <row r="1260" spans="1:7">
      <c r="A1260" s="2">
        <v>33000000</v>
      </c>
      <c r="B1260" s="2">
        <v>48169908</v>
      </c>
      <c r="C1260">
        <f>B1260-A1260</f>
        <v>15169908</v>
      </c>
      <c r="D1260" s="2" t="s">
        <v>2249</v>
      </c>
      <c r="E1260" s="3"/>
      <c r="F1260" s="3"/>
      <c r="G1260" s="3"/>
    </row>
    <row r="1261" spans="1:7">
      <c r="A1261" s="2">
        <v>15000000</v>
      </c>
      <c r="B1261" s="2">
        <v>30127963</v>
      </c>
      <c r="C1261">
        <f>B1261-A1261</f>
        <v>15127963</v>
      </c>
      <c r="D1261" s="2" t="s">
        <v>8401</v>
      </c>
      <c r="E1261" s="4"/>
      <c r="F1261" s="4"/>
      <c r="G1261" s="4"/>
    </row>
    <row r="1262" spans="1:7">
      <c r="A1262" s="2">
        <v>15000000</v>
      </c>
      <c r="B1262" s="2">
        <v>30102717</v>
      </c>
      <c r="C1262">
        <f>B1262-A1262</f>
        <v>15102717</v>
      </c>
      <c r="D1262" s="2" t="s">
        <v>14603</v>
      </c>
      <c r="E1262" s="3"/>
      <c r="F1262" s="3"/>
      <c r="G1262" s="3"/>
    </row>
    <row r="1263" spans="1:7">
      <c r="A1263" s="2">
        <v>28000000</v>
      </c>
      <c r="B1263" s="2">
        <v>43097652</v>
      </c>
      <c r="C1263">
        <f>B1263-A1263</f>
        <v>15097652</v>
      </c>
      <c r="D1263" s="2" t="s">
        <v>10959</v>
      </c>
      <c r="E1263" s="4"/>
      <c r="F1263" s="4"/>
      <c r="G1263" s="4"/>
    </row>
    <row r="1264" spans="1:7">
      <c r="A1264" s="2">
        <v>62000000</v>
      </c>
      <c r="B1264" s="2">
        <v>77086030</v>
      </c>
      <c r="C1264">
        <f>B1264-A1264</f>
        <v>15086030</v>
      </c>
      <c r="D1264" s="2" t="s">
        <v>8821</v>
      </c>
      <c r="E1264" s="3"/>
      <c r="F1264" s="3"/>
      <c r="G1264" s="3"/>
    </row>
    <row r="1265" spans="1:7">
      <c r="A1265" s="2">
        <v>6000000</v>
      </c>
      <c r="B1265" s="2">
        <v>21005329</v>
      </c>
      <c r="C1265">
        <f>B1265-A1265</f>
        <v>15005329</v>
      </c>
      <c r="D1265" s="2" t="s">
        <v>10620</v>
      </c>
      <c r="E1265" s="4"/>
      <c r="F1265" s="4"/>
      <c r="G1265" s="4"/>
    </row>
    <row r="1266" spans="1:7">
      <c r="A1266" s="2">
        <v>40000000</v>
      </c>
      <c r="B1266" s="2">
        <v>54967359</v>
      </c>
      <c r="C1266">
        <f>B1266-A1266</f>
        <v>14967359</v>
      </c>
      <c r="D1266" s="2" t="s">
        <v>15342</v>
      </c>
      <c r="E1266" s="3"/>
      <c r="F1266" s="3"/>
      <c r="G1266" s="3"/>
    </row>
    <row r="1267" spans="1:7">
      <c r="A1267" s="5">
        <v>1100000</v>
      </c>
      <c r="B1267" s="5">
        <v>16067035</v>
      </c>
      <c r="C1267">
        <f>B1267-A1267</f>
        <v>14967035</v>
      </c>
      <c r="D1267" s="5" t="s">
        <v>4660</v>
      </c>
      <c r="E1267" s="4"/>
      <c r="F1267" s="4"/>
      <c r="G1267" s="4"/>
    </row>
    <row r="1268" spans="1:7">
      <c r="A1268" s="5">
        <v>46000000</v>
      </c>
      <c r="B1268" s="5">
        <v>60962878</v>
      </c>
      <c r="C1268">
        <f>B1268-A1268</f>
        <v>14962878</v>
      </c>
      <c r="D1268" s="5" t="s">
        <v>837</v>
      </c>
      <c r="E1268" s="3"/>
      <c r="F1268" s="3"/>
      <c r="G1268" s="3"/>
    </row>
    <row r="1269" spans="1:7">
      <c r="A1269" s="2">
        <v>55000000</v>
      </c>
      <c r="B1269" s="2">
        <v>69951824</v>
      </c>
      <c r="C1269">
        <f>B1269-A1269</f>
        <v>14951824</v>
      </c>
      <c r="D1269" s="2" t="s">
        <v>2182</v>
      </c>
      <c r="E1269" s="4"/>
      <c r="F1269" s="4"/>
      <c r="G1269" s="4"/>
    </row>
    <row r="1270" spans="1:7">
      <c r="A1270" s="2">
        <v>78000000</v>
      </c>
      <c r="B1270" s="2">
        <v>92930005</v>
      </c>
      <c r="C1270">
        <f>B1270-A1270</f>
        <v>14930005</v>
      </c>
      <c r="D1270" s="2" t="s">
        <v>4778</v>
      </c>
      <c r="E1270" s="3"/>
      <c r="F1270" s="3"/>
      <c r="G1270" s="3"/>
    </row>
    <row r="1271" spans="1:7">
      <c r="A1271" s="2">
        <v>25000000</v>
      </c>
      <c r="B1271" s="2">
        <v>39880476</v>
      </c>
      <c r="C1271">
        <f>B1271-A1271</f>
        <v>14880476</v>
      </c>
      <c r="D1271" s="2" t="s">
        <v>15398</v>
      </c>
      <c r="E1271" s="4"/>
      <c r="F1271" s="4"/>
      <c r="G1271" s="4"/>
    </row>
    <row r="1272" spans="1:7">
      <c r="A1272" s="2">
        <v>16000000</v>
      </c>
      <c r="B1272" s="2">
        <v>30857814</v>
      </c>
      <c r="C1272">
        <f>B1272-A1272</f>
        <v>14857814</v>
      </c>
      <c r="D1272" s="2" t="s">
        <v>916</v>
      </c>
      <c r="E1272" s="3"/>
      <c r="F1272" s="3"/>
      <c r="G1272" s="3"/>
    </row>
    <row r="1273" spans="1:7">
      <c r="A1273" s="5">
        <v>80000000</v>
      </c>
      <c r="B1273" s="5">
        <v>94822707</v>
      </c>
      <c r="C1273">
        <f>B1273-A1273</f>
        <v>14822707</v>
      </c>
      <c r="D1273" s="5" t="s">
        <v>6771</v>
      </c>
      <c r="E1273" s="4"/>
      <c r="F1273" s="4"/>
      <c r="G1273" s="4"/>
    </row>
    <row r="1274" spans="1:7">
      <c r="A1274" s="2">
        <v>6000000</v>
      </c>
      <c r="B1274" s="2">
        <v>20772796</v>
      </c>
      <c r="C1274">
        <f>B1274-A1274</f>
        <v>14772796</v>
      </c>
      <c r="D1274" s="2" t="s">
        <v>3040</v>
      </c>
      <c r="E1274" s="3"/>
      <c r="F1274" s="3"/>
      <c r="G1274" s="3"/>
    </row>
    <row r="1275" spans="1:7">
      <c r="A1275" s="5">
        <v>500000</v>
      </c>
      <c r="B1275" s="5">
        <v>15180000</v>
      </c>
      <c r="C1275">
        <f>B1275-A1275</f>
        <v>14680000</v>
      </c>
      <c r="D1275" s="5" t="s">
        <v>14700</v>
      </c>
      <c r="E1275" s="4"/>
      <c r="F1275" s="4"/>
      <c r="G1275" s="4"/>
    </row>
    <row r="1276" spans="1:7">
      <c r="A1276" s="5">
        <v>61000000</v>
      </c>
      <c r="B1276" s="5">
        <v>75573300</v>
      </c>
      <c r="C1276">
        <f>B1276-A1276</f>
        <v>14573300</v>
      </c>
      <c r="D1276" s="5" t="s">
        <v>8106</v>
      </c>
      <c r="E1276" s="3"/>
      <c r="F1276" s="3"/>
      <c r="G1276" s="3"/>
    </row>
    <row r="1277" spans="1:7">
      <c r="A1277" s="2">
        <v>8000000</v>
      </c>
      <c r="B1277" s="2">
        <v>22551000</v>
      </c>
      <c r="C1277">
        <f>B1277-A1277</f>
        <v>14551000</v>
      </c>
      <c r="D1277" s="2" t="s">
        <v>3880</v>
      </c>
      <c r="E1277" s="4"/>
      <c r="F1277" s="4"/>
      <c r="G1277" s="4"/>
    </row>
    <row r="1278" spans="1:7">
      <c r="A1278" s="2">
        <v>19800000</v>
      </c>
      <c r="B1278" s="2">
        <v>34290142</v>
      </c>
      <c r="C1278">
        <f>B1278-A1278</f>
        <v>14490142</v>
      </c>
      <c r="D1278" s="2" t="s">
        <v>9067</v>
      </c>
      <c r="E1278" s="3"/>
      <c r="F1278" s="3"/>
      <c r="G1278" s="3"/>
    </row>
    <row r="1279" spans="1:7">
      <c r="A1279" s="2">
        <v>35000000</v>
      </c>
      <c r="B1279" s="2">
        <v>49474048</v>
      </c>
      <c r="C1279">
        <f>B1279-A1279</f>
        <v>14474048</v>
      </c>
      <c r="D1279" s="2" t="s">
        <v>14817</v>
      </c>
      <c r="E1279" s="4"/>
      <c r="F1279" s="4"/>
      <c r="G1279" s="4"/>
    </row>
    <row r="1280" spans="1:7">
      <c r="A1280" s="5">
        <v>5000000</v>
      </c>
      <c r="B1280" s="5">
        <v>19421271</v>
      </c>
      <c r="C1280">
        <f>B1280-A1280</f>
        <v>14421271</v>
      </c>
      <c r="D1280" s="5" t="s">
        <v>15807</v>
      </c>
      <c r="E1280" s="3"/>
      <c r="F1280" s="3"/>
      <c r="G1280" s="3"/>
    </row>
    <row r="1281" spans="1:7">
      <c r="A1281" s="5">
        <v>25000000</v>
      </c>
      <c r="B1281" s="5">
        <v>39399750</v>
      </c>
      <c r="C1281">
        <f>B1281-A1281</f>
        <v>14399750</v>
      </c>
      <c r="D1281" s="5" t="s">
        <v>14206</v>
      </c>
      <c r="E1281" s="4"/>
      <c r="F1281" s="4"/>
      <c r="G1281" s="4"/>
    </row>
    <row r="1282" spans="1:7">
      <c r="A1282" s="2">
        <v>45000000</v>
      </c>
      <c r="B1282" s="2">
        <v>59365105</v>
      </c>
      <c r="C1282">
        <f>B1282-A1282</f>
        <v>14365105</v>
      </c>
      <c r="D1282" s="2" t="s">
        <v>2204</v>
      </c>
      <c r="E1282" s="3"/>
      <c r="F1282" s="3"/>
      <c r="G1282" s="3"/>
    </row>
    <row r="1283" spans="1:7">
      <c r="A1283" s="2">
        <v>15000000</v>
      </c>
      <c r="B1283" s="2">
        <v>29302097</v>
      </c>
      <c r="C1283">
        <f>B1283-A1283</f>
        <v>14302097</v>
      </c>
      <c r="D1283" s="2" t="s">
        <v>16222</v>
      </c>
      <c r="E1283" s="4"/>
      <c r="F1283" s="4"/>
      <c r="G1283" s="4"/>
    </row>
    <row r="1284" spans="1:7">
      <c r="A1284" s="5">
        <v>5000000</v>
      </c>
      <c r="B1284" s="5">
        <v>19281235</v>
      </c>
      <c r="C1284">
        <f>B1284-A1284</f>
        <v>14281235</v>
      </c>
      <c r="D1284" s="5" t="s">
        <v>15669</v>
      </c>
      <c r="E1284" s="3"/>
      <c r="F1284" s="3"/>
      <c r="G1284" s="3"/>
    </row>
    <row r="1285" spans="1:7">
      <c r="A1285" s="5">
        <v>36000000</v>
      </c>
      <c r="B1285" s="5">
        <v>50213619</v>
      </c>
      <c r="C1285">
        <f>B1285-A1285</f>
        <v>14213619</v>
      </c>
      <c r="D1285" s="5" t="s">
        <v>10338</v>
      </c>
      <c r="E1285" s="4"/>
      <c r="F1285" s="4"/>
      <c r="G1285" s="4"/>
    </row>
    <row r="1286" spans="1:7">
      <c r="A1286" s="2">
        <v>8000000</v>
      </c>
      <c r="B1286" s="2">
        <v>22201636</v>
      </c>
      <c r="C1286">
        <f>B1286-A1286</f>
        <v>14201636</v>
      </c>
      <c r="D1286" s="2" t="s">
        <v>3974</v>
      </c>
      <c r="E1286" s="3"/>
      <c r="F1286" s="3"/>
      <c r="G1286" s="3"/>
    </row>
    <row r="1287" spans="1:7">
      <c r="A1287" s="5">
        <v>8000000</v>
      </c>
      <c r="B1287" s="5">
        <v>22168359</v>
      </c>
      <c r="C1287">
        <f>B1287-A1287</f>
        <v>14168359</v>
      </c>
      <c r="D1287" s="5" t="s">
        <v>15657</v>
      </c>
      <c r="E1287" s="4"/>
      <c r="F1287" s="4"/>
      <c r="G1287" s="4"/>
    </row>
    <row r="1288" spans="1:7">
      <c r="A1288" s="2">
        <v>26000000</v>
      </c>
      <c r="B1288" s="2">
        <v>40168080</v>
      </c>
      <c r="C1288">
        <f>B1288-A1288</f>
        <v>14168080</v>
      </c>
      <c r="D1288" s="2" t="s">
        <v>15382</v>
      </c>
      <c r="E1288" s="3"/>
      <c r="F1288" s="3"/>
      <c r="G1288" s="3"/>
    </row>
    <row r="1289" spans="1:7">
      <c r="A1289" s="5">
        <v>36000000</v>
      </c>
      <c r="B1289" s="5">
        <v>50129186</v>
      </c>
      <c r="C1289">
        <f>B1289-A1289</f>
        <v>14129186</v>
      </c>
      <c r="D1289" s="5" t="s">
        <v>6860</v>
      </c>
      <c r="E1289" s="4"/>
      <c r="F1289" s="4"/>
      <c r="G1289" s="4"/>
    </row>
    <row r="1290" spans="1:7">
      <c r="A1290" s="2">
        <v>20000000</v>
      </c>
      <c r="B1290" s="2">
        <v>34126138</v>
      </c>
      <c r="C1290">
        <f>B1290-A1290</f>
        <v>14126138</v>
      </c>
      <c r="D1290" s="2" t="s">
        <v>510</v>
      </c>
      <c r="E1290" s="3"/>
      <c r="F1290" s="3"/>
      <c r="G1290" s="3"/>
    </row>
    <row r="1291" spans="1:7">
      <c r="A1291" s="5">
        <v>15000000</v>
      </c>
      <c r="B1291" s="5">
        <v>29106737</v>
      </c>
      <c r="C1291">
        <f>B1291-A1291</f>
        <v>14106737</v>
      </c>
      <c r="D1291" s="5" t="s">
        <v>12644</v>
      </c>
      <c r="E1291" s="4"/>
      <c r="F1291" s="4"/>
      <c r="G1291" s="4"/>
    </row>
    <row r="1292" spans="1:7">
      <c r="A1292" s="2">
        <v>9000000</v>
      </c>
      <c r="B1292" s="2">
        <v>23078294</v>
      </c>
      <c r="C1292">
        <f>B1292-A1292</f>
        <v>14078294</v>
      </c>
      <c r="D1292" s="2" t="s">
        <v>15592</v>
      </c>
      <c r="E1292" s="3"/>
      <c r="F1292" s="3"/>
      <c r="G1292" s="3"/>
    </row>
    <row r="1293" spans="1:7">
      <c r="A1293" s="5">
        <v>60000000</v>
      </c>
      <c r="B1293" s="5">
        <v>74058698</v>
      </c>
      <c r="C1293">
        <f>B1293-A1293</f>
        <v>14058698</v>
      </c>
      <c r="D1293" s="5" t="s">
        <v>10955</v>
      </c>
      <c r="E1293" s="4"/>
      <c r="F1293" s="4"/>
      <c r="G1293" s="4"/>
    </row>
    <row r="1294" spans="1:7">
      <c r="A1294" s="5">
        <v>13000000</v>
      </c>
      <c r="B1294" s="5">
        <v>27052167</v>
      </c>
      <c r="C1294">
        <f>B1294-A1294</f>
        <v>14052167</v>
      </c>
      <c r="D1294" s="5" t="s">
        <v>12187</v>
      </c>
      <c r="E1294" s="3"/>
      <c r="F1294" s="3"/>
      <c r="G1294" s="3"/>
    </row>
    <row r="1295" spans="1:7">
      <c r="A1295" s="5">
        <v>70000000</v>
      </c>
      <c r="B1295" s="5">
        <v>84049211</v>
      </c>
      <c r="C1295">
        <f>B1295-A1295</f>
        <v>14049211</v>
      </c>
      <c r="D1295" s="5" t="s">
        <v>10164</v>
      </c>
      <c r="E1295" s="4"/>
      <c r="F1295" s="4"/>
      <c r="G1295" s="4"/>
    </row>
    <row r="1296" spans="1:7">
      <c r="A1296" s="2">
        <v>22000000</v>
      </c>
      <c r="B1296" s="2">
        <v>36020063</v>
      </c>
      <c r="C1296">
        <f>B1296-A1296</f>
        <v>14020063</v>
      </c>
      <c r="D1296" s="2" t="s">
        <v>9052</v>
      </c>
      <c r="E1296" s="3"/>
      <c r="F1296" s="3"/>
      <c r="G1296" s="3"/>
    </row>
    <row r="1297" spans="1:7">
      <c r="A1297" s="5">
        <v>25000000</v>
      </c>
      <c r="B1297" s="5">
        <v>39008741</v>
      </c>
      <c r="C1297">
        <f>B1297-A1297</f>
        <v>14008741</v>
      </c>
      <c r="D1297" s="5" t="s">
        <v>9019</v>
      </c>
      <c r="E1297" s="4"/>
      <c r="F1297" s="4"/>
      <c r="G1297" s="4"/>
    </row>
    <row r="1298" spans="1:7">
      <c r="A1298" s="2">
        <v>27000000</v>
      </c>
      <c r="B1298" s="2">
        <v>41008532</v>
      </c>
      <c r="C1298">
        <f>B1298-A1298</f>
        <v>14008532</v>
      </c>
      <c r="D1298" s="2" t="s">
        <v>8271</v>
      </c>
      <c r="E1298" s="3"/>
      <c r="F1298" s="3"/>
      <c r="G1298" s="3"/>
    </row>
    <row r="1299" spans="1:7">
      <c r="A1299" s="2">
        <v>31000000</v>
      </c>
      <c r="B1299" s="2">
        <v>44983704</v>
      </c>
      <c r="C1299">
        <f>B1299-A1299</f>
        <v>13983704</v>
      </c>
      <c r="D1299" s="2" t="s">
        <v>4298</v>
      </c>
      <c r="E1299" s="4"/>
      <c r="F1299" s="4"/>
      <c r="G1299" s="4"/>
    </row>
    <row r="1300" spans="1:7">
      <c r="A1300" s="2">
        <v>40000000</v>
      </c>
      <c r="B1300" s="2">
        <v>53955614</v>
      </c>
      <c r="C1300">
        <f>B1300-A1300</f>
        <v>13955614</v>
      </c>
      <c r="D1300" s="2" t="s">
        <v>11981</v>
      </c>
      <c r="E1300" s="3"/>
      <c r="F1300" s="3"/>
      <c r="G1300" s="3"/>
    </row>
    <row r="1301" spans="1:7">
      <c r="A1301" s="5">
        <v>30000000</v>
      </c>
      <c r="B1301" s="5">
        <v>43894863</v>
      </c>
      <c r="C1301">
        <f>B1301-A1301</f>
        <v>13894863</v>
      </c>
      <c r="D1301" s="5" t="s">
        <v>12984</v>
      </c>
      <c r="E1301" s="4"/>
      <c r="F1301" s="4"/>
      <c r="G1301" s="4"/>
    </row>
    <row r="1302" spans="1:7">
      <c r="A1302" s="2">
        <v>66000000</v>
      </c>
      <c r="B1302" s="2">
        <v>79883359</v>
      </c>
      <c r="C1302">
        <f>B1302-A1302</f>
        <v>13883359</v>
      </c>
      <c r="D1302" s="2" t="s">
        <v>4793</v>
      </c>
      <c r="E1302" s="3"/>
      <c r="F1302" s="3"/>
      <c r="G1302" s="3"/>
    </row>
    <row r="1303" spans="1:7">
      <c r="A1303" s="5">
        <v>12000000</v>
      </c>
      <c r="B1303" s="5">
        <v>25776062</v>
      </c>
      <c r="C1303">
        <f>B1303-A1303</f>
        <v>13776062</v>
      </c>
      <c r="D1303" s="5" t="s">
        <v>3843</v>
      </c>
      <c r="E1303" s="4"/>
      <c r="F1303" s="4"/>
      <c r="G1303" s="4"/>
    </row>
    <row r="1304" spans="1:7">
      <c r="A1304" s="5">
        <v>55000000</v>
      </c>
      <c r="B1304" s="5">
        <v>68750000</v>
      </c>
      <c r="C1304">
        <f>B1304-A1304</f>
        <v>13750000</v>
      </c>
      <c r="D1304" s="5" t="s">
        <v>10201</v>
      </c>
      <c r="E1304" s="3"/>
      <c r="F1304" s="3"/>
      <c r="G1304" s="3"/>
    </row>
    <row r="1305" spans="1:7">
      <c r="A1305" s="2">
        <v>25000000</v>
      </c>
      <c r="B1305" s="2">
        <v>38747385</v>
      </c>
      <c r="C1305">
        <f>B1305-A1305</f>
        <v>13747385</v>
      </c>
      <c r="D1305" s="2" t="s">
        <v>6916</v>
      </c>
      <c r="E1305" s="4"/>
      <c r="F1305" s="4"/>
      <c r="G1305" s="4"/>
    </row>
    <row r="1306" spans="1:7">
      <c r="A1306" s="2">
        <v>60000000</v>
      </c>
      <c r="B1306" s="2">
        <v>73701902</v>
      </c>
      <c r="C1306">
        <f>B1306-A1306</f>
        <v>13701902</v>
      </c>
      <c r="D1306" s="2" t="s">
        <v>15325</v>
      </c>
      <c r="E1306" s="3"/>
      <c r="F1306" s="3"/>
      <c r="G1306" s="3"/>
    </row>
    <row r="1307" spans="1:7">
      <c r="A1307" s="2">
        <v>23000000</v>
      </c>
      <c r="B1307" s="2">
        <v>36696761</v>
      </c>
      <c r="C1307">
        <f>B1307-A1307</f>
        <v>13696761</v>
      </c>
      <c r="D1307" s="2" t="s">
        <v>9845</v>
      </c>
      <c r="E1307" s="4"/>
      <c r="F1307" s="4"/>
      <c r="G1307" s="4"/>
    </row>
    <row r="1308" spans="1:7">
      <c r="A1308" s="2">
        <v>20000000</v>
      </c>
      <c r="B1308" s="2">
        <v>33687630</v>
      </c>
      <c r="C1308">
        <f>B1308-A1308</f>
        <v>13687630</v>
      </c>
      <c r="D1308" s="2" t="s">
        <v>10415</v>
      </c>
      <c r="E1308" s="3"/>
      <c r="F1308" s="3"/>
      <c r="G1308" s="3"/>
    </row>
    <row r="1309" spans="1:7">
      <c r="A1309" s="5">
        <v>5000000</v>
      </c>
      <c r="B1309" s="5">
        <v>18656400</v>
      </c>
      <c r="C1309">
        <f>B1309-A1309</f>
        <v>13656400</v>
      </c>
      <c r="D1309" s="5" t="s">
        <v>3484</v>
      </c>
      <c r="E1309" s="4"/>
      <c r="F1309" s="4"/>
      <c r="G1309" s="4"/>
    </row>
    <row r="1310" spans="1:7">
      <c r="A1310" s="2">
        <v>60000000</v>
      </c>
      <c r="B1310" s="2">
        <v>73648142</v>
      </c>
      <c r="C1310">
        <f>B1310-A1310</f>
        <v>13648142</v>
      </c>
      <c r="D1310" s="2" t="s">
        <v>13383</v>
      </c>
      <c r="E1310" s="3"/>
      <c r="F1310" s="3"/>
      <c r="G1310" s="3"/>
    </row>
    <row r="1311" spans="1:7">
      <c r="A1311" s="2">
        <v>15000000</v>
      </c>
      <c r="B1311" s="2">
        <v>28637507</v>
      </c>
      <c r="C1311">
        <f>B1311-A1311</f>
        <v>13637507</v>
      </c>
      <c r="D1311" s="2" t="s">
        <v>6403</v>
      </c>
      <c r="E1311" s="4"/>
      <c r="F1311" s="4"/>
      <c r="G1311" s="4"/>
    </row>
    <row r="1312" spans="1:7">
      <c r="A1312" s="2">
        <v>1000000</v>
      </c>
      <c r="B1312" s="2">
        <v>14564027</v>
      </c>
      <c r="C1312">
        <f>B1312-A1312</f>
        <v>13564027</v>
      </c>
      <c r="D1312" s="2" t="s">
        <v>6641</v>
      </c>
      <c r="E1312" s="3"/>
      <c r="F1312" s="3"/>
      <c r="G1312" s="3"/>
    </row>
    <row r="1313" spans="1:7">
      <c r="A1313" s="5">
        <v>70000000</v>
      </c>
      <c r="B1313" s="5">
        <v>83552429</v>
      </c>
      <c r="C1313">
        <f>B1313-A1313</f>
        <v>13552429</v>
      </c>
      <c r="D1313" s="5" t="s">
        <v>13373</v>
      </c>
      <c r="E1313" s="4"/>
      <c r="F1313" s="4"/>
      <c r="G1313" s="4"/>
    </row>
    <row r="1314" spans="1:7">
      <c r="A1314" s="2">
        <v>13000000</v>
      </c>
      <c r="B1314" s="2">
        <v>26539321</v>
      </c>
      <c r="C1314">
        <f>B1314-A1314</f>
        <v>13539321</v>
      </c>
      <c r="D1314" s="2" t="s">
        <v>13141</v>
      </c>
      <c r="E1314" s="3"/>
      <c r="F1314" s="3"/>
      <c r="G1314" s="3"/>
    </row>
    <row r="1315" spans="1:7">
      <c r="A1315" s="2">
        <v>14000000</v>
      </c>
      <c r="B1315" s="2">
        <v>27515786</v>
      </c>
      <c r="C1315">
        <f>B1315-A1315</f>
        <v>13515786</v>
      </c>
      <c r="D1315" s="2" t="s">
        <v>13126</v>
      </c>
      <c r="E1315" s="4"/>
      <c r="F1315" s="4"/>
      <c r="G1315" s="4"/>
    </row>
    <row r="1316" spans="1:7">
      <c r="A1316" s="5">
        <v>2500000</v>
      </c>
      <c r="B1316" s="5">
        <v>15935068</v>
      </c>
      <c r="C1316">
        <f>B1316-A1316</f>
        <v>13435068</v>
      </c>
      <c r="D1316" s="5" t="s">
        <v>16503</v>
      </c>
      <c r="E1316" s="3"/>
      <c r="F1316" s="3"/>
      <c r="G1316" s="3"/>
    </row>
    <row r="1317" spans="1:7">
      <c r="A1317" s="5">
        <v>20000000</v>
      </c>
      <c r="B1317" s="5">
        <v>33422556</v>
      </c>
      <c r="C1317">
        <f>B1317-A1317</f>
        <v>13422556</v>
      </c>
      <c r="D1317" s="5" t="s">
        <v>3340</v>
      </c>
      <c r="E1317" s="4"/>
      <c r="F1317" s="4"/>
      <c r="G1317" s="4"/>
    </row>
    <row r="1318" spans="1:7">
      <c r="A1318" s="5">
        <v>40000000</v>
      </c>
      <c r="B1318" s="5">
        <v>53337608</v>
      </c>
      <c r="C1318">
        <f>B1318-A1318</f>
        <v>13337608</v>
      </c>
      <c r="D1318" s="5" t="s">
        <v>3725</v>
      </c>
      <c r="E1318" s="3"/>
      <c r="F1318" s="3"/>
      <c r="G1318" s="3"/>
    </row>
    <row r="1319" spans="1:7">
      <c r="A1319" s="5">
        <v>17000000</v>
      </c>
      <c r="B1319" s="5">
        <v>30324946</v>
      </c>
      <c r="C1319">
        <f>B1319-A1319</f>
        <v>13324946</v>
      </c>
      <c r="D1319" s="5" t="s">
        <v>11600</v>
      </c>
      <c r="E1319" s="4"/>
      <c r="F1319" s="4"/>
      <c r="G1319" s="4"/>
    </row>
    <row r="1320" spans="1:7">
      <c r="A1320" s="5">
        <v>4000000</v>
      </c>
      <c r="B1320" s="5">
        <v>17314483</v>
      </c>
      <c r="C1320">
        <f>B1320-A1320</f>
        <v>13314483</v>
      </c>
      <c r="D1320" s="5" t="s">
        <v>16139</v>
      </c>
      <c r="E1320" s="3"/>
      <c r="F1320" s="3"/>
      <c r="G1320" s="3"/>
    </row>
    <row r="1321" spans="1:7">
      <c r="A1321" s="2">
        <v>12000000</v>
      </c>
      <c r="B1321" s="2">
        <v>25277561</v>
      </c>
      <c r="C1321">
        <f>B1321-A1321</f>
        <v>13277561</v>
      </c>
      <c r="D1321" s="2" t="s">
        <v>9834</v>
      </c>
      <c r="E1321" s="4"/>
      <c r="F1321" s="4"/>
      <c r="G1321" s="4"/>
    </row>
    <row r="1322" spans="1:7">
      <c r="A1322" s="2">
        <v>68000000</v>
      </c>
      <c r="B1322" s="2">
        <v>81257500</v>
      </c>
      <c r="C1322">
        <f>B1322-A1322</f>
        <v>13257500</v>
      </c>
      <c r="D1322" s="2" t="s">
        <v>10154</v>
      </c>
      <c r="E1322" s="3"/>
      <c r="F1322" s="3"/>
      <c r="G1322" s="3"/>
    </row>
    <row r="1323" spans="1:7">
      <c r="A1323" s="5">
        <v>7000000</v>
      </c>
      <c r="B1323" s="5">
        <v>20257000</v>
      </c>
      <c r="C1323">
        <f>B1323-A1323</f>
        <v>13257000</v>
      </c>
      <c r="D1323" s="5" t="s">
        <v>15443</v>
      </c>
      <c r="E1323" s="4"/>
      <c r="F1323" s="4"/>
      <c r="G1323" s="4"/>
    </row>
    <row r="1324" spans="1:7">
      <c r="A1324" s="2">
        <v>12000000</v>
      </c>
      <c r="B1324" s="2">
        <v>25240988</v>
      </c>
      <c r="C1324">
        <f>B1324-A1324</f>
        <v>13240988</v>
      </c>
      <c r="D1324" s="2" t="s">
        <v>13163</v>
      </c>
      <c r="E1324" s="3"/>
      <c r="F1324" s="3"/>
      <c r="G1324" s="3"/>
    </row>
    <row r="1325" spans="1:7">
      <c r="A1325" s="2">
        <v>25000000</v>
      </c>
      <c r="B1325" s="2">
        <v>38230435</v>
      </c>
      <c r="C1325">
        <f>B1325-A1325</f>
        <v>13230435</v>
      </c>
      <c r="D1325" s="2" t="s">
        <v>13509</v>
      </c>
      <c r="E1325" s="4"/>
      <c r="F1325" s="4"/>
      <c r="G1325" s="4"/>
    </row>
    <row r="1326" spans="1:7">
      <c r="A1326" s="2">
        <v>55000000</v>
      </c>
      <c r="B1326" s="2">
        <v>68218041</v>
      </c>
      <c r="C1326">
        <f>B1326-A1326</f>
        <v>13218041</v>
      </c>
      <c r="D1326" s="2" t="s">
        <v>12469</v>
      </c>
      <c r="E1326" s="3"/>
      <c r="F1326" s="3"/>
      <c r="G1326" s="3"/>
    </row>
    <row r="1327" spans="1:7">
      <c r="A1327" s="2">
        <v>47000000</v>
      </c>
      <c r="B1327" s="2">
        <v>60154431</v>
      </c>
      <c r="C1327">
        <f>B1327-A1327</f>
        <v>13154431</v>
      </c>
      <c r="D1327" s="2" t="s">
        <v>12497</v>
      </c>
      <c r="E1327" s="4"/>
      <c r="F1327" s="4"/>
      <c r="G1327" s="4"/>
    </row>
    <row r="1328" spans="1:7">
      <c r="A1328" s="5">
        <v>3000000</v>
      </c>
      <c r="B1328" s="5">
        <v>16101109</v>
      </c>
      <c r="C1328">
        <f>B1328-A1328</f>
        <v>13101109</v>
      </c>
      <c r="D1328" s="5" t="s">
        <v>7915</v>
      </c>
      <c r="E1328" s="3"/>
      <c r="F1328" s="3"/>
      <c r="G1328" s="3"/>
    </row>
    <row r="1329" spans="1:7">
      <c r="A1329" s="5">
        <v>40000000</v>
      </c>
      <c r="B1329" s="5">
        <v>53082743</v>
      </c>
      <c r="C1329">
        <f>B1329-A1329</f>
        <v>13082743</v>
      </c>
      <c r="D1329" s="5" t="s">
        <v>290</v>
      </c>
      <c r="E1329" s="4"/>
      <c r="F1329" s="4"/>
      <c r="G1329" s="4"/>
    </row>
    <row r="1330" spans="1:7">
      <c r="A1330" s="2">
        <v>8500000</v>
      </c>
      <c r="B1330" s="2">
        <v>21564616</v>
      </c>
      <c r="C1330">
        <f>B1330-A1330</f>
        <v>13064616</v>
      </c>
      <c r="D1330" s="2" t="s">
        <v>15792</v>
      </c>
      <c r="E1330" s="3"/>
      <c r="F1330" s="3"/>
      <c r="G1330" s="3"/>
    </row>
    <row r="1331" spans="1:7">
      <c r="A1331" s="2">
        <v>17000000</v>
      </c>
      <c r="B1331" s="2">
        <v>30050028</v>
      </c>
      <c r="C1331">
        <f>B1331-A1331</f>
        <v>13050028</v>
      </c>
      <c r="D1331" s="2" t="s">
        <v>9854</v>
      </c>
      <c r="E1331" s="4"/>
      <c r="F1331" s="4"/>
      <c r="G1331" s="4"/>
    </row>
    <row r="1332" spans="1:7">
      <c r="A1332" s="5">
        <v>15000000</v>
      </c>
      <c r="B1332" s="5">
        <v>28014536</v>
      </c>
      <c r="C1332">
        <f>B1332-A1332</f>
        <v>13014536</v>
      </c>
      <c r="D1332" s="5" t="s">
        <v>3814</v>
      </c>
      <c r="E1332" s="3"/>
      <c r="F1332" s="3"/>
      <c r="G1332" s="3"/>
    </row>
    <row r="1333" spans="1:7">
      <c r="A1333" s="2">
        <v>3500000</v>
      </c>
      <c r="B1333" s="2">
        <v>16501785</v>
      </c>
      <c r="C1333">
        <f>B1333-A1333</f>
        <v>13001785</v>
      </c>
      <c r="D1333" s="2" t="s">
        <v>729</v>
      </c>
      <c r="E1333" s="4"/>
      <c r="F1333" s="4"/>
      <c r="G1333" s="4"/>
    </row>
    <row r="1334" spans="1:7">
      <c r="A1334" s="5">
        <v>20000000</v>
      </c>
      <c r="B1334" s="5">
        <v>32983713</v>
      </c>
      <c r="C1334">
        <f>B1334-A1334</f>
        <v>12983713</v>
      </c>
      <c r="D1334" s="5" t="s">
        <v>13618</v>
      </c>
      <c r="E1334" s="3"/>
      <c r="F1334" s="3"/>
      <c r="G1334" s="3"/>
    </row>
    <row r="1335" spans="1:7">
      <c r="A1335" s="5">
        <v>11000000</v>
      </c>
      <c r="B1335" s="5">
        <v>23978402</v>
      </c>
      <c r="C1335">
        <f>B1335-A1335</f>
        <v>12978402</v>
      </c>
      <c r="D1335" s="5" t="s">
        <v>16242</v>
      </c>
      <c r="E1335" s="4"/>
      <c r="F1335" s="4"/>
      <c r="G1335" s="4"/>
    </row>
    <row r="1336" spans="1:7">
      <c r="A1336" s="5">
        <v>80000000</v>
      </c>
      <c r="B1336" s="5">
        <v>92969824</v>
      </c>
      <c r="C1336">
        <f>B1336-A1336</f>
        <v>12969824</v>
      </c>
      <c r="D1336" s="5" t="s">
        <v>15295</v>
      </c>
      <c r="E1336" s="3"/>
      <c r="F1336" s="3"/>
      <c r="G1336" s="3"/>
    </row>
    <row r="1337" spans="1:7">
      <c r="A1337" s="2">
        <v>46000000</v>
      </c>
      <c r="B1337" s="2">
        <v>58918501</v>
      </c>
      <c r="C1337">
        <f>B1337-A1337</f>
        <v>12918501</v>
      </c>
      <c r="D1337" s="2" t="s">
        <v>8883</v>
      </c>
      <c r="E1337" s="4"/>
      <c r="F1337" s="4"/>
      <c r="G1337" s="4"/>
    </row>
    <row r="1338" spans="1:7">
      <c r="A1338" s="5">
        <v>5000000</v>
      </c>
      <c r="B1338" s="5">
        <v>17768000</v>
      </c>
      <c r="C1338">
        <f>B1338-A1338</f>
        <v>12768000</v>
      </c>
      <c r="D1338" s="5" t="s">
        <v>13220</v>
      </c>
      <c r="E1338" s="3"/>
      <c r="F1338" s="3"/>
      <c r="G1338" s="3"/>
    </row>
    <row r="1339" spans="1:7">
      <c r="A1339" s="5">
        <v>25000000</v>
      </c>
      <c r="B1339" s="5">
        <v>37738400</v>
      </c>
      <c r="C1339">
        <f>B1339-A1339</f>
        <v>12738400</v>
      </c>
      <c r="D1339" s="5" t="s">
        <v>4320</v>
      </c>
      <c r="E1339" s="4"/>
      <c r="F1339" s="4"/>
      <c r="G1339" s="4"/>
    </row>
    <row r="1340" spans="1:7">
      <c r="A1340" s="5">
        <v>16000000</v>
      </c>
      <c r="B1340" s="5">
        <v>28734552</v>
      </c>
      <c r="C1340">
        <f>B1340-A1340</f>
        <v>12734552</v>
      </c>
      <c r="D1340" s="5" t="s">
        <v>10508</v>
      </c>
      <c r="E1340" s="3"/>
      <c r="F1340" s="3"/>
      <c r="G1340" s="3"/>
    </row>
    <row r="1341" spans="1:7">
      <c r="A1341" s="5">
        <v>600000</v>
      </c>
      <c r="B1341" s="5">
        <v>13300000</v>
      </c>
      <c r="C1341">
        <f>B1341-A1341</f>
        <v>12700000</v>
      </c>
      <c r="D1341" s="5" t="s">
        <v>1039</v>
      </c>
      <c r="E1341" s="4"/>
      <c r="F1341" s="4"/>
      <c r="G1341" s="4"/>
    </row>
    <row r="1342" spans="1:7">
      <c r="A1342" s="5">
        <v>5000000</v>
      </c>
      <c r="B1342" s="5">
        <v>17683670</v>
      </c>
      <c r="C1342">
        <f>B1342-A1342</f>
        <v>12683670</v>
      </c>
      <c r="D1342" s="5" t="s">
        <v>15462</v>
      </c>
      <c r="E1342" s="3"/>
      <c r="F1342" s="3"/>
      <c r="G1342" s="3"/>
    </row>
    <row r="1343" spans="1:7">
      <c r="A1343" s="2">
        <v>54000000</v>
      </c>
      <c r="B1343" s="2">
        <v>66676062</v>
      </c>
      <c r="C1343">
        <f>B1343-A1343</f>
        <v>12676062</v>
      </c>
      <c r="D1343" s="2" t="s">
        <v>2678</v>
      </c>
      <c r="E1343" s="4"/>
      <c r="F1343" s="4"/>
      <c r="G1343" s="4"/>
    </row>
    <row r="1344" spans="1:7">
      <c r="A1344" s="5">
        <v>13000000</v>
      </c>
      <c r="B1344" s="5">
        <v>25675765</v>
      </c>
      <c r="C1344">
        <f>B1344-A1344</f>
        <v>12675765</v>
      </c>
      <c r="D1344" s="5" t="s">
        <v>13147</v>
      </c>
      <c r="E1344" s="3"/>
      <c r="F1344" s="3"/>
      <c r="G1344" s="3"/>
    </row>
    <row r="1345" spans="1:7">
      <c r="A1345" s="5">
        <v>2000000</v>
      </c>
      <c r="B1345" s="5">
        <v>14673301</v>
      </c>
      <c r="C1345">
        <f>B1345-A1345</f>
        <v>12673301</v>
      </c>
      <c r="D1345" s="5" t="s">
        <v>7237</v>
      </c>
      <c r="E1345" s="4"/>
      <c r="F1345" s="4"/>
      <c r="G1345" s="4"/>
    </row>
    <row r="1346" spans="1:7">
      <c r="A1346" s="2">
        <v>38000000</v>
      </c>
      <c r="B1346" s="2">
        <v>50668906</v>
      </c>
      <c r="C1346">
        <f>B1346-A1346</f>
        <v>12668906</v>
      </c>
      <c r="D1346" s="2" t="s">
        <v>2752</v>
      </c>
      <c r="E1346" s="3"/>
      <c r="F1346" s="3"/>
      <c r="G1346" s="3"/>
    </row>
    <row r="1347" spans="1:7">
      <c r="A1347" s="2">
        <v>48000000</v>
      </c>
      <c r="B1347" s="2">
        <v>60652036</v>
      </c>
      <c r="C1347">
        <f>B1347-A1347</f>
        <v>12652036</v>
      </c>
      <c r="D1347" s="2" t="s">
        <v>5517</v>
      </c>
      <c r="E1347" s="4"/>
      <c r="F1347" s="4"/>
      <c r="G1347" s="4"/>
    </row>
    <row r="1348" spans="1:7">
      <c r="A1348" s="2">
        <v>6000000</v>
      </c>
      <c r="B1348" s="2">
        <v>18621249</v>
      </c>
      <c r="C1348">
        <f>B1348-A1348</f>
        <v>12621249</v>
      </c>
      <c r="D1348" s="2" t="s">
        <v>3479</v>
      </c>
      <c r="E1348" s="3"/>
      <c r="F1348" s="3"/>
      <c r="G1348" s="3"/>
    </row>
    <row r="1349" spans="1:7">
      <c r="A1349" s="5">
        <v>9000000</v>
      </c>
      <c r="B1349" s="5">
        <v>21569041</v>
      </c>
      <c r="C1349">
        <f>B1349-A1349</f>
        <v>12569041</v>
      </c>
      <c r="D1349" s="5" t="s">
        <v>9209</v>
      </c>
      <c r="E1349" s="4"/>
      <c r="F1349" s="4"/>
      <c r="G1349" s="4"/>
    </row>
    <row r="1350" spans="1:7">
      <c r="A1350" s="5">
        <v>120000000</v>
      </c>
      <c r="B1350" s="5">
        <v>132550960</v>
      </c>
      <c r="C1350">
        <f>B1350-A1350</f>
        <v>12550960</v>
      </c>
      <c r="D1350" s="5" t="s">
        <v>8010</v>
      </c>
      <c r="E1350" s="3"/>
      <c r="F1350" s="3"/>
      <c r="G1350" s="3"/>
    </row>
    <row r="1351" spans="1:7">
      <c r="A1351" s="2">
        <v>90000000</v>
      </c>
      <c r="B1351" s="2">
        <v>102515793</v>
      </c>
      <c r="C1351">
        <f>B1351-A1351</f>
        <v>12515793</v>
      </c>
      <c r="D1351" s="2" t="s">
        <v>1710</v>
      </c>
      <c r="E1351" s="4"/>
      <c r="F1351" s="4"/>
      <c r="G1351" s="4"/>
    </row>
    <row r="1352" spans="1:7">
      <c r="A1352" s="5">
        <v>15000000</v>
      </c>
      <c r="B1352" s="5">
        <v>27441122</v>
      </c>
      <c r="C1352">
        <f>B1352-A1352</f>
        <v>12441122</v>
      </c>
      <c r="D1352" s="5" t="s">
        <v>5045</v>
      </c>
      <c r="E1352" s="3"/>
      <c r="F1352" s="3"/>
      <c r="G1352" s="3"/>
    </row>
    <row r="1353" spans="1:7">
      <c r="A1353" s="5">
        <v>42000000</v>
      </c>
      <c r="B1353" s="5">
        <v>54414716</v>
      </c>
      <c r="C1353">
        <f>B1353-A1353</f>
        <v>12414716</v>
      </c>
      <c r="D1353" s="5" t="s">
        <v>10874</v>
      </c>
      <c r="E1353" s="4"/>
      <c r="F1353" s="4"/>
      <c r="G1353" s="4"/>
    </row>
    <row r="1354" spans="1:7">
      <c r="A1354" s="2">
        <v>8000000</v>
      </c>
      <c r="B1354" s="2">
        <v>20400000</v>
      </c>
      <c r="C1354">
        <f>B1354-A1354</f>
        <v>12400000</v>
      </c>
      <c r="D1354" s="2" t="s">
        <v>7174</v>
      </c>
      <c r="E1354" s="3"/>
      <c r="F1354" s="3"/>
      <c r="G1354" s="3"/>
    </row>
    <row r="1355" spans="1:7">
      <c r="A1355" s="2">
        <v>30000000</v>
      </c>
      <c r="B1355" s="2">
        <v>42385520</v>
      </c>
      <c r="C1355">
        <f>B1355-A1355</f>
        <v>12385520</v>
      </c>
      <c r="D1355" s="2" t="s">
        <v>11479</v>
      </c>
      <c r="E1355" s="4"/>
      <c r="F1355" s="4"/>
      <c r="G1355" s="4"/>
    </row>
    <row r="1356" spans="1:7">
      <c r="A1356" s="2">
        <v>5000000</v>
      </c>
      <c r="B1356" s="2">
        <v>17382982</v>
      </c>
      <c r="C1356">
        <f>B1356-A1356</f>
        <v>12382982</v>
      </c>
      <c r="D1356" s="2" t="s">
        <v>15456</v>
      </c>
      <c r="E1356" s="3"/>
      <c r="F1356" s="3"/>
      <c r="G1356" s="3"/>
    </row>
    <row r="1357" spans="1:7">
      <c r="A1357" s="2">
        <v>3000000</v>
      </c>
      <c r="B1357" s="2">
        <v>15369573</v>
      </c>
      <c r="C1357">
        <f>B1357-A1357</f>
        <v>12369573</v>
      </c>
      <c r="D1357" s="2" t="s">
        <v>15229</v>
      </c>
      <c r="E1357" s="4"/>
      <c r="F1357" s="4"/>
      <c r="G1357" s="4"/>
    </row>
    <row r="1358" spans="1:7">
      <c r="A1358" s="2">
        <v>45000000</v>
      </c>
      <c r="B1358" s="2">
        <v>57362581</v>
      </c>
      <c r="C1358">
        <f>B1358-A1358</f>
        <v>12362581</v>
      </c>
      <c r="D1358" s="2" t="s">
        <v>14785</v>
      </c>
      <c r="E1358" s="3"/>
      <c r="F1358" s="3"/>
      <c r="G1358" s="3"/>
    </row>
    <row r="1359" spans="1:7">
      <c r="A1359" s="2">
        <v>190000000</v>
      </c>
      <c r="B1359" s="2">
        <v>202351611</v>
      </c>
      <c r="C1359">
        <f>B1359-A1359</f>
        <v>12351611</v>
      </c>
      <c r="D1359" s="2" t="s">
        <v>6049</v>
      </c>
      <c r="E1359" s="4"/>
      <c r="F1359" s="4"/>
      <c r="G1359" s="4"/>
    </row>
    <row r="1360" spans="1:7">
      <c r="A1360" s="5">
        <v>40000000</v>
      </c>
      <c r="B1360" s="5">
        <v>52320979</v>
      </c>
      <c r="C1360">
        <f>B1360-A1360</f>
        <v>12320979</v>
      </c>
      <c r="D1360" s="5" t="s">
        <v>7439</v>
      </c>
      <c r="E1360" s="3"/>
      <c r="F1360" s="3"/>
      <c r="G1360" s="3"/>
    </row>
    <row r="1361" spans="1:7">
      <c r="A1361" s="5">
        <v>50000000</v>
      </c>
      <c r="B1361" s="5">
        <v>62318875</v>
      </c>
      <c r="C1361">
        <f>B1361-A1361</f>
        <v>12318875</v>
      </c>
      <c r="D1361" s="5" t="s">
        <v>7432</v>
      </c>
      <c r="E1361" s="4"/>
      <c r="F1361" s="4"/>
      <c r="G1361" s="4"/>
    </row>
    <row r="1362" spans="1:7">
      <c r="A1362" s="5">
        <v>21000000</v>
      </c>
      <c r="B1362" s="5">
        <v>33313582</v>
      </c>
      <c r="C1362">
        <f>B1362-A1362</f>
        <v>12313582</v>
      </c>
      <c r="D1362" s="5" t="s">
        <v>9722</v>
      </c>
      <c r="E1362" s="3"/>
      <c r="F1362" s="3"/>
      <c r="G1362" s="3"/>
    </row>
    <row r="1363" spans="1:7">
      <c r="A1363" s="2">
        <v>50200000</v>
      </c>
      <c r="B1363" s="2">
        <v>62453315</v>
      </c>
      <c r="C1363">
        <f>B1363-A1363</f>
        <v>12253315</v>
      </c>
      <c r="D1363" s="2" t="s">
        <v>5497</v>
      </c>
      <c r="E1363" s="4"/>
      <c r="F1363" s="4"/>
      <c r="G1363" s="4"/>
    </row>
    <row r="1364" spans="1:7">
      <c r="A1364" s="5">
        <v>58000000</v>
      </c>
      <c r="B1364" s="5">
        <v>70117571</v>
      </c>
      <c r="C1364">
        <f>B1364-A1364</f>
        <v>12117571</v>
      </c>
      <c r="D1364" s="5" t="s">
        <v>10141</v>
      </c>
      <c r="E1364" s="3"/>
      <c r="F1364" s="3"/>
      <c r="G1364" s="3"/>
    </row>
    <row r="1365" spans="1:7">
      <c r="A1365" s="2">
        <v>30000000</v>
      </c>
      <c r="B1365" s="2">
        <v>42071069</v>
      </c>
      <c r="C1365">
        <f>B1365-A1365</f>
        <v>12071069</v>
      </c>
      <c r="D1365" s="2" t="s">
        <v>11388</v>
      </c>
      <c r="E1365" s="4"/>
      <c r="F1365" s="4"/>
      <c r="G1365" s="4"/>
    </row>
    <row r="1366" spans="1:7">
      <c r="A1366" s="2">
        <v>30000000</v>
      </c>
      <c r="B1366" s="2">
        <v>42057340</v>
      </c>
      <c r="C1366">
        <f>B1366-A1366</f>
        <v>12057340</v>
      </c>
      <c r="D1366" s="2" t="s">
        <v>8974</v>
      </c>
      <c r="E1366" s="3"/>
      <c r="F1366" s="3"/>
      <c r="G1366" s="3"/>
    </row>
    <row r="1367" spans="1:7">
      <c r="A1367" s="5">
        <v>20000000</v>
      </c>
      <c r="B1367" s="5">
        <v>32051917</v>
      </c>
      <c r="C1367">
        <f>B1367-A1367</f>
        <v>12051917</v>
      </c>
      <c r="D1367" s="5" t="s">
        <v>9073</v>
      </c>
      <c r="E1367" s="4"/>
      <c r="F1367" s="4"/>
      <c r="G1367" s="4"/>
    </row>
    <row r="1368" spans="1:7">
      <c r="A1368" s="2">
        <v>30000000</v>
      </c>
      <c r="B1368" s="2">
        <v>42043633</v>
      </c>
      <c r="C1368">
        <f>B1368-A1368</f>
        <v>12043633</v>
      </c>
      <c r="D1368" s="2" t="s">
        <v>6263</v>
      </c>
      <c r="E1368" s="3"/>
      <c r="F1368" s="3"/>
      <c r="G1368" s="3"/>
    </row>
    <row r="1369" spans="1:7">
      <c r="A1369" s="2">
        <v>20000000</v>
      </c>
      <c r="B1369" s="2">
        <v>32014289</v>
      </c>
      <c r="C1369">
        <f>B1369-A1369</f>
        <v>12014289</v>
      </c>
      <c r="D1369" s="2" t="s">
        <v>16819</v>
      </c>
      <c r="E1369" s="4"/>
      <c r="F1369" s="4"/>
      <c r="G1369" s="4"/>
    </row>
    <row r="1370" spans="1:7">
      <c r="A1370" s="5">
        <v>40000000</v>
      </c>
      <c r="B1370" s="5">
        <v>52000688</v>
      </c>
      <c r="C1370">
        <f>B1370-A1370</f>
        <v>12000688</v>
      </c>
      <c r="D1370" s="5" t="s">
        <v>10309</v>
      </c>
      <c r="E1370" s="3"/>
      <c r="F1370" s="3"/>
      <c r="G1370" s="3"/>
    </row>
    <row r="1371" spans="1:7">
      <c r="A1371" s="5">
        <v>2500000</v>
      </c>
      <c r="B1371" s="5">
        <v>14400000</v>
      </c>
      <c r="C1371">
        <f>B1371-A1371</f>
        <v>11900000</v>
      </c>
      <c r="D1371" s="5" t="s">
        <v>16271</v>
      </c>
      <c r="E1371" s="4"/>
      <c r="F1371" s="4"/>
      <c r="G1371" s="4"/>
    </row>
    <row r="1372" spans="1:7">
      <c r="A1372" s="5">
        <v>60000000</v>
      </c>
      <c r="B1372" s="5">
        <v>71844424</v>
      </c>
      <c r="C1372">
        <f>B1372-A1372</f>
        <v>11844424</v>
      </c>
      <c r="D1372" s="5" t="s">
        <v>4171</v>
      </c>
      <c r="E1372" s="3"/>
      <c r="F1372" s="3"/>
      <c r="G1372" s="3"/>
    </row>
    <row r="1373" spans="1:7">
      <c r="A1373" s="5">
        <v>20000000</v>
      </c>
      <c r="B1373" s="5">
        <v>31838002</v>
      </c>
      <c r="C1373">
        <f>B1373-A1373</f>
        <v>11838002</v>
      </c>
      <c r="D1373" s="5" t="s">
        <v>2837</v>
      </c>
      <c r="E1373" s="4"/>
      <c r="F1373" s="4"/>
      <c r="G1373" s="4"/>
    </row>
    <row r="1374" spans="1:7">
      <c r="A1374" s="2">
        <v>25000000</v>
      </c>
      <c r="B1374" s="2">
        <v>36833473</v>
      </c>
      <c r="C1374">
        <f>B1374-A1374</f>
        <v>11833473</v>
      </c>
      <c r="D1374" s="2" t="s">
        <v>9023</v>
      </c>
      <c r="E1374" s="3"/>
      <c r="F1374" s="3"/>
      <c r="G1374" s="3"/>
    </row>
    <row r="1375" spans="1:7">
      <c r="A1375" s="5">
        <v>250000</v>
      </c>
      <c r="B1375" s="5">
        <v>12006514</v>
      </c>
      <c r="C1375">
        <f>B1375-A1375</f>
        <v>11756514</v>
      </c>
      <c r="D1375" s="5" t="s">
        <v>4682</v>
      </c>
      <c r="E1375" s="4"/>
      <c r="F1375" s="4"/>
      <c r="G1375" s="4"/>
    </row>
    <row r="1376" spans="1:7">
      <c r="A1376" s="2">
        <v>2000000</v>
      </c>
      <c r="B1376" s="2">
        <v>13746550</v>
      </c>
      <c r="C1376">
        <f>B1376-A1376</f>
        <v>11746550</v>
      </c>
      <c r="D1376" s="2" t="s">
        <v>12109</v>
      </c>
      <c r="E1376" s="3"/>
      <c r="F1376" s="3"/>
      <c r="G1376" s="3"/>
    </row>
    <row r="1377" spans="1:7">
      <c r="A1377" s="5">
        <v>4000000</v>
      </c>
      <c r="B1377" s="5">
        <v>15655665</v>
      </c>
      <c r="C1377">
        <f>B1377-A1377</f>
        <v>11655665</v>
      </c>
      <c r="D1377" s="5" t="s">
        <v>16914</v>
      </c>
      <c r="E1377" s="4"/>
      <c r="F1377" s="4"/>
      <c r="G1377" s="4"/>
    </row>
    <row r="1378" spans="1:7">
      <c r="A1378" s="5">
        <v>90000000</v>
      </c>
      <c r="B1378" s="5">
        <v>101643008</v>
      </c>
      <c r="C1378">
        <f>B1378-A1378</f>
        <v>11643008</v>
      </c>
      <c r="D1378" s="5" t="s">
        <v>9437</v>
      </c>
      <c r="E1378" s="3"/>
      <c r="F1378" s="3"/>
      <c r="G1378" s="3"/>
    </row>
    <row r="1379" spans="1:7">
      <c r="A1379" s="5">
        <v>2000000</v>
      </c>
      <c r="B1379" s="5">
        <v>13622333</v>
      </c>
      <c r="C1379">
        <f>B1379-A1379</f>
        <v>11622333</v>
      </c>
      <c r="D1379" s="5" t="s">
        <v>2468</v>
      </c>
      <c r="E1379" s="4"/>
      <c r="F1379" s="4"/>
      <c r="G1379" s="4"/>
    </row>
    <row r="1380" spans="1:7">
      <c r="A1380" s="2">
        <v>6000000</v>
      </c>
      <c r="B1380" s="2">
        <v>17605861</v>
      </c>
      <c r="C1380">
        <f>B1380-A1380</f>
        <v>11605861</v>
      </c>
      <c r="D1380" s="2" t="s">
        <v>2452</v>
      </c>
      <c r="E1380" s="3"/>
      <c r="F1380" s="3"/>
      <c r="G1380" s="3"/>
    </row>
    <row r="1381" spans="1:7">
      <c r="A1381" s="5">
        <v>10000000</v>
      </c>
      <c r="B1381" s="5">
        <v>21589307</v>
      </c>
      <c r="C1381">
        <f>B1381-A1381</f>
        <v>11589307</v>
      </c>
      <c r="D1381" s="5" t="s">
        <v>3868</v>
      </c>
      <c r="E1381" s="4"/>
      <c r="F1381" s="4"/>
      <c r="G1381" s="4"/>
    </row>
    <row r="1382" spans="1:7">
      <c r="A1382" s="2">
        <v>20000000</v>
      </c>
      <c r="B1382" s="2">
        <v>31584722</v>
      </c>
      <c r="C1382">
        <f>B1382-A1382</f>
        <v>11584722</v>
      </c>
      <c r="D1382" s="2" t="s">
        <v>10452</v>
      </c>
      <c r="E1382" s="3"/>
      <c r="F1382" s="3"/>
      <c r="G1382" s="3"/>
    </row>
    <row r="1383" spans="1:7">
      <c r="A1383" s="2">
        <v>14000000</v>
      </c>
      <c r="B1383" s="2">
        <v>25571351</v>
      </c>
      <c r="C1383">
        <f>B1383-A1383</f>
        <v>11571351</v>
      </c>
      <c r="D1383" s="2" t="s">
        <v>9147</v>
      </c>
      <c r="E1383" s="4"/>
      <c r="F1383" s="4"/>
      <c r="G1383" s="4"/>
    </row>
    <row r="1384" spans="1:7">
      <c r="A1384" s="5">
        <v>10600000</v>
      </c>
      <c r="B1384" s="5">
        <v>22160085</v>
      </c>
      <c r="C1384">
        <f>B1384-A1384</f>
        <v>11560085</v>
      </c>
      <c r="D1384" s="5" t="s">
        <v>14933</v>
      </c>
      <c r="E1384" s="3"/>
      <c r="F1384" s="3"/>
      <c r="G1384" s="3"/>
    </row>
    <row r="1385" spans="1:7">
      <c r="A1385" s="5">
        <v>27000000</v>
      </c>
      <c r="B1385" s="5">
        <v>38536376</v>
      </c>
      <c r="C1385">
        <f>B1385-A1385</f>
        <v>11536376</v>
      </c>
      <c r="D1385" s="5" t="s">
        <v>16783</v>
      </c>
      <c r="E1385" s="4"/>
      <c r="F1385" s="4"/>
      <c r="G1385" s="4"/>
    </row>
    <row r="1386" spans="1:7">
      <c r="A1386" s="2">
        <v>28000000</v>
      </c>
      <c r="B1386" s="2">
        <v>39514713</v>
      </c>
      <c r="C1386">
        <f>B1386-A1386</f>
        <v>11514713</v>
      </c>
      <c r="D1386" s="2" t="s">
        <v>8263</v>
      </c>
      <c r="E1386" s="3"/>
      <c r="F1386" s="3"/>
      <c r="G1386" s="3"/>
    </row>
    <row r="1387" spans="1:7">
      <c r="A1387" s="5">
        <v>14000000</v>
      </c>
      <c r="B1387" s="5">
        <v>25482931</v>
      </c>
      <c r="C1387">
        <f>B1387-A1387</f>
        <v>11482931</v>
      </c>
      <c r="D1387" s="5" t="s">
        <v>13902</v>
      </c>
      <c r="E1387" s="4"/>
      <c r="F1387" s="4"/>
      <c r="G1387" s="4"/>
    </row>
    <row r="1388" spans="1:7">
      <c r="A1388" s="5">
        <v>65000</v>
      </c>
      <c r="B1388" s="5">
        <v>11529368</v>
      </c>
      <c r="C1388">
        <f>B1388-A1388</f>
        <v>11464368</v>
      </c>
      <c r="D1388" s="5" t="s">
        <v>4695</v>
      </c>
      <c r="E1388" s="3"/>
      <c r="F1388" s="3"/>
      <c r="G1388" s="3"/>
    </row>
    <row r="1389" spans="1:7">
      <c r="A1389" s="5">
        <v>11500000</v>
      </c>
      <c r="B1389" s="5">
        <v>22954968</v>
      </c>
      <c r="C1389">
        <f>B1389-A1389</f>
        <v>11454968</v>
      </c>
      <c r="D1389" s="5" t="s">
        <v>1538</v>
      </c>
      <c r="E1389" s="4"/>
      <c r="F1389" s="4"/>
      <c r="G1389" s="4"/>
    </row>
    <row r="1390" spans="1:7">
      <c r="A1390" s="2">
        <v>25000000</v>
      </c>
      <c r="B1390" s="2">
        <v>36447959</v>
      </c>
      <c r="C1390">
        <f>B1390-A1390</f>
        <v>11447959</v>
      </c>
      <c r="D1390" s="2" t="s">
        <v>6315</v>
      </c>
      <c r="E1390" s="3"/>
      <c r="F1390" s="3"/>
      <c r="G1390" s="3"/>
    </row>
    <row r="1391" spans="1:7">
      <c r="A1391" s="2">
        <v>15000000</v>
      </c>
      <c r="B1391" s="2">
        <v>26421314</v>
      </c>
      <c r="C1391">
        <f>B1391-A1391</f>
        <v>11421314</v>
      </c>
      <c r="D1391" s="2" t="s">
        <v>16659</v>
      </c>
      <c r="E1391" s="4"/>
      <c r="F1391" s="4"/>
      <c r="G1391" s="4"/>
    </row>
    <row r="1392" spans="1:7">
      <c r="A1392" s="2">
        <v>30000000</v>
      </c>
      <c r="B1392" s="2">
        <v>41407470</v>
      </c>
      <c r="C1392">
        <f>B1392-A1392</f>
        <v>11407470</v>
      </c>
      <c r="D1392" s="2" t="s">
        <v>2791</v>
      </c>
      <c r="E1392" s="3"/>
      <c r="F1392" s="3"/>
      <c r="G1392" s="3"/>
    </row>
    <row r="1393" spans="1:7">
      <c r="A1393" s="2">
        <v>15000000</v>
      </c>
      <c r="B1393" s="2">
        <v>26384919</v>
      </c>
      <c r="C1393">
        <f>B1393-A1393</f>
        <v>11384919</v>
      </c>
      <c r="D1393" s="2" t="s">
        <v>1543</v>
      </c>
      <c r="E1393" s="4"/>
      <c r="F1393" s="4"/>
      <c r="G1393" s="4"/>
    </row>
    <row r="1394" spans="1:7">
      <c r="A1394" s="5">
        <v>10000000</v>
      </c>
      <c r="B1394" s="5">
        <v>21371425</v>
      </c>
      <c r="C1394">
        <f>B1394-A1394</f>
        <v>11371425</v>
      </c>
      <c r="D1394" s="5" t="s">
        <v>16427</v>
      </c>
      <c r="E1394" s="3"/>
      <c r="F1394" s="3"/>
      <c r="G1394" s="3"/>
    </row>
    <row r="1395" spans="1:7">
      <c r="A1395" s="5">
        <v>55000000</v>
      </c>
      <c r="B1395" s="5">
        <v>66365290</v>
      </c>
      <c r="C1395">
        <f>B1395-A1395</f>
        <v>11365290</v>
      </c>
      <c r="D1395" s="5" t="s">
        <v>10195</v>
      </c>
      <c r="E1395" s="4"/>
      <c r="F1395" s="4"/>
      <c r="G1395" s="4"/>
    </row>
    <row r="1396" spans="1:7">
      <c r="A1396" s="2">
        <v>80000000</v>
      </c>
      <c r="B1396" s="2">
        <v>91188905</v>
      </c>
      <c r="C1396">
        <f>B1396-A1396</f>
        <v>11188905</v>
      </c>
      <c r="D1396" s="2" t="s">
        <v>15834</v>
      </c>
      <c r="E1396" s="3"/>
      <c r="F1396" s="3"/>
      <c r="G1396" s="3"/>
    </row>
    <row r="1397" spans="1:7">
      <c r="A1397" s="5">
        <v>15000000</v>
      </c>
      <c r="B1397" s="5">
        <v>26161406</v>
      </c>
      <c r="C1397">
        <f>B1397-A1397</f>
        <v>11161406</v>
      </c>
      <c r="D1397" s="5" t="s">
        <v>8408</v>
      </c>
      <c r="E1397" s="4"/>
      <c r="F1397" s="4"/>
      <c r="G1397" s="4"/>
    </row>
    <row r="1398" spans="1:7">
      <c r="A1398" s="5">
        <v>20000000</v>
      </c>
      <c r="B1398" s="5">
        <v>31146570</v>
      </c>
      <c r="C1398">
        <f>B1398-A1398</f>
        <v>11146570</v>
      </c>
      <c r="D1398" s="5" t="s">
        <v>6985</v>
      </c>
      <c r="E1398" s="3"/>
      <c r="F1398" s="3"/>
      <c r="G1398" s="3"/>
    </row>
    <row r="1399" spans="1:7">
      <c r="A1399" s="2">
        <v>27000000</v>
      </c>
      <c r="B1399" s="2">
        <v>38122105</v>
      </c>
      <c r="C1399">
        <f>B1399-A1399</f>
        <v>11122105</v>
      </c>
      <c r="D1399" s="2" t="s">
        <v>8984</v>
      </c>
      <c r="E1399" s="4"/>
      <c r="F1399" s="4"/>
      <c r="G1399" s="4"/>
    </row>
    <row r="1400" spans="1:7">
      <c r="A1400" s="5">
        <v>50000000</v>
      </c>
      <c r="B1400" s="5">
        <v>61112916</v>
      </c>
      <c r="C1400">
        <f>B1400-A1400</f>
        <v>11112916</v>
      </c>
      <c r="D1400" s="5" t="s">
        <v>16377</v>
      </c>
      <c r="E1400" s="3"/>
      <c r="F1400" s="3"/>
      <c r="G1400" s="3"/>
    </row>
    <row r="1401" spans="1:7">
      <c r="A1401" s="5">
        <v>32000000</v>
      </c>
      <c r="B1401" s="5">
        <v>43095600</v>
      </c>
      <c r="C1401">
        <f>B1401-A1401</f>
        <v>11095600</v>
      </c>
      <c r="D1401" s="5" t="s">
        <v>10913</v>
      </c>
      <c r="E1401" s="4"/>
      <c r="F1401" s="4"/>
      <c r="G1401" s="4"/>
    </row>
    <row r="1402" spans="1:7">
      <c r="A1402" s="2">
        <v>207000000</v>
      </c>
      <c r="B1402" s="2">
        <v>218051260</v>
      </c>
      <c r="C1402">
        <f>B1402-A1402</f>
        <v>11051260</v>
      </c>
      <c r="D1402" s="2" t="s">
        <v>4709</v>
      </c>
      <c r="E1402" s="3"/>
      <c r="F1402" s="3"/>
      <c r="G1402" s="3"/>
    </row>
    <row r="1403" spans="1:7">
      <c r="A1403" s="5">
        <v>207000000</v>
      </c>
      <c r="B1403" s="5">
        <v>218051260</v>
      </c>
      <c r="C1403">
        <f>B1403-A1403</f>
        <v>11051260</v>
      </c>
      <c r="D1403" s="5" t="s">
        <v>4709</v>
      </c>
      <c r="E1403" s="4"/>
      <c r="F1403" s="4"/>
      <c r="G1403" s="4"/>
    </row>
    <row r="1404" spans="1:7">
      <c r="A1404" s="2">
        <v>207000000</v>
      </c>
      <c r="B1404" s="2">
        <v>218051260</v>
      </c>
      <c r="C1404">
        <f>B1404-A1404</f>
        <v>11051260</v>
      </c>
      <c r="D1404" s="2" t="s">
        <v>4709</v>
      </c>
      <c r="E1404" s="3"/>
      <c r="F1404" s="3"/>
      <c r="G1404" s="3"/>
    </row>
    <row r="1405" spans="1:7">
      <c r="A1405" s="2">
        <v>9000000</v>
      </c>
      <c r="B1405" s="2">
        <v>20035310</v>
      </c>
      <c r="C1405">
        <f>B1405-A1405</f>
        <v>11035310</v>
      </c>
      <c r="D1405" s="2" t="s">
        <v>15939</v>
      </c>
      <c r="E1405" s="4"/>
      <c r="F1405" s="4"/>
      <c r="G1405" s="4"/>
    </row>
    <row r="1406" spans="1:7">
      <c r="A1406" s="2">
        <v>5000000</v>
      </c>
      <c r="B1406" s="2">
        <v>16017403</v>
      </c>
      <c r="C1406">
        <f>B1406-A1406</f>
        <v>11017403</v>
      </c>
      <c r="D1406" s="2" t="s">
        <v>11663</v>
      </c>
      <c r="E1406" s="3"/>
      <c r="F1406" s="3"/>
      <c r="G1406" s="3"/>
    </row>
    <row r="1407" spans="1:7">
      <c r="A1407" s="5">
        <v>37000000</v>
      </c>
      <c r="B1407" s="5">
        <v>48006503</v>
      </c>
      <c r="C1407">
        <f>B1407-A1407</f>
        <v>11006503</v>
      </c>
      <c r="D1407" s="5" t="s">
        <v>12544</v>
      </c>
      <c r="E1407" s="4"/>
      <c r="F1407" s="4"/>
      <c r="G1407" s="4"/>
    </row>
    <row r="1408" spans="1:7">
      <c r="A1408" s="5">
        <v>26000000</v>
      </c>
      <c r="B1408" s="5">
        <v>36985501</v>
      </c>
      <c r="C1408">
        <f>B1408-A1408</f>
        <v>10985501</v>
      </c>
      <c r="D1408" s="5" t="s">
        <v>15385</v>
      </c>
      <c r="E1408" s="3"/>
      <c r="F1408" s="3"/>
      <c r="G1408" s="3"/>
    </row>
    <row r="1409" spans="1:7">
      <c r="A1409" s="5">
        <v>1800000</v>
      </c>
      <c r="B1409" s="5">
        <v>12784397</v>
      </c>
      <c r="C1409">
        <f>B1409-A1409</f>
        <v>10984397</v>
      </c>
      <c r="D1409" s="5" t="s">
        <v>4650</v>
      </c>
      <c r="E1409" s="4"/>
      <c r="F1409" s="4"/>
      <c r="G1409" s="4"/>
    </row>
    <row r="1410" spans="1:7">
      <c r="A1410" s="2">
        <v>12000000</v>
      </c>
      <c r="B1410" s="2">
        <v>22905674</v>
      </c>
      <c r="C1410">
        <f>B1410-A1410</f>
        <v>10905674</v>
      </c>
      <c r="D1410" s="2" t="s">
        <v>3847</v>
      </c>
      <c r="E1410" s="3"/>
      <c r="F1410" s="3"/>
      <c r="G1410" s="3"/>
    </row>
    <row r="1411" spans="1:7">
      <c r="A1411" s="5">
        <v>40000000</v>
      </c>
      <c r="B1411" s="5">
        <v>50859889</v>
      </c>
      <c r="C1411">
        <f>B1411-A1411</f>
        <v>10859889</v>
      </c>
      <c r="D1411" s="5" t="s">
        <v>1780</v>
      </c>
      <c r="E1411" s="4"/>
      <c r="F1411" s="4"/>
      <c r="G1411" s="4"/>
    </row>
    <row r="1412" spans="1:7">
      <c r="A1412" s="5">
        <v>17000000</v>
      </c>
      <c r="B1412" s="5">
        <v>27854896</v>
      </c>
      <c r="C1412">
        <f>B1412-A1412</f>
        <v>10854896</v>
      </c>
      <c r="D1412" s="5" t="s">
        <v>14275</v>
      </c>
      <c r="E1412" s="3"/>
      <c r="F1412" s="3"/>
      <c r="G1412" s="3"/>
    </row>
    <row r="1413" spans="1:7">
      <c r="A1413" s="5">
        <v>90000000</v>
      </c>
      <c r="B1413" s="5">
        <v>100853835</v>
      </c>
      <c r="C1413">
        <f>B1413-A1413</f>
        <v>10853835</v>
      </c>
      <c r="D1413" s="5" t="s">
        <v>3610</v>
      </c>
      <c r="E1413" s="4"/>
      <c r="F1413" s="4"/>
      <c r="G1413" s="4"/>
    </row>
    <row r="1414" spans="1:7">
      <c r="A1414" s="5">
        <v>35000000</v>
      </c>
      <c r="B1414" s="5">
        <v>45802315</v>
      </c>
      <c r="C1414">
        <f>B1414-A1414</f>
        <v>10802315</v>
      </c>
      <c r="D1414" s="5" t="s">
        <v>8946</v>
      </c>
      <c r="E1414" s="3"/>
      <c r="F1414" s="3"/>
      <c r="G1414" s="3"/>
    </row>
    <row r="1415" spans="1:7">
      <c r="A1415" s="5">
        <v>1100000</v>
      </c>
      <c r="B1415" s="5">
        <v>11806119</v>
      </c>
      <c r="C1415">
        <f>B1415-A1415</f>
        <v>10706119</v>
      </c>
      <c r="D1415" s="5" t="s">
        <v>7905</v>
      </c>
      <c r="E1415" s="4"/>
      <c r="F1415" s="4"/>
      <c r="G1415" s="4"/>
    </row>
    <row r="1416" spans="1:7">
      <c r="A1416" s="2">
        <v>3000000</v>
      </c>
      <c r="B1416" s="2">
        <v>13684949</v>
      </c>
      <c r="C1416">
        <f>B1416-A1416</f>
        <v>10684949</v>
      </c>
      <c r="D1416" s="2" t="s">
        <v>13197</v>
      </c>
      <c r="E1416" s="3"/>
      <c r="F1416" s="3"/>
      <c r="G1416" s="3"/>
    </row>
    <row r="1417" spans="1:7">
      <c r="A1417" s="2">
        <v>30000000</v>
      </c>
      <c r="B1417" s="2">
        <v>40566655</v>
      </c>
      <c r="C1417">
        <f>B1417-A1417</f>
        <v>10566655</v>
      </c>
      <c r="D1417" s="2" t="s">
        <v>5609</v>
      </c>
      <c r="E1417" s="4"/>
      <c r="F1417" s="4"/>
      <c r="G1417" s="4"/>
    </row>
    <row r="1418" spans="1:7">
      <c r="A1418" s="5">
        <v>2000000</v>
      </c>
      <c r="B1418" s="5">
        <v>12555230</v>
      </c>
      <c r="C1418">
        <f>B1418-A1418</f>
        <v>10555230</v>
      </c>
      <c r="D1418" s="5" t="s">
        <v>15262</v>
      </c>
      <c r="E1418" s="3"/>
      <c r="F1418" s="3"/>
      <c r="G1418" s="3"/>
    </row>
    <row r="1419" spans="1:7">
      <c r="A1419" s="5">
        <v>3500000</v>
      </c>
      <c r="B1419" s="5">
        <v>14000000</v>
      </c>
      <c r="C1419">
        <f>B1419-A1419</f>
        <v>10500000</v>
      </c>
      <c r="D1419" s="5" t="s">
        <v>12736</v>
      </c>
      <c r="E1419" s="4"/>
      <c r="F1419" s="4"/>
      <c r="G1419" s="4"/>
    </row>
    <row r="1420" spans="1:7">
      <c r="A1420" s="2">
        <v>2500000</v>
      </c>
      <c r="B1420" s="2">
        <v>12995673</v>
      </c>
      <c r="C1420">
        <f>B1420-A1420</f>
        <v>10495673</v>
      </c>
      <c r="D1420" s="2" t="s">
        <v>2507</v>
      </c>
      <c r="E1420" s="3"/>
      <c r="F1420" s="3"/>
      <c r="G1420" s="3"/>
    </row>
    <row r="1421" spans="1:7">
      <c r="A1421" s="5">
        <v>7000000</v>
      </c>
      <c r="B1421" s="5">
        <v>17474107</v>
      </c>
      <c r="C1421">
        <f>B1421-A1421</f>
        <v>10474107</v>
      </c>
      <c r="D1421" s="5" t="s">
        <v>4565</v>
      </c>
      <c r="E1421" s="4"/>
      <c r="F1421" s="4"/>
      <c r="G1421" s="4"/>
    </row>
    <row r="1422" spans="1:7">
      <c r="A1422" s="2">
        <v>50000000</v>
      </c>
      <c r="B1422" s="2">
        <v>60470220</v>
      </c>
      <c r="C1422">
        <f>B1422-A1422</f>
        <v>10470220</v>
      </c>
      <c r="D1422" s="2" t="s">
        <v>11350</v>
      </c>
      <c r="E1422" s="3"/>
      <c r="F1422" s="3"/>
      <c r="G1422" s="3"/>
    </row>
    <row r="1423" spans="1:7">
      <c r="A1423" s="5">
        <v>80000000</v>
      </c>
      <c r="B1423" s="5">
        <v>90443603</v>
      </c>
      <c r="C1423">
        <f>B1423-A1423</f>
        <v>10443603</v>
      </c>
      <c r="D1423" s="5" t="s">
        <v>10731</v>
      </c>
      <c r="E1423" s="4"/>
      <c r="F1423" s="4"/>
      <c r="G1423" s="4"/>
    </row>
    <row r="1424" spans="1:7">
      <c r="A1424" s="5">
        <v>15000000</v>
      </c>
      <c r="B1424" s="5">
        <v>25440971</v>
      </c>
      <c r="C1424">
        <f>B1424-A1424</f>
        <v>10440971</v>
      </c>
      <c r="D1424" s="5" t="s">
        <v>2353</v>
      </c>
      <c r="E1424" s="3"/>
      <c r="F1424" s="3"/>
      <c r="G1424" s="3"/>
    </row>
    <row r="1425" spans="1:7">
      <c r="A1425" s="5">
        <v>16000000</v>
      </c>
      <c r="B1425" s="5">
        <v>26400000</v>
      </c>
      <c r="C1425">
        <f>B1425-A1425</f>
        <v>10400000</v>
      </c>
      <c r="D1425" s="5" t="s">
        <v>3748</v>
      </c>
      <c r="E1425" s="4"/>
      <c r="F1425" s="4"/>
      <c r="G1425" s="4"/>
    </row>
    <row r="1426" spans="1:7">
      <c r="A1426" s="2">
        <v>16500000</v>
      </c>
      <c r="B1426" s="2">
        <v>26896744</v>
      </c>
      <c r="C1426">
        <f>B1426-A1426</f>
        <v>10396744</v>
      </c>
      <c r="D1426" s="2" t="s">
        <v>15915</v>
      </c>
      <c r="E1426" s="3"/>
      <c r="F1426" s="3"/>
      <c r="G1426" s="3"/>
    </row>
    <row r="1427" spans="1:7">
      <c r="A1427" s="2">
        <v>10000000</v>
      </c>
      <c r="B1427" s="2">
        <v>20384136</v>
      </c>
      <c r="C1427">
        <f>B1427-A1427</f>
        <v>10384136</v>
      </c>
      <c r="D1427" s="2" t="s">
        <v>16127</v>
      </c>
      <c r="E1427" s="4"/>
      <c r="F1427" s="4"/>
      <c r="G1427" s="4"/>
    </row>
    <row r="1428" spans="1:7">
      <c r="A1428" s="5">
        <v>28000000</v>
      </c>
      <c r="B1428" s="5">
        <v>38372662</v>
      </c>
      <c r="C1428">
        <f>B1428-A1428</f>
        <v>10372662</v>
      </c>
      <c r="D1428" s="5" t="s">
        <v>1822</v>
      </c>
      <c r="E1428" s="3"/>
      <c r="F1428" s="3"/>
      <c r="G1428" s="3"/>
    </row>
    <row r="1429" spans="1:7">
      <c r="A1429" s="5">
        <v>6500000</v>
      </c>
      <c r="B1429" s="5">
        <v>16842303</v>
      </c>
      <c r="C1429">
        <f>B1429-A1429</f>
        <v>10342303</v>
      </c>
      <c r="D1429" s="5" t="s">
        <v>4574</v>
      </c>
      <c r="E1429" s="4"/>
      <c r="F1429" s="4"/>
      <c r="G1429" s="4"/>
    </row>
    <row r="1430" spans="1:7">
      <c r="A1430" s="5">
        <v>10000000</v>
      </c>
      <c r="B1430" s="5">
        <v>20339754</v>
      </c>
      <c r="C1430">
        <f>B1430-A1430</f>
        <v>10339754</v>
      </c>
      <c r="D1430" s="5" t="s">
        <v>13192</v>
      </c>
      <c r="E1430" s="3"/>
      <c r="F1430" s="3"/>
      <c r="G1430" s="3"/>
    </row>
    <row r="1431" spans="1:7">
      <c r="A1431" s="5">
        <v>10000000</v>
      </c>
      <c r="B1431" s="5">
        <v>20338609</v>
      </c>
      <c r="C1431">
        <f>B1431-A1431</f>
        <v>10338609</v>
      </c>
      <c r="D1431" s="5" t="s">
        <v>7730</v>
      </c>
      <c r="E1431" s="4"/>
      <c r="F1431" s="4"/>
      <c r="G1431" s="4"/>
    </row>
    <row r="1432" spans="1:7">
      <c r="A1432" s="2">
        <v>100000000</v>
      </c>
      <c r="B1432" s="2">
        <v>110332737</v>
      </c>
      <c r="C1432">
        <f>B1432-A1432</f>
        <v>10332737</v>
      </c>
      <c r="D1432" s="2" t="s">
        <v>11829</v>
      </c>
      <c r="E1432" s="3"/>
      <c r="F1432" s="3"/>
      <c r="G1432" s="3"/>
    </row>
    <row r="1433" spans="1:7">
      <c r="A1433" s="2">
        <v>12000000</v>
      </c>
      <c r="B1433" s="2">
        <v>22331028</v>
      </c>
      <c r="C1433">
        <f>B1433-A1433</f>
        <v>10331028</v>
      </c>
      <c r="D1433" s="2" t="s">
        <v>10562</v>
      </c>
      <c r="E1433" s="4"/>
      <c r="F1433" s="4"/>
      <c r="G1433" s="4"/>
    </row>
    <row r="1434" spans="1:7">
      <c r="A1434" s="5">
        <v>127500000</v>
      </c>
      <c r="B1434" s="5">
        <v>137748063</v>
      </c>
      <c r="C1434">
        <f>B1434-A1434</f>
        <v>10248063</v>
      </c>
      <c r="D1434" s="5" t="s">
        <v>9422</v>
      </c>
      <c r="E1434" s="3"/>
      <c r="F1434" s="3"/>
      <c r="G1434" s="3"/>
    </row>
    <row r="1435" spans="1:7">
      <c r="A1435" s="2">
        <v>30000000</v>
      </c>
      <c r="B1435" s="2">
        <v>40247512</v>
      </c>
      <c r="C1435">
        <f>B1435-A1435</f>
        <v>10247512</v>
      </c>
      <c r="D1435" s="2" t="s">
        <v>7515</v>
      </c>
      <c r="E1435" s="4"/>
      <c r="F1435" s="4"/>
      <c r="G1435" s="4"/>
    </row>
    <row r="1436" spans="1:7">
      <c r="A1436" s="5">
        <v>25000</v>
      </c>
      <c r="B1436" s="5">
        <v>10246600</v>
      </c>
      <c r="C1436">
        <f>B1436-A1436</f>
        <v>10221600</v>
      </c>
      <c r="D1436" s="5" t="s">
        <v>9387</v>
      </c>
      <c r="E1436" s="3"/>
      <c r="F1436" s="3"/>
      <c r="G1436" s="3"/>
    </row>
    <row r="1437" spans="1:7">
      <c r="A1437" s="2">
        <v>17000000</v>
      </c>
      <c r="B1437" s="2">
        <v>27154426</v>
      </c>
      <c r="C1437">
        <f>B1437-A1437</f>
        <v>10154426</v>
      </c>
      <c r="D1437" s="2" t="s">
        <v>8392</v>
      </c>
      <c r="E1437" s="4"/>
      <c r="F1437" s="4"/>
      <c r="G1437" s="4"/>
    </row>
    <row r="1438" spans="1:7">
      <c r="A1438" s="2">
        <v>5000000</v>
      </c>
      <c r="B1438" s="2">
        <v>15152879</v>
      </c>
      <c r="C1438">
        <f>B1438-A1438</f>
        <v>10152879</v>
      </c>
      <c r="D1438" s="2" t="s">
        <v>16670</v>
      </c>
      <c r="E1438" s="3"/>
      <c r="F1438" s="3"/>
      <c r="G1438" s="3"/>
    </row>
    <row r="1439" spans="1:7">
      <c r="A1439" s="2">
        <v>5000000</v>
      </c>
      <c r="B1439" s="2">
        <v>15126948</v>
      </c>
      <c r="C1439">
        <f>B1439-A1439</f>
        <v>10126948</v>
      </c>
      <c r="D1439" s="2" t="s">
        <v>15955</v>
      </c>
      <c r="E1439" s="4"/>
      <c r="F1439" s="4"/>
      <c r="G1439" s="4"/>
    </row>
    <row r="1440" spans="1:7">
      <c r="A1440" s="2">
        <v>30000000</v>
      </c>
      <c r="B1440" s="2">
        <v>40118420</v>
      </c>
      <c r="C1440">
        <f>B1440-A1440</f>
        <v>10118420</v>
      </c>
      <c r="D1440" s="2" t="s">
        <v>14184</v>
      </c>
      <c r="E1440" s="3"/>
      <c r="F1440" s="3"/>
      <c r="G1440" s="3"/>
    </row>
    <row r="1441" spans="1:7">
      <c r="A1441" s="5">
        <v>44000000</v>
      </c>
      <c r="B1441" s="5">
        <v>54116191</v>
      </c>
      <c r="C1441">
        <f>B1441-A1441</f>
        <v>10116191</v>
      </c>
      <c r="D1441" s="5" t="s">
        <v>1412</v>
      </c>
      <c r="E1441" s="4"/>
      <c r="F1441" s="4"/>
      <c r="G1441" s="4"/>
    </row>
    <row r="1442" spans="1:7">
      <c r="A1442" s="2">
        <v>8000000</v>
      </c>
      <c r="B1442" s="2">
        <v>18090181</v>
      </c>
      <c r="C1442">
        <f>B1442-A1442</f>
        <v>10090181</v>
      </c>
      <c r="D1442" s="2" t="s">
        <v>10589</v>
      </c>
      <c r="E1442" s="3"/>
      <c r="F1442" s="3"/>
      <c r="G1442" s="3"/>
    </row>
    <row r="1443" spans="1:7">
      <c r="A1443" s="5">
        <v>100000</v>
      </c>
      <c r="B1443" s="5">
        <v>10174663</v>
      </c>
      <c r="C1443">
        <f>B1443-A1443</f>
        <v>10074663</v>
      </c>
      <c r="D1443" s="5" t="s">
        <v>8695</v>
      </c>
      <c r="E1443" s="4"/>
      <c r="F1443" s="4"/>
      <c r="G1443" s="4"/>
    </row>
    <row r="1444" spans="1:7">
      <c r="A1444" s="2">
        <v>20000000</v>
      </c>
      <c r="B1444" s="2">
        <v>30028592</v>
      </c>
      <c r="C1444">
        <f>B1444-A1444</f>
        <v>10028592</v>
      </c>
      <c r="D1444" s="2" t="s">
        <v>4370</v>
      </c>
      <c r="E1444" s="3"/>
      <c r="F1444" s="3"/>
      <c r="G1444" s="3"/>
    </row>
    <row r="1445" spans="1:7">
      <c r="A1445" s="2">
        <v>90000000</v>
      </c>
      <c r="B1445" s="2">
        <v>100018837</v>
      </c>
      <c r="C1445">
        <f>B1445-A1445</f>
        <v>10018837</v>
      </c>
      <c r="D1445" s="2" t="s">
        <v>14442</v>
      </c>
      <c r="E1445" s="4"/>
      <c r="F1445" s="4"/>
      <c r="G1445" s="4"/>
    </row>
    <row r="1446" spans="1:7">
      <c r="A1446" s="2">
        <v>90000000</v>
      </c>
      <c r="B1446" s="2">
        <v>100012500</v>
      </c>
      <c r="C1446">
        <f>B1446-A1446</f>
        <v>10012500</v>
      </c>
      <c r="D1446" s="2" t="s">
        <v>2634</v>
      </c>
      <c r="E1446" s="3"/>
      <c r="F1446" s="3"/>
      <c r="G1446" s="3"/>
    </row>
    <row r="1447" spans="1:7">
      <c r="A1447" s="5">
        <v>25000000</v>
      </c>
      <c r="B1447" s="5">
        <v>35000629</v>
      </c>
      <c r="C1447">
        <f>B1447-A1447</f>
        <v>10000629</v>
      </c>
      <c r="D1447" s="5" t="s">
        <v>14215</v>
      </c>
      <c r="E1447" s="4"/>
      <c r="F1447" s="4"/>
      <c r="G1447" s="4"/>
    </row>
    <row r="1448" spans="1:7">
      <c r="A1448" s="2">
        <v>15000000</v>
      </c>
      <c r="B1448" s="2">
        <v>24984868</v>
      </c>
      <c r="C1448">
        <f>B1448-A1448</f>
        <v>9984868</v>
      </c>
      <c r="D1448" s="2" t="s">
        <v>11072</v>
      </c>
      <c r="E1448" s="3"/>
      <c r="F1448" s="3"/>
      <c r="G1448" s="3"/>
    </row>
    <row r="1449" spans="1:7">
      <c r="A1449" s="5">
        <v>20000000</v>
      </c>
      <c r="B1449" s="5">
        <v>29975979</v>
      </c>
      <c r="C1449">
        <f>B1449-A1449</f>
        <v>9975979</v>
      </c>
      <c r="D1449" s="5" t="s">
        <v>9739</v>
      </c>
      <c r="E1449" s="4"/>
      <c r="F1449" s="4"/>
      <c r="G1449" s="4"/>
    </row>
    <row r="1450" spans="1:7">
      <c r="A1450" s="2">
        <v>7000000</v>
      </c>
      <c r="B1450" s="2">
        <v>16901126</v>
      </c>
      <c r="C1450">
        <f>B1450-A1450</f>
        <v>9901126</v>
      </c>
      <c r="D1450" s="2" t="s">
        <v>7157</v>
      </c>
      <c r="E1450" s="3"/>
      <c r="F1450" s="3"/>
      <c r="G1450" s="3"/>
    </row>
    <row r="1451" spans="1:7">
      <c r="A1451" s="2">
        <v>15000000</v>
      </c>
      <c r="B1451" s="2">
        <v>24881000</v>
      </c>
      <c r="C1451">
        <f>B1451-A1451</f>
        <v>9881000</v>
      </c>
      <c r="D1451" s="2" t="s">
        <v>11622</v>
      </c>
      <c r="E1451" s="4"/>
      <c r="F1451" s="4"/>
      <c r="G1451" s="4"/>
    </row>
    <row r="1452" spans="1:7">
      <c r="A1452" s="2">
        <v>13000000</v>
      </c>
      <c r="B1452" s="2">
        <v>22858926</v>
      </c>
      <c r="C1452">
        <f>B1452-A1452</f>
        <v>9858926</v>
      </c>
      <c r="D1452" s="2" t="s">
        <v>1935</v>
      </c>
      <c r="E1452" s="3"/>
      <c r="F1452" s="3"/>
      <c r="G1452" s="3"/>
    </row>
    <row r="1453" spans="1:7">
      <c r="A1453" s="2">
        <v>40000000</v>
      </c>
      <c r="B1453" s="2">
        <v>49851591</v>
      </c>
      <c r="C1453">
        <f>B1453-A1453</f>
        <v>9851591</v>
      </c>
      <c r="D1453" s="2" t="s">
        <v>12945</v>
      </c>
      <c r="E1453" s="4"/>
      <c r="F1453" s="4"/>
      <c r="G1453" s="4"/>
    </row>
    <row r="1454" spans="1:7">
      <c r="A1454" s="5">
        <v>8000000</v>
      </c>
      <c r="B1454" s="5">
        <v>17843379</v>
      </c>
      <c r="C1454">
        <f>B1454-A1454</f>
        <v>9843379</v>
      </c>
      <c r="D1454" s="5" t="s">
        <v>13960</v>
      </c>
      <c r="E1454" s="3"/>
      <c r="F1454" s="3"/>
      <c r="G1454" s="3"/>
    </row>
    <row r="1455" spans="1:7">
      <c r="A1455" s="2">
        <v>3300000</v>
      </c>
      <c r="B1455" s="2">
        <v>13092000</v>
      </c>
      <c r="C1455">
        <f>B1455-A1455</f>
        <v>9792000</v>
      </c>
      <c r="D1455" s="2" t="s">
        <v>347</v>
      </c>
      <c r="E1455" s="4"/>
      <c r="F1455" s="4"/>
      <c r="G1455" s="4"/>
    </row>
    <row r="1456" spans="1:7">
      <c r="A1456" s="5">
        <v>9000000</v>
      </c>
      <c r="B1456" s="5">
        <v>18761993</v>
      </c>
      <c r="C1456">
        <f>B1456-A1456</f>
        <v>9761993</v>
      </c>
      <c r="D1456" s="5" t="s">
        <v>7081</v>
      </c>
      <c r="E1456" s="3"/>
      <c r="F1456" s="3"/>
      <c r="G1456" s="3"/>
    </row>
    <row r="1457" spans="1:7">
      <c r="A1457" s="2">
        <v>20000000</v>
      </c>
      <c r="B1457" s="2">
        <v>29753944</v>
      </c>
      <c r="C1457">
        <f>B1457-A1457</f>
        <v>9753944</v>
      </c>
      <c r="D1457" s="2" t="s">
        <v>9732</v>
      </c>
      <c r="E1457" s="4"/>
      <c r="F1457" s="4"/>
      <c r="G1457" s="4"/>
    </row>
    <row r="1458" spans="1:7">
      <c r="A1458" s="5">
        <v>60000000</v>
      </c>
      <c r="B1458" s="5">
        <v>69688384</v>
      </c>
      <c r="C1458">
        <f>B1458-A1458</f>
        <v>9688384</v>
      </c>
      <c r="D1458" s="5" t="s">
        <v>11892</v>
      </c>
      <c r="E1458" s="3"/>
      <c r="F1458" s="3"/>
      <c r="G1458" s="3"/>
    </row>
    <row r="1459" spans="1:7">
      <c r="A1459" s="5">
        <v>53000000</v>
      </c>
      <c r="B1459" s="5">
        <v>62563543</v>
      </c>
      <c r="C1459">
        <f>B1459-A1459</f>
        <v>9563543</v>
      </c>
      <c r="D1459" s="5" t="s">
        <v>6168</v>
      </c>
      <c r="E1459" s="4"/>
      <c r="F1459" s="4"/>
      <c r="G1459" s="4"/>
    </row>
    <row r="1460" spans="1:7">
      <c r="A1460" s="2">
        <v>2000000</v>
      </c>
      <c r="B1460" s="2">
        <v>11546543</v>
      </c>
      <c r="C1460">
        <f>B1460-A1460</f>
        <v>9546543</v>
      </c>
      <c r="D1460" s="2" t="s">
        <v>3097</v>
      </c>
      <c r="E1460" s="3"/>
      <c r="F1460" s="3"/>
      <c r="G1460" s="3"/>
    </row>
    <row r="1461" spans="1:7">
      <c r="A1461" s="2">
        <v>8000000</v>
      </c>
      <c r="B1461" s="2">
        <v>17536788</v>
      </c>
      <c r="C1461">
        <f>B1461-A1461</f>
        <v>9536788</v>
      </c>
      <c r="D1461" s="2" t="s">
        <v>5846</v>
      </c>
      <c r="E1461" s="4"/>
      <c r="F1461" s="4"/>
      <c r="G1461" s="4"/>
    </row>
    <row r="1462" spans="1:7">
      <c r="A1462" s="5">
        <v>2000000</v>
      </c>
      <c r="B1462" s="5">
        <v>11533945</v>
      </c>
      <c r="C1462">
        <f>B1462-A1462</f>
        <v>9533945</v>
      </c>
      <c r="D1462" s="5" t="s">
        <v>3104</v>
      </c>
      <c r="E1462" s="3"/>
      <c r="F1462" s="3"/>
      <c r="G1462" s="3"/>
    </row>
    <row r="1463" spans="1:7">
      <c r="A1463" s="5">
        <v>4000000</v>
      </c>
      <c r="B1463" s="5">
        <v>13464388</v>
      </c>
      <c r="C1463">
        <f>B1463-A1463</f>
        <v>9464388</v>
      </c>
      <c r="D1463" s="5" t="s">
        <v>1311</v>
      </c>
      <c r="E1463" s="4"/>
      <c r="F1463" s="4"/>
      <c r="G1463" s="4"/>
    </row>
    <row r="1464" spans="1:7">
      <c r="A1464" s="2">
        <v>8000000</v>
      </c>
      <c r="B1464" s="2">
        <v>17427926</v>
      </c>
      <c r="C1464">
        <f>B1464-A1464</f>
        <v>9427926</v>
      </c>
      <c r="D1464" s="2" t="s">
        <v>13039</v>
      </c>
      <c r="E1464" s="3"/>
      <c r="F1464" s="3"/>
      <c r="G1464" s="3"/>
    </row>
    <row r="1465" spans="1:7">
      <c r="A1465" s="2">
        <v>300000000</v>
      </c>
      <c r="B1465" s="2">
        <v>309404152</v>
      </c>
      <c r="C1465">
        <f>B1465-A1465</f>
        <v>9404152</v>
      </c>
      <c r="D1465" s="2" t="s">
        <v>5363</v>
      </c>
      <c r="E1465" s="4"/>
      <c r="F1465" s="4"/>
      <c r="G1465" s="4"/>
    </row>
    <row r="1466" spans="1:7">
      <c r="A1466" s="5">
        <v>17700000</v>
      </c>
      <c r="B1466" s="5">
        <v>27087695</v>
      </c>
      <c r="C1466">
        <f>B1466-A1466</f>
        <v>9387695</v>
      </c>
      <c r="D1466" s="5" t="s">
        <v>13106</v>
      </c>
      <c r="E1466" s="3"/>
      <c r="F1466" s="3"/>
      <c r="G1466" s="3"/>
    </row>
    <row r="1467" spans="1:7">
      <c r="A1467" s="5">
        <v>12000000</v>
      </c>
      <c r="B1467" s="5">
        <v>21370057</v>
      </c>
      <c r="C1467">
        <f>B1467-A1467</f>
        <v>9370057</v>
      </c>
      <c r="D1467" s="5" t="s">
        <v>12681</v>
      </c>
      <c r="E1467" s="4"/>
      <c r="F1467" s="4"/>
      <c r="G1467" s="4"/>
    </row>
    <row r="1468" spans="1:7">
      <c r="A1468" s="5">
        <v>5000000</v>
      </c>
      <c r="B1468" s="5">
        <v>14343976</v>
      </c>
      <c r="C1468">
        <f>B1468-A1468</f>
        <v>9343976</v>
      </c>
      <c r="D1468" s="5" t="s">
        <v>16354</v>
      </c>
      <c r="E1468" s="3"/>
      <c r="F1468" s="3"/>
      <c r="G1468" s="3"/>
    </row>
    <row r="1469" spans="1:7">
      <c r="A1469" s="5">
        <v>44000000</v>
      </c>
      <c r="B1469" s="5">
        <v>53300852</v>
      </c>
      <c r="C1469">
        <f>B1469-A1469</f>
        <v>9300852</v>
      </c>
      <c r="D1469" s="5" t="s">
        <v>3218</v>
      </c>
      <c r="E1469" s="4"/>
      <c r="F1469" s="4"/>
      <c r="G1469" s="4"/>
    </row>
    <row r="1470" spans="1:7">
      <c r="A1470" s="2">
        <v>25000000</v>
      </c>
      <c r="B1470" s="2">
        <v>34300771</v>
      </c>
      <c r="C1470">
        <f>B1470-A1470</f>
        <v>9300771</v>
      </c>
      <c r="D1470" s="2" t="s">
        <v>3335</v>
      </c>
      <c r="E1470" s="3"/>
      <c r="F1470" s="3"/>
      <c r="G1470" s="3"/>
    </row>
    <row r="1471" spans="1:7">
      <c r="A1471" s="5">
        <v>2000000</v>
      </c>
      <c r="B1471" s="5">
        <v>11284657</v>
      </c>
      <c r="C1471">
        <f>B1471-A1471</f>
        <v>9284657</v>
      </c>
      <c r="D1471" s="5" t="s">
        <v>354</v>
      </c>
      <c r="E1471" s="4"/>
      <c r="F1471" s="4"/>
      <c r="G1471" s="4"/>
    </row>
    <row r="1472" spans="1:7">
      <c r="A1472" s="5">
        <v>17000000</v>
      </c>
      <c r="B1472" s="5">
        <v>26284475</v>
      </c>
      <c r="C1472">
        <f>B1472-A1472</f>
        <v>9284475</v>
      </c>
      <c r="D1472" s="5" t="s">
        <v>13874</v>
      </c>
      <c r="E1472" s="3"/>
      <c r="F1472" s="3"/>
      <c r="G1472" s="3"/>
    </row>
    <row r="1473" spans="1:7">
      <c r="A1473" s="2">
        <v>8000000</v>
      </c>
      <c r="B1473" s="2">
        <v>17278980</v>
      </c>
      <c r="C1473">
        <f>B1473-A1473</f>
        <v>9278980</v>
      </c>
      <c r="D1473" s="2" t="s">
        <v>8524</v>
      </c>
      <c r="E1473" s="4"/>
      <c r="F1473" s="4"/>
      <c r="G1473" s="4"/>
    </row>
    <row r="1474" spans="1:7">
      <c r="A1474" s="2">
        <v>180000</v>
      </c>
      <c r="B1474" s="2">
        <v>9437933</v>
      </c>
      <c r="C1474">
        <f>B1474-A1474</f>
        <v>9257933</v>
      </c>
      <c r="D1474" s="2" t="s">
        <v>1652</v>
      </c>
      <c r="E1474" s="3"/>
      <c r="F1474" s="3"/>
      <c r="G1474" s="3"/>
    </row>
    <row r="1475" spans="1:7">
      <c r="A1475" s="2">
        <v>9000000</v>
      </c>
      <c r="B1475" s="2">
        <v>18225165</v>
      </c>
      <c r="C1475">
        <f>B1475-A1475</f>
        <v>9225165</v>
      </c>
      <c r="D1475" s="2" t="s">
        <v>5836</v>
      </c>
      <c r="E1475" s="4"/>
      <c r="F1475" s="4"/>
      <c r="G1475" s="4"/>
    </row>
    <row r="1476" spans="1:7">
      <c r="A1476" s="5">
        <v>18000000</v>
      </c>
      <c r="B1476" s="5">
        <v>27141959</v>
      </c>
      <c r="C1476">
        <f>B1476-A1476</f>
        <v>9141959</v>
      </c>
      <c r="D1476" s="5" t="s">
        <v>16982</v>
      </c>
      <c r="E1476" s="3"/>
      <c r="F1476" s="3"/>
      <c r="G1476" s="3"/>
    </row>
    <row r="1477" spans="1:7">
      <c r="A1477" s="2">
        <v>12000000</v>
      </c>
      <c r="B1477" s="2">
        <v>21133087</v>
      </c>
      <c r="C1477">
        <f>B1477-A1477</f>
        <v>9133087</v>
      </c>
      <c r="D1477" s="2" t="s">
        <v>6439</v>
      </c>
      <c r="E1477" s="4"/>
      <c r="F1477" s="4"/>
      <c r="G1477" s="4"/>
    </row>
    <row r="1478" spans="1:7">
      <c r="A1478" s="5">
        <v>5000000</v>
      </c>
      <c r="B1478" s="5">
        <v>14123773</v>
      </c>
      <c r="C1478">
        <f>B1478-A1478</f>
        <v>9123773</v>
      </c>
      <c r="D1478" s="5" t="s">
        <v>15216</v>
      </c>
      <c r="E1478" s="3"/>
      <c r="F1478" s="3"/>
      <c r="G1478" s="3"/>
    </row>
    <row r="1479" spans="1:7">
      <c r="A1479" s="5">
        <v>5000000</v>
      </c>
      <c r="B1479" s="5">
        <v>14100000</v>
      </c>
      <c r="C1479">
        <f>B1479-A1479</f>
        <v>9100000</v>
      </c>
      <c r="D1479" s="5" t="s">
        <v>5198</v>
      </c>
      <c r="E1479" s="4"/>
      <c r="F1479" s="4"/>
      <c r="G1479" s="4"/>
    </row>
    <row r="1480" spans="1:7">
      <c r="A1480" s="2">
        <v>28000000</v>
      </c>
      <c r="B1480" s="2">
        <v>37053924</v>
      </c>
      <c r="C1480">
        <f>B1480-A1480</f>
        <v>9053924</v>
      </c>
      <c r="D1480" s="2" t="s">
        <v>12059</v>
      </c>
      <c r="E1480" s="3"/>
      <c r="F1480" s="3"/>
      <c r="G1480" s="3"/>
    </row>
    <row r="1481" spans="1:7">
      <c r="A1481" s="2">
        <v>36000000</v>
      </c>
      <c r="B1481" s="2">
        <v>45045037</v>
      </c>
      <c r="C1481">
        <f>B1481-A1481</f>
        <v>9045037</v>
      </c>
      <c r="D1481" s="2" t="s">
        <v>12842</v>
      </c>
      <c r="E1481" s="4"/>
      <c r="F1481" s="4"/>
      <c r="G1481" s="4"/>
    </row>
    <row r="1482" spans="1:7">
      <c r="A1482" s="5">
        <v>1000000</v>
      </c>
      <c r="B1482" s="5">
        <v>10042266</v>
      </c>
      <c r="C1482">
        <f>B1482-A1482</f>
        <v>9042266</v>
      </c>
      <c r="D1482" s="5" t="s">
        <v>13287</v>
      </c>
      <c r="E1482" s="3"/>
      <c r="F1482" s="3"/>
      <c r="G1482" s="3"/>
    </row>
    <row r="1483" spans="1:7">
      <c r="A1483" s="2">
        <v>5000000</v>
      </c>
      <c r="B1483" s="2">
        <v>14015786</v>
      </c>
      <c r="C1483">
        <f>B1483-A1483</f>
        <v>9015786</v>
      </c>
      <c r="D1483" s="2" t="s">
        <v>9925</v>
      </c>
      <c r="E1483" s="4"/>
      <c r="F1483" s="4"/>
      <c r="G1483" s="4"/>
    </row>
    <row r="1484" spans="1:7">
      <c r="A1484" s="5">
        <v>4000000</v>
      </c>
      <c r="B1484" s="5">
        <v>13008928</v>
      </c>
      <c r="C1484">
        <f>B1484-A1484</f>
        <v>9008928</v>
      </c>
      <c r="D1484" s="5" t="s">
        <v>4627</v>
      </c>
      <c r="E1484" s="3"/>
      <c r="F1484" s="3"/>
      <c r="G1484" s="3"/>
    </row>
    <row r="1485" spans="1:7">
      <c r="A1485" s="2">
        <v>8000000</v>
      </c>
      <c r="B1485" s="2">
        <v>16938179</v>
      </c>
      <c r="C1485">
        <f>B1485-A1485</f>
        <v>8938179</v>
      </c>
      <c r="D1485" s="2" t="s">
        <v>6509</v>
      </c>
      <c r="E1485" s="4"/>
      <c r="F1485" s="4"/>
      <c r="G1485" s="4"/>
    </row>
    <row r="1486" spans="1:7">
      <c r="A1486" s="2">
        <v>18000000</v>
      </c>
      <c r="B1486" s="2">
        <v>26906039</v>
      </c>
      <c r="C1486">
        <f>B1486-A1486</f>
        <v>8906039</v>
      </c>
      <c r="D1486" s="2" t="s">
        <v>15141</v>
      </c>
      <c r="E1486" s="3"/>
      <c r="F1486" s="3"/>
      <c r="G1486" s="3"/>
    </row>
    <row r="1487" spans="1:7">
      <c r="A1487" s="5">
        <v>45000000</v>
      </c>
      <c r="B1487" s="5">
        <v>53854588</v>
      </c>
      <c r="C1487">
        <f>B1487-A1487</f>
        <v>8854588</v>
      </c>
      <c r="D1487" s="5" t="s">
        <v>10853</v>
      </c>
      <c r="E1487" s="4"/>
      <c r="F1487" s="4"/>
      <c r="G1487" s="4"/>
    </row>
    <row r="1488" spans="1:7">
      <c r="A1488" s="2">
        <v>18000000</v>
      </c>
      <c r="B1488" s="2">
        <v>26830000</v>
      </c>
      <c r="C1488">
        <f>B1488-A1488</f>
        <v>8830000</v>
      </c>
      <c r="D1488" s="2" t="s">
        <v>1454</v>
      </c>
      <c r="E1488" s="3"/>
      <c r="F1488" s="3"/>
      <c r="G1488" s="3"/>
    </row>
    <row r="1489" spans="1:7">
      <c r="A1489" s="5">
        <v>18000000</v>
      </c>
      <c r="B1489" s="5">
        <v>26830000</v>
      </c>
      <c r="C1489">
        <f>B1489-A1489</f>
        <v>8830000</v>
      </c>
      <c r="D1489" s="5" t="s">
        <v>1454</v>
      </c>
      <c r="E1489" s="4"/>
      <c r="F1489" s="4"/>
      <c r="G1489" s="4"/>
    </row>
    <row r="1490" spans="1:7">
      <c r="A1490" s="5">
        <v>6000000</v>
      </c>
      <c r="B1490" s="5">
        <v>14821531</v>
      </c>
      <c r="C1490">
        <f>B1490-A1490</f>
        <v>8821531</v>
      </c>
      <c r="D1490" s="5" t="s">
        <v>4606</v>
      </c>
      <c r="E1490" s="3"/>
      <c r="F1490" s="3"/>
      <c r="G1490" s="3"/>
    </row>
    <row r="1491" spans="1:7">
      <c r="A1491" s="5">
        <v>7000000</v>
      </c>
      <c r="B1491" s="5">
        <v>15818967</v>
      </c>
      <c r="C1491">
        <f>B1491-A1491</f>
        <v>8818967</v>
      </c>
      <c r="D1491" s="5" t="s">
        <v>16665</v>
      </c>
      <c r="E1491" s="4"/>
      <c r="F1491" s="4"/>
      <c r="G1491" s="4"/>
    </row>
    <row r="1492" spans="1:7">
      <c r="A1492" s="5">
        <v>38000000</v>
      </c>
      <c r="B1492" s="5">
        <v>46813366</v>
      </c>
      <c r="C1492">
        <f>B1492-A1492</f>
        <v>8813366</v>
      </c>
      <c r="D1492" s="5" t="s">
        <v>12001</v>
      </c>
      <c r="E1492" s="3"/>
      <c r="F1492" s="3"/>
      <c r="G1492" s="3"/>
    </row>
    <row r="1493" spans="1:7">
      <c r="A1493" s="2">
        <v>35000000</v>
      </c>
      <c r="B1493" s="2">
        <v>43792641</v>
      </c>
      <c r="C1493">
        <f>B1493-A1493</f>
        <v>8792641</v>
      </c>
      <c r="D1493" s="2" t="s">
        <v>15046</v>
      </c>
      <c r="E1493" s="4"/>
      <c r="F1493" s="4"/>
      <c r="G1493" s="4"/>
    </row>
    <row r="1494" spans="1:7">
      <c r="A1494" s="5">
        <v>43000000</v>
      </c>
      <c r="B1494" s="5">
        <v>51768623</v>
      </c>
      <c r="C1494">
        <f>B1494-A1494</f>
        <v>8768623</v>
      </c>
      <c r="D1494" s="5" t="s">
        <v>4228</v>
      </c>
      <c r="E1494" s="3"/>
      <c r="F1494" s="3"/>
      <c r="G1494" s="3"/>
    </row>
    <row r="1495" spans="1:7">
      <c r="A1495" s="5">
        <v>19000000</v>
      </c>
      <c r="B1495" s="5">
        <v>27758465</v>
      </c>
      <c r="C1495">
        <f>B1495-A1495</f>
        <v>8758465</v>
      </c>
      <c r="D1495" s="5" t="s">
        <v>12147</v>
      </c>
      <c r="E1495" s="4"/>
      <c r="F1495" s="4"/>
      <c r="G1495" s="4"/>
    </row>
    <row r="1496" spans="1:7">
      <c r="A1496" s="2">
        <v>8000000</v>
      </c>
      <c r="B1496" s="2">
        <v>16699684</v>
      </c>
      <c r="C1496">
        <f>B1496-A1496</f>
        <v>8699684</v>
      </c>
      <c r="D1496" s="2" t="s">
        <v>14341</v>
      </c>
      <c r="E1496" s="3"/>
      <c r="F1496" s="3"/>
      <c r="G1496" s="3"/>
    </row>
    <row r="1497" spans="1:7">
      <c r="A1497" s="5">
        <v>3000000</v>
      </c>
      <c r="B1497" s="5">
        <v>11694528</v>
      </c>
      <c r="C1497">
        <f>B1497-A1497</f>
        <v>8694528</v>
      </c>
      <c r="D1497" s="5" t="s">
        <v>5233</v>
      </c>
      <c r="E1497" s="4"/>
      <c r="F1497" s="4"/>
      <c r="G1497" s="4"/>
    </row>
    <row r="1498" spans="1:7">
      <c r="A1498" s="2">
        <v>910000</v>
      </c>
      <c r="B1498" s="2">
        <v>9600000</v>
      </c>
      <c r="C1498">
        <f>B1498-A1498</f>
        <v>8690000</v>
      </c>
      <c r="D1498" s="2" t="s">
        <v>752</v>
      </c>
      <c r="E1498" s="3"/>
      <c r="F1498" s="3"/>
      <c r="G1498" s="3"/>
    </row>
    <row r="1499" spans="1:7">
      <c r="A1499" s="2">
        <v>24000000</v>
      </c>
      <c r="B1499" s="2">
        <v>32662299</v>
      </c>
      <c r="C1499">
        <f>B1499-A1499</f>
        <v>8662299</v>
      </c>
      <c r="D1499" s="2" t="s">
        <v>6978</v>
      </c>
      <c r="E1499" s="4"/>
      <c r="F1499" s="4"/>
      <c r="G1499" s="4"/>
    </row>
    <row r="1500" spans="1:7">
      <c r="A1500" s="2">
        <v>3000000</v>
      </c>
      <c r="B1500" s="2">
        <v>11642254</v>
      </c>
      <c r="C1500">
        <f>B1500-A1500</f>
        <v>8642254</v>
      </c>
      <c r="D1500" s="2" t="s">
        <v>15448</v>
      </c>
      <c r="E1500" s="3"/>
      <c r="F1500" s="3"/>
      <c r="G1500" s="3"/>
    </row>
    <row r="1501" spans="1:7">
      <c r="A1501" s="2">
        <v>25000000</v>
      </c>
      <c r="B1501" s="2">
        <v>33631221</v>
      </c>
      <c r="C1501">
        <f>B1501-A1501</f>
        <v>8631221</v>
      </c>
      <c r="D1501" s="2" t="s">
        <v>12609</v>
      </c>
      <c r="E1501" s="4"/>
      <c r="F1501" s="4"/>
      <c r="G1501" s="4"/>
    </row>
    <row r="1502" spans="1:7">
      <c r="A1502" s="5">
        <v>25000000</v>
      </c>
      <c r="B1502" s="5">
        <v>33631221</v>
      </c>
      <c r="C1502">
        <f>B1502-A1502</f>
        <v>8631221</v>
      </c>
      <c r="D1502" s="5" t="s">
        <v>12609</v>
      </c>
      <c r="E1502" s="3"/>
      <c r="F1502" s="3"/>
      <c r="G1502" s="3"/>
    </row>
    <row r="1503" spans="1:7">
      <c r="A1503" s="5">
        <v>48000000</v>
      </c>
      <c r="B1503" s="5">
        <v>56607223</v>
      </c>
      <c r="C1503">
        <f>B1503-A1503</f>
        <v>8607223</v>
      </c>
      <c r="D1503" s="5" t="s">
        <v>10255</v>
      </c>
      <c r="E1503" s="4"/>
      <c r="F1503" s="4"/>
      <c r="G1503" s="4"/>
    </row>
    <row r="1504" spans="1:7">
      <c r="A1504" s="5">
        <v>12500000</v>
      </c>
      <c r="B1504" s="5">
        <v>21078145</v>
      </c>
      <c r="C1504">
        <f>B1504-A1504</f>
        <v>8578145</v>
      </c>
      <c r="D1504" s="5" t="s">
        <v>4462</v>
      </c>
      <c r="E1504" s="3"/>
      <c r="F1504" s="3"/>
      <c r="G1504" s="3"/>
    </row>
    <row r="1505" spans="1:7">
      <c r="A1505" s="2">
        <v>75000000</v>
      </c>
      <c r="B1505" s="2">
        <v>83503161</v>
      </c>
      <c r="C1505">
        <f>B1505-A1505</f>
        <v>8503161</v>
      </c>
      <c r="D1505" s="2" t="s">
        <v>11875</v>
      </c>
      <c r="E1505" s="4"/>
      <c r="F1505" s="4"/>
      <c r="G1505" s="4"/>
    </row>
    <row r="1506" spans="1:7">
      <c r="A1506" s="5">
        <v>30000000</v>
      </c>
      <c r="B1506" s="5">
        <v>38432823</v>
      </c>
      <c r="C1506">
        <f>B1506-A1506</f>
        <v>8432823</v>
      </c>
      <c r="D1506" s="5" t="s">
        <v>6921</v>
      </c>
      <c r="E1506" s="3"/>
      <c r="F1506" s="3"/>
      <c r="G1506" s="3"/>
    </row>
    <row r="1507" spans="1:7">
      <c r="A1507" s="2">
        <v>30000000</v>
      </c>
      <c r="B1507" s="2">
        <v>38413606</v>
      </c>
      <c r="C1507">
        <f>B1507-A1507</f>
        <v>8413606</v>
      </c>
      <c r="D1507" s="2" t="s">
        <v>2801</v>
      </c>
      <c r="E1507" s="4"/>
      <c r="F1507" s="4"/>
      <c r="G1507" s="4"/>
    </row>
    <row r="1508" spans="1:7">
      <c r="A1508" s="2">
        <v>55000000</v>
      </c>
      <c r="B1508" s="2">
        <v>63408614</v>
      </c>
      <c r="C1508">
        <f>B1508-A1508</f>
        <v>8408614</v>
      </c>
      <c r="D1508" s="2" t="s">
        <v>10808</v>
      </c>
      <c r="E1508" s="3"/>
      <c r="F1508" s="3"/>
      <c r="G1508" s="3"/>
    </row>
    <row r="1509" spans="1:7">
      <c r="A1509" s="2">
        <v>18000000</v>
      </c>
      <c r="B1509" s="2">
        <v>26400000</v>
      </c>
      <c r="C1509">
        <f>B1509-A1509</f>
        <v>8400000</v>
      </c>
      <c r="D1509" s="2" t="s">
        <v>13586</v>
      </c>
      <c r="E1509" s="4"/>
      <c r="F1509" s="4"/>
      <c r="G1509" s="4"/>
    </row>
    <row r="1510" spans="1:7">
      <c r="A1510" s="2">
        <v>130000000</v>
      </c>
      <c r="B1510" s="2">
        <v>138396624</v>
      </c>
      <c r="C1510">
        <f>B1510-A1510</f>
        <v>8396624</v>
      </c>
      <c r="D1510" s="2" t="s">
        <v>8739</v>
      </c>
      <c r="E1510" s="3"/>
      <c r="F1510" s="3"/>
      <c r="G1510" s="3"/>
    </row>
    <row r="1511" spans="1:7">
      <c r="A1511" s="2">
        <v>5000000</v>
      </c>
      <c r="B1511" s="2">
        <v>13350177</v>
      </c>
      <c r="C1511">
        <f>B1511-A1511</f>
        <v>8350177</v>
      </c>
      <c r="D1511" s="2" t="s">
        <v>16751</v>
      </c>
      <c r="E1511" s="4"/>
      <c r="F1511" s="4"/>
      <c r="G1511" s="4"/>
    </row>
    <row r="1512" spans="1:7">
      <c r="A1512" s="2">
        <v>50000000</v>
      </c>
      <c r="B1512" s="2">
        <v>58336565</v>
      </c>
      <c r="C1512">
        <f>B1512-A1512</f>
        <v>8336565</v>
      </c>
      <c r="D1512" s="2" t="s">
        <v>8869</v>
      </c>
      <c r="E1512" s="3"/>
      <c r="F1512" s="3"/>
      <c r="G1512" s="3"/>
    </row>
    <row r="1513" spans="1:7">
      <c r="A1513" s="5">
        <v>110000000</v>
      </c>
      <c r="B1513" s="5">
        <v>118311368</v>
      </c>
      <c r="C1513">
        <f>B1513-A1513</f>
        <v>8311368</v>
      </c>
      <c r="D1513" s="5" t="s">
        <v>10089</v>
      </c>
      <c r="E1513" s="4"/>
      <c r="F1513" s="4"/>
      <c r="G1513" s="4"/>
    </row>
    <row r="1514" spans="1:7">
      <c r="A1514" s="2">
        <v>50000000</v>
      </c>
      <c r="B1514" s="2">
        <v>58297830</v>
      </c>
      <c r="C1514">
        <f>B1514-A1514</f>
        <v>8297830</v>
      </c>
      <c r="D1514" s="2" t="s">
        <v>5488</v>
      </c>
      <c r="E1514" s="3"/>
      <c r="F1514" s="3"/>
      <c r="G1514" s="3"/>
    </row>
    <row r="1515" spans="1:7">
      <c r="A1515" s="2">
        <v>10000000</v>
      </c>
      <c r="B1515" s="2">
        <v>18272447</v>
      </c>
      <c r="C1515">
        <f>B1515-A1515</f>
        <v>8272447</v>
      </c>
      <c r="D1515" s="2" t="s">
        <v>13187</v>
      </c>
      <c r="E1515" s="4"/>
      <c r="F1515" s="4"/>
      <c r="G1515" s="4"/>
    </row>
    <row r="1516" spans="1:7">
      <c r="A1516" s="5">
        <v>5000000</v>
      </c>
      <c r="B1516" s="5">
        <v>13269963</v>
      </c>
      <c r="C1516">
        <f>B1516-A1516</f>
        <v>8269963</v>
      </c>
      <c r="D1516" s="5" t="s">
        <v>3033</v>
      </c>
      <c r="E1516" s="3"/>
      <c r="F1516" s="3"/>
      <c r="G1516" s="3"/>
    </row>
    <row r="1517" spans="1:7">
      <c r="A1517" s="5">
        <v>30000000</v>
      </c>
      <c r="B1517" s="5">
        <v>38232624</v>
      </c>
      <c r="C1517">
        <f>B1517-A1517</f>
        <v>8232624</v>
      </c>
      <c r="D1517" s="5" t="s">
        <v>16966</v>
      </c>
      <c r="E1517" s="4"/>
      <c r="F1517" s="4"/>
      <c r="G1517" s="4"/>
    </row>
    <row r="1518" spans="1:7">
      <c r="A1518" s="2">
        <v>6400000</v>
      </c>
      <c r="B1518" s="2">
        <v>14597405</v>
      </c>
      <c r="C1518">
        <f>B1518-A1518</f>
        <v>8197405</v>
      </c>
      <c r="D1518" s="2" t="s">
        <v>6480</v>
      </c>
      <c r="E1518" s="3"/>
      <c r="F1518" s="3"/>
      <c r="G1518" s="3"/>
    </row>
    <row r="1519" spans="1:7">
      <c r="A1519" s="2">
        <v>36000000</v>
      </c>
      <c r="B1519" s="2">
        <v>44175394</v>
      </c>
      <c r="C1519">
        <f>B1519-A1519</f>
        <v>8175394</v>
      </c>
      <c r="D1519" s="2" t="s">
        <v>4868</v>
      </c>
      <c r="E1519" s="4"/>
      <c r="F1519" s="4"/>
      <c r="G1519" s="4"/>
    </row>
    <row r="1520" spans="1:7">
      <c r="A1520" s="5">
        <v>8000000</v>
      </c>
      <c r="B1520" s="5">
        <v>16168741</v>
      </c>
      <c r="C1520">
        <f>B1520-A1520</f>
        <v>8168741</v>
      </c>
      <c r="D1520" s="5" t="s">
        <v>3885</v>
      </c>
      <c r="E1520" s="3"/>
      <c r="F1520" s="3"/>
      <c r="G1520" s="3"/>
    </row>
    <row r="1521" spans="1:7">
      <c r="A1521" s="5">
        <v>8000000</v>
      </c>
      <c r="B1521" s="5">
        <v>16115878</v>
      </c>
      <c r="C1521">
        <f>B1521-A1521</f>
        <v>8115878</v>
      </c>
      <c r="D1521" s="5" t="s">
        <v>9370</v>
      </c>
      <c r="E1521" s="4"/>
      <c r="F1521" s="4"/>
      <c r="G1521" s="4"/>
    </row>
    <row r="1522" spans="1:7">
      <c r="A1522" s="5">
        <v>900000</v>
      </c>
      <c r="B1522" s="5">
        <v>9000000</v>
      </c>
      <c r="C1522">
        <f>B1522-A1522</f>
        <v>8100000</v>
      </c>
      <c r="D1522" s="5" t="s">
        <v>11778</v>
      </c>
      <c r="E1522" s="3"/>
      <c r="F1522" s="3"/>
      <c r="G1522" s="3"/>
    </row>
    <row r="1523" spans="1:7">
      <c r="A1523" s="2">
        <v>9000000</v>
      </c>
      <c r="B1523" s="2">
        <v>17096053</v>
      </c>
      <c r="C1523">
        <f>B1523-A1523</f>
        <v>8096053</v>
      </c>
      <c r="D1523" s="2" t="s">
        <v>2397</v>
      </c>
      <c r="E1523" s="4"/>
      <c r="F1523" s="4"/>
      <c r="G1523" s="4"/>
    </row>
    <row r="1524" spans="1:7">
      <c r="A1524" s="5">
        <v>15000000</v>
      </c>
      <c r="B1524" s="5">
        <v>23089926</v>
      </c>
      <c r="C1524">
        <f>B1524-A1524</f>
        <v>8089926</v>
      </c>
      <c r="D1524" s="5" t="s">
        <v>2332</v>
      </c>
      <c r="E1524" s="3"/>
      <c r="F1524" s="3"/>
      <c r="G1524" s="3"/>
    </row>
    <row r="1525" spans="1:7">
      <c r="A1525" s="5">
        <v>13000000</v>
      </c>
      <c r="B1525" s="5">
        <v>21088568</v>
      </c>
      <c r="C1525">
        <f>B1525-A1525</f>
        <v>8088568</v>
      </c>
      <c r="D1525" s="5" t="s">
        <v>8463</v>
      </c>
      <c r="E1525" s="4"/>
      <c r="F1525" s="4"/>
      <c r="G1525" s="4"/>
    </row>
    <row r="1526" spans="1:7">
      <c r="A1526" s="5">
        <v>75000000</v>
      </c>
      <c r="B1526" s="5">
        <v>83077470</v>
      </c>
      <c r="C1526">
        <f>B1526-A1526</f>
        <v>8077470</v>
      </c>
      <c r="D1526" s="5" t="s">
        <v>5399</v>
      </c>
      <c r="E1526" s="3"/>
      <c r="F1526" s="3"/>
      <c r="G1526" s="3"/>
    </row>
    <row r="1527" spans="1:7">
      <c r="A1527" s="5">
        <v>4500000</v>
      </c>
      <c r="B1527" s="5">
        <v>12574715</v>
      </c>
      <c r="C1527">
        <f>B1527-A1527</f>
        <v>8074715</v>
      </c>
      <c r="D1527" s="5" t="s">
        <v>4558</v>
      </c>
      <c r="E1527" s="4"/>
      <c r="F1527" s="4"/>
      <c r="G1527" s="4"/>
    </row>
    <row r="1528" spans="1:7">
      <c r="A1528" s="5">
        <v>22000000</v>
      </c>
      <c r="B1528" s="5">
        <v>30059386</v>
      </c>
      <c r="C1528">
        <f>B1528-A1528</f>
        <v>8059386</v>
      </c>
      <c r="D1528" s="5" t="s">
        <v>6981</v>
      </c>
      <c r="E1528" s="3"/>
      <c r="F1528" s="3"/>
      <c r="G1528" s="3"/>
    </row>
    <row r="1529" spans="1:7">
      <c r="A1529" s="5">
        <v>7000000</v>
      </c>
      <c r="B1529" s="5">
        <v>15047419</v>
      </c>
      <c r="C1529">
        <f>B1529-A1529</f>
        <v>8047419</v>
      </c>
      <c r="D1529" s="5" t="s">
        <v>2972</v>
      </c>
      <c r="E1529" s="4"/>
      <c r="F1529" s="4"/>
      <c r="G1529" s="4"/>
    </row>
    <row r="1530" spans="1:7">
      <c r="A1530" s="2">
        <v>6500000</v>
      </c>
      <c r="B1530" s="2">
        <v>14545844</v>
      </c>
      <c r="C1530">
        <f>B1530-A1530</f>
        <v>8045844</v>
      </c>
      <c r="D1530" s="2" t="s">
        <v>13634</v>
      </c>
      <c r="E1530" s="3"/>
      <c r="F1530" s="3"/>
      <c r="G1530" s="3"/>
    </row>
    <row r="1531" spans="1:7">
      <c r="A1531" s="5">
        <v>70000000</v>
      </c>
      <c r="B1531" s="5">
        <v>78031620</v>
      </c>
      <c r="C1531">
        <f>B1531-A1531</f>
        <v>8031620</v>
      </c>
      <c r="D1531" s="5" t="s">
        <v>11885</v>
      </c>
      <c r="E1531" s="4"/>
      <c r="F1531" s="4"/>
      <c r="G1531" s="4"/>
    </row>
    <row r="1532" spans="1:7">
      <c r="A1532" s="5">
        <v>1000000</v>
      </c>
      <c r="B1532" s="5">
        <v>9013113</v>
      </c>
      <c r="C1532">
        <f>B1532-A1532</f>
        <v>8013113</v>
      </c>
      <c r="D1532" s="5" t="s">
        <v>4011</v>
      </c>
      <c r="E1532" s="3"/>
      <c r="F1532" s="3"/>
      <c r="G1532" s="3"/>
    </row>
    <row r="1533" spans="1:7">
      <c r="A1533" s="2">
        <v>13000000</v>
      </c>
      <c r="B1533" s="2">
        <v>21000000</v>
      </c>
      <c r="C1533">
        <f>B1533-A1533</f>
        <v>8000000</v>
      </c>
      <c r="D1533" s="2" t="s">
        <v>7772</v>
      </c>
      <c r="E1533" s="4"/>
      <c r="F1533" s="4"/>
      <c r="G1533" s="4"/>
    </row>
    <row r="1534" spans="1:7">
      <c r="A1534" s="2">
        <v>22000000</v>
      </c>
      <c r="B1534" s="2">
        <v>29997095</v>
      </c>
      <c r="C1534">
        <f>B1534-A1534</f>
        <v>7997095</v>
      </c>
      <c r="D1534" s="2" t="s">
        <v>10444</v>
      </c>
      <c r="E1534" s="3"/>
      <c r="F1534" s="3"/>
      <c r="G1534" s="3"/>
    </row>
    <row r="1535" spans="1:7">
      <c r="A1535" s="5">
        <v>1200000</v>
      </c>
      <c r="B1535" s="5">
        <v>9180275</v>
      </c>
      <c r="C1535">
        <f>B1535-A1535</f>
        <v>7980275</v>
      </c>
      <c r="D1535" s="5" t="s">
        <v>2541</v>
      </c>
      <c r="E1535" s="4"/>
      <c r="F1535" s="4"/>
      <c r="G1535" s="4"/>
    </row>
    <row r="1536" spans="1:7">
      <c r="A1536" s="2">
        <v>5000000</v>
      </c>
      <c r="B1536" s="2">
        <v>12947763</v>
      </c>
      <c r="C1536">
        <f>B1536-A1536</f>
        <v>7947763</v>
      </c>
      <c r="D1536" s="2" t="s">
        <v>11735</v>
      </c>
      <c r="E1536" s="3"/>
      <c r="F1536" s="3"/>
      <c r="G1536" s="3"/>
    </row>
    <row r="1537" spans="1:7">
      <c r="A1537" s="5">
        <v>7000000</v>
      </c>
      <c r="B1537" s="5">
        <v>14891000</v>
      </c>
      <c r="C1537">
        <f>B1537-A1537</f>
        <v>7891000</v>
      </c>
      <c r="D1537" s="5" t="s">
        <v>7776</v>
      </c>
      <c r="E1537" s="4"/>
      <c r="F1537" s="4"/>
      <c r="G1537" s="4"/>
    </row>
    <row r="1538" spans="1:7">
      <c r="A1538" s="5">
        <v>50000000</v>
      </c>
      <c r="B1538" s="5">
        <v>57887882</v>
      </c>
      <c r="C1538">
        <f>B1538-A1538</f>
        <v>7887882</v>
      </c>
      <c r="D1538" s="5" t="s">
        <v>11978</v>
      </c>
      <c r="E1538" s="3"/>
      <c r="F1538" s="3"/>
      <c r="G1538" s="3"/>
    </row>
    <row r="1539" spans="1:7">
      <c r="A1539" s="2">
        <v>37000000</v>
      </c>
      <c r="B1539" s="2">
        <v>44867349</v>
      </c>
      <c r="C1539">
        <f>B1539-A1539</f>
        <v>7867349</v>
      </c>
      <c r="D1539" s="2" t="s">
        <v>14162</v>
      </c>
      <c r="E1539" s="4"/>
      <c r="F1539" s="4"/>
      <c r="G1539" s="4"/>
    </row>
    <row r="1540" spans="1:7">
      <c r="A1540" s="2">
        <v>70000000</v>
      </c>
      <c r="B1540" s="2">
        <v>77862546</v>
      </c>
      <c r="C1540">
        <f>B1540-A1540</f>
        <v>7862546</v>
      </c>
      <c r="D1540" s="2" t="s">
        <v>2172</v>
      </c>
      <c r="E1540" s="3"/>
      <c r="F1540" s="3"/>
      <c r="G1540" s="3"/>
    </row>
    <row r="1541" spans="1:7">
      <c r="A1541" s="5">
        <v>40000000</v>
      </c>
      <c r="B1541" s="5">
        <v>47781388</v>
      </c>
      <c r="C1541">
        <f>B1541-A1541</f>
        <v>7781388</v>
      </c>
      <c r="D1541" s="5" t="s">
        <v>8921</v>
      </c>
      <c r="E1541" s="4"/>
      <c r="F1541" s="4"/>
      <c r="G1541" s="4"/>
    </row>
    <row r="1542" spans="1:7">
      <c r="A1542" s="2">
        <v>15500000</v>
      </c>
      <c r="B1542" s="2">
        <v>23213577</v>
      </c>
      <c r="C1542">
        <f>B1542-A1542</f>
        <v>7713577</v>
      </c>
      <c r="D1542" s="2" t="s">
        <v>5018</v>
      </c>
      <c r="E1542" s="3"/>
      <c r="F1542" s="3"/>
      <c r="G1542" s="3"/>
    </row>
    <row r="1543" spans="1:7">
      <c r="A1543" s="5">
        <v>95000000</v>
      </c>
      <c r="B1543" s="5">
        <v>102678089</v>
      </c>
      <c r="C1543">
        <f>B1543-A1543</f>
        <v>7678089</v>
      </c>
      <c r="D1543" s="5" t="s">
        <v>10775</v>
      </c>
      <c r="E1543" s="4"/>
      <c r="F1543" s="4"/>
      <c r="G1543" s="4"/>
    </row>
    <row r="1544" spans="1:7">
      <c r="A1544" s="2">
        <v>10000000</v>
      </c>
      <c r="B1544" s="2">
        <v>17655201</v>
      </c>
      <c r="C1544">
        <f>B1544-A1544</f>
        <v>7655201</v>
      </c>
      <c r="D1544" s="2" t="s">
        <v>8472</v>
      </c>
      <c r="E1544" s="3"/>
      <c r="F1544" s="3"/>
      <c r="G1544" s="3"/>
    </row>
    <row r="1545" spans="1:7">
      <c r="A1545" s="2">
        <v>30000000</v>
      </c>
      <c r="B1545" s="2">
        <v>37617947</v>
      </c>
      <c r="C1545">
        <f>B1545-A1545</f>
        <v>7617947</v>
      </c>
      <c r="D1545" s="2" t="s">
        <v>7462</v>
      </c>
      <c r="E1545" s="4"/>
      <c r="F1545" s="4"/>
      <c r="G1545" s="4"/>
    </row>
    <row r="1546" spans="1:7">
      <c r="A1546" s="2">
        <v>18000000</v>
      </c>
      <c r="B1546" s="2">
        <v>25592632</v>
      </c>
      <c r="C1546">
        <f>B1546-A1546</f>
        <v>7592632</v>
      </c>
      <c r="D1546" s="2" t="s">
        <v>5077</v>
      </c>
      <c r="E1546" s="3"/>
      <c r="F1546" s="3"/>
      <c r="G1546" s="3"/>
    </row>
    <row r="1547" spans="1:7">
      <c r="A1547" s="5">
        <v>45000000</v>
      </c>
      <c r="B1547" s="5">
        <v>52580895</v>
      </c>
      <c r="C1547">
        <f>B1547-A1547</f>
        <v>7580895</v>
      </c>
      <c r="D1547" s="5" t="s">
        <v>14145</v>
      </c>
      <c r="E1547" s="4"/>
      <c r="F1547" s="4"/>
      <c r="G1547" s="4"/>
    </row>
    <row r="1548" spans="1:7">
      <c r="A1548" s="5">
        <v>32000000</v>
      </c>
      <c r="B1548" s="5">
        <v>39568996</v>
      </c>
      <c r="C1548">
        <f>B1548-A1548</f>
        <v>7568996</v>
      </c>
      <c r="D1548" s="5" t="s">
        <v>8979</v>
      </c>
      <c r="E1548" s="3"/>
      <c r="F1548" s="3"/>
      <c r="G1548" s="3"/>
    </row>
    <row r="1549" spans="1:7">
      <c r="A1549" s="5">
        <v>21000000</v>
      </c>
      <c r="B1549" s="5">
        <v>28563179</v>
      </c>
      <c r="C1549">
        <f>B1549-A1549</f>
        <v>7563179</v>
      </c>
      <c r="D1549" s="5" t="s">
        <v>6950</v>
      </c>
      <c r="E1549" s="4"/>
      <c r="F1549" s="4"/>
      <c r="G1549" s="4"/>
    </row>
    <row r="1550" spans="1:7">
      <c r="A1550" s="2">
        <v>25000000</v>
      </c>
      <c r="B1550" s="2">
        <v>32553210</v>
      </c>
      <c r="C1550">
        <f>B1550-A1550</f>
        <v>7553210</v>
      </c>
      <c r="D1550" s="2" t="s">
        <v>10971</v>
      </c>
      <c r="E1550" s="3"/>
      <c r="F1550" s="3"/>
      <c r="G1550" s="3"/>
    </row>
    <row r="1551" spans="1:7">
      <c r="A1551" s="5">
        <v>10000000</v>
      </c>
      <c r="B1551" s="5">
        <v>17544812</v>
      </c>
      <c r="C1551">
        <f>B1551-A1551</f>
        <v>7544812</v>
      </c>
      <c r="D1551" s="5" t="s">
        <v>14952</v>
      </c>
      <c r="E1551" s="4"/>
      <c r="F1551" s="4"/>
      <c r="G1551" s="4"/>
    </row>
    <row r="1552" spans="1:7">
      <c r="A1552" s="5">
        <v>100000000</v>
      </c>
      <c r="B1552" s="5">
        <v>107515297</v>
      </c>
      <c r="C1552">
        <f>B1552-A1552</f>
        <v>7515297</v>
      </c>
      <c r="D1552" s="5" t="s">
        <v>8027</v>
      </c>
      <c r="E1552" s="3"/>
      <c r="F1552" s="3"/>
      <c r="G1552" s="3"/>
    </row>
    <row r="1553" spans="1:7">
      <c r="A1553" s="5">
        <v>14000000</v>
      </c>
      <c r="B1553" s="5">
        <v>21468807</v>
      </c>
      <c r="C1553">
        <f>B1553-A1553</f>
        <v>7468807</v>
      </c>
      <c r="D1553" s="5" t="s">
        <v>16616</v>
      </c>
      <c r="E1553" s="4"/>
      <c r="F1553" s="4"/>
      <c r="G1553" s="4"/>
    </row>
    <row r="1554" spans="1:7">
      <c r="A1554" s="2">
        <v>24000000</v>
      </c>
      <c r="B1554" s="2">
        <v>31452765</v>
      </c>
      <c r="C1554">
        <f>B1554-A1554</f>
        <v>7452765</v>
      </c>
      <c r="D1554" s="2" t="s">
        <v>9043</v>
      </c>
      <c r="E1554" s="3"/>
      <c r="F1554" s="3"/>
      <c r="G1554" s="3"/>
    </row>
    <row r="1555" spans="1:7">
      <c r="A1555" s="2">
        <v>25000000</v>
      </c>
      <c r="B1555" s="2">
        <v>32416109</v>
      </c>
      <c r="C1555">
        <f>B1555-A1555</f>
        <v>7416109</v>
      </c>
      <c r="D1555" s="2" t="s">
        <v>11530</v>
      </c>
      <c r="E1555" s="4"/>
      <c r="F1555" s="4"/>
      <c r="G1555" s="4"/>
    </row>
    <row r="1556" spans="1:7">
      <c r="A1556" s="2">
        <v>17000000</v>
      </c>
      <c r="B1556" s="2">
        <v>24397469</v>
      </c>
      <c r="C1556">
        <f>B1556-A1556</f>
        <v>7397469</v>
      </c>
      <c r="D1556" s="2" t="s">
        <v>13935</v>
      </c>
      <c r="E1556" s="3"/>
      <c r="F1556" s="3"/>
      <c r="G1556" s="3"/>
    </row>
    <row r="1557" spans="1:7">
      <c r="A1557" s="5">
        <v>11000000</v>
      </c>
      <c r="B1557" s="5">
        <v>18381787</v>
      </c>
      <c r="C1557">
        <f>B1557-A1557</f>
        <v>7381787</v>
      </c>
      <c r="D1557" s="5" t="s">
        <v>7719</v>
      </c>
      <c r="E1557" s="4"/>
      <c r="F1557" s="4"/>
      <c r="G1557" s="4"/>
    </row>
    <row r="1558" spans="1:7">
      <c r="A1558" s="5">
        <v>25000000</v>
      </c>
      <c r="B1558" s="5">
        <v>32368960</v>
      </c>
      <c r="C1558">
        <f>B1558-A1558</f>
        <v>7368960</v>
      </c>
      <c r="D1558" s="5" t="s">
        <v>15090</v>
      </c>
      <c r="E1558" s="3"/>
      <c r="F1558" s="3"/>
      <c r="G1558" s="3"/>
    </row>
    <row r="1559" spans="1:7">
      <c r="A1559" s="2">
        <v>20000000</v>
      </c>
      <c r="B1559" s="2">
        <v>27277055</v>
      </c>
      <c r="C1559">
        <f>B1559-A1559</f>
        <v>7277055</v>
      </c>
      <c r="D1559" s="2" t="s">
        <v>2843</v>
      </c>
      <c r="E1559" s="4"/>
      <c r="F1559" s="4"/>
      <c r="G1559" s="4"/>
    </row>
    <row r="1560" spans="1:7">
      <c r="A1560" s="2">
        <v>63000000</v>
      </c>
      <c r="B1560" s="2">
        <v>70236496</v>
      </c>
      <c r="C1560">
        <f>B1560-A1560</f>
        <v>7236496</v>
      </c>
      <c r="D1560" s="2" t="s">
        <v>12445</v>
      </c>
      <c r="E1560" s="3"/>
      <c r="F1560" s="3"/>
      <c r="G1560" s="3"/>
    </row>
    <row r="1561" spans="1:7">
      <c r="A1561" s="2">
        <v>9000000</v>
      </c>
      <c r="B1561" s="2">
        <v>16235293</v>
      </c>
      <c r="C1561">
        <f>B1561-A1561</f>
        <v>7235293</v>
      </c>
      <c r="D1561" s="2" t="s">
        <v>16349</v>
      </c>
      <c r="E1561" s="4"/>
      <c r="F1561" s="4"/>
      <c r="G1561" s="4"/>
    </row>
    <row r="1562" spans="1:7">
      <c r="A1562" s="5">
        <v>6000000</v>
      </c>
      <c r="B1562" s="5">
        <v>13235267</v>
      </c>
      <c r="C1562">
        <f>B1562-A1562</f>
        <v>7235267</v>
      </c>
      <c r="D1562" s="5" t="s">
        <v>16941</v>
      </c>
      <c r="E1562" s="3"/>
      <c r="F1562" s="3"/>
      <c r="G1562" s="3"/>
    </row>
    <row r="1563" spans="1:7">
      <c r="A1563" s="2">
        <v>26000000</v>
      </c>
      <c r="B1563" s="2">
        <v>33200000</v>
      </c>
      <c r="C1563">
        <f>B1563-A1563</f>
        <v>7200000</v>
      </c>
      <c r="D1563" s="2" t="s">
        <v>4940</v>
      </c>
      <c r="E1563" s="4"/>
      <c r="F1563" s="4"/>
      <c r="G1563" s="4"/>
    </row>
    <row r="1564" spans="1:7">
      <c r="A1564" s="2">
        <v>5000000</v>
      </c>
      <c r="B1564" s="2">
        <v>12200000</v>
      </c>
      <c r="C1564">
        <f>B1564-A1564</f>
        <v>7200000</v>
      </c>
      <c r="D1564" s="2" t="s">
        <v>11180</v>
      </c>
      <c r="E1564" s="3"/>
      <c r="F1564" s="3"/>
      <c r="G1564" s="3"/>
    </row>
    <row r="1565" spans="1:7">
      <c r="A1565" s="5">
        <v>15000000</v>
      </c>
      <c r="B1565" s="5">
        <v>22189039</v>
      </c>
      <c r="C1565">
        <f>B1565-A1565</f>
        <v>7189039</v>
      </c>
      <c r="D1565" s="5" t="s">
        <v>14608</v>
      </c>
      <c r="E1565" s="4"/>
      <c r="F1565" s="4"/>
      <c r="G1565" s="4"/>
    </row>
    <row r="1566" spans="1:7">
      <c r="A1566" s="2">
        <v>35000000</v>
      </c>
      <c r="B1566" s="2">
        <v>42168445</v>
      </c>
      <c r="C1566">
        <f>B1566-A1566</f>
        <v>7168445</v>
      </c>
      <c r="D1566" s="2" t="s">
        <v>15085</v>
      </c>
      <c r="E1566" s="3"/>
      <c r="F1566" s="3"/>
      <c r="G1566" s="3"/>
    </row>
    <row r="1567" spans="1:7">
      <c r="A1567" s="5">
        <v>700000</v>
      </c>
      <c r="B1567" s="5">
        <v>7830611</v>
      </c>
      <c r="C1567">
        <f>B1567-A1567</f>
        <v>7130611</v>
      </c>
      <c r="D1567" s="5" t="s">
        <v>596</v>
      </c>
      <c r="E1567" s="4"/>
      <c r="F1567" s="4"/>
      <c r="G1567" s="4"/>
    </row>
    <row r="1568" spans="1:7">
      <c r="A1568" s="2">
        <v>19000000</v>
      </c>
      <c r="B1568" s="2">
        <v>26096584</v>
      </c>
      <c r="C1568">
        <f>B1568-A1568</f>
        <v>7096584</v>
      </c>
      <c r="D1568" s="2" t="s">
        <v>16849</v>
      </c>
      <c r="E1568" s="3"/>
      <c r="F1568" s="3"/>
      <c r="G1568" s="3"/>
    </row>
    <row r="1569" spans="1:7">
      <c r="A1569" s="5">
        <v>25000000</v>
      </c>
      <c r="B1569" s="5">
        <v>32055248</v>
      </c>
      <c r="C1569">
        <f>B1569-A1569</f>
        <v>7055248</v>
      </c>
      <c r="D1569" s="5" t="s">
        <v>12534</v>
      </c>
      <c r="E1569" s="4"/>
      <c r="F1569" s="4"/>
      <c r="G1569" s="4"/>
    </row>
    <row r="1570" spans="1:7">
      <c r="A1570" s="2">
        <v>30000000</v>
      </c>
      <c r="B1570" s="2">
        <v>37036404</v>
      </c>
      <c r="C1570">
        <f>B1570-A1570</f>
        <v>7036404</v>
      </c>
      <c r="D1570" s="2" t="s">
        <v>10391</v>
      </c>
      <c r="E1570" s="3"/>
      <c r="F1570" s="3"/>
      <c r="G1570" s="3"/>
    </row>
    <row r="1571" spans="1:7">
      <c r="A1571" s="5">
        <v>40000000</v>
      </c>
      <c r="B1571" s="5">
        <v>47034272</v>
      </c>
      <c r="C1571">
        <f>B1571-A1571</f>
        <v>7034272</v>
      </c>
      <c r="D1571" s="5" t="s">
        <v>6832</v>
      </c>
      <c r="E1571" s="4"/>
      <c r="F1571" s="4"/>
      <c r="G1571" s="4"/>
    </row>
    <row r="1572" spans="1:7">
      <c r="A1572" s="5">
        <v>3000000</v>
      </c>
      <c r="B1572" s="5">
        <v>10017041</v>
      </c>
      <c r="C1572">
        <f>B1572-A1572</f>
        <v>7017041</v>
      </c>
      <c r="D1572" s="5" t="s">
        <v>13259</v>
      </c>
      <c r="E1572" s="3"/>
      <c r="F1572" s="3"/>
      <c r="G1572" s="3"/>
    </row>
    <row r="1573" spans="1:7">
      <c r="A1573" s="2">
        <v>133000000</v>
      </c>
      <c r="B1573" s="2">
        <v>140015224</v>
      </c>
      <c r="C1573">
        <f>B1573-A1573</f>
        <v>7015224</v>
      </c>
      <c r="D1573" s="2" t="s">
        <v>12790</v>
      </c>
      <c r="E1573" s="4"/>
      <c r="F1573" s="4"/>
      <c r="G1573" s="4"/>
    </row>
    <row r="1574" spans="1:7">
      <c r="A1574" s="5">
        <v>25000000</v>
      </c>
      <c r="B1574" s="5">
        <v>32003620</v>
      </c>
      <c r="C1574">
        <f>B1574-A1574</f>
        <v>7003620</v>
      </c>
      <c r="D1574" s="5" t="s">
        <v>9569</v>
      </c>
      <c r="E1574" s="3"/>
      <c r="F1574" s="3"/>
      <c r="G1574" s="3"/>
    </row>
    <row r="1575" spans="1:7">
      <c r="A1575" s="5">
        <v>7000000</v>
      </c>
      <c r="B1575" s="5">
        <v>14003141</v>
      </c>
      <c r="C1575">
        <f>B1575-A1575</f>
        <v>7003141</v>
      </c>
      <c r="D1575" s="5" t="s">
        <v>12258</v>
      </c>
      <c r="E1575" s="4"/>
      <c r="F1575" s="4"/>
      <c r="G1575" s="4"/>
    </row>
    <row r="1576" spans="1:7">
      <c r="A1576" s="5">
        <v>2000000</v>
      </c>
      <c r="B1576" s="5">
        <v>9003011</v>
      </c>
      <c r="C1576">
        <f>B1576-A1576</f>
        <v>7003011</v>
      </c>
      <c r="D1576" s="5" t="s">
        <v>3091</v>
      </c>
      <c r="E1576" s="3"/>
      <c r="F1576" s="3"/>
      <c r="G1576" s="3"/>
    </row>
    <row r="1577" spans="1:7">
      <c r="A1577" s="5">
        <v>27000000</v>
      </c>
      <c r="B1577" s="5">
        <v>33987757</v>
      </c>
      <c r="C1577">
        <f>B1577-A1577</f>
        <v>6987757</v>
      </c>
      <c r="D1577" s="5" t="s">
        <v>4275</v>
      </c>
      <c r="E1577" s="4"/>
      <c r="F1577" s="4"/>
      <c r="G1577" s="4"/>
    </row>
    <row r="1578" spans="1:7">
      <c r="A1578" s="2">
        <v>175000</v>
      </c>
      <c r="B1578" s="2">
        <v>7137502</v>
      </c>
      <c r="C1578">
        <f>B1578-A1578</f>
        <v>6962502</v>
      </c>
      <c r="D1578" s="2" t="s">
        <v>10055</v>
      </c>
      <c r="E1578" s="3"/>
      <c r="F1578" s="3"/>
      <c r="G1578" s="3"/>
    </row>
    <row r="1579" spans="1:7">
      <c r="A1579" s="5">
        <v>35000000</v>
      </c>
      <c r="B1579" s="5">
        <v>41954997</v>
      </c>
      <c r="C1579">
        <f>B1579-A1579</f>
        <v>6954997</v>
      </c>
      <c r="D1579" s="5" t="s">
        <v>1802</v>
      </c>
      <c r="E1579" s="4"/>
      <c r="F1579" s="4"/>
      <c r="G1579" s="4"/>
    </row>
    <row r="1580" spans="1:7">
      <c r="A1580" s="2">
        <v>8000000</v>
      </c>
      <c r="B1580" s="2">
        <v>14879556</v>
      </c>
      <c r="C1580">
        <f>B1580-A1580</f>
        <v>6879556</v>
      </c>
      <c r="D1580" s="2" t="s">
        <v>4544</v>
      </c>
      <c r="E1580" s="3"/>
      <c r="F1580" s="3"/>
      <c r="G1580" s="3"/>
    </row>
    <row r="1581" spans="1:7">
      <c r="A1581" s="5">
        <v>7000000</v>
      </c>
      <c r="B1581" s="5">
        <v>13876974</v>
      </c>
      <c r="C1581">
        <f>B1581-A1581</f>
        <v>6876974</v>
      </c>
      <c r="D1581" s="5" t="s">
        <v>4002</v>
      </c>
      <c r="E1581" s="4"/>
      <c r="F1581" s="4"/>
      <c r="G1581" s="4"/>
    </row>
    <row r="1582" spans="1:7">
      <c r="A1582" s="5">
        <v>6500000</v>
      </c>
      <c r="B1582" s="5">
        <v>13367101</v>
      </c>
      <c r="C1582">
        <f>B1582-A1582</f>
        <v>6867101</v>
      </c>
      <c r="D1582" s="5" t="s">
        <v>13210</v>
      </c>
      <c r="E1582" s="3"/>
      <c r="F1582" s="3"/>
      <c r="G1582" s="3"/>
    </row>
    <row r="1583" spans="1:7">
      <c r="A1583" s="5">
        <v>3500000</v>
      </c>
      <c r="B1583" s="5">
        <v>10305534</v>
      </c>
      <c r="C1583">
        <f>B1583-A1583</f>
        <v>6805534</v>
      </c>
      <c r="D1583" s="5" t="s">
        <v>16705</v>
      </c>
      <c r="E1583" s="4"/>
      <c r="F1583" s="4"/>
      <c r="G1583" s="4"/>
    </row>
    <row r="1584" spans="1:7">
      <c r="A1584" s="2">
        <v>10000000</v>
      </c>
      <c r="B1584" s="2">
        <v>16800000</v>
      </c>
      <c r="C1584">
        <f>B1584-A1584</f>
        <v>6800000</v>
      </c>
      <c r="D1584" s="2" t="s">
        <v>3435</v>
      </c>
      <c r="E1584" s="3"/>
      <c r="F1584" s="3"/>
      <c r="G1584" s="3"/>
    </row>
    <row r="1585" spans="1:7">
      <c r="A1585" s="5">
        <v>6000000</v>
      </c>
      <c r="B1585" s="5">
        <v>12793213</v>
      </c>
      <c r="C1585">
        <f>B1585-A1585</f>
        <v>6793213</v>
      </c>
      <c r="D1585" s="5" t="s">
        <v>11722</v>
      </c>
      <c r="E1585" s="4"/>
      <c r="F1585" s="4"/>
      <c r="G1585" s="4"/>
    </row>
    <row r="1586" spans="1:7">
      <c r="A1586" s="5">
        <v>19000000</v>
      </c>
      <c r="B1586" s="5">
        <v>25753840</v>
      </c>
      <c r="C1586">
        <f>B1586-A1586</f>
        <v>6753840</v>
      </c>
      <c r="D1586" s="5" t="s">
        <v>4374</v>
      </c>
      <c r="E1586" s="3"/>
      <c r="F1586" s="3"/>
      <c r="G1586" s="3"/>
    </row>
    <row r="1587" spans="1:7">
      <c r="A1587" s="2">
        <v>60000000</v>
      </c>
      <c r="B1587" s="2">
        <v>66734992</v>
      </c>
      <c r="C1587">
        <f>B1587-A1587</f>
        <v>6734992</v>
      </c>
      <c r="D1587" s="2" t="s">
        <v>16373</v>
      </c>
      <c r="E1587" s="4"/>
      <c r="F1587" s="4"/>
      <c r="G1587" s="4"/>
    </row>
    <row r="1588" spans="1:7">
      <c r="A1588" s="5">
        <v>50000000</v>
      </c>
      <c r="B1588" s="5">
        <v>56724080</v>
      </c>
      <c r="C1588">
        <f>B1588-A1588</f>
        <v>6724080</v>
      </c>
      <c r="D1588" s="5" t="s">
        <v>8170</v>
      </c>
      <c r="E1588" s="3"/>
      <c r="F1588" s="3"/>
      <c r="G1588" s="3"/>
    </row>
    <row r="1589" spans="1:7">
      <c r="A1589" s="2">
        <v>8500000</v>
      </c>
      <c r="B1589" s="2">
        <v>15171475</v>
      </c>
      <c r="C1589">
        <f>B1589-A1589</f>
        <v>6671475</v>
      </c>
      <c r="D1589" s="2" t="s">
        <v>13907</v>
      </c>
      <c r="E1589" s="4"/>
      <c r="F1589" s="4"/>
      <c r="G1589" s="4"/>
    </row>
    <row r="1590" spans="1:7">
      <c r="A1590" s="2">
        <v>500000</v>
      </c>
      <c r="B1590" s="2">
        <v>7098492</v>
      </c>
      <c r="C1590">
        <f>B1590-A1590</f>
        <v>6598492</v>
      </c>
      <c r="D1590" s="2" t="s">
        <v>457</v>
      </c>
      <c r="E1590" s="3"/>
      <c r="F1590" s="3"/>
      <c r="G1590" s="3"/>
    </row>
    <row r="1591" spans="1:7">
      <c r="A1591" s="5">
        <v>12000000</v>
      </c>
      <c r="B1591" s="5">
        <v>18595716</v>
      </c>
      <c r="C1591">
        <f>B1591-A1591</f>
        <v>6595716</v>
      </c>
      <c r="D1591" s="5" t="s">
        <v>15175</v>
      </c>
      <c r="E1591" s="4"/>
      <c r="F1591" s="4"/>
      <c r="G1591" s="4"/>
    </row>
    <row r="1592" spans="1:7">
      <c r="A1592" s="5">
        <v>160000</v>
      </c>
      <c r="B1592" s="5">
        <v>6706368</v>
      </c>
      <c r="C1592">
        <f>B1592-A1592</f>
        <v>6546368</v>
      </c>
      <c r="D1592" s="5" t="s">
        <v>3558</v>
      </c>
      <c r="E1592" s="3"/>
      <c r="F1592" s="3"/>
      <c r="G1592" s="3"/>
    </row>
    <row r="1593" spans="1:7">
      <c r="A1593" s="5">
        <v>33000000</v>
      </c>
      <c r="B1593" s="5">
        <v>39532308</v>
      </c>
      <c r="C1593">
        <f>B1593-A1593</f>
        <v>6532308</v>
      </c>
      <c r="D1593" s="5" t="s">
        <v>8212</v>
      </c>
      <c r="E1593" s="4"/>
      <c r="F1593" s="4"/>
      <c r="G1593" s="4"/>
    </row>
    <row r="1594" spans="1:7">
      <c r="A1594" s="2">
        <v>25000000</v>
      </c>
      <c r="B1594" s="2">
        <v>31526393</v>
      </c>
      <c r="C1594">
        <f>B1594-A1594</f>
        <v>6526393</v>
      </c>
      <c r="D1594" s="2" t="s">
        <v>16194</v>
      </c>
      <c r="E1594" s="3"/>
      <c r="F1594" s="3"/>
      <c r="G1594" s="3"/>
    </row>
    <row r="1595" spans="1:7">
      <c r="A1595" s="5">
        <v>4000000</v>
      </c>
      <c r="B1595" s="5">
        <v>10515579</v>
      </c>
      <c r="C1595">
        <f>B1595-A1595</f>
        <v>6515579</v>
      </c>
      <c r="D1595" s="5" t="s">
        <v>8592</v>
      </c>
      <c r="E1595" s="4"/>
      <c r="F1595" s="4"/>
      <c r="G1595" s="4"/>
    </row>
    <row r="1596" spans="1:7">
      <c r="A1596" s="2">
        <v>20000000</v>
      </c>
      <c r="B1596" s="2">
        <v>26415649</v>
      </c>
      <c r="C1596">
        <f>B1596-A1596</f>
        <v>6415649</v>
      </c>
      <c r="D1596" s="2" t="s">
        <v>7605</v>
      </c>
      <c r="E1596" s="3"/>
      <c r="F1596" s="3"/>
      <c r="G1596" s="3"/>
    </row>
    <row r="1597" spans="1:7">
      <c r="A1597" s="5">
        <v>15000000</v>
      </c>
      <c r="B1597" s="5">
        <v>21383298</v>
      </c>
      <c r="C1597">
        <f>B1597-A1597</f>
        <v>6383298</v>
      </c>
      <c r="D1597" s="5" t="s">
        <v>4436</v>
      </c>
      <c r="E1597" s="4"/>
      <c r="F1597" s="4"/>
      <c r="G1597" s="4"/>
    </row>
    <row r="1598" spans="1:7">
      <c r="A1598" s="5">
        <v>2700000</v>
      </c>
      <c r="B1598" s="5">
        <v>9054736</v>
      </c>
      <c r="C1598">
        <f>B1598-A1598</f>
        <v>6354736</v>
      </c>
      <c r="D1598" s="5" t="s">
        <v>5951</v>
      </c>
      <c r="E1598" s="3"/>
      <c r="F1598" s="3"/>
      <c r="G1598" s="3"/>
    </row>
    <row r="1599" spans="1:7">
      <c r="A1599" s="5">
        <v>40000000</v>
      </c>
      <c r="B1599" s="5">
        <v>46280507</v>
      </c>
      <c r="C1599">
        <f>B1599-A1599</f>
        <v>6280507</v>
      </c>
      <c r="D1599" s="5" t="s">
        <v>9558</v>
      </c>
      <c r="E1599" s="4"/>
      <c r="F1599" s="4"/>
      <c r="G1599" s="4"/>
    </row>
    <row r="1600" spans="1:7">
      <c r="A1600" s="2">
        <v>14000000</v>
      </c>
      <c r="B1600" s="2">
        <v>20246959</v>
      </c>
      <c r="C1600">
        <f>B1600-A1600</f>
        <v>6246959</v>
      </c>
      <c r="D1600" s="2" t="s">
        <v>15932</v>
      </c>
      <c r="E1600" s="3"/>
      <c r="F1600" s="3"/>
      <c r="G1600" s="3"/>
    </row>
    <row r="1601" spans="1:7">
      <c r="A1601" s="2">
        <v>3500000</v>
      </c>
      <c r="B1601" s="2">
        <v>9701559</v>
      </c>
      <c r="C1601">
        <f>B1601-A1601</f>
        <v>6201559</v>
      </c>
      <c r="D1601" s="2" t="s">
        <v>4006</v>
      </c>
      <c r="E1601" s="4"/>
      <c r="F1601" s="4"/>
      <c r="G1601" s="4"/>
    </row>
    <row r="1602" spans="1:7">
      <c r="A1602" s="2">
        <v>10000000</v>
      </c>
      <c r="B1602" s="2">
        <v>16153600</v>
      </c>
      <c r="C1602">
        <f>B1602-A1602</f>
        <v>6153600</v>
      </c>
      <c r="D1602" s="2" t="s">
        <v>9865</v>
      </c>
      <c r="E1602" s="3"/>
      <c r="F1602" s="3"/>
      <c r="G1602" s="3"/>
    </row>
    <row r="1603" spans="1:7">
      <c r="A1603" s="2">
        <v>4000000</v>
      </c>
      <c r="B1603" s="2">
        <v>10097096</v>
      </c>
      <c r="C1603">
        <f>B1603-A1603</f>
        <v>6097096</v>
      </c>
      <c r="D1603" s="2" t="s">
        <v>16266</v>
      </c>
      <c r="E1603" s="4"/>
      <c r="F1603" s="4"/>
      <c r="G1603" s="4"/>
    </row>
    <row r="1604" spans="1:7">
      <c r="A1604" s="5">
        <v>10000000</v>
      </c>
      <c r="B1604" s="5">
        <v>16033556</v>
      </c>
      <c r="C1604">
        <f>B1604-A1604</f>
        <v>6033556</v>
      </c>
      <c r="D1604" s="5" t="s">
        <v>11675</v>
      </c>
      <c r="E1604" s="3"/>
      <c r="F1604" s="3"/>
      <c r="G1604" s="3"/>
    </row>
    <row r="1605" spans="1:7">
      <c r="A1605" s="5">
        <v>1000000</v>
      </c>
      <c r="B1605" s="5">
        <v>7022940</v>
      </c>
      <c r="C1605">
        <f>B1605-A1605</f>
        <v>6022940</v>
      </c>
      <c r="D1605" s="5" t="s">
        <v>8629</v>
      </c>
      <c r="E1605" s="4"/>
      <c r="F1605" s="4"/>
      <c r="G1605" s="4"/>
    </row>
    <row r="1606" spans="1:7">
      <c r="A1606" s="2">
        <v>36000000</v>
      </c>
      <c r="B1606" s="2">
        <v>42019483</v>
      </c>
      <c r="C1606">
        <f>B1606-A1606</f>
        <v>6019483</v>
      </c>
      <c r="D1606" s="2" t="s">
        <v>10342</v>
      </c>
      <c r="E1606" s="3"/>
      <c r="F1606" s="3"/>
      <c r="G1606" s="3"/>
    </row>
    <row r="1607" spans="1:7">
      <c r="A1607" s="2">
        <v>40000000</v>
      </c>
      <c r="B1607" s="2">
        <v>46012734</v>
      </c>
      <c r="C1607">
        <f>B1607-A1607</f>
        <v>6012734</v>
      </c>
      <c r="D1607" s="2" t="s">
        <v>13445</v>
      </c>
      <c r="E1607" s="4"/>
      <c r="F1607" s="4"/>
      <c r="G1607" s="4"/>
    </row>
    <row r="1608" spans="1:7">
      <c r="A1608" s="5">
        <v>20000000</v>
      </c>
      <c r="B1608" s="5">
        <v>26003149</v>
      </c>
      <c r="C1608">
        <f>B1608-A1608</f>
        <v>6003149</v>
      </c>
      <c r="D1608" s="5" t="s">
        <v>6348</v>
      </c>
      <c r="E1608" s="3"/>
      <c r="F1608" s="3"/>
      <c r="G1608" s="3"/>
    </row>
    <row r="1609" spans="1:7">
      <c r="A1609" s="5">
        <v>15000000</v>
      </c>
      <c r="B1609" s="5">
        <v>20998709</v>
      </c>
      <c r="C1609">
        <f>B1609-A1609</f>
        <v>5998709</v>
      </c>
      <c r="D1609" s="5" t="s">
        <v>11625</v>
      </c>
      <c r="E1609" s="4"/>
      <c r="F1609" s="4"/>
      <c r="G1609" s="4"/>
    </row>
    <row r="1610" spans="1:7">
      <c r="A1610" s="5">
        <v>18000000</v>
      </c>
      <c r="B1610" s="5">
        <v>23993605</v>
      </c>
      <c r="C1610">
        <f>B1610-A1610</f>
        <v>5993605</v>
      </c>
      <c r="D1610" s="5" t="s">
        <v>13581</v>
      </c>
      <c r="E1610" s="3"/>
      <c r="F1610" s="3"/>
      <c r="G1610" s="3"/>
    </row>
    <row r="1611" spans="1:7">
      <c r="A1611" s="2">
        <v>17500000</v>
      </c>
      <c r="B1611" s="2">
        <v>23472900</v>
      </c>
      <c r="C1611">
        <f>B1611-A1611</f>
        <v>5972900</v>
      </c>
      <c r="D1611" s="2" t="s">
        <v>902</v>
      </c>
      <c r="E1611" s="4"/>
      <c r="F1611" s="4"/>
      <c r="G1611" s="4"/>
    </row>
    <row r="1612" spans="1:7">
      <c r="A1612" s="5">
        <v>3500000</v>
      </c>
      <c r="B1612" s="5">
        <v>9449219</v>
      </c>
      <c r="C1612">
        <f>B1612-A1612</f>
        <v>5949219</v>
      </c>
      <c r="D1612" s="5" t="s">
        <v>12293</v>
      </c>
      <c r="E1612" s="3"/>
      <c r="F1612" s="3"/>
      <c r="G1612" s="3"/>
    </row>
    <row r="1613" spans="1:7">
      <c r="A1613" s="2">
        <v>30000000</v>
      </c>
      <c r="B1613" s="2">
        <v>35927406</v>
      </c>
      <c r="C1613">
        <f>B1613-A1613</f>
        <v>5927406</v>
      </c>
      <c r="D1613" s="2" t="s">
        <v>16765</v>
      </c>
      <c r="E1613" s="4"/>
      <c r="F1613" s="4"/>
      <c r="G1613" s="4"/>
    </row>
    <row r="1614" spans="1:7">
      <c r="A1614" s="2">
        <v>25000000</v>
      </c>
      <c r="B1614" s="2">
        <v>30920167</v>
      </c>
      <c r="C1614">
        <f>B1614-A1614</f>
        <v>5920167</v>
      </c>
      <c r="D1614" s="2" t="s">
        <v>13822</v>
      </c>
      <c r="E1614" s="3"/>
      <c r="F1614" s="3"/>
      <c r="G1614" s="3"/>
    </row>
    <row r="1615" spans="1:7">
      <c r="A1615" s="2">
        <v>32000000</v>
      </c>
      <c r="B1615" s="2">
        <v>37911876</v>
      </c>
      <c r="C1615">
        <f>B1615-A1615</f>
        <v>5911876</v>
      </c>
      <c r="D1615" s="2" t="s">
        <v>16398</v>
      </c>
      <c r="E1615" s="4"/>
      <c r="F1615" s="4"/>
      <c r="G1615" s="4"/>
    </row>
    <row r="1616" spans="1:7">
      <c r="A1616" s="5">
        <v>1500000</v>
      </c>
      <c r="B1616" s="5">
        <v>7362100</v>
      </c>
      <c r="C1616">
        <f>B1616-A1616</f>
        <v>5862100</v>
      </c>
      <c r="D1616" s="5" t="s">
        <v>3987</v>
      </c>
      <c r="E1616" s="3"/>
      <c r="F1616" s="3"/>
      <c r="G1616" s="3"/>
    </row>
    <row r="1617" spans="1:7">
      <c r="A1617" s="2">
        <v>40000000</v>
      </c>
      <c r="B1617" s="2">
        <v>45856732</v>
      </c>
      <c r="C1617">
        <f>B1617-A1617</f>
        <v>5856732</v>
      </c>
      <c r="D1617" s="2" t="s">
        <v>5540</v>
      </c>
      <c r="E1617" s="4"/>
      <c r="F1617" s="4"/>
      <c r="G1617" s="4"/>
    </row>
    <row r="1618" spans="1:7">
      <c r="A1618" s="5">
        <v>110000000</v>
      </c>
      <c r="B1618" s="5">
        <v>115802596</v>
      </c>
      <c r="C1618">
        <f>B1618-A1618</f>
        <v>5802596</v>
      </c>
      <c r="D1618" s="5" t="s">
        <v>15287</v>
      </c>
      <c r="E1618" s="3"/>
      <c r="F1618" s="3"/>
      <c r="G1618" s="3"/>
    </row>
    <row r="1619" spans="1:7">
      <c r="A1619" s="2">
        <v>15000000</v>
      </c>
      <c r="B1619" s="2">
        <v>20801344</v>
      </c>
      <c r="C1619">
        <f>B1619-A1619</f>
        <v>5801344</v>
      </c>
      <c r="D1619" s="2" t="s">
        <v>15617</v>
      </c>
      <c r="E1619" s="4"/>
      <c r="F1619" s="4"/>
      <c r="G1619" s="4"/>
    </row>
    <row r="1620" spans="1:7">
      <c r="A1620" s="2">
        <v>6000000</v>
      </c>
      <c r="B1620" s="2">
        <v>11797927</v>
      </c>
      <c r="C1620">
        <f>B1620-A1620</f>
        <v>5797927</v>
      </c>
      <c r="D1620" s="2" t="s">
        <v>12262</v>
      </c>
      <c r="E1620" s="3"/>
      <c r="F1620" s="3"/>
      <c r="G1620" s="3"/>
    </row>
    <row r="1621" spans="1:7">
      <c r="A1621" s="5">
        <v>8600000</v>
      </c>
      <c r="B1621" s="5">
        <v>14373825</v>
      </c>
      <c r="C1621">
        <f>B1621-A1621</f>
        <v>5773825</v>
      </c>
      <c r="D1621" s="5" t="s">
        <v>9913</v>
      </c>
      <c r="E1621" s="4"/>
      <c r="F1621" s="4"/>
      <c r="G1621" s="4"/>
    </row>
    <row r="1622" spans="1:7">
      <c r="A1622" s="5">
        <v>45000000</v>
      </c>
      <c r="B1622" s="5">
        <v>50740078</v>
      </c>
      <c r="C1622">
        <f>B1622-A1622</f>
        <v>5740078</v>
      </c>
      <c r="D1622" s="5" t="s">
        <v>11355</v>
      </c>
      <c r="E1622" s="3"/>
      <c r="F1622" s="3"/>
      <c r="G1622" s="3"/>
    </row>
    <row r="1623" spans="1:7">
      <c r="A1623" s="2">
        <v>17000000</v>
      </c>
      <c r="B1623" s="2">
        <v>22734486</v>
      </c>
      <c r="C1623">
        <f>B1623-A1623</f>
        <v>5734486</v>
      </c>
      <c r="D1623" s="2" t="s">
        <v>14280</v>
      </c>
      <c r="E1623" s="4"/>
      <c r="F1623" s="4"/>
      <c r="G1623" s="4"/>
    </row>
    <row r="1624" spans="1:7">
      <c r="A1624" s="5">
        <v>35000000</v>
      </c>
      <c r="B1624" s="5">
        <v>40687294</v>
      </c>
      <c r="C1624">
        <f>B1624-A1624</f>
        <v>5687294</v>
      </c>
      <c r="D1624" s="5" t="s">
        <v>14820</v>
      </c>
      <c r="E1624" s="3"/>
      <c r="F1624" s="3"/>
      <c r="G1624" s="3"/>
    </row>
    <row r="1625" spans="1:7">
      <c r="A1625" s="2">
        <v>50000000</v>
      </c>
      <c r="B1625" s="2">
        <v>55682070</v>
      </c>
      <c r="C1625">
        <f>B1625-A1625</f>
        <v>5682070</v>
      </c>
      <c r="D1625" s="2" t="s">
        <v>11950</v>
      </c>
      <c r="E1625" s="4"/>
      <c r="F1625" s="4"/>
      <c r="G1625" s="4"/>
    </row>
    <row r="1626" spans="1:7">
      <c r="A1626" s="2">
        <v>20000000</v>
      </c>
      <c r="B1626" s="2">
        <v>25677801</v>
      </c>
      <c r="C1626">
        <f>B1626-A1626</f>
        <v>5677801</v>
      </c>
      <c r="D1626" s="2" t="s">
        <v>13568</v>
      </c>
      <c r="E1626" s="3"/>
      <c r="F1626" s="3"/>
      <c r="G1626" s="3"/>
    </row>
    <row r="1627" spans="1:7">
      <c r="A1627" s="5">
        <v>11000000</v>
      </c>
      <c r="B1627" s="5">
        <v>16667084</v>
      </c>
      <c r="C1627">
        <f>B1627-A1627</f>
        <v>5667084</v>
      </c>
      <c r="D1627" s="5" t="s">
        <v>5809</v>
      </c>
      <c r="E1627" s="4"/>
      <c r="F1627" s="4"/>
      <c r="G1627" s="4"/>
    </row>
    <row r="1628" spans="1:7">
      <c r="A1628" s="2">
        <v>45000000</v>
      </c>
      <c r="B1628" s="2">
        <v>50648679</v>
      </c>
      <c r="C1628">
        <f>B1628-A1628</f>
        <v>5648679</v>
      </c>
      <c r="D1628" s="2" t="s">
        <v>10856</v>
      </c>
      <c r="E1628" s="3"/>
      <c r="F1628" s="3"/>
      <c r="G1628" s="3"/>
    </row>
    <row r="1629" spans="1:7">
      <c r="A1629" s="2">
        <v>12000000</v>
      </c>
      <c r="B1629" s="2">
        <v>17613460</v>
      </c>
      <c r="C1629">
        <f>B1629-A1629</f>
        <v>5613460</v>
      </c>
      <c r="D1629" s="2" t="s">
        <v>1961</v>
      </c>
      <c r="E1629" s="4"/>
      <c r="F1629" s="4"/>
      <c r="G1629" s="4"/>
    </row>
    <row r="1630" spans="1:7">
      <c r="A1630" s="2">
        <v>20000000</v>
      </c>
      <c r="B1630" s="2">
        <v>25584685</v>
      </c>
      <c r="C1630">
        <f>B1630-A1630</f>
        <v>5584685</v>
      </c>
      <c r="D1630" s="2" t="s">
        <v>13073</v>
      </c>
      <c r="E1630" s="3"/>
      <c r="F1630" s="3"/>
      <c r="G1630" s="3"/>
    </row>
    <row r="1631" spans="1:7">
      <c r="A1631" s="2">
        <v>7000000</v>
      </c>
      <c r="B1631" s="2">
        <v>12583510</v>
      </c>
      <c r="C1631">
        <f>B1631-A1631</f>
        <v>5583510</v>
      </c>
      <c r="D1631" s="2" t="s">
        <v>12722</v>
      </c>
      <c r="E1631" s="4"/>
      <c r="F1631" s="4"/>
      <c r="G1631" s="4"/>
    </row>
    <row r="1632" spans="1:7">
      <c r="A1632" s="5">
        <v>15000000</v>
      </c>
      <c r="B1632" s="5">
        <v>20566327</v>
      </c>
      <c r="C1632">
        <f>B1632-A1632</f>
        <v>5566327</v>
      </c>
      <c r="D1632" s="5" t="s">
        <v>10527</v>
      </c>
      <c r="E1632" s="3"/>
      <c r="F1632" s="3"/>
      <c r="G1632" s="3"/>
    </row>
    <row r="1633" spans="1:7">
      <c r="A1633" s="2">
        <v>30000000</v>
      </c>
      <c r="B1633" s="2">
        <v>35565975</v>
      </c>
      <c r="C1633">
        <f>B1633-A1633</f>
        <v>5565975</v>
      </c>
      <c r="D1633" s="2" t="s">
        <v>12039</v>
      </c>
      <c r="E1633" s="4"/>
      <c r="F1633" s="4"/>
      <c r="G1633" s="4"/>
    </row>
    <row r="1634" spans="1:7">
      <c r="A1634" s="2">
        <v>40000000</v>
      </c>
      <c r="B1634" s="2">
        <v>45500797</v>
      </c>
      <c r="C1634">
        <f>B1634-A1634</f>
        <v>5500797</v>
      </c>
      <c r="D1634" s="2" t="s">
        <v>12530</v>
      </c>
      <c r="E1634" s="3"/>
      <c r="F1634" s="3"/>
      <c r="G1634" s="3"/>
    </row>
    <row r="1635" spans="1:7">
      <c r="A1635" s="2">
        <v>50000000</v>
      </c>
      <c r="B1635" s="2">
        <v>55473600</v>
      </c>
      <c r="C1635">
        <f>B1635-A1635</f>
        <v>5473600</v>
      </c>
      <c r="D1635" s="2" t="s">
        <v>10205</v>
      </c>
      <c r="E1635" s="4"/>
      <c r="F1635" s="4"/>
      <c r="G1635" s="4"/>
    </row>
    <row r="1636" spans="1:7">
      <c r="A1636" s="2">
        <v>6000000</v>
      </c>
      <c r="B1636" s="2">
        <v>11434867</v>
      </c>
      <c r="C1636">
        <f>B1636-A1636</f>
        <v>5434867</v>
      </c>
      <c r="D1636" s="2" t="s">
        <v>5875</v>
      </c>
      <c r="E1636" s="3"/>
      <c r="F1636" s="3"/>
      <c r="G1636" s="3"/>
    </row>
    <row r="1637" spans="1:7">
      <c r="A1637" s="5">
        <v>15000000</v>
      </c>
      <c r="B1637" s="5">
        <v>20433940</v>
      </c>
      <c r="C1637">
        <f>B1637-A1637</f>
        <v>5433940</v>
      </c>
      <c r="D1637" s="5" t="s">
        <v>11580</v>
      </c>
      <c r="E1637" s="4"/>
      <c r="F1637" s="4"/>
      <c r="G1637" s="4"/>
    </row>
    <row r="1638" spans="1:7">
      <c r="A1638" s="2">
        <v>2000000</v>
      </c>
      <c r="B1638" s="2">
        <v>7369373</v>
      </c>
      <c r="C1638">
        <f>B1638-A1638</f>
        <v>5369373</v>
      </c>
      <c r="D1638" s="2" t="s">
        <v>14001</v>
      </c>
      <c r="E1638" s="3"/>
      <c r="F1638" s="3"/>
      <c r="G1638" s="3"/>
    </row>
    <row r="1639" spans="1:7">
      <c r="A1639" s="5">
        <v>35000000</v>
      </c>
      <c r="B1639" s="5">
        <v>40334024</v>
      </c>
      <c r="C1639">
        <f>B1639-A1639</f>
        <v>5334024</v>
      </c>
      <c r="D1639" s="5" t="s">
        <v>11414</v>
      </c>
      <c r="E1639" s="4"/>
      <c r="F1639" s="4"/>
      <c r="G1639" s="4"/>
    </row>
    <row r="1640" spans="1:7">
      <c r="A1640" s="2">
        <v>12000000</v>
      </c>
      <c r="B1640" s="2">
        <v>17292381</v>
      </c>
      <c r="C1640">
        <f>B1640-A1640</f>
        <v>5292381</v>
      </c>
      <c r="D1640" s="2" t="s">
        <v>15179</v>
      </c>
      <c r="E1640" s="3"/>
      <c r="F1640" s="3"/>
      <c r="G1640" s="3"/>
    </row>
    <row r="1641" spans="1:7">
      <c r="A1641" s="2">
        <v>30000000</v>
      </c>
      <c r="B1641" s="2">
        <v>35266619</v>
      </c>
      <c r="C1641">
        <f>B1641-A1641</f>
        <v>5266619</v>
      </c>
      <c r="D1641" s="2" t="s">
        <v>13015</v>
      </c>
      <c r="E1641" s="4"/>
      <c r="F1641" s="4"/>
      <c r="G1641" s="4"/>
    </row>
    <row r="1642" spans="1:7">
      <c r="A1642" s="5">
        <v>30000000</v>
      </c>
      <c r="B1642" s="5">
        <v>35266619</v>
      </c>
      <c r="C1642">
        <f>B1642-A1642</f>
        <v>5266619</v>
      </c>
      <c r="D1642" s="5" t="s">
        <v>13015</v>
      </c>
      <c r="E1642" s="3"/>
      <c r="F1642" s="3"/>
      <c r="G1642" s="3"/>
    </row>
    <row r="1643" spans="1:7">
      <c r="A1643" s="5">
        <v>500000</v>
      </c>
      <c r="B1643" s="5">
        <v>5739376</v>
      </c>
      <c r="C1643">
        <f>B1643-A1643</f>
        <v>5239376</v>
      </c>
      <c r="D1643" s="5" t="s">
        <v>2565</v>
      </c>
      <c r="E1643" s="4"/>
      <c r="F1643" s="4"/>
      <c r="G1643" s="4"/>
    </row>
    <row r="1644" spans="1:7">
      <c r="A1644" s="5">
        <v>25000000</v>
      </c>
      <c r="B1644" s="5">
        <v>30222640</v>
      </c>
      <c r="C1644">
        <f>B1644-A1644</f>
        <v>5222640</v>
      </c>
      <c r="D1644" s="5" t="s">
        <v>15134</v>
      </c>
      <c r="E1644" s="3"/>
      <c r="F1644" s="3"/>
      <c r="G1644" s="3"/>
    </row>
    <row r="1645" spans="1:7">
      <c r="A1645" s="5">
        <v>15000000</v>
      </c>
      <c r="B1645" s="5">
        <v>20218921</v>
      </c>
      <c r="C1645">
        <f>B1645-A1645</f>
        <v>5218921</v>
      </c>
      <c r="D1645" s="5" t="s">
        <v>11067</v>
      </c>
      <c r="E1645" s="4"/>
      <c r="F1645" s="4"/>
      <c r="G1645" s="4"/>
    </row>
    <row r="1646" spans="1:7">
      <c r="A1646" s="5">
        <v>100000</v>
      </c>
      <c r="B1646" s="5">
        <v>5228617</v>
      </c>
      <c r="C1646">
        <f>B1646-A1646</f>
        <v>5128617</v>
      </c>
      <c r="D1646" s="5" t="s">
        <v>6680</v>
      </c>
      <c r="E1646" s="3"/>
      <c r="F1646" s="3"/>
      <c r="G1646" s="3"/>
    </row>
    <row r="1647" spans="1:7">
      <c r="A1647" s="5">
        <v>3000000</v>
      </c>
      <c r="B1647" s="5">
        <v>8114507</v>
      </c>
      <c r="C1647">
        <f>B1647-A1647</f>
        <v>5114507</v>
      </c>
      <c r="D1647" s="5" t="s">
        <v>1623</v>
      </c>
      <c r="E1647" s="4"/>
      <c r="F1647" s="4"/>
      <c r="G1647" s="4"/>
    </row>
    <row r="1648" spans="1:7">
      <c r="A1648" s="2">
        <v>7500000</v>
      </c>
      <c r="B1648" s="2">
        <v>12610552</v>
      </c>
      <c r="C1648">
        <f>B1648-A1648</f>
        <v>5110552</v>
      </c>
      <c r="D1648" s="2" t="s">
        <v>16841</v>
      </c>
      <c r="E1648" s="3"/>
      <c r="F1648" s="3"/>
      <c r="G1648" s="3"/>
    </row>
    <row r="1649" spans="1:7">
      <c r="A1649" s="2">
        <v>250000000</v>
      </c>
      <c r="B1649" s="2">
        <v>255108370</v>
      </c>
      <c r="C1649">
        <f>B1649-A1649</f>
        <v>5108370</v>
      </c>
      <c r="D1649" s="2" t="s">
        <v>3143</v>
      </c>
      <c r="E1649" s="4"/>
      <c r="F1649" s="4"/>
      <c r="G1649" s="4"/>
    </row>
    <row r="1650" spans="1:7">
      <c r="A1650" s="2">
        <v>20000000</v>
      </c>
      <c r="B1650" s="2">
        <v>25077977</v>
      </c>
      <c r="C1650">
        <f>B1650-A1650</f>
        <v>5077977</v>
      </c>
      <c r="D1650" s="2" t="s">
        <v>15112</v>
      </c>
      <c r="E1650" s="3"/>
      <c r="F1650" s="3"/>
      <c r="G1650" s="3"/>
    </row>
    <row r="1651" spans="1:7">
      <c r="A1651" s="5">
        <v>3200000</v>
      </c>
      <c r="B1651" s="5">
        <v>8243880</v>
      </c>
      <c r="C1651">
        <f>B1651-A1651</f>
        <v>5043880</v>
      </c>
      <c r="D1651" s="5" t="s">
        <v>6582</v>
      </c>
      <c r="E1651" s="4"/>
      <c r="F1651" s="4"/>
      <c r="G1651" s="4"/>
    </row>
    <row r="1652" spans="1:7">
      <c r="A1652" s="5">
        <v>12000000</v>
      </c>
      <c r="B1652" s="5">
        <v>17016190</v>
      </c>
      <c r="C1652">
        <f>B1652-A1652</f>
        <v>5016190</v>
      </c>
      <c r="D1652" s="5" t="s">
        <v>15877</v>
      </c>
      <c r="E1652" s="3"/>
      <c r="F1652" s="3"/>
      <c r="G1652" s="3"/>
    </row>
    <row r="1653" spans="1:7">
      <c r="A1653" s="2">
        <v>25000000</v>
      </c>
      <c r="B1653" s="2">
        <v>30012990</v>
      </c>
      <c r="C1653">
        <f>B1653-A1653</f>
        <v>5012990</v>
      </c>
      <c r="D1653" s="2" t="s">
        <v>3301</v>
      </c>
      <c r="E1653" s="4"/>
      <c r="F1653" s="4"/>
      <c r="G1653" s="4"/>
    </row>
    <row r="1654" spans="1:7">
      <c r="A1654" s="2">
        <v>13000000</v>
      </c>
      <c r="B1654" s="2">
        <v>18004225</v>
      </c>
      <c r="C1654">
        <f>B1654-A1654</f>
        <v>5004225</v>
      </c>
      <c r="D1654" s="2" t="s">
        <v>13926</v>
      </c>
      <c r="E1654" s="3"/>
      <c r="F1654" s="3"/>
      <c r="G1654" s="3"/>
    </row>
    <row r="1655" spans="1:7">
      <c r="A1655" s="2">
        <v>28000000</v>
      </c>
      <c r="B1655" s="2">
        <v>33000377</v>
      </c>
      <c r="C1655">
        <f>B1655-A1655</f>
        <v>5000377</v>
      </c>
      <c r="D1655" s="2" t="s">
        <v>15881</v>
      </c>
      <c r="E1655" s="4"/>
      <c r="F1655" s="4"/>
      <c r="G1655" s="4"/>
    </row>
    <row r="1656" spans="1:7">
      <c r="A1656" s="5">
        <v>50000000</v>
      </c>
      <c r="B1656" s="5">
        <v>54997476</v>
      </c>
      <c r="C1656">
        <f>B1656-A1656</f>
        <v>4997476</v>
      </c>
      <c r="D1656" s="5" t="s">
        <v>10830</v>
      </c>
      <c r="E1656" s="3"/>
      <c r="F1656" s="3"/>
      <c r="G1656" s="3"/>
    </row>
    <row r="1657" spans="1:7">
      <c r="A1657" s="2">
        <v>1000000</v>
      </c>
      <c r="B1657" s="2">
        <v>5997134</v>
      </c>
      <c r="C1657">
        <f>B1657-A1657</f>
        <v>4997134</v>
      </c>
      <c r="D1657" s="2" t="s">
        <v>5296</v>
      </c>
      <c r="E1657" s="4"/>
      <c r="F1657" s="4"/>
      <c r="G1657" s="4"/>
    </row>
    <row r="1658" spans="1:7">
      <c r="A1658" s="5">
        <v>120000000</v>
      </c>
      <c r="B1658" s="5">
        <v>124976634</v>
      </c>
      <c r="C1658">
        <f>B1658-A1658</f>
        <v>4976634</v>
      </c>
      <c r="D1658" s="5" t="s">
        <v>1063</v>
      </c>
      <c r="E1658" s="3"/>
      <c r="F1658" s="3"/>
      <c r="G1658" s="3"/>
    </row>
    <row r="1659" spans="1:7">
      <c r="A1659" s="5">
        <v>18000000</v>
      </c>
      <c r="B1659" s="5">
        <v>22927390</v>
      </c>
      <c r="C1659">
        <f>B1659-A1659</f>
        <v>4927390</v>
      </c>
      <c r="D1659" s="5" t="s">
        <v>14260</v>
      </c>
      <c r="E1659" s="4"/>
      <c r="F1659" s="4"/>
      <c r="G1659" s="4"/>
    </row>
    <row r="1660" spans="1:7">
      <c r="A1660" s="5">
        <v>1200000</v>
      </c>
      <c r="B1660" s="5">
        <v>6100000</v>
      </c>
      <c r="C1660">
        <f>B1660-A1660</f>
        <v>4900000</v>
      </c>
      <c r="D1660" s="5" t="s">
        <v>106</v>
      </c>
      <c r="E1660" s="3"/>
      <c r="F1660" s="3"/>
      <c r="G1660" s="3"/>
    </row>
    <row r="1661" spans="1:7">
      <c r="A1661" s="5">
        <v>3000000</v>
      </c>
      <c r="B1661" s="5">
        <v>7888703</v>
      </c>
      <c r="C1661">
        <f>B1661-A1661</f>
        <v>4888703</v>
      </c>
      <c r="D1661" s="5" t="s">
        <v>16906</v>
      </c>
      <c r="E1661" s="4"/>
      <c r="F1661" s="4"/>
      <c r="G1661" s="4"/>
    </row>
    <row r="1662" spans="1:7">
      <c r="A1662" s="5">
        <v>52500000</v>
      </c>
      <c r="B1662" s="5">
        <v>57386369</v>
      </c>
      <c r="C1662">
        <f>B1662-A1662</f>
        <v>4886369</v>
      </c>
      <c r="D1662" s="5" t="s">
        <v>2684</v>
      </c>
      <c r="E1662" s="3"/>
      <c r="F1662" s="3"/>
      <c r="G1662" s="3"/>
    </row>
    <row r="1663" spans="1:7">
      <c r="A1663" s="5">
        <v>24000000</v>
      </c>
      <c r="B1663" s="5">
        <v>28871190</v>
      </c>
      <c r="C1663">
        <f>B1663-A1663</f>
        <v>4871190</v>
      </c>
      <c r="D1663" s="5" t="s">
        <v>4343</v>
      </c>
      <c r="E1663" s="4"/>
      <c r="F1663" s="4"/>
      <c r="G1663" s="4"/>
    </row>
    <row r="1664" spans="1:7">
      <c r="A1664" s="2">
        <v>20000000</v>
      </c>
      <c r="B1664" s="2">
        <v>24848292</v>
      </c>
      <c r="C1664">
        <f>B1664-A1664</f>
        <v>4848292</v>
      </c>
      <c r="D1664" s="2" t="s">
        <v>9060</v>
      </c>
      <c r="E1664" s="3"/>
      <c r="F1664" s="3"/>
      <c r="G1664" s="3"/>
    </row>
    <row r="1665" spans="1:7">
      <c r="A1665" s="2">
        <v>3300000</v>
      </c>
      <c r="B1665" s="2">
        <v>8108247</v>
      </c>
      <c r="C1665">
        <f>B1665-A1665</f>
        <v>4808247</v>
      </c>
      <c r="D1665" s="2" t="s">
        <v>3955</v>
      </c>
      <c r="E1665" s="4"/>
      <c r="F1665" s="4"/>
      <c r="G1665" s="4"/>
    </row>
    <row r="1666" spans="1:7">
      <c r="A1666" s="5">
        <v>43000000</v>
      </c>
      <c r="B1666" s="5">
        <v>47806295</v>
      </c>
      <c r="C1666">
        <f>B1666-A1666</f>
        <v>4806295</v>
      </c>
      <c r="D1666" s="5" t="s">
        <v>9593</v>
      </c>
      <c r="E1666" s="3"/>
      <c r="F1666" s="3"/>
      <c r="G1666" s="3"/>
    </row>
    <row r="1667" spans="1:7">
      <c r="A1667" s="2">
        <v>210000</v>
      </c>
      <c r="B1667" s="2">
        <v>5000000</v>
      </c>
      <c r="C1667">
        <f>B1667-A1667</f>
        <v>4790000</v>
      </c>
      <c r="D1667" s="2" t="s">
        <v>8690</v>
      </c>
      <c r="E1667" s="4"/>
      <c r="F1667" s="4"/>
      <c r="G1667" s="4"/>
    </row>
    <row r="1668" spans="1:7">
      <c r="A1668" s="2">
        <v>750000</v>
      </c>
      <c r="B1668" s="2">
        <v>5518918</v>
      </c>
      <c r="C1668">
        <f>B1668-A1668</f>
        <v>4768918</v>
      </c>
      <c r="D1668" s="2" t="s">
        <v>7260</v>
      </c>
      <c r="E1668" s="3"/>
      <c r="F1668" s="3"/>
      <c r="G1668" s="3"/>
    </row>
    <row r="1669" spans="1:7">
      <c r="A1669" s="2">
        <v>27000000</v>
      </c>
      <c r="B1669" s="2">
        <v>31768374</v>
      </c>
      <c r="C1669">
        <f>B1669-A1669</f>
        <v>4768374</v>
      </c>
      <c r="D1669" s="2" t="s">
        <v>14202</v>
      </c>
      <c r="E1669" s="4"/>
      <c r="F1669" s="4"/>
      <c r="G1669" s="4"/>
    </row>
    <row r="1670" spans="1:7">
      <c r="A1670" s="5">
        <v>13000000</v>
      </c>
      <c r="B1670" s="5">
        <v>17738570</v>
      </c>
      <c r="C1670">
        <f>B1670-A1670</f>
        <v>4738570</v>
      </c>
      <c r="D1670" s="5" t="s">
        <v>1228</v>
      </c>
      <c r="E1670" s="3"/>
      <c r="F1670" s="3"/>
      <c r="G1670" s="3"/>
    </row>
    <row r="1671" spans="1:7">
      <c r="A1671" s="5">
        <v>32000000</v>
      </c>
      <c r="B1671" s="5">
        <v>36733909</v>
      </c>
      <c r="C1671">
        <f>B1671-A1671</f>
        <v>4733909</v>
      </c>
      <c r="D1671" s="5" t="s">
        <v>5576</v>
      </c>
      <c r="E1671" s="4"/>
      <c r="F1671" s="4"/>
      <c r="G1671" s="4"/>
    </row>
    <row r="1672" spans="1:7">
      <c r="A1672" s="5">
        <v>2000000</v>
      </c>
      <c r="B1672" s="5">
        <v>6719300</v>
      </c>
      <c r="C1672">
        <f>B1672-A1672</f>
        <v>4719300</v>
      </c>
      <c r="D1672" s="5" t="s">
        <v>5246</v>
      </c>
      <c r="E1672" s="3"/>
      <c r="F1672" s="3"/>
      <c r="G1672" s="3"/>
    </row>
    <row r="1673" spans="1:7">
      <c r="A1673" s="2">
        <v>30000000</v>
      </c>
      <c r="B1673" s="2">
        <v>34703228</v>
      </c>
      <c r="C1673">
        <f>B1673-A1673</f>
        <v>4703228</v>
      </c>
      <c r="D1673" s="2" t="s">
        <v>8239</v>
      </c>
      <c r="E1673" s="4"/>
      <c r="F1673" s="4"/>
      <c r="G1673" s="4"/>
    </row>
    <row r="1674" spans="1:7">
      <c r="A1674" s="2">
        <v>35000000</v>
      </c>
      <c r="B1674" s="2">
        <v>39692139</v>
      </c>
      <c r="C1674">
        <f>B1674-A1674</f>
        <v>4692139</v>
      </c>
      <c r="D1674" s="2" t="s">
        <v>11434</v>
      </c>
      <c r="E1674" s="3"/>
      <c r="F1674" s="3"/>
      <c r="G1674" s="3"/>
    </row>
    <row r="1675" spans="1:7">
      <c r="A1675" s="2">
        <v>26000000</v>
      </c>
      <c r="B1675" s="2">
        <v>30659817</v>
      </c>
      <c r="C1675">
        <f>B1675-A1675</f>
        <v>4659817</v>
      </c>
      <c r="D1675" s="2" t="s">
        <v>10438</v>
      </c>
      <c r="E1675" s="4"/>
      <c r="F1675" s="4"/>
      <c r="G1675" s="4"/>
    </row>
    <row r="1676" spans="1:7">
      <c r="A1676" s="2">
        <v>5000000</v>
      </c>
      <c r="B1676" s="2">
        <v>9628751</v>
      </c>
      <c r="C1676">
        <f>B1676-A1676</f>
        <v>4628751</v>
      </c>
      <c r="D1676" s="2" t="s">
        <v>13227</v>
      </c>
      <c r="E1676" s="3"/>
      <c r="F1676" s="3"/>
      <c r="G1676" s="3"/>
    </row>
    <row r="1677" spans="1:7">
      <c r="A1677" s="2">
        <v>16000000</v>
      </c>
      <c r="B1677" s="2">
        <v>20627372</v>
      </c>
      <c r="C1677">
        <f>B1677-A1677</f>
        <v>4627372</v>
      </c>
      <c r="D1677" s="2" t="s">
        <v>15149</v>
      </c>
      <c r="E1677" s="4"/>
      <c r="F1677" s="4"/>
      <c r="G1677" s="4"/>
    </row>
    <row r="1678" spans="1:7">
      <c r="A1678" s="2">
        <v>30000000</v>
      </c>
      <c r="B1678" s="2">
        <v>34604054</v>
      </c>
      <c r="C1678">
        <f>B1678-A1678</f>
        <v>4604054</v>
      </c>
      <c r="D1678" s="2" t="s">
        <v>13515</v>
      </c>
      <c r="E1678" s="3"/>
      <c r="F1678" s="3"/>
      <c r="G1678" s="3"/>
    </row>
    <row r="1679" spans="1:7">
      <c r="A1679" s="5">
        <v>14000000</v>
      </c>
      <c r="B1679" s="5">
        <v>18535191</v>
      </c>
      <c r="C1679">
        <f>B1679-A1679</f>
        <v>4535191</v>
      </c>
      <c r="D1679" s="5" t="s">
        <v>7091</v>
      </c>
      <c r="E1679" s="4"/>
      <c r="F1679" s="4"/>
      <c r="G1679" s="4"/>
    </row>
    <row r="1680" spans="1:7">
      <c r="A1680" s="2">
        <v>2000000</v>
      </c>
      <c r="B1680" s="2">
        <v>6531491</v>
      </c>
      <c r="C1680">
        <f>B1680-A1680</f>
        <v>4531491</v>
      </c>
      <c r="D1680" s="2" t="s">
        <v>5252</v>
      </c>
      <c r="E1680" s="3"/>
      <c r="F1680" s="3"/>
      <c r="G1680" s="3"/>
    </row>
    <row r="1681" spans="1:7">
      <c r="A1681" s="2">
        <v>10000000</v>
      </c>
      <c r="B1681" s="2">
        <v>14479776</v>
      </c>
      <c r="C1681">
        <f>B1681-A1681</f>
        <v>4479776</v>
      </c>
      <c r="D1681" s="2" t="s">
        <v>6489</v>
      </c>
      <c r="E1681" s="4"/>
      <c r="F1681" s="4"/>
      <c r="G1681" s="4"/>
    </row>
    <row r="1682" spans="1:7">
      <c r="A1682" s="2">
        <v>18000000</v>
      </c>
      <c r="B1682" s="2">
        <v>22452209</v>
      </c>
      <c r="C1682">
        <f>B1682-A1682</f>
        <v>4452209</v>
      </c>
      <c r="D1682" s="2" t="s">
        <v>15755</v>
      </c>
      <c r="E1682" s="3"/>
      <c r="F1682" s="3"/>
      <c r="G1682" s="3"/>
    </row>
    <row r="1683" spans="1:7">
      <c r="A1683" s="2">
        <v>21150000</v>
      </c>
      <c r="B1683" s="2">
        <v>25590119</v>
      </c>
      <c r="C1683">
        <f>B1683-A1683</f>
        <v>4440119</v>
      </c>
      <c r="D1683" s="2" t="s">
        <v>16015</v>
      </c>
      <c r="E1683" s="4"/>
      <c r="F1683" s="4"/>
      <c r="G1683" s="4"/>
    </row>
    <row r="1684" spans="1:7">
      <c r="A1684" s="2">
        <v>2500000</v>
      </c>
      <c r="B1684" s="2">
        <v>6851969</v>
      </c>
      <c r="C1684">
        <f>B1684-A1684</f>
        <v>4351969</v>
      </c>
      <c r="D1684" s="2" t="s">
        <v>5967</v>
      </c>
      <c r="E1684" s="3"/>
      <c r="F1684" s="3"/>
      <c r="G1684" s="3"/>
    </row>
    <row r="1685" spans="1:7">
      <c r="A1685" s="5">
        <v>23000000</v>
      </c>
      <c r="B1685" s="5">
        <v>27338033</v>
      </c>
      <c r="C1685">
        <f>B1685-A1685</f>
        <v>4338033</v>
      </c>
      <c r="D1685" s="5" t="s">
        <v>12101</v>
      </c>
      <c r="E1685" s="4"/>
      <c r="F1685" s="4"/>
      <c r="G1685" s="4"/>
    </row>
    <row r="1686" spans="1:7">
      <c r="A1686" s="5">
        <v>70000000</v>
      </c>
      <c r="B1686" s="5">
        <v>74329966</v>
      </c>
      <c r="C1686">
        <f>B1686-A1686</f>
        <v>4329966</v>
      </c>
      <c r="D1686" s="5" t="s">
        <v>13704</v>
      </c>
      <c r="E1686" s="3"/>
      <c r="F1686" s="3"/>
      <c r="G1686" s="3"/>
    </row>
    <row r="1687" spans="1:7">
      <c r="A1687" s="2">
        <v>200000</v>
      </c>
      <c r="B1687" s="2">
        <v>4505922</v>
      </c>
      <c r="C1687">
        <f>B1687-A1687</f>
        <v>4305922</v>
      </c>
      <c r="D1687" s="2" t="s">
        <v>4035</v>
      </c>
      <c r="E1687" s="4"/>
      <c r="F1687" s="4"/>
      <c r="G1687" s="4"/>
    </row>
    <row r="1688" spans="1:7">
      <c r="A1688" s="2">
        <v>12000000</v>
      </c>
      <c r="B1688" s="2">
        <v>16300302</v>
      </c>
      <c r="C1688">
        <f>B1688-A1688</f>
        <v>4300302</v>
      </c>
      <c r="D1688" s="2" t="s">
        <v>11095</v>
      </c>
      <c r="E1688" s="3"/>
      <c r="F1688" s="3"/>
      <c r="G1688" s="3"/>
    </row>
    <row r="1689" spans="1:7">
      <c r="A1689" s="5">
        <v>21000000</v>
      </c>
      <c r="B1689" s="5">
        <v>25296447</v>
      </c>
      <c r="C1689">
        <f>B1689-A1689</f>
        <v>4296447</v>
      </c>
      <c r="D1689" s="5" t="s">
        <v>7594</v>
      </c>
      <c r="E1689" s="4"/>
      <c r="F1689" s="4"/>
      <c r="G1689" s="4"/>
    </row>
    <row r="1690" spans="1:7">
      <c r="A1690" s="2">
        <v>3000000</v>
      </c>
      <c r="B1690" s="2">
        <v>7282851</v>
      </c>
      <c r="C1690">
        <f>B1690-A1690</f>
        <v>4282851</v>
      </c>
      <c r="D1690" s="2" t="s">
        <v>9998</v>
      </c>
      <c r="E1690" s="3"/>
      <c r="F1690" s="3"/>
      <c r="G1690" s="3"/>
    </row>
    <row r="1691" spans="1:7">
      <c r="A1691" s="2">
        <v>3300000</v>
      </c>
      <c r="B1691" s="2">
        <v>7563397</v>
      </c>
      <c r="C1691">
        <f>B1691-A1691</f>
        <v>4263397</v>
      </c>
      <c r="D1691" s="2" t="s">
        <v>184</v>
      </c>
      <c r="E1691" s="4"/>
      <c r="F1691" s="4"/>
      <c r="G1691" s="4"/>
    </row>
    <row r="1692" spans="1:7">
      <c r="A1692" s="2">
        <v>25000000</v>
      </c>
      <c r="B1692" s="2">
        <v>29247405</v>
      </c>
      <c r="C1692">
        <f>B1692-A1692</f>
        <v>4247405</v>
      </c>
      <c r="D1692" s="2" t="s">
        <v>16869</v>
      </c>
      <c r="E1692" s="3"/>
      <c r="F1692" s="3"/>
      <c r="G1692" s="3"/>
    </row>
    <row r="1693" spans="1:7">
      <c r="A1693" s="2">
        <v>3768785</v>
      </c>
      <c r="B1693" s="2">
        <v>8000000</v>
      </c>
      <c r="C1693">
        <f>B1693-A1693</f>
        <v>4231215</v>
      </c>
      <c r="D1693" s="2" t="s">
        <v>6600</v>
      </c>
      <c r="E1693" s="4"/>
      <c r="F1693" s="4"/>
      <c r="G1693" s="4"/>
    </row>
    <row r="1694" spans="1:7">
      <c r="A1694" s="2">
        <v>5000000</v>
      </c>
      <c r="B1694" s="2">
        <v>9203192</v>
      </c>
      <c r="C1694">
        <f>B1694-A1694</f>
        <v>4203192</v>
      </c>
      <c r="D1694" s="2" t="s">
        <v>7801</v>
      </c>
      <c r="E1694" s="3"/>
      <c r="F1694" s="3"/>
      <c r="G1694" s="3"/>
    </row>
    <row r="1695" spans="1:7">
      <c r="A1695" s="2">
        <v>80000000</v>
      </c>
      <c r="B1695" s="2">
        <v>84185387</v>
      </c>
      <c r="C1695">
        <f>B1695-A1695</f>
        <v>4185387</v>
      </c>
      <c r="D1695" s="2" t="s">
        <v>15888</v>
      </c>
      <c r="E1695" s="4"/>
      <c r="F1695" s="4"/>
      <c r="G1695" s="4"/>
    </row>
    <row r="1696" spans="1:7">
      <c r="A1696" s="2">
        <v>15000000</v>
      </c>
      <c r="B1696" s="2">
        <v>19158074</v>
      </c>
      <c r="C1696">
        <f>B1696-A1696</f>
        <v>4158074</v>
      </c>
      <c r="D1696" s="2" t="s">
        <v>8412</v>
      </c>
      <c r="E1696" s="3"/>
      <c r="F1696" s="3"/>
      <c r="G1696" s="3"/>
    </row>
    <row r="1697" spans="1:7">
      <c r="A1697" s="5">
        <v>20000000</v>
      </c>
      <c r="B1697" s="5">
        <v>24104113</v>
      </c>
      <c r="C1697">
        <f>B1697-A1697</f>
        <v>4104113</v>
      </c>
      <c r="D1697" s="5" t="s">
        <v>5673</v>
      </c>
      <c r="E1697" s="4"/>
      <c r="F1697" s="4"/>
      <c r="G1697" s="4"/>
    </row>
    <row r="1698" spans="1:7">
      <c r="A1698" s="5">
        <v>3000000</v>
      </c>
      <c r="B1698" s="5">
        <v>7059537</v>
      </c>
      <c r="C1698">
        <f>B1698-A1698</f>
        <v>4059537</v>
      </c>
      <c r="D1698" s="5" t="s">
        <v>16932</v>
      </c>
      <c r="E1698" s="3"/>
      <c r="F1698" s="3"/>
      <c r="G1698" s="3"/>
    </row>
    <row r="1699" spans="1:7">
      <c r="A1699" s="5">
        <v>8000000</v>
      </c>
      <c r="B1699" s="5">
        <v>12055108</v>
      </c>
      <c r="C1699">
        <f>B1699-A1699</f>
        <v>4055108</v>
      </c>
      <c r="D1699" s="5" t="s">
        <v>7190</v>
      </c>
      <c r="E1699" s="4"/>
      <c r="F1699" s="4"/>
      <c r="G1699" s="4"/>
    </row>
    <row r="1700" spans="1:7">
      <c r="A1700" s="2">
        <v>35000000</v>
      </c>
      <c r="B1700" s="2">
        <v>39026186</v>
      </c>
      <c r="C1700">
        <f>B1700-A1700</f>
        <v>4026186</v>
      </c>
      <c r="D1700" s="2" t="s">
        <v>12988</v>
      </c>
      <c r="E1700" s="3"/>
      <c r="F1700" s="3"/>
      <c r="G1700" s="3"/>
    </row>
    <row r="1701" spans="1:7">
      <c r="A1701" s="5">
        <v>38000000</v>
      </c>
      <c r="B1701" s="5">
        <v>41997790</v>
      </c>
      <c r="C1701">
        <f>B1701-A1701</f>
        <v>3997790</v>
      </c>
      <c r="D1701" s="5" t="s">
        <v>10326</v>
      </c>
      <c r="E1701" s="4"/>
      <c r="F1701" s="4"/>
      <c r="G1701" s="4"/>
    </row>
    <row r="1702" spans="1:7">
      <c r="A1702" s="5">
        <v>57000000</v>
      </c>
      <c r="B1702" s="5">
        <v>60984028</v>
      </c>
      <c r="C1702">
        <f>B1702-A1702</f>
        <v>3984028</v>
      </c>
      <c r="D1702" s="5" t="s">
        <v>3210</v>
      </c>
      <c r="E1702" s="3"/>
      <c r="F1702" s="3"/>
      <c r="G1702" s="3"/>
    </row>
    <row r="1703" spans="1:7">
      <c r="A1703" s="2">
        <v>800000</v>
      </c>
      <c r="B1703" s="2">
        <v>4771000</v>
      </c>
      <c r="C1703">
        <f>B1703-A1703</f>
        <v>3971000</v>
      </c>
      <c r="D1703" s="2" t="s">
        <v>3535</v>
      </c>
      <c r="E1703" s="4"/>
      <c r="F1703" s="4"/>
      <c r="G1703" s="4"/>
    </row>
    <row r="1704" spans="1:7">
      <c r="A1704" s="2">
        <v>1000000</v>
      </c>
      <c r="B1704" s="2">
        <v>4946250</v>
      </c>
      <c r="C1704">
        <f>B1704-A1704</f>
        <v>3946250</v>
      </c>
      <c r="D1704" s="2" t="s">
        <v>4017</v>
      </c>
      <c r="E1704" s="3"/>
      <c r="F1704" s="3"/>
      <c r="G1704" s="3"/>
    </row>
    <row r="1705" spans="1:7">
      <c r="A1705" s="2">
        <v>250000</v>
      </c>
      <c r="B1705" s="2">
        <v>4186931</v>
      </c>
      <c r="C1705">
        <f>B1705-A1705</f>
        <v>3936931</v>
      </c>
      <c r="D1705" s="2" t="s">
        <v>7281</v>
      </c>
      <c r="E1705" s="4"/>
      <c r="F1705" s="4"/>
      <c r="G1705" s="4"/>
    </row>
    <row r="1706" spans="1:7">
      <c r="A1706" s="5">
        <v>1800000</v>
      </c>
      <c r="B1706" s="5">
        <v>5709616</v>
      </c>
      <c r="C1706">
        <f>B1706-A1706</f>
        <v>3909616</v>
      </c>
      <c r="D1706" s="5" t="s">
        <v>7893</v>
      </c>
      <c r="E1706" s="3"/>
      <c r="F1706" s="3"/>
      <c r="G1706" s="3"/>
    </row>
    <row r="1707" spans="1:7">
      <c r="A1707" s="2">
        <v>2500000</v>
      </c>
      <c r="B1707" s="2">
        <v>6401336</v>
      </c>
      <c r="C1707">
        <f>B1707-A1707</f>
        <v>3901336</v>
      </c>
      <c r="D1707" s="2" t="s">
        <v>5955</v>
      </c>
      <c r="E1707" s="4"/>
      <c r="F1707" s="4"/>
      <c r="G1707" s="4"/>
    </row>
    <row r="1708" spans="1:7">
      <c r="A1708" s="2">
        <v>22000000</v>
      </c>
      <c r="B1708" s="2">
        <v>25842000</v>
      </c>
      <c r="C1708">
        <f>B1708-A1708</f>
        <v>3842000</v>
      </c>
      <c r="D1708" s="2" t="s">
        <v>3765</v>
      </c>
      <c r="E1708" s="3"/>
      <c r="F1708" s="3"/>
      <c r="G1708" s="3"/>
    </row>
    <row r="1709" spans="1:7">
      <c r="A1709" s="5">
        <v>25000000</v>
      </c>
      <c r="B1709" s="5">
        <v>28831145</v>
      </c>
      <c r="C1709">
        <f>B1709-A1709</f>
        <v>3831145</v>
      </c>
      <c r="D1709" s="5" t="s">
        <v>7562</v>
      </c>
      <c r="E1709" s="4"/>
      <c r="F1709" s="4"/>
      <c r="G1709" s="4"/>
    </row>
    <row r="1710" spans="1:7">
      <c r="A1710" s="2">
        <v>4000000</v>
      </c>
      <c r="B1710" s="2">
        <v>7825820</v>
      </c>
      <c r="C1710">
        <f>B1710-A1710</f>
        <v>3825820</v>
      </c>
      <c r="D1710" s="2" t="s">
        <v>13245</v>
      </c>
      <c r="E1710" s="3"/>
      <c r="F1710" s="3"/>
      <c r="G1710" s="3"/>
    </row>
    <row r="1711" spans="1:7">
      <c r="A1711" s="5">
        <v>6000000</v>
      </c>
      <c r="B1711" s="5">
        <v>9821335</v>
      </c>
      <c r="C1711">
        <f>B1711-A1711</f>
        <v>3821335</v>
      </c>
      <c r="D1711" s="5" t="s">
        <v>16673</v>
      </c>
      <c r="E1711" s="4"/>
      <c r="F1711" s="4"/>
      <c r="G1711" s="4"/>
    </row>
    <row r="1712" spans="1:7">
      <c r="A1712" s="2">
        <v>5000000</v>
      </c>
      <c r="B1712" s="2">
        <v>8786715</v>
      </c>
      <c r="C1712">
        <f>B1712-A1712</f>
        <v>3786715</v>
      </c>
      <c r="D1712" s="2" t="s">
        <v>7195</v>
      </c>
      <c r="E1712" s="3"/>
      <c r="F1712" s="3"/>
      <c r="G1712" s="3"/>
    </row>
    <row r="1713" spans="1:7">
      <c r="A1713" s="5">
        <v>3500000</v>
      </c>
      <c r="B1713" s="5">
        <v>7267324</v>
      </c>
      <c r="C1713">
        <f>B1713-A1713</f>
        <v>3767324</v>
      </c>
      <c r="D1713" s="5" t="s">
        <v>2076</v>
      </c>
      <c r="E1713" s="4"/>
      <c r="F1713" s="4"/>
      <c r="G1713" s="4"/>
    </row>
    <row r="1714" spans="1:7">
      <c r="A1714" s="2">
        <v>3400000</v>
      </c>
      <c r="B1714" s="2">
        <v>7159147</v>
      </c>
      <c r="C1714">
        <f>B1714-A1714</f>
        <v>3759147</v>
      </c>
      <c r="D1714" s="2" t="s">
        <v>3488</v>
      </c>
      <c r="E1714" s="3"/>
      <c r="F1714" s="3"/>
      <c r="G1714" s="3"/>
    </row>
    <row r="1715" spans="1:7">
      <c r="A1715" s="2">
        <v>50100000</v>
      </c>
      <c r="B1715" s="2">
        <v>53846915</v>
      </c>
      <c r="C1715">
        <f>B1715-A1715</f>
        <v>3746915</v>
      </c>
      <c r="D1715" s="2" t="s">
        <v>8815</v>
      </c>
      <c r="E1715" s="4"/>
      <c r="F1715" s="4"/>
      <c r="G1715" s="4"/>
    </row>
    <row r="1716" spans="1:7">
      <c r="A1716" s="5">
        <v>100000000</v>
      </c>
      <c r="B1716" s="5">
        <v>103738726</v>
      </c>
      <c r="C1716">
        <f>B1716-A1716</f>
        <v>3738726</v>
      </c>
      <c r="D1716" s="5" t="s">
        <v>11963</v>
      </c>
      <c r="E1716" s="3"/>
      <c r="F1716" s="3"/>
      <c r="G1716" s="3"/>
    </row>
    <row r="1717" spans="1:7">
      <c r="A1717" s="2">
        <v>350000</v>
      </c>
      <c r="B1717" s="2">
        <v>4000000</v>
      </c>
      <c r="C1717">
        <f>B1717-A1717</f>
        <v>3650000</v>
      </c>
      <c r="D1717" s="2" t="s">
        <v>16155</v>
      </c>
      <c r="E1717" s="4"/>
      <c r="F1717" s="4"/>
      <c r="G1717" s="4"/>
    </row>
    <row r="1718" spans="1:7">
      <c r="A1718" s="2">
        <v>6500000</v>
      </c>
      <c r="B1718" s="2">
        <v>10149779</v>
      </c>
      <c r="C1718">
        <f>B1718-A1718</f>
        <v>3649779</v>
      </c>
      <c r="D1718" s="2" t="s">
        <v>16802</v>
      </c>
      <c r="E1718" s="3"/>
      <c r="F1718" s="3"/>
      <c r="G1718" s="3"/>
    </row>
    <row r="1719" spans="1:7">
      <c r="A1719" s="5">
        <v>150000000</v>
      </c>
      <c r="B1719" s="5">
        <v>153629485</v>
      </c>
      <c r="C1719">
        <f>B1719-A1719</f>
        <v>3629485</v>
      </c>
      <c r="D1719" s="5" t="s">
        <v>768</v>
      </c>
      <c r="E1719" s="4"/>
      <c r="F1719" s="4"/>
      <c r="G1719" s="4"/>
    </row>
    <row r="1720" spans="1:7">
      <c r="A1720" s="5">
        <v>10500000</v>
      </c>
      <c r="B1720" s="5">
        <v>14114488</v>
      </c>
      <c r="C1720">
        <f>B1720-A1720</f>
        <v>3614488</v>
      </c>
      <c r="D1720" s="5" t="s">
        <v>16346</v>
      </c>
      <c r="E1720" s="3"/>
      <c r="F1720" s="3"/>
      <c r="G1720" s="3"/>
    </row>
    <row r="1721" spans="1:7">
      <c r="A1721" s="2">
        <v>72000000</v>
      </c>
      <c r="B1721" s="2">
        <v>75600000</v>
      </c>
      <c r="C1721">
        <f>B1721-A1721</f>
        <v>3600000</v>
      </c>
      <c r="D1721" s="2" t="s">
        <v>379</v>
      </c>
      <c r="E1721" s="4"/>
      <c r="F1721" s="4"/>
      <c r="G1721" s="4"/>
    </row>
    <row r="1722" spans="1:7">
      <c r="A1722" s="2">
        <v>28000000</v>
      </c>
      <c r="B1722" s="2">
        <v>31600000</v>
      </c>
      <c r="C1722">
        <f>B1722-A1722</f>
        <v>3600000</v>
      </c>
      <c r="D1722" s="2" t="s">
        <v>6946</v>
      </c>
      <c r="E1722" s="3"/>
      <c r="F1722" s="3"/>
      <c r="G1722" s="3"/>
    </row>
    <row r="1723" spans="1:7">
      <c r="A1723" s="2">
        <v>13000000</v>
      </c>
      <c r="B1723" s="2">
        <v>16574731</v>
      </c>
      <c r="C1723">
        <f>B1723-A1723</f>
        <v>3574731</v>
      </c>
      <c r="D1723" s="2" t="s">
        <v>13605</v>
      </c>
      <c r="E1723" s="4"/>
      <c r="F1723" s="4"/>
      <c r="G1723" s="4"/>
    </row>
    <row r="1724" spans="1:7">
      <c r="A1724" s="5">
        <v>250000</v>
      </c>
      <c r="B1724" s="5">
        <v>3799339</v>
      </c>
      <c r="C1724">
        <f>B1724-A1724</f>
        <v>3549339</v>
      </c>
      <c r="D1724" s="5" t="s">
        <v>5359</v>
      </c>
      <c r="E1724" s="3"/>
      <c r="F1724" s="3"/>
      <c r="G1724" s="3"/>
    </row>
    <row r="1725" spans="1:7">
      <c r="A1725" s="5">
        <v>3000000</v>
      </c>
      <c r="B1725" s="5">
        <v>6517198</v>
      </c>
      <c r="C1725">
        <f>B1725-A1725</f>
        <v>3517198</v>
      </c>
      <c r="D1725" s="5" t="s">
        <v>3508</v>
      </c>
      <c r="E1725" s="4"/>
      <c r="F1725" s="4"/>
      <c r="G1725" s="4"/>
    </row>
    <row r="1726" spans="1:7">
      <c r="A1726" s="2">
        <v>45000000</v>
      </c>
      <c r="B1726" s="2">
        <v>48472213</v>
      </c>
      <c r="C1726">
        <f>B1726-A1726</f>
        <v>3472213</v>
      </c>
      <c r="D1726" s="2" t="s">
        <v>15715</v>
      </c>
      <c r="E1726" s="3"/>
      <c r="F1726" s="3"/>
      <c r="G1726" s="3"/>
    </row>
    <row r="1727" spans="1:7">
      <c r="A1727" s="5">
        <v>34000000</v>
      </c>
      <c r="B1727" s="5">
        <v>37432299</v>
      </c>
      <c r="C1727">
        <f>B1727-A1727</f>
        <v>3432299</v>
      </c>
      <c r="D1727" s="5" t="s">
        <v>5564</v>
      </c>
      <c r="E1727" s="4"/>
      <c r="F1727" s="4"/>
      <c r="G1727" s="4"/>
    </row>
    <row r="1728" spans="1:7">
      <c r="A1728" s="2">
        <v>55000000</v>
      </c>
      <c r="B1728" s="2">
        <v>58422650</v>
      </c>
      <c r="C1728">
        <f>B1728-A1728</f>
        <v>3422650</v>
      </c>
      <c r="D1728" s="2" t="s">
        <v>10198</v>
      </c>
      <c r="E1728" s="3"/>
      <c r="F1728" s="3"/>
      <c r="G1728" s="3"/>
    </row>
    <row r="1729" spans="1:7">
      <c r="A1729" s="2">
        <v>20000000</v>
      </c>
      <c r="B1729" s="2">
        <v>23393765</v>
      </c>
      <c r="C1729">
        <f>B1729-A1729</f>
        <v>3393765</v>
      </c>
      <c r="D1729" s="2" t="s">
        <v>11018</v>
      </c>
      <c r="E1729" s="4"/>
      <c r="F1729" s="4"/>
      <c r="G1729" s="4"/>
    </row>
    <row r="1730" spans="1:7">
      <c r="A1730" s="5">
        <v>2000000</v>
      </c>
      <c r="B1730" s="5">
        <v>5383834</v>
      </c>
      <c r="C1730">
        <f>B1730-A1730</f>
        <v>3383834</v>
      </c>
      <c r="D1730" s="5" t="s">
        <v>1011</v>
      </c>
      <c r="E1730" s="3"/>
      <c r="F1730" s="3"/>
      <c r="G1730" s="3"/>
    </row>
    <row r="1731" spans="1:7">
      <c r="A1731" s="2">
        <v>15000000</v>
      </c>
      <c r="B1731" s="2">
        <v>18352454</v>
      </c>
      <c r="C1731">
        <f>B1731-A1731</f>
        <v>3352454</v>
      </c>
      <c r="D1731" s="2" t="s">
        <v>684</v>
      </c>
      <c r="E1731" s="4"/>
      <c r="F1731" s="4"/>
      <c r="G1731" s="4"/>
    </row>
    <row r="1732" spans="1:7">
      <c r="A1732" s="2">
        <v>25000000</v>
      </c>
      <c r="B1732" s="2">
        <v>28341469</v>
      </c>
      <c r="C1732">
        <f>B1732-A1732</f>
        <v>3341469</v>
      </c>
      <c r="D1732" s="2" t="s">
        <v>40</v>
      </c>
      <c r="E1732" s="3"/>
      <c r="F1732" s="3"/>
      <c r="G1732" s="3"/>
    </row>
    <row r="1733" spans="1:7">
      <c r="A1733" s="2">
        <v>2400000</v>
      </c>
      <c r="B1733" s="2">
        <v>5731103</v>
      </c>
      <c r="C1733">
        <f>B1733-A1733</f>
        <v>3331103</v>
      </c>
      <c r="D1733" s="2" t="s">
        <v>7877</v>
      </c>
      <c r="E1733" s="4"/>
      <c r="F1733" s="4"/>
      <c r="G1733" s="4"/>
    </row>
    <row r="1734" spans="1:7">
      <c r="A1734" s="2">
        <v>110000000</v>
      </c>
      <c r="B1734" s="2">
        <v>113330342</v>
      </c>
      <c r="C1734">
        <f>B1734-A1734</f>
        <v>3330342</v>
      </c>
      <c r="D1734" s="2" t="s">
        <v>5378</v>
      </c>
      <c r="E1734" s="3"/>
      <c r="F1734" s="3"/>
      <c r="G1734" s="3"/>
    </row>
    <row r="1735" spans="1:7">
      <c r="A1735" s="2">
        <v>4700000</v>
      </c>
      <c r="B1735" s="2">
        <v>8025872</v>
      </c>
      <c r="C1735">
        <f>B1735-A1735</f>
        <v>3325872</v>
      </c>
      <c r="D1735" s="2" t="s">
        <v>14679</v>
      </c>
      <c r="E1735" s="4"/>
      <c r="F1735" s="4"/>
      <c r="G1735" s="4"/>
    </row>
    <row r="1736" spans="1:7">
      <c r="A1736" s="5">
        <v>200000</v>
      </c>
      <c r="B1736" s="5">
        <v>3500000</v>
      </c>
      <c r="C1736">
        <f>B1736-A1736</f>
        <v>3300000</v>
      </c>
      <c r="D1736" s="5" t="s">
        <v>1359</v>
      </c>
      <c r="E1736" s="3"/>
      <c r="F1736" s="3"/>
      <c r="G1736" s="3"/>
    </row>
    <row r="1737" spans="1:7">
      <c r="A1737" s="5">
        <v>12000000</v>
      </c>
      <c r="B1737" s="5">
        <v>15294553</v>
      </c>
      <c r="C1737">
        <f>B1737-A1737</f>
        <v>3294553</v>
      </c>
      <c r="D1737" s="5" t="s">
        <v>1968</v>
      </c>
      <c r="E1737" s="4"/>
      <c r="F1737" s="4"/>
      <c r="G1737" s="4"/>
    </row>
    <row r="1738" spans="1:7">
      <c r="A1738" s="5">
        <v>20000000</v>
      </c>
      <c r="B1738" s="5">
        <v>23292105</v>
      </c>
      <c r="C1738">
        <f>B1738-A1738</f>
        <v>3292105</v>
      </c>
      <c r="D1738" s="5" t="s">
        <v>15115</v>
      </c>
      <c r="E1738" s="3"/>
      <c r="F1738" s="3"/>
      <c r="G1738" s="3"/>
    </row>
    <row r="1739" spans="1:7">
      <c r="A1739" s="2">
        <v>42000000</v>
      </c>
      <c r="B1739" s="2">
        <v>45290318</v>
      </c>
      <c r="C1739">
        <f>B1739-A1739</f>
        <v>3290318</v>
      </c>
      <c r="D1739" s="2" t="s">
        <v>9580</v>
      </c>
      <c r="E1739" s="4"/>
      <c r="F1739" s="4"/>
      <c r="G1739" s="4"/>
    </row>
    <row r="1740" spans="1:7">
      <c r="A1740" s="5">
        <v>750000</v>
      </c>
      <c r="B1740" s="5">
        <v>4007792</v>
      </c>
      <c r="C1740">
        <f>B1740-A1740</f>
        <v>3257792</v>
      </c>
      <c r="D1740" s="5" t="s">
        <v>6655</v>
      </c>
      <c r="E1740" s="3"/>
      <c r="F1740" s="3"/>
      <c r="G1740" s="3"/>
    </row>
    <row r="1741" spans="1:7">
      <c r="A1741" s="5">
        <v>19000000</v>
      </c>
      <c r="B1741" s="5">
        <v>22245861</v>
      </c>
      <c r="C1741">
        <f>B1741-A1741</f>
        <v>3245861</v>
      </c>
      <c r="D1741" s="5" t="s">
        <v>2305</v>
      </c>
      <c r="E1741" s="4"/>
      <c r="F1741" s="4"/>
      <c r="G1741" s="4"/>
    </row>
    <row r="1742" spans="1:7">
      <c r="A1742" s="2">
        <v>1000000</v>
      </c>
      <c r="B1742" s="2">
        <v>4231500</v>
      </c>
      <c r="C1742">
        <f>B1742-A1742</f>
        <v>3231500</v>
      </c>
      <c r="D1742" s="2" t="s">
        <v>2083</v>
      </c>
      <c r="E1742" s="3"/>
      <c r="F1742" s="3"/>
      <c r="G1742" s="3"/>
    </row>
    <row r="1743" spans="1:7">
      <c r="A1743" s="2">
        <v>32000000</v>
      </c>
      <c r="B1743" s="2">
        <v>35228696</v>
      </c>
      <c r="C1743">
        <f>B1743-A1743</f>
        <v>3228696</v>
      </c>
      <c r="D1743" s="2" t="s">
        <v>9588</v>
      </c>
      <c r="E1743" s="4"/>
      <c r="F1743" s="4"/>
      <c r="G1743" s="4"/>
    </row>
    <row r="1744" spans="1:7">
      <c r="A1744" s="5">
        <v>65000000</v>
      </c>
      <c r="B1744" s="5">
        <v>68208190</v>
      </c>
      <c r="C1744">
        <f>B1744-A1744</f>
        <v>3208190</v>
      </c>
      <c r="D1744" s="5" t="s">
        <v>10882</v>
      </c>
      <c r="E1744" s="3"/>
      <c r="F1744" s="3"/>
      <c r="G1744" s="3"/>
    </row>
    <row r="1745" spans="1:7">
      <c r="A1745" s="5">
        <v>20000000</v>
      </c>
      <c r="B1745" s="5">
        <v>23179303</v>
      </c>
      <c r="C1745">
        <f>B1745-A1745</f>
        <v>3179303</v>
      </c>
      <c r="D1745" s="5" t="s">
        <v>13572</v>
      </c>
      <c r="E1745" s="4"/>
      <c r="F1745" s="4"/>
      <c r="G1745" s="4"/>
    </row>
    <row r="1746" spans="1:7">
      <c r="A1746" s="2">
        <v>60000</v>
      </c>
      <c r="B1746" s="2">
        <v>3216970</v>
      </c>
      <c r="C1746">
        <f>B1746-A1746</f>
        <v>3156970</v>
      </c>
      <c r="D1746" s="2" t="s">
        <v>3563</v>
      </c>
      <c r="E1746" s="3"/>
      <c r="F1746" s="3"/>
      <c r="G1746" s="3"/>
    </row>
    <row r="1747" spans="1:7">
      <c r="A1747" s="5">
        <v>250000</v>
      </c>
      <c r="B1747" s="5">
        <v>3388210</v>
      </c>
      <c r="C1747">
        <f>B1747-A1747</f>
        <v>3138210</v>
      </c>
      <c r="D1747" s="5" t="s">
        <v>8683</v>
      </c>
      <c r="E1747" s="4"/>
      <c r="F1747" s="4"/>
      <c r="G1747" s="4"/>
    </row>
    <row r="1748" spans="1:7">
      <c r="A1748" s="2">
        <v>2000000</v>
      </c>
      <c r="B1748" s="2">
        <v>5132222</v>
      </c>
      <c r="C1748">
        <f>B1748-A1748</f>
        <v>3132222</v>
      </c>
      <c r="D1748" s="2" t="s">
        <v>5277</v>
      </c>
      <c r="E1748" s="3"/>
      <c r="F1748" s="3"/>
      <c r="G1748" s="3"/>
    </row>
    <row r="1749" spans="1:7">
      <c r="A1749" s="2">
        <v>75000000</v>
      </c>
      <c r="B1749" s="2">
        <v>78120196</v>
      </c>
      <c r="C1749">
        <f>B1749-A1749</f>
        <v>3120196</v>
      </c>
      <c r="D1749" s="2" t="s">
        <v>5459</v>
      </c>
      <c r="E1749" s="4"/>
      <c r="F1749" s="4"/>
      <c r="G1749" s="4"/>
    </row>
    <row r="1750" spans="1:7">
      <c r="A1750" s="5">
        <v>1500000</v>
      </c>
      <c r="B1750" s="5">
        <v>4599680</v>
      </c>
      <c r="C1750">
        <f>B1750-A1750</f>
        <v>3099680</v>
      </c>
      <c r="D1750" s="5" t="s">
        <v>7881</v>
      </c>
      <c r="E1750" s="3"/>
      <c r="F1750" s="3"/>
      <c r="G1750" s="3"/>
    </row>
    <row r="1751" spans="1:7">
      <c r="A1751" s="5">
        <v>2700000</v>
      </c>
      <c r="B1751" s="5">
        <v>5792822</v>
      </c>
      <c r="C1751">
        <f>B1751-A1751</f>
        <v>3092822</v>
      </c>
      <c r="D1751" s="5" t="s">
        <v>1346</v>
      </c>
      <c r="E1751" s="4"/>
      <c r="F1751" s="4"/>
      <c r="G1751" s="4"/>
    </row>
    <row r="1752" spans="1:7">
      <c r="A1752" s="5">
        <v>68000000</v>
      </c>
      <c r="B1752" s="5">
        <v>71069884</v>
      </c>
      <c r="C1752">
        <f>B1752-A1752</f>
        <v>3069884</v>
      </c>
      <c r="D1752" s="5" t="s">
        <v>7365</v>
      </c>
      <c r="E1752" s="3"/>
      <c r="F1752" s="3"/>
      <c r="G1752" s="3"/>
    </row>
    <row r="1753" spans="1:7">
      <c r="A1753" s="5">
        <v>32000000</v>
      </c>
      <c r="B1753" s="5">
        <v>35063732</v>
      </c>
      <c r="C1753">
        <f>B1753-A1753</f>
        <v>3063732</v>
      </c>
      <c r="D1753" s="5" t="s">
        <v>10362</v>
      </c>
      <c r="E1753" s="4"/>
      <c r="F1753" s="4"/>
      <c r="G1753" s="4"/>
    </row>
    <row r="1754" spans="1:7">
      <c r="A1754" s="2">
        <v>16000000</v>
      </c>
      <c r="B1754" s="2">
        <v>19057024</v>
      </c>
      <c r="C1754">
        <f>B1754-A1754</f>
        <v>3057024</v>
      </c>
      <c r="D1754" s="2" t="s">
        <v>5028</v>
      </c>
      <c r="E1754" s="3"/>
      <c r="F1754" s="3"/>
      <c r="G1754" s="3"/>
    </row>
    <row r="1755" spans="1:7">
      <c r="A1755" s="2">
        <v>75000000</v>
      </c>
      <c r="B1755" s="2">
        <v>78009155</v>
      </c>
      <c r="C1755">
        <f>B1755-A1755</f>
        <v>3009155</v>
      </c>
      <c r="D1755" s="2" t="s">
        <v>11290</v>
      </c>
      <c r="E1755" s="4"/>
      <c r="F1755" s="4"/>
      <c r="G1755" s="4"/>
    </row>
    <row r="1756" spans="1:7">
      <c r="A1756" s="2">
        <v>1100000</v>
      </c>
      <c r="B1756" s="2">
        <v>4105123</v>
      </c>
      <c r="C1756">
        <f>B1756-A1756</f>
        <v>3005123</v>
      </c>
      <c r="D1756" s="2" t="s">
        <v>3111</v>
      </c>
      <c r="E1756" s="3"/>
      <c r="F1756" s="3"/>
      <c r="G1756" s="3"/>
    </row>
    <row r="1757" spans="1:7">
      <c r="A1757" s="2">
        <v>62000000</v>
      </c>
      <c r="B1757" s="2">
        <v>65000000</v>
      </c>
      <c r="C1757">
        <f>B1757-A1757</f>
        <v>3000000</v>
      </c>
      <c r="D1757" s="2" t="s">
        <v>7369</v>
      </c>
      <c r="E1757" s="4"/>
      <c r="F1757" s="4"/>
      <c r="G1757" s="4"/>
    </row>
    <row r="1758" spans="1:7">
      <c r="A1758" s="5">
        <v>7500000</v>
      </c>
      <c r="B1758" s="5">
        <v>10460089</v>
      </c>
      <c r="C1758">
        <f>B1758-A1758</f>
        <v>2960089</v>
      </c>
      <c r="D1758" s="5" t="s">
        <v>5128</v>
      </c>
      <c r="E1758" s="3"/>
      <c r="F1758" s="3"/>
      <c r="G1758" s="3"/>
    </row>
    <row r="1759" spans="1:7">
      <c r="A1759" s="2">
        <v>14000000</v>
      </c>
      <c r="B1759" s="2">
        <v>16929123</v>
      </c>
      <c r="C1759">
        <f>B1759-A1759</f>
        <v>2929123</v>
      </c>
      <c r="D1759" s="2" t="s">
        <v>9814</v>
      </c>
      <c r="E1759" s="4"/>
      <c r="F1759" s="4"/>
      <c r="G1759" s="4"/>
    </row>
    <row r="1760" spans="1:7">
      <c r="A1760" s="2">
        <v>230000</v>
      </c>
      <c r="B1760" s="2">
        <v>3151130</v>
      </c>
      <c r="C1760">
        <f>B1760-A1760</f>
        <v>2921130</v>
      </c>
      <c r="D1760" s="2" t="s">
        <v>2104</v>
      </c>
      <c r="E1760" s="3"/>
      <c r="F1760" s="3"/>
      <c r="G1760" s="3"/>
    </row>
    <row r="1761" spans="1:7">
      <c r="A1761" s="2">
        <v>11000000</v>
      </c>
      <c r="B1761" s="2">
        <v>13903262</v>
      </c>
      <c r="C1761">
        <f>B1761-A1761</f>
        <v>2903262</v>
      </c>
      <c r="D1761" s="2" t="s">
        <v>11114</v>
      </c>
      <c r="E1761" s="4"/>
      <c r="F1761" s="4"/>
      <c r="G1761" s="4"/>
    </row>
    <row r="1762" spans="1:7">
      <c r="A1762" s="5">
        <v>2500000</v>
      </c>
      <c r="B1762" s="5">
        <v>5400000</v>
      </c>
      <c r="C1762">
        <f>B1762-A1762</f>
        <v>2900000</v>
      </c>
      <c r="D1762" s="5" t="s">
        <v>998</v>
      </c>
      <c r="E1762" s="3"/>
      <c r="F1762" s="3"/>
      <c r="G1762" s="3"/>
    </row>
    <row r="1763" spans="1:7">
      <c r="A1763" s="2">
        <v>3500000</v>
      </c>
      <c r="B1763" s="2">
        <v>6390032</v>
      </c>
      <c r="C1763">
        <f>B1763-A1763</f>
        <v>2890032</v>
      </c>
      <c r="D1763" s="2" t="s">
        <v>3501</v>
      </c>
      <c r="E1763" s="4"/>
      <c r="F1763" s="4"/>
      <c r="G1763" s="4"/>
    </row>
    <row r="1764" spans="1:7">
      <c r="A1764" s="5">
        <v>9000000</v>
      </c>
      <c r="B1764" s="5">
        <v>11883495</v>
      </c>
      <c r="C1764">
        <f>B1764-A1764</f>
        <v>2883495</v>
      </c>
      <c r="D1764" s="5" t="s">
        <v>7796</v>
      </c>
      <c r="E1764" s="3"/>
      <c r="F1764" s="3"/>
      <c r="G1764" s="3"/>
    </row>
    <row r="1765" spans="1:7">
      <c r="A1765" s="5">
        <v>21500000</v>
      </c>
      <c r="B1765" s="5">
        <v>24362501</v>
      </c>
      <c r="C1765">
        <f>B1765-A1765</f>
        <v>2862501</v>
      </c>
      <c r="D1765" s="5" t="s">
        <v>4978</v>
      </c>
      <c r="E1765" s="4"/>
      <c r="F1765" s="4"/>
      <c r="G1765" s="4"/>
    </row>
    <row r="1766" spans="1:7">
      <c r="A1766" s="5">
        <v>9000000</v>
      </c>
      <c r="B1766" s="5">
        <v>11860839</v>
      </c>
      <c r="C1766">
        <f>B1766-A1766</f>
        <v>2860839</v>
      </c>
      <c r="D1766" s="5" t="s">
        <v>14945</v>
      </c>
      <c r="E1766" s="3"/>
      <c r="F1766" s="3"/>
      <c r="G1766" s="3"/>
    </row>
    <row r="1767" spans="1:7">
      <c r="A1767" s="2">
        <v>200000000</v>
      </c>
      <c r="B1767" s="2">
        <v>202853933</v>
      </c>
      <c r="C1767">
        <f>B1767-A1767</f>
        <v>2853933</v>
      </c>
      <c r="D1767" s="2" t="s">
        <v>7949</v>
      </c>
      <c r="E1767" s="4"/>
      <c r="F1767" s="4"/>
      <c r="G1767" s="4"/>
    </row>
    <row r="1768" spans="1:7">
      <c r="A1768" s="2">
        <v>3000000</v>
      </c>
      <c r="B1768" s="2">
        <v>5844929</v>
      </c>
      <c r="C1768">
        <f>B1768-A1768</f>
        <v>2844929</v>
      </c>
      <c r="D1768" s="2" t="s">
        <v>6612</v>
      </c>
      <c r="E1768" s="3"/>
      <c r="F1768" s="3"/>
      <c r="G1768" s="3"/>
    </row>
    <row r="1769" spans="1:7">
      <c r="A1769" s="2">
        <v>25000</v>
      </c>
      <c r="B1769" s="2">
        <v>2856622</v>
      </c>
      <c r="C1769">
        <f>B1769-A1769</f>
        <v>2831622</v>
      </c>
      <c r="D1769" s="2" t="s">
        <v>4702</v>
      </c>
      <c r="E1769" s="4"/>
      <c r="F1769" s="4"/>
      <c r="G1769" s="4"/>
    </row>
    <row r="1770" spans="1:7">
      <c r="A1770" s="2">
        <v>6000000</v>
      </c>
      <c r="B1770" s="2">
        <v>8828771</v>
      </c>
      <c r="C1770">
        <f>B1770-A1770</f>
        <v>2828771</v>
      </c>
      <c r="D1770" s="2" t="s">
        <v>16498</v>
      </c>
      <c r="E1770" s="3"/>
      <c r="F1770" s="3"/>
      <c r="G1770" s="3"/>
    </row>
    <row r="1771" spans="1:7">
      <c r="A1771" s="2">
        <v>50000000</v>
      </c>
      <c r="B1771" s="2">
        <v>52822418</v>
      </c>
      <c r="C1771">
        <f>B1771-A1771</f>
        <v>2822418</v>
      </c>
      <c r="D1771" s="2" t="s">
        <v>3659</v>
      </c>
      <c r="E1771" s="4"/>
      <c r="F1771" s="4"/>
      <c r="G1771" s="4"/>
    </row>
    <row r="1772" spans="1:7">
      <c r="A1772" s="5">
        <v>12600000</v>
      </c>
      <c r="B1772" s="5">
        <v>15417771</v>
      </c>
      <c r="C1772">
        <f>B1772-A1772</f>
        <v>2817771</v>
      </c>
      <c r="D1772" s="5" t="s">
        <v>12218</v>
      </c>
      <c r="E1772" s="3"/>
      <c r="F1772" s="3"/>
      <c r="G1772" s="3"/>
    </row>
    <row r="1773" spans="1:7">
      <c r="A1773" s="5">
        <v>8000000</v>
      </c>
      <c r="B1773" s="5">
        <v>10814185</v>
      </c>
      <c r="C1773">
        <f>B1773-A1773</f>
        <v>2814185</v>
      </c>
      <c r="D1773" s="5" t="s">
        <v>11702</v>
      </c>
      <c r="E1773" s="4"/>
      <c r="F1773" s="4"/>
      <c r="G1773" s="4"/>
    </row>
    <row r="1774" spans="1:7">
      <c r="A1774" s="2">
        <v>53000000</v>
      </c>
      <c r="B1774" s="2">
        <v>55808744</v>
      </c>
      <c r="C1774">
        <f>B1774-A1774</f>
        <v>2808744</v>
      </c>
      <c r="D1774" s="2" t="s">
        <v>13719</v>
      </c>
      <c r="E1774" s="3"/>
      <c r="F1774" s="3"/>
      <c r="G1774" s="3"/>
    </row>
    <row r="1775" spans="1:7">
      <c r="A1775" s="2">
        <v>30000000</v>
      </c>
      <c r="B1775" s="2">
        <v>32774834</v>
      </c>
      <c r="C1775">
        <f>B1775-A1775</f>
        <v>2774834</v>
      </c>
      <c r="D1775" s="2" t="s">
        <v>4982</v>
      </c>
      <c r="E1775" s="4"/>
      <c r="F1775" s="4"/>
      <c r="G1775" s="4"/>
    </row>
    <row r="1776" spans="1:7">
      <c r="A1776" s="2">
        <v>1000000</v>
      </c>
      <c r="B1776" s="2">
        <v>3773863</v>
      </c>
      <c r="C1776">
        <f>B1776-A1776</f>
        <v>2773863</v>
      </c>
      <c r="D1776" s="2" t="s">
        <v>6005</v>
      </c>
      <c r="E1776" s="3"/>
      <c r="F1776" s="3"/>
      <c r="G1776" s="3"/>
    </row>
    <row r="1777" spans="1:7">
      <c r="A1777" s="5">
        <v>50000000</v>
      </c>
      <c r="B1777" s="5">
        <v>52752475</v>
      </c>
      <c r="C1777">
        <f>B1777-A1777</f>
        <v>2752475</v>
      </c>
      <c r="D1777" s="5" t="s">
        <v>8161</v>
      </c>
      <c r="E1777" s="4"/>
      <c r="F1777" s="4"/>
      <c r="G1777" s="4"/>
    </row>
    <row r="1778" spans="1:7">
      <c r="A1778" s="2">
        <v>150000</v>
      </c>
      <c r="B1778" s="2">
        <v>2882062</v>
      </c>
      <c r="C1778">
        <f>B1778-A1778</f>
        <v>2732062</v>
      </c>
      <c r="D1778" s="2" t="s">
        <v>11244</v>
      </c>
      <c r="E1778" s="3"/>
      <c r="F1778" s="3"/>
      <c r="G1778" s="3"/>
    </row>
    <row r="1779" spans="1:7">
      <c r="A1779" s="2">
        <v>225000</v>
      </c>
      <c r="B1779" s="2">
        <v>2938208</v>
      </c>
      <c r="C1779">
        <f>B1779-A1779</f>
        <v>2713208</v>
      </c>
      <c r="D1779" s="2" t="s">
        <v>3546</v>
      </c>
      <c r="E1779" s="4"/>
      <c r="F1779" s="4"/>
      <c r="G1779" s="4"/>
    </row>
    <row r="1780" spans="1:7">
      <c r="A1780" s="2">
        <v>1900000</v>
      </c>
      <c r="B1780" s="2">
        <v>4600000</v>
      </c>
      <c r="C1780">
        <f>B1780-A1780</f>
        <v>2700000</v>
      </c>
      <c r="D1780" s="2" t="s">
        <v>5979</v>
      </c>
      <c r="E1780" s="3"/>
      <c r="F1780" s="3"/>
      <c r="G1780" s="3"/>
    </row>
    <row r="1781" spans="1:7">
      <c r="A1781" s="5">
        <v>2900000</v>
      </c>
      <c r="B1781" s="5">
        <v>5595428</v>
      </c>
      <c r="C1781">
        <f>B1781-A1781</f>
        <v>2695428</v>
      </c>
      <c r="D1781" s="5" t="s">
        <v>1333</v>
      </c>
      <c r="E1781" s="4"/>
      <c r="F1781" s="4"/>
      <c r="G1781" s="4"/>
    </row>
    <row r="1782" spans="1:7">
      <c r="A1782" s="2">
        <v>960000</v>
      </c>
      <c r="B1782" s="2">
        <v>3650677</v>
      </c>
      <c r="C1782">
        <f>B1782-A1782</f>
        <v>2690677</v>
      </c>
      <c r="D1782" s="2" t="s">
        <v>738</v>
      </c>
      <c r="E1782" s="3"/>
      <c r="F1782" s="3"/>
      <c r="G1782" s="3"/>
    </row>
    <row r="1783" spans="1:7">
      <c r="A1783" s="2">
        <v>28000000</v>
      </c>
      <c r="B1783" s="2">
        <v>30688364</v>
      </c>
      <c r="C1783">
        <f>B1783-A1783</f>
        <v>2688364</v>
      </c>
      <c r="D1783" s="2" t="s">
        <v>11496</v>
      </c>
      <c r="E1783" s="4"/>
      <c r="F1783" s="4"/>
      <c r="G1783" s="4"/>
    </row>
    <row r="1784" spans="1:7">
      <c r="A1784" s="5">
        <v>32000000</v>
      </c>
      <c r="B1784" s="5">
        <v>34667015</v>
      </c>
      <c r="C1784">
        <f>B1784-A1784</f>
        <v>2667015</v>
      </c>
      <c r="D1784" s="5" t="s">
        <v>8903</v>
      </c>
      <c r="E1784" s="3"/>
      <c r="F1784" s="3"/>
      <c r="G1784" s="3"/>
    </row>
    <row r="1785" spans="1:7">
      <c r="A1785" s="5">
        <v>40000000</v>
      </c>
      <c r="B1785" s="5">
        <v>42615685</v>
      </c>
      <c r="C1785">
        <f>B1785-A1785</f>
        <v>2615685</v>
      </c>
      <c r="D1785" s="5" t="s">
        <v>11984</v>
      </c>
      <c r="E1785" s="4"/>
      <c r="F1785" s="4"/>
      <c r="G1785" s="4"/>
    </row>
    <row r="1786" spans="1:7">
      <c r="A1786" s="5">
        <v>6000000</v>
      </c>
      <c r="B1786" s="5">
        <v>8596914</v>
      </c>
      <c r="C1786">
        <f>B1786-A1786</f>
        <v>2596914</v>
      </c>
      <c r="D1786" s="5" t="s">
        <v>6550</v>
      </c>
      <c r="E1786" s="3"/>
      <c r="F1786" s="3"/>
      <c r="G1786" s="3"/>
    </row>
    <row r="1787" spans="1:7">
      <c r="A1787" s="2">
        <v>11000000</v>
      </c>
      <c r="B1787" s="2">
        <v>13592872</v>
      </c>
      <c r="C1787">
        <f>B1787-A1787</f>
        <v>2592872</v>
      </c>
      <c r="D1787" s="2" t="s">
        <v>15643</v>
      </c>
      <c r="E1787" s="4"/>
      <c r="F1787" s="4"/>
      <c r="G1787" s="4"/>
    </row>
    <row r="1788" spans="1:7">
      <c r="A1788" s="2">
        <v>35200000</v>
      </c>
      <c r="B1788" s="2">
        <v>37788228</v>
      </c>
      <c r="C1788">
        <f>B1788-A1788</f>
        <v>2588228</v>
      </c>
      <c r="D1788" s="2" t="s">
        <v>14811</v>
      </c>
      <c r="E1788" s="3"/>
      <c r="F1788" s="3"/>
      <c r="G1788" s="3"/>
    </row>
    <row r="1789" spans="1:7">
      <c r="A1789" s="2">
        <v>3200000</v>
      </c>
      <c r="B1789" s="2">
        <v>5776314</v>
      </c>
      <c r="C1789">
        <f>B1789-A1789</f>
        <v>2576314</v>
      </c>
      <c r="D1789" s="2" t="s">
        <v>5228</v>
      </c>
      <c r="E1789" s="4"/>
      <c r="F1789" s="4"/>
      <c r="G1789" s="4"/>
    </row>
    <row r="1790" spans="1:7">
      <c r="A1790" s="5">
        <v>40000000</v>
      </c>
      <c r="B1790" s="5">
        <v>42575718</v>
      </c>
      <c r="C1790">
        <f>B1790-A1790</f>
        <v>2575718</v>
      </c>
      <c r="D1790" s="5" t="s">
        <v>12950</v>
      </c>
      <c r="E1790" s="3"/>
      <c r="F1790" s="3"/>
      <c r="G1790" s="3"/>
    </row>
    <row r="1791" spans="1:7">
      <c r="A1791" s="2">
        <v>8000000</v>
      </c>
      <c r="B1791" s="2">
        <v>10572742</v>
      </c>
      <c r="C1791">
        <f>B1791-A1791</f>
        <v>2572742</v>
      </c>
      <c r="D1791" s="2" t="s">
        <v>12277</v>
      </c>
      <c r="E1791" s="4"/>
      <c r="F1791" s="4"/>
      <c r="G1791" s="4"/>
    </row>
    <row r="1792" spans="1:7">
      <c r="A1792" s="2">
        <v>10000000</v>
      </c>
      <c r="B1792" s="2">
        <v>12570442</v>
      </c>
      <c r="C1792">
        <f>B1792-A1792</f>
        <v>2570442</v>
      </c>
      <c r="D1792" s="2" t="s">
        <v>7733</v>
      </c>
      <c r="E1792" s="3"/>
      <c r="F1792" s="3"/>
      <c r="G1792" s="3"/>
    </row>
    <row r="1793" spans="1:7">
      <c r="A1793" s="2">
        <v>11000000</v>
      </c>
      <c r="B1793" s="2">
        <v>13558739</v>
      </c>
      <c r="C1793">
        <f>B1793-A1793</f>
        <v>2558739</v>
      </c>
      <c r="D1793" s="2" t="s">
        <v>15187</v>
      </c>
      <c r="E1793" s="4"/>
      <c r="F1793" s="4"/>
      <c r="G1793" s="4"/>
    </row>
    <row r="1794" spans="1:7">
      <c r="A1794" s="5">
        <v>23000000</v>
      </c>
      <c r="B1794" s="5">
        <v>25556065</v>
      </c>
      <c r="C1794">
        <f>B1794-A1794</f>
        <v>2556065</v>
      </c>
      <c r="D1794" s="5" t="s">
        <v>1168</v>
      </c>
      <c r="E1794" s="3"/>
      <c r="F1794" s="3"/>
      <c r="G1794" s="3"/>
    </row>
    <row r="1795" spans="1:7">
      <c r="A1795" s="2">
        <v>4000000</v>
      </c>
      <c r="B1795" s="2">
        <v>6525762</v>
      </c>
      <c r="C1795">
        <f>B1795-A1795</f>
        <v>2525762</v>
      </c>
      <c r="D1795" s="2" t="s">
        <v>8596</v>
      </c>
      <c r="E1795" s="4"/>
      <c r="F1795" s="4"/>
      <c r="G1795" s="4"/>
    </row>
    <row r="1796" spans="1:7">
      <c r="A1796" s="2">
        <v>10000000</v>
      </c>
      <c r="B1796" s="2">
        <v>12514138</v>
      </c>
      <c r="C1796">
        <f>B1796-A1796</f>
        <v>2514138</v>
      </c>
      <c r="D1796" s="2" t="s">
        <v>3874</v>
      </c>
      <c r="E1796" s="3"/>
      <c r="F1796" s="3"/>
      <c r="G1796" s="3"/>
    </row>
    <row r="1797" spans="1:7">
      <c r="A1797" s="2">
        <v>15000000</v>
      </c>
      <c r="B1797" s="2">
        <v>17508670</v>
      </c>
      <c r="C1797">
        <f>B1797-A1797</f>
        <v>2508670</v>
      </c>
      <c r="D1797" s="2" t="s">
        <v>3755</v>
      </c>
      <c r="E1797" s="4"/>
      <c r="F1797" s="4"/>
      <c r="G1797" s="4"/>
    </row>
    <row r="1798" spans="1:7">
      <c r="A1798" s="2">
        <v>26000000</v>
      </c>
      <c r="B1798" s="2">
        <v>28501651</v>
      </c>
      <c r="C1798">
        <f>B1798-A1798</f>
        <v>2501651</v>
      </c>
      <c r="D1798" s="2" t="s">
        <v>5620</v>
      </c>
      <c r="E1798" s="3"/>
      <c r="F1798" s="3"/>
      <c r="G1798" s="3"/>
    </row>
    <row r="1799" spans="1:7">
      <c r="A1799" s="2">
        <v>26000000</v>
      </c>
      <c r="B1799" s="2">
        <v>28501651</v>
      </c>
      <c r="C1799">
        <f>B1799-A1799</f>
        <v>2501651</v>
      </c>
      <c r="D1799" s="2" t="s">
        <v>5620</v>
      </c>
      <c r="E1799" s="4"/>
      <c r="F1799" s="4"/>
      <c r="G1799" s="4"/>
    </row>
    <row r="1800" spans="1:7">
      <c r="A1800" s="2">
        <v>19000000</v>
      </c>
      <c r="B1800" s="2">
        <v>21483154</v>
      </c>
      <c r="C1800">
        <f>B1800-A1800</f>
        <v>2483154</v>
      </c>
      <c r="D1800" s="2" t="s">
        <v>2856</v>
      </c>
      <c r="E1800" s="3"/>
      <c r="F1800" s="3"/>
      <c r="G1800" s="3"/>
    </row>
    <row r="1801" spans="1:7">
      <c r="A1801" s="5">
        <v>35000000</v>
      </c>
      <c r="B1801" s="5">
        <v>37481242</v>
      </c>
      <c r="C1801">
        <f>B1801-A1801</f>
        <v>2481242</v>
      </c>
      <c r="D1801" s="5" t="s">
        <v>15051</v>
      </c>
      <c r="E1801" s="4"/>
      <c r="F1801" s="4"/>
      <c r="G1801" s="4"/>
    </row>
    <row r="1802" spans="1:7">
      <c r="A1802" s="2">
        <v>15000000</v>
      </c>
      <c r="B1802" s="2">
        <v>17439163</v>
      </c>
      <c r="C1802">
        <f>B1802-A1802</f>
        <v>2439163</v>
      </c>
      <c r="D1802" s="2" t="s">
        <v>700</v>
      </c>
      <c r="E1802" s="3"/>
      <c r="F1802" s="3"/>
      <c r="G1802" s="3"/>
    </row>
    <row r="1803" spans="1:7">
      <c r="A1803" s="5">
        <v>379000</v>
      </c>
      <c r="B1803" s="5">
        <v>2808000</v>
      </c>
      <c r="C1803">
        <f>B1803-A1803</f>
        <v>2429000</v>
      </c>
      <c r="D1803" s="5" t="s">
        <v>11239</v>
      </c>
      <c r="E1803" s="4"/>
      <c r="F1803" s="4"/>
      <c r="G1803" s="4"/>
    </row>
    <row r="1804" spans="1:7">
      <c r="A1804" s="2">
        <v>15000000</v>
      </c>
      <c r="B1804" s="2">
        <v>17411331</v>
      </c>
      <c r="C1804">
        <f>B1804-A1804</f>
        <v>2411331</v>
      </c>
      <c r="D1804" s="2" t="s">
        <v>14613</v>
      </c>
      <c r="E1804" s="3"/>
      <c r="F1804" s="3"/>
      <c r="G1804" s="3"/>
    </row>
    <row r="1805" spans="1:7">
      <c r="A1805" s="5">
        <v>60000000</v>
      </c>
      <c r="B1805" s="5">
        <v>62401264</v>
      </c>
      <c r="C1805">
        <f>B1805-A1805</f>
        <v>2401264</v>
      </c>
      <c r="D1805" s="5" t="s">
        <v>12862</v>
      </c>
      <c r="E1805" s="4"/>
      <c r="F1805" s="4"/>
      <c r="G1805" s="4"/>
    </row>
    <row r="1806" spans="1:7">
      <c r="A1806" s="2">
        <v>609000</v>
      </c>
      <c r="B1806" s="2">
        <v>3000000</v>
      </c>
      <c r="C1806">
        <f>B1806-A1806</f>
        <v>2391000</v>
      </c>
      <c r="D1806" s="2" t="s">
        <v>2090</v>
      </c>
      <c r="E1806" s="3"/>
      <c r="F1806" s="3"/>
      <c r="G1806" s="3"/>
    </row>
    <row r="1807" spans="1:7">
      <c r="A1807" s="2">
        <v>1000000</v>
      </c>
      <c r="B1807" s="2">
        <v>3386698</v>
      </c>
      <c r="C1807">
        <f>B1807-A1807</f>
        <v>2386698</v>
      </c>
      <c r="D1807" s="2" t="s">
        <v>8657</v>
      </c>
      <c r="E1807" s="4"/>
      <c r="F1807" s="4"/>
      <c r="G1807" s="4"/>
    </row>
    <row r="1808" spans="1:7">
      <c r="A1808" s="5">
        <v>13000000</v>
      </c>
      <c r="B1808" s="5">
        <v>15361537</v>
      </c>
      <c r="C1808">
        <f>B1808-A1808</f>
        <v>2361537</v>
      </c>
      <c r="D1808" s="5" t="s">
        <v>16201</v>
      </c>
      <c r="E1808" s="3"/>
      <c r="F1808" s="3"/>
      <c r="G1808" s="3"/>
    </row>
    <row r="1809" spans="1:7">
      <c r="A1809" s="5">
        <v>30000000</v>
      </c>
      <c r="B1809" s="5">
        <v>32357532</v>
      </c>
      <c r="C1809">
        <f>B1809-A1809</f>
        <v>2357532</v>
      </c>
      <c r="D1809" s="5" t="s">
        <v>8243</v>
      </c>
      <c r="E1809" s="4"/>
      <c r="F1809" s="4"/>
      <c r="G1809" s="4"/>
    </row>
    <row r="1810" spans="1:7">
      <c r="A1810" s="5">
        <v>13500000</v>
      </c>
      <c r="B1810" s="5">
        <v>15854988</v>
      </c>
      <c r="C1810">
        <f>B1810-A1810</f>
        <v>2354988</v>
      </c>
      <c r="D1810" s="5" t="s">
        <v>3824</v>
      </c>
      <c r="E1810" s="3"/>
      <c r="F1810" s="3"/>
      <c r="G1810" s="3"/>
    </row>
    <row r="1811" spans="1:7">
      <c r="A1811" s="5">
        <v>12000000</v>
      </c>
      <c r="B1811" s="5">
        <v>14348123</v>
      </c>
      <c r="C1811">
        <f>B1811-A1811</f>
        <v>2348123</v>
      </c>
      <c r="D1811" s="5" t="s">
        <v>7063</v>
      </c>
      <c r="E1811" s="4"/>
      <c r="F1811" s="4"/>
      <c r="G1811" s="4"/>
    </row>
    <row r="1812" spans="1:7">
      <c r="A1812" s="2">
        <v>3600000</v>
      </c>
      <c r="B1812" s="2">
        <v>5923044</v>
      </c>
      <c r="C1812">
        <f>B1812-A1812</f>
        <v>2323044</v>
      </c>
      <c r="D1812" s="2" t="s">
        <v>2030</v>
      </c>
      <c r="E1812" s="3"/>
      <c r="F1812" s="3"/>
      <c r="G1812" s="3"/>
    </row>
    <row r="1813" spans="1:7">
      <c r="A1813" s="2">
        <v>45000000</v>
      </c>
      <c r="B1813" s="2">
        <v>47307550</v>
      </c>
      <c r="C1813">
        <f>B1813-A1813</f>
        <v>2307550</v>
      </c>
      <c r="D1813" s="2" t="s">
        <v>9562</v>
      </c>
      <c r="E1813" s="4"/>
      <c r="F1813" s="4"/>
      <c r="G1813" s="4"/>
    </row>
    <row r="1814" spans="1:7">
      <c r="A1814" s="2">
        <v>35000000</v>
      </c>
      <c r="B1814" s="2">
        <v>37304950</v>
      </c>
      <c r="C1814">
        <f>B1814-A1814</f>
        <v>2304950</v>
      </c>
      <c r="D1814" s="2" t="s">
        <v>8949</v>
      </c>
      <c r="E1814" s="3"/>
      <c r="F1814" s="3"/>
      <c r="G1814" s="3"/>
    </row>
    <row r="1815" spans="1:7">
      <c r="A1815" s="5">
        <v>14000000</v>
      </c>
      <c r="B1815" s="5">
        <v>16298046</v>
      </c>
      <c r="C1815">
        <f>B1815-A1815</f>
        <v>2298046</v>
      </c>
      <c r="D1815" s="5" t="s">
        <v>15774</v>
      </c>
      <c r="E1815" s="4"/>
      <c r="F1815" s="4"/>
      <c r="G1815" s="4"/>
    </row>
    <row r="1816" spans="1:7">
      <c r="A1816" s="2">
        <v>1900000</v>
      </c>
      <c r="B1816" s="2">
        <v>4170647</v>
      </c>
      <c r="C1816">
        <f>B1816-A1816</f>
        <v>2270647</v>
      </c>
      <c r="D1816" s="2" t="s">
        <v>7222</v>
      </c>
      <c r="E1816" s="3"/>
      <c r="F1816" s="3"/>
      <c r="G1816" s="3"/>
    </row>
    <row r="1817" spans="1:7">
      <c r="A1817" s="5">
        <v>8000000</v>
      </c>
      <c r="B1817" s="5">
        <v>10269307</v>
      </c>
      <c r="C1817">
        <f>B1817-A1817</f>
        <v>2269307</v>
      </c>
      <c r="D1817" s="5" t="s">
        <v>11136</v>
      </c>
      <c r="E1817" s="4"/>
      <c r="F1817" s="4"/>
      <c r="G1817" s="4"/>
    </row>
    <row r="1818" spans="1:7">
      <c r="A1818" s="5">
        <v>450000</v>
      </c>
      <c r="B1818" s="5">
        <v>2712293</v>
      </c>
      <c r="C1818">
        <f>B1818-A1818</f>
        <v>2262293</v>
      </c>
      <c r="D1818" s="5" t="s">
        <v>13300</v>
      </c>
      <c r="E1818" s="3"/>
      <c r="F1818" s="3"/>
      <c r="G1818" s="3"/>
    </row>
    <row r="1819" spans="1:7">
      <c r="A1819" s="5">
        <v>15000000</v>
      </c>
      <c r="B1819" s="5">
        <v>17237244</v>
      </c>
      <c r="C1819">
        <f>B1819-A1819</f>
        <v>2237244</v>
      </c>
      <c r="D1819" s="5" t="s">
        <v>7657</v>
      </c>
      <c r="E1819" s="4"/>
      <c r="F1819" s="4"/>
      <c r="G1819" s="4"/>
    </row>
    <row r="1820" spans="1:7">
      <c r="A1820" s="2">
        <v>11000000</v>
      </c>
      <c r="B1820" s="2">
        <v>13214255</v>
      </c>
      <c r="C1820">
        <f>B1820-A1820</f>
        <v>2214255</v>
      </c>
      <c r="D1820" s="2" t="s">
        <v>3858</v>
      </c>
      <c r="E1820" s="3"/>
      <c r="F1820" s="3"/>
      <c r="G1820" s="3"/>
    </row>
    <row r="1821" spans="1:7">
      <c r="A1821" s="2">
        <v>7000000</v>
      </c>
      <c r="B1821" s="2">
        <v>9190525</v>
      </c>
      <c r="C1821">
        <f>B1821-A1821</f>
        <v>2190525</v>
      </c>
      <c r="D1821" s="2" t="s">
        <v>6534</v>
      </c>
      <c r="E1821" s="4"/>
      <c r="F1821" s="4"/>
      <c r="G1821" s="4"/>
    </row>
    <row r="1822" spans="1:7">
      <c r="A1822" s="2">
        <v>32000000</v>
      </c>
      <c r="B1822" s="2">
        <v>34180954</v>
      </c>
      <c r="C1822">
        <f>B1822-A1822</f>
        <v>2180954</v>
      </c>
      <c r="D1822" s="2" t="s">
        <v>2771</v>
      </c>
      <c r="E1822" s="3"/>
      <c r="F1822" s="3"/>
      <c r="G1822" s="3"/>
    </row>
    <row r="1823" spans="1:7">
      <c r="A1823" s="2">
        <v>48000000</v>
      </c>
      <c r="B1823" s="2">
        <v>50173190</v>
      </c>
      <c r="C1823">
        <f>B1823-A1823</f>
        <v>2173190</v>
      </c>
      <c r="D1823" s="2" t="s">
        <v>3669</v>
      </c>
      <c r="E1823" s="4"/>
      <c r="F1823" s="4"/>
      <c r="G1823" s="4"/>
    </row>
    <row r="1824" spans="1:7">
      <c r="A1824" s="2">
        <v>7000000</v>
      </c>
      <c r="B1824" s="2">
        <v>9166863</v>
      </c>
      <c r="C1824">
        <f>B1824-A1824</f>
        <v>2166863</v>
      </c>
      <c r="D1824" s="2" t="s">
        <v>2989</v>
      </c>
      <c r="E1824" s="3"/>
      <c r="F1824" s="3"/>
      <c r="G1824" s="3"/>
    </row>
    <row r="1825" spans="1:7">
      <c r="A1825" s="2">
        <v>16500000</v>
      </c>
      <c r="B1825" s="2">
        <v>18663911</v>
      </c>
      <c r="C1825">
        <f>B1825-A1825</f>
        <v>2163911</v>
      </c>
      <c r="D1825" s="2" t="s">
        <v>5738</v>
      </c>
      <c r="E1825" s="4"/>
      <c r="F1825" s="4"/>
      <c r="G1825" s="4"/>
    </row>
    <row r="1826" spans="1:7">
      <c r="A1826" s="5">
        <v>30000000</v>
      </c>
      <c r="B1826" s="5">
        <v>32154410</v>
      </c>
      <c r="C1826">
        <f>B1826-A1826</f>
        <v>2154410</v>
      </c>
      <c r="D1826" s="5" t="s">
        <v>5593</v>
      </c>
      <c r="E1826" s="3"/>
      <c r="F1826" s="3"/>
      <c r="G1826" s="3"/>
    </row>
    <row r="1827" spans="1:7">
      <c r="A1827" s="2">
        <v>30000000</v>
      </c>
      <c r="B1827" s="2">
        <v>32154410</v>
      </c>
      <c r="C1827">
        <f>B1827-A1827</f>
        <v>2154410</v>
      </c>
      <c r="D1827" s="2" t="s">
        <v>5593</v>
      </c>
      <c r="E1827" s="4"/>
      <c r="F1827" s="4"/>
      <c r="G1827" s="4"/>
    </row>
    <row r="1828" spans="1:7">
      <c r="A1828" s="5">
        <v>38000000</v>
      </c>
      <c r="B1828" s="5">
        <v>40137776</v>
      </c>
      <c r="C1828">
        <f>B1828-A1828</f>
        <v>2137776</v>
      </c>
      <c r="D1828" s="5" t="s">
        <v>2796</v>
      </c>
      <c r="E1828" s="3"/>
      <c r="F1828" s="3"/>
      <c r="G1828" s="3"/>
    </row>
    <row r="1829" spans="1:7">
      <c r="A1829" s="5">
        <v>65000000</v>
      </c>
      <c r="B1829" s="5">
        <v>67128202</v>
      </c>
      <c r="C1829">
        <f>B1829-A1829</f>
        <v>2128202</v>
      </c>
      <c r="D1829" s="5" t="s">
        <v>13758</v>
      </c>
      <c r="E1829" s="4"/>
      <c r="F1829" s="4"/>
      <c r="G1829" s="4"/>
    </row>
    <row r="1830" spans="1:7">
      <c r="A1830" s="2">
        <v>8000000</v>
      </c>
      <c r="B1830" s="2">
        <v>10106233</v>
      </c>
      <c r="C1830">
        <f>B1830-A1830</f>
        <v>2106233</v>
      </c>
      <c r="D1830" s="2" t="s">
        <v>14949</v>
      </c>
      <c r="E1830" s="3"/>
      <c r="F1830" s="3"/>
      <c r="G1830" s="3"/>
    </row>
    <row r="1831" spans="1:7">
      <c r="A1831" s="5">
        <v>11000000</v>
      </c>
      <c r="B1831" s="5">
        <v>13103828</v>
      </c>
      <c r="C1831">
        <f>B1831-A1831</f>
        <v>2103828</v>
      </c>
      <c r="D1831" s="5" t="s">
        <v>4487</v>
      </c>
      <c r="E1831" s="4"/>
      <c r="F1831" s="4"/>
      <c r="G1831" s="4"/>
    </row>
    <row r="1832" spans="1:7">
      <c r="A1832" s="5">
        <v>7000000</v>
      </c>
      <c r="B1832" s="5">
        <v>9094451</v>
      </c>
      <c r="C1832">
        <f>B1832-A1832</f>
        <v>2094451</v>
      </c>
      <c r="D1832" s="5" t="s">
        <v>11706</v>
      </c>
      <c r="E1832" s="3"/>
      <c r="F1832" s="3"/>
      <c r="G1832" s="3"/>
    </row>
    <row r="1833" spans="1:7">
      <c r="A1833" s="2">
        <v>300000</v>
      </c>
      <c r="B1833" s="2">
        <v>2360184</v>
      </c>
      <c r="C1833">
        <f>B1833-A1833</f>
        <v>2060184</v>
      </c>
      <c r="D1833" s="2" t="s">
        <v>6026</v>
      </c>
      <c r="E1833" s="4"/>
      <c r="F1833" s="4"/>
      <c r="G1833" s="4"/>
    </row>
    <row r="1834" spans="1:7">
      <c r="A1834" s="2">
        <v>33000000</v>
      </c>
      <c r="B1834" s="2">
        <v>35057332</v>
      </c>
      <c r="C1834">
        <f>B1834-A1834</f>
        <v>2057332</v>
      </c>
      <c r="D1834" s="2" t="s">
        <v>9633</v>
      </c>
      <c r="E1834" s="3"/>
      <c r="F1834" s="3"/>
      <c r="G1834" s="3"/>
    </row>
    <row r="1835" spans="1:7">
      <c r="A1835" s="2">
        <v>170000000</v>
      </c>
      <c r="B1835" s="2">
        <v>172051787</v>
      </c>
      <c r="C1835">
        <f>B1835-A1835</f>
        <v>2051787</v>
      </c>
      <c r="D1835" s="2" t="s">
        <v>7308</v>
      </c>
      <c r="E1835" s="4"/>
      <c r="F1835" s="4"/>
      <c r="G1835" s="4"/>
    </row>
    <row r="1836" spans="1:7">
      <c r="A1836" s="2">
        <v>170000000</v>
      </c>
      <c r="B1836" s="2">
        <v>172051787</v>
      </c>
      <c r="C1836">
        <f>B1836-A1836</f>
        <v>2051787</v>
      </c>
      <c r="D1836" s="2" t="s">
        <v>7308</v>
      </c>
      <c r="E1836" s="3"/>
      <c r="F1836" s="3"/>
      <c r="G1836" s="3"/>
    </row>
    <row r="1837" spans="1:7">
      <c r="A1837" s="2">
        <v>30000000</v>
      </c>
      <c r="B1837" s="2">
        <v>32048809</v>
      </c>
      <c r="C1837">
        <f>B1837-A1837</f>
        <v>2048809</v>
      </c>
      <c r="D1837" s="2" t="s">
        <v>15055</v>
      </c>
      <c r="E1837" s="4"/>
      <c r="F1837" s="4"/>
      <c r="G1837" s="4"/>
    </row>
    <row r="1838" spans="1:7">
      <c r="A1838" s="5">
        <v>30000000</v>
      </c>
      <c r="B1838" s="5">
        <v>32048809</v>
      </c>
      <c r="C1838">
        <f>B1838-A1838</f>
        <v>2048809</v>
      </c>
      <c r="D1838" s="5" t="s">
        <v>15055</v>
      </c>
      <c r="E1838" s="3"/>
      <c r="F1838" s="3"/>
      <c r="G1838" s="3"/>
    </row>
    <row r="1839" spans="1:7">
      <c r="A1839" s="2">
        <v>7000</v>
      </c>
      <c r="B1839" s="2">
        <v>2040920</v>
      </c>
      <c r="C1839">
        <f>B1839-A1839</f>
        <v>2033920</v>
      </c>
      <c r="D1839" s="2" t="s">
        <v>7292</v>
      </c>
      <c r="E1839" s="4"/>
      <c r="F1839" s="4"/>
      <c r="G1839" s="4"/>
    </row>
    <row r="1840" spans="1:7">
      <c r="A1840" s="5">
        <v>30000000</v>
      </c>
      <c r="B1840" s="5">
        <v>32000000</v>
      </c>
      <c r="C1840">
        <f>B1840-A1840</f>
        <v>2000000</v>
      </c>
      <c r="D1840" s="5" t="s">
        <v>4891</v>
      </c>
      <c r="E1840" s="3"/>
      <c r="F1840" s="3"/>
      <c r="G1840" s="3"/>
    </row>
    <row r="1841" spans="1:7">
      <c r="A1841" s="5">
        <v>700000</v>
      </c>
      <c r="B1841" s="5">
        <v>2694973</v>
      </c>
      <c r="C1841">
        <f>B1841-A1841</f>
        <v>1994973</v>
      </c>
      <c r="D1841" s="5" t="s">
        <v>5347</v>
      </c>
      <c r="E1841" s="4"/>
      <c r="F1841" s="4"/>
      <c r="G1841" s="4"/>
    </row>
    <row r="1842" spans="1:7">
      <c r="A1842" s="2">
        <v>1000000</v>
      </c>
      <c r="B1842" s="2">
        <v>2957978</v>
      </c>
      <c r="C1842">
        <f>B1842-A1842</f>
        <v>1957978</v>
      </c>
      <c r="D1842" s="2" t="s">
        <v>2069</v>
      </c>
      <c r="E1842" s="3"/>
      <c r="F1842" s="3"/>
      <c r="G1842" s="3"/>
    </row>
    <row r="1843" spans="1:7">
      <c r="A1843" s="5">
        <v>1500000</v>
      </c>
      <c r="B1843" s="5">
        <v>3447339</v>
      </c>
      <c r="C1843">
        <f>B1843-A1843</f>
        <v>1947339</v>
      </c>
      <c r="D1843" s="5" t="s">
        <v>13673</v>
      </c>
      <c r="E1843" s="4"/>
      <c r="F1843" s="4"/>
      <c r="G1843" s="4"/>
    </row>
    <row r="1844" spans="1:7">
      <c r="A1844" s="2">
        <v>55000000</v>
      </c>
      <c r="B1844" s="2">
        <v>56932305</v>
      </c>
      <c r="C1844">
        <f>B1844-A1844</f>
        <v>1932305</v>
      </c>
      <c r="D1844" s="2" t="s">
        <v>8854</v>
      </c>
      <c r="E1844" s="3"/>
      <c r="F1844" s="3"/>
      <c r="G1844" s="3"/>
    </row>
    <row r="1845" spans="1:7">
      <c r="A1845" s="2">
        <v>130000000</v>
      </c>
      <c r="B1845" s="2">
        <v>131920333</v>
      </c>
      <c r="C1845">
        <f>B1845-A1845</f>
        <v>1920333</v>
      </c>
      <c r="D1845" s="2" t="s">
        <v>14050</v>
      </c>
      <c r="E1845" s="4"/>
      <c r="F1845" s="4"/>
      <c r="G1845" s="4"/>
    </row>
    <row r="1846" spans="1:7">
      <c r="A1846" s="5">
        <v>2000000</v>
      </c>
      <c r="B1846" s="5">
        <v>3885134</v>
      </c>
      <c r="C1846">
        <f>B1846-A1846</f>
        <v>1885134</v>
      </c>
      <c r="D1846" s="5" t="s">
        <v>3981</v>
      </c>
      <c r="E1846" s="3"/>
      <c r="F1846" s="3"/>
      <c r="G1846" s="3"/>
    </row>
    <row r="1847" spans="1:7">
      <c r="A1847" s="5">
        <v>439000</v>
      </c>
      <c r="B1847" s="5">
        <v>2300000</v>
      </c>
      <c r="C1847">
        <f>B1847-A1847</f>
        <v>1861000</v>
      </c>
      <c r="D1847" s="5" t="s">
        <v>2576</v>
      </c>
      <c r="E1847" s="4"/>
      <c r="F1847" s="4"/>
      <c r="G1847" s="4"/>
    </row>
    <row r="1848" spans="1:7">
      <c r="A1848" s="2">
        <v>3500000</v>
      </c>
      <c r="B1848" s="2">
        <v>5354039</v>
      </c>
      <c r="C1848">
        <f>B1848-A1848</f>
        <v>1854039</v>
      </c>
      <c r="D1848" s="2" t="s">
        <v>5935</v>
      </c>
      <c r="E1848" s="3"/>
      <c r="F1848" s="3"/>
      <c r="G1848" s="3"/>
    </row>
    <row r="1849" spans="1:7">
      <c r="A1849" s="5">
        <v>45000000</v>
      </c>
      <c r="B1849" s="5">
        <v>46815748</v>
      </c>
      <c r="C1849">
        <f>B1849-A1849</f>
        <v>1815748</v>
      </c>
      <c r="D1849" s="5" t="s">
        <v>10860</v>
      </c>
      <c r="E1849" s="4"/>
      <c r="F1849" s="4"/>
      <c r="G1849" s="4"/>
    </row>
    <row r="1850" spans="1:7">
      <c r="A1850" s="2">
        <v>40000000</v>
      </c>
      <c r="B1850" s="2">
        <v>41797066</v>
      </c>
      <c r="C1850">
        <f>B1850-A1850</f>
        <v>1797066</v>
      </c>
      <c r="D1850" s="2" t="s">
        <v>16096</v>
      </c>
      <c r="E1850" s="3"/>
      <c r="F1850" s="3"/>
      <c r="G1850" s="3"/>
    </row>
    <row r="1851" spans="1:7">
      <c r="A1851" s="2">
        <v>5000000</v>
      </c>
      <c r="B1851" s="2">
        <v>6755271</v>
      </c>
      <c r="C1851">
        <f>B1851-A1851</f>
        <v>1755271</v>
      </c>
      <c r="D1851" s="2" t="s">
        <v>15221</v>
      </c>
      <c r="E1851" s="4"/>
      <c r="F1851" s="4"/>
      <c r="G1851" s="4"/>
    </row>
    <row r="1852" spans="1:7">
      <c r="A1852" s="2">
        <v>30000000</v>
      </c>
      <c r="B1852" s="2">
        <v>31743332</v>
      </c>
      <c r="C1852">
        <f>B1852-A1852</f>
        <v>1743332</v>
      </c>
      <c r="D1852" s="2" t="s">
        <v>5589</v>
      </c>
      <c r="E1852" s="3"/>
      <c r="F1852" s="3"/>
      <c r="G1852" s="3"/>
    </row>
    <row r="1853" spans="1:7">
      <c r="A1853" s="5">
        <v>250000</v>
      </c>
      <c r="B1853" s="5">
        <v>1977544</v>
      </c>
      <c r="C1853">
        <f>B1853-A1853</f>
        <v>1727544</v>
      </c>
      <c r="D1853" s="5" t="s">
        <v>10050</v>
      </c>
      <c r="E1853" s="4"/>
      <c r="F1853" s="4"/>
      <c r="G1853" s="4"/>
    </row>
    <row r="1854" spans="1:7">
      <c r="A1854" s="5">
        <v>10000000</v>
      </c>
      <c r="B1854" s="5">
        <v>11703287</v>
      </c>
      <c r="C1854">
        <f>B1854-A1854</f>
        <v>1703287</v>
      </c>
      <c r="D1854" s="5" t="s">
        <v>6485</v>
      </c>
      <c r="E1854" s="3"/>
      <c r="F1854" s="3"/>
      <c r="G1854" s="3"/>
    </row>
    <row r="1855" spans="1:7">
      <c r="A1855" s="5">
        <v>17500000</v>
      </c>
      <c r="B1855" s="5">
        <v>19179969</v>
      </c>
      <c r="C1855">
        <f>B1855-A1855</f>
        <v>1679969</v>
      </c>
      <c r="D1855" s="5" t="s">
        <v>11056</v>
      </c>
      <c r="E1855" s="4"/>
      <c r="F1855" s="4"/>
      <c r="G1855" s="4"/>
    </row>
    <row r="1856" spans="1:7">
      <c r="A1856" s="2">
        <v>13000000</v>
      </c>
      <c r="B1856" s="2">
        <v>14677654</v>
      </c>
      <c r="C1856">
        <f>B1856-A1856</f>
        <v>1677654</v>
      </c>
      <c r="D1856" s="2" t="s">
        <v>547</v>
      </c>
      <c r="E1856" s="3"/>
      <c r="F1856" s="3"/>
      <c r="G1856" s="3"/>
    </row>
    <row r="1857" spans="1:7">
      <c r="A1857" s="5">
        <v>7500000</v>
      </c>
      <c r="B1857" s="5">
        <v>9176553</v>
      </c>
      <c r="C1857">
        <f>B1857-A1857</f>
        <v>1676553</v>
      </c>
      <c r="D1857" s="5" t="s">
        <v>5862</v>
      </c>
      <c r="E1857" s="4"/>
      <c r="F1857" s="4"/>
      <c r="G1857" s="4"/>
    </row>
    <row r="1858" spans="1:7">
      <c r="A1858" s="2">
        <v>1200000</v>
      </c>
      <c r="B1858" s="2">
        <v>2859955</v>
      </c>
      <c r="C1858">
        <f>B1858-A1858</f>
        <v>1659955</v>
      </c>
      <c r="D1858" s="2" t="s">
        <v>12746</v>
      </c>
      <c r="E1858" s="3"/>
      <c r="F1858" s="3"/>
      <c r="G1858" s="3"/>
    </row>
    <row r="1859" spans="1:7">
      <c r="A1859" s="5">
        <v>30000000</v>
      </c>
      <c r="B1859" s="5">
        <v>31655091</v>
      </c>
      <c r="C1859">
        <f>B1859-A1859</f>
        <v>1655091</v>
      </c>
      <c r="D1859" s="5" t="s">
        <v>3294</v>
      </c>
      <c r="E1859" s="4"/>
      <c r="F1859" s="4"/>
      <c r="G1859" s="4"/>
    </row>
    <row r="1860" spans="1:7">
      <c r="A1860" s="2">
        <v>1500000</v>
      </c>
      <c r="B1860" s="2">
        <v>3123749</v>
      </c>
      <c r="C1860">
        <f>B1860-A1860</f>
        <v>1623749</v>
      </c>
      <c r="D1860" s="2" t="s">
        <v>10004</v>
      </c>
      <c r="E1860" s="3"/>
      <c r="F1860" s="3"/>
      <c r="G1860" s="3"/>
    </row>
    <row r="1861" spans="1:7">
      <c r="A1861" s="5">
        <v>1200000</v>
      </c>
      <c r="B1861" s="5">
        <v>2812029</v>
      </c>
      <c r="C1861">
        <f>B1861-A1861</f>
        <v>1612029</v>
      </c>
      <c r="D1861" s="5" t="s">
        <v>450</v>
      </c>
      <c r="E1861" s="4"/>
      <c r="F1861" s="4"/>
      <c r="G1861" s="4"/>
    </row>
    <row r="1862" spans="1:7">
      <c r="A1862" s="2">
        <v>11000000</v>
      </c>
      <c r="B1862" s="2">
        <v>12610731</v>
      </c>
      <c r="C1862">
        <f>B1862-A1862</f>
        <v>1610731</v>
      </c>
      <c r="D1862" s="2" t="s">
        <v>16423</v>
      </c>
      <c r="E1862" s="3"/>
      <c r="F1862" s="3"/>
      <c r="G1862" s="3"/>
    </row>
    <row r="1863" spans="1:7">
      <c r="A1863" s="2">
        <v>2000000</v>
      </c>
      <c r="B1863" s="2">
        <v>3590010</v>
      </c>
      <c r="C1863">
        <f>B1863-A1863</f>
        <v>1590010</v>
      </c>
      <c r="D1863" s="2" t="s">
        <v>12310</v>
      </c>
      <c r="E1863" s="4"/>
      <c r="F1863" s="4"/>
      <c r="G1863" s="4"/>
    </row>
    <row r="1864" spans="1:7">
      <c r="A1864" s="5">
        <v>12500000</v>
      </c>
      <c r="B1864" s="5">
        <v>14060950</v>
      </c>
      <c r="C1864">
        <f>B1864-A1864</f>
        <v>1560950</v>
      </c>
      <c r="D1864" s="5" t="s">
        <v>7072</v>
      </c>
      <c r="E1864" s="3"/>
      <c r="F1864" s="3"/>
      <c r="G1864" s="3"/>
    </row>
    <row r="1865" spans="1:7">
      <c r="A1865" s="5">
        <v>14000000</v>
      </c>
      <c r="B1865" s="5">
        <v>15549702</v>
      </c>
      <c r="C1865">
        <f>B1865-A1865</f>
        <v>1549702</v>
      </c>
      <c r="D1865" s="5" t="s">
        <v>16234</v>
      </c>
      <c r="E1865" s="4"/>
      <c r="F1865" s="4"/>
      <c r="G1865" s="4"/>
    </row>
    <row r="1866" spans="1:7">
      <c r="A1866" s="2">
        <v>500000</v>
      </c>
      <c r="B1866" s="2">
        <v>2047570</v>
      </c>
      <c r="C1866">
        <f>B1866-A1866</f>
        <v>1547570</v>
      </c>
      <c r="D1866" s="2" t="s">
        <v>3125</v>
      </c>
      <c r="E1866" s="3"/>
      <c r="F1866" s="3"/>
      <c r="G1866" s="3"/>
    </row>
    <row r="1867" spans="1:7">
      <c r="A1867" s="5">
        <v>1000000</v>
      </c>
      <c r="B1867" s="5">
        <v>2508841</v>
      </c>
      <c r="C1867">
        <f>B1867-A1867</f>
        <v>1508841</v>
      </c>
      <c r="D1867" s="5" t="s">
        <v>5303</v>
      </c>
      <c r="E1867" s="4"/>
      <c r="F1867" s="4"/>
      <c r="G1867" s="4"/>
    </row>
    <row r="1868" spans="1:7">
      <c r="A1868" s="5">
        <v>14000000</v>
      </c>
      <c r="B1868" s="5">
        <v>15483540</v>
      </c>
      <c r="C1868">
        <f>B1868-A1868</f>
        <v>1483540</v>
      </c>
      <c r="D1868" s="5" t="s">
        <v>9801</v>
      </c>
      <c r="E1868" s="3"/>
      <c r="F1868" s="3"/>
      <c r="G1868" s="3"/>
    </row>
    <row r="1869" spans="1:7">
      <c r="A1869" s="2">
        <v>15000000</v>
      </c>
      <c r="B1869" s="2">
        <v>16459004</v>
      </c>
      <c r="C1869">
        <f>B1869-A1869</f>
        <v>1459004</v>
      </c>
      <c r="D1869" s="2" t="s">
        <v>15923</v>
      </c>
      <c r="E1869" s="4"/>
      <c r="F1869" s="4"/>
      <c r="G1869" s="4"/>
    </row>
    <row r="1870" spans="1:7">
      <c r="A1870" s="2">
        <v>2200000</v>
      </c>
      <c r="B1870" s="2">
        <v>3645438</v>
      </c>
      <c r="C1870">
        <f>B1870-A1870</f>
        <v>1445438</v>
      </c>
      <c r="D1870" s="2" t="s">
        <v>7868</v>
      </c>
      <c r="E1870" s="3"/>
      <c r="F1870" s="3"/>
      <c r="G1870" s="3"/>
    </row>
    <row r="1871" spans="1:7">
      <c r="A1871" s="5">
        <v>20000000</v>
      </c>
      <c r="B1871" s="5">
        <v>21413105</v>
      </c>
      <c r="C1871">
        <f>B1871-A1871</f>
        <v>1413105</v>
      </c>
      <c r="D1871" s="5" t="s">
        <v>7610</v>
      </c>
      <c r="E1871" s="4"/>
      <c r="F1871" s="4"/>
      <c r="G1871" s="4"/>
    </row>
    <row r="1872" spans="1:7">
      <c r="A1872" s="2">
        <v>5600000</v>
      </c>
      <c r="B1872" s="2">
        <v>7009668</v>
      </c>
      <c r="C1872">
        <f>B1872-A1872</f>
        <v>1409668</v>
      </c>
      <c r="D1872" s="2" t="s">
        <v>17025</v>
      </c>
      <c r="E1872" s="3"/>
      <c r="F1872" s="3"/>
      <c r="G1872" s="3"/>
    </row>
    <row r="1873" spans="1:7">
      <c r="A1873" s="5">
        <v>7000000</v>
      </c>
      <c r="B1873" s="5">
        <v>8373585</v>
      </c>
      <c r="C1873">
        <f>B1873-A1873</f>
        <v>1373585</v>
      </c>
      <c r="D1873" s="5" t="s">
        <v>2994</v>
      </c>
      <c r="E1873" s="4"/>
      <c r="F1873" s="4"/>
      <c r="G1873" s="4"/>
    </row>
    <row r="1874" spans="1:7">
      <c r="A1874" s="5">
        <v>300000</v>
      </c>
      <c r="B1874" s="5">
        <v>1652472</v>
      </c>
      <c r="C1874">
        <f>B1874-A1874</f>
        <v>1352472</v>
      </c>
      <c r="D1874" s="5" t="s">
        <v>7277</v>
      </c>
      <c r="E1874" s="3"/>
      <c r="F1874" s="3"/>
      <c r="G1874" s="3"/>
    </row>
    <row r="1875" spans="1:7">
      <c r="A1875" s="2">
        <v>2000000</v>
      </c>
      <c r="B1875" s="2">
        <v>3335839</v>
      </c>
      <c r="C1875">
        <f>B1875-A1875</f>
        <v>1335839</v>
      </c>
      <c r="D1875" s="2" t="s">
        <v>6626</v>
      </c>
      <c r="E1875" s="4"/>
      <c r="F1875" s="4"/>
      <c r="G1875" s="4"/>
    </row>
    <row r="1876" spans="1:7">
      <c r="A1876" s="5">
        <v>400000</v>
      </c>
      <c r="B1876" s="5">
        <v>1689999</v>
      </c>
      <c r="C1876">
        <f>B1876-A1876</f>
        <v>1289999</v>
      </c>
      <c r="D1876" s="5" t="s">
        <v>6021</v>
      </c>
      <c r="E1876" s="3"/>
      <c r="F1876" s="3"/>
      <c r="G1876" s="3"/>
    </row>
    <row r="1877" spans="1:7">
      <c r="A1877" s="2">
        <v>800000</v>
      </c>
      <c r="B1877" s="2">
        <v>2073984</v>
      </c>
      <c r="C1877">
        <f>B1877-A1877</f>
        <v>1273984</v>
      </c>
      <c r="D1877" s="2" t="s">
        <v>5334</v>
      </c>
      <c r="E1877" s="4"/>
      <c r="F1877" s="4"/>
      <c r="G1877" s="4"/>
    </row>
    <row r="1878" spans="1:7">
      <c r="A1878" s="2">
        <v>1800000</v>
      </c>
      <c r="B1878" s="2">
        <v>3050934</v>
      </c>
      <c r="C1878">
        <f>B1878-A1878</f>
        <v>1250934</v>
      </c>
      <c r="D1878" s="2" t="s">
        <v>4655</v>
      </c>
      <c r="E1878" s="3"/>
      <c r="F1878" s="3"/>
      <c r="G1878" s="3"/>
    </row>
    <row r="1879" spans="1:7">
      <c r="A1879" s="5">
        <v>5000000</v>
      </c>
      <c r="B1879" s="5">
        <v>6239558</v>
      </c>
      <c r="C1879">
        <f>B1879-A1879</f>
        <v>1239558</v>
      </c>
      <c r="D1879" s="5" t="s">
        <v>8571</v>
      </c>
      <c r="E1879" s="4"/>
      <c r="F1879" s="4"/>
      <c r="G1879" s="4"/>
    </row>
    <row r="1880" spans="1:7">
      <c r="A1880" s="2">
        <v>100000000</v>
      </c>
      <c r="B1880" s="2">
        <v>101228120</v>
      </c>
      <c r="C1880">
        <f>B1880-A1880</f>
        <v>1228120</v>
      </c>
      <c r="D1880" s="2" t="s">
        <v>11853</v>
      </c>
      <c r="E1880" s="3"/>
      <c r="F1880" s="3"/>
      <c r="G1880" s="3"/>
    </row>
    <row r="1881" spans="1:7">
      <c r="A1881" s="2">
        <v>100000</v>
      </c>
      <c r="B1881" s="2">
        <v>1316074</v>
      </c>
      <c r="C1881">
        <f>B1881-A1881</f>
        <v>1216074</v>
      </c>
      <c r="D1881" s="2" t="s">
        <v>6674</v>
      </c>
      <c r="E1881" s="4"/>
      <c r="F1881" s="4"/>
      <c r="G1881" s="4"/>
    </row>
    <row r="1882" spans="1:7">
      <c r="A1882" s="5">
        <v>23000</v>
      </c>
      <c r="B1882" s="5">
        <v>1227508</v>
      </c>
      <c r="C1882">
        <f>B1882-A1882</f>
        <v>1204508</v>
      </c>
      <c r="D1882" s="5" t="s">
        <v>6037</v>
      </c>
      <c r="E1882" s="3"/>
      <c r="F1882" s="3"/>
      <c r="G1882" s="3"/>
    </row>
    <row r="1883" spans="1:7">
      <c r="A1883" s="2">
        <v>20000000</v>
      </c>
      <c r="B1883" s="2">
        <v>21200000</v>
      </c>
      <c r="C1883">
        <f>B1883-A1883</f>
        <v>1200000</v>
      </c>
      <c r="D1883" s="2" t="s">
        <v>7613</v>
      </c>
      <c r="E1883" s="4"/>
      <c r="F1883" s="4"/>
      <c r="G1883" s="4"/>
    </row>
    <row r="1884" spans="1:7">
      <c r="A1884" s="5">
        <v>6000000</v>
      </c>
      <c r="B1884" s="5">
        <v>7186670</v>
      </c>
      <c r="C1884">
        <f>B1884-A1884</f>
        <v>1186670</v>
      </c>
      <c r="D1884" s="5" t="s">
        <v>14986</v>
      </c>
      <c r="E1884" s="3"/>
      <c r="F1884" s="3"/>
      <c r="G1884" s="3"/>
    </row>
    <row r="1885" spans="1:7">
      <c r="A1885" s="5">
        <v>50000000</v>
      </c>
      <c r="B1885" s="5">
        <v>51178893</v>
      </c>
      <c r="C1885">
        <f>B1885-A1885</f>
        <v>1178893</v>
      </c>
      <c r="D1885" s="5" t="s">
        <v>10209</v>
      </c>
      <c r="E1885" s="4"/>
      <c r="F1885" s="4"/>
      <c r="G1885" s="4"/>
    </row>
    <row r="1886" spans="1:7">
      <c r="A1886" s="2">
        <v>38000000</v>
      </c>
      <c r="B1886" s="2">
        <v>39177215</v>
      </c>
      <c r="C1886">
        <f>B1886-A1886</f>
        <v>1177215</v>
      </c>
      <c r="D1886" s="2" t="s">
        <v>14155</v>
      </c>
      <c r="E1886" s="3"/>
      <c r="F1886" s="3"/>
      <c r="G1886" s="3"/>
    </row>
    <row r="1887" spans="1:7">
      <c r="A1887" s="2">
        <v>24000000</v>
      </c>
      <c r="B1887" s="2">
        <v>25167270</v>
      </c>
      <c r="C1887">
        <f>B1887-A1887</f>
        <v>1167270</v>
      </c>
      <c r="D1887" s="2" t="s">
        <v>10979</v>
      </c>
      <c r="E1887" s="4"/>
      <c r="F1887" s="4"/>
      <c r="G1887" s="4"/>
    </row>
    <row r="1888" spans="1:7">
      <c r="A1888" s="2">
        <v>9000000</v>
      </c>
      <c r="B1888" s="2">
        <v>10161099</v>
      </c>
      <c r="C1888">
        <f>B1888-A1888</f>
        <v>1161099</v>
      </c>
      <c r="D1888" s="2" t="s">
        <v>2407</v>
      </c>
      <c r="E1888" s="3"/>
      <c r="F1888" s="3"/>
      <c r="G1888" s="3"/>
    </row>
    <row r="1889" spans="1:7">
      <c r="A1889" s="5">
        <v>5000000</v>
      </c>
      <c r="B1889" s="5">
        <v>6157157</v>
      </c>
      <c r="C1889">
        <f>B1889-A1889</f>
        <v>1157157</v>
      </c>
      <c r="D1889" s="5" t="s">
        <v>6563</v>
      </c>
      <c r="E1889" s="4"/>
      <c r="F1889" s="4"/>
      <c r="G1889" s="4"/>
    </row>
    <row r="1890" spans="1:7">
      <c r="A1890" s="5">
        <v>3000000</v>
      </c>
      <c r="B1890" s="5">
        <v>4142507</v>
      </c>
      <c r="C1890">
        <f>B1890-A1890</f>
        <v>1142507</v>
      </c>
      <c r="D1890" s="5" t="s">
        <v>16436</v>
      </c>
      <c r="E1890" s="3"/>
      <c r="F1890" s="3"/>
      <c r="G1890" s="3"/>
    </row>
    <row r="1891" spans="1:7">
      <c r="A1891" s="2">
        <v>3000000</v>
      </c>
      <c r="B1891" s="2">
        <v>4109095</v>
      </c>
      <c r="C1891">
        <f>B1891-A1891</f>
        <v>1109095</v>
      </c>
      <c r="D1891" s="2" t="s">
        <v>12740</v>
      </c>
      <c r="E1891" s="4"/>
      <c r="F1891" s="4"/>
      <c r="G1891" s="4"/>
    </row>
    <row r="1892" spans="1:7">
      <c r="A1892" s="2">
        <v>40000000</v>
      </c>
      <c r="B1892" s="2">
        <v>41102171</v>
      </c>
      <c r="C1892">
        <f>B1892-A1892</f>
        <v>1102171</v>
      </c>
      <c r="D1892" s="2" t="s">
        <v>13792</v>
      </c>
      <c r="E1892" s="3"/>
      <c r="F1892" s="3"/>
      <c r="G1892" s="3"/>
    </row>
    <row r="1893" spans="1:7">
      <c r="A1893" s="2">
        <v>6900000</v>
      </c>
      <c r="B1893" s="2">
        <v>7993039</v>
      </c>
      <c r="C1893">
        <f>B1893-A1893</f>
        <v>1093039</v>
      </c>
      <c r="D1893" s="2" t="s">
        <v>2427</v>
      </c>
      <c r="E1893" s="4"/>
      <c r="F1893" s="4"/>
      <c r="G1893" s="4"/>
    </row>
    <row r="1894" spans="1:7">
      <c r="A1894" s="5">
        <v>75000000</v>
      </c>
      <c r="B1894" s="5">
        <v>76081498</v>
      </c>
      <c r="C1894">
        <f>B1894-A1894</f>
        <v>1081498</v>
      </c>
      <c r="D1894" s="5" t="s">
        <v>8058</v>
      </c>
      <c r="E1894" s="3"/>
      <c r="F1894" s="3"/>
      <c r="G1894" s="3"/>
    </row>
    <row r="1895" spans="1:7">
      <c r="A1895" s="2">
        <v>46000</v>
      </c>
      <c r="B1895" s="2">
        <v>1127331</v>
      </c>
      <c r="C1895">
        <f>B1895-A1895</f>
        <v>1081331</v>
      </c>
      <c r="D1895" s="2" t="s">
        <v>4029</v>
      </c>
      <c r="E1895" s="4"/>
      <c r="F1895" s="4"/>
      <c r="G1895" s="4"/>
    </row>
    <row r="1896" spans="1:7">
      <c r="A1896" s="5">
        <v>14000000</v>
      </c>
      <c r="B1896" s="5">
        <v>15062898</v>
      </c>
      <c r="C1896">
        <f>B1896-A1896</f>
        <v>1062898</v>
      </c>
      <c r="D1896" s="5" t="s">
        <v>12654</v>
      </c>
      <c r="E1896" s="3"/>
      <c r="F1896" s="3"/>
      <c r="G1896" s="3"/>
    </row>
    <row r="1897" spans="1:7">
      <c r="A1897" s="5">
        <v>10000000</v>
      </c>
      <c r="B1897" s="5">
        <v>11043445</v>
      </c>
      <c r="C1897">
        <f>B1897-A1897</f>
        <v>1043445</v>
      </c>
      <c r="D1897" s="5" t="s">
        <v>9840</v>
      </c>
      <c r="E1897" s="4"/>
      <c r="F1897" s="4"/>
      <c r="G1897" s="4"/>
    </row>
    <row r="1898" spans="1:7">
      <c r="A1898" s="2">
        <v>50000000</v>
      </c>
      <c r="B1898" s="2">
        <v>51019112</v>
      </c>
      <c r="C1898">
        <f>B1898-A1898</f>
        <v>1019112</v>
      </c>
      <c r="D1898" s="2" t="s">
        <v>7418</v>
      </c>
      <c r="E1898" s="3"/>
      <c r="F1898" s="3"/>
      <c r="G1898" s="3"/>
    </row>
    <row r="1899" spans="1:7">
      <c r="A1899" s="2">
        <v>33000000</v>
      </c>
      <c r="B1899" s="2">
        <v>34014398</v>
      </c>
      <c r="C1899">
        <f>B1899-A1899</f>
        <v>1014398</v>
      </c>
      <c r="D1899" s="2" t="s">
        <v>14177</v>
      </c>
      <c r="E1899" s="4"/>
      <c r="F1899" s="4"/>
      <c r="G1899" s="4"/>
    </row>
    <row r="1900" spans="1:7">
      <c r="A1900" s="5">
        <v>33000000</v>
      </c>
      <c r="B1900" s="5">
        <v>34014398</v>
      </c>
      <c r="C1900">
        <f>B1900-A1900</f>
        <v>1014398</v>
      </c>
      <c r="D1900" s="5" t="s">
        <v>14177</v>
      </c>
      <c r="E1900" s="3"/>
      <c r="F1900" s="3"/>
      <c r="G1900" s="3"/>
    </row>
    <row r="1901" spans="1:7">
      <c r="A1901" s="2">
        <v>24000000</v>
      </c>
      <c r="B1901" s="2">
        <v>25003072</v>
      </c>
      <c r="C1901">
        <f>B1901-A1901</f>
        <v>1003072</v>
      </c>
      <c r="D1901" s="2" t="s">
        <v>14562</v>
      </c>
      <c r="E1901" s="4"/>
      <c r="F1901" s="4"/>
      <c r="G1901" s="4"/>
    </row>
    <row r="1902" spans="1:7">
      <c r="A1902" s="2">
        <v>1200000</v>
      </c>
      <c r="B1902" s="2">
        <v>2199853</v>
      </c>
      <c r="C1902">
        <f>B1902-A1902</f>
        <v>999853</v>
      </c>
      <c r="D1902" s="2" t="s">
        <v>9346</v>
      </c>
      <c r="E1902" s="3"/>
      <c r="F1902" s="3"/>
      <c r="G1902" s="3"/>
    </row>
    <row r="1903" spans="1:7">
      <c r="A1903" s="2">
        <v>229575</v>
      </c>
      <c r="B1903" s="2">
        <v>1229197</v>
      </c>
      <c r="C1903">
        <f>B1903-A1903</f>
        <v>999622</v>
      </c>
      <c r="D1903" s="2" t="s">
        <v>603</v>
      </c>
      <c r="E1903" s="4"/>
      <c r="F1903" s="4"/>
      <c r="G1903" s="4"/>
    </row>
    <row r="1904" spans="1:7">
      <c r="A1904" s="2">
        <v>312000</v>
      </c>
      <c r="B1904" s="2">
        <v>1281176</v>
      </c>
      <c r="C1904">
        <f>B1904-A1904</f>
        <v>969176</v>
      </c>
      <c r="D1904" s="2" t="s">
        <v>8667</v>
      </c>
      <c r="E1904" s="3"/>
      <c r="F1904" s="3"/>
      <c r="G1904" s="3"/>
    </row>
    <row r="1905" spans="1:7">
      <c r="A1905" s="5">
        <v>1000000</v>
      </c>
      <c r="B1905" s="5">
        <v>1950218</v>
      </c>
      <c r="C1905">
        <f>B1905-A1905</f>
        <v>950218</v>
      </c>
      <c r="D1905" s="5" t="s">
        <v>14378</v>
      </c>
      <c r="E1905" s="4"/>
      <c r="F1905" s="4"/>
      <c r="G1905" s="4"/>
    </row>
    <row r="1906" spans="1:7">
      <c r="A1906" s="2">
        <v>12000000</v>
      </c>
      <c r="B1906" s="2">
        <v>12902790</v>
      </c>
      <c r="C1906">
        <f>B1906-A1906</f>
        <v>902790</v>
      </c>
      <c r="D1906" s="2" t="s">
        <v>9186</v>
      </c>
      <c r="E1906" s="3"/>
      <c r="F1906" s="3"/>
      <c r="G1906" s="3"/>
    </row>
    <row r="1907" spans="1:7">
      <c r="A1907" s="5">
        <v>3000000</v>
      </c>
      <c r="B1907" s="5">
        <v>3902679</v>
      </c>
      <c r="C1907">
        <f>B1907-A1907</f>
        <v>902679</v>
      </c>
      <c r="D1907" s="5" t="s">
        <v>15234</v>
      </c>
      <c r="E1907" s="4"/>
      <c r="F1907" s="4"/>
      <c r="G1907" s="4"/>
    </row>
    <row r="1908" spans="1:7">
      <c r="A1908" s="5">
        <v>1500000</v>
      </c>
      <c r="B1908" s="5">
        <v>2365931</v>
      </c>
      <c r="C1908">
        <f>B1908-A1908</f>
        <v>865931</v>
      </c>
      <c r="D1908" s="5" t="s">
        <v>3522</v>
      </c>
      <c r="E1908" s="3"/>
      <c r="F1908" s="3"/>
      <c r="G1908" s="3"/>
    </row>
    <row r="1909" spans="1:7">
      <c r="A1909" s="2">
        <v>6000000</v>
      </c>
      <c r="B1909" s="2">
        <v>6851636</v>
      </c>
      <c r="C1909">
        <f>B1909-A1909</f>
        <v>851636</v>
      </c>
      <c r="D1909" s="2" t="s">
        <v>13215</v>
      </c>
      <c r="E1909" s="4"/>
      <c r="F1909" s="4"/>
      <c r="G1909" s="4"/>
    </row>
    <row r="1910" spans="1:7">
      <c r="A1910" s="5">
        <v>44000000</v>
      </c>
      <c r="B1910" s="5">
        <v>44834712</v>
      </c>
      <c r="C1910">
        <f>B1910-A1910</f>
        <v>834712</v>
      </c>
      <c r="D1910" s="5" t="s">
        <v>14152</v>
      </c>
      <c r="E1910" s="3"/>
      <c r="F1910" s="3"/>
      <c r="G1910" s="3"/>
    </row>
    <row r="1911" spans="1:7">
      <c r="A1911" s="5">
        <v>2500000</v>
      </c>
      <c r="B1911" s="5">
        <v>3325638</v>
      </c>
      <c r="C1911">
        <f>B1911-A1911</f>
        <v>825638</v>
      </c>
      <c r="D1911" s="5" t="s">
        <v>5962</v>
      </c>
      <c r="E1911" s="4"/>
      <c r="F1911" s="4"/>
      <c r="G1911" s="4"/>
    </row>
    <row r="1912" spans="1:7">
      <c r="A1912" s="5">
        <v>10000000</v>
      </c>
      <c r="B1912" s="5">
        <v>10824921</v>
      </c>
      <c r="C1912">
        <f>B1912-A1912</f>
        <v>824921</v>
      </c>
      <c r="D1912" s="5" t="s">
        <v>1979</v>
      </c>
      <c r="E1912" s="3"/>
      <c r="F1912" s="3"/>
      <c r="G1912" s="3"/>
    </row>
    <row r="1913" spans="1:7">
      <c r="A1913" s="2">
        <v>50000000</v>
      </c>
      <c r="B1913" s="2">
        <v>50815288</v>
      </c>
      <c r="C1913">
        <f>B1913-A1913</f>
        <v>815288</v>
      </c>
      <c r="D1913" s="2" t="s">
        <v>6180</v>
      </c>
      <c r="E1913" s="4"/>
      <c r="F1913" s="4"/>
      <c r="G1913" s="4"/>
    </row>
    <row r="1914" spans="1:7">
      <c r="A1914" s="5">
        <v>50000000</v>
      </c>
      <c r="B1914" s="5">
        <v>50815288</v>
      </c>
      <c r="C1914">
        <f>B1914-A1914</f>
        <v>815288</v>
      </c>
      <c r="D1914" s="5" t="s">
        <v>6180</v>
      </c>
      <c r="E1914" s="3"/>
      <c r="F1914" s="3"/>
      <c r="G1914" s="3"/>
    </row>
    <row r="1915" spans="1:7">
      <c r="A1915" s="5">
        <v>225000</v>
      </c>
      <c r="B1915" s="5">
        <v>1027119</v>
      </c>
      <c r="C1915">
        <f>B1915-A1915</f>
        <v>802119</v>
      </c>
      <c r="D1915" s="5" t="s">
        <v>6667</v>
      </c>
      <c r="E1915" s="4"/>
      <c r="F1915" s="4"/>
      <c r="G1915" s="4"/>
    </row>
    <row r="1916" spans="1:7">
      <c r="A1916" s="5">
        <v>250000</v>
      </c>
      <c r="B1916" s="5">
        <v>1050600</v>
      </c>
      <c r="C1916">
        <f>B1916-A1916</f>
        <v>800600</v>
      </c>
      <c r="D1916" s="5" t="s">
        <v>9381</v>
      </c>
      <c r="E1916" s="3"/>
      <c r="F1916" s="3"/>
      <c r="G1916" s="3"/>
    </row>
    <row r="1917" spans="1:7">
      <c r="A1917" s="2">
        <v>2700000</v>
      </c>
      <c r="B1917" s="2">
        <v>3500000</v>
      </c>
      <c r="C1917">
        <f>B1917-A1917</f>
        <v>800000</v>
      </c>
      <c r="D1917" s="2" t="s">
        <v>13095</v>
      </c>
      <c r="E1917" s="4"/>
      <c r="F1917" s="4"/>
      <c r="G1917" s="4"/>
    </row>
    <row r="1918" spans="1:7">
      <c r="A1918" s="5">
        <v>21500000</v>
      </c>
      <c r="B1918" s="5">
        <v>22294341</v>
      </c>
      <c r="C1918">
        <f>B1918-A1918</f>
        <v>794341</v>
      </c>
      <c r="D1918" s="5" t="s">
        <v>9728</v>
      </c>
      <c r="E1918" s="3"/>
      <c r="F1918" s="3"/>
      <c r="G1918" s="3"/>
    </row>
    <row r="1919" spans="1:7">
      <c r="A1919" s="2">
        <v>1500000</v>
      </c>
      <c r="B1919" s="2">
        <v>2283276</v>
      </c>
      <c r="C1919">
        <f>B1919-A1919</f>
        <v>783276</v>
      </c>
      <c r="D1919" s="2" t="s">
        <v>1352</v>
      </c>
      <c r="E1919" s="4"/>
      <c r="F1919" s="4"/>
      <c r="G1919" s="4"/>
    </row>
    <row r="1920" spans="1:7">
      <c r="A1920" s="5">
        <v>26000000</v>
      </c>
      <c r="B1920" s="5">
        <v>26761283</v>
      </c>
      <c r="C1920">
        <f>B1920-A1920</f>
        <v>761283</v>
      </c>
      <c r="D1920" s="5" t="s">
        <v>8276</v>
      </c>
      <c r="E1920" s="3"/>
      <c r="F1920" s="3"/>
      <c r="G1920" s="3"/>
    </row>
    <row r="1921" spans="1:7">
      <c r="A1921" s="2">
        <v>28000000</v>
      </c>
      <c r="B1921" s="2">
        <v>28751715</v>
      </c>
      <c r="C1921">
        <f>B1921-A1921</f>
        <v>751715</v>
      </c>
      <c r="D1921" s="2" t="s">
        <v>8999</v>
      </c>
      <c r="E1921" s="4"/>
      <c r="F1921" s="4"/>
      <c r="G1921" s="4"/>
    </row>
    <row r="1922" spans="1:7">
      <c r="A1922" s="2">
        <v>55000000</v>
      </c>
      <c r="B1922" s="2">
        <v>55747724</v>
      </c>
      <c r="C1922">
        <f>B1922-A1922</f>
        <v>747724</v>
      </c>
      <c r="D1922" s="2" t="s">
        <v>12884</v>
      </c>
      <c r="E1922" s="3"/>
      <c r="F1922" s="3"/>
      <c r="G1922" s="3"/>
    </row>
    <row r="1923" spans="1:7">
      <c r="A1923" s="2">
        <v>180000</v>
      </c>
      <c r="B1923" s="2">
        <v>925402</v>
      </c>
      <c r="C1923">
        <f>B1923-A1923</f>
        <v>745402</v>
      </c>
      <c r="D1923" s="2" t="s">
        <v>363</v>
      </c>
      <c r="E1923" s="4"/>
      <c r="F1923" s="4"/>
      <c r="G1923" s="4"/>
    </row>
    <row r="1924" spans="1:7">
      <c r="A1924" s="5">
        <v>1000000</v>
      </c>
      <c r="B1924" s="5">
        <v>1744858</v>
      </c>
      <c r="C1924">
        <f>B1924-A1924</f>
        <v>744858</v>
      </c>
      <c r="D1924" s="5" t="s">
        <v>6646</v>
      </c>
      <c r="E1924" s="3"/>
      <c r="F1924" s="3"/>
      <c r="G1924" s="3"/>
    </row>
    <row r="1925" spans="1:7">
      <c r="A1925" s="2">
        <v>2000000</v>
      </c>
      <c r="B1925" s="2">
        <v>2706659</v>
      </c>
      <c r="C1925">
        <f>B1925-A1925</f>
        <v>706659</v>
      </c>
      <c r="D1925" s="2" t="s">
        <v>7217</v>
      </c>
      <c r="E1925" s="4"/>
      <c r="F1925" s="4"/>
      <c r="G1925" s="4"/>
    </row>
    <row r="1926" spans="1:7">
      <c r="A1926" s="5">
        <v>32000000</v>
      </c>
      <c r="B1926" s="5">
        <v>32701088</v>
      </c>
      <c r="C1926">
        <f>B1926-A1926</f>
        <v>701088</v>
      </c>
      <c r="D1926" s="5" t="s">
        <v>6889</v>
      </c>
      <c r="E1926" s="3"/>
      <c r="F1926" s="3"/>
      <c r="G1926" s="3"/>
    </row>
    <row r="1927" spans="1:7">
      <c r="A1927" s="2">
        <v>15000000</v>
      </c>
      <c r="B1927" s="2">
        <v>15700000</v>
      </c>
      <c r="C1927">
        <f>B1927-A1927</f>
        <v>700000</v>
      </c>
      <c r="D1927" s="2" t="s">
        <v>2909</v>
      </c>
      <c r="E1927" s="4"/>
      <c r="F1927" s="4"/>
      <c r="G1927" s="4"/>
    </row>
    <row r="1928" spans="1:7">
      <c r="A1928" s="5">
        <v>33000000</v>
      </c>
      <c r="B1928" s="5">
        <v>33682273</v>
      </c>
      <c r="C1928">
        <f>B1928-A1928</f>
        <v>682273</v>
      </c>
      <c r="D1928" s="5" t="s">
        <v>9638</v>
      </c>
      <c r="E1928" s="3"/>
      <c r="F1928" s="3"/>
      <c r="G1928" s="3"/>
    </row>
    <row r="1929" spans="1:7">
      <c r="A1929" s="2">
        <v>1000000</v>
      </c>
      <c r="B1929" s="2">
        <v>1677838</v>
      </c>
      <c r="C1929">
        <f>B1929-A1929</f>
        <v>677838</v>
      </c>
      <c r="D1929" s="2" t="s">
        <v>2548</v>
      </c>
      <c r="E1929" s="4"/>
      <c r="F1929" s="4"/>
      <c r="G1929" s="4"/>
    </row>
    <row r="1930" spans="1:7">
      <c r="A1930" s="2">
        <v>6000000</v>
      </c>
      <c r="B1930" s="2">
        <v>6670712</v>
      </c>
      <c r="C1930">
        <f>B1930-A1930</f>
        <v>670712</v>
      </c>
      <c r="D1930" s="2" t="s">
        <v>3911</v>
      </c>
      <c r="E1930" s="3"/>
      <c r="F1930" s="3"/>
      <c r="G1930" s="3"/>
    </row>
    <row r="1931" spans="1:7">
      <c r="A1931" s="2">
        <v>10000</v>
      </c>
      <c r="B1931" s="2">
        <v>673780</v>
      </c>
      <c r="C1931">
        <f>B1931-A1931</f>
        <v>663780</v>
      </c>
      <c r="D1931" s="2" t="s">
        <v>3577</v>
      </c>
      <c r="E1931" s="4"/>
      <c r="F1931" s="4"/>
      <c r="G1931" s="4"/>
    </row>
    <row r="1932" spans="1:7">
      <c r="A1932" s="5">
        <v>200000</v>
      </c>
      <c r="B1932" s="5">
        <v>856942</v>
      </c>
      <c r="C1932">
        <f>B1932-A1932</f>
        <v>656942</v>
      </c>
      <c r="D1932" s="5" t="s">
        <v>6032</v>
      </c>
      <c r="E1932" s="3"/>
      <c r="F1932" s="3"/>
      <c r="G1932" s="3"/>
    </row>
    <row r="1933" spans="1:7">
      <c r="A1933" s="2">
        <v>250000</v>
      </c>
      <c r="B1933" s="2">
        <v>902835</v>
      </c>
      <c r="C1933">
        <f>B1933-A1933</f>
        <v>652835</v>
      </c>
      <c r="D1933" s="2" t="s">
        <v>8677</v>
      </c>
      <c r="E1933" s="4"/>
      <c r="F1933" s="4"/>
      <c r="G1933" s="4"/>
    </row>
    <row r="1934" spans="1:7">
      <c r="A1934" s="2">
        <v>25000000</v>
      </c>
      <c r="B1934" s="2">
        <v>25615792</v>
      </c>
      <c r="C1934">
        <f>B1934-A1934</f>
        <v>615792</v>
      </c>
      <c r="D1934" s="2" t="s">
        <v>16810</v>
      </c>
      <c r="E1934" s="3"/>
      <c r="F1934" s="3"/>
      <c r="G1934" s="3"/>
    </row>
    <row r="1935" spans="1:7">
      <c r="A1935" s="5">
        <v>500000</v>
      </c>
      <c r="B1935" s="5">
        <v>1114943</v>
      </c>
      <c r="C1935">
        <f>B1935-A1935</f>
        <v>614943</v>
      </c>
      <c r="D1935" s="5" t="s">
        <v>10041</v>
      </c>
      <c r="E1935" s="4"/>
      <c r="F1935" s="4"/>
      <c r="G1935" s="4"/>
    </row>
    <row r="1936" spans="1:7">
      <c r="A1936" s="2">
        <v>15000000</v>
      </c>
      <c r="B1936" s="2">
        <v>15608545</v>
      </c>
      <c r="C1936">
        <f>B1936-A1936</f>
        <v>608545</v>
      </c>
      <c r="D1936" s="2" t="s">
        <v>14901</v>
      </c>
      <c r="E1936" s="3"/>
      <c r="F1936" s="3"/>
      <c r="G1936" s="3"/>
    </row>
    <row r="1937" spans="1:7">
      <c r="A1937" s="2">
        <v>590000</v>
      </c>
      <c r="B1937" s="2">
        <v>1185783</v>
      </c>
      <c r="C1937">
        <f>B1937-A1937</f>
        <v>595783</v>
      </c>
      <c r="D1937" s="2" t="s">
        <v>1643</v>
      </c>
      <c r="E1937" s="4"/>
      <c r="F1937" s="4"/>
      <c r="G1937" s="4"/>
    </row>
    <row r="1938" spans="1:7">
      <c r="A1938" s="2">
        <v>218</v>
      </c>
      <c r="B1938" s="2">
        <v>592014</v>
      </c>
      <c r="C1938">
        <f>B1938-A1938</f>
        <v>591796</v>
      </c>
      <c r="D1938" s="2" t="s">
        <v>5353</v>
      </c>
      <c r="E1938" s="3"/>
      <c r="F1938" s="3"/>
      <c r="G1938" s="3"/>
    </row>
    <row r="1939" spans="1:7">
      <c r="A1939" s="2">
        <v>60000000</v>
      </c>
      <c r="B1939" s="2">
        <v>60573641</v>
      </c>
      <c r="C1939">
        <f>B1939-A1939</f>
        <v>573641</v>
      </c>
      <c r="D1939" s="2" t="s">
        <v>14769</v>
      </c>
      <c r="E1939" s="4"/>
      <c r="F1939" s="4"/>
      <c r="G1939" s="4"/>
    </row>
    <row r="1940" spans="1:7">
      <c r="A1940" s="5">
        <v>10000000</v>
      </c>
      <c r="B1940" s="5">
        <v>10561238</v>
      </c>
      <c r="C1940">
        <f>B1940-A1940</f>
        <v>561238</v>
      </c>
      <c r="D1940" s="5" t="s">
        <v>9870</v>
      </c>
      <c r="E1940" s="3"/>
      <c r="F1940" s="3"/>
      <c r="G1940" s="3"/>
    </row>
    <row r="1941" spans="1:7">
      <c r="A1941" s="2">
        <v>3000000</v>
      </c>
      <c r="B1941" s="2">
        <v>3559990</v>
      </c>
      <c r="C1941">
        <f>B1941-A1941</f>
        <v>559990</v>
      </c>
      <c r="D1941" s="2" t="s">
        <v>15241</v>
      </c>
      <c r="E1941" s="4"/>
      <c r="F1941" s="4"/>
      <c r="G1941" s="4"/>
    </row>
    <row r="1942" spans="1:7">
      <c r="A1942" s="2">
        <v>2000000</v>
      </c>
      <c r="B1942" s="2">
        <v>2557668</v>
      </c>
      <c r="C1942">
        <f>B1942-A1942</f>
        <v>557668</v>
      </c>
      <c r="D1942" s="2" t="s">
        <v>15267</v>
      </c>
      <c r="E1942" s="3"/>
      <c r="F1942" s="3"/>
      <c r="G1942" s="3"/>
    </row>
    <row r="1943" spans="1:7">
      <c r="A1943" s="5">
        <v>2600000</v>
      </c>
      <c r="B1943" s="5">
        <v>3130592</v>
      </c>
      <c r="C1943">
        <f>B1943-A1943</f>
        <v>530592</v>
      </c>
      <c r="D1943" s="5" t="s">
        <v>2048</v>
      </c>
      <c r="E1943" s="4"/>
      <c r="F1943" s="4"/>
      <c r="G1943" s="4"/>
    </row>
    <row r="1944" spans="1:7">
      <c r="A1944" s="5">
        <v>30000000</v>
      </c>
      <c r="B1944" s="5">
        <v>30523568</v>
      </c>
      <c r="C1944">
        <f>B1944-A1944</f>
        <v>523568</v>
      </c>
      <c r="D1944" s="5" t="s">
        <v>11484</v>
      </c>
      <c r="E1944" s="3"/>
      <c r="F1944" s="3"/>
      <c r="G1944" s="3"/>
    </row>
    <row r="1945" spans="1:7">
      <c r="A1945" s="2">
        <v>30000000</v>
      </c>
      <c r="B1945" s="2">
        <v>30513940</v>
      </c>
      <c r="C1945">
        <f>B1945-A1945</f>
        <v>513940</v>
      </c>
      <c r="D1945" s="2" t="s">
        <v>6926</v>
      </c>
      <c r="E1945" s="4"/>
      <c r="F1945" s="4"/>
      <c r="G1945" s="4"/>
    </row>
    <row r="1946" spans="1:7">
      <c r="A1946" s="5">
        <v>2000000</v>
      </c>
      <c r="B1946" s="5">
        <v>2506446</v>
      </c>
      <c r="C1946">
        <f>B1946-A1946</f>
        <v>506446</v>
      </c>
      <c r="D1946" s="5" t="s">
        <v>16150</v>
      </c>
      <c r="E1946" s="3"/>
      <c r="F1946" s="3"/>
      <c r="G1946" s="3"/>
    </row>
    <row r="1947" spans="1:7">
      <c r="A1947" s="5">
        <v>500000</v>
      </c>
      <c r="B1947" s="5">
        <v>985341</v>
      </c>
      <c r="C1947">
        <f>B1947-A1947</f>
        <v>485341</v>
      </c>
      <c r="D1947" s="5" t="s">
        <v>4673</v>
      </c>
      <c r="E1947" s="4"/>
      <c r="F1947" s="4"/>
      <c r="G1947" s="4"/>
    </row>
    <row r="1948" spans="1:7">
      <c r="A1948" s="2">
        <v>5000000</v>
      </c>
      <c r="B1948" s="2">
        <v>5480318</v>
      </c>
      <c r="C1948">
        <f>B1948-A1948</f>
        <v>480318</v>
      </c>
      <c r="D1948" s="2" t="s">
        <v>9306</v>
      </c>
      <c r="E1948" s="3"/>
      <c r="F1948" s="3"/>
      <c r="G1948" s="3"/>
    </row>
    <row r="1949" spans="1:7">
      <c r="A1949" s="5">
        <v>60000</v>
      </c>
      <c r="B1949" s="5">
        <v>536767</v>
      </c>
      <c r="C1949">
        <f>B1949-A1949</f>
        <v>476767</v>
      </c>
      <c r="D1949" s="5" t="s">
        <v>15279</v>
      </c>
      <c r="E1949" s="4"/>
      <c r="F1949" s="4"/>
      <c r="G1949" s="4"/>
    </row>
    <row r="1950" spans="1:7">
      <c r="A1950" s="5">
        <v>7000000</v>
      </c>
      <c r="B1950" s="5">
        <v>7455447</v>
      </c>
      <c r="C1950">
        <f>B1950-A1950</f>
        <v>455447</v>
      </c>
      <c r="D1950" s="5" t="s">
        <v>11144</v>
      </c>
      <c r="E1950" s="3"/>
      <c r="F1950" s="3"/>
      <c r="G1950" s="3"/>
    </row>
    <row r="1951" spans="1:7">
      <c r="A1951" s="5">
        <v>700000</v>
      </c>
      <c r="B1951" s="5">
        <v>1141829</v>
      </c>
      <c r="C1951">
        <f>B1951-A1951</f>
        <v>441829</v>
      </c>
      <c r="D1951" s="5" t="s">
        <v>5341</v>
      </c>
      <c r="E1951" s="4"/>
      <c r="F1951" s="4"/>
      <c r="G1951" s="4"/>
    </row>
    <row r="1952" spans="1:7">
      <c r="A1952" s="5">
        <v>7000</v>
      </c>
      <c r="B1952" s="5">
        <v>424760</v>
      </c>
      <c r="C1952">
        <f>B1952-A1952</f>
        <v>417760</v>
      </c>
      <c r="D1952" s="5" t="s">
        <v>6692</v>
      </c>
      <c r="E1952" s="3"/>
      <c r="F1952" s="3"/>
      <c r="G1952" s="3"/>
    </row>
    <row r="1953" spans="1:7">
      <c r="A1953" s="5">
        <v>25100000</v>
      </c>
      <c r="B1953" s="5">
        <v>25517500</v>
      </c>
      <c r="C1953">
        <f>B1953-A1953</f>
        <v>417500</v>
      </c>
      <c r="D1953" s="5" t="s">
        <v>10410</v>
      </c>
      <c r="E1953" s="4"/>
      <c r="F1953" s="4"/>
      <c r="G1953" s="4"/>
    </row>
    <row r="1954" spans="1:7">
      <c r="A1954" s="5">
        <v>500000</v>
      </c>
      <c r="B1954" s="5">
        <v>906666</v>
      </c>
      <c r="C1954">
        <f>B1954-A1954</f>
        <v>406666</v>
      </c>
      <c r="D1954" s="5" t="s">
        <v>7930</v>
      </c>
      <c r="E1954" s="3"/>
      <c r="F1954" s="3"/>
      <c r="G1954" s="3"/>
    </row>
    <row r="1955" spans="1:7">
      <c r="A1955" s="2">
        <v>850000</v>
      </c>
      <c r="B1955" s="2">
        <v>1243961</v>
      </c>
      <c r="C1955">
        <f>B1955-A1955</f>
        <v>393961</v>
      </c>
      <c r="D1955" s="2" t="s">
        <v>12768</v>
      </c>
      <c r="E1955" s="4"/>
      <c r="F1955" s="4"/>
      <c r="G1955" s="4"/>
    </row>
    <row r="1956" spans="1:7">
      <c r="A1956" s="2">
        <v>80000000</v>
      </c>
      <c r="B1956" s="2">
        <v>80360866</v>
      </c>
      <c r="C1956">
        <f>B1956-A1956</f>
        <v>360866</v>
      </c>
      <c r="D1956" s="2" t="s">
        <v>15299</v>
      </c>
      <c r="E1956" s="3"/>
      <c r="F1956" s="3"/>
      <c r="G1956" s="3"/>
    </row>
    <row r="1957" spans="1:7">
      <c r="A1957" s="5">
        <v>120000</v>
      </c>
      <c r="B1957" s="5">
        <v>469947</v>
      </c>
      <c r="C1957">
        <f>B1957-A1957</f>
        <v>349947</v>
      </c>
      <c r="D1957" s="5" t="s">
        <v>2590</v>
      </c>
      <c r="E1957" s="4"/>
      <c r="F1957" s="4"/>
      <c r="G1957" s="4"/>
    </row>
    <row r="1958" spans="1:7">
      <c r="A1958" s="5">
        <v>1300000</v>
      </c>
      <c r="B1958" s="5">
        <v>1647780</v>
      </c>
      <c r="C1958">
        <f>B1958-A1958</f>
        <v>347780</v>
      </c>
      <c r="D1958" s="5" t="s">
        <v>1025</v>
      </c>
      <c r="E1958" s="3"/>
      <c r="F1958" s="3"/>
      <c r="G1958" s="3"/>
    </row>
    <row r="1959" spans="1:7">
      <c r="A1959" s="5">
        <v>16000000</v>
      </c>
      <c r="B1959" s="5">
        <v>16346122</v>
      </c>
      <c r="C1959">
        <f>B1959-A1959</f>
        <v>346122</v>
      </c>
      <c r="D1959" s="5" t="s">
        <v>5023</v>
      </c>
      <c r="E1959" s="4"/>
      <c r="F1959" s="4"/>
      <c r="G1959" s="4"/>
    </row>
    <row r="1960" spans="1:7">
      <c r="A1960" s="2">
        <v>18000000</v>
      </c>
      <c r="B1960" s="2">
        <v>18329466</v>
      </c>
      <c r="C1960">
        <f>B1960-A1960</f>
        <v>329466</v>
      </c>
      <c r="D1960" s="2" t="s">
        <v>2866</v>
      </c>
      <c r="E1960" s="3"/>
      <c r="F1960" s="3"/>
      <c r="G1960" s="3"/>
    </row>
    <row r="1961" spans="1:7">
      <c r="A1961" s="5">
        <v>65000</v>
      </c>
      <c r="B1961" s="5">
        <v>389804</v>
      </c>
      <c r="C1961">
        <f>B1961-A1961</f>
        <v>324804</v>
      </c>
      <c r="D1961" s="5" t="s">
        <v>11248</v>
      </c>
      <c r="E1961" s="4"/>
      <c r="F1961" s="4"/>
      <c r="G1961" s="4"/>
    </row>
    <row r="1962" spans="1:7">
      <c r="A1962" s="5">
        <v>13500000</v>
      </c>
      <c r="B1962" s="5">
        <v>13823741</v>
      </c>
      <c r="C1962">
        <f>B1962-A1962</f>
        <v>323741</v>
      </c>
      <c r="D1962" s="5" t="s">
        <v>6958</v>
      </c>
      <c r="E1962" s="3"/>
      <c r="F1962" s="3"/>
      <c r="G1962" s="3"/>
    </row>
    <row r="1963" spans="1:7">
      <c r="A1963" s="2">
        <v>5000000</v>
      </c>
      <c r="B1963" s="2">
        <v>5308707</v>
      </c>
      <c r="C1963">
        <f>B1963-A1963</f>
        <v>308707</v>
      </c>
      <c r="D1963" s="2" t="s">
        <v>10628</v>
      </c>
      <c r="E1963" s="4"/>
      <c r="F1963" s="4"/>
      <c r="G1963" s="4"/>
    </row>
    <row r="1964" spans="1:7">
      <c r="A1964" s="5">
        <v>4000000</v>
      </c>
      <c r="B1964" s="5">
        <v>4301331</v>
      </c>
      <c r="C1964">
        <f>B1964-A1964</f>
        <v>301331</v>
      </c>
      <c r="D1964" s="5" t="s">
        <v>8600</v>
      </c>
      <c r="E1964" s="3"/>
      <c r="F1964" s="3"/>
      <c r="G1964" s="3"/>
    </row>
    <row r="1965" spans="1:7">
      <c r="A1965" s="2">
        <v>1100000</v>
      </c>
      <c r="B1965" s="2">
        <v>1400000</v>
      </c>
      <c r="C1965">
        <f>B1965-A1965</f>
        <v>300000</v>
      </c>
      <c r="D1965" s="2" t="s">
        <v>13282</v>
      </c>
      <c r="E1965" s="4"/>
      <c r="F1965" s="4"/>
      <c r="G1965" s="4"/>
    </row>
    <row r="1966" spans="1:7">
      <c r="A1966" s="2">
        <v>3000000</v>
      </c>
      <c r="B1966" s="2">
        <v>3293258</v>
      </c>
      <c r="C1966">
        <f>B1966-A1966</f>
        <v>293258</v>
      </c>
      <c r="D1966" s="2" t="s">
        <v>15467</v>
      </c>
      <c r="E1966" s="3"/>
      <c r="F1966" s="3"/>
      <c r="G1966" s="3"/>
    </row>
    <row r="1967" spans="1:7">
      <c r="A1967" s="5">
        <v>7000000</v>
      </c>
      <c r="B1967" s="5">
        <v>7292175</v>
      </c>
      <c r="C1967">
        <f>B1967-A1967</f>
        <v>292175</v>
      </c>
      <c r="D1967" s="5" t="s">
        <v>10605</v>
      </c>
      <c r="E1967" s="4"/>
      <c r="F1967" s="4"/>
      <c r="G1967" s="4"/>
    </row>
    <row r="1968" spans="1:7">
      <c r="A1968" s="5">
        <v>8000000</v>
      </c>
      <c r="B1968" s="5">
        <v>8279017</v>
      </c>
      <c r="C1968">
        <f>B1968-A1968</f>
        <v>279017</v>
      </c>
      <c r="D1968" s="5" t="s">
        <v>7133</v>
      </c>
      <c r="E1968" s="3"/>
      <c r="F1968" s="3"/>
      <c r="G1968" s="3"/>
    </row>
    <row r="1969" spans="1:7">
      <c r="A1969" s="5">
        <v>1000000</v>
      </c>
      <c r="B1969" s="5">
        <v>1277257</v>
      </c>
      <c r="C1969">
        <f>B1969-A1969</f>
        <v>277257</v>
      </c>
      <c r="D1969" s="5" t="s">
        <v>7919</v>
      </c>
      <c r="E1969" s="4"/>
      <c r="F1969" s="4"/>
      <c r="G1969" s="4"/>
    </row>
    <row r="1970" spans="1:7">
      <c r="A1970" s="5">
        <v>22000000</v>
      </c>
      <c r="B1970" s="5">
        <v>22264487</v>
      </c>
      <c r="C1970">
        <f>B1970-A1970</f>
        <v>264487</v>
      </c>
      <c r="D1970" s="5" t="s">
        <v>16209</v>
      </c>
      <c r="E1970" s="3"/>
      <c r="F1970" s="3"/>
      <c r="G1970" s="3"/>
    </row>
    <row r="1971" spans="1:7">
      <c r="A1971" s="2">
        <v>20000000</v>
      </c>
      <c r="B1971" s="2">
        <v>20259297</v>
      </c>
      <c r="C1971">
        <f>B1971-A1971</f>
        <v>259297</v>
      </c>
      <c r="D1971" s="2" t="s">
        <v>16119</v>
      </c>
      <c r="E1971" s="4"/>
      <c r="F1971" s="4"/>
      <c r="G1971" s="4"/>
    </row>
    <row r="1972" spans="1:7">
      <c r="A1972" s="2">
        <v>2600000</v>
      </c>
      <c r="B1972" s="2">
        <v>2850263</v>
      </c>
      <c r="C1972">
        <f>B1972-A1972</f>
        <v>250263</v>
      </c>
      <c r="D1972" s="2" t="s">
        <v>11772</v>
      </c>
      <c r="E1972" s="3"/>
      <c r="F1972" s="3"/>
      <c r="G1972" s="3"/>
    </row>
    <row r="1973" spans="1:7">
      <c r="A1973" s="5">
        <v>1700000</v>
      </c>
      <c r="B1973" s="5">
        <v>1943649</v>
      </c>
      <c r="C1973">
        <f>B1973-A1973</f>
        <v>243649</v>
      </c>
      <c r="D1973" s="5" t="s">
        <v>11217</v>
      </c>
      <c r="E1973" s="4"/>
      <c r="F1973" s="4"/>
      <c r="G1973" s="4"/>
    </row>
    <row r="1974" spans="1:7">
      <c r="A1974" s="2">
        <v>20000000</v>
      </c>
      <c r="B1974" s="2">
        <v>20241395</v>
      </c>
      <c r="C1974">
        <f>B1974-A1974</f>
        <v>241395</v>
      </c>
      <c r="D1974" s="2" t="s">
        <v>12125</v>
      </c>
      <c r="E1974" s="3"/>
      <c r="F1974" s="3"/>
      <c r="G1974" s="3"/>
    </row>
    <row r="1975" spans="1:7">
      <c r="A1975" s="5">
        <v>40000</v>
      </c>
      <c r="B1975" s="5">
        <v>277233</v>
      </c>
      <c r="C1975">
        <f>B1975-A1975</f>
        <v>237233</v>
      </c>
      <c r="D1975" s="5" t="s">
        <v>3132</v>
      </c>
      <c r="E1975" s="4"/>
      <c r="F1975" s="4"/>
      <c r="G1975" s="4"/>
    </row>
    <row r="1976" spans="1:7">
      <c r="A1976" s="2">
        <v>70000000</v>
      </c>
      <c r="B1976" s="2">
        <v>70224196</v>
      </c>
      <c r="C1976">
        <f>B1976-A1976</f>
        <v>224196</v>
      </c>
      <c r="D1976" s="2" t="s">
        <v>14084</v>
      </c>
      <c r="E1976" s="3"/>
      <c r="F1976" s="3"/>
      <c r="G1976" s="3"/>
    </row>
    <row r="1977" spans="1:7">
      <c r="A1977" s="5">
        <v>16000000</v>
      </c>
      <c r="B1977" s="5">
        <v>16204793</v>
      </c>
      <c r="C1977">
        <f>B1977-A1977</f>
        <v>204793</v>
      </c>
      <c r="D1977" s="5" t="s">
        <v>15603</v>
      </c>
      <c r="E1977" s="4"/>
      <c r="F1977" s="4"/>
      <c r="G1977" s="4"/>
    </row>
    <row r="1978" spans="1:7">
      <c r="A1978" s="5">
        <v>40000000</v>
      </c>
      <c r="B1978" s="5">
        <v>40203020</v>
      </c>
      <c r="C1978">
        <f>B1978-A1978</f>
        <v>203020</v>
      </c>
      <c r="D1978" s="5" t="s">
        <v>12903</v>
      </c>
      <c r="E1978" s="3"/>
      <c r="F1978" s="3"/>
      <c r="G1978" s="3"/>
    </row>
    <row r="1979" spans="1:7">
      <c r="A1979" s="5">
        <v>800000</v>
      </c>
      <c r="B1979" s="5">
        <v>1001437</v>
      </c>
      <c r="C1979">
        <f>B1979-A1979</f>
        <v>201437</v>
      </c>
      <c r="D1979" s="5" t="s">
        <v>5328</v>
      </c>
      <c r="E1979" s="4"/>
      <c r="F1979" s="4"/>
      <c r="G1979" s="4"/>
    </row>
    <row r="1980" spans="1:7">
      <c r="A1980" s="5">
        <v>10000000</v>
      </c>
      <c r="B1980" s="5">
        <v>10200000</v>
      </c>
      <c r="C1980">
        <f>B1980-A1980</f>
        <v>200000</v>
      </c>
      <c r="D1980" s="5" t="s">
        <v>4104</v>
      </c>
      <c r="E1980" s="3"/>
      <c r="F1980" s="3"/>
      <c r="G1980" s="3"/>
    </row>
    <row r="1981" spans="1:7">
      <c r="A1981" s="5">
        <v>42000</v>
      </c>
      <c r="B1981" s="5">
        <v>241816</v>
      </c>
      <c r="C1981">
        <f>B1981-A1981</f>
        <v>199816</v>
      </c>
      <c r="D1981" s="5" t="s">
        <v>3570</v>
      </c>
      <c r="E1981" s="4"/>
      <c r="F1981" s="4"/>
      <c r="G1981" s="4"/>
    </row>
    <row r="1982" spans="1:7">
      <c r="A1982" s="2">
        <v>10000</v>
      </c>
      <c r="B1982" s="2">
        <v>180483</v>
      </c>
      <c r="C1982">
        <f>B1982-A1982</f>
        <v>170483</v>
      </c>
      <c r="D1982" s="2" t="s">
        <v>12373</v>
      </c>
      <c r="E1982" s="3"/>
      <c r="F1982" s="3"/>
      <c r="G1982" s="3"/>
    </row>
    <row r="1983" spans="1:7">
      <c r="A1983" s="5">
        <v>6000000</v>
      </c>
      <c r="B1983" s="5">
        <v>6165429</v>
      </c>
      <c r="C1983">
        <f>B1983-A1983</f>
        <v>165429</v>
      </c>
      <c r="D1983" s="5" t="s">
        <v>3462</v>
      </c>
      <c r="E1983" s="4"/>
      <c r="F1983" s="4"/>
      <c r="G1983" s="4"/>
    </row>
    <row r="1984" spans="1:7">
      <c r="A1984" s="2">
        <v>50000000</v>
      </c>
      <c r="B1984" s="2">
        <v>50150619</v>
      </c>
      <c r="C1984">
        <f>B1984-A1984</f>
        <v>150619</v>
      </c>
      <c r="D1984" s="2" t="s">
        <v>4206</v>
      </c>
      <c r="E1984" s="3"/>
      <c r="F1984" s="3"/>
      <c r="G1984" s="3"/>
    </row>
    <row r="1985" spans="1:7">
      <c r="A1985" s="5">
        <v>4500</v>
      </c>
      <c r="B1985" s="5">
        <v>136007</v>
      </c>
      <c r="C1985">
        <f>B1985-A1985</f>
        <v>131507</v>
      </c>
      <c r="D1985" s="5" t="s">
        <v>7286</v>
      </c>
      <c r="E1985" s="4"/>
      <c r="F1985" s="4"/>
      <c r="G1985" s="4"/>
    </row>
    <row r="1986" spans="1:7">
      <c r="A1986" s="5">
        <v>60000000</v>
      </c>
      <c r="B1986" s="5">
        <v>60128566</v>
      </c>
      <c r="C1986">
        <f>B1986-A1986</f>
        <v>128566</v>
      </c>
      <c r="D1986" s="5" t="s">
        <v>12870</v>
      </c>
      <c r="E1986" s="3"/>
      <c r="F1986" s="3"/>
      <c r="G1986" s="3"/>
    </row>
    <row r="1987" spans="1:7">
      <c r="A1987" s="2">
        <v>365000</v>
      </c>
      <c r="B1987" s="2">
        <v>489220</v>
      </c>
      <c r="C1987">
        <f>B1987-A1987</f>
        <v>124220</v>
      </c>
      <c r="D1987" s="2" t="s">
        <v>4688</v>
      </c>
      <c r="E1987" s="4"/>
      <c r="F1987" s="4"/>
      <c r="G1987" s="4"/>
    </row>
    <row r="1988" spans="1:7">
      <c r="A1988" s="5">
        <v>100000000</v>
      </c>
      <c r="B1988" s="5">
        <v>100117603</v>
      </c>
      <c r="C1988">
        <f>B1988-A1988</f>
        <v>117603</v>
      </c>
      <c r="D1988" s="5" t="s">
        <v>6737</v>
      </c>
      <c r="E1988" s="3"/>
      <c r="F1988" s="3"/>
      <c r="G1988" s="3"/>
    </row>
    <row r="1989" spans="1:7">
      <c r="A1989" s="2">
        <v>500000</v>
      </c>
      <c r="B1989" s="2">
        <v>603943</v>
      </c>
      <c r="C1989">
        <f>B1989-A1989</f>
        <v>103943</v>
      </c>
      <c r="D1989" s="2" t="s">
        <v>4678</v>
      </c>
      <c r="E1989" s="4"/>
      <c r="F1989" s="4"/>
      <c r="G1989" s="4"/>
    </row>
    <row r="1990" spans="1:7">
      <c r="A1990" s="2">
        <v>15000000</v>
      </c>
      <c r="B1990" s="2">
        <v>15100000</v>
      </c>
      <c r="C1990">
        <f>B1990-A1990</f>
        <v>100000</v>
      </c>
      <c r="D1990" s="2" t="s">
        <v>12650</v>
      </c>
      <c r="E1990" s="3"/>
      <c r="F1990" s="3"/>
      <c r="G1990" s="3"/>
    </row>
    <row r="1991" spans="1:7">
      <c r="A1991" s="2">
        <v>1100</v>
      </c>
      <c r="B1991" s="2">
        <v>85222</v>
      </c>
      <c r="C1991">
        <f>B1991-A1991</f>
        <v>84122</v>
      </c>
      <c r="D1991" s="2" t="s">
        <v>9394</v>
      </c>
      <c r="E1991" s="4"/>
      <c r="F1991" s="4"/>
      <c r="G1991" s="4"/>
    </row>
    <row r="1992" spans="1:7">
      <c r="A1992" s="2">
        <v>140000000</v>
      </c>
      <c r="B1992" s="2">
        <v>140080850</v>
      </c>
      <c r="C1992">
        <f>B1992-A1992</f>
        <v>80850</v>
      </c>
      <c r="D1992" s="2" t="s">
        <v>11258</v>
      </c>
      <c r="E1992" s="3"/>
      <c r="F1992" s="3"/>
      <c r="G1992" s="3"/>
    </row>
    <row r="1993" spans="1:7">
      <c r="A1993" s="2">
        <v>40000</v>
      </c>
      <c r="B1993" s="2">
        <v>110536</v>
      </c>
      <c r="C1993">
        <f>B1993-A1993</f>
        <v>70536</v>
      </c>
      <c r="D1993" s="2" t="s">
        <v>6687</v>
      </c>
      <c r="E1993" s="4"/>
      <c r="F1993" s="4"/>
      <c r="G1993" s="4"/>
    </row>
    <row r="1994" spans="1:7">
      <c r="A1994" s="5">
        <v>950000</v>
      </c>
      <c r="B1994" s="5">
        <v>1007962</v>
      </c>
      <c r="C1994">
        <f>B1994-A1994</f>
        <v>57962</v>
      </c>
      <c r="D1994" s="5" t="s">
        <v>5998</v>
      </c>
      <c r="E1994" s="3"/>
      <c r="F1994" s="3"/>
      <c r="G1994" s="3"/>
    </row>
    <row r="1995" spans="1:7">
      <c r="A1995" s="5">
        <v>6800000</v>
      </c>
      <c r="B1995" s="5">
        <v>6857096</v>
      </c>
      <c r="C1995">
        <f>B1995-A1995</f>
        <v>57096</v>
      </c>
      <c r="D1995" s="5" t="s">
        <v>706</v>
      </c>
      <c r="E1995" s="4"/>
      <c r="F1995" s="4"/>
      <c r="G1995" s="4"/>
    </row>
    <row r="1996" spans="1:7">
      <c r="A1996" s="2">
        <v>270000</v>
      </c>
      <c r="B1996" s="2">
        <v>318622</v>
      </c>
      <c r="C1996">
        <f>B1996-A1996</f>
        <v>48622</v>
      </c>
      <c r="D1996" s="2" t="s">
        <v>10678</v>
      </c>
      <c r="E1996" s="3"/>
      <c r="F1996" s="3"/>
      <c r="G1996" s="3"/>
    </row>
    <row r="1997" spans="1:7">
      <c r="A1997" s="2">
        <v>4000000</v>
      </c>
      <c r="B1997" s="2">
        <v>4046737</v>
      </c>
      <c r="C1997">
        <f>B1997-A1997</f>
        <v>46737</v>
      </c>
      <c r="D1997" s="2" t="s">
        <v>5924</v>
      </c>
      <c r="E1997" s="4"/>
      <c r="F1997" s="4"/>
      <c r="G1997" s="4"/>
    </row>
    <row r="1998" spans="1:7">
      <c r="A1998" s="2">
        <v>150000</v>
      </c>
      <c r="B1998" s="2">
        <v>191309</v>
      </c>
      <c r="C1998">
        <f>B1998-A1998</f>
        <v>41309</v>
      </c>
      <c r="D1998" s="2" t="s">
        <v>14695</v>
      </c>
      <c r="E1998" s="3"/>
      <c r="F1998" s="3"/>
      <c r="G1998" s="3"/>
    </row>
    <row r="1999" spans="1:7">
      <c r="A1999" s="2">
        <v>5000000</v>
      </c>
      <c r="B1999" s="2">
        <v>5009677</v>
      </c>
      <c r="C1999">
        <f>B1999-A1999</f>
        <v>9677</v>
      </c>
      <c r="D1999" s="2" t="s">
        <v>1618</v>
      </c>
      <c r="E1999" s="4"/>
      <c r="F1999" s="4"/>
      <c r="G1999" s="4"/>
    </row>
    <row r="2000" spans="1:7">
      <c r="A2000" s="2">
        <v>50000000</v>
      </c>
      <c r="B2000" s="2">
        <v>50007168</v>
      </c>
      <c r="C2000">
        <f>B2000-A2000</f>
        <v>7168</v>
      </c>
      <c r="D2000" s="2" t="s">
        <v>8165</v>
      </c>
      <c r="E2000" s="3"/>
      <c r="F2000" s="3"/>
      <c r="G2000" s="3"/>
    </row>
    <row r="2001" spans="1:7">
      <c r="A2001" s="5">
        <v>14000</v>
      </c>
      <c r="B2001" s="5">
        <v>12667</v>
      </c>
      <c r="C2001">
        <f>B2001-A2001</f>
        <v>-1333</v>
      </c>
      <c r="D2001" s="5" t="s">
        <v>9331</v>
      </c>
      <c r="E2001" s="4"/>
      <c r="F2001" s="4"/>
      <c r="G2001" s="4"/>
    </row>
    <row r="2002" spans="1:7">
      <c r="A2002" s="5">
        <v>160000</v>
      </c>
      <c r="B2002" s="5">
        <v>155984</v>
      </c>
      <c r="C2002">
        <f>B2002-A2002</f>
        <v>-4016</v>
      </c>
      <c r="D2002" s="5" t="s">
        <v>4042</v>
      </c>
      <c r="E2002" s="3"/>
      <c r="F2002" s="3"/>
      <c r="G2002" s="3"/>
    </row>
    <row r="2003" spans="1:7">
      <c r="A2003" s="2">
        <v>15000000</v>
      </c>
      <c r="B2003" s="2">
        <v>14989761</v>
      </c>
      <c r="C2003">
        <f>B2003-A2003</f>
        <v>-10239</v>
      </c>
      <c r="D2003" s="2" t="s">
        <v>5068</v>
      </c>
      <c r="E2003" s="4"/>
      <c r="F2003" s="4"/>
      <c r="G2003" s="4"/>
    </row>
    <row r="2004" spans="1:7">
      <c r="A2004" s="5">
        <v>2000000</v>
      </c>
      <c r="B2004" s="5">
        <v>1984378</v>
      </c>
      <c r="C2004">
        <f>B2004-A2004</f>
        <v>-15622</v>
      </c>
      <c r="D2004" s="5" t="s">
        <v>10010</v>
      </c>
      <c r="E2004" s="3"/>
      <c r="F2004" s="3"/>
      <c r="G2004" s="3"/>
    </row>
    <row r="2005" spans="1:7">
      <c r="A2005" s="2">
        <v>1000000</v>
      </c>
      <c r="B2005" s="2">
        <v>982214</v>
      </c>
      <c r="C2005">
        <f>B2005-A2005</f>
        <v>-17786</v>
      </c>
      <c r="D2005" s="2" t="s">
        <v>5310</v>
      </c>
      <c r="E2005" s="4"/>
      <c r="F2005" s="4"/>
      <c r="G2005" s="4"/>
    </row>
    <row r="2006" spans="1:7">
      <c r="A2006" s="5">
        <v>60000</v>
      </c>
      <c r="B2006" s="5">
        <v>40557</v>
      </c>
      <c r="C2006">
        <f>B2006-A2006</f>
        <v>-19443</v>
      </c>
      <c r="D2006" s="5" t="s">
        <v>14401</v>
      </c>
      <c r="E2006" s="3"/>
      <c r="F2006" s="3"/>
      <c r="G2006" s="3"/>
    </row>
    <row r="2007" spans="1:7">
      <c r="A2007" s="2">
        <v>20000000</v>
      </c>
      <c r="B2007" s="2">
        <v>19976073</v>
      </c>
      <c r="C2007">
        <f>B2007-A2007</f>
        <v>-23927</v>
      </c>
      <c r="D2007" s="2" t="s">
        <v>10951</v>
      </c>
      <c r="E2007" s="4"/>
      <c r="F2007" s="4"/>
      <c r="G2007" s="4"/>
    </row>
    <row r="2008" spans="1:7">
      <c r="A2008" s="2">
        <v>850000</v>
      </c>
      <c r="B2008" s="2">
        <v>819939</v>
      </c>
      <c r="C2008">
        <f>B2008-A2008</f>
        <v>-30061</v>
      </c>
      <c r="D2008" s="2" t="s">
        <v>5322</v>
      </c>
      <c r="E2008" s="3"/>
      <c r="F2008" s="3"/>
      <c r="G2008" s="3"/>
    </row>
    <row r="2009" spans="1:7">
      <c r="A2009" s="2">
        <v>70000</v>
      </c>
      <c r="B2009" s="2">
        <v>30084</v>
      </c>
      <c r="C2009">
        <f>B2009-A2009</f>
        <v>-39916</v>
      </c>
      <c r="D2009" s="2" t="s">
        <v>14406</v>
      </c>
      <c r="E2009" s="4"/>
      <c r="F2009" s="4"/>
      <c r="G2009" s="4"/>
    </row>
    <row r="2010" spans="1:7">
      <c r="A2010" s="5">
        <v>300000</v>
      </c>
      <c r="B2010" s="5">
        <v>255352</v>
      </c>
      <c r="C2010">
        <f>B2010-A2010</f>
        <v>-44648</v>
      </c>
      <c r="D2010" s="5" t="s">
        <v>8671</v>
      </c>
      <c r="E2010" s="3"/>
      <c r="F2010" s="3"/>
      <c r="G2010" s="3"/>
    </row>
    <row r="2011" spans="1:7">
      <c r="A2011" s="2">
        <v>560000</v>
      </c>
      <c r="B2011" s="2">
        <v>515005</v>
      </c>
      <c r="C2011">
        <f>B2011-A2011</f>
        <v>-44995</v>
      </c>
      <c r="D2011" s="2" t="s">
        <v>2561</v>
      </c>
      <c r="E2011" s="4"/>
      <c r="F2011" s="4"/>
      <c r="G2011" s="4"/>
    </row>
    <row r="2012" spans="1:7">
      <c r="A2012" s="2">
        <v>250000</v>
      </c>
      <c r="B2012" s="2">
        <v>203134</v>
      </c>
      <c r="C2012">
        <f>B2012-A2012</f>
        <v>-46866</v>
      </c>
      <c r="D2012" s="2" t="s">
        <v>6661</v>
      </c>
      <c r="E2012" s="3"/>
      <c r="F2012" s="3"/>
      <c r="G2012" s="3"/>
    </row>
    <row r="2013" spans="1:7">
      <c r="A2013" s="2">
        <v>4000000</v>
      </c>
      <c r="B2013" s="2">
        <v>3950029</v>
      </c>
      <c r="C2013">
        <f>B2013-A2013</f>
        <v>-49971</v>
      </c>
      <c r="D2013" s="2" t="s">
        <v>5202</v>
      </c>
      <c r="E2013" s="4"/>
      <c r="F2013" s="4"/>
      <c r="G2013" s="4"/>
    </row>
    <row r="2014" spans="1:7">
      <c r="A2014" s="5">
        <v>18500000</v>
      </c>
      <c r="B2014" s="5">
        <v>18439082</v>
      </c>
      <c r="C2014">
        <f>B2014-A2014</f>
        <v>-60918</v>
      </c>
      <c r="D2014" s="5" t="s">
        <v>10482</v>
      </c>
      <c r="E2014" s="3"/>
      <c r="F2014" s="3"/>
      <c r="G2014" s="3"/>
    </row>
    <row r="2015" spans="1:7">
      <c r="A2015" s="2">
        <v>15000000</v>
      </c>
      <c r="B2015" s="2">
        <v>14938570</v>
      </c>
      <c r="C2015">
        <f>B2015-A2015</f>
        <v>-61430</v>
      </c>
      <c r="D2015" s="2" t="s">
        <v>11628</v>
      </c>
      <c r="E2015" s="4"/>
      <c r="F2015" s="4"/>
      <c r="G2015" s="4"/>
    </row>
    <row r="2016" spans="1:7">
      <c r="A2016" s="5">
        <v>450000</v>
      </c>
      <c r="B2016" s="5">
        <v>379122</v>
      </c>
      <c r="C2016">
        <f>B2016-A2016</f>
        <v>-70878</v>
      </c>
      <c r="D2016" s="5" t="s">
        <v>6010</v>
      </c>
      <c r="E2016" s="3"/>
      <c r="F2016" s="3"/>
      <c r="G2016" s="3"/>
    </row>
    <row r="2017" spans="1:7">
      <c r="A2017" s="5">
        <v>3000000</v>
      </c>
      <c r="B2017" s="5">
        <v>2926565</v>
      </c>
      <c r="C2017">
        <f>B2017-A2017</f>
        <v>-73435</v>
      </c>
      <c r="D2017" s="5" t="s">
        <v>9991</v>
      </c>
      <c r="E2017" s="4"/>
      <c r="F2017" s="4"/>
      <c r="G2017" s="4"/>
    </row>
    <row r="2018" spans="1:7">
      <c r="A2018" s="2">
        <v>3000000</v>
      </c>
      <c r="B2018" s="2">
        <v>2912363</v>
      </c>
      <c r="C2018">
        <f>B2018-A2018</f>
        <v>-87637</v>
      </c>
      <c r="D2018" s="2" t="s">
        <v>4644</v>
      </c>
      <c r="E2018" s="3"/>
      <c r="F2018" s="3"/>
      <c r="G2018" s="3"/>
    </row>
    <row r="2019" spans="1:7">
      <c r="A2019" s="2">
        <v>2000000</v>
      </c>
      <c r="B2019" s="2">
        <v>1900725</v>
      </c>
      <c r="C2019">
        <f>B2019-A2019</f>
        <v>-99275</v>
      </c>
      <c r="D2019" s="2" t="s">
        <v>3781</v>
      </c>
      <c r="E2019" s="4"/>
      <c r="F2019" s="4"/>
      <c r="G2019" s="4"/>
    </row>
    <row r="2020" spans="1:7">
      <c r="A2020" s="2">
        <v>20000000</v>
      </c>
      <c r="B2020" s="2">
        <v>19900000</v>
      </c>
      <c r="C2020">
        <f>B2020-A2020</f>
        <v>-100000</v>
      </c>
      <c r="D2020" s="2" t="s">
        <v>16334</v>
      </c>
      <c r="E2020" s="3"/>
      <c r="F2020" s="3"/>
      <c r="G2020" s="3"/>
    </row>
    <row r="2021" spans="1:7">
      <c r="A2021" s="5">
        <v>6000000</v>
      </c>
      <c r="B2021" s="5">
        <v>5895238</v>
      </c>
      <c r="C2021">
        <f>B2021-A2021</f>
        <v>-104762</v>
      </c>
      <c r="D2021" s="5" t="s">
        <v>14674</v>
      </c>
      <c r="E2021" s="4"/>
      <c r="F2021" s="4"/>
      <c r="G2021" s="4"/>
    </row>
    <row r="2022" spans="1:7">
      <c r="A2022" s="5">
        <v>225000</v>
      </c>
      <c r="B2022" s="5">
        <v>111300</v>
      </c>
      <c r="C2022">
        <f>B2022-A2022</f>
        <v>-113700</v>
      </c>
      <c r="D2022" s="5" t="s">
        <v>3553</v>
      </c>
      <c r="E2022" s="3"/>
      <c r="F2022" s="3"/>
      <c r="G2022" s="3"/>
    </row>
    <row r="2023" spans="1:7">
      <c r="A2023" s="5">
        <v>27000000</v>
      </c>
      <c r="B2023" s="5">
        <v>26876529</v>
      </c>
      <c r="C2023">
        <f>B2023-A2023</f>
        <v>-123471</v>
      </c>
      <c r="D2023" s="5" t="s">
        <v>16682</v>
      </c>
      <c r="E2023" s="4"/>
      <c r="F2023" s="4"/>
      <c r="G2023" s="4"/>
    </row>
    <row r="2024" spans="1:7">
      <c r="A2024" s="2">
        <v>200000</v>
      </c>
      <c r="B2024" s="2">
        <v>59379</v>
      </c>
      <c r="C2024">
        <f>B2024-A2024</f>
        <v>-140621</v>
      </c>
      <c r="D2024" s="2" t="s">
        <v>7935</v>
      </c>
      <c r="E2024" s="3"/>
      <c r="F2024" s="3"/>
      <c r="G2024" s="3"/>
    </row>
    <row r="2025" spans="1:7">
      <c r="A2025" s="2">
        <v>500000</v>
      </c>
      <c r="B2025" s="2">
        <v>334041</v>
      </c>
      <c r="C2025">
        <f>B2025-A2025</f>
        <v>-165959</v>
      </c>
      <c r="D2025" s="2" t="s">
        <v>10046</v>
      </c>
      <c r="E2025" s="4"/>
      <c r="F2025" s="4"/>
      <c r="G2025" s="4"/>
    </row>
    <row r="2026" spans="1:7">
      <c r="A2026" s="2">
        <v>26000000</v>
      </c>
      <c r="B2026" s="2">
        <v>25809813</v>
      </c>
      <c r="C2026">
        <f>B2026-A2026</f>
        <v>-190187</v>
      </c>
      <c r="D2026" s="2" t="s">
        <v>7231</v>
      </c>
      <c r="E2026" s="3"/>
      <c r="F2026" s="3"/>
      <c r="G2026" s="3"/>
    </row>
    <row r="2027" spans="1:7">
      <c r="A2027" s="2">
        <v>200000</v>
      </c>
      <c r="B2027" s="2">
        <v>5199</v>
      </c>
      <c r="C2027">
        <f>B2027-A2027</f>
        <v>-194801</v>
      </c>
      <c r="D2027" s="2" t="s">
        <v>9376</v>
      </c>
      <c r="E2027" s="4"/>
      <c r="F2027" s="4"/>
      <c r="G2027" s="4"/>
    </row>
    <row r="2028" spans="1:7">
      <c r="A2028" s="2">
        <v>10000000</v>
      </c>
      <c r="B2028" s="2">
        <v>9801782</v>
      </c>
      <c r="C2028">
        <f>B2028-A2028</f>
        <v>-198218</v>
      </c>
      <c r="D2028" s="2" t="s">
        <v>11120</v>
      </c>
      <c r="E2028" s="3"/>
      <c r="F2028" s="3"/>
      <c r="G2028" s="3"/>
    </row>
    <row r="2029" spans="1:7">
      <c r="A2029" s="2">
        <v>200000</v>
      </c>
      <c r="B2029" s="2">
        <v>1111</v>
      </c>
      <c r="C2029">
        <f>B2029-A2029</f>
        <v>-198889</v>
      </c>
      <c r="D2029" s="2" t="s">
        <v>2583</v>
      </c>
      <c r="E2029" s="4"/>
      <c r="F2029" s="4"/>
      <c r="G2029" s="4"/>
    </row>
    <row r="2030" spans="1:7">
      <c r="A2030" s="5">
        <v>250000</v>
      </c>
      <c r="B2030" s="5">
        <v>49494</v>
      </c>
      <c r="C2030">
        <f>B2030-A2030</f>
        <v>-200506</v>
      </c>
      <c r="D2030" s="5" t="s">
        <v>16715</v>
      </c>
      <c r="E2030" s="3"/>
      <c r="F2030" s="3"/>
      <c r="G2030" s="3"/>
    </row>
    <row r="2031" spans="1:7">
      <c r="A2031" s="5">
        <v>1000000</v>
      </c>
      <c r="B2031" s="5">
        <v>798341</v>
      </c>
      <c r="C2031">
        <f>B2031-A2031</f>
        <v>-201659</v>
      </c>
      <c r="D2031" s="5" t="s">
        <v>5316</v>
      </c>
      <c r="E2031" s="4"/>
      <c r="F2031" s="4"/>
      <c r="G2031" s="4"/>
    </row>
    <row r="2032" spans="1:7">
      <c r="A2032" s="5">
        <v>500000</v>
      </c>
      <c r="B2032" s="5">
        <v>295468</v>
      </c>
      <c r="C2032">
        <f>B2032-A2032</f>
        <v>-204532</v>
      </c>
      <c r="D2032" s="5" t="s">
        <v>12772</v>
      </c>
      <c r="E2032" s="3"/>
      <c r="F2032" s="3"/>
      <c r="G2032" s="3"/>
    </row>
    <row r="2033" spans="1:7">
      <c r="A2033" s="5">
        <v>1750211</v>
      </c>
      <c r="B2033" s="5">
        <v>1523883</v>
      </c>
      <c r="C2033">
        <f>B2033-A2033</f>
        <v>-226328</v>
      </c>
      <c r="D2033" s="5" t="s">
        <v>2097</v>
      </c>
      <c r="E2033" s="4"/>
      <c r="F2033" s="4"/>
      <c r="G2033" s="4"/>
    </row>
    <row r="2034" spans="1:7">
      <c r="A2034" s="2">
        <v>1300000</v>
      </c>
      <c r="B2034" s="2">
        <v>1060591</v>
      </c>
      <c r="C2034">
        <f>B2034-A2034</f>
        <v>-239409</v>
      </c>
      <c r="D2034" s="2" t="s">
        <v>5266</v>
      </c>
      <c r="E2034" s="3"/>
      <c r="F2034" s="3"/>
      <c r="G2034" s="3"/>
    </row>
    <row r="2035" spans="1:7">
      <c r="A2035" s="2">
        <v>500000</v>
      </c>
      <c r="B2035" s="2">
        <v>243347</v>
      </c>
      <c r="C2035">
        <f>B2035-A2035</f>
        <v>-256653</v>
      </c>
      <c r="D2035" s="2" t="s">
        <v>15273</v>
      </c>
      <c r="E2035" s="4"/>
      <c r="F2035" s="4"/>
      <c r="G2035" s="4"/>
    </row>
    <row r="2036" spans="1:7">
      <c r="A2036" s="2">
        <v>500000</v>
      </c>
      <c r="B2036" s="2">
        <v>237301</v>
      </c>
      <c r="C2036">
        <f>B2036-A2036</f>
        <v>-262699</v>
      </c>
      <c r="D2036" s="2" t="s">
        <v>10673</v>
      </c>
      <c r="E2036" s="3"/>
      <c r="F2036" s="3"/>
      <c r="G2036" s="3"/>
    </row>
    <row r="2037" spans="1:7">
      <c r="A2037" s="2">
        <v>400000</v>
      </c>
      <c r="B2037" s="2">
        <v>126387</v>
      </c>
      <c r="C2037">
        <f>B2037-A2037</f>
        <v>-273613</v>
      </c>
      <c r="D2037" s="2" t="s">
        <v>7272</v>
      </c>
      <c r="E2037" s="4"/>
      <c r="F2037" s="4"/>
      <c r="G2037" s="4"/>
    </row>
    <row r="2038" spans="1:7">
      <c r="A2038" s="2">
        <v>1500000</v>
      </c>
      <c r="B2038" s="2">
        <v>1221261</v>
      </c>
      <c r="C2038">
        <f>B2038-A2038</f>
        <v>-278739</v>
      </c>
      <c r="D2038" s="2" t="s">
        <v>1629</v>
      </c>
      <c r="E2038" s="3"/>
      <c r="F2038" s="3"/>
      <c r="G2038" s="3"/>
    </row>
    <row r="2039" spans="1:7">
      <c r="A2039" s="2">
        <v>300000</v>
      </c>
      <c r="B2039" s="2">
        <v>2468</v>
      </c>
      <c r="C2039">
        <f>B2039-A2039</f>
        <v>-297532</v>
      </c>
      <c r="D2039" s="2" t="s">
        <v>16073</v>
      </c>
      <c r="E2039" s="4"/>
      <c r="F2039" s="4"/>
      <c r="G2039" s="4"/>
    </row>
    <row r="2040" spans="1:7">
      <c r="A2040" s="2">
        <v>5000000</v>
      </c>
      <c r="B2040" s="2">
        <v>4700361</v>
      </c>
      <c r="C2040">
        <f>B2040-A2040</f>
        <v>-299639</v>
      </c>
      <c r="D2040" s="2" t="s">
        <v>16256</v>
      </c>
      <c r="E2040" s="3"/>
      <c r="F2040" s="3"/>
      <c r="G2040" s="3"/>
    </row>
    <row r="2041" spans="1:7">
      <c r="A2041" s="2">
        <v>17000000</v>
      </c>
      <c r="B2041" s="2">
        <v>16684352</v>
      </c>
      <c r="C2041">
        <f>B2041-A2041</f>
        <v>-315648</v>
      </c>
      <c r="D2041" s="2" t="s">
        <v>10989</v>
      </c>
      <c r="E2041" s="4"/>
      <c r="F2041" s="4"/>
      <c r="G2041" s="4"/>
    </row>
    <row r="2042" spans="1:7">
      <c r="A2042" s="5">
        <v>3300000</v>
      </c>
      <c r="B2042" s="5">
        <v>2961991</v>
      </c>
      <c r="C2042">
        <f>B2042-A2042</f>
        <v>-338009</v>
      </c>
      <c r="D2042" s="5" t="s">
        <v>7227</v>
      </c>
      <c r="E2042" s="3"/>
      <c r="F2042" s="3"/>
      <c r="G2042" s="3"/>
    </row>
    <row r="2043" spans="1:7">
      <c r="A2043" s="2">
        <v>20000000</v>
      </c>
      <c r="B2043" s="2">
        <v>19661987</v>
      </c>
      <c r="C2043">
        <f>B2043-A2043</f>
        <v>-338013</v>
      </c>
      <c r="D2043" s="2" t="s">
        <v>3346</v>
      </c>
      <c r="E2043" s="4"/>
      <c r="F2043" s="4"/>
      <c r="G2043" s="4"/>
    </row>
    <row r="2044" spans="1:7">
      <c r="A2044" s="2">
        <v>500000</v>
      </c>
      <c r="B2044" s="2">
        <v>154077</v>
      </c>
      <c r="C2044">
        <f>B2044-A2044</f>
        <v>-345923</v>
      </c>
      <c r="D2044" s="2" t="s">
        <v>9366</v>
      </c>
      <c r="E2044" s="3"/>
      <c r="F2044" s="3"/>
      <c r="G2044" s="3"/>
    </row>
    <row r="2045" spans="1:7">
      <c r="A2045" s="2">
        <v>500000</v>
      </c>
      <c r="B2045" s="2">
        <v>145540</v>
      </c>
      <c r="C2045">
        <f>B2045-A2045</f>
        <v>-354460</v>
      </c>
      <c r="D2045" s="2" t="s">
        <v>8623</v>
      </c>
      <c r="E2045" s="4"/>
      <c r="F2045" s="4"/>
      <c r="G2045" s="4"/>
    </row>
    <row r="2046" spans="1:7">
      <c r="A2046" s="2">
        <v>14000000</v>
      </c>
      <c r="B2046" s="2">
        <v>13640000</v>
      </c>
      <c r="C2046">
        <f>B2046-A2046</f>
        <v>-360000</v>
      </c>
      <c r="D2046" s="2" t="s">
        <v>7067</v>
      </c>
      <c r="E2046" s="3"/>
      <c r="F2046" s="3"/>
      <c r="G2046" s="3"/>
    </row>
    <row r="2047" spans="1:7">
      <c r="A2047" s="2">
        <v>7000000</v>
      </c>
      <c r="B2047" s="2">
        <v>6601079</v>
      </c>
      <c r="C2047">
        <f>B2047-A2047</f>
        <v>-398921</v>
      </c>
      <c r="D2047" s="2" t="s">
        <v>11710</v>
      </c>
      <c r="E2047" s="4"/>
      <c r="F2047" s="4"/>
      <c r="G2047" s="4"/>
    </row>
    <row r="2048" spans="1:7">
      <c r="A2048" s="2">
        <v>500000</v>
      </c>
      <c r="B2048" s="2">
        <v>98017</v>
      </c>
      <c r="C2048">
        <f>B2048-A2048</f>
        <v>-401983</v>
      </c>
      <c r="D2048" s="2" t="s">
        <v>13678</v>
      </c>
      <c r="E2048" s="3"/>
      <c r="F2048" s="3"/>
      <c r="G2048" s="3"/>
    </row>
    <row r="2049" spans="1:7">
      <c r="A2049" s="2">
        <v>1000000</v>
      </c>
      <c r="B2049" s="2">
        <v>582024</v>
      </c>
      <c r="C2049">
        <f>B2049-A2049</f>
        <v>-417976</v>
      </c>
      <c r="D2049" s="2" t="s">
        <v>11783</v>
      </c>
      <c r="E2049" s="4"/>
      <c r="F2049" s="4"/>
      <c r="G2049" s="4"/>
    </row>
    <row r="2050" spans="1:7">
      <c r="A2050" s="5">
        <v>9000000</v>
      </c>
      <c r="B2050" s="5">
        <v>8579684</v>
      </c>
      <c r="C2050">
        <f>B2050-A2050</f>
        <v>-420316</v>
      </c>
      <c r="D2050" s="5" t="s">
        <v>3770</v>
      </c>
      <c r="E2050" s="3"/>
      <c r="F2050" s="3"/>
      <c r="G2050" s="3"/>
    </row>
    <row r="2051" spans="1:7">
      <c r="A2051" s="2">
        <v>600000</v>
      </c>
      <c r="B2051" s="2">
        <v>171988</v>
      </c>
      <c r="C2051">
        <f>B2051-A2051</f>
        <v>-428012</v>
      </c>
      <c r="D2051" s="2" t="s">
        <v>14395</v>
      </c>
      <c r="E2051" s="4"/>
      <c r="F2051" s="4"/>
      <c r="G2051" s="4"/>
    </row>
    <row r="2052" spans="1:7">
      <c r="A2052" s="2">
        <v>3500000</v>
      </c>
      <c r="B2052" s="2">
        <v>3071947</v>
      </c>
      <c r="C2052">
        <f>B2052-A2052</f>
        <v>-428053</v>
      </c>
      <c r="D2052" s="2" t="s">
        <v>14975</v>
      </c>
      <c r="E2052" s="3"/>
      <c r="F2052" s="3"/>
      <c r="G2052" s="3"/>
    </row>
    <row r="2053" spans="1:7">
      <c r="A2053" s="5">
        <v>500000</v>
      </c>
      <c r="B2053" s="5">
        <v>52850</v>
      </c>
      <c r="C2053">
        <f>B2053-A2053</f>
        <v>-447150</v>
      </c>
      <c r="D2053" s="5" t="s">
        <v>11788</v>
      </c>
      <c r="E2053" s="4"/>
      <c r="F2053" s="4"/>
      <c r="G2053" s="4"/>
    </row>
    <row r="2054" spans="1:7">
      <c r="A2054" s="2">
        <v>500000</v>
      </c>
      <c r="B2054" s="2">
        <v>48430</v>
      </c>
      <c r="C2054">
        <f>B2054-A2054</f>
        <v>-451570</v>
      </c>
      <c r="D2054" s="2" t="s">
        <v>7924</v>
      </c>
      <c r="E2054" s="3"/>
      <c r="F2054" s="3"/>
      <c r="G2054" s="3"/>
    </row>
    <row r="2055" spans="1:7">
      <c r="A2055" s="5">
        <v>42000000</v>
      </c>
      <c r="B2055" s="5">
        <v>41543207</v>
      </c>
      <c r="C2055">
        <f>B2055-A2055</f>
        <v>-456793</v>
      </c>
      <c r="D2055" s="5" t="s">
        <v>10867</v>
      </c>
      <c r="E2055" s="4"/>
      <c r="F2055" s="4"/>
      <c r="G2055" s="4"/>
    </row>
    <row r="2056" spans="1:7">
      <c r="A2056" s="5">
        <v>500000</v>
      </c>
      <c r="B2056" s="5">
        <v>32645</v>
      </c>
      <c r="C2056">
        <f>B2056-A2056</f>
        <v>-467355</v>
      </c>
      <c r="D2056" s="5" t="s">
        <v>3689</v>
      </c>
      <c r="E2056" s="3"/>
      <c r="F2056" s="3"/>
      <c r="G2056" s="3"/>
    </row>
    <row r="2057" spans="1:7">
      <c r="A2057" s="5">
        <v>500000</v>
      </c>
      <c r="B2057" s="5">
        <v>31937</v>
      </c>
      <c r="C2057">
        <f>B2057-A2057</f>
        <v>-468063</v>
      </c>
      <c r="D2057" s="5" t="s">
        <v>14034</v>
      </c>
      <c r="E2057" s="4"/>
      <c r="F2057" s="4"/>
      <c r="G2057" s="4"/>
    </row>
    <row r="2058" spans="1:7">
      <c r="A2058" s="2">
        <v>35000000</v>
      </c>
      <c r="B2058" s="2">
        <v>34531832</v>
      </c>
      <c r="C2058">
        <f>B2058-A2058</f>
        <v>-468168</v>
      </c>
      <c r="D2058" s="2" t="s">
        <v>5560</v>
      </c>
      <c r="E2058" s="3"/>
      <c r="F2058" s="3"/>
      <c r="G2058" s="3"/>
    </row>
    <row r="2059" spans="1:7">
      <c r="A2059" s="5">
        <v>500000</v>
      </c>
      <c r="B2059" s="5">
        <v>26297</v>
      </c>
      <c r="C2059">
        <f>B2059-A2059</f>
        <v>-473703</v>
      </c>
      <c r="D2059" s="5" t="s">
        <v>11225</v>
      </c>
      <c r="E2059" s="4"/>
      <c r="F2059" s="4"/>
      <c r="G2059" s="4"/>
    </row>
    <row r="2060" spans="1:7">
      <c r="A2060" s="2">
        <v>500000</v>
      </c>
      <c r="B2060" s="2">
        <v>23000</v>
      </c>
      <c r="C2060">
        <f>B2060-A2060</f>
        <v>-477000</v>
      </c>
      <c r="D2060" s="2" t="s">
        <v>11794</v>
      </c>
      <c r="E2060" s="3"/>
      <c r="F2060" s="3"/>
      <c r="G2060" s="3"/>
    </row>
    <row r="2061" spans="1:7">
      <c r="A2061" s="5">
        <v>1900000</v>
      </c>
      <c r="B2061" s="5">
        <v>1420578</v>
      </c>
      <c r="C2061">
        <f>B2061-A2061</f>
        <v>-479422</v>
      </c>
      <c r="D2061" s="5" t="s">
        <v>10641</v>
      </c>
      <c r="E2061" s="4"/>
      <c r="F2061" s="4"/>
      <c r="G2061" s="4"/>
    </row>
    <row r="2062" spans="1:7">
      <c r="A2062" s="5">
        <v>500000</v>
      </c>
      <c r="B2062" s="5">
        <v>13134</v>
      </c>
      <c r="C2062">
        <f>B2062-A2062</f>
        <v>-486866</v>
      </c>
      <c r="D2062" s="5" t="s">
        <v>12356</v>
      </c>
      <c r="E2062" s="3"/>
      <c r="F2062" s="3"/>
      <c r="G2062" s="3"/>
    </row>
    <row r="2063" spans="1:7">
      <c r="A2063" s="2">
        <v>35000000</v>
      </c>
      <c r="B2063" s="2">
        <v>34507079</v>
      </c>
      <c r="C2063">
        <f>B2063-A2063</f>
        <v>-492921</v>
      </c>
      <c r="D2063" s="2" t="s">
        <v>15546</v>
      </c>
      <c r="E2063" s="4"/>
      <c r="F2063" s="4"/>
      <c r="G2063" s="4"/>
    </row>
    <row r="2064" spans="1:7">
      <c r="A2064" s="5">
        <v>500000</v>
      </c>
      <c r="B2064" s="5">
        <v>1332</v>
      </c>
      <c r="C2064">
        <f>B2064-A2064</f>
        <v>-498668</v>
      </c>
      <c r="D2064" s="5" t="s">
        <v>16283</v>
      </c>
      <c r="E2064" s="3"/>
      <c r="F2064" s="3"/>
      <c r="G2064" s="3"/>
    </row>
    <row r="2065" spans="1:7">
      <c r="A2065" s="2">
        <v>16000000</v>
      </c>
      <c r="B2065" s="2">
        <v>15500000</v>
      </c>
      <c r="C2065">
        <f>B2065-A2065</f>
        <v>-500000</v>
      </c>
      <c r="D2065" s="2" t="s">
        <v>6394</v>
      </c>
      <c r="E2065" s="4"/>
      <c r="F2065" s="4"/>
      <c r="G2065" s="4"/>
    </row>
    <row r="2066" spans="1:7">
      <c r="A2066" s="2">
        <v>32000000</v>
      </c>
      <c r="B2066" s="2">
        <v>31493782</v>
      </c>
      <c r="C2066">
        <f>B2066-A2066</f>
        <v>-506218</v>
      </c>
      <c r="D2066" s="2" t="s">
        <v>3253</v>
      </c>
      <c r="E2066" s="3"/>
      <c r="F2066" s="3"/>
      <c r="G2066" s="3"/>
    </row>
    <row r="2067" spans="1:7">
      <c r="A2067" s="5">
        <v>1000000</v>
      </c>
      <c r="B2067" s="5">
        <v>484221</v>
      </c>
      <c r="C2067">
        <f>B2067-A2067</f>
        <v>-515779</v>
      </c>
      <c r="D2067" s="5" t="s">
        <v>745</v>
      </c>
      <c r="E2067" s="4"/>
      <c r="F2067" s="4"/>
      <c r="G2067" s="4"/>
    </row>
    <row r="2068" spans="1:7">
      <c r="A2068" s="2">
        <v>900000</v>
      </c>
      <c r="B2068" s="2">
        <v>381186</v>
      </c>
      <c r="C2068">
        <f>B2068-A2068</f>
        <v>-518814</v>
      </c>
      <c r="D2068" s="2" t="s">
        <v>10650</v>
      </c>
      <c r="E2068" s="3"/>
      <c r="F2068" s="3"/>
      <c r="G2068" s="3"/>
    </row>
    <row r="2069" spans="1:7">
      <c r="A2069" s="2">
        <v>2000000</v>
      </c>
      <c r="B2069" s="2">
        <v>1477002</v>
      </c>
      <c r="C2069">
        <f>B2069-A2069</f>
        <v>-522998</v>
      </c>
      <c r="D2069" s="2" t="s">
        <v>7242</v>
      </c>
      <c r="E2069" s="4"/>
      <c r="F2069" s="4"/>
      <c r="G2069" s="4"/>
    </row>
    <row r="2070" spans="1:7">
      <c r="A2070" s="5">
        <v>10000000</v>
      </c>
      <c r="B2070" s="5">
        <v>9473382</v>
      </c>
      <c r="C2070">
        <f>B2070-A2070</f>
        <v>-526618</v>
      </c>
      <c r="D2070" s="5" t="s">
        <v>2403</v>
      </c>
      <c r="E2070" s="3"/>
      <c r="F2070" s="3"/>
      <c r="G2070" s="3"/>
    </row>
    <row r="2071" spans="1:7">
      <c r="A2071" s="2">
        <v>4000000</v>
      </c>
      <c r="B2071" s="2">
        <v>3468572</v>
      </c>
      <c r="C2071">
        <f>B2071-A2071</f>
        <v>-531428</v>
      </c>
      <c r="D2071" s="2" t="s">
        <v>4632</v>
      </c>
      <c r="E2071" s="4"/>
      <c r="F2071" s="4"/>
      <c r="G2071" s="4"/>
    </row>
    <row r="2072" spans="1:7">
      <c r="A2072" s="2">
        <v>1000000</v>
      </c>
      <c r="B2072" s="2">
        <v>464655</v>
      </c>
      <c r="C2072">
        <f>B2072-A2072</f>
        <v>-535345</v>
      </c>
      <c r="D2072" s="2" t="s">
        <v>6651</v>
      </c>
      <c r="E2072" s="3"/>
      <c r="F2072" s="3"/>
      <c r="G2072" s="3"/>
    </row>
    <row r="2073" spans="1:7">
      <c r="A2073" s="5">
        <v>1000000</v>
      </c>
      <c r="B2073" s="5">
        <v>464126</v>
      </c>
      <c r="C2073">
        <f>B2073-A2073</f>
        <v>-535874</v>
      </c>
      <c r="D2073" s="5" t="s">
        <v>8661</v>
      </c>
      <c r="E2073" s="4"/>
      <c r="F2073" s="4"/>
      <c r="G2073" s="4"/>
    </row>
    <row r="2074" spans="1:7">
      <c r="A2074" s="5">
        <v>16000000</v>
      </c>
      <c r="B2074" s="5">
        <v>15427192</v>
      </c>
      <c r="C2074">
        <f>B2074-A2074</f>
        <v>-572808</v>
      </c>
      <c r="D2074" s="5" t="s">
        <v>14283</v>
      </c>
      <c r="E2074" s="3"/>
      <c r="F2074" s="3"/>
      <c r="G2074" s="3"/>
    </row>
    <row r="2075" spans="1:7">
      <c r="A2075" s="5">
        <v>600000</v>
      </c>
      <c r="B2075" s="5">
        <v>13493</v>
      </c>
      <c r="C2075">
        <f>B2075-A2075</f>
        <v>-586507</v>
      </c>
      <c r="D2075" s="5" t="s">
        <v>9362</v>
      </c>
      <c r="E2075" s="4"/>
      <c r="F2075" s="4"/>
      <c r="G2075" s="4"/>
    </row>
    <row r="2076" spans="1:7">
      <c r="A2076" s="5">
        <v>1000000</v>
      </c>
      <c r="B2076" s="5">
        <v>396035</v>
      </c>
      <c r="C2076">
        <f>B2076-A2076</f>
        <v>-603965</v>
      </c>
      <c r="D2076" s="5" t="s">
        <v>7247</v>
      </c>
      <c r="E2076" s="3"/>
      <c r="F2076" s="3"/>
      <c r="G2076" s="3"/>
    </row>
    <row r="2077" spans="1:7">
      <c r="A2077" s="2">
        <v>1300000</v>
      </c>
      <c r="B2077" s="2">
        <v>695229</v>
      </c>
      <c r="C2077">
        <f>B2077-A2077</f>
        <v>-604771</v>
      </c>
      <c r="D2077" s="2" t="s">
        <v>5286</v>
      </c>
      <c r="E2077" s="4"/>
      <c r="F2077" s="4"/>
      <c r="G2077" s="4"/>
    </row>
    <row r="2078" spans="1:7">
      <c r="A2078" s="5">
        <v>1200000</v>
      </c>
      <c r="B2078" s="5">
        <v>594904</v>
      </c>
      <c r="C2078">
        <f>B2078-A2078</f>
        <v>-605096</v>
      </c>
      <c r="D2078" s="5" t="s">
        <v>12751</v>
      </c>
      <c r="E2078" s="3"/>
      <c r="F2078" s="3"/>
      <c r="G2078" s="3"/>
    </row>
    <row r="2079" spans="1:7">
      <c r="A2079" s="5">
        <v>105000000</v>
      </c>
      <c r="B2079" s="5">
        <v>104374107</v>
      </c>
      <c r="C2079">
        <f>B2079-A2079</f>
        <v>-625893</v>
      </c>
      <c r="D2079" s="5" t="s">
        <v>5391</v>
      </c>
      <c r="E2079" s="4"/>
      <c r="F2079" s="4"/>
      <c r="G2079" s="4"/>
    </row>
    <row r="2080" spans="1:7">
      <c r="A2080" s="5">
        <v>650000</v>
      </c>
      <c r="B2080" s="5">
        <v>18469</v>
      </c>
      <c r="C2080">
        <f>B2080-A2080</f>
        <v>-631531</v>
      </c>
      <c r="D2080" s="5" t="s">
        <v>9982</v>
      </c>
      <c r="E2080" s="3"/>
      <c r="F2080" s="3"/>
      <c r="G2080" s="3"/>
    </row>
    <row r="2081" spans="1:7">
      <c r="A2081" s="5">
        <v>80000000</v>
      </c>
      <c r="B2081" s="5">
        <v>79363785</v>
      </c>
      <c r="C2081">
        <f>B2081-A2081</f>
        <v>-636215</v>
      </c>
      <c r="D2081" s="5" t="s">
        <v>14453</v>
      </c>
      <c r="E2081" s="4"/>
      <c r="F2081" s="4"/>
      <c r="G2081" s="4"/>
    </row>
    <row r="2082" spans="1:7">
      <c r="A2082" s="5">
        <v>80000000</v>
      </c>
      <c r="B2082" s="5">
        <v>79363785</v>
      </c>
      <c r="C2082">
        <f>B2082-A2082</f>
        <v>-636215</v>
      </c>
      <c r="D2082" s="5" t="s">
        <v>14453</v>
      </c>
      <c r="E2082" s="3"/>
      <c r="F2082" s="3"/>
      <c r="G2082" s="3"/>
    </row>
    <row r="2083" spans="1:7">
      <c r="A2083" s="5">
        <v>6000000</v>
      </c>
      <c r="B2083" s="5">
        <v>5359774</v>
      </c>
      <c r="C2083">
        <f>B2083-A2083</f>
        <v>-640226</v>
      </c>
      <c r="D2083" s="5" t="s">
        <v>4583</v>
      </c>
      <c r="E2083" s="4"/>
      <c r="F2083" s="4"/>
      <c r="G2083" s="4"/>
    </row>
    <row r="2084" spans="1:7">
      <c r="A2084" s="5">
        <v>3500000</v>
      </c>
      <c r="B2084" s="5">
        <v>2848578</v>
      </c>
      <c r="C2084">
        <f>B2084-A2084</f>
        <v>-651422</v>
      </c>
      <c r="D2084" s="5" t="s">
        <v>11205</v>
      </c>
      <c r="E2084" s="3"/>
      <c r="F2084" s="3"/>
      <c r="G2084" s="3"/>
    </row>
    <row r="2085" spans="1:7">
      <c r="A2085" s="5">
        <v>800000</v>
      </c>
      <c r="B2085" s="5">
        <v>144583</v>
      </c>
      <c r="C2085">
        <f>B2085-A2085</f>
        <v>-655417</v>
      </c>
      <c r="D2085" s="5" t="s">
        <v>10030</v>
      </c>
      <c r="E2085" s="4"/>
      <c r="F2085" s="4"/>
      <c r="G2085" s="4"/>
    </row>
    <row r="2086" spans="1:7">
      <c r="A2086" s="5">
        <v>750000</v>
      </c>
      <c r="B2086" s="5">
        <v>77501</v>
      </c>
      <c r="C2086">
        <f>B2086-A2086</f>
        <v>-672499</v>
      </c>
      <c r="D2086" s="5" t="s">
        <v>14690</v>
      </c>
      <c r="E2086" s="3"/>
      <c r="F2086" s="3"/>
      <c r="G2086" s="3"/>
    </row>
    <row r="2087" spans="1:7">
      <c r="A2087" s="2">
        <v>17000000</v>
      </c>
      <c r="B2087" s="2">
        <v>16311763</v>
      </c>
      <c r="C2087">
        <f>B2087-A2087</f>
        <v>-688237</v>
      </c>
      <c r="D2087" s="2" t="s">
        <v>3382</v>
      </c>
      <c r="E2087" s="4"/>
      <c r="F2087" s="4"/>
      <c r="G2087" s="4"/>
    </row>
    <row r="2088" spans="1:7">
      <c r="A2088" s="5">
        <v>1300000</v>
      </c>
      <c r="B2088" s="5">
        <v>609042</v>
      </c>
      <c r="C2088">
        <f>B2088-A2088</f>
        <v>-690958</v>
      </c>
      <c r="D2088" s="5" t="s">
        <v>10027</v>
      </c>
      <c r="E2088" s="3"/>
      <c r="F2088" s="3"/>
      <c r="G2088" s="3"/>
    </row>
    <row r="2089" spans="1:7">
      <c r="A2089" s="5">
        <v>5000000</v>
      </c>
      <c r="B2089" s="5">
        <v>4306697</v>
      </c>
      <c r="C2089">
        <f>B2089-A2089</f>
        <v>-693303</v>
      </c>
      <c r="D2089" s="5" t="s">
        <v>2481</v>
      </c>
      <c r="E2089" s="4"/>
      <c r="F2089" s="4"/>
      <c r="G2089" s="4"/>
    </row>
    <row r="2090" spans="1:7">
      <c r="A2090" s="5">
        <v>85000000</v>
      </c>
      <c r="B2090" s="5">
        <v>84303558</v>
      </c>
      <c r="C2090">
        <f>B2090-A2090</f>
        <v>-696442</v>
      </c>
      <c r="D2090" s="5" t="s">
        <v>11293</v>
      </c>
      <c r="E2090" s="3"/>
      <c r="F2090" s="3"/>
      <c r="G2090" s="3"/>
    </row>
    <row r="2091" spans="1:7">
      <c r="A2091" s="5">
        <v>4500000</v>
      </c>
      <c r="B2091" s="5">
        <v>3798532</v>
      </c>
      <c r="C2091">
        <f>B2091-A2091</f>
        <v>-701468</v>
      </c>
      <c r="D2091" s="5" t="s">
        <v>3949</v>
      </c>
      <c r="E2091" s="4"/>
      <c r="F2091" s="4"/>
      <c r="G2091" s="4"/>
    </row>
    <row r="2092" spans="1:7">
      <c r="A2092" s="2">
        <v>750000</v>
      </c>
      <c r="B2092" s="2">
        <v>47329</v>
      </c>
      <c r="C2092">
        <f>B2092-A2092</f>
        <v>-702671</v>
      </c>
      <c r="D2092" s="2" t="s">
        <v>9356</v>
      </c>
      <c r="E2092" s="3"/>
      <c r="F2092" s="3"/>
      <c r="G2092" s="3"/>
    </row>
    <row r="2093" spans="1:7">
      <c r="A2093" s="2">
        <v>1700000</v>
      </c>
      <c r="B2093" s="2">
        <v>992238</v>
      </c>
      <c r="C2093">
        <f>B2093-A2093</f>
        <v>-707762</v>
      </c>
      <c r="D2093" s="2" t="s">
        <v>7898</v>
      </c>
      <c r="E2093" s="4"/>
      <c r="F2093" s="4"/>
      <c r="G2093" s="4"/>
    </row>
    <row r="2094" spans="1:7">
      <c r="A2094" s="5">
        <v>1000000</v>
      </c>
      <c r="B2094" s="5">
        <v>287761</v>
      </c>
      <c r="C2094">
        <f>B2094-A2094</f>
        <v>-712239</v>
      </c>
      <c r="D2094" s="5" t="s">
        <v>3119</v>
      </c>
      <c r="E2094" s="3"/>
      <c r="F2094" s="3"/>
      <c r="G2094" s="3"/>
    </row>
    <row r="2095" spans="1:7">
      <c r="A2095" s="2">
        <v>13000000</v>
      </c>
      <c r="B2095" s="2">
        <v>12281500</v>
      </c>
      <c r="C2095">
        <f>B2095-A2095</f>
        <v>-718500</v>
      </c>
      <c r="D2095" s="2" t="s">
        <v>1234</v>
      </c>
      <c r="E2095" s="4"/>
      <c r="F2095" s="4"/>
      <c r="G2095" s="4"/>
    </row>
    <row r="2096" spans="1:7">
      <c r="A2096" s="5">
        <v>1000000</v>
      </c>
      <c r="B2096" s="5">
        <v>279282</v>
      </c>
      <c r="C2096">
        <f>B2096-A2096</f>
        <v>-720718</v>
      </c>
      <c r="D2096" s="5" t="s">
        <v>12335</v>
      </c>
      <c r="E2096" s="3"/>
      <c r="F2096" s="3"/>
      <c r="G2096" s="3"/>
    </row>
    <row r="2097" spans="1:7">
      <c r="A2097" s="5">
        <v>1000000</v>
      </c>
      <c r="B2097" s="5">
        <v>274661</v>
      </c>
      <c r="C2097">
        <f>B2097-A2097</f>
        <v>-725339</v>
      </c>
      <c r="D2097" s="5" t="s">
        <v>2554</v>
      </c>
      <c r="E2097" s="4"/>
      <c r="F2097" s="4"/>
      <c r="G2097" s="4"/>
    </row>
    <row r="2098" spans="1:7">
      <c r="A2098" s="5">
        <v>4800000</v>
      </c>
      <c r="B2098" s="5">
        <v>4063859</v>
      </c>
      <c r="C2098">
        <f>B2098-A2098</f>
        <v>-736141</v>
      </c>
      <c r="D2098" s="5" t="s">
        <v>2447</v>
      </c>
      <c r="E2098" s="3"/>
      <c r="F2098" s="3"/>
      <c r="G2098" s="3"/>
    </row>
    <row r="2099" spans="1:7">
      <c r="A2099" s="5">
        <v>3700000</v>
      </c>
      <c r="B2099" s="5">
        <v>2956000</v>
      </c>
      <c r="C2099">
        <f>B2099-A2099</f>
        <v>-744000</v>
      </c>
      <c r="D2099" s="5" t="s">
        <v>5930</v>
      </c>
      <c r="E2099" s="4"/>
      <c r="F2099" s="4"/>
      <c r="G2099" s="4"/>
    </row>
    <row r="2100" spans="1:7">
      <c r="A2100" s="5">
        <v>42000000</v>
      </c>
      <c r="B2100" s="5">
        <v>41252428</v>
      </c>
      <c r="C2100">
        <f>B2100-A2100</f>
        <v>-747572</v>
      </c>
      <c r="D2100" s="5" t="s">
        <v>9584</v>
      </c>
      <c r="E2100" s="3"/>
      <c r="F2100" s="3"/>
      <c r="G2100" s="3"/>
    </row>
    <row r="2101" spans="1:7">
      <c r="A2101" s="2">
        <v>15000000</v>
      </c>
      <c r="B2101" s="2">
        <v>14249005</v>
      </c>
      <c r="C2101">
        <f>B2101-A2101</f>
        <v>-750995</v>
      </c>
      <c r="D2101" s="2" t="s">
        <v>16327</v>
      </c>
      <c r="E2101" s="4"/>
      <c r="F2101" s="4"/>
      <c r="G2101" s="4"/>
    </row>
    <row r="2102" spans="1:7">
      <c r="A2102" s="2">
        <v>800000</v>
      </c>
      <c r="B2102" s="2">
        <v>41709</v>
      </c>
      <c r="C2102">
        <f>B2102-A2102</f>
        <v>-758291</v>
      </c>
      <c r="D2102" s="2" t="s">
        <v>10660</v>
      </c>
      <c r="E2102" s="3"/>
      <c r="F2102" s="3"/>
      <c r="G2102" s="3"/>
    </row>
    <row r="2103" spans="1:7">
      <c r="A2103" s="2">
        <v>24000000</v>
      </c>
      <c r="B2103" s="2">
        <v>23225911</v>
      </c>
      <c r="C2103">
        <f>B2103-A2103</f>
        <v>-774089</v>
      </c>
      <c r="D2103" s="2" t="s">
        <v>9719</v>
      </c>
      <c r="E2103" s="4"/>
      <c r="F2103" s="4"/>
      <c r="G2103" s="4"/>
    </row>
    <row r="2104" spans="1:7">
      <c r="A2104" s="2">
        <v>3000000</v>
      </c>
      <c r="B2104" s="2">
        <v>2223990</v>
      </c>
      <c r="C2104">
        <f>B2104-A2104</f>
        <v>-776010</v>
      </c>
      <c r="D2104" s="2" t="s">
        <v>9326</v>
      </c>
      <c r="E2104" s="3"/>
      <c r="F2104" s="3"/>
      <c r="G2104" s="3"/>
    </row>
    <row r="2105" spans="1:7">
      <c r="A2105" s="2">
        <v>11000000</v>
      </c>
      <c r="B2105" s="2">
        <v>10214647</v>
      </c>
      <c r="C2105">
        <f>B2105-A2105</f>
        <v>-785353</v>
      </c>
      <c r="D2105" s="2" t="s">
        <v>5803</v>
      </c>
      <c r="E2105" s="4"/>
      <c r="F2105" s="4"/>
      <c r="G2105" s="4"/>
    </row>
    <row r="2106" spans="1:7">
      <c r="A2106" s="2">
        <v>1500000</v>
      </c>
      <c r="B2106" s="2">
        <v>712294</v>
      </c>
      <c r="C2106">
        <f>B2106-A2106</f>
        <v>-787706</v>
      </c>
      <c r="D2106" s="2" t="s">
        <v>8635</v>
      </c>
      <c r="E2106" s="3"/>
      <c r="F2106" s="3"/>
      <c r="G2106" s="3"/>
    </row>
    <row r="2107" spans="1:7">
      <c r="A2107" s="5">
        <v>7500000</v>
      </c>
      <c r="B2107" s="5">
        <v>6712241</v>
      </c>
      <c r="C2107">
        <f>B2107-A2107</f>
        <v>-787759</v>
      </c>
      <c r="D2107" s="5" t="s">
        <v>233</v>
      </c>
      <c r="E2107" s="4"/>
      <c r="F2107" s="4"/>
      <c r="G2107" s="4"/>
    </row>
    <row r="2108" spans="1:7">
      <c r="A2108" s="5">
        <v>7000000</v>
      </c>
      <c r="B2108" s="5">
        <v>6200756</v>
      </c>
      <c r="C2108">
        <f>B2108-A2108</f>
        <v>-799244</v>
      </c>
      <c r="D2108" s="5" t="s">
        <v>3916</v>
      </c>
      <c r="E2108" s="3"/>
      <c r="F2108" s="3"/>
      <c r="G2108" s="3"/>
    </row>
    <row r="2109" spans="1:7">
      <c r="A2109" s="5">
        <v>900000</v>
      </c>
      <c r="B2109" s="5">
        <v>100659</v>
      </c>
      <c r="C2109">
        <f>B2109-A2109</f>
        <v>-799341</v>
      </c>
      <c r="D2109" s="5" t="s">
        <v>10647</v>
      </c>
      <c r="E2109" s="4"/>
      <c r="F2109" s="4"/>
      <c r="G2109" s="4"/>
    </row>
    <row r="2110" spans="1:7">
      <c r="A2110" s="2">
        <v>1066167</v>
      </c>
      <c r="B2110" s="2">
        <v>258113</v>
      </c>
      <c r="C2110">
        <f>B2110-A2110</f>
        <v>-808054</v>
      </c>
      <c r="D2110" s="2" t="s">
        <v>6015</v>
      </c>
      <c r="E2110" s="3"/>
      <c r="F2110" s="3"/>
      <c r="G2110" s="3"/>
    </row>
    <row r="2111" spans="1:7">
      <c r="A2111" s="5">
        <v>825000</v>
      </c>
      <c r="B2111" s="5">
        <v>15278</v>
      </c>
      <c r="C2111">
        <f>B2111-A2111</f>
        <v>-809722</v>
      </c>
      <c r="D2111" s="5" t="s">
        <v>14390</v>
      </c>
      <c r="E2111" s="4"/>
      <c r="F2111" s="4"/>
      <c r="G2111" s="4"/>
    </row>
    <row r="2112" spans="1:7">
      <c r="A2112" s="2">
        <v>3000000</v>
      </c>
      <c r="B2112" s="2">
        <v>2181290</v>
      </c>
      <c r="C2112">
        <f>B2112-A2112</f>
        <v>-818710</v>
      </c>
      <c r="D2112" s="2" t="s">
        <v>443</v>
      </c>
      <c r="E2112" s="3"/>
      <c r="F2112" s="3"/>
      <c r="G2112" s="3"/>
    </row>
    <row r="2113" spans="1:7">
      <c r="A2113" s="2">
        <v>18000000</v>
      </c>
      <c r="B2113" s="2">
        <v>17174870</v>
      </c>
      <c r="C2113">
        <f>B2113-A2113</f>
        <v>-825130</v>
      </c>
      <c r="D2113" s="2" t="s">
        <v>8363</v>
      </c>
      <c r="E2113" s="4"/>
      <c r="F2113" s="4"/>
      <c r="G2113" s="4"/>
    </row>
    <row r="2114" spans="1:7">
      <c r="A2114" s="5">
        <v>7000000</v>
      </c>
      <c r="B2114" s="5">
        <v>6173485</v>
      </c>
      <c r="C2114">
        <f>B2114-A2114</f>
        <v>-826515</v>
      </c>
      <c r="D2114" s="5" t="s">
        <v>2434</v>
      </c>
      <c r="E2114" s="3"/>
      <c r="F2114" s="3"/>
      <c r="G2114" s="3"/>
    </row>
    <row r="2115" spans="1:7">
      <c r="A2115" s="2">
        <v>1000000</v>
      </c>
      <c r="B2115" s="2">
        <v>144431</v>
      </c>
      <c r="C2115">
        <f>B2115-A2115</f>
        <v>-855569</v>
      </c>
      <c r="D2115" s="2" t="s">
        <v>4666</v>
      </c>
      <c r="E2115" s="4"/>
      <c r="F2115" s="4"/>
      <c r="G2115" s="4"/>
    </row>
    <row r="2116" spans="1:7">
      <c r="A2116" s="2">
        <v>2000000</v>
      </c>
      <c r="B2116" s="2">
        <v>1134049</v>
      </c>
      <c r="C2116">
        <f>B2116-A2116</f>
        <v>-865951</v>
      </c>
      <c r="D2116" s="2" t="s">
        <v>1019</v>
      </c>
      <c r="E2116" s="3"/>
      <c r="F2116" s="3"/>
      <c r="G2116" s="3"/>
    </row>
    <row r="2117" spans="1:7">
      <c r="A2117" s="5">
        <v>900000</v>
      </c>
      <c r="B2117" s="5">
        <v>18378</v>
      </c>
      <c r="C2117">
        <f>B2117-A2117</f>
        <v>-881622</v>
      </c>
      <c r="D2117" s="5" t="s">
        <v>15473</v>
      </c>
      <c r="E2117" s="4"/>
      <c r="F2117" s="4"/>
      <c r="G2117" s="4"/>
    </row>
    <row r="2118" spans="1:7">
      <c r="A2118" s="5">
        <v>4500000</v>
      </c>
      <c r="B2118" s="5">
        <v>3609278</v>
      </c>
      <c r="C2118">
        <f>B2118-A2118</f>
        <v>-890722</v>
      </c>
      <c r="D2118" s="5" t="s">
        <v>436</v>
      </c>
      <c r="E2118" s="3"/>
      <c r="F2118" s="3"/>
      <c r="G2118" s="3"/>
    </row>
    <row r="2119" spans="1:7">
      <c r="A2119" s="5">
        <v>900000</v>
      </c>
      <c r="B2119" s="5">
        <v>6643</v>
      </c>
      <c r="C2119">
        <f>B2119-A2119</f>
        <v>-893357</v>
      </c>
      <c r="D2119" s="5" t="s">
        <v>10654</v>
      </c>
      <c r="E2119" s="4"/>
      <c r="F2119" s="4"/>
      <c r="G2119" s="4"/>
    </row>
    <row r="2120" spans="1:7">
      <c r="A2120" s="5">
        <v>1000000</v>
      </c>
      <c r="B2120" s="5">
        <v>104077</v>
      </c>
      <c r="C2120">
        <f>B2120-A2120</f>
        <v>-895923</v>
      </c>
      <c r="D2120" s="5" t="s">
        <v>4022</v>
      </c>
      <c r="E2120" s="3"/>
      <c r="F2120" s="3"/>
      <c r="G2120" s="3"/>
    </row>
    <row r="2121" spans="1:7">
      <c r="A2121" s="2">
        <v>2000000</v>
      </c>
      <c r="B2121" s="2">
        <v>1098224</v>
      </c>
      <c r="C2121">
        <f>B2121-A2121</f>
        <v>-901776</v>
      </c>
      <c r="D2121" s="2" t="s">
        <v>16899</v>
      </c>
      <c r="E2121" s="4"/>
      <c r="F2121" s="4"/>
      <c r="G2121" s="4"/>
    </row>
    <row r="2122" spans="1:7">
      <c r="A2122" s="2">
        <v>1000000</v>
      </c>
      <c r="B2122" s="2">
        <v>96734</v>
      </c>
      <c r="C2122">
        <f>B2122-A2122</f>
        <v>-903266</v>
      </c>
      <c r="D2122" s="2" t="s">
        <v>14384</v>
      </c>
      <c r="E2122" s="3"/>
      <c r="F2122" s="3"/>
      <c r="G2122" s="3"/>
    </row>
    <row r="2123" spans="1:7">
      <c r="A2123" s="2">
        <v>48000000</v>
      </c>
      <c r="B2123" s="2">
        <v>47095453</v>
      </c>
      <c r="C2123">
        <f>B2123-A2123</f>
        <v>-904547</v>
      </c>
      <c r="D2123" s="2" t="s">
        <v>10258</v>
      </c>
      <c r="E2123" s="4"/>
      <c r="F2123" s="4"/>
      <c r="G2123" s="4"/>
    </row>
    <row r="2124" spans="1:7">
      <c r="A2124" s="5">
        <v>930000</v>
      </c>
      <c r="B2124" s="5">
        <v>20186</v>
      </c>
      <c r="C2124">
        <f>B2124-A2124</f>
        <v>-909814</v>
      </c>
      <c r="D2124" s="5" t="s">
        <v>14021</v>
      </c>
      <c r="E2124" s="3"/>
      <c r="F2124" s="3"/>
      <c r="G2124" s="3"/>
    </row>
    <row r="2125" spans="1:7">
      <c r="A2125" s="5">
        <v>18000000</v>
      </c>
      <c r="B2125" s="5">
        <v>17071230</v>
      </c>
      <c r="C2125">
        <f>B2125-A2125</f>
        <v>-928770</v>
      </c>
      <c r="D2125" s="5" t="s">
        <v>8358</v>
      </c>
      <c r="E2125" s="4"/>
      <c r="F2125" s="4"/>
      <c r="G2125" s="4"/>
    </row>
    <row r="2126" spans="1:7">
      <c r="A2126" s="2">
        <v>1000000</v>
      </c>
      <c r="B2126" s="2">
        <v>62480</v>
      </c>
      <c r="C2126">
        <f>B2126-A2126</f>
        <v>-937520</v>
      </c>
      <c r="D2126" s="2" t="s">
        <v>14685</v>
      </c>
      <c r="E2126" s="3"/>
      <c r="F2126" s="3"/>
      <c r="G2126" s="3"/>
    </row>
    <row r="2127" spans="1:7">
      <c r="A2127" s="5">
        <v>1300000</v>
      </c>
      <c r="B2127" s="5">
        <v>354704</v>
      </c>
      <c r="C2127">
        <f>B2127-A2127</f>
        <v>-945296</v>
      </c>
      <c r="D2127" s="5" t="s">
        <v>13248</v>
      </c>
      <c r="E2127" s="4"/>
      <c r="F2127" s="4"/>
      <c r="G2127" s="4"/>
    </row>
    <row r="2128" spans="1:7">
      <c r="A2128" s="2">
        <v>1592000</v>
      </c>
      <c r="B2128" s="2">
        <v>638951</v>
      </c>
      <c r="C2128">
        <f>B2128-A2128</f>
        <v>-953049</v>
      </c>
      <c r="D2128" s="2" t="s">
        <v>3994</v>
      </c>
      <c r="E2128" s="3"/>
      <c r="F2128" s="3"/>
      <c r="G2128" s="3"/>
    </row>
    <row r="2129" spans="1:7">
      <c r="A2129" s="2">
        <v>16000000</v>
      </c>
      <c r="B2129" s="2">
        <v>15045676</v>
      </c>
      <c r="C2129">
        <f>B2129-A2129</f>
        <v>-954324</v>
      </c>
      <c r="D2129" s="2" t="s">
        <v>14226</v>
      </c>
      <c r="E2129" s="4"/>
      <c r="F2129" s="4"/>
      <c r="G2129" s="4"/>
    </row>
    <row r="2130" spans="1:7">
      <c r="A2130" s="2">
        <v>25000000</v>
      </c>
      <c r="B2130" s="2">
        <v>24042490</v>
      </c>
      <c r="C2130">
        <f>B2130-A2130</f>
        <v>-957510</v>
      </c>
      <c r="D2130" s="2" t="s">
        <v>14219</v>
      </c>
      <c r="E2130" s="3"/>
      <c r="F2130" s="3"/>
      <c r="G2130" s="3"/>
    </row>
    <row r="2131" spans="1:7">
      <c r="A2131" s="5">
        <v>5000000</v>
      </c>
      <c r="B2131" s="5">
        <v>4040588</v>
      </c>
      <c r="C2131">
        <f>B2131-A2131</f>
        <v>-959412</v>
      </c>
      <c r="D2131" s="5" t="s">
        <v>7818</v>
      </c>
      <c r="E2131" s="4"/>
      <c r="F2131" s="4"/>
      <c r="G2131" s="4"/>
    </row>
    <row r="2132" spans="1:7">
      <c r="A2132" s="2">
        <v>1000000</v>
      </c>
      <c r="B2132" s="2">
        <v>21210</v>
      </c>
      <c r="C2132">
        <f>B2132-A2132</f>
        <v>-978790</v>
      </c>
      <c r="D2132" s="2" t="s">
        <v>12339</v>
      </c>
      <c r="E2132" s="3"/>
      <c r="F2132" s="3"/>
      <c r="G2132" s="3"/>
    </row>
    <row r="2133" spans="1:7">
      <c r="A2133" s="5">
        <v>1000000</v>
      </c>
      <c r="B2133" s="5">
        <v>19539</v>
      </c>
      <c r="C2133">
        <f>B2133-A2133</f>
        <v>-980461</v>
      </c>
      <c r="D2133" s="5" t="s">
        <v>11769</v>
      </c>
      <c r="E2133" s="4"/>
      <c r="F2133" s="4"/>
      <c r="G2133" s="4"/>
    </row>
    <row r="2134" spans="1:7">
      <c r="A2134" s="5">
        <v>1000000</v>
      </c>
      <c r="B2134" s="5">
        <v>12996</v>
      </c>
      <c r="C2134">
        <f>B2134-A2134</f>
        <v>-987004</v>
      </c>
      <c r="D2134" s="5" t="s">
        <v>12763</v>
      </c>
      <c r="E2134" s="3"/>
      <c r="F2134" s="3"/>
      <c r="G2134" s="3"/>
    </row>
    <row r="2135" spans="1:7">
      <c r="A2135" s="5">
        <v>1000000</v>
      </c>
      <c r="B2135" s="5">
        <v>10018</v>
      </c>
      <c r="C2135">
        <f>B2135-A2135</f>
        <v>-989982</v>
      </c>
      <c r="D2135" s="5" t="s">
        <v>12344</v>
      </c>
      <c r="E2135" s="4"/>
      <c r="F2135" s="4"/>
      <c r="G2135" s="4"/>
    </row>
    <row r="2136" spans="1:7">
      <c r="A2136" s="5">
        <v>1000000</v>
      </c>
      <c r="B2136" s="5">
        <v>6387</v>
      </c>
      <c r="C2136">
        <f>B2136-A2136</f>
        <v>-993613</v>
      </c>
      <c r="D2136" s="5" t="s">
        <v>7255</v>
      </c>
      <c r="E2136" s="3"/>
      <c r="F2136" s="3"/>
      <c r="G2136" s="3"/>
    </row>
    <row r="2137" spans="1:7">
      <c r="A2137" s="5">
        <v>1000000</v>
      </c>
      <c r="B2137" s="5">
        <v>721</v>
      </c>
      <c r="C2137">
        <f>B2137-A2137</f>
        <v>-999279</v>
      </c>
      <c r="D2137" s="5" t="s">
        <v>16637</v>
      </c>
      <c r="E2137" s="4"/>
      <c r="F2137" s="4"/>
      <c r="G2137" s="4"/>
    </row>
    <row r="2138" spans="1:7">
      <c r="A2138" s="2">
        <v>28000000</v>
      </c>
      <c r="B2138" s="2">
        <v>27000000</v>
      </c>
      <c r="C2138">
        <f>B2138-A2138</f>
        <v>-1000000</v>
      </c>
      <c r="D2138" s="2" t="s">
        <v>661</v>
      </c>
      <c r="E2138" s="3"/>
      <c r="F2138" s="3"/>
      <c r="G2138" s="3"/>
    </row>
    <row r="2139" spans="1:7">
      <c r="A2139" s="5">
        <v>23000000</v>
      </c>
      <c r="B2139" s="5">
        <v>21973182</v>
      </c>
      <c r="C2139">
        <f>B2139-A2139</f>
        <v>-1026818</v>
      </c>
      <c r="D2139" s="5" t="s">
        <v>9048</v>
      </c>
      <c r="E2139" s="4"/>
      <c r="F2139" s="4"/>
      <c r="G2139" s="4"/>
    </row>
    <row r="2140" spans="1:7">
      <c r="A2140" s="2">
        <v>1100000</v>
      </c>
      <c r="B2140" s="2">
        <v>56129</v>
      </c>
      <c r="C2140">
        <f>B2140-A2140</f>
        <v>-1043871</v>
      </c>
      <c r="D2140" s="2" t="s">
        <v>12329</v>
      </c>
      <c r="E2140" s="3"/>
      <c r="F2140" s="3"/>
      <c r="G2140" s="3"/>
    </row>
    <row r="2141" spans="1:7">
      <c r="A2141" s="5">
        <v>2000000</v>
      </c>
      <c r="B2141" s="5">
        <v>952620</v>
      </c>
      <c r="C2141">
        <f>B2141-A2141</f>
        <v>-1047380</v>
      </c>
      <c r="D2141" s="5" t="s">
        <v>13985</v>
      </c>
      <c r="E2141" s="4"/>
      <c r="F2141" s="4"/>
      <c r="G2141" s="4"/>
    </row>
    <row r="2142" spans="1:7">
      <c r="A2142" s="2">
        <v>1500000</v>
      </c>
      <c r="B2142" s="2">
        <v>418953</v>
      </c>
      <c r="C2142">
        <f>B2142-A2142</f>
        <v>-1081047</v>
      </c>
      <c r="D2142" s="2" t="s">
        <v>10015</v>
      </c>
      <c r="E2142" s="3"/>
      <c r="F2142" s="3"/>
      <c r="G2142" s="3"/>
    </row>
    <row r="2143" spans="1:7">
      <c r="A2143" s="5">
        <v>1500000</v>
      </c>
      <c r="B2143" s="5">
        <v>406035</v>
      </c>
      <c r="C2143">
        <f>B2143-A2143</f>
        <v>-1093965</v>
      </c>
      <c r="D2143" s="5" t="s">
        <v>5282</v>
      </c>
      <c r="E2143" s="4"/>
      <c r="F2143" s="4"/>
      <c r="G2143" s="4"/>
    </row>
    <row r="2144" spans="1:7">
      <c r="A2144" s="5">
        <v>1400000</v>
      </c>
      <c r="B2144" s="5">
        <v>304124</v>
      </c>
      <c r="C2144">
        <f>B2144-A2144</f>
        <v>-1095876</v>
      </c>
      <c r="D2144" s="5" t="s">
        <v>8652</v>
      </c>
      <c r="E2144" s="3"/>
      <c r="F2144" s="3"/>
      <c r="G2144" s="3"/>
    </row>
    <row r="2145" spans="1:7">
      <c r="A2145" s="2">
        <v>4000000</v>
      </c>
      <c r="B2145" s="2">
        <v>2892582</v>
      </c>
      <c r="C2145">
        <f>B2145-A2145</f>
        <v>-1107418</v>
      </c>
      <c r="D2145" s="2" t="s">
        <v>3051</v>
      </c>
      <c r="E2145" s="4"/>
      <c r="F2145" s="4"/>
      <c r="G2145" s="4"/>
    </row>
    <row r="2146" spans="1:7">
      <c r="A2146" s="2">
        <v>20000000</v>
      </c>
      <c r="B2146" s="2">
        <v>18882880</v>
      </c>
      <c r="C2146">
        <f>B2146-A2146</f>
        <v>-1117120</v>
      </c>
      <c r="D2146" s="2" t="s">
        <v>13080</v>
      </c>
      <c r="E2146" s="3"/>
      <c r="F2146" s="3"/>
      <c r="G2146" s="3"/>
    </row>
    <row r="2147" spans="1:7">
      <c r="A2147" s="5">
        <v>1500000</v>
      </c>
      <c r="B2147" s="5">
        <v>373967</v>
      </c>
      <c r="C2147">
        <f>B2147-A2147</f>
        <v>-1126033</v>
      </c>
      <c r="D2147" s="5" t="s">
        <v>10019</v>
      </c>
      <c r="E2147" s="4"/>
      <c r="F2147" s="4"/>
      <c r="G2147" s="4"/>
    </row>
    <row r="2148" spans="1:7">
      <c r="A2148" s="2">
        <v>6000000</v>
      </c>
      <c r="B2148" s="2">
        <v>4859475</v>
      </c>
      <c r="C2148">
        <f>B2148-A2148</f>
        <v>-1140525</v>
      </c>
      <c r="D2148" s="2" t="s">
        <v>5171</v>
      </c>
      <c r="E2148" s="3"/>
      <c r="F2148" s="3"/>
      <c r="G2148" s="3"/>
    </row>
    <row r="2149" spans="1:7">
      <c r="A2149" s="5">
        <v>1200000</v>
      </c>
      <c r="B2149" s="5">
        <v>58936</v>
      </c>
      <c r="C2149">
        <f>B2149-A2149</f>
        <v>-1141064</v>
      </c>
      <c r="D2149" s="5" t="s">
        <v>12322</v>
      </c>
      <c r="E2149" s="4"/>
      <c r="F2149" s="4"/>
      <c r="G2149" s="4"/>
    </row>
    <row r="2150" spans="1:7">
      <c r="A2150" s="5">
        <v>20000000</v>
      </c>
      <c r="B2150" s="5">
        <v>18843314</v>
      </c>
      <c r="C2150">
        <f>B2150-A2150</f>
        <v>-1156686</v>
      </c>
      <c r="D2150" s="5" t="s">
        <v>16124</v>
      </c>
      <c r="E2150" s="3"/>
      <c r="F2150" s="3"/>
      <c r="G2150" s="3"/>
    </row>
    <row r="2151" spans="1:7">
      <c r="A2151" s="5">
        <v>1500000</v>
      </c>
      <c r="B2151" s="5">
        <v>327919</v>
      </c>
      <c r="C2151">
        <f>B2151-A2151</f>
        <v>-1172081</v>
      </c>
      <c r="D2151" s="5" t="s">
        <v>2514</v>
      </c>
      <c r="E2151" s="4"/>
      <c r="F2151" s="4"/>
      <c r="G2151" s="4"/>
    </row>
    <row r="2152" spans="1:7">
      <c r="A2152" s="5">
        <v>3000000</v>
      </c>
      <c r="B2152" s="5">
        <v>1821983</v>
      </c>
      <c r="C2152">
        <f>B2152-A2152</f>
        <v>-1178017</v>
      </c>
      <c r="D2152" s="5" t="s">
        <v>14979</v>
      </c>
      <c r="E2152" s="3"/>
      <c r="F2152" s="3"/>
      <c r="G2152" s="3"/>
    </row>
    <row r="2153" spans="1:7">
      <c r="A2153" s="2">
        <v>4000000</v>
      </c>
      <c r="B2153" s="2">
        <v>2800000</v>
      </c>
      <c r="C2153">
        <f>B2153-A2153</f>
        <v>-1200000</v>
      </c>
      <c r="D2153" s="2" t="s">
        <v>13650</v>
      </c>
      <c r="E2153" s="4"/>
      <c r="F2153" s="4"/>
      <c r="G2153" s="4"/>
    </row>
    <row r="2154" spans="1:7">
      <c r="A2154" s="2">
        <v>16000000</v>
      </c>
      <c r="B2154" s="2">
        <v>14792779</v>
      </c>
      <c r="C2154">
        <f>B2154-A2154</f>
        <v>-1207221</v>
      </c>
      <c r="D2154" s="2" t="s">
        <v>2898</v>
      </c>
      <c r="E2154" s="3"/>
      <c r="F2154" s="3"/>
      <c r="G2154" s="3"/>
    </row>
    <row r="2155" spans="1:7">
      <c r="A2155" s="2">
        <v>4500000</v>
      </c>
      <c r="B2155" s="2">
        <v>3287435</v>
      </c>
      <c r="C2155">
        <f>B2155-A2155</f>
        <v>-1212565</v>
      </c>
      <c r="D2155" s="2" t="s">
        <v>5946</v>
      </c>
      <c r="E2155" s="4"/>
      <c r="F2155" s="4"/>
      <c r="G2155" s="4"/>
    </row>
    <row r="2156" spans="1:7">
      <c r="A2156" s="2">
        <v>15000000</v>
      </c>
      <c r="B2156" s="2">
        <v>13782838</v>
      </c>
      <c r="C2156">
        <f>B2156-A2156</f>
        <v>-1217162</v>
      </c>
      <c r="D2156" s="2" t="s">
        <v>650</v>
      </c>
      <c r="E2156" s="3"/>
      <c r="F2156" s="3"/>
      <c r="G2156" s="3"/>
    </row>
    <row r="2157" spans="1:7">
      <c r="A2157" s="2">
        <v>2500000</v>
      </c>
      <c r="B2157" s="2">
        <v>1282084</v>
      </c>
      <c r="C2157">
        <f>B2157-A2157</f>
        <v>-1217916</v>
      </c>
      <c r="D2157" s="2" t="s">
        <v>6617</v>
      </c>
      <c r="E2157" s="4"/>
      <c r="F2157" s="4"/>
      <c r="G2157" s="4"/>
    </row>
    <row r="2158" spans="1:7">
      <c r="A2158" s="2">
        <v>2000000</v>
      </c>
      <c r="B2158" s="2">
        <v>768045</v>
      </c>
      <c r="C2158">
        <f>B2158-A2158</f>
        <v>-1231955</v>
      </c>
      <c r="D2158" s="2" t="s">
        <v>2570</v>
      </c>
      <c r="E2158" s="3"/>
      <c r="F2158" s="3"/>
      <c r="G2158" s="3"/>
    </row>
    <row r="2159" spans="1:7">
      <c r="A2159" s="5">
        <v>15000000</v>
      </c>
      <c r="B2159" s="5">
        <v>13766014</v>
      </c>
      <c r="C2159">
        <f>B2159-A2159</f>
        <v>-1233986</v>
      </c>
      <c r="D2159" s="5" t="s">
        <v>6406</v>
      </c>
      <c r="E2159" s="4"/>
      <c r="F2159" s="4"/>
      <c r="G2159" s="4"/>
    </row>
    <row r="2160" spans="1:7">
      <c r="A2160" s="2">
        <v>1500000</v>
      </c>
      <c r="B2160" s="2">
        <v>265107</v>
      </c>
      <c r="C2160">
        <f>B2160-A2160</f>
        <v>-1234893</v>
      </c>
      <c r="D2160" s="2" t="s">
        <v>11190</v>
      </c>
      <c r="E2160" s="3"/>
      <c r="F2160" s="3"/>
      <c r="G2160" s="3"/>
    </row>
    <row r="2161" spans="1:7">
      <c r="A2161" s="2">
        <v>50000000</v>
      </c>
      <c r="B2161" s="2">
        <v>48745150</v>
      </c>
      <c r="C2161">
        <f>B2161-A2161</f>
        <v>-1254850</v>
      </c>
      <c r="D2161" s="2" t="s">
        <v>13404</v>
      </c>
      <c r="E2161" s="4"/>
      <c r="F2161" s="4"/>
      <c r="G2161" s="4"/>
    </row>
    <row r="2162" spans="1:7">
      <c r="A2162" s="5">
        <v>8000000</v>
      </c>
      <c r="B2162" s="5">
        <v>6739141</v>
      </c>
      <c r="C2162">
        <f>B2162-A2162</f>
        <v>-1260859</v>
      </c>
      <c r="D2162" s="5" t="s">
        <v>13167</v>
      </c>
      <c r="E2162" s="3"/>
      <c r="F2162" s="3"/>
      <c r="G2162" s="3"/>
    </row>
    <row r="2163" spans="1:7">
      <c r="A2163" s="2">
        <v>18000000</v>
      </c>
      <c r="B2163" s="2">
        <v>16702864</v>
      </c>
      <c r="C2163">
        <f>B2163-A2163</f>
        <v>-1297136</v>
      </c>
      <c r="D2163" s="2" t="s">
        <v>15412</v>
      </c>
      <c r="E2163" s="4"/>
      <c r="F2163" s="4"/>
      <c r="G2163" s="4"/>
    </row>
    <row r="2164" spans="1:7">
      <c r="A2164" s="2">
        <v>65000000</v>
      </c>
      <c r="B2164" s="2">
        <v>63695760</v>
      </c>
      <c r="C2164">
        <f>B2164-A2164</f>
        <v>-1304240</v>
      </c>
      <c r="D2164" s="2" t="s">
        <v>10168</v>
      </c>
      <c r="E2164" s="3"/>
      <c r="F2164" s="3"/>
      <c r="G2164" s="3"/>
    </row>
    <row r="2165" spans="1:7">
      <c r="A2165" s="2">
        <v>1500000</v>
      </c>
      <c r="B2165" s="2">
        <v>194568</v>
      </c>
      <c r="C2165">
        <f>B2165-A2165</f>
        <v>-1305432</v>
      </c>
      <c r="D2165" s="2" t="s">
        <v>11765</v>
      </c>
      <c r="E2165" s="4"/>
      <c r="F2165" s="4"/>
      <c r="G2165" s="4"/>
    </row>
    <row r="2166" spans="1:7">
      <c r="A2166" s="5">
        <v>7000000</v>
      </c>
      <c r="B2166" s="5">
        <v>5694308</v>
      </c>
      <c r="C2166">
        <f>B2166-A2166</f>
        <v>-1305692</v>
      </c>
      <c r="D2166" s="5" t="s">
        <v>17029</v>
      </c>
      <c r="E2166" s="3"/>
      <c r="F2166" s="3"/>
      <c r="G2166" s="3"/>
    </row>
    <row r="2167" spans="1:7">
      <c r="A2167" s="5">
        <v>17000000</v>
      </c>
      <c r="B2167" s="5">
        <v>15681020</v>
      </c>
      <c r="C2167">
        <f>B2167-A2167</f>
        <v>-1318980</v>
      </c>
      <c r="D2167" s="5" t="s">
        <v>16791</v>
      </c>
      <c r="E2167" s="4"/>
      <c r="F2167" s="4"/>
      <c r="G2167" s="4"/>
    </row>
    <row r="2168" spans="1:7">
      <c r="A2168" s="2">
        <v>1500000</v>
      </c>
      <c r="B2168" s="2">
        <v>173066</v>
      </c>
      <c r="C2168">
        <f>B2168-A2168</f>
        <v>-1326934</v>
      </c>
      <c r="D2168" s="2" t="s">
        <v>11220</v>
      </c>
      <c r="E2168" s="3"/>
      <c r="F2168" s="3"/>
      <c r="G2168" s="3"/>
    </row>
    <row r="2169" spans="1:7">
      <c r="A2169" s="2">
        <v>22000000</v>
      </c>
      <c r="B2169" s="2">
        <v>20668843</v>
      </c>
      <c r="C2169">
        <f>B2169-A2169</f>
        <v>-1331157</v>
      </c>
      <c r="D2169" s="2" t="s">
        <v>13538</v>
      </c>
      <c r="E2169" s="4"/>
      <c r="F2169" s="4"/>
      <c r="G2169" s="4"/>
    </row>
    <row r="2170" spans="1:7">
      <c r="A2170" s="5">
        <v>2500000</v>
      </c>
      <c r="B2170" s="5">
        <v>1163508</v>
      </c>
      <c r="C2170">
        <f>B2170-A2170</f>
        <v>-1336492</v>
      </c>
      <c r="D2170" s="5" t="s">
        <v>15699</v>
      </c>
      <c r="E2170" s="3"/>
      <c r="F2170" s="3"/>
      <c r="G2170" s="3"/>
    </row>
    <row r="2171" spans="1:7">
      <c r="A2171" s="5">
        <v>1500000</v>
      </c>
      <c r="B2171" s="5">
        <v>163245</v>
      </c>
      <c r="C2171">
        <f>B2171-A2171</f>
        <v>-1336755</v>
      </c>
      <c r="D2171" s="5" t="s">
        <v>247</v>
      </c>
      <c r="E2171" s="4"/>
      <c r="F2171" s="4"/>
      <c r="G2171" s="4"/>
    </row>
    <row r="2172" spans="1:7">
      <c r="A2172" s="5">
        <v>75000000</v>
      </c>
      <c r="B2172" s="5">
        <v>73661010</v>
      </c>
      <c r="C2172">
        <f>B2172-A2172</f>
        <v>-1338990</v>
      </c>
      <c r="D2172" s="5" t="s">
        <v>8789</v>
      </c>
      <c r="E2172" s="3"/>
      <c r="F2172" s="3"/>
      <c r="G2172" s="3"/>
    </row>
    <row r="2173" spans="1:7">
      <c r="A2173" s="2">
        <v>2000000</v>
      </c>
      <c r="B2173" s="2">
        <v>653621</v>
      </c>
      <c r="C2173">
        <f>B2173-A2173</f>
        <v>-1346379</v>
      </c>
      <c r="D2173" s="2" t="s">
        <v>7886</v>
      </c>
      <c r="E2173" s="4"/>
      <c r="F2173" s="4"/>
      <c r="G2173" s="4"/>
    </row>
    <row r="2174" spans="1:7">
      <c r="A2174" s="2">
        <v>30000000</v>
      </c>
      <c r="B2174" s="2">
        <v>28644770</v>
      </c>
      <c r="C2174">
        <f>B2174-A2174</f>
        <v>-1355230</v>
      </c>
      <c r="D2174" s="2" t="s">
        <v>11488</v>
      </c>
      <c r="E2174" s="3"/>
      <c r="F2174" s="3"/>
      <c r="G2174" s="3"/>
    </row>
    <row r="2175" spans="1:7">
      <c r="A2175" s="5">
        <v>1400000</v>
      </c>
      <c r="B2175" s="5">
        <v>36830</v>
      </c>
      <c r="C2175">
        <f>B2175-A2175</f>
        <v>-1363170</v>
      </c>
      <c r="D2175" s="5" t="s">
        <v>9341</v>
      </c>
      <c r="E2175" s="4"/>
      <c r="F2175" s="4"/>
      <c r="G2175" s="4"/>
    </row>
    <row r="2176" spans="1:7">
      <c r="A2176" s="2">
        <v>1500000</v>
      </c>
      <c r="B2176" s="2">
        <v>119841</v>
      </c>
      <c r="C2176">
        <f>B2176-A2176</f>
        <v>-1380159</v>
      </c>
      <c r="D2176" s="2" t="s">
        <v>10023</v>
      </c>
      <c r="E2176" s="3"/>
      <c r="F2176" s="3"/>
      <c r="G2176" s="3"/>
    </row>
    <row r="2177" spans="1:7">
      <c r="A2177" s="2">
        <v>1400000</v>
      </c>
      <c r="B2177" s="2">
        <v>18435</v>
      </c>
      <c r="C2177">
        <f>B2177-A2177</f>
        <v>-1381565</v>
      </c>
      <c r="D2177" s="2" t="s">
        <v>13668</v>
      </c>
      <c r="E2177" s="4"/>
      <c r="F2177" s="4"/>
      <c r="G2177" s="4"/>
    </row>
    <row r="2178" spans="1:7">
      <c r="A2178" s="2">
        <v>48000000</v>
      </c>
      <c r="B2178" s="2">
        <v>46611204</v>
      </c>
      <c r="C2178">
        <f>B2178-A2178</f>
        <v>-1388796</v>
      </c>
      <c r="D2178" s="2" t="s">
        <v>11921</v>
      </c>
      <c r="E2178" s="3"/>
      <c r="F2178" s="3"/>
      <c r="G2178" s="3"/>
    </row>
    <row r="2179" spans="1:7">
      <c r="A2179" s="5">
        <v>4000000</v>
      </c>
      <c r="B2179" s="5">
        <v>2601847</v>
      </c>
      <c r="C2179">
        <f>B2179-A2179</f>
        <v>-1398153</v>
      </c>
      <c r="D2179" s="5" t="s">
        <v>339</v>
      </c>
      <c r="E2179" s="4"/>
      <c r="F2179" s="4"/>
      <c r="G2179" s="4"/>
    </row>
    <row r="2180" spans="1:7">
      <c r="A2180" s="2">
        <v>5300000</v>
      </c>
      <c r="B2180" s="2">
        <v>3895664</v>
      </c>
      <c r="C2180">
        <f>B2180-A2180</f>
        <v>-1404336</v>
      </c>
      <c r="D2180" s="2" t="s">
        <v>4589</v>
      </c>
      <c r="E2180" s="3"/>
      <c r="F2180" s="3"/>
      <c r="G2180" s="3"/>
    </row>
    <row r="2181" spans="1:7">
      <c r="A2181" s="5">
        <v>2400000</v>
      </c>
      <c r="B2181" s="5">
        <v>978908</v>
      </c>
      <c r="C2181">
        <f>B2181-A2181</f>
        <v>-1421092</v>
      </c>
      <c r="D2181" s="5" t="s">
        <v>15687</v>
      </c>
      <c r="E2181" s="4"/>
      <c r="F2181" s="4"/>
      <c r="G2181" s="4"/>
    </row>
    <row r="2182" spans="1:7">
      <c r="A2182" s="2">
        <v>55000000</v>
      </c>
      <c r="B2182" s="2">
        <v>53574088</v>
      </c>
      <c r="C2182">
        <f>B2182-A2182</f>
        <v>-1425912</v>
      </c>
      <c r="D2182" s="2" t="s">
        <v>1753</v>
      </c>
      <c r="E2182" s="3"/>
      <c r="F2182" s="3"/>
      <c r="G2182" s="3"/>
    </row>
    <row r="2183" spans="1:7">
      <c r="A2183" s="5">
        <v>1900000</v>
      </c>
      <c r="B2183" s="5">
        <v>444044</v>
      </c>
      <c r="C2183">
        <f>B2183-A2183</f>
        <v>-1455956</v>
      </c>
      <c r="D2183" s="5" t="s">
        <v>5259</v>
      </c>
      <c r="E2183" s="4"/>
      <c r="F2183" s="4"/>
      <c r="G2183" s="4"/>
    </row>
    <row r="2184" spans="1:7">
      <c r="A2184" s="2">
        <v>40000000</v>
      </c>
      <c r="B2184" s="2">
        <v>38543473</v>
      </c>
      <c r="C2184">
        <f>B2184-A2184</f>
        <v>-1456527</v>
      </c>
      <c r="D2184" s="2" t="s">
        <v>15524</v>
      </c>
      <c r="E2184" s="3"/>
      <c r="F2184" s="3"/>
      <c r="G2184" s="3"/>
    </row>
    <row r="2185" spans="1:7">
      <c r="A2185" s="2">
        <v>6000000</v>
      </c>
      <c r="B2185" s="2">
        <v>4542775</v>
      </c>
      <c r="C2185">
        <f>B2185-A2185</f>
        <v>-1457225</v>
      </c>
      <c r="D2185" s="2" t="s">
        <v>15663</v>
      </c>
      <c r="E2185" s="4"/>
      <c r="F2185" s="4"/>
      <c r="G2185" s="4"/>
    </row>
    <row r="2186" spans="1:7">
      <c r="A2186" s="2">
        <v>56000000</v>
      </c>
      <c r="B2186" s="2">
        <v>54540525</v>
      </c>
      <c r="C2186">
        <f>B2186-A2186</f>
        <v>-1459475</v>
      </c>
      <c r="D2186" s="2" t="s">
        <v>13828</v>
      </c>
      <c r="E2186" s="3"/>
      <c r="F2186" s="3"/>
      <c r="G2186" s="3"/>
    </row>
    <row r="2187" spans="1:7">
      <c r="A2187" s="5">
        <v>25000000</v>
      </c>
      <c r="B2187" s="5">
        <v>23527955</v>
      </c>
      <c r="C2187">
        <f>B2187-A2187</f>
        <v>-1472045</v>
      </c>
      <c r="D2187" s="5" t="s">
        <v>10420</v>
      </c>
      <c r="E2187" s="4"/>
      <c r="F2187" s="4"/>
      <c r="G2187" s="4"/>
    </row>
    <row r="2188" spans="1:7">
      <c r="A2188" s="5">
        <v>145000000</v>
      </c>
      <c r="B2188" s="5">
        <v>143523463</v>
      </c>
      <c r="C2188">
        <f>B2188-A2188</f>
        <v>-1476537</v>
      </c>
      <c r="D2188" s="5" t="s">
        <v>4737</v>
      </c>
      <c r="E2188" s="3"/>
      <c r="F2188" s="3"/>
      <c r="G2188" s="3"/>
    </row>
    <row r="2189" spans="1:7">
      <c r="A2189" s="5">
        <v>1500000</v>
      </c>
      <c r="B2189" s="5">
        <v>3478</v>
      </c>
      <c r="C2189">
        <f>B2189-A2189</f>
        <v>-1496522</v>
      </c>
      <c r="D2189" s="5" t="s">
        <v>8641</v>
      </c>
      <c r="E2189" s="4"/>
      <c r="F2189" s="4"/>
      <c r="G2189" s="4"/>
    </row>
    <row r="2190" spans="1:7">
      <c r="A2190" s="2">
        <v>13000000</v>
      </c>
      <c r="B2190" s="2">
        <v>11501093</v>
      </c>
      <c r="C2190">
        <f>B2190-A2190</f>
        <v>-1498907</v>
      </c>
      <c r="D2190" s="2" t="s">
        <v>2943</v>
      </c>
      <c r="E2190" s="3"/>
      <c r="F2190" s="3"/>
      <c r="G2190" s="3"/>
    </row>
    <row r="2191" spans="1:7">
      <c r="A2191" s="2">
        <v>1500000</v>
      </c>
      <c r="B2191" s="2">
        <v>703</v>
      </c>
      <c r="C2191">
        <f>B2191-A2191</f>
        <v>-1499297</v>
      </c>
      <c r="D2191" s="2" t="s">
        <v>14990</v>
      </c>
      <c r="E2191" s="4"/>
      <c r="F2191" s="4"/>
      <c r="G2191" s="4"/>
    </row>
    <row r="2192" spans="1:7">
      <c r="A2192" s="2">
        <v>2300000</v>
      </c>
      <c r="B2192" s="2">
        <v>792966</v>
      </c>
      <c r="C2192">
        <f>B2192-A2192</f>
        <v>-1507034</v>
      </c>
      <c r="D2192" s="2" t="s">
        <v>15695</v>
      </c>
      <c r="E2192" s="3"/>
      <c r="F2192" s="3"/>
      <c r="G2192" s="3"/>
    </row>
    <row r="2193" spans="1:7">
      <c r="A2193" s="5">
        <v>10000000</v>
      </c>
      <c r="B2193" s="5">
        <v>8460995</v>
      </c>
      <c r="C2193">
        <f>B2193-A2193</f>
        <v>-1539005</v>
      </c>
      <c r="D2193" s="5" t="s">
        <v>14659</v>
      </c>
      <c r="E2193" s="4"/>
      <c r="F2193" s="4"/>
      <c r="G2193" s="4"/>
    </row>
    <row r="2194" spans="1:7">
      <c r="A2194" s="5">
        <v>2800000</v>
      </c>
      <c r="B2194" s="5">
        <v>1247453</v>
      </c>
      <c r="C2194">
        <f>B2194-A2194</f>
        <v>-1552547</v>
      </c>
      <c r="D2194" s="5" t="s">
        <v>7827</v>
      </c>
      <c r="E2194" s="3"/>
      <c r="F2194" s="3"/>
      <c r="G2194" s="3"/>
    </row>
    <row r="2195" spans="1:7">
      <c r="A2195" s="5">
        <v>7000000</v>
      </c>
      <c r="B2195" s="5">
        <v>5430822</v>
      </c>
      <c r="C2195">
        <f>B2195-A2195</f>
        <v>-1569178</v>
      </c>
      <c r="D2195" s="5" t="s">
        <v>11715</v>
      </c>
      <c r="E2195" s="4"/>
      <c r="F2195" s="4"/>
      <c r="G2195" s="4"/>
    </row>
    <row r="2196" spans="1:7">
      <c r="A2196" s="5">
        <v>1600000</v>
      </c>
      <c r="B2196" s="5">
        <v>26893</v>
      </c>
      <c r="C2196">
        <f>B2196-A2196</f>
        <v>-1573107</v>
      </c>
      <c r="D2196" s="5" t="s">
        <v>5272</v>
      </c>
      <c r="E2196" s="3"/>
      <c r="F2196" s="3"/>
      <c r="G2196" s="3"/>
    </row>
    <row r="2197" spans="1:7">
      <c r="A2197" s="2">
        <v>4000000</v>
      </c>
      <c r="B2197" s="2">
        <v>2426851</v>
      </c>
      <c r="C2197">
        <f>B2197-A2197</f>
        <v>-1573149</v>
      </c>
      <c r="D2197" s="2" t="s">
        <v>9976</v>
      </c>
      <c r="E2197" s="4"/>
      <c r="F2197" s="4"/>
      <c r="G2197" s="4"/>
    </row>
    <row r="2198" spans="1:7">
      <c r="A2198" s="2">
        <v>35000000</v>
      </c>
      <c r="B2198" s="2">
        <v>33423521</v>
      </c>
      <c r="C2198">
        <f>B2198-A2198</f>
        <v>-1576479</v>
      </c>
      <c r="D2198" s="2" t="s">
        <v>16735</v>
      </c>
      <c r="E2198" s="3"/>
      <c r="F2198" s="3"/>
      <c r="G2198" s="3"/>
    </row>
    <row r="2199" spans="1:7">
      <c r="A2199" s="2">
        <v>2000000</v>
      </c>
      <c r="B2199" s="2">
        <v>410241</v>
      </c>
      <c r="C2199">
        <f>B2199-A2199</f>
        <v>-1589759</v>
      </c>
      <c r="D2199" s="2" t="s">
        <v>7832</v>
      </c>
      <c r="E2199" s="4"/>
      <c r="F2199" s="4"/>
      <c r="G2199" s="4"/>
    </row>
    <row r="2200" spans="1:7">
      <c r="A2200" s="2">
        <v>2000000</v>
      </c>
      <c r="B2200" s="2">
        <v>395592</v>
      </c>
      <c r="C2200">
        <f>B2200-A2200</f>
        <v>-1604408</v>
      </c>
      <c r="D2200" s="2" t="s">
        <v>3073</v>
      </c>
      <c r="E2200" s="3"/>
      <c r="F2200" s="3"/>
      <c r="G2200" s="3"/>
    </row>
    <row r="2201" spans="1:7">
      <c r="A2201" s="5">
        <v>6000000</v>
      </c>
      <c r="B2201" s="5">
        <v>4394936</v>
      </c>
      <c r="C2201">
        <f>B2201-A2201</f>
        <v>-1605064</v>
      </c>
      <c r="D2201" s="5" t="s">
        <v>15207</v>
      </c>
      <c r="E2201" s="4"/>
      <c r="F2201" s="4"/>
      <c r="G2201" s="4"/>
    </row>
    <row r="2202" spans="1:7">
      <c r="A2202" s="5">
        <v>35000000</v>
      </c>
      <c r="B2202" s="5">
        <v>33357476</v>
      </c>
      <c r="C2202">
        <f>B2202-A2202</f>
        <v>-1642524</v>
      </c>
      <c r="D2202" s="5" t="s">
        <v>14895</v>
      </c>
      <c r="E2202" s="3"/>
      <c r="F2202" s="3"/>
      <c r="G2202" s="3"/>
    </row>
    <row r="2203" spans="1:7">
      <c r="A2203" s="2">
        <v>1650000</v>
      </c>
      <c r="B2203" s="2">
        <v>2580</v>
      </c>
      <c r="C2203">
        <f>B2203-A2203</f>
        <v>-1647420</v>
      </c>
      <c r="D2203" s="2" t="s">
        <v>14983</v>
      </c>
      <c r="E2203" s="4"/>
      <c r="F2203" s="4"/>
      <c r="G2203" s="4"/>
    </row>
    <row r="2204" spans="1:7">
      <c r="A2204" s="5">
        <v>8000000</v>
      </c>
      <c r="B2204" s="5">
        <v>6350058</v>
      </c>
      <c r="C2204">
        <f>B2204-A2204</f>
        <v>-1649942</v>
      </c>
      <c r="D2204" s="5" t="s">
        <v>5118</v>
      </c>
      <c r="E2204" s="3"/>
      <c r="F2204" s="3"/>
      <c r="G2204" s="3"/>
    </row>
    <row r="2205" spans="1:7">
      <c r="A2205" s="2">
        <v>4000000</v>
      </c>
      <c r="B2205" s="2">
        <v>2338695</v>
      </c>
      <c r="C2205">
        <f>B2205-A2205</f>
        <v>-1661305</v>
      </c>
      <c r="D2205" s="2" t="s">
        <v>3900</v>
      </c>
      <c r="E2205" s="4"/>
      <c r="F2205" s="4"/>
      <c r="G2205" s="4"/>
    </row>
    <row r="2206" spans="1:7">
      <c r="A2206" s="5">
        <v>14000000</v>
      </c>
      <c r="B2206" s="5">
        <v>12282677</v>
      </c>
      <c r="C2206">
        <f>B2206-A2206</f>
        <v>-1717323</v>
      </c>
      <c r="D2206" s="5" t="s">
        <v>15628</v>
      </c>
      <c r="E2206" s="3"/>
      <c r="F2206" s="3"/>
      <c r="G2206" s="3"/>
    </row>
    <row r="2207" spans="1:7">
      <c r="A2207" s="5">
        <v>2000000</v>
      </c>
      <c r="B2207" s="5">
        <v>269061</v>
      </c>
      <c r="C2207">
        <f>B2207-A2207</f>
        <v>-1730939</v>
      </c>
      <c r="D2207" s="5" t="s">
        <v>193</v>
      </c>
      <c r="E2207" s="4"/>
      <c r="F2207" s="4"/>
      <c r="G2207" s="4"/>
    </row>
    <row r="2208" spans="1:7">
      <c r="A2208" s="5">
        <v>50000000</v>
      </c>
      <c r="B2208" s="5">
        <v>48265581</v>
      </c>
      <c r="C2208">
        <f>B2208-A2208</f>
        <v>-1734419</v>
      </c>
      <c r="D2208" s="5" t="s">
        <v>1749</v>
      </c>
      <c r="E2208" s="3"/>
      <c r="F2208" s="3"/>
      <c r="G2208" s="3"/>
    </row>
    <row r="2209" spans="1:7">
      <c r="A2209" s="5">
        <v>12500000</v>
      </c>
      <c r="B2209" s="5">
        <v>10725228</v>
      </c>
      <c r="C2209">
        <f>B2209-A2209</f>
        <v>-1774772</v>
      </c>
      <c r="D2209" s="5" t="s">
        <v>1940</v>
      </c>
      <c r="E2209" s="4"/>
      <c r="F2209" s="4"/>
      <c r="G2209" s="4"/>
    </row>
    <row r="2210" spans="1:7">
      <c r="A2210" s="5">
        <v>5000000</v>
      </c>
      <c r="B2210" s="5">
        <v>3219029</v>
      </c>
      <c r="C2210">
        <f>B2210-A2210</f>
        <v>-1780971</v>
      </c>
      <c r="D2210" s="5" t="s">
        <v>5900</v>
      </c>
      <c r="E2210" s="3"/>
      <c r="F2210" s="3"/>
      <c r="G2210" s="3"/>
    </row>
    <row r="2211" spans="1:7">
      <c r="A2211" s="2">
        <v>3000000</v>
      </c>
      <c r="B2211" s="2">
        <v>1200000</v>
      </c>
      <c r="C2211">
        <f>B2211-A2211</f>
        <v>-1800000</v>
      </c>
      <c r="D2211" s="2" t="s">
        <v>15633</v>
      </c>
      <c r="E2211" s="4"/>
      <c r="F2211" s="4"/>
      <c r="G2211" s="4"/>
    </row>
    <row r="2212" spans="1:7">
      <c r="A2212" s="5">
        <v>12000000</v>
      </c>
      <c r="B2212" s="5">
        <v>10198766</v>
      </c>
      <c r="C2212">
        <f>B2212-A2212</f>
        <v>-1801234</v>
      </c>
      <c r="D2212" s="5" t="s">
        <v>14926</v>
      </c>
      <c r="E2212" s="3"/>
      <c r="F2212" s="3"/>
      <c r="G2212" s="3"/>
    </row>
    <row r="2213" spans="1:7">
      <c r="A2213" s="2">
        <v>2000000</v>
      </c>
      <c r="B2213" s="2">
        <v>198407</v>
      </c>
      <c r="C2213">
        <f>B2213-A2213</f>
        <v>-1801593</v>
      </c>
      <c r="D2213" s="2" t="s">
        <v>9335</v>
      </c>
      <c r="E2213" s="4"/>
      <c r="F2213" s="4"/>
      <c r="G2213" s="4"/>
    </row>
    <row r="2214" spans="1:7">
      <c r="A2214" s="2">
        <v>6500000</v>
      </c>
      <c r="B2214" s="2">
        <v>4693919</v>
      </c>
      <c r="C2214">
        <f>B2214-A2214</f>
        <v>-1806081</v>
      </c>
      <c r="D2214" s="2" t="s">
        <v>16246</v>
      </c>
      <c r="E2214" s="3"/>
      <c r="F2214" s="3"/>
      <c r="G2214" s="3"/>
    </row>
    <row r="2215" spans="1:7">
      <c r="A2215" s="2">
        <v>2200000</v>
      </c>
      <c r="B2215" s="2">
        <v>379643</v>
      </c>
      <c r="C2215">
        <f>B2215-A2215</f>
        <v>-1820357</v>
      </c>
      <c r="D2215" s="2" t="s">
        <v>13276</v>
      </c>
      <c r="E2215" s="4"/>
      <c r="F2215" s="4"/>
      <c r="G2215" s="4"/>
    </row>
    <row r="2216" spans="1:7">
      <c r="A2216" s="5">
        <v>40000000</v>
      </c>
      <c r="B2216" s="5">
        <v>38176892</v>
      </c>
      <c r="C2216">
        <f>B2216-A2216</f>
        <v>-1823108</v>
      </c>
      <c r="D2216" s="5" t="s">
        <v>11383</v>
      </c>
      <c r="E2216" s="3"/>
      <c r="F2216" s="3"/>
      <c r="G2216" s="3"/>
    </row>
    <row r="2217" spans="1:7">
      <c r="A2217" s="2">
        <v>11000000</v>
      </c>
      <c r="B2217" s="2">
        <v>9170214</v>
      </c>
      <c r="C2217">
        <f>B2217-A2217</f>
        <v>-1829786</v>
      </c>
      <c r="D2217" s="2" t="s">
        <v>1973</v>
      </c>
      <c r="E2217" s="4"/>
      <c r="F2217" s="4"/>
      <c r="G2217" s="4"/>
    </row>
    <row r="2218" spans="1:7">
      <c r="A2218" s="5">
        <v>50000000</v>
      </c>
      <c r="B2218" s="5">
        <v>48154732</v>
      </c>
      <c r="C2218">
        <f>B2218-A2218</f>
        <v>-1845268</v>
      </c>
      <c r="D2218" s="5" t="s">
        <v>13407</v>
      </c>
      <c r="E2218" s="3"/>
      <c r="F2218" s="3"/>
      <c r="G2218" s="3"/>
    </row>
    <row r="2219" spans="1:7">
      <c r="A2219" s="2">
        <v>5500000</v>
      </c>
      <c r="B2219" s="2">
        <v>3629758</v>
      </c>
      <c r="C2219">
        <f>B2219-A2219</f>
        <v>-1870242</v>
      </c>
      <c r="D2219" s="2" t="s">
        <v>1605</v>
      </c>
      <c r="E2219" s="4"/>
      <c r="F2219" s="4"/>
      <c r="G2219" s="4"/>
    </row>
    <row r="2220" spans="1:7">
      <c r="A2220" s="5">
        <v>2000000</v>
      </c>
      <c r="B2220" s="5">
        <v>124494</v>
      </c>
      <c r="C2220">
        <f>B2220-A2220</f>
        <v>-1875506</v>
      </c>
      <c r="D2220" s="5" t="s">
        <v>8617</v>
      </c>
      <c r="E2220" s="3"/>
      <c r="F2220" s="3"/>
      <c r="G2220" s="3"/>
    </row>
    <row r="2221" spans="1:7">
      <c r="A2221" s="5">
        <v>10000000</v>
      </c>
      <c r="B2221" s="5">
        <v>8111360</v>
      </c>
      <c r="C2221">
        <f>B2221-A2221</f>
        <v>-1888640</v>
      </c>
      <c r="D2221" s="5" t="s">
        <v>3877</v>
      </c>
      <c r="E2221" s="4"/>
      <c r="F2221" s="4"/>
      <c r="G2221" s="4"/>
    </row>
    <row r="2222" spans="1:7">
      <c r="A2222" s="5">
        <v>16000000</v>
      </c>
      <c r="B2222" s="5">
        <v>14108518</v>
      </c>
      <c r="C2222">
        <f>B2222-A2222</f>
        <v>-1891482</v>
      </c>
      <c r="D2222" s="5" t="s">
        <v>13883</v>
      </c>
      <c r="E2222" s="3"/>
      <c r="F2222" s="3"/>
      <c r="G2222" s="3"/>
    </row>
    <row r="2223" spans="1:7">
      <c r="A2223" s="2">
        <v>40000000</v>
      </c>
      <c r="B2223" s="2">
        <v>38105077</v>
      </c>
      <c r="C2223">
        <f>B2223-A2223</f>
        <v>-1894923</v>
      </c>
      <c r="D2223" s="2" t="s">
        <v>10230</v>
      </c>
      <c r="E2223" s="4"/>
      <c r="F2223" s="4"/>
      <c r="G2223" s="4"/>
    </row>
    <row r="2224" spans="1:7">
      <c r="A2224" s="5">
        <v>2000000</v>
      </c>
      <c r="B2224" s="5">
        <v>99147</v>
      </c>
      <c r="C2224">
        <f>B2224-A2224</f>
        <v>-1900853</v>
      </c>
      <c r="D2224" s="5" t="s">
        <v>11739</v>
      </c>
      <c r="E2224" s="3"/>
      <c r="F2224" s="3"/>
      <c r="G2224" s="3"/>
    </row>
    <row r="2225" spans="1:7">
      <c r="A2225" s="5">
        <v>5000000</v>
      </c>
      <c r="B2225" s="5">
        <v>3093491</v>
      </c>
      <c r="C2225">
        <f>B2225-A2225</f>
        <v>-1906509</v>
      </c>
      <c r="D2225" s="5" t="s">
        <v>9219</v>
      </c>
      <c r="E2225" s="4"/>
      <c r="F2225" s="4"/>
      <c r="G2225" s="4"/>
    </row>
    <row r="2226" spans="1:7">
      <c r="A2226" s="2">
        <v>2000000</v>
      </c>
      <c r="B2226" s="2">
        <v>92401</v>
      </c>
      <c r="C2226">
        <f>B2226-A2226</f>
        <v>-1907599</v>
      </c>
      <c r="D2226" s="2" t="s">
        <v>11211</v>
      </c>
      <c r="E2226" s="3"/>
      <c r="F2226" s="3"/>
      <c r="G2226" s="3"/>
    </row>
    <row r="2227" spans="1:7">
      <c r="A2227" s="5">
        <v>40000000</v>
      </c>
      <c r="B2227" s="5">
        <v>38087756</v>
      </c>
      <c r="C2227">
        <f>B2227-A2227</f>
        <v>-1912244</v>
      </c>
      <c r="D2227" s="5" t="s">
        <v>15345</v>
      </c>
      <c r="E2227" s="4"/>
      <c r="F2227" s="4"/>
      <c r="G2227" s="4"/>
    </row>
    <row r="2228" spans="1:7">
      <c r="A2228" s="5">
        <v>20000000</v>
      </c>
      <c r="B2228" s="5">
        <v>18081626</v>
      </c>
      <c r="C2228">
        <f>B2228-A2228</f>
        <v>-1918374</v>
      </c>
      <c r="D2228" s="5" t="s">
        <v>10458</v>
      </c>
      <c r="E2228" s="3"/>
      <c r="F2228" s="3"/>
      <c r="G2228" s="3"/>
    </row>
    <row r="2229" spans="1:7">
      <c r="A2229" s="2">
        <v>10000000</v>
      </c>
      <c r="B2229" s="2">
        <v>8070311</v>
      </c>
      <c r="C2229">
        <f>B2229-A2229</f>
        <v>-1929689</v>
      </c>
      <c r="D2229" s="2" t="s">
        <v>15194</v>
      </c>
      <c r="E2229" s="4"/>
      <c r="F2229" s="4"/>
      <c r="G2229" s="4"/>
    </row>
    <row r="2230" spans="1:7">
      <c r="A2230" s="5">
        <v>15000000</v>
      </c>
      <c r="B2230" s="5">
        <v>13060843</v>
      </c>
      <c r="C2230">
        <f>B2230-A2230</f>
        <v>-1939157</v>
      </c>
      <c r="D2230" s="5" t="s">
        <v>2489</v>
      </c>
      <c r="E2230" s="3"/>
      <c r="F2230" s="3"/>
      <c r="G2230" s="3"/>
    </row>
    <row r="2231" spans="1:7">
      <c r="A2231" s="2">
        <v>2000000</v>
      </c>
      <c r="B2231" s="2">
        <v>52166</v>
      </c>
      <c r="C2231">
        <f>B2231-A2231</f>
        <v>-1947834</v>
      </c>
      <c r="D2231" s="2" t="s">
        <v>8647</v>
      </c>
      <c r="E2231" s="4"/>
      <c r="F2231" s="4"/>
      <c r="G2231" s="4"/>
    </row>
    <row r="2232" spans="1:7">
      <c r="A2232" s="2">
        <v>5000000</v>
      </c>
      <c r="B2232" s="2">
        <v>3049135</v>
      </c>
      <c r="C2232">
        <f>B2232-A2232</f>
        <v>-1950865</v>
      </c>
      <c r="D2232" s="2" t="s">
        <v>3929</v>
      </c>
      <c r="E2232" s="3"/>
      <c r="F2232" s="3"/>
      <c r="G2232" s="3"/>
    </row>
    <row r="2233" spans="1:7">
      <c r="A2233" s="2">
        <v>2500000</v>
      </c>
      <c r="B2233" s="2">
        <v>548712</v>
      </c>
      <c r="C2233">
        <f>B2233-A2233</f>
        <v>-1951288</v>
      </c>
      <c r="D2233" s="2" t="s">
        <v>7250</v>
      </c>
      <c r="E2233" s="4"/>
      <c r="F2233" s="4"/>
      <c r="G2233" s="4"/>
    </row>
    <row r="2234" spans="1:7">
      <c r="A2234" s="5">
        <v>15000000</v>
      </c>
      <c r="B2234" s="5">
        <v>13034417</v>
      </c>
      <c r="C2234">
        <f>B2234-A2234</f>
        <v>-1965583</v>
      </c>
      <c r="D2234" s="5" t="s">
        <v>7034</v>
      </c>
      <c r="E2234" s="3"/>
      <c r="F2234" s="3"/>
      <c r="G2234" s="3"/>
    </row>
    <row r="2235" spans="1:7">
      <c r="A2235" s="2">
        <v>3000000</v>
      </c>
      <c r="B2235" s="2">
        <v>1028658</v>
      </c>
      <c r="C2235">
        <f>B2235-A2235</f>
        <v>-1971342</v>
      </c>
      <c r="D2235" s="2" t="s">
        <v>6634</v>
      </c>
      <c r="E2235" s="4"/>
      <c r="F2235" s="4"/>
      <c r="G2235" s="4"/>
    </row>
    <row r="2236" spans="1:7">
      <c r="A2236" s="2">
        <v>15000000</v>
      </c>
      <c r="B2236" s="2">
        <v>13005485</v>
      </c>
      <c r="C2236">
        <f>B2236-A2236</f>
        <v>-1994515</v>
      </c>
      <c r="D2236" s="2" t="s">
        <v>2887</v>
      </c>
      <c r="E2236" s="3"/>
      <c r="F2236" s="3"/>
      <c r="G2236" s="3"/>
    </row>
    <row r="2237" spans="1:7">
      <c r="A2237" s="5">
        <v>2000000</v>
      </c>
      <c r="B2237" s="5">
        <v>4958</v>
      </c>
      <c r="C2237">
        <f>B2237-A2237</f>
        <v>-1995042</v>
      </c>
      <c r="D2237" s="5" t="s">
        <v>2062</v>
      </c>
      <c r="E2237" s="4"/>
      <c r="F2237" s="4"/>
      <c r="G2237" s="4"/>
    </row>
    <row r="2238" spans="1:7">
      <c r="A2238" s="5">
        <v>2000000</v>
      </c>
      <c r="B2238" s="5">
        <v>2436</v>
      </c>
      <c r="C2238">
        <f>B2238-A2238</f>
        <v>-1997564</v>
      </c>
      <c r="D2238" s="5" t="s">
        <v>14008</v>
      </c>
      <c r="E2238" s="3"/>
      <c r="F2238" s="3"/>
      <c r="G2238" s="3"/>
    </row>
    <row r="2239" spans="1:7">
      <c r="A2239" s="2">
        <v>16000000</v>
      </c>
      <c r="B2239" s="2">
        <v>13998282</v>
      </c>
      <c r="C2239">
        <f>B2239-A2239</f>
        <v>-2001718</v>
      </c>
      <c r="D2239" s="2" t="s">
        <v>16910</v>
      </c>
      <c r="E2239" s="4"/>
      <c r="F2239" s="4"/>
      <c r="G2239" s="4"/>
    </row>
    <row r="2240" spans="1:7">
      <c r="A2240" s="5">
        <v>13000000</v>
      </c>
      <c r="B2240" s="5">
        <v>10996440</v>
      </c>
      <c r="C2240">
        <f>B2240-A2240</f>
        <v>-2003560</v>
      </c>
      <c r="D2240" s="5" t="s">
        <v>11083</v>
      </c>
      <c r="E2240" s="3"/>
      <c r="F2240" s="3"/>
      <c r="G2240" s="3"/>
    </row>
    <row r="2241" spans="1:7">
      <c r="A2241" s="2">
        <v>28000000</v>
      </c>
      <c r="B2241" s="2">
        <v>25977365</v>
      </c>
      <c r="C2241">
        <f>B2241-A2241</f>
        <v>-2022635</v>
      </c>
      <c r="D2241" s="2" t="s">
        <v>9672</v>
      </c>
      <c r="E2241" s="4"/>
      <c r="F2241" s="4"/>
      <c r="G2241" s="4"/>
    </row>
    <row r="2242" spans="1:7">
      <c r="A2242" s="5">
        <v>15600000</v>
      </c>
      <c r="B2242" s="5">
        <v>13571817</v>
      </c>
      <c r="C2242">
        <f>B2242-A2242</f>
        <v>-2028183</v>
      </c>
      <c r="D2242" s="5" t="s">
        <v>16323</v>
      </c>
      <c r="E2242" s="3"/>
      <c r="F2242" s="3"/>
      <c r="G2242" s="3"/>
    </row>
    <row r="2243" spans="1:7">
      <c r="A2243" s="5">
        <v>27000000</v>
      </c>
      <c r="B2243" s="5">
        <v>24944213</v>
      </c>
      <c r="C2243">
        <f>B2243-A2243</f>
        <v>-2055787</v>
      </c>
      <c r="D2243" s="5" t="s">
        <v>6966</v>
      </c>
      <c r="E2243" s="4"/>
      <c r="F2243" s="4"/>
      <c r="G2243" s="4"/>
    </row>
    <row r="2244" spans="1:7">
      <c r="A2244" s="5">
        <v>16000000</v>
      </c>
      <c r="B2244" s="5">
        <v>13922211</v>
      </c>
      <c r="C2244">
        <f>B2244-A2244</f>
        <v>-2077789</v>
      </c>
      <c r="D2244" s="5" t="s">
        <v>16419</v>
      </c>
      <c r="E2244" s="3"/>
      <c r="F2244" s="3"/>
      <c r="G2244" s="3"/>
    </row>
    <row r="2245" spans="1:7">
      <c r="A2245" s="5">
        <v>2200000</v>
      </c>
      <c r="B2245" s="5">
        <v>104257</v>
      </c>
      <c r="C2245">
        <f>B2245-A2245</f>
        <v>-2095743</v>
      </c>
      <c r="D2245" s="5" t="s">
        <v>5942</v>
      </c>
      <c r="E2245" s="4"/>
      <c r="F2245" s="4"/>
      <c r="G2245" s="4"/>
    </row>
    <row r="2246" spans="1:7">
      <c r="A2246" s="5">
        <v>2500000</v>
      </c>
      <c r="B2246" s="5">
        <v>322157</v>
      </c>
      <c r="C2246">
        <f>B2246-A2246</f>
        <v>-2177843</v>
      </c>
      <c r="D2246" s="5" t="s">
        <v>7873</v>
      </c>
      <c r="E2246" s="3"/>
      <c r="F2246" s="3"/>
      <c r="G2246" s="3"/>
    </row>
    <row r="2247" spans="1:7">
      <c r="A2247" s="5">
        <v>20000000</v>
      </c>
      <c r="B2247" s="5">
        <v>17804273</v>
      </c>
      <c r="C2247">
        <f>B2247-A2247</f>
        <v>-2195727</v>
      </c>
      <c r="D2247" s="5" t="s">
        <v>6504</v>
      </c>
      <c r="E2247" s="4"/>
      <c r="F2247" s="4"/>
      <c r="G2247" s="4"/>
    </row>
    <row r="2248" spans="1:7">
      <c r="A2248" s="5">
        <v>20000000</v>
      </c>
      <c r="B2248" s="5">
        <v>17803796</v>
      </c>
      <c r="C2248">
        <f>B2248-A2248</f>
        <v>-2196204</v>
      </c>
      <c r="D2248" s="5" t="s">
        <v>13083</v>
      </c>
      <c r="E2248" s="3"/>
      <c r="F2248" s="3"/>
      <c r="G2248" s="3"/>
    </row>
    <row r="2249" spans="1:7">
      <c r="A2249" s="5">
        <v>15000000</v>
      </c>
      <c r="B2249" s="5">
        <v>12801190</v>
      </c>
      <c r="C2249">
        <f>B2249-A2249</f>
        <v>-2198810</v>
      </c>
      <c r="D2249" s="5" t="s">
        <v>16227</v>
      </c>
      <c r="E2249" s="4"/>
      <c r="F2249" s="4"/>
      <c r="G2249" s="4"/>
    </row>
    <row r="2250" spans="1:7">
      <c r="A2250" s="5">
        <v>55000000</v>
      </c>
      <c r="B2250" s="5">
        <v>52799004</v>
      </c>
      <c r="C2250">
        <f>B2250-A2250</f>
        <v>-2200996</v>
      </c>
      <c r="D2250" s="5" t="s">
        <v>12035</v>
      </c>
      <c r="E2250" s="3"/>
      <c r="F2250" s="3"/>
      <c r="G2250" s="3"/>
    </row>
    <row r="2251" spans="1:7">
      <c r="A2251" s="2">
        <v>22000000</v>
      </c>
      <c r="B2251" s="2">
        <v>19783777</v>
      </c>
      <c r="C2251">
        <f>B2251-A2251</f>
        <v>-2216223</v>
      </c>
      <c r="D2251" s="2" t="s">
        <v>9725</v>
      </c>
      <c r="E2251" s="4"/>
      <c r="F2251" s="4"/>
      <c r="G2251" s="4"/>
    </row>
    <row r="2252" spans="1:7">
      <c r="A2252" s="2">
        <v>10000000</v>
      </c>
      <c r="B2252" s="2">
        <v>7764027</v>
      </c>
      <c r="C2252">
        <f>B2252-A2252</f>
        <v>-2235973</v>
      </c>
      <c r="D2252" s="2" t="s">
        <v>8482</v>
      </c>
      <c r="E2252" s="3"/>
      <c r="F2252" s="3"/>
      <c r="G2252" s="3"/>
    </row>
    <row r="2253" spans="1:7">
      <c r="A2253" s="2">
        <v>23000000</v>
      </c>
      <c r="B2253" s="2">
        <v>20763013</v>
      </c>
      <c r="C2253">
        <f>B2253-A2253</f>
        <v>-2236987</v>
      </c>
      <c r="D2253" s="2" t="s">
        <v>16945</v>
      </c>
      <c r="E2253" s="4"/>
      <c r="F2253" s="4"/>
      <c r="G2253" s="4"/>
    </row>
    <row r="2254" spans="1:7">
      <c r="A2254" s="2">
        <v>40000000</v>
      </c>
      <c r="B2254" s="2">
        <v>37752931</v>
      </c>
      <c r="C2254">
        <f>B2254-A2254</f>
        <v>-2247069</v>
      </c>
      <c r="D2254" s="2" t="s">
        <v>14523</v>
      </c>
      <c r="E2254" s="3"/>
      <c r="F2254" s="3"/>
      <c r="G2254" s="3"/>
    </row>
    <row r="2255" spans="1:7">
      <c r="A2255" s="2">
        <v>2450000</v>
      </c>
      <c r="B2255" s="2">
        <v>178739</v>
      </c>
      <c r="C2255">
        <f>B2255-A2255</f>
        <v>-2271261</v>
      </c>
      <c r="D2255" s="2" t="s">
        <v>16711</v>
      </c>
      <c r="E2255" s="4"/>
      <c r="F2255" s="4"/>
      <c r="G2255" s="4"/>
    </row>
    <row r="2256" spans="1:7">
      <c r="A2256" s="5">
        <v>7000000</v>
      </c>
      <c r="B2256" s="5">
        <v>4720371</v>
      </c>
      <c r="C2256">
        <f>B2256-A2256</f>
        <v>-2279629</v>
      </c>
      <c r="D2256" s="5" t="s">
        <v>9939</v>
      </c>
      <c r="E2256" s="3"/>
      <c r="F2256" s="3"/>
      <c r="G2256" s="3"/>
    </row>
    <row r="2257" spans="1:7">
      <c r="A2257" s="5">
        <v>5000000</v>
      </c>
      <c r="B2257" s="5">
        <v>2711210</v>
      </c>
      <c r="C2257">
        <f>B2257-A2257</f>
        <v>-2288790</v>
      </c>
      <c r="D2257" s="5" t="s">
        <v>10634</v>
      </c>
      <c r="E2257" s="4"/>
      <c r="F2257" s="4"/>
      <c r="G2257" s="4"/>
    </row>
    <row r="2258" spans="1:7">
      <c r="A2258" s="2">
        <v>2300000</v>
      </c>
      <c r="B2258" s="2">
        <v>7927</v>
      </c>
      <c r="C2258">
        <f>B2258-A2258</f>
        <v>-2292073</v>
      </c>
      <c r="D2258" s="2" t="s">
        <v>2522</v>
      </c>
      <c r="E2258" s="3"/>
      <c r="F2258" s="3"/>
      <c r="G2258" s="3"/>
    </row>
    <row r="2259" spans="1:7">
      <c r="A2259" s="2">
        <v>3000000</v>
      </c>
      <c r="B2259" s="2">
        <v>703002</v>
      </c>
      <c r="C2259">
        <f>B2259-A2259</f>
        <v>-2296998</v>
      </c>
      <c r="D2259" s="2" t="s">
        <v>12299</v>
      </c>
      <c r="E2259" s="4"/>
      <c r="F2259" s="4"/>
      <c r="G2259" s="4"/>
    </row>
    <row r="2260" spans="1:7">
      <c r="A2260" s="5">
        <v>15000000</v>
      </c>
      <c r="B2260" s="5">
        <v>12701880</v>
      </c>
      <c r="C2260">
        <f>B2260-A2260</f>
        <v>-2298120</v>
      </c>
      <c r="D2260" s="5" t="s">
        <v>13894</v>
      </c>
      <c r="E2260" s="3"/>
      <c r="F2260" s="3"/>
      <c r="G2260" s="3"/>
    </row>
    <row r="2261" spans="1:7">
      <c r="A2261" s="2">
        <v>10000000</v>
      </c>
      <c r="B2261" s="2">
        <v>7691700</v>
      </c>
      <c r="C2261">
        <f>B2261-A2261</f>
        <v>-2308300</v>
      </c>
      <c r="D2261" s="2" t="s">
        <v>3401</v>
      </c>
      <c r="E2261" s="4"/>
      <c r="F2261" s="4"/>
      <c r="G2261" s="4"/>
    </row>
    <row r="2262" spans="1:7">
      <c r="A2262" s="5">
        <v>2500000</v>
      </c>
      <c r="B2262" s="5">
        <v>173783</v>
      </c>
      <c r="C2262">
        <f>B2262-A2262</f>
        <v>-2326217</v>
      </c>
      <c r="D2262" s="5" t="s">
        <v>3080</v>
      </c>
      <c r="E2262" s="3"/>
      <c r="F2262" s="3"/>
      <c r="G2262" s="3"/>
    </row>
    <row r="2263" spans="1:7">
      <c r="A2263" s="2">
        <v>7500000</v>
      </c>
      <c r="B2263" s="2">
        <v>5100000</v>
      </c>
      <c r="C2263">
        <f>B2263-A2263</f>
        <v>-2400000</v>
      </c>
      <c r="D2263" s="2" t="s">
        <v>12711</v>
      </c>
      <c r="E2263" s="4"/>
      <c r="F2263" s="4"/>
      <c r="G2263" s="4"/>
    </row>
    <row r="2264" spans="1:7">
      <c r="A2264" s="5">
        <v>2500000</v>
      </c>
      <c r="B2264" s="5">
        <v>99851</v>
      </c>
      <c r="C2264">
        <f>B2264-A2264</f>
        <v>-2400149</v>
      </c>
      <c r="D2264" s="5" t="s">
        <v>5974</v>
      </c>
      <c r="E2264" s="3"/>
      <c r="F2264" s="3"/>
      <c r="G2264" s="3"/>
    </row>
    <row r="2265" spans="1:7">
      <c r="A2265" s="2">
        <v>2500000</v>
      </c>
      <c r="B2265" s="2">
        <v>92191</v>
      </c>
      <c r="C2265">
        <f>B2265-A2265</f>
        <v>-2407809</v>
      </c>
      <c r="D2265" s="2" t="s">
        <v>9965</v>
      </c>
      <c r="E2265" s="4"/>
      <c r="F2265" s="4"/>
      <c r="G2265" s="4"/>
    </row>
    <row r="2266" spans="1:7">
      <c r="A2266" s="5">
        <v>6000000</v>
      </c>
      <c r="B2266" s="5">
        <v>3588432</v>
      </c>
      <c r="C2266">
        <f>B2266-A2266</f>
        <v>-2411568</v>
      </c>
      <c r="D2266" s="5" t="s">
        <v>8549</v>
      </c>
      <c r="E2266" s="3"/>
      <c r="F2266" s="3"/>
      <c r="G2266" s="3"/>
    </row>
    <row r="2267" spans="1:7">
      <c r="A2267" s="5">
        <v>2500000</v>
      </c>
      <c r="B2267" s="5">
        <v>75727</v>
      </c>
      <c r="C2267">
        <f>B2267-A2267</f>
        <v>-2424273</v>
      </c>
      <c r="D2267" s="5" t="s">
        <v>13271</v>
      </c>
      <c r="E2267" s="4"/>
      <c r="F2267" s="4"/>
      <c r="G2267" s="4"/>
    </row>
    <row r="2268" spans="1:7">
      <c r="A2268" s="5">
        <v>10000000</v>
      </c>
      <c r="B2268" s="5">
        <v>7574066</v>
      </c>
      <c r="C2268">
        <f>B2268-A2268</f>
        <v>-2425934</v>
      </c>
      <c r="D2268" s="5" t="s">
        <v>11124</v>
      </c>
      <c r="E2268" s="3"/>
      <c r="F2268" s="3"/>
      <c r="G2268" s="3"/>
    </row>
    <row r="2269" spans="1:7">
      <c r="A2269" s="2">
        <v>2500000</v>
      </c>
      <c r="B2269" s="2">
        <v>71904</v>
      </c>
      <c r="C2269">
        <f>B2269-A2269</f>
        <v>-2428096</v>
      </c>
      <c r="D2269" s="2" t="s">
        <v>13990</v>
      </c>
      <c r="E2269" s="4"/>
      <c r="F2269" s="4"/>
      <c r="G2269" s="4"/>
    </row>
    <row r="2270" spans="1:7">
      <c r="A2270" s="2">
        <v>10000000</v>
      </c>
      <c r="B2270" s="2">
        <v>7563670</v>
      </c>
      <c r="C2270">
        <f>B2270-A2270</f>
        <v>-2436330</v>
      </c>
      <c r="D2270" s="2" t="s">
        <v>15429</v>
      </c>
      <c r="E2270" s="3"/>
      <c r="F2270" s="3"/>
      <c r="G2270" s="3"/>
    </row>
    <row r="2271" spans="1:7">
      <c r="A2271" s="5">
        <v>18000000</v>
      </c>
      <c r="B2271" s="5">
        <v>15561627</v>
      </c>
      <c r="C2271">
        <f>B2271-A2271</f>
        <v>-2438373</v>
      </c>
      <c r="D2271" s="5" t="s">
        <v>3369</v>
      </c>
      <c r="E2271" s="4"/>
      <c r="F2271" s="4"/>
      <c r="G2271" s="4"/>
    </row>
    <row r="2272" spans="1:7">
      <c r="A2272" s="2">
        <v>40000000</v>
      </c>
      <c r="B2272" s="2">
        <v>37553932</v>
      </c>
      <c r="C2272">
        <f>B2272-A2272</f>
        <v>-2446068</v>
      </c>
      <c r="D2272" s="2" t="s">
        <v>8217</v>
      </c>
      <c r="E2272" s="3"/>
      <c r="F2272" s="3"/>
      <c r="G2272" s="3"/>
    </row>
    <row r="2273" spans="1:7">
      <c r="A2273" s="2">
        <v>50000000</v>
      </c>
      <c r="B2273" s="2">
        <v>47553512</v>
      </c>
      <c r="C2273">
        <f>B2273-A2273</f>
        <v>-2446488</v>
      </c>
      <c r="D2273" s="2" t="s">
        <v>13411</v>
      </c>
      <c r="E2273" s="4"/>
      <c r="F2273" s="4"/>
      <c r="G2273" s="4"/>
    </row>
    <row r="2274" spans="1:7">
      <c r="A2274" s="5">
        <v>15000000</v>
      </c>
      <c r="B2274" s="5">
        <v>12549485</v>
      </c>
      <c r="C2274">
        <f>B2274-A2274</f>
        <v>-2450515</v>
      </c>
      <c r="D2274" s="5" t="s">
        <v>11632</v>
      </c>
      <c r="E2274" s="3"/>
      <c r="F2274" s="3"/>
      <c r="G2274" s="3"/>
    </row>
    <row r="2275" spans="1:7">
      <c r="A2275" s="2">
        <v>8500000</v>
      </c>
      <c r="B2275" s="2">
        <v>6047856</v>
      </c>
      <c r="C2275">
        <f>B2275-A2275</f>
        <v>-2452144</v>
      </c>
      <c r="D2275" s="2" t="s">
        <v>8513</v>
      </c>
      <c r="E2275" s="4"/>
      <c r="F2275" s="4"/>
      <c r="G2275" s="4"/>
    </row>
    <row r="2276" spans="1:7">
      <c r="A2276" s="2">
        <v>20000000</v>
      </c>
      <c r="B2276" s="2">
        <v>17529157</v>
      </c>
      <c r="C2276">
        <f>B2276-A2276</f>
        <v>-2470843</v>
      </c>
      <c r="D2276" s="2" t="s">
        <v>15747</v>
      </c>
      <c r="E2276" s="3"/>
      <c r="F2276" s="3"/>
      <c r="G2276" s="3"/>
    </row>
    <row r="2277" spans="1:7">
      <c r="A2277" s="2">
        <v>35000000</v>
      </c>
      <c r="B2277" s="2">
        <v>32519322</v>
      </c>
      <c r="C2277">
        <f>B2277-A2277</f>
        <v>-2480678</v>
      </c>
      <c r="D2277" s="2" t="s">
        <v>297</v>
      </c>
      <c r="E2277" s="4"/>
      <c r="F2277" s="4"/>
      <c r="G2277" s="4"/>
    </row>
    <row r="2278" spans="1:7">
      <c r="A2278" s="2">
        <v>20000000</v>
      </c>
      <c r="B2278" s="2">
        <v>17518220</v>
      </c>
      <c r="C2278">
        <f>B2278-A2278</f>
        <v>-2481780</v>
      </c>
      <c r="D2278" s="2" t="s">
        <v>9076</v>
      </c>
      <c r="E2278" s="3"/>
      <c r="F2278" s="3"/>
      <c r="G2278" s="3"/>
    </row>
    <row r="2279" spans="1:7">
      <c r="A2279" s="2">
        <v>9500000</v>
      </c>
      <c r="B2279" s="2">
        <v>7002255</v>
      </c>
      <c r="C2279">
        <f>B2279-A2279</f>
        <v>-2497745</v>
      </c>
      <c r="D2279" s="2" t="s">
        <v>2055</v>
      </c>
      <c r="E2279" s="4"/>
      <c r="F2279" s="4"/>
      <c r="G2279" s="4"/>
    </row>
    <row r="2280" spans="1:7">
      <c r="A2280" s="2">
        <v>6500000</v>
      </c>
      <c r="B2280" s="2">
        <v>4000304</v>
      </c>
      <c r="C2280">
        <f>B2280-A2280</f>
        <v>-2499696</v>
      </c>
      <c r="D2280" s="2" t="s">
        <v>4578</v>
      </c>
      <c r="E2280" s="3"/>
      <c r="F2280" s="3"/>
      <c r="G2280" s="3"/>
    </row>
    <row r="2281" spans="1:7">
      <c r="A2281" s="5">
        <v>25000000</v>
      </c>
      <c r="B2281" s="5">
        <v>22466994</v>
      </c>
      <c r="C2281">
        <f>B2281-A2281</f>
        <v>-2533006</v>
      </c>
      <c r="D2281" s="5" t="s">
        <v>10976</v>
      </c>
      <c r="E2281" s="4"/>
      <c r="F2281" s="4"/>
      <c r="G2281" s="4"/>
    </row>
    <row r="2282" spans="1:7">
      <c r="A2282" s="5">
        <v>5600000</v>
      </c>
      <c r="B2282" s="5">
        <v>3064356</v>
      </c>
      <c r="C2282">
        <f>B2282-A2282</f>
        <v>-2535644</v>
      </c>
      <c r="D2282" s="5" t="s">
        <v>7180</v>
      </c>
      <c r="E2282" s="3"/>
      <c r="F2282" s="3"/>
      <c r="G2282" s="3"/>
    </row>
    <row r="2283" spans="1:7">
      <c r="A2283" s="5">
        <v>5000000</v>
      </c>
      <c r="B2283" s="5">
        <v>2445646</v>
      </c>
      <c r="C2283">
        <f>B2283-A2283</f>
        <v>-2554354</v>
      </c>
      <c r="D2283" s="5" t="s">
        <v>6573</v>
      </c>
      <c r="E2283" s="4"/>
      <c r="F2283" s="4"/>
      <c r="G2283" s="4"/>
    </row>
    <row r="2284" spans="1:7">
      <c r="A2284" s="2">
        <v>2600000</v>
      </c>
      <c r="B2284" s="2">
        <v>38108</v>
      </c>
      <c r="C2284">
        <f>B2284-A2284</f>
        <v>-2561892</v>
      </c>
      <c r="D2284" s="2" t="s">
        <v>5239</v>
      </c>
      <c r="E2284" s="3"/>
      <c r="F2284" s="3"/>
      <c r="G2284" s="3"/>
    </row>
    <row r="2285" spans="1:7">
      <c r="A2285" s="2">
        <v>14000000</v>
      </c>
      <c r="B2285" s="2">
        <v>11433134</v>
      </c>
      <c r="C2285">
        <f>B2285-A2285</f>
        <v>-2566866</v>
      </c>
      <c r="D2285" s="2" t="s">
        <v>428</v>
      </c>
      <c r="E2285" s="4"/>
      <c r="F2285" s="4"/>
      <c r="G2285" s="4"/>
    </row>
    <row r="2286" spans="1:7">
      <c r="A2286" s="2">
        <v>6000000</v>
      </c>
      <c r="B2286" s="2">
        <v>3432342</v>
      </c>
      <c r="C2286">
        <f>B2286-A2286</f>
        <v>-2567658</v>
      </c>
      <c r="D2286" s="2" t="s">
        <v>2475</v>
      </c>
      <c r="E2286" s="3"/>
      <c r="F2286" s="3"/>
      <c r="G2286" s="3"/>
    </row>
    <row r="2287" spans="1:7">
      <c r="A2287" s="5">
        <v>3000000</v>
      </c>
      <c r="B2287" s="5">
        <v>418268</v>
      </c>
      <c r="C2287">
        <f>B2287-A2287</f>
        <v>-2581732</v>
      </c>
      <c r="D2287" s="5" t="s">
        <v>15245</v>
      </c>
      <c r="E2287" s="4"/>
      <c r="F2287" s="4"/>
      <c r="G2287" s="4"/>
    </row>
    <row r="2288" spans="1:7">
      <c r="A2288" s="5">
        <v>2700000</v>
      </c>
      <c r="B2288" s="5">
        <v>95016</v>
      </c>
      <c r="C2288">
        <f>B2288-A2288</f>
        <v>-2604984</v>
      </c>
      <c r="D2288" s="5" t="s">
        <v>3967</v>
      </c>
      <c r="E2288" s="3"/>
      <c r="F2288" s="3"/>
      <c r="G2288" s="3"/>
    </row>
    <row r="2289" spans="1:7">
      <c r="A2289" s="2">
        <v>3500000</v>
      </c>
      <c r="B2289" s="2">
        <v>886410</v>
      </c>
      <c r="C2289">
        <f>B2289-A2289</f>
        <v>-2613590</v>
      </c>
      <c r="D2289" s="2" t="s">
        <v>7856</v>
      </c>
      <c r="E2289" s="4"/>
      <c r="F2289" s="4"/>
      <c r="G2289" s="4"/>
    </row>
    <row r="2290" spans="1:7">
      <c r="A2290" s="5">
        <v>40000000</v>
      </c>
      <c r="B2290" s="5">
        <v>37371385</v>
      </c>
      <c r="C2290">
        <f>B2290-A2290</f>
        <v>-2628615</v>
      </c>
      <c r="D2290" s="5" t="s">
        <v>6223</v>
      </c>
      <c r="E2290" s="3"/>
      <c r="F2290" s="3"/>
      <c r="G2290" s="3"/>
    </row>
    <row r="2291" spans="1:7">
      <c r="A2291" s="5">
        <v>22000000</v>
      </c>
      <c r="B2291" s="5">
        <v>19351569</v>
      </c>
      <c r="C2291">
        <f>B2291-A2291</f>
        <v>-2648431</v>
      </c>
      <c r="D2291" s="5" t="s">
        <v>13058</v>
      </c>
      <c r="E2291" s="4"/>
      <c r="F2291" s="4"/>
      <c r="G2291" s="4"/>
    </row>
    <row r="2292" spans="1:7">
      <c r="A2292" s="5">
        <v>4000000</v>
      </c>
      <c r="B2292" s="5">
        <v>1325073</v>
      </c>
      <c r="C2292">
        <f>B2292-A2292</f>
        <v>-2674927</v>
      </c>
      <c r="D2292" s="5" t="s">
        <v>9310</v>
      </c>
      <c r="E2292" s="3"/>
      <c r="F2292" s="3"/>
      <c r="G2292" s="3"/>
    </row>
    <row r="2293" spans="1:7">
      <c r="A2293" s="2">
        <v>3000000</v>
      </c>
      <c r="B2293" s="2">
        <v>302204</v>
      </c>
      <c r="C2293">
        <f>B2293-A2293</f>
        <v>-2697796</v>
      </c>
      <c r="D2293" s="2" t="s">
        <v>9316</v>
      </c>
      <c r="E2293" s="4"/>
      <c r="F2293" s="4"/>
      <c r="G2293" s="4"/>
    </row>
    <row r="2294" spans="1:7">
      <c r="A2294" s="5">
        <v>4200000</v>
      </c>
      <c r="B2294" s="5">
        <v>1487477</v>
      </c>
      <c r="C2294">
        <f>B2294-A2294</f>
        <v>-2712523</v>
      </c>
      <c r="D2294" s="5" t="s">
        <v>9970</v>
      </c>
      <c r="E2294" s="3"/>
      <c r="F2294" s="3"/>
      <c r="G2294" s="3"/>
    </row>
    <row r="2295" spans="1:7">
      <c r="A2295" s="5">
        <v>22000000</v>
      </c>
      <c r="B2295" s="5">
        <v>19283782</v>
      </c>
      <c r="C2295">
        <f>B2295-A2295</f>
        <v>-2716218</v>
      </c>
      <c r="D2295" s="5" t="s">
        <v>9057</v>
      </c>
      <c r="E2295" s="4"/>
      <c r="F2295" s="4"/>
      <c r="G2295" s="4"/>
    </row>
    <row r="2296" spans="1:7">
      <c r="A2296" s="5">
        <v>18000000</v>
      </c>
      <c r="B2296" s="5">
        <v>15281286</v>
      </c>
      <c r="C2296">
        <f>B2296-A2296</f>
        <v>-2718714</v>
      </c>
      <c r="D2296" s="5" t="s">
        <v>9759</v>
      </c>
      <c r="E2296" s="3"/>
      <c r="F2296" s="3"/>
      <c r="G2296" s="3"/>
    </row>
    <row r="2297" spans="1:7">
      <c r="A2297" s="2">
        <v>6000000</v>
      </c>
      <c r="B2297" s="2">
        <v>3273588</v>
      </c>
      <c r="C2297">
        <f>B2297-A2297</f>
        <v>-2726412</v>
      </c>
      <c r="D2297" s="2" t="s">
        <v>8554</v>
      </c>
      <c r="E2297" s="4"/>
      <c r="F2297" s="4"/>
      <c r="G2297" s="4"/>
    </row>
    <row r="2298" spans="1:7">
      <c r="A2298" s="2">
        <v>26000000</v>
      </c>
      <c r="B2298" s="2">
        <v>23222861</v>
      </c>
      <c r="C2298">
        <f>B2298-A2298</f>
        <v>-2777139</v>
      </c>
      <c r="D2298" s="2" t="s">
        <v>16310</v>
      </c>
      <c r="E2298" s="3"/>
      <c r="F2298" s="3"/>
      <c r="G2298" s="3"/>
    </row>
    <row r="2299" spans="1:7">
      <c r="A2299" s="2">
        <v>5000000</v>
      </c>
      <c r="B2299" s="2">
        <v>2221809</v>
      </c>
      <c r="C2299">
        <f>B2299-A2299</f>
        <v>-2778191</v>
      </c>
      <c r="D2299" s="2" t="s">
        <v>6578</v>
      </c>
      <c r="E2299" s="4"/>
      <c r="F2299" s="4"/>
      <c r="G2299" s="4"/>
    </row>
    <row r="2300" spans="1:7">
      <c r="A2300" s="5">
        <v>15000000</v>
      </c>
      <c r="B2300" s="5">
        <v>12212417</v>
      </c>
      <c r="C2300">
        <f>B2300-A2300</f>
        <v>-2787583</v>
      </c>
      <c r="D2300" s="5" t="s">
        <v>8418</v>
      </c>
      <c r="E2300" s="3"/>
      <c r="F2300" s="3"/>
      <c r="G2300" s="3"/>
    </row>
    <row r="2301" spans="1:7">
      <c r="A2301" s="5">
        <v>14000000</v>
      </c>
      <c r="B2301" s="5">
        <v>11204499</v>
      </c>
      <c r="C2301">
        <f>B2301-A2301</f>
        <v>-2795501</v>
      </c>
      <c r="D2301" s="5" t="s">
        <v>6415</v>
      </c>
      <c r="E2301" s="4"/>
      <c r="F2301" s="4"/>
      <c r="G2301" s="4"/>
    </row>
    <row r="2302" spans="1:7">
      <c r="A2302" s="2">
        <v>3000000</v>
      </c>
      <c r="B2302" s="2">
        <v>200803</v>
      </c>
      <c r="C2302">
        <f>B2302-A2302</f>
        <v>-2799197</v>
      </c>
      <c r="D2302" s="2" t="s">
        <v>15250</v>
      </c>
      <c r="E2302" s="3"/>
      <c r="F2302" s="3"/>
      <c r="G2302" s="3"/>
    </row>
    <row r="2303" spans="1:7">
      <c r="A2303" s="5">
        <v>25000000</v>
      </c>
      <c r="B2303" s="5">
        <v>22200000</v>
      </c>
      <c r="C2303">
        <f>B2303-A2303</f>
        <v>-2800000</v>
      </c>
      <c r="D2303" s="5" t="s">
        <v>7552</v>
      </c>
      <c r="E2303" s="4"/>
      <c r="F2303" s="4"/>
      <c r="G2303" s="4"/>
    </row>
    <row r="2304" spans="1:7">
      <c r="A2304" s="5">
        <v>38000000</v>
      </c>
      <c r="B2304" s="5">
        <v>35183792</v>
      </c>
      <c r="C2304">
        <f>B2304-A2304</f>
        <v>-2816208</v>
      </c>
      <c r="D2304" s="5" t="s">
        <v>4871</v>
      </c>
      <c r="E2304" s="3"/>
      <c r="F2304" s="3"/>
      <c r="G2304" s="3"/>
    </row>
    <row r="2305" spans="1:7">
      <c r="A2305" s="2">
        <v>18000000</v>
      </c>
      <c r="B2305" s="2">
        <v>15155772</v>
      </c>
      <c r="C2305">
        <f>B2305-A2305</f>
        <v>-2844228</v>
      </c>
      <c r="D2305" s="2" t="s">
        <v>13878</v>
      </c>
      <c r="E2305" s="4"/>
      <c r="F2305" s="4"/>
      <c r="G2305" s="4"/>
    </row>
    <row r="2306" spans="1:7">
      <c r="A2306" s="5">
        <v>7300000</v>
      </c>
      <c r="B2306" s="5">
        <v>4443403</v>
      </c>
      <c r="C2306">
        <f>B2306-A2306</f>
        <v>-2856597</v>
      </c>
      <c r="D2306" s="5" t="s">
        <v>1299</v>
      </c>
      <c r="E2306" s="3"/>
      <c r="F2306" s="3"/>
      <c r="G2306" s="3"/>
    </row>
    <row r="2307" spans="1:7">
      <c r="A2307" s="2">
        <v>3400000</v>
      </c>
      <c r="B2307" s="2">
        <v>535249</v>
      </c>
      <c r="C2307">
        <f>B2307-A2307</f>
        <v>-2864751</v>
      </c>
      <c r="D2307" s="2" t="s">
        <v>16278</v>
      </c>
      <c r="E2307" s="4"/>
      <c r="F2307" s="4"/>
      <c r="G2307" s="4"/>
    </row>
    <row r="2308" spans="1:7">
      <c r="A2308" s="5">
        <v>50000000</v>
      </c>
      <c r="B2308" s="5">
        <v>47105085</v>
      </c>
      <c r="C2308">
        <f>B2308-A2308</f>
        <v>-2894915</v>
      </c>
      <c r="D2308" s="5" t="s">
        <v>3664</v>
      </c>
      <c r="E2308" s="3"/>
      <c r="F2308" s="3"/>
      <c r="G2308" s="3"/>
    </row>
    <row r="2309" spans="1:7">
      <c r="A2309" s="5">
        <v>20000000</v>
      </c>
      <c r="B2309" s="5">
        <v>17104669</v>
      </c>
      <c r="C2309">
        <f>B2309-A2309</f>
        <v>-2895331</v>
      </c>
      <c r="D2309" s="5" t="s">
        <v>1884</v>
      </c>
      <c r="E2309" s="4"/>
      <c r="F2309" s="4"/>
      <c r="G2309" s="4"/>
    </row>
    <row r="2310" spans="1:7">
      <c r="A2310" s="2">
        <v>40000000</v>
      </c>
      <c r="B2310" s="2">
        <v>37101011</v>
      </c>
      <c r="C2310">
        <f>B2310-A2310</f>
        <v>-2898989</v>
      </c>
      <c r="D2310" s="2" t="s">
        <v>13452</v>
      </c>
      <c r="E2310" s="3"/>
      <c r="F2310" s="3"/>
      <c r="G2310" s="3"/>
    </row>
    <row r="2311" spans="1:7">
      <c r="A2311" s="2">
        <v>3000000</v>
      </c>
      <c r="B2311" s="2">
        <v>39852</v>
      </c>
      <c r="C2311">
        <f>B2311-A2311</f>
        <v>-2960148</v>
      </c>
      <c r="D2311" s="2" t="s">
        <v>8603</v>
      </c>
      <c r="E2311" s="4"/>
      <c r="F2311" s="4"/>
      <c r="G2311" s="4"/>
    </row>
    <row r="2312" spans="1:7">
      <c r="A2312" s="5">
        <v>100000000</v>
      </c>
      <c r="B2312" s="5">
        <v>97030725</v>
      </c>
      <c r="C2312">
        <f>B2312-A2312</f>
        <v>-2969275</v>
      </c>
      <c r="D2312" s="5" t="s">
        <v>6075</v>
      </c>
      <c r="E2312" s="3"/>
      <c r="F2312" s="3"/>
      <c r="G2312" s="3"/>
    </row>
    <row r="2313" spans="1:7">
      <c r="A2313" s="2">
        <v>6000000</v>
      </c>
      <c r="B2313" s="2">
        <v>3029081</v>
      </c>
      <c r="C2313">
        <f>B2313-A2313</f>
        <v>-2970919</v>
      </c>
      <c r="D2313" s="2" t="s">
        <v>2004</v>
      </c>
      <c r="E2313" s="4"/>
      <c r="F2313" s="4"/>
      <c r="G2313" s="4"/>
    </row>
    <row r="2314" spans="1:7">
      <c r="A2314" s="2">
        <v>3000000</v>
      </c>
      <c r="B2314" s="2">
        <v>26345</v>
      </c>
      <c r="C2314">
        <f>B2314-A2314</f>
        <v>-2973655</v>
      </c>
      <c r="D2314" s="2" t="s">
        <v>12284</v>
      </c>
      <c r="E2314" s="3"/>
      <c r="F2314" s="3"/>
      <c r="G2314" s="3"/>
    </row>
    <row r="2315" spans="1:7">
      <c r="A2315" s="2">
        <v>3000000</v>
      </c>
      <c r="B2315" s="2">
        <v>22000</v>
      </c>
      <c r="C2315">
        <f>B2315-A2315</f>
        <v>-2978000</v>
      </c>
      <c r="D2315" s="2" t="s">
        <v>13657</v>
      </c>
      <c r="E2315" s="4"/>
      <c r="F2315" s="4"/>
      <c r="G2315" s="4"/>
    </row>
    <row r="2316" spans="1:7">
      <c r="A2316" s="2">
        <v>8000000</v>
      </c>
      <c r="B2316" s="2">
        <v>5018450</v>
      </c>
      <c r="C2316">
        <f>B2316-A2316</f>
        <v>-2981550</v>
      </c>
      <c r="D2316" s="2" t="s">
        <v>15202</v>
      </c>
      <c r="E2316" s="3"/>
      <c r="F2316" s="3"/>
      <c r="G2316" s="3"/>
    </row>
    <row r="2317" spans="1:7">
      <c r="A2317" s="2">
        <v>4700000</v>
      </c>
      <c r="B2317" s="2">
        <v>1705139</v>
      </c>
      <c r="C2317">
        <f>B2317-A2317</f>
        <v>-2994861</v>
      </c>
      <c r="D2317" s="2" t="s">
        <v>8576</v>
      </c>
      <c r="E2317" s="4"/>
      <c r="F2317" s="4"/>
      <c r="G2317" s="4"/>
    </row>
    <row r="2318" spans="1:7">
      <c r="A2318" s="5">
        <v>10000000</v>
      </c>
      <c r="B2318" s="5">
        <v>6982680</v>
      </c>
      <c r="C2318">
        <f>B2318-A2318</f>
        <v>-3017320</v>
      </c>
      <c r="D2318" s="5" t="s">
        <v>13930</v>
      </c>
      <c r="E2318" s="3"/>
      <c r="F2318" s="3"/>
      <c r="G2318" s="3"/>
    </row>
    <row r="2319" spans="1:7">
      <c r="A2319" s="5">
        <v>50000000</v>
      </c>
      <c r="B2319" s="5">
        <v>46982632</v>
      </c>
      <c r="C2319">
        <f>B2319-A2319</f>
        <v>-3017368</v>
      </c>
      <c r="D2319" s="5" t="s">
        <v>8873</v>
      </c>
      <c r="E2319" s="4"/>
      <c r="F2319" s="4"/>
      <c r="G2319" s="4"/>
    </row>
    <row r="2320" spans="1:7">
      <c r="A2320" s="2">
        <v>5000000</v>
      </c>
      <c r="B2320" s="2">
        <v>1980338</v>
      </c>
      <c r="C2320">
        <f>B2320-A2320</f>
        <v>-3019662</v>
      </c>
      <c r="D2320" s="2" t="s">
        <v>6568</v>
      </c>
      <c r="E2320" s="3"/>
      <c r="F2320" s="3"/>
      <c r="G2320" s="3"/>
    </row>
    <row r="2321" spans="1:7">
      <c r="A2321" s="5">
        <v>13000000</v>
      </c>
      <c r="B2321" s="5">
        <v>9975684</v>
      </c>
      <c r="C2321">
        <f>B2321-A2321</f>
        <v>-3024316</v>
      </c>
      <c r="D2321" s="5" t="s">
        <v>10545</v>
      </c>
      <c r="E2321" s="4"/>
      <c r="F2321" s="4"/>
      <c r="G2321" s="4"/>
    </row>
    <row r="2322" spans="1:7">
      <c r="A2322" s="5">
        <v>38000000</v>
      </c>
      <c r="B2322" s="5">
        <v>34912982</v>
      </c>
      <c r="C2322">
        <f>B2322-A2322</f>
        <v>-3087018</v>
      </c>
      <c r="D2322" s="5" t="s">
        <v>15355</v>
      </c>
      <c r="E2322" s="3"/>
      <c r="F2322" s="3"/>
      <c r="G2322" s="3"/>
    </row>
    <row r="2323" spans="1:7">
      <c r="A2323" s="2">
        <v>19000000</v>
      </c>
      <c r="B2323" s="2">
        <v>15911333</v>
      </c>
      <c r="C2323">
        <f>B2323-A2323</f>
        <v>-3088667</v>
      </c>
      <c r="D2323" s="2" t="s">
        <v>16787</v>
      </c>
      <c r="E2323" s="4"/>
      <c r="F2323" s="4"/>
      <c r="G2323" s="4"/>
    </row>
    <row r="2324" spans="1:7">
      <c r="A2324" s="5">
        <v>4000000</v>
      </c>
      <c r="B2324" s="5">
        <v>864959</v>
      </c>
      <c r="C2324">
        <f>B2324-A2324</f>
        <v>-3135041</v>
      </c>
      <c r="D2324" s="5" t="s">
        <v>7201</v>
      </c>
      <c r="E2324" s="3"/>
      <c r="F2324" s="3"/>
      <c r="G2324" s="3"/>
    </row>
    <row r="2325" spans="1:7">
      <c r="A2325" s="2">
        <v>10000000</v>
      </c>
      <c r="B2325" s="2">
        <v>6842058</v>
      </c>
      <c r="C2325">
        <f>B2325-A2325</f>
        <v>-3157942</v>
      </c>
      <c r="D2325" s="2" t="s">
        <v>12223</v>
      </c>
      <c r="E2325" s="4"/>
      <c r="F2325" s="4"/>
      <c r="G2325" s="4"/>
    </row>
    <row r="2326" spans="1:7">
      <c r="A2326" s="5">
        <v>3800000</v>
      </c>
      <c r="B2326" s="5">
        <v>610968</v>
      </c>
      <c r="C2326">
        <f>B2326-A2326</f>
        <v>-3189032</v>
      </c>
      <c r="D2326" s="5" t="s">
        <v>580</v>
      </c>
      <c r="E2326" s="3"/>
      <c r="F2326" s="3"/>
      <c r="G2326" s="3"/>
    </row>
    <row r="2327" spans="1:7">
      <c r="A2327" s="2">
        <v>4000000</v>
      </c>
      <c r="B2327" s="2">
        <v>800000</v>
      </c>
      <c r="C2327">
        <f>B2327-A2327</f>
        <v>-3200000</v>
      </c>
      <c r="D2327" s="2" t="s">
        <v>16068</v>
      </c>
      <c r="E2327" s="4"/>
      <c r="F2327" s="4"/>
      <c r="G2327" s="4"/>
    </row>
    <row r="2328" spans="1:7">
      <c r="A2328" s="5">
        <v>18000000</v>
      </c>
      <c r="B2328" s="5">
        <v>14793904</v>
      </c>
      <c r="C2328">
        <f>B2328-A2328</f>
        <v>-3206096</v>
      </c>
      <c r="D2328" s="5" t="s">
        <v>15146</v>
      </c>
      <c r="E2328" s="3"/>
      <c r="F2328" s="3"/>
      <c r="G2328" s="3"/>
    </row>
    <row r="2329" spans="1:7">
      <c r="A2329" s="5">
        <v>8700000</v>
      </c>
      <c r="B2329" s="5">
        <v>5480996</v>
      </c>
      <c r="C2329">
        <f>B2329-A2329</f>
        <v>-3219004</v>
      </c>
      <c r="D2329" s="5" t="s">
        <v>5701</v>
      </c>
      <c r="E2329" s="4"/>
      <c r="F2329" s="4"/>
      <c r="G2329" s="4"/>
    </row>
    <row r="2330" spans="1:7">
      <c r="A2330" s="5">
        <v>3850000</v>
      </c>
      <c r="B2330" s="5">
        <v>611709</v>
      </c>
      <c r="C2330">
        <f>B2330-A2330</f>
        <v>-3238291</v>
      </c>
      <c r="D2330" s="5" t="s">
        <v>5187</v>
      </c>
      <c r="E2330" s="3"/>
      <c r="F2330" s="3"/>
      <c r="G2330" s="3"/>
    </row>
    <row r="2331" spans="1:7">
      <c r="A2331" s="2">
        <v>21000000</v>
      </c>
      <c r="B2331" s="2">
        <v>17757087</v>
      </c>
      <c r="C2331">
        <f>B2331-A2331</f>
        <v>-3242913</v>
      </c>
      <c r="D2331" s="2" t="s">
        <v>16214</v>
      </c>
      <c r="E2331" s="4"/>
      <c r="F2331" s="4"/>
      <c r="G2331" s="4"/>
    </row>
    <row r="2332" spans="1:7">
      <c r="A2332" s="5">
        <v>7500000</v>
      </c>
      <c r="B2332" s="5">
        <v>4239767</v>
      </c>
      <c r="C2332">
        <f>B2332-A2332</f>
        <v>-3260233</v>
      </c>
      <c r="D2332" s="5" t="s">
        <v>12717</v>
      </c>
      <c r="E2332" s="3"/>
      <c r="F2332" s="3"/>
      <c r="G2332" s="3"/>
    </row>
    <row r="2333" spans="1:7">
      <c r="A2333" s="2">
        <v>5000000</v>
      </c>
      <c r="B2333" s="2">
        <v>1729969</v>
      </c>
      <c r="C2333">
        <f>B2333-A2333</f>
        <v>-3270031</v>
      </c>
      <c r="D2333" s="2" t="s">
        <v>3944</v>
      </c>
      <c r="E2333" s="4"/>
      <c r="F2333" s="4"/>
      <c r="G2333" s="4"/>
    </row>
    <row r="2334" spans="1:7">
      <c r="A2334" s="2">
        <v>3500000</v>
      </c>
      <c r="B2334" s="2">
        <v>220234</v>
      </c>
      <c r="C2334">
        <f>B2334-A2334</f>
        <v>-3279766</v>
      </c>
      <c r="D2334" s="2" t="s">
        <v>9987</v>
      </c>
      <c r="E2334" s="3"/>
      <c r="F2334" s="3"/>
      <c r="G2334" s="3"/>
    </row>
    <row r="2335" spans="1:7">
      <c r="A2335" s="5">
        <v>60000000</v>
      </c>
      <c r="B2335" s="5">
        <v>56702901</v>
      </c>
      <c r="C2335">
        <f>B2335-A2335</f>
        <v>-3297099</v>
      </c>
      <c r="D2335" s="5" t="s">
        <v>9504</v>
      </c>
      <c r="E2335" s="4"/>
      <c r="F2335" s="4"/>
      <c r="G2335" s="4"/>
    </row>
    <row r="2336" spans="1:7">
      <c r="A2336" s="2">
        <v>8000000</v>
      </c>
      <c r="B2336" s="2">
        <v>4692814</v>
      </c>
      <c r="C2336">
        <f>B2336-A2336</f>
        <v>-3307186</v>
      </c>
      <c r="D2336" s="2" t="s">
        <v>15652</v>
      </c>
      <c r="E2336" s="3"/>
      <c r="F2336" s="3"/>
      <c r="G2336" s="3"/>
    </row>
    <row r="2337" spans="1:7">
      <c r="A2337" s="5">
        <v>30000000</v>
      </c>
      <c r="B2337" s="5">
        <v>26687172</v>
      </c>
      <c r="C2337">
        <f>B2337-A2337</f>
        <v>-3312828</v>
      </c>
      <c r="D2337" s="5" t="s">
        <v>4303</v>
      </c>
      <c r="E2337" s="4"/>
      <c r="F2337" s="4"/>
      <c r="G2337" s="4"/>
    </row>
    <row r="2338" spans="1:7">
      <c r="A2338" s="2">
        <v>40000000</v>
      </c>
      <c r="B2338" s="2">
        <v>36665854</v>
      </c>
      <c r="C2338">
        <f>B2338-A2338</f>
        <v>-3334146</v>
      </c>
      <c r="D2338" s="2" t="s">
        <v>10315</v>
      </c>
      <c r="E2338" s="3"/>
      <c r="F2338" s="3"/>
      <c r="G2338" s="3"/>
    </row>
    <row r="2339" spans="1:7">
      <c r="A2339" s="2">
        <v>7500000</v>
      </c>
      <c r="B2339" s="2">
        <v>4131640</v>
      </c>
      <c r="C2339">
        <f>B2339-A2339</f>
        <v>-3368360</v>
      </c>
      <c r="D2339" s="2" t="s">
        <v>16919</v>
      </c>
      <c r="E2339" s="4"/>
      <c r="F2339" s="4"/>
      <c r="G2339" s="4"/>
    </row>
    <row r="2340" spans="1:7">
      <c r="A2340" s="5">
        <v>10000000</v>
      </c>
      <c r="B2340" s="5">
        <v>6619173</v>
      </c>
      <c r="C2340">
        <f>B2340-A2340</f>
        <v>-3380827</v>
      </c>
      <c r="D2340" s="5" t="s">
        <v>8477</v>
      </c>
      <c r="E2340" s="3"/>
      <c r="F2340" s="3"/>
      <c r="G2340" s="3"/>
    </row>
    <row r="2341" spans="1:7">
      <c r="A2341" s="2">
        <v>15000000</v>
      </c>
      <c r="B2341" s="2">
        <v>11614236</v>
      </c>
      <c r="C2341">
        <f>B2341-A2341</f>
        <v>-3385764</v>
      </c>
      <c r="D2341" s="2" t="s">
        <v>14296</v>
      </c>
      <c r="E2341" s="4"/>
      <c r="F2341" s="4"/>
      <c r="G2341" s="4"/>
    </row>
    <row r="2342" spans="1:7">
      <c r="A2342" s="2">
        <v>3500000</v>
      </c>
      <c r="B2342" s="2">
        <v>101228</v>
      </c>
      <c r="C2342">
        <f>B2342-A2342</f>
        <v>-3398772</v>
      </c>
      <c r="D2342" s="2" t="s">
        <v>10638</v>
      </c>
      <c r="E2342" s="3"/>
      <c r="F2342" s="3"/>
      <c r="G2342" s="3"/>
    </row>
    <row r="2343" spans="1:7">
      <c r="A2343" s="5">
        <v>6000000</v>
      </c>
      <c r="B2343" s="5">
        <v>2600000</v>
      </c>
      <c r="C2343">
        <f>B2343-A2343</f>
        <v>-3400000</v>
      </c>
      <c r="D2343" s="5" t="s">
        <v>3440</v>
      </c>
      <c r="E2343" s="4"/>
      <c r="F2343" s="4"/>
      <c r="G2343" s="4"/>
    </row>
    <row r="2344" spans="1:7">
      <c r="A2344" s="5">
        <v>35000000</v>
      </c>
      <c r="B2344" s="5">
        <v>31598308</v>
      </c>
      <c r="C2344">
        <f>B2344-A2344</f>
        <v>-3401692</v>
      </c>
      <c r="D2344" s="5" t="s">
        <v>7414</v>
      </c>
      <c r="E2344" s="3"/>
      <c r="F2344" s="3"/>
      <c r="G2344" s="3"/>
    </row>
    <row r="2345" spans="1:7">
      <c r="A2345" s="5">
        <v>3500000</v>
      </c>
      <c r="B2345" s="5">
        <v>96793</v>
      </c>
      <c r="C2345">
        <f>B2345-A2345</f>
        <v>-3403207</v>
      </c>
      <c r="D2345" s="5" t="s">
        <v>15225</v>
      </c>
      <c r="E2345" s="4"/>
      <c r="F2345" s="4"/>
      <c r="G2345" s="4"/>
    </row>
    <row r="2346" spans="1:7">
      <c r="A2346" s="2">
        <v>4000000</v>
      </c>
      <c r="B2346" s="2">
        <v>562059</v>
      </c>
      <c r="C2346">
        <f>B2346-A2346</f>
        <v>-3437941</v>
      </c>
      <c r="D2346" s="2" t="s">
        <v>6587</v>
      </c>
      <c r="E2346" s="3"/>
      <c r="F2346" s="3"/>
      <c r="G2346" s="3"/>
    </row>
    <row r="2347" spans="1:7">
      <c r="A2347" s="2">
        <v>25000000</v>
      </c>
      <c r="B2347" s="2">
        <v>21554585</v>
      </c>
      <c r="C2347">
        <f>B2347-A2347</f>
        <v>-3445415</v>
      </c>
      <c r="D2347" s="2" t="s">
        <v>6969</v>
      </c>
      <c r="E2347" s="4"/>
      <c r="F2347" s="4"/>
      <c r="G2347" s="4"/>
    </row>
    <row r="2348" spans="1:7">
      <c r="A2348" s="5">
        <v>4000000</v>
      </c>
      <c r="B2348" s="5">
        <v>542860</v>
      </c>
      <c r="C2348">
        <f>B2348-A2348</f>
        <v>-3457140</v>
      </c>
      <c r="D2348" s="5" t="s">
        <v>5881</v>
      </c>
      <c r="E2348" s="3"/>
      <c r="F2348" s="3"/>
      <c r="G2348" s="3"/>
    </row>
    <row r="2349" spans="1:7">
      <c r="A2349" s="2">
        <v>3500000</v>
      </c>
      <c r="B2349" s="2">
        <v>37606</v>
      </c>
      <c r="C2349">
        <f>B2349-A2349</f>
        <v>-3462394</v>
      </c>
      <c r="D2349" s="2" t="s">
        <v>7843</v>
      </c>
      <c r="E2349" s="4"/>
      <c r="F2349" s="4"/>
      <c r="G2349" s="4"/>
    </row>
    <row r="2350" spans="1:7">
      <c r="A2350" s="2">
        <v>12500000</v>
      </c>
      <c r="B2350" s="2">
        <v>9030581</v>
      </c>
      <c r="C2350">
        <f>B2350-A2350</f>
        <v>-3469419</v>
      </c>
      <c r="D2350" s="2" t="s">
        <v>1947</v>
      </c>
      <c r="E2350" s="3"/>
      <c r="F2350" s="3"/>
      <c r="G2350" s="3"/>
    </row>
    <row r="2351" spans="1:7">
      <c r="A2351" s="5">
        <v>30000000</v>
      </c>
      <c r="B2351" s="5">
        <v>26525834</v>
      </c>
      <c r="C2351">
        <f>B2351-A2351</f>
        <v>-3474166</v>
      </c>
      <c r="D2351" s="5" t="s">
        <v>7521</v>
      </c>
      <c r="E2351" s="4"/>
      <c r="F2351" s="4"/>
      <c r="G2351" s="4"/>
    </row>
    <row r="2352" spans="1:7">
      <c r="A2352" s="2">
        <v>10000000</v>
      </c>
      <c r="B2352" s="2">
        <v>6491350</v>
      </c>
      <c r="C2352">
        <f>B2352-A2352</f>
        <v>-3508650</v>
      </c>
      <c r="D2352" s="2" t="s">
        <v>13630</v>
      </c>
      <c r="E2352" s="3"/>
      <c r="F2352" s="3"/>
      <c r="G2352" s="3"/>
    </row>
    <row r="2353" spans="1:7">
      <c r="A2353" s="2">
        <v>5000000</v>
      </c>
      <c r="B2353" s="2">
        <v>1474508</v>
      </c>
      <c r="C2353">
        <f>B2353-A2353</f>
        <v>-3525492</v>
      </c>
      <c r="D2353" s="2" t="s">
        <v>9883</v>
      </c>
      <c r="E2353" s="4"/>
      <c r="F2353" s="4"/>
      <c r="G2353" s="4"/>
    </row>
    <row r="2354" spans="1:7">
      <c r="A2354" s="5">
        <v>130000000</v>
      </c>
      <c r="B2354" s="5">
        <v>126464904</v>
      </c>
      <c r="C2354">
        <f>B2354-A2354</f>
        <v>-3535096</v>
      </c>
      <c r="D2354" s="5" t="s">
        <v>6068</v>
      </c>
      <c r="E2354" s="3"/>
      <c r="F2354" s="3"/>
      <c r="G2354" s="3"/>
    </row>
    <row r="2355" spans="1:7">
      <c r="A2355" s="5">
        <v>60000000</v>
      </c>
      <c r="B2355" s="5">
        <v>56443482</v>
      </c>
      <c r="C2355">
        <f>B2355-A2355</f>
        <v>-3556518</v>
      </c>
      <c r="D2355" s="5" t="s">
        <v>8833</v>
      </c>
      <c r="E2355" s="4"/>
      <c r="F2355" s="4"/>
      <c r="G2355" s="4"/>
    </row>
    <row r="2356" spans="1:7">
      <c r="A2356" s="2">
        <v>8550000</v>
      </c>
      <c r="B2356" s="2">
        <v>4992159</v>
      </c>
      <c r="C2356">
        <f>B2356-A2356</f>
        <v>-3557841</v>
      </c>
      <c r="D2356" s="2" t="s">
        <v>14333</v>
      </c>
      <c r="E2356" s="3"/>
      <c r="F2356" s="3"/>
      <c r="G2356" s="3"/>
    </row>
    <row r="2357" spans="1:7">
      <c r="A2357" s="5">
        <v>4000000</v>
      </c>
      <c r="B2357" s="5">
        <v>399793</v>
      </c>
      <c r="C2357">
        <f>B2357-A2357</f>
        <v>-3600207</v>
      </c>
      <c r="D2357" s="5" t="s">
        <v>14961</v>
      </c>
      <c r="E2357" s="4"/>
      <c r="F2357" s="4"/>
      <c r="G2357" s="4"/>
    </row>
    <row r="2358" spans="1:7">
      <c r="A2358" s="5">
        <v>14000000</v>
      </c>
      <c r="B2358" s="5">
        <v>10397365</v>
      </c>
      <c r="C2358">
        <f>B2358-A2358</f>
        <v>-3602635</v>
      </c>
      <c r="D2358" s="5" t="s">
        <v>14905</v>
      </c>
      <c r="E2358" s="3"/>
      <c r="F2358" s="3"/>
      <c r="G2358" s="3"/>
    </row>
    <row r="2359" spans="1:7">
      <c r="A2359" s="5">
        <v>4000000</v>
      </c>
      <c r="B2359" s="5">
        <v>375723</v>
      </c>
      <c r="C2359">
        <f>B2359-A2359</f>
        <v>-3624277</v>
      </c>
      <c r="D2359" s="5" t="s">
        <v>1636</v>
      </c>
      <c r="E2359" s="4"/>
      <c r="F2359" s="4"/>
      <c r="G2359" s="4"/>
    </row>
    <row r="2360" spans="1:7">
      <c r="A2360" s="2">
        <v>4000000</v>
      </c>
      <c r="B2360" s="2">
        <v>371897</v>
      </c>
      <c r="C2360">
        <f>B2360-A2360</f>
        <v>-3628103</v>
      </c>
      <c r="D2360" s="2" t="s">
        <v>7205</v>
      </c>
      <c r="E2360" s="3"/>
      <c r="F2360" s="3"/>
      <c r="G2360" s="3"/>
    </row>
    <row r="2361" spans="1:7">
      <c r="A2361" s="2">
        <v>4500000</v>
      </c>
      <c r="B2361" s="2">
        <v>871577</v>
      </c>
      <c r="C2361">
        <f>B2361-A2361</f>
        <v>-3628423</v>
      </c>
      <c r="D2361" s="2" t="s">
        <v>2441</v>
      </c>
      <c r="E2361" s="4"/>
      <c r="F2361" s="4"/>
      <c r="G2361" s="4"/>
    </row>
    <row r="2362" spans="1:7">
      <c r="A2362" s="5">
        <v>110000000</v>
      </c>
      <c r="B2362" s="5">
        <v>106369117</v>
      </c>
      <c r="C2362">
        <f>B2362-A2362</f>
        <v>-3630883</v>
      </c>
      <c r="D2362" s="5" t="s">
        <v>11277</v>
      </c>
      <c r="E2362" s="3"/>
      <c r="F2362" s="3"/>
      <c r="G2362" s="3"/>
    </row>
    <row r="2363" spans="1:7">
      <c r="A2363" s="5">
        <v>8000000</v>
      </c>
      <c r="B2363" s="5">
        <v>4350774</v>
      </c>
      <c r="C2363">
        <f>B2363-A2363</f>
        <v>-3649226</v>
      </c>
      <c r="D2363" s="5" t="s">
        <v>9901</v>
      </c>
      <c r="E2363" s="4"/>
      <c r="F2363" s="4"/>
      <c r="G2363" s="4"/>
    </row>
    <row r="2364" spans="1:7">
      <c r="A2364" s="5">
        <v>3800000</v>
      </c>
      <c r="B2364" s="5">
        <v>100669</v>
      </c>
      <c r="C2364">
        <f>B2364-A2364</f>
        <v>-3699331</v>
      </c>
      <c r="D2364" s="5" t="s">
        <v>13662</v>
      </c>
      <c r="E2364" s="3"/>
      <c r="F2364" s="3"/>
      <c r="G2364" s="3"/>
    </row>
    <row r="2365" spans="1:7">
      <c r="A2365" s="2">
        <v>39000000</v>
      </c>
      <c r="B2365" s="2">
        <v>35287788</v>
      </c>
      <c r="C2365">
        <f>B2365-A2365</f>
        <v>-3712212</v>
      </c>
      <c r="D2365" s="2" t="s">
        <v>6236</v>
      </c>
      <c r="E2365" s="4"/>
      <c r="F2365" s="4"/>
      <c r="G2365" s="4"/>
    </row>
    <row r="2366" spans="1:7">
      <c r="A2366" s="5">
        <v>4825000</v>
      </c>
      <c r="B2366" s="5">
        <v>1110286</v>
      </c>
      <c r="C2366">
        <f>B2366-A2366</f>
        <v>-3714714</v>
      </c>
      <c r="D2366" s="5" t="s">
        <v>5147</v>
      </c>
      <c r="E2366" s="3"/>
      <c r="F2366" s="3"/>
      <c r="G2366" s="3"/>
    </row>
    <row r="2367" spans="1:7">
      <c r="A2367" s="2">
        <v>40000000</v>
      </c>
      <c r="B2367" s="2">
        <v>36283504</v>
      </c>
      <c r="C2367">
        <f>B2367-A2367</f>
        <v>-3716496</v>
      </c>
      <c r="D2367" s="2" t="s">
        <v>9597</v>
      </c>
      <c r="E2367" s="4"/>
      <c r="F2367" s="4"/>
      <c r="G2367" s="4"/>
    </row>
    <row r="2368" spans="1:7">
      <c r="A2368" s="5">
        <v>28000000</v>
      </c>
      <c r="B2368" s="5">
        <v>24268828</v>
      </c>
      <c r="C2368">
        <f>B2368-A2368</f>
        <v>-3731172</v>
      </c>
      <c r="D2368" s="5" t="s">
        <v>14842</v>
      </c>
      <c r="E2368" s="3"/>
      <c r="F2368" s="3"/>
      <c r="G2368" s="3"/>
    </row>
    <row r="2369" spans="1:7">
      <c r="A2369" s="2">
        <v>70000000</v>
      </c>
      <c r="B2369" s="2">
        <v>66257002</v>
      </c>
      <c r="C2369">
        <f>B2369-A2369</f>
        <v>-3742998</v>
      </c>
      <c r="D2369" s="2" t="s">
        <v>1093</v>
      </c>
      <c r="E2369" s="4"/>
      <c r="F2369" s="4"/>
      <c r="G2369" s="4"/>
    </row>
    <row r="2370" spans="1:7">
      <c r="A2370" s="2">
        <v>20000000</v>
      </c>
      <c r="B2370" s="2">
        <v>16248701</v>
      </c>
      <c r="C2370">
        <f>B2370-A2370</f>
        <v>-3751299</v>
      </c>
      <c r="D2370" s="2" t="s">
        <v>2301</v>
      </c>
      <c r="E2370" s="3"/>
      <c r="F2370" s="3"/>
      <c r="G2370" s="3"/>
    </row>
    <row r="2371" spans="1:7">
      <c r="A2371" s="2">
        <v>4000000</v>
      </c>
      <c r="B2371" s="2">
        <v>228524</v>
      </c>
      <c r="C2371">
        <f>B2371-A2371</f>
        <v>-3771476</v>
      </c>
      <c r="D2371" s="2" t="s">
        <v>4521</v>
      </c>
      <c r="E2371" s="4"/>
      <c r="F2371" s="4"/>
      <c r="G2371" s="4"/>
    </row>
    <row r="2372" spans="1:7">
      <c r="A2372" s="2">
        <v>4500000</v>
      </c>
      <c r="B2372" s="2">
        <v>727883</v>
      </c>
      <c r="C2372">
        <f>B2372-A2372</f>
        <v>-3772117</v>
      </c>
      <c r="D2372" s="2" t="s">
        <v>979</v>
      </c>
      <c r="E2372" s="3"/>
      <c r="F2372" s="3"/>
      <c r="G2372" s="3"/>
    </row>
    <row r="2373" spans="1:7">
      <c r="A2373" s="5">
        <v>3800000</v>
      </c>
      <c r="B2373" s="5">
        <v>19959</v>
      </c>
      <c r="C2373">
        <f>B2373-A2373</f>
        <v>-3780041</v>
      </c>
      <c r="D2373" s="5" t="s">
        <v>7211</v>
      </c>
      <c r="E2373" s="4"/>
      <c r="F2373" s="4"/>
      <c r="G2373" s="4"/>
    </row>
    <row r="2374" spans="1:7">
      <c r="A2374" s="5">
        <v>3800000</v>
      </c>
      <c r="B2374" s="5">
        <v>14873</v>
      </c>
      <c r="C2374">
        <f>B2374-A2374</f>
        <v>-3785127</v>
      </c>
      <c r="D2374" s="5" t="s">
        <v>7838</v>
      </c>
      <c r="E2374" s="3"/>
      <c r="F2374" s="3"/>
      <c r="G2374" s="3"/>
    </row>
    <row r="2375" spans="1:7">
      <c r="A2375" s="5">
        <v>4500000</v>
      </c>
      <c r="B2375" s="5">
        <v>713413</v>
      </c>
      <c r="C2375">
        <f>B2375-A2375</f>
        <v>-3786587</v>
      </c>
      <c r="D2375" s="5" t="s">
        <v>2011</v>
      </c>
      <c r="E2375" s="4"/>
      <c r="F2375" s="4"/>
      <c r="G2375" s="4"/>
    </row>
    <row r="2376" spans="1:7">
      <c r="A2376" s="5">
        <v>6000000</v>
      </c>
      <c r="B2376" s="5">
        <v>2207975</v>
      </c>
      <c r="C2376">
        <f>B2376-A2376</f>
        <v>-3792025</v>
      </c>
      <c r="D2376" s="5" t="s">
        <v>5175</v>
      </c>
      <c r="E2376" s="3"/>
      <c r="F2376" s="3"/>
      <c r="G2376" s="3"/>
    </row>
    <row r="2377" spans="1:7">
      <c r="A2377" s="5">
        <v>10000000</v>
      </c>
      <c r="B2377" s="5">
        <v>6201757</v>
      </c>
      <c r="C2377">
        <f>B2377-A2377</f>
        <v>-3798243</v>
      </c>
      <c r="D2377" s="5" t="s">
        <v>3777</v>
      </c>
      <c r="E2377" s="4"/>
      <c r="F2377" s="4"/>
      <c r="G2377" s="4"/>
    </row>
    <row r="2378" spans="1:7">
      <c r="A2378" s="2">
        <v>10000000</v>
      </c>
      <c r="B2378" s="2">
        <v>6197866</v>
      </c>
      <c r="C2378">
        <f>B2378-A2378</f>
        <v>-3802134</v>
      </c>
      <c r="D2378" s="2" t="s">
        <v>1264</v>
      </c>
      <c r="E2378" s="3"/>
      <c r="F2378" s="3"/>
      <c r="G2378" s="3"/>
    </row>
    <row r="2379" spans="1:7">
      <c r="A2379" s="5">
        <v>4000000</v>
      </c>
      <c r="B2379" s="5">
        <v>185577</v>
      </c>
      <c r="C2379">
        <f>B2379-A2379</f>
        <v>-3814423</v>
      </c>
      <c r="D2379" s="5" t="s">
        <v>11195</v>
      </c>
      <c r="E2379" s="4"/>
      <c r="F2379" s="4"/>
      <c r="G2379" s="4"/>
    </row>
    <row r="2380" spans="1:7">
      <c r="A2380" s="5">
        <v>4000000</v>
      </c>
      <c r="B2380" s="5">
        <v>146402</v>
      </c>
      <c r="C2380">
        <f>B2380-A2380</f>
        <v>-3853598</v>
      </c>
      <c r="D2380" s="5" t="s">
        <v>2500</v>
      </c>
      <c r="E2380" s="3"/>
      <c r="F2380" s="3"/>
      <c r="G2380" s="3"/>
    </row>
    <row r="2381" spans="1:7">
      <c r="A2381" s="2">
        <v>15000000</v>
      </c>
      <c r="B2381" s="2">
        <v>11144518</v>
      </c>
      <c r="C2381">
        <f>B2381-A2381</f>
        <v>-3855482</v>
      </c>
      <c r="D2381" s="2" t="s">
        <v>16962</v>
      </c>
      <c r="E2381" s="4"/>
      <c r="F2381" s="4"/>
      <c r="G2381" s="4"/>
    </row>
    <row r="2382" spans="1:7">
      <c r="A2382" s="2">
        <v>4000000</v>
      </c>
      <c r="B2382" s="2">
        <v>143653</v>
      </c>
      <c r="C2382">
        <f>B2382-A2382</f>
        <v>-3856347</v>
      </c>
      <c r="D2382" s="2" t="s">
        <v>12731</v>
      </c>
      <c r="E2382" s="3"/>
      <c r="F2382" s="3"/>
      <c r="G2382" s="3"/>
    </row>
    <row r="2383" spans="1:7">
      <c r="A2383" s="2">
        <v>12000000</v>
      </c>
      <c r="B2383" s="2">
        <v>8134217</v>
      </c>
      <c r="C2383">
        <f>B2383-A2383</f>
        <v>-3865783</v>
      </c>
      <c r="D2383" s="2" t="s">
        <v>6452</v>
      </c>
      <c r="E2383" s="4"/>
      <c r="F2383" s="4"/>
      <c r="G2383" s="4"/>
    </row>
    <row r="2384" spans="1:7">
      <c r="A2384" s="5">
        <v>6000000</v>
      </c>
      <c r="B2384" s="5">
        <v>2122561</v>
      </c>
      <c r="C2384">
        <f>B2384-A2384</f>
        <v>-3877439</v>
      </c>
      <c r="D2384" s="5" t="s">
        <v>5156</v>
      </c>
      <c r="E2384" s="3"/>
      <c r="F2384" s="3"/>
      <c r="G2384" s="3"/>
    </row>
    <row r="2385" spans="1:7">
      <c r="A2385" s="2">
        <v>4000000</v>
      </c>
      <c r="B2385" s="2">
        <v>101055</v>
      </c>
      <c r="C2385">
        <f>B2385-A2385</f>
        <v>-3898945</v>
      </c>
      <c r="D2385" s="2" t="s">
        <v>15811</v>
      </c>
      <c r="E2385" s="4"/>
      <c r="F2385" s="4"/>
      <c r="G2385" s="4"/>
    </row>
    <row r="2386" spans="1:7">
      <c r="A2386" s="2">
        <v>5000000</v>
      </c>
      <c r="B2386" s="2">
        <v>1100000</v>
      </c>
      <c r="C2386">
        <f>B2386-A2386</f>
        <v>-3900000</v>
      </c>
      <c r="D2386" s="2" t="s">
        <v>7823</v>
      </c>
      <c r="E2386" s="3"/>
      <c r="F2386" s="3"/>
      <c r="G2386" s="3"/>
    </row>
    <row r="2387" spans="1:7">
      <c r="A2387" s="2">
        <v>5000000</v>
      </c>
      <c r="B2387" s="2">
        <v>1082044</v>
      </c>
      <c r="C2387">
        <f>B2387-A2387</f>
        <v>-3917956</v>
      </c>
      <c r="D2387" s="2" t="s">
        <v>2486</v>
      </c>
      <c r="E2387" s="4"/>
      <c r="F2387" s="4"/>
      <c r="G2387" s="4"/>
    </row>
    <row r="2388" spans="1:7">
      <c r="A2388" s="2">
        <v>6000000</v>
      </c>
      <c r="B2388" s="2">
        <v>2077046</v>
      </c>
      <c r="C2388">
        <f>B2388-A2388</f>
        <v>-3922954</v>
      </c>
      <c r="D2388" s="2" t="s">
        <v>6556</v>
      </c>
      <c r="E2388" s="3"/>
      <c r="F2388" s="3"/>
      <c r="G2388" s="3"/>
    </row>
    <row r="2389" spans="1:7">
      <c r="A2389" s="2">
        <v>5000000</v>
      </c>
      <c r="B2389" s="2">
        <v>1056102</v>
      </c>
      <c r="C2389">
        <f>B2389-A2389</f>
        <v>-3943898</v>
      </c>
      <c r="D2389" s="2" t="s">
        <v>9278</v>
      </c>
      <c r="E2389" s="4"/>
      <c r="F2389" s="4"/>
      <c r="G2389" s="4"/>
    </row>
    <row r="2390" spans="1:7">
      <c r="A2390" s="2">
        <v>10000000</v>
      </c>
      <c r="B2390" s="2">
        <v>6044618</v>
      </c>
      <c r="C2390">
        <f>B2390-A2390</f>
        <v>-3955382</v>
      </c>
      <c r="D2390" s="2" t="s">
        <v>14324</v>
      </c>
      <c r="E2390" s="3"/>
      <c r="F2390" s="3"/>
      <c r="G2390" s="3"/>
    </row>
    <row r="2391" spans="1:7">
      <c r="A2391" s="2">
        <v>37000000</v>
      </c>
      <c r="B2391" s="2">
        <v>33037754</v>
      </c>
      <c r="C2391">
        <f>B2391-A2391</f>
        <v>-3962246</v>
      </c>
      <c r="D2391" s="2" t="s">
        <v>12549</v>
      </c>
      <c r="E2391" s="4"/>
      <c r="F2391" s="4"/>
      <c r="G2391" s="4"/>
    </row>
    <row r="2392" spans="1:7">
      <c r="A2392" s="5">
        <v>6000000</v>
      </c>
      <c r="B2392" s="5">
        <v>2025238</v>
      </c>
      <c r="C2392">
        <f>B2392-A2392</f>
        <v>-3974762</v>
      </c>
      <c r="D2392" s="5" t="s">
        <v>13639</v>
      </c>
      <c r="E2392" s="3"/>
      <c r="F2392" s="3"/>
      <c r="G2392" s="3"/>
    </row>
    <row r="2393" spans="1:7">
      <c r="A2393" s="2">
        <v>4000000</v>
      </c>
      <c r="B2393" s="2">
        <v>20262</v>
      </c>
      <c r="C2393">
        <f>B2393-A2393</f>
        <v>-3979738</v>
      </c>
      <c r="D2393" s="2" t="s">
        <v>12289</v>
      </c>
      <c r="E2393" s="4"/>
      <c r="F2393" s="4"/>
      <c r="G2393" s="4"/>
    </row>
    <row r="2394" spans="1:7">
      <c r="A2394" s="5">
        <v>4000000</v>
      </c>
      <c r="B2394" s="5">
        <v>12836</v>
      </c>
      <c r="C2394">
        <f>B2394-A2394</f>
        <v>-3987164</v>
      </c>
      <c r="D2394" s="5" t="s">
        <v>13654</v>
      </c>
      <c r="E2394" s="3"/>
      <c r="F2394" s="3"/>
      <c r="G2394" s="3"/>
    </row>
    <row r="2395" spans="1:7">
      <c r="A2395" s="2">
        <v>4000000</v>
      </c>
      <c r="B2395" s="2">
        <v>8060</v>
      </c>
      <c r="C2395">
        <f>B2395-A2395</f>
        <v>-3991940</v>
      </c>
      <c r="D2395" s="2" t="s">
        <v>955</v>
      </c>
      <c r="E2395" s="4"/>
      <c r="F2395" s="4"/>
      <c r="G2395" s="4"/>
    </row>
    <row r="2396" spans="1:7">
      <c r="A2396" s="5">
        <v>60000000</v>
      </c>
      <c r="B2396" s="5">
        <v>55994557</v>
      </c>
      <c r="C2396">
        <f>B2396-A2396</f>
        <v>-4005443</v>
      </c>
      <c r="D2396" s="5" t="s">
        <v>6159</v>
      </c>
      <c r="E2396" s="3"/>
      <c r="F2396" s="3"/>
      <c r="G2396" s="3"/>
    </row>
    <row r="2397" spans="1:7">
      <c r="A2397" s="2">
        <v>4800000</v>
      </c>
      <c r="B2397" s="2">
        <v>778565</v>
      </c>
      <c r="C2397">
        <f>B2397-A2397</f>
        <v>-4021435</v>
      </c>
      <c r="D2397" s="2" t="s">
        <v>13972</v>
      </c>
      <c r="E2397" s="4"/>
      <c r="F2397" s="4"/>
      <c r="G2397" s="4"/>
    </row>
    <row r="2398" spans="1:7">
      <c r="A2398" s="5">
        <v>16000000</v>
      </c>
      <c r="B2398" s="5">
        <v>11956207</v>
      </c>
      <c r="C2398">
        <f>B2398-A2398</f>
        <v>-4043793</v>
      </c>
      <c r="D2398" s="5" t="s">
        <v>15639</v>
      </c>
      <c r="E2398" s="3"/>
      <c r="F2398" s="3"/>
      <c r="G2398" s="3"/>
    </row>
    <row r="2399" spans="1:7">
      <c r="A2399" s="2">
        <v>8500000</v>
      </c>
      <c r="B2399" s="2">
        <v>4440055</v>
      </c>
      <c r="C2399">
        <f>B2399-A2399</f>
        <v>-4059945</v>
      </c>
      <c r="D2399" s="2" t="s">
        <v>6518</v>
      </c>
      <c r="E2399" s="4"/>
      <c r="F2399" s="4"/>
      <c r="G2399" s="4"/>
    </row>
    <row r="2400" spans="1:7">
      <c r="A2400" s="5">
        <v>23000000</v>
      </c>
      <c r="B2400" s="5">
        <v>18934858</v>
      </c>
      <c r="C2400">
        <f>B2400-A2400</f>
        <v>-4065142</v>
      </c>
      <c r="D2400" s="5" t="s">
        <v>13526</v>
      </c>
      <c r="E2400" s="3"/>
      <c r="F2400" s="3"/>
      <c r="G2400" s="3"/>
    </row>
    <row r="2401" spans="1:7">
      <c r="A2401" s="2">
        <v>33000000</v>
      </c>
      <c r="B2401" s="2">
        <v>28927720</v>
      </c>
      <c r="C2401">
        <f>B2401-A2401</f>
        <v>-4072280</v>
      </c>
      <c r="D2401" s="2" t="s">
        <v>15063</v>
      </c>
      <c r="E2401" s="4"/>
      <c r="F2401" s="4"/>
      <c r="G2401" s="4"/>
    </row>
    <row r="2402" spans="1:7">
      <c r="A2402" s="5">
        <v>12000000</v>
      </c>
      <c r="B2402" s="5">
        <v>7918283</v>
      </c>
      <c r="C2402">
        <f>B2402-A2402</f>
        <v>-4081717</v>
      </c>
      <c r="D2402" s="5" t="s">
        <v>9190</v>
      </c>
      <c r="E2402" s="3"/>
      <c r="F2402" s="3"/>
      <c r="G2402" s="3"/>
    </row>
    <row r="2403" spans="1:7">
      <c r="A2403" s="5">
        <v>4600000</v>
      </c>
      <c r="B2403" s="5">
        <v>513836</v>
      </c>
      <c r="C2403">
        <f>B2403-A2403</f>
        <v>-4086164</v>
      </c>
      <c r="D2403" s="5" t="s">
        <v>5209</v>
      </c>
      <c r="E2403" s="4"/>
      <c r="F2403" s="4"/>
      <c r="G2403" s="4"/>
    </row>
    <row r="2404" spans="1:7">
      <c r="A2404" s="5">
        <v>90000000</v>
      </c>
      <c r="B2404" s="5">
        <v>85884815</v>
      </c>
      <c r="C2404">
        <f>B2404-A2404</f>
        <v>-4115185</v>
      </c>
      <c r="D2404" s="5" t="s">
        <v>15706</v>
      </c>
      <c r="E2404" s="3"/>
      <c r="F2404" s="3"/>
      <c r="G2404" s="3"/>
    </row>
    <row r="2405" spans="1:7">
      <c r="A2405" s="5">
        <v>9000000</v>
      </c>
      <c r="B2405" s="5">
        <v>4881867</v>
      </c>
      <c r="C2405">
        <f>B2405-A2405</f>
        <v>-4118133</v>
      </c>
      <c r="D2405" s="5" t="s">
        <v>10586</v>
      </c>
      <c r="E2405" s="4"/>
      <c r="F2405" s="4"/>
      <c r="G2405" s="4"/>
    </row>
    <row r="2406" spans="1:7">
      <c r="A2406" s="2">
        <v>4600000</v>
      </c>
      <c r="B2406" s="2">
        <v>434417</v>
      </c>
      <c r="C2406">
        <f>B2406-A2406</f>
        <v>-4165583</v>
      </c>
      <c r="D2406" s="2" t="s">
        <v>13237</v>
      </c>
      <c r="E2406" s="3"/>
      <c r="F2406" s="3"/>
      <c r="G2406" s="3"/>
    </row>
    <row r="2407" spans="1:7">
      <c r="A2407" s="5">
        <v>7217600</v>
      </c>
      <c r="B2407" s="5">
        <v>3047539</v>
      </c>
      <c r="C2407">
        <f>B2407-A2407</f>
        <v>-4170061</v>
      </c>
      <c r="D2407" s="5" t="s">
        <v>7120</v>
      </c>
      <c r="E2407" s="4"/>
      <c r="F2407" s="4"/>
      <c r="G2407" s="4"/>
    </row>
    <row r="2408" spans="1:7">
      <c r="A2408" s="5">
        <v>20000000</v>
      </c>
      <c r="B2408" s="5">
        <v>15797907</v>
      </c>
      <c r="C2408">
        <f>B2408-A2408</f>
        <v>-4202093</v>
      </c>
      <c r="D2408" s="5" t="s">
        <v>2849</v>
      </c>
      <c r="E2408" s="3"/>
      <c r="F2408" s="3"/>
      <c r="G2408" s="3"/>
    </row>
    <row r="2409" spans="1:7">
      <c r="A2409" s="5">
        <v>5500000</v>
      </c>
      <c r="B2409" s="5">
        <v>1292119</v>
      </c>
      <c r="C2409">
        <f>B2409-A2409</f>
        <v>-4207881</v>
      </c>
      <c r="D2409" s="5" t="s">
        <v>5894</v>
      </c>
      <c r="E2409" s="4"/>
      <c r="F2409" s="4"/>
      <c r="G2409" s="4"/>
    </row>
    <row r="2410" spans="1:7">
      <c r="A2410" s="2">
        <v>6500000</v>
      </c>
      <c r="B2410" s="2">
        <v>2268296</v>
      </c>
      <c r="C2410">
        <f>B2410-A2410</f>
        <v>-4231704</v>
      </c>
      <c r="D2410" s="2" t="s">
        <v>7164</v>
      </c>
      <c r="E2410" s="3"/>
      <c r="F2410" s="3"/>
      <c r="G2410" s="3"/>
    </row>
    <row r="2411" spans="1:7">
      <c r="A2411" s="2">
        <v>15000000</v>
      </c>
      <c r="B2411" s="2">
        <v>10763469</v>
      </c>
      <c r="C2411">
        <f>B2411-A2411</f>
        <v>-4236531</v>
      </c>
      <c r="D2411" s="2" t="s">
        <v>10531</v>
      </c>
      <c r="E2411" s="4"/>
      <c r="F2411" s="4"/>
      <c r="G2411" s="4"/>
    </row>
    <row r="2412" spans="1:7">
      <c r="A2412" s="2">
        <v>8200000</v>
      </c>
      <c r="B2412" s="2">
        <v>3958500</v>
      </c>
      <c r="C2412">
        <f>B2412-A2412</f>
        <v>-4241500</v>
      </c>
      <c r="D2412" s="2" t="s">
        <v>7667</v>
      </c>
      <c r="E2412" s="3"/>
      <c r="F2412" s="3"/>
      <c r="G2412" s="3"/>
    </row>
    <row r="2413" spans="1:7">
      <c r="A2413" s="2">
        <v>8000000</v>
      </c>
      <c r="B2413" s="2">
        <v>3713002</v>
      </c>
      <c r="C2413">
        <f>B2413-A2413</f>
        <v>-4286998</v>
      </c>
      <c r="D2413" s="2" t="s">
        <v>16978</v>
      </c>
      <c r="E2413" s="4"/>
      <c r="F2413" s="4"/>
      <c r="G2413" s="4"/>
    </row>
    <row r="2414" spans="1:7">
      <c r="A2414" s="2">
        <v>20000000</v>
      </c>
      <c r="B2414" s="2">
        <v>15712072</v>
      </c>
      <c r="C2414">
        <f>B2414-A2414</f>
        <v>-4287928</v>
      </c>
      <c r="D2414" s="2" t="s">
        <v>13576</v>
      </c>
      <c r="E2414" s="3"/>
      <c r="F2414" s="3"/>
      <c r="G2414" s="3"/>
    </row>
    <row r="2415" spans="1:7">
      <c r="A2415" s="5">
        <v>17000000</v>
      </c>
      <c r="B2415" s="5">
        <v>12693621</v>
      </c>
      <c r="C2415">
        <f>B2415-A2415</f>
        <v>-4306379</v>
      </c>
      <c r="D2415" s="5" t="s">
        <v>16044</v>
      </c>
      <c r="E2415" s="4"/>
      <c r="F2415" s="4"/>
      <c r="G2415" s="4"/>
    </row>
    <row r="2416" spans="1:7">
      <c r="A2416" s="5">
        <v>35000000</v>
      </c>
      <c r="B2416" s="5">
        <v>30691439</v>
      </c>
      <c r="C2416">
        <f>B2416-A2416</f>
        <v>-4308561</v>
      </c>
      <c r="D2416" s="5" t="s">
        <v>11437</v>
      </c>
      <c r="E2416" s="3"/>
      <c r="F2416" s="3"/>
      <c r="G2416" s="3"/>
    </row>
    <row r="2417" spans="1:7">
      <c r="A2417" s="5">
        <v>9000000</v>
      </c>
      <c r="B2417" s="5">
        <v>4681503</v>
      </c>
      <c r="C2417">
        <f>B2417-A2417</f>
        <v>-4318497</v>
      </c>
      <c r="D2417" s="5" t="s">
        <v>6514</v>
      </c>
      <c r="E2417" s="4"/>
      <c r="F2417" s="4"/>
      <c r="G2417" s="4"/>
    </row>
    <row r="2418" spans="1:7">
      <c r="A2418" s="2">
        <v>35000000</v>
      </c>
      <c r="B2418" s="2">
        <v>30669413</v>
      </c>
      <c r="C2418">
        <f>B2418-A2418</f>
        <v>-4330587</v>
      </c>
      <c r="D2418" s="2" t="s">
        <v>11440</v>
      </c>
      <c r="E2418" s="3"/>
      <c r="F2418" s="3"/>
      <c r="G2418" s="3"/>
    </row>
    <row r="2419" spans="1:7">
      <c r="A2419" s="2">
        <v>23000000</v>
      </c>
      <c r="B2419" s="2">
        <v>18653615</v>
      </c>
      <c r="C2419">
        <f>B2419-A2419</f>
        <v>-4346385</v>
      </c>
      <c r="D2419" s="2" t="s">
        <v>12105</v>
      </c>
      <c r="E2419" s="4"/>
      <c r="F2419" s="4"/>
      <c r="G2419" s="4"/>
    </row>
    <row r="2420" spans="1:7">
      <c r="A2420" s="2">
        <v>42000000</v>
      </c>
      <c r="B2420" s="2">
        <v>37652565</v>
      </c>
      <c r="C2420">
        <f>B2420-A2420</f>
        <v>-4347435</v>
      </c>
      <c r="D2420" s="2" t="s">
        <v>14805</v>
      </c>
      <c r="E2420" s="3"/>
      <c r="F2420" s="3"/>
      <c r="G2420" s="3"/>
    </row>
    <row r="2421" spans="1:7">
      <c r="A2421" s="5">
        <v>7400000</v>
      </c>
      <c r="B2421" s="5">
        <v>3029870</v>
      </c>
      <c r="C2421">
        <f>B2421-A2421</f>
        <v>-4370130</v>
      </c>
      <c r="D2421" s="5" t="s">
        <v>5831</v>
      </c>
      <c r="E2421" s="4"/>
      <c r="F2421" s="4"/>
      <c r="G2421" s="4"/>
    </row>
    <row r="2422" spans="1:7">
      <c r="A2422" s="5">
        <v>4500000</v>
      </c>
      <c r="B2422" s="5">
        <v>108229</v>
      </c>
      <c r="C2422">
        <f>B2422-A2422</f>
        <v>-4391771</v>
      </c>
      <c r="D2422" s="5" t="s">
        <v>13241</v>
      </c>
      <c r="E2422" s="3"/>
      <c r="F2422" s="3"/>
      <c r="G2422" s="3"/>
    </row>
    <row r="2423" spans="1:7">
      <c r="A2423" s="5">
        <v>6500000</v>
      </c>
      <c r="B2423" s="5">
        <v>2024854</v>
      </c>
      <c r="C2423">
        <f>B2423-A2423</f>
        <v>-4475146</v>
      </c>
      <c r="D2423" s="5" t="s">
        <v>9262</v>
      </c>
      <c r="E2423" s="4"/>
      <c r="F2423" s="4"/>
      <c r="G2423" s="4"/>
    </row>
    <row r="2424" spans="1:7">
      <c r="A2424" s="5">
        <v>5250000</v>
      </c>
      <c r="B2424" s="5">
        <v>766487</v>
      </c>
      <c r="C2424">
        <f>B2424-A2424</f>
        <v>-4483513</v>
      </c>
      <c r="D2424" s="5" t="s">
        <v>15795</v>
      </c>
      <c r="E2424" s="3"/>
      <c r="F2424" s="3"/>
      <c r="G2424" s="3"/>
    </row>
    <row r="2425" spans="1:7">
      <c r="A2425" s="5">
        <v>27000000</v>
      </c>
      <c r="B2425" s="5">
        <v>22494487</v>
      </c>
      <c r="C2425">
        <f>B2425-A2425</f>
        <v>-4505513</v>
      </c>
      <c r="D2425" s="5" t="s">
        <v>1827</v>
      </c>
      <c r="E2425" s="4"/>
      <c r="F2425" s="4"/>
      <c r="G2425" s="4"/>
    </row>
    <row r="2426" spans="1:7">
      <c r="A2426" s="5">
        <v>27000000</v>
      </c>
      <c r="B2426" s="5">
        <v>22494487</v>
      </c>
      <c r="C2426">
        <f>B2426-A2426</f>
        <v>-4505513</v>
      </c>
      <c r="D2426" s="5" t="s">
        <v>1827</v>
      </c>
      <c r="E2426" s="3"/>
      <c r="F2426" s="3"/>
      <c r="G2426" s="3"/>
    </row>
    <row r="2427" spans="1:7">
      <c r="A2427" s="5">
        <v>15000000</v>
      </c>
      <c r="B2427" s="5">
        <v>10494147</v>
      </c>
      <c r="C2427">
        <f>B2427-A2427</f>
        <v>-4505853</v>
      </c>
      <c r="D2427" s="5" t="s">
        <v>15621</v>
      </c>
      <c r="E2427" s="4"/>
      <c r="F2427" s="4"/>
      <c r="G2427" s="4"/>
    </row>
    <row r="2428" spans="1:7">
      <c r="A2428" s="5">
        <v>18000000</v>
      </c>
      <c r="B2428" s="5">
        <v>13491653</v>
      </c>
      <c r="C2428">
        <f>B2428-A2428</f>
        <v>-4508347</v>
      </c>
      <c r="D2428" s="5" t="s">
        <v>12156</v>
      </c>
      <c r="E2428" s="3"/>
      <c r="F2428" s="3"/>
      <c r="G2428" s="3"/>
    </row>
    <row r="2429" spans="1:7">
      <c r="A2429" s="5">
        <v>10000000</v>
      </c>
      <c r="B2429" s="5">
        <v>5484375</v>
      </c>
      <c r="C2429">
        <f>B2429-A2429</f>
        <v>-4515625</v>
      </c>
      <c r="D2429" s="5" t="s">
        <v>4502</v>
      </c>
      <c r="E2429" s="4"/>
      <c r="F2429" s="4"/>
      <c r="G2429" s="4"/>
    </row>
    <row r="2430" spans="1:7">
      <c r="A2430" s="2">
        <v>30000000</v>
      </c>
      <c r="B2430" s="2">
        <v>25472967</v>
      </c>
      <c r="C2430">
        <f>B2430-A2430</f>
        <v>-4527033</v>
      </c>
      <c r="D2430" s="2" t="s">
        <v>14106</v>
      </c>
      <c r="E2430" s="3"/>
      <c r="F2430" s="3"/>
      <c r="G2430" s="3"/>
    </row>
    <row r="2431" spans="1:7">
      <c r="A2431" s="2">
        <v>20000000</v>
      </c>
      <c r="B2431" s="2">
        <v>15464026</v>
      </c>
      <c r="C2431">
        <f>B2431-A2431</f>
        <v>-4535974</v>
      </c>
      <c r="D2431" s="2" t="s">
        <v>15120</v>
      </c>
      <c r="E2431" s="4"/>
      <c r="F2431" s="4"/>
      <c r="G2431" s="4"/>
    </row>
    <row r="2432" spans="1:7">
      <c r="A2432" s="5">
        <v>15000000</v>
      </c>
      <c r="B2432" s="5">
        <v>10443316</v>
      </c>
      <c r="C2432">
        <f>B2432-A2432</f>
        <v>-4556684</v>
      </c>
      <c r="D2432" s="5" t="s">
        <v>15767</v>
      </c>
      <c r="E2432" s="3"/>
      <c r="F2432" s="3"/>
      <c r="G2432" s="3"/>
    </row>
    <row r="2433" spans="1:7">
      <c r="A2433" s="5">
        <v>8000000</v>
      </c>
      <c r="B2433" s="5">
        <v>3442820</v>
      </c>
      <c r="C2433">
        <f>B2433-A2433</f>
        <v>-4557180</v>
      </c>
      <c r="D2433" s="5" t="s">
        <v>4550</v>
      </c>
      <c r="E2433" s="4"/>
      <c r="F2433" s="4"/>
      <c r="G2433" s="4"/>
    </row>
    <row r="2434" spans="1:7">
      <c r="A2434" s="2">
        <v>15000000</v>
      </c>
      <c r="B2434" s="2">
        <v>10411980</v>
      </c>
      <c r="C2434">
        <f>B2434-A2434</f>
        <v>-4588020</v>
      </c>
      <c r="D2434" s="2" t="s">
        <v>13117</v>
      </c>
      <c r="E2434" s="3"/>
      <c r="F2434" s="3"/>
      <c r="G2434" s="3"/>
    </row>
    <row r="2435" spans="1:7">
      <c r="A2435" s="5">
        <v>20000000</v>
      </c>
      <c r="B2435" s="5">
        <v>15408822</v>
      </c>
      <c r="C2435">
        <f>B2435-A2435</f>
        <v>-4591178</v>
      </c>
      <c r="D2435" s="5" t="s">
        <v>14243</v>
      </c>
      <c r="E2435" s="4"/>
      <c r="F2435" s="4"/>
      <c r="G2435" s="4"/>
    </row>
    <row r="2436" spans="1:7">
      <c r="A2436" s="2">
        <v>14000000</v>
      </c>
      <c r="B2436" s="2">
        <v>9402410</v>
      </c>
      <c r="C2436">
        <f>B2436-A2436</f>
        <v>-4597590</v>
      </c>
      <c r="D2436" s="2" t="s">
        <v>14910</v>
      </c>
      <c r="E2436" s="3"/>
      <c r="F2436" s="3"/>
      <c r="G2436" s="3"/>
    </row>
    <row r="2437" spans="1:7">
      <c r="A2437" s="5">
        <v>18000000</v>
      </c>
      <c r="B2437" s="5">
        <v>13362308</v>
      </c>
      <c r="C2437">
        <f>B2437-A2437</f>
        <v>-4637692</v>
      </c>
      <c r="D2437" s="5" t="s">
        <v>7015</v>
      </c>
      <c r="E2437" s="4"/>
      <c r="F2437" s="4"/>
      <c r="G2437" s="4"/>
    </row>
    <row r="2438" spans="1:7">
      <c r="A2438" s="2">
        <v>7000000</v>
      </c>
      <c r="B2438" s="2">
        <v>2344847</v>
      </c>
      <c r="C2438">
        <f>B2438-A2438</f>
        <v>-4655153</v>
      </c>
      <c r="D2438" s="2" t="s">
        <v>7780</v>
      </c>
      <c r="E2438" s="3"/>
      <c r="F2438" s="3"/>
      <c r="G2438" s="3"/>
    </row>
    <row r="2439" spans="1:7">
      <c r="A2439" s="5">
        <v>100000000</v>
      </c>
      <c r="B2439" s="5">
        <v>95328937</v>
      </c>
      <c r="C2439">
        <f>B2439-A2439</f>
        <v>-4671063</v>
      </c>
      <c r="D2439" s="5" t="s">
        <v>16445</v>
      </c>
      <c r="E2439" s="4"/>
      <c r="F2439" s="4"/>
      <c r="G2439" s="4"/>
    </row>
    <row r="2440" spans="1:7">
      <c r="A2440" s="5">
        <v>5000000</v>
      </c>
      <c r="B2440" s="5">
        <v>326308</v>
      </c>
      <c r="C2440">
        <f>B2440-A2440</f>
        <v>-4673692</v>
      </c>
      <c r="D2440" s="5" t="s">
        <v>12280</v>
      </c>
      <c r="E2440" s="3"/>
      <c r="F2440" s="3"/>
      <c r="G2440" s="3"/>
    </row>
    <row r="2441" spans="1:7">
      <c r="A2441" s="5">
        <v>35000000</v>
      </c>
      <c r="B2441" s="5">
        <v>30307804</v>
      </c>
      <c r="C2441">
        <f>B2441-A2441</f>
        <v>-4692196</v>
      </c>
      <c r="D2441" s="5" t="s">
        <v>15362</v>
      </c>
      <c r="E2441" s="4"/>
      <c r="F2441" s="4"/>
      <c r="G2441" s="4"/>
    </row>
    <row r="2442" spans="1:7">
      <c r="A2442" s="5">
        <v>5000000</v>
      </c>
      <c r="B2442" s="5">
        <v>296665</v>
      </c>
      <c r="C2442">
        <f>B2442-A2442</f>
        <v>-4703335</v>
      </c>
      <c r="D2442" s="5" t="s">
        <v>11184</v>
      </c>
      <c r="E2442" s="3"/>
      <c r="F2442" s="3"/>
      <c r="G2442" s="3"/>
    </row>
    <row r="2443" spans="1:7">
      <c r="A2443" s="5">
        <v>21000000</v>
      </c>
      <c r="B2443" s="5">
        <v>16284360</v>
      </c>
      <c r="C2443">
        <f>B2443-A2443</f>
        <v>-4715640</v>
      </c>
      <c r="D2443" s="5" t="s">
        <v>12113</v>
      </c>
      <c r="E2443" s="4"/>
      <c r="F2443" s="4"/>
      <c r="G2443" s="4"/>
    </row>
    <row r="2444" spans="1:7">
      <c r="A2444" s="2">
        <v>5000000</v>
      </c>
      <c r="B2444" s="2">
        <v>223878</v>
      </c>
      <c r="C2444">
        <f>B2444-A2444</f>
        <v>-4776122</v>
      </c>
      <c r="D2444" s="2" t="s">
        <v>9954</v>
      </c>
      <c r="E2444" s="3"/>
      <c r="F2444" s="3"/>
      <c r="G2444" s="3"/>
    </row>
    <row r="2445" spans="1:7">
      <c r="A2445" s="2">
        <v>16500000</v>
      </c>
      <c r="B2445" s="2">
        <v>11702090</v>
      </c>
      <c r="C2445">
        <f>B2445-A2445</f>
        <v>-4797910</v>
      </c>
      <c r="D2445" s="2" t="s">
        <v>11062</v>
      </c>
      <c r="E2445" s="4"/>
      <c r="F2445" s="4"/>
      <c r="G2445" s="4"/>
    </row>
    <row r="2446" spans="1:7">
      <c r="A2446" s="5">
        <v>85000000</v>
      </c>
      <c r="B2446" s="5">
        <v>80170146</v>
      </c>
      <c r="C2446">
        <f>B2446-A2446</f>
        <v>-4829854</v>
      </c>
      <c r="D2446" s="5" t="s">
        <v>11863</v>
      </c>
      <c r="E2446" s="3"/>
      <c r="F2446" s="3"/>
      <c r="G2446" s="3"/>
    </row>
    <row r="2447" spans="1:7">
      <c r="A2447" s="5">
        <v>79000000</v>
      </c>
      <c r="B2447" s="5">
        <v>74158157</v>
      </c>
      <c r="C2447">
        <f>B2447-A2447</f>
        <v>-4841843</v>
      </c>
      <c r="D2447" s="5" t="s">
        <v>16845</v>
      </c>
      <c r="E2447" s="4"/>
      <c r="F2447" s="4"/>
      <c r="G2447" s="4"/>
    </row>
    <row r="2448" spans="1:7">
      <c r="A2448" s="2">
        <v>7000000</v>
      </c>
      <c r="B2448" s="2">
        <v>2148212</v>
      </c>
      <c r="C2448">
        <f>B2448-A2448</f>
        <v>-4851788</v>
      </c>
      <c r="D2448" s="2" t="s">
        <v>11150</v>
      </c>
      <c r="E2448" s="3"/>
      <c r="F2448" s="3"/>
      <c r="G2448" s="3"/>
    </row>
    <row r="2449" spans="1:7">
      <c r="A2449" s="2">
        <v>5000000</v>
      </c>
      <c r="B2449" s="2">
        <v>143000</v>
      </c>
      <c r="C2449">
        <f>B2449-A2449</f>
        <v>-4857000</v>
      </c>
      <c r="D2449" s="2" t="s">
        <v>16632</v>
      </c>
      <c r="E2449" s="4"/>
      <c r="F2449" s="4"/>
      <c r="G2449" s="4"/>
    </row>
    <row r="2450" spans="1:7">
      <c r="A2450" s="2">
        <v>5000000</v>
      </c>
      <c r="B2450" s="2">
        <v>136432</v>
      </c>
      <c r="C2450">
        <f>B2450-A2450</f>
        <v>-4863568</v>
      </c>
      <c r="D2450" s="2" t="s">
        <v>9224</v>
      </c>
      <c r="E2450" s="3"/>
      <c r="F2450" s="3"/>
      <c r="G2450" s="3"/>
    </row>
    <row r="2451" spans="1:7">
      <c r="A2451" s="2">
        <v>5000000</v>
      </c>
      <c r="B2451" s="2">
        <v>124720</v>
      </c>
      <c r="C2451">
        <f>B2451-A2451</f>
        <v>-4875280</v>
      </c>
      <c r="D2451" s="2" t="s">
        <v>4611</v>
      </c>
      <c r="E2451" s="4"/>
      <c r="F2451" s="4"/>
      <c r="G2451" s="4"/>
    </row>
    <row r="2452" spans="1:7">
      <c r="A2452" s="2">
        <v>137000000</v>
      </c>
      <c r="B2452" s="2">
        <v>132122995</v>
      </c>
      <c r="C2452">
        <f>B2452-A2452</f>
        <v>-4877005</v>
      </c>
      <c r="D2452" s="2" t="s">
        <v>13686</v>
      </c>
      <c r="E2452" s="3"/>
      <c r="F2452" s="3"/>
      <c r="G2452" s="3"/>
    </row>
    <row r="2453" spans="1:7">
      <c r="A2453" s="5">
        <v>5000000</v>
      </c>
      <c r="B2453" s="5">
        <v>92900</v>
      </c>
      <c r="C2453">
        <f>B2453-A2453</f>
        <v>-4907100</v>
      </c>
      <c r="D2453" s="5" t="s">
        <v>16131</v>
      </c>
      <c r="E2453" s="4"/>
      <c r="F2453" s="4"/>
      <c r="G2453" s="4"/>
    </row>
    <row r="2454" spans="1:7">
      <c r="A2454" s="5">
        <v>60000000</v>
      </c>
      <c r="B2454" s="5">
        <v>55092830</v>
      </c>
      <c r="C2454">
        <f>B2454-A2454</f>
        <v>-4907170</v>
      </c>
      <c r="D2454" s="5" t="s">
        <v>11955</v>
      </c>
      <c r="E2454" s="3"/>
      <c r="F2454" s="3"/>
      <c r="G2454" s="3"/>
    </row>
    <row r="2455" spans="1:7">
      <c r="A2455" s="5">
        <v>35000000</v>
      </c>
      <c r="B2455" s="5">
        <v>30079316</v>
      </c>
      <c r="C2455">
        <f>B2455-A2455</f>
        <v>-4920684</v>
      </c>
      <c r="D2455" s="5" t="s">
        <v>14573</v>
      </c>
      <c r="E2455" s="4"/>
      <c r="F2455" s="4"/>
      <c r="G2455" s="4"/>
    </row>
    <row r="2456" spans="1:7">
      <c r="A2456" s="2">
        <v>30000000</v>
      </c>
      <c r="B2456" s="2">
        <v>25078937</v>
      </c>
      <c r="C2456">
        <f>B2456-A2456</f>
        <v>-4921063</v>
      </c>
      <c r="D2456" s="2" t="s">
        <v>8957</v>
      </c>
      <c r="E2456" s="3"/>
      <c r="F2456" s="3"/>
      <c r="G2456" s="3"/>
    </row>
    <row r="2457" spans="1:7">
      <c r="A2457" s="2">
        <v>8000000</v>
      </c>
      <c r="B2457" s="2">
        <v>3076425</v>
      </c>
      <c r="C2457">
        <f>B2457-A2457</f>
        <v>-4923575</v>
      </c>
      <c r="D2457" s="2" t="s">
        <v>5857</v>
      </c>
      <c r="E2457" s="4"/>
      <c r="F2457" s="4"/>
      <c r="G2457" s="4"/>
    </row>
    <row r="2458" spans="1:7">
      <c r="A2458" s="2">
        <v>5000000</v>
      </c>
      <c r="B2458" s="2">
        <v>65087</v>
      </c>
      <c r="C2458">
        <f>B2458-A2458</f>
        <v>-4934913</v>
      </c>
      <c r="D2458" s="2" t="s">
        <v>11745</v>
      </c>
      <c r="E2458" s="3"/>
      <c r="F2458" s="3"/>
      <c r="G2458" s="3"/>
    </row>
    <row r="2459" spans="1:7">
      <c r="A2459" s="2">
        <v>7000000</v>
      </c>
      <c r="B2459" s="2">
        <v>2062066</v>
      </c>
      <c r="C2459">
        <f>B2459-A2459</f>
        <v>-4937934</v>
      </c>
      <c r="D2459" s="2" t="s">
        <v>9256</v>
      </c>
      <c r="E2459" s="4"/>
      <c r="F2459" s="4"/>
      <c r="G2459" s="4"/>
    </row>
    <row r="2460" spans="1:7">
      <c r="A2460" s="5">
        <v>5000000</v>
      </c>
      <c r="B2460" s="5">
        <v>16066</v>
      </c>
      <c r="C2460">
        <f>B2460-A2460</f>
        <v>-4983934</v>
      </c>
      <c r="D2460" s="5" t="s">
        <v>16892</v>
      </c>
      <c r="E2460" s="3"/>
      <c r="F2460" s="3"/>
      <c r="G2460" s="3"/>
    </row>
    <row r="2461" spans="1:7">
      <c r="A2461" s="2">
        <v>8000000</v>
      </c>
      <c r="B2461" s="2">
        <v>3014541</v>
      </c>
      <c r="C2461">
        <f>B2461-A2461</f>
        <v>-4985459</v>
      </c>
      <c r="D2461" s="2" t="s">
        <v>8535</v>
      </c>
      <c r="E2461" s="4"/>
      <c r="F2461" s="4"/>
      <c r="G2461" s="4"/>
    </row>
    <row r="2462" spans="1:7">
      <c r="A2462" s="5">
        <v>70000000</v>
      </c>
      <c r="B2462" s="5">
        <v>65012000</v>
      </c>
      <c r="C2462">
        <f>B2462-A2462</f>
        <v>-4988000</v>
      </c>
      <c r="D2462" s="5" t="s">
        <v>11299</v>
      </c>
      <c r="E2462" s="3"/>
      <c r="F2462" s="3"/>
      <c r="G2462" s="3"/>
    </row>
    <row r="2463" spans="1:7">
      <c r="A2463" s="5">
        <v>10000000</v>
      </c>
      <c r="B2463" s="5">
        <v>5004648</v>
      </c>
      <c r="C2463">
        <f>B2463-A2463</f>
        <v>-4995352</v>
      </c>
      <c r="D2463" s="5" t="s">
        <v>6495</v>
      </c>
      <c r="E2463" s="4"/>
      <c r="F2463" s="4"/>
      <c r="G2463" s="4"/>
    </row>
    <row r="2464" spans="1:7">
      <c r="A2464" s="5">
        <v>12000000</v>
      </c>
      <c r="B2464" s="5">
        <v>7001720</v>
      </c>
      <c r="C2464">
        <f>B2464-A2464</f>
        <v>-4998280</v>
      </c>
      <c r="D2464" s="5" t="s">
        <v>16482</v>
      </c>
      <c r="E2464" s="3"/>
      <c r="F2464" s="3"/>
      <c r="G2464" s="3"/>
    </row>
    <row r="2465" spans="1:7">
      <c r="A2465" s="5">
        <v>55000000</v>
      </c>
      <c r="B2465" s="5">
        <v>49994804</v>
      </c>
      <c r="C2465">
        <f>B2465-A2465</f>
        <v>-5005196</v>
      </c>
      <c r="D2465" s="5" t="s">
        <v>10814</v>
      </c>
      <c r="E2465" s="4"/>
      <c r="F2465" s="4"/>
      <c r="G2465" s="4"/>
    </row>
    <row r="2466" spans="1:7">
      <c r="A2466" s="2">
        <v>15000000</v>
      </c>
      <c r="B2466" s="2">
        <v>9929000</v>
      </c>
      <c r="C2466">
        <f>B2466-A2466</f>
        <v>-5071000</v>
      </c>
      <c r="D2466" s="2" t="s">
        <v>1197</v>
      </c>
      <c r="E2466" s="3"/>
      <c r="F2466" s="3"/>
      <c r="G2466" s="3"/>
    </row>
    <row r="2467" spans="1:7">
      <c r="A2467" s="2">
        <v>60000000</v>
      </c>
      <c r="B2467" s="2">
        <v>54910560</v>
      </c>
      <c r="C2467">
        <f>B2467-A2467</f>
        <v>-5089440</v>
      </c>
      <c r="D2467" s="2" t="s">
        <v>10778</v>
      </c>
      <c r="E2467" s="4"/>
      <c r="F2467" s="4"/>
      <c r="G2467" s="4"/>
    </row>
    <row r="2468" spans="1:7">
      <c r="A2468" s="5">
        <v>49000000</v>
      </c>
      <c r="B2468" s="5">
        <v>43905746</v>
      </c>
      <c r="C2468">
        <f>B2468-A2468</f>
        <v>-5094254</v>
      </c>
      <c r="D2468" s="5" t="s">
        <v>12919</v>
      </c>
      <c r="E2468" s="3"/>
      <c r="F2468" s="3"/>
      <c r="G2468" s="3"/>
    </row>
    <row r="2469" spans="1:7">
      <c r="A2469" s="2">
        <v>7000000</v>
      </c>
      <c r="B2469" s="2">
        <v>1889522</v>
      </c>
      <c r="C2469">
        <f>B2469-A2469</f>
        <v>-5110478</v>
      </c>
      <c r="D2469" s="2" t="s">
        <v>9944</v>
      </c>
      <c r="E2469" s="4"/>
      <c r="F2469" s="4"/>
      <c r="G2469" s="4"/>
    </row>
    <row r="2470" spans="1:7">
      <c r="A2470" s="2">
        <v>13000000</v>
      </c>
      <c r="B2470" s="2">
        <v>7881335</v>
      </c>
      <c r="C2470">
        <f>B2470-A2470</f>
        <v>-5118665</v>
      </c>
      <c r="D2470" s="2" t="s">
        <v>8439</v>
      </c>
      <c r="E2470" s="3"/>
      <c r="F2470" s="3"/>
      <c r="G2470" s="3"/>
    </row>
    <row r="2471" spans="1:7">
      <c r="A2471" s="5">
        <v>6000000</v>
      </c>
      <c r="B2471" s="5">
        <v>869325</v>
      </c>
      <c r="C2471">
        <f>B2471-A2471</f>
        <v>-5130675</v>
      </c>
      <c r="D2471" s="5" t="s">
        <v>16745</v>
      </c>
      <c r="E2471" s="4"/>
      <c r="F2471" s="4"/>
      <c r="G2471" s="4"/>
    </row>
    <row r="2472" spans="1:7">
      <c r="A2472" s="5">
        <v>10818775</v>
      </c>
      <c r="B2472" s="5">
        <v>5669081</v>
      </c>
      <c r="C2472">
        <f>B2472-A2472</f>
        <v>-5149694</v>
      </c>
      <c r="D2472" s="5" t="s">
        <v>9200</v>
      </c>
      <c r="E2472" s="3"/>
      <c r="F2472" s="3"/>
      <c r="G2472" s="3"/>
    </row>
    <row r="2473" spans="1:7">
      <c r="A2473" s="5">
        <v>26000000</v>
      </c>
      <c r="B2473" s="5">
        <v>20819129</v>
      </c>
      <c r="C2473">
        <f>B2473-A2473</f>
        <v>-5180871</v>
      </c>
      <c r="D2473" s="5" t="s">
        <v>15379</v>
      </c>
      <c r="E2473" s="4"/>
      <c r="F2473" s="4"/>
      <c r="G2473" s="4"/>
    </row>
    <row r="2474" spans="1:7">
      <c r="A2474" s="5">
        <v>6000000</v>
      </c>
      <c r="B2474" s="5">
        <v>795126</v>
      </c>
      <c r="C2474">
        <f>B2474-A2474</f>
        <v>-5204874</v>
      </c>
      <c r="D2474" s="5" t="s">
        <v>3021</v>
      </c>
      <c r="E2474" s="3"/>
      <c r="F2474" s="3"/>
      <c r="G2474" s="3"/>
    </row>
    <row r="2475" spans="1:7">
      <c r="A2475" s="2">
        <v>57000000</v>
      </c>
      <c r="B2475" s="2">
        <v>51774002</v>
      </c>
      <c r="C2475">
        <f>B2475-A2475</f>
        <v>-5225998</v>
      </c>
      <c r="D2475" s="2" t="s">
        <v>16461</v>
      </c>
      <c r="E2475" s="4"/>
      <c r="F2475" s="4"/>
      <c r="G2475" s="4"/>
    </row>
    <row r="2476" spans="1:7">
      <c r="A2476" s="2">
        <v>7000000</v>
      </c>
      <c r="B2476" s="2">
        <v>1768416</v>
      </c>
      <c r="C2476">
        <f>B2476-A2476</f>
        <v>-5231584</v>
      </c>
      <c r="D2476" s="2" t="s">
        <v>11160</v>
      </c>
      <c r="E2476" s="3"/>
      <c r="F2476" s="3"/>
      <c r="G2476" s="3"/>
    </row>
    <row r="2477" spans="1:7">
      <c r="A2477" s="2">
        <v>12000000</v>
      </c>
      <c r="B2477" s="2">
        <v>6754898</v>
      </c>
      <c r="C2477">
        <f>B2477-A2477</f>
        <v>-5245102</v>
      </c>
      <c r="D2477" s="2" t="s">
        <v>11657</v>
      </c>
      <c r="E2477" s="4"/>
      <c r="F2477" s="4"/>
      <c r="G2477" s="4"/>
    </row>
    <row r="2478" spans="1:7">
      <c r="A2478" s="5">
        <v>19000000</v>
      </c>
      <c r="B2478" s="5">
        <v>13753931</v>
      </c>
      <c r="C2478">
        <f>B2478-A2478</f>
        <v>-5246069</v>
      </c>
      <c r="D2478" s="5" t="s">
        <v>1549</v>
      </c>
      <c r="E2478" s="3"/>
      <c r="F2478" s="3"/>
      <c r="G2478" s="3"/>
    </row>
    <row r="2479" spans="1:7">
      <c r="A2479" s="2">
        <v>7000000</v>
      </c>
      <c r="B2479" s="2">
        <v>1738692</v>
      </c>
      <c r="C2479">
        <f>B2479-A2479</f>
        <v>-5261308</v>
      </c>
      <c r="D2479" s="2" t="s">
        <v>3468</v>
      </c>
      <c r="E2479" s="4"/>
      <c r="F2479" s="4"/>
      <c r="G2479" s="4"/>
    </row>
    <row r="2480" spans="1:7">
      <c r="A2480" s="2">
        <v>50000000</v>
      </c>
      <c r="B2480" s="2">
        <v>44737059</v>
      </c>
      <c r="C2480">
        <f>B2480-A2480</f>
        <v>-5262941</v>
      </c>
      <c r="D2480" s="2" t="s">
        <v>9525</v>
      </c>
      <c r="E2480" s="3"/>
      <c r="F2480" s="3"/>
      <c r="G2480" s="3"/>
    </row>
    <row r="2481" spans="1:7">
      <c r="A2481" s="2">
        <v>7000000</v>
      </c>
      <c r="B2481" s="2">
        <v>1654367</v>
      </c>
      <c r="C2481">
        <f>B2481-A2481</f>
        <v>-5345633</v>
      </c>
      <c r="D2481" s="2" t="s">
        <v>10609</v>
      </c>
      <c r="E2481" s="4"/>
      <c r="F2481" s="4"/>
      <c r="G2481" s="4"/>
    </row>
    <row r="2482" spans="1:7">
      <c r="A2482" s="5">
        <v>17000000</v>
      </c>
      <c r="B2482" s="5">
        <v>11634458</v>
      </c>
      <c r="C2482">
        <f>B2482-A2482</f>
        <v>-5365542</v>
      </c>
      <c r="D2482" s="5" t="s">
        <v>13592</v>
      </c>
      <c r="E2482" s="3"/>
      <c r="F2482" s="3"/>
      <c r="G2482" s="3"/>
    </row>
    <row r="2483" spans="1:7">
      <c r="A2483" s="5">
        <v>65000000</v>
      </c>
      <c r="B2483" s="5">
        <v>59617068</v>
      </c>
      <c r="C2483">
        <f>B2483-A2483</f>
        <v>-5382932</v>
      </c>
      <c r="D2483" s="5" t="s">
        <v>10172</v>
      </c>
      <c r="E2483" s="4"/>
      <c r="F2483" s="4"/>
      <c r="G2483" s="4"/>
    </row>
    <row r="2484" spans="1:7">
      <c r="A2484" s="2">
        <v>5500000</v>
      </c>
      <c r="B2484" s="2">
        <v>56007</v>
      </c>
      <c r="C2484">
        <f>B2484-A2484</f>
        <v>-5443993</v>
      </c>
      <c r="D2484" s="2" t="s">
        <v>15947</v>
      </c>
      <c r="E2484" s="3"/>
      <c r="F2484" s="3"/>
      <c r="G2484" s="3"/>
    </row>
    <row r="2485" spans="1:7">
      <c r="A2485" s="2">
        <v>6500000</v>
      </c>
      <c r="B2485" s="2">
        <v>1029017</v>
      </c>
      <c r="C2485">
        <f>B2485-A2485</f>
        <v>-5470983</v>
      </c>
      <c r="D2485" s="2" t="s">
        <v>7791</v>
      </c>
      <c r="E2485" s="4"/>
      <c r="F2485" s="4"/>
      <c r="G2485" s="4"/>
    </row>
    <row r="2486" spans="1:7">
      <c r="A2486" s="2">
        <v>5500000</v>
      </c>
      <c r="B2486" s="2">
        <v>22770</v>
      </c>
      <c r="C2486">
        <f>B2486-A2486</f>
        <v>-5477230</v>
      </c>
      <c r="D2486" s="2" t="s">
        <v>12268</v>
      </c>
      <c r="E2486" s="3"/>
      <c r="F2486" s="3"/>
      <c r="G2486" s="3"/>
    </row>
    <row r="2487" spans="1:7">
      <c r="A2487" s="2">
        <v>7300000</v>
      </c>
      <c r="B2487" s="2">
        <v>1818681</v>
      </c>
      <c r="C2487">
        <f>B2487-A2487</f>
        <v>-5481319</v>
      </c>
      <c r="D2487" s="2" t="s">
        <v>5132</v>
      </c>
      <c r="E2487" s="4"/>
      <c r="F2487" s="4"/>
      <c r="G2487" s="4"/>
    </row>
    <row r="2488" spans="1:7">
      <c r="A2488" s="5">
        <v>25530000</v>
      </c>
      <c r="B2488" s="5">
        <v>20047715</v>
      </c>
      <c r="C2488">
        <f>B2488-A2488</f>
        <v>-5482285</v>
      </c>
      <c r="D2488" s="5" t="s">
        <v>15393</v>
      </c>
      <c r="E2488" s="3"/>
      <c r="F2488" s="3"/>
      <c r="G2488" s="3"/>
    </row>
    <row r="2489" spans="1:7">
      <c r="A2489" s="2">
        <v>27000000</v>
      </c>
      <c r="B2489" s="2">
        <v>21500000</v>
      </c>
      <c r="C2489">
        <f>B2489-A2489</f>
        <v>-5500000</v>
      </c>
      <c r="D2489" s="2" t="s">
        <v>1480</v>
      </c>
      <c r="E2489" s="4"/>
      <c r="F2489" s="4"/>
      <c r="G2489" s="4"/>
    </row>
    <row r="2490" spans="1:7">
      <c r="A2490" s="5">
        <v>50000000</v>
      </c>
      <c r="B2490" s="5">
        <v>44484065</v>
      </c>
      <c r="C2490">
        <f>B2490-A2490</f>
        <v>-5515935</v>
      </c>
      <c r="D2490" s="5" t="s">
        <v>4210</v>
      </c>
      <c r="E2490" s="3"/>
      <c r="F2490" s="3"/>
      <c r="G2490" s="3"/>
    </row>
    <row r="2491" spans="1:7">
      <c r="A2491" s="2">
        <v>5600000</v>
      </c>
      <c r="B2491" s="2">
        <v>27024</v>
      </c>
      <c r="C2491">
        <f>B2491-A2491</f>
        <v>-5572976</v>
      </c>
      <c r="D2491" s="2" t="s">
        <v>9269</v>
      </c>
      <c r="E2491" s="4"/>
      <c r="F2491" s="4"/>
      <c r="G2491" s="4"/>
    </row>
    <row r="2492" spans="1:7">
      <c r="A2492" s="5">
        <v>6000000</v>
      </c>
      <c r="B2492" s="5">
        <v>399611</v>
      </c>
      <c r="C2492">
        <f>B2492-A2492</f>
        <v>-5600389</v>
      </c>
      <c r="D2492" s="5" t="s">
        <v>13968</v>
      </c>
      <c r="E2492" s="3"/>
      <c r="F2492" s="3"/>
      <c r="G2492" s="3"/>
    </row>
    <row r="2493" spans="1:7">
      <c r="A2493" s="2">
        <v>15000000</v>
      </c>
      <c r="B2493" s="2">
        <v>9396487</v>
      </c>
      <c r="C2493">
        <f>B2493-A2493</f>
        <v>-5603513</v>
      </c>
      <c r="D2493" s="2" t="s">
        <v>6410</v>
      </c>
      <c r="E2493" s="4"/>
      <c r="F2493" s="4"/>
      <c r="G2493" s="4"/>
    </row>
    <row r="2494" spans="1:7">
      <c r="A2494" s="5">
        <v>6000000</v>
      </c>
      <c r="B2494" s="5">
        <v>371081</v>
      </c>
      <c r="C2494">
        <f>B2494-A2494</f>
        <v>-5628919</v>
      </c>
      <c r="D2494" s="5" t="s">
        <v>6630</v>
      </c>
      <c r="E2494" s="3"/>
      <c r="F2494" s="3"/>
      <c r="G2494" s="3"/>
    </row>
    <row r="2495" spans="1:7">
      <c r="A2495" s="2">
        <v>7000000</v>
      </c>
      <c r="B2495" s="2">
        <v>1330827</v>
      </c>
      <c r="C2495">
        <f>B2495-A2495</f>
        <v>-5669173</v>
      </c>
      <c r="D2495" s="2" t="s">
        <v>6523</v>
      </c>
      <c r="E2495" s="4"/>
      <c r="F2495" s="4"/>
      <c r="G2495" s="4"/>
    </row>
    <row r="2496" spans="1:7">
      <c r="A2496" s="2">
        <v>57000000</v>
      </c>
      <c r="B2496" s="2">
        <v>51317350</v>
      </c>
      <c r="C2496">
        <f>B2496-A2496</f>
        <v>-5682650</v>
      </c>
      <c r="D2496" s="2" t="s">
        <v>10190</v>
      </c>
      <c r="E2496" s="3"/>
      <c r="F2496" s="3"/>
      <c r="G2496" s="3"/>
    </row>
    <row r="2497" spans="1:7">
      <c r="A2497" s="5">
        <v>20000000</v>
      </c>
      <c r="B2497" s="5">
        <v>14291570</v>
      </c>
      <c r="C2497">
        <f>B2497-A2497</f>
        <v>-5708430</v>
      </c>
      <c r="D2497" s="5" t="s">
        <v>12129</v>
      </c>
      <c r="E2497" s="4"/>
      <c r="F2497" s="4"/>
      <c r="G2497" s="4"/>
    </row>
    <row r="2498" spans="1:7">
      <c r="A2498" s="2">
        <v>10000000</v>
      </c>
      <c r="B2498" s="2">
        <v>4280577</v>
      </c>
      <c r="C2498">
        <f>B2498-A2498</f>
        <v>-5719423</v>
      </c>
      <c r="D2498" s="2" t="s">
        <v>7484</v>
      </c>
      <c r="E2498" s="3"/>
      <c r="F2498" s="3"/>
      <c r="G2498" s="3"/>
    </row>
    <row r="2499" spans="1:7">
      <c r="A2499" s="2">
        <v>8000000</v>
      </c>
      <c r="B2499" s="2">
        <v>2275557</v>
      </c>
      <c r="C2499">
        <f>B2499-A2499</f>
        <v>-5724443</v>
      </c>
      <c r="D2499" s="2" t="s">
        <v>12700</v>
      </c>
      <c r="E2499" s="4"/>
      <c r="F2499" s="4"/>
      <c r="G2499" s="4"/>
    </row>
    <row r="2500" spans="1:7">
      <c r="A2500" s="2">
        <v>64000000</v>
      </c>
      <c r="B2500" s="2">
        <v>58255287</v>
      </c>
      <c r="C2500">
        <f>B2500-A2500</f>
        <v>-5744713</v>
      </c>
      <c r="D2500" s="2" t="s">
        <v>16454</v>
      </c>
      <c r="E2500" s="3"/>
      <c r="F2500" s="3"/>
      <c r="G2500" s="3"/>
    </row>
    <row r="2501" spans="1:7">
      <c r="A2501" s="2">
        <v>10000000</v>
      </c>
      <c r="B2501" s="2">
        <v>4244155</v>
      </c>
      <c r="C2501">
        <f>B2501-A2501</f>
        <v>-5755845</v>
      </c>
      <c r="D2501" s="2" t="s">
        <v>9875</v>
      </c>
      <c r="E2501" s="4"/>
      <c r="F2501" s="4"/>
      <c r="G2501" s="4"/>
    </row>
    <row r="2502" spans="1:7">
      <c r="A2502" s="5">
        <v>9000000</v>
      </c>
      <c r="B2502" s="5">
        <v>3193102</v>
      </c>
      <c r="C2502">
        <f>B2502-A2502</f>
        <v>-5806898</v>
      </c>
      <c r="D2502" s="5" t="s">
        <v>5822</v>
      </c>
      <c r="E2502" s="3"/>
      <c r="F2502" s="3"/>
      <c r="G2502" s="3"/>
    </row>
    <row r="2503" spans="1:7">
      <c r="A2503" s="2">
        <v>6500000</v>
      </c>
      <c r="B2503" s="2">
        <v>686383</v>
      </c>
      <c r="C2503">
        <f>B2503-A2503</f>
        <v>-5813617</v>
      </c>
      <c r="D2503" s="2" t="s">
        <v>2418</v>
      </c>
      <c r="E2503" s="4"/>
      <c r="F2503" s="4"/>
      <c r="G2503" s="4"/>
    </row>
    <row r="2504" spans="1:7">
      <c r="A2504" s="2">
        <v>15000000</v>
      </c>
      <c r="B2504" s="2">
        <v>9123834</v>
      </c>
      <c r="C2504">
        <f>B2504-A2504</f>
        <v>-5876166</v>
      </c>
      <c r="D2504" s="2" t="s">
        <v>15161</v>
      </c>
      <c r="E2504" s="3"/>
      <c r="F2504" s="3"/>
      <c r="G2504" s="3"/>
    </row>
    <row r="2505" spans="1:7">
      <c r="A2505" s="2">
        <v>6000000</v>
      </c>
      <c r="B2505" s="2">
        <v>117560</v>
      </c>
      <c r="C2505">
        <f>B2505-A2505</f>
        <v>-5882440</v>
      </c>
      <c r="D2505" s="2" t="s">
        <v>11726</v>
      </c>
      <c r="E2505" s="4"/>
      <c r="F2505" s="4"/>
      <c r="G2505" s="4"/>
    </row>
    <row r="2506" spans="1:7">
      <c r="A2506" s="5">
        <v>6000000</v>
      </c>
      <c r="B2506" s="5">
        <v>115862</v>
      </c>
      <c r="C2506">
        <f>B2506-A2506</f>
        <v>-5884138</v>
      </c>
      <c r="D2506" s="5" t="s">
        <v>8559</v>
      </c>
      <c r="E2506" s="3"/>
      <c r="F2506" s="3"/>
      <c r="G2506" s="3"/>
    </row>
    <row r="2507" spans="1:7">
      <c r="A2507" s="2">
        <v>15000000</v>
      </c>
      <c r="B2507" s="2">
        <v>9059588</v>
      </c>
      <c r="C2507">
        <f>B2507-A2507</f>
        <v>-5940412</v>
      </c>
      <c r="D2507" s="2" t="s">
        <v>9138</v>
      </c>
      <c r="E2507" s="4"/>
      <c r="F2507" s="4"/>
      <c r="G2507" s="4"/>
    </row>
    <row r="2508" spans="1:7">
      <c r="A2508" s="5">
        <v>6000000</v>
      </c>
      <c r="B2508" s="5">
        <v>54606</v>
      </c>
      <c r="C2508">
        <f>B2508-A2508</f>
        <v>-5945394</v>
      </c>
      <c r="D2508" s="5" t="s">
        <v>11730</v>
      </c>
      <c r="E2508" s="3"/>
      <c r="F2508" s="3"/>
      <c r="G2508" s="3"/>
    </row>
    <row r="2509" spans="1:7">
      <c r="A2509" s="5">
        <v>30000000</v>
      </c>
      <c r="B2509" s="5">
        <v>24048000</v>
      </c>
      <c r="C2509">
        <f>B2509-A2509</f>
        <v>-5952000</v>
      </c>
      <c r="D2509" s="5" t="s">
        <v>14544</v>
      </c>
      <c r="E2509" s="4"/>
      <c r="F2509" s="4"/>
      <c r="G2509" s="4"/>
    </row>
    <row r="2510" spans="1:7">
      <c r="A2510" s="2">
        <v>7000000</v>
      </c>
      <c r="B2510" s="2">
        <v>1040879</v>
      </c>
      <c r="C2510">
        <f>B2510-A2510</f>
        <v>-5959121</v>
      </c>
      <c r="D2510" s="2" t="s">
        <v>5906</v>
      </c>
      <c r="E2510" s="3"/>
      <c r="F2510" s="3"/>
      <c r="G2510" s="3"/>
    </row>
    <row r="2511" spans="1:7">
      <c r="A2511" s="2">
        <v>6000000</v>
      </c>
      <c r="B2511" s="2">
        <v>36497</v>
      </c>
      <c r="C2511">
        <f>B2511-A2511</f>
        <v>-5963503</v>
      </c>
      <c r="D2511" s="2" t="s">
        <v>16135</v>
      </c>
      <c r="E2511" s="4"/>
      <c r="F2511" s="4"/>
      <c r="G2511" s="4"/>
    </row>
    <row r="2512" spans="1:7">
      <c r="A2512" s="5">
        <v>43000000</v>
      </c>
      <c r="B2512" s="5">
        <v>37035515</v>
      </c>
      <c r="C2512">
        <f>B2512-A2512</f>
        <v>-5964485</v>
      </c>
      <c r="D2512" s="5" t="s">
        <v>12517</v>
      </c>
      <c r="E2512" s="3"/>
      <c r="F2512" s="3"/>
      <c r="G2512" s="3"/>
    </row>
    <row r="2513" spans="1:7">
      <c r="A2513" s="5">
        <v>6000000</v>
      </c>
      <c r="B2513" s="5">
        <v>26435</v>
      </c>
      <c r="C2513">
        <f>B2513-A2513</f>
        <v>-5973565</v>
      </c>
      <c r="D2513" s="5" t="s">
        <v>528</v>
      </c>
      <c r="E2513" s="4"/>
      <c r="F2513" s="4"/>
      <c r="G2513" s="4"/>
    </row>
    <row r="2514" spans="1:7">
      <c r="A2514" s="5">
        <v>6000000</v>
      </c>
      <c r="B2514" s="5">
        <v>12843</v>
      </c>
      <c r="C2514">
        <f>B2514-A2514</f>
        <v>-5987157</v>
      </c>
      <c r="D2514" s="5" t="s">
        <v>12367</v>
      </c>
      <c r="E2514" s="3"/>
      <c r="F2514" s="3"/>
      <c r="G2514" s="3"/>
    </row>
    <row r="2515" spans="1:7">
      <c r="A2515" s="5">
        <v>8000000</v>
      </c>
      <c r="B2515" s="5">
        <v>1997807</v>
      </c>
      <c r="C2515">
        <f>B2515-A2515</f>
        <v>-6002193</v>
      </c>
      <c r="D2515" s="5" t="s">
        <v>5839</v>
      </c>
      <c r="E2515" s="4"/>
      <c r="F2515" s="4"/>
      <c r="G2515" s="4"/>
    </row>
    <row r="2516" spans="1:7">
      <c r="A2516" s="5">
        <v>35000000</v>
      </c>
      <c r="B2516" s="5">
        <v>28995450</v>
      </c>
      <c r="C2516">
        <f>B2516-A2516</f>
        <v>-6004550</v>
      </c>
      <c r="D2516" s="5" t="s">
        <v>12009</v>
      </c>
      <c r="E2516" s="3"/>
      <c r="F2516" s="3"/>
      <c r="G2516" s="3"/>
    </row>
    <row r="2517" spans="1:7">
      <c r="A2517" s="5">
        <v>20000000</v>
      </c>
      <c r="B2517" s="5">
        <v>13987482</v>
      </c>
      <c r="C2517">
        <f>B2517-A2517</f>
        <v>-6012518</v>
      </c>
      <c r="D2517" s="5" t="s">
        <v>12617</v>
      </c>
      <c r="E2517" s="4"/>
      <c r="F2517" s="4"/>
      <c r="G2517" s="4"/>
    </row>
    <row r="2518" spans="1:7">
      <c r="A2518" s="2">
        <v>9000000</v>
      </c>
      <c r="B2518" s="2">
        <v>2955039</v>
      </c>
      <c r="C2518">
        <f>B2518-A2518</f>
        <v>-6044961</v>
      </c>
      <c r="D2518" s="2" t="s">
        <v>11688</v>
      </c>
      <c r="E2518" s="3"/>
      <c r="F2518" s="3"/>
      <c r="G2518" s="3"/>
    </row>
    <row r="2519" spans="1:7">
      <c r="A2519" s="5">
        <v>12000000</v>
      </c>
      <c r="B2519" s="5">
        <v>5949693</v>
      </c>
      <c r="C2519">
        <f>B2519-A2519</f>
        <v>-6050307</v>
      </c>
      <c r="D2519" s="5" t="s">
        <v>3835</v>
      </c>
      <c r="E2519" s="4"/>
      <c r="F2519" s="4"/>
      <c r="G2519" s="4"/>
    </row>
    <row r="2520" spans="1:7">
      <c r="A2520" s="5">
        <v>40000000</v>
      </c>
      <c r="B2520" s="5">
        <v>33927476</v>
      </c>
      <c r="C2520">
        <f>B2520-A2520</f>
        <v>-6072524</v>
      </c>
      <c r="D2520" s="5" t="s">
        <v>13729</v>
      </c>
      <c r="E2520" s="3"/>
      <c r="F2520" s="3"/>
      <c r="G2520" s="3"/>
    </row>
    <row r="2521" spans="1:7">
      <c r="A2521" s="2">
        <v>6200000</v>
      </c>
      <c r="B2521" s="2">
        <v>126247</v>
      </c>
      <c r="C2521">
        <f>B2521-A2521</f>
        <v>-6073753</v>
      </c>
      <c r="D2521" s="2" t="s">
        <v>16888</v>
      </c>
      <c r="E2521" s="4"/>
      <c r="F2521" s="4"/>
      <c r="G2521" s="4"/>
    </row>
    <row r="2522" spans="1:7">
      <c r="A2522" s="2">
        <v>7200000</v>
      </c>
      <c r="B2522" s="2">
        <v>1094798</v>
      </c>
      <c r="C2522">
        <f>B2522-A2522</f>
        <v>-6105202</v>
      </c>
      <c r="D2522" s="2" t="s">
        <v>5124</v>
      </c>
      <c r="E2522" s="3"/>
      <c r="F2522" s="3"/>
      <c r="G2522" s="3"/>
    </row>
    <row r="2523" spans="1:7">
      <c r="A2523" s="5">
        <v>40000000</v>
      </c>
      <c r="B2523" s="5">
        <v>33864342</v>
      </c>
      <c r="C2523">
        <f>B2523-A2523</f>
        <v>-6135658</v>
      </c>
      <c r="D2523" s="5" t="s">
        <v>13457</v>
      </c>
      <c r="E2523" s="4"/>
      <c r="F2523" s="4"/>
      <c r="G2523" s="4"/>
    </row>
    <row r="2524" spans="1:7">
      <c r="A2524" s="2">
        <v>25000000</v>
      </c>
      <c r="B2524" s="2">
        <v>18860403</v>
      </c>
      <c r="C2524">
        <f>B2524-A2524</f>
        <v>-6139597</v>
      </c>
      <c r="D2524" s="2" t="s">
        <v>16649</v>
      </c>
      <c r="E2524" s="3"/>
      <c r="F2524" s="3"/>
      <c r="G2524" s="3"/>
    </row>
    <row r="2525" spans="1:7">
      <c r="A2525" s="5">
        <v>20000000</v>
      </c>
      <c r="B2525" s="5">
        <v>13854000</v>
      </c>
      <c r="C2525">
        <f>B2525-A2525</f>
        <v>-6146000</v>
      </c>
      <c r="D2525" s="5" t="s">
        <v>15416</v>
      </c>
      <c r="E2525" s="4"/>
      <c r="F2525" s="4"/>
      <c r="G2525" s="4"/>
    </row>
    <row r="2526" spans="1:7">
      <c r="A2526" s="5">
        <v>11000000</v>
      </c>
      <c r="B2526" s="5">
        <v>4814244</v>
      </c>
      <c r="C2526">
        <f>B2526-A2526</f>
        <v>-6185756</v>
      </c>
      <c r="D2526" s="5" t="s">
        <v>15191</v>
      </c>
      <c r="E2526" s="3"/>
      <c r="F2526" s="3"/>
      <c r="G2526" s="3"/>
    </row>
    <row r="2527" spans="1:7">
      <c r="A2527" s="2">
        <v>20000000</v>
      </c>
      <c r="B2527" s="2">
        <v>13801755</v>
      </c>
      <c r="C2527">
        <f>B2527-A2527</f>
        <v>-6198245</v>
      </c>
      <c r="D2527" s="2" t="s">
        <v>9084</v>
      </c>
      <c r="E2527" s="4"/>
      <c r="F2527" s="4"/>
      <c r="G2527" s="4"/>
    </row>
    <row r="2528" spans="1:7">
      <c r="A2528" s="2">
        <v>8000000</v>
      </c>
      <c r="B2528" s="2">
        <v>1789892</v>
      </c>
      <c r="C2528">
        <f>B2528-A2528</f>
        <v>-6210108</v>
      </c>
      <c r="D2528" s="2" t="s">
        <v>9248</v>
      </c>
      <c r="E2528" s="3"/>
      <c r="F2528" s="3"/>
      <c r="G2528" s="3"/>
    </row>
    <row r="2529" spans="1:7">
      <c r="A2529" s="5">
        <v>60000000</v>
      </c>
      <c r="B2529" s="5">
        <v>53789313</v>
      </c>
      <c r="C2529">
        <f>B2529-A2529</f>
        <v>-6210687</v>
      </c>
      <c r="D2529" s="5" t="s">
        <v>10781</v>
      </c>
      <c r="E2529" s="4"/>
      <c r="F2529" s="4"/>
      <c r="G2529" s="4"/>
    </row>
    <row r="2530" spans="1:7">
      <c r="A2530" s="2">
        <v>95000000</v>
      </c>
      <c r="B2530" s="2">
        <v>88761720</v>
      </c>
      <c r="C2530">
        <f>B2530-A2530</f>
        <v>-6238280</v>
      </c>
      <c r="D2530" s="2" t="s">
        <v>12796</v>
      </c>
      <c r="E2530" s="3"/>
      <c r="F2530" s="3"/>
      <c r="G2530" s="3"/>
    </row>
    <row r="2531" spans="1:7">
      <c r="A2531" s="5">
        <v>15000000</v>
      </c>
      <c r="B2531" s="5">
        <v>8735529</v>
      </c>
      <c r="C2531">
        <f>B2531-A2531</f>
        <v>-6264471</v>
      </c>
      <c r="D2531" s="5" t="s">
        <v>14618</v>
      </c>
      <c r="E2531" s="4"/>
      <c r="F2531" s="4"/>
      <c r="G2531" s="4"/>
    </row>
    <row r="2532" spans="1:7">
      <c r="A2532" s="5">
        <v>35000000</v>
      </c>
      <c r="B2532" s="5">
        <v>28687835</v>
      </c>
      <c r="C2532">
        <f>B2532-A2532</f>
        <v>-6312165</v>
      </c>
      <c r="D2532" s="5" t="s">
        <v>11445</v>
      </c>
      <c r="E2532" s="3"/>
      <c r="F2532" s="3"/>
      <c r="G2532" s="3"/>
    </row>
    <row r="2533" spans="1:7">
      <c r="A2533" s="2">
        <v>20000000</v>
      </c>
      <c r="B2533" s="2">
        <v>13650738</v>
      </c>
      <c r="C2533">
        <f>B2533-A2533</f>
        <v>-6349262</v>
      </c>
      <c r="D2533" s="2" t="s">
        <v>9091</v>
      </c>
      <c r="E2533" s="4"/>
      <c r="F2533" s="4"/>
      <c r="G2533" s="4"/>
    </row>
    <row r="2534" spans="1:7">
      <c r="A2534" s="5">
        <v>8000000</v>
      </c>
      <c r="B2534" s="5">
        <v>1641788</v>
      </c>
      <c r="C2534">
        <f>B2534-A2534</f>
        <v>-6358212</v>
      </c>
      <c r="D2534" s="5" t="s">
        <v>7737</v>
      </c>
      <c r="E2534" s="3"/>
      <c r="F2534" s="3"/>
      <c r="G2534" s="3"/>
    </row>
    <row r="2535" spans="1:7">
      <c r="A2535" s="2">
        <v>9200000</v>
      </c>
      <c r="B2535" s="2">
        <v>2835886</v>
      </c>
      <c r="C2535">
        <f>B2535-A2535</f>
        <v>-6364114</v>
      </c>
      <c r="D2535" s="2" t="s">
        <v>2373</v>
      </c>
      <c r="E2535" s="4"/>
      <c r="F2535" s="4"/>
      <c r="G2535" s="4"/>
    </row>
    <row r="2536" spans="1:7">
      <c r="A2536" s="2">
        <v>20000000</v>
      </c>
      <c r="B2536" s="2">
        <v>13630226</v>
      </c>
      <c r="C2536">
        <f>B2536-A2536</f>
        <v>-6369774</v>
      </c>
      <c r="D2536" s="2" t="s">
        <v>11564</v>
      </c>
      <c r="E2536" s="3"/>
      <c r="F2536" s="3"/>
      <c r="G2536" s="3"/>
    </row>
    <row r="2537" spans="1:7">
      <c r="A2537" s="5">
        <v>13000000</v>
      </c>
      <c r="B2537" s="5">
        <v>6615578</v>
      </c>
      <c r="C2537">
        <f>B2537-A2537</f>
        <v>-6384422</v>
      </c>
      <c r="D2537" s="5" t="s">
        <v>6388</v>
      </c>
      <c r="E2537" s="4"/>
      <c r="F2537" s="4"/>
      <c r="G2537" s="4"/>
    </row>
    <row r="2538" spans="1:7">
      <c r="A2538" s="5">
        <v>6500000</v>
      </c>
      <c r="B2538" s="5">
        <v>110029</v>
      </c>
      <c r="C2538">
        <f>B2538-A2538</f>
        <v>-6389971</v>
      </c>
      <c r="D2538" s="5" t="s">
        <v>11166</v>
      </c>
      <c r="E2538" s="3"/>
      <c r="F2538" s="3"/>
      <c r="G2538" s="3"/>
    </row>
    <row r="2539" spans="1:7">
      <c r="A2539" s="5">
        <v>10000000</v>
      </c>
      <c r="B2539" s="5">
        <v>3571735</v>
      </c>
      <c r="C2539">
        <f>B2539-A2539</f>
        <v>-6428265</v>
      </c>
      <c r="D2539" s="5" t="s">
        <v>9230</v>
      </c>
      <c r="E2539" s="4"/>
      <c r="F2539" s="4"/>
      <c r="G2539" s="4"/>
    </row>
    <row r="2540" spans="1:7">
      <c r="A2540" s="5">
        <v>6500000</v>
      </c>
      <c r="B2540" s="5">
        <v>70527</v>
      </c>
      <c r="C2540">
        <f>B2540-A2540</f>
        <v>-6429473</v>
      </c>
      <c r="D2540" s="5" t="s">
        <v>8497</v>
      </c>
      <c r="E2540" s="3"/>
      <c r="F2540" s="3"/>
      <c r="G2540" s="3"/>
    </row>
    <row r="2541" spans="1:7">
      <c r="A2541" s="2">
        <v>6500000</v>
      </c>
      <c r="B2541" s="2">
        <v>66637</v>
      </c>
      <c r="C2541">
        <f>B2541-A2541</f>
        <v>-6433363</v>
      </c>
      <c r="D2541" s="2" t="s">
        <v>5153</v>
      </c>
      <c r="E2541" s="4"/>
      <c r="F2541" s="4"/>
      <c r="G2541" s="4"/>
    </row>
    <row r="2542" spans="1:7">
      <c r="A2542" s="2">
        <v>13500000</v>
      </c>
      <c r="B2542" s="2">
        <v>7060876</v>
      </c>
      <c r="C2542">
        <f>B2542-A2542</f>
        <v>-6439124</v>
      </c>
      <c r="D2542" s="2" t="s">
        <v>3829</v>
      </c>
      <c r="E2542" s="3"/>
      <c r="F2542" s="3"/>
      <c r="G2542" s="3"/>
    </row>
    <row r="2543" spans="1:7">
      <c r="A2543" s="5">
        <v>12000000</v>
      </c>
      <c r="B2543" s="5">
        <v>5542025</v>
      </c>
      <c r="C2543">
        <f>B2543-A2543</f>
        <v>-6457975</v>
      </c>
      <c r="D2543" s="5" t="s">
        <v>11098</v>
      </c>
      <c r="E2543" s="4"/>
      <c r="F2543" s="4"/>
      <c r="G2543" s="4"/>
    </row>
    <row r="2544" spans="1:7">
      <c r="A2544" s="5">
        <v>7000000</v>
      </c>
      <c r="B2544" s="5">
        <v>532988</v>
      </c>
      <c r="C2544">
        <f>B2544-A2544</f>
        <v>-6467012</v>
      </c>
      <c r="D2544" s="5" t="s">
        <v>9948</v>
      </c>
      <c r="E2544" s="3"/>
      <c r="F2544" s="3"/>
      <c r="G2544" s="3"/>
    </row>
    <row r="2545" spans="1:7">
      <c r="A2545" s="2">
        <v>7000000</v>
      </c>
      <c r="B2545" s="2">
        <v>529766</v>
      </c>
      <c r="C2545">
        <f>B2545-A2545</f>
        <v>-6470234</v>
      </c>
      <c r="D2545" s="2" t="s">
        <v>7661</v>
      </c>
      <c r="E2545" s="4"/>
      <c r="F2545" s="4"/>
      <c r="G2545" s="4"/>
    </row>
    <row r="2546" spans="1:7">
      <c r="A2546" s="2">
        <v>40000000</v>
      </c>
      <c r="B2546" s="2">
        <v>33508922</v>
      </c>
      <c r="C2546">
        <f>B2546-A2546</f>
        <v>-6491078</v>
      </c>
      <c r="D2546" s="2" t="s">
        <v>4875</v>
      </c>
      <c r="E2546" s="3"/>
      <c r="F2546" s="3"/>
      <c r="G2546" s="3"/>
    </row>
    <row r="2547" spans="1:7">
      <c r="A2547" s="2">
        <v>75000000</v>
      </c>
      <c r="B2547" s="2">
        <v>68473360</v>
      </c>
      <c r="C2547">
        <f>B2547-A2547</f>
        <v>-6526640</v>
      </c>
      <c r="D2547" s="2" t="s">
        <v>12827</v>
      </c>
      <c r="E2547" s="4"/>
      <c r="F2547" s="4"/>
      <c r="G2547" s="4"/>
    </row>
    <row r="2548" spans="1:7">
      <c r="A2548" s="2">
        <v>7000000</v>
      </c>
      <c r="B2548" s="2">
        <v>453079</v>
      </c>
      <c r="C2548">
        <f>B2548-A2548</f>
        <v>-6546921</v>
      </c>
      <c r="D2548" s="2" t="s">
        <v>13205</v>
      </c>
      <c r="E2548" s="3"/>
      <c r="F2548" s="3"/>
      <c r="G2548" s="3"/>
    </row>
    <row r="2549" spans="1:7">
      <c r="A2549" s="5">
        <v>20000000</v>
      </c>
      <c r="B2549" s="5">
        <v>13391174</v>
      </c>
      <c r="C2549">
        <f>B2549-A2549</f>
        <v>-6608826</v>
      </c>
      <c r="D2549" s="5" t="s">
        <v>11025</v>
      </c>
      <c r="E2549" s="4"/>
      <c r="F2549" s="4"/>
      <c r="G2549" s="4"/>
    </row>
    <row r="2550" spans="1:7">
      <c r="A2550" s="5">
        <v>20000000</v>
      </c>
      <c r="B2550" s="5">
        <v>13383737</v>
      </c>
      <c r="C2550">
        <f>B2550-A2550</f>
        <v>-6616263</v>
      </c>
      <c r="D2550" s="5" t="s">
        <v>3350</v>
      </c>
      <c r="E2550" s="3"/>
      <c r="F2550" s="3"/>
      <c r="G2550" s="3"/>
    </row>
    <row r="2551" spans="1:7">
      <c r="A2551" s="2">
        <v>7000000</v>
      </c>
      <c r="B2551" s="2">
        <v>382946</v>
      </c>
      <c r="C2551">
        <f>B2551-A2551</f>
        <v>-6617054</v>
      </c>
      <c r="D2551" s="2" t="s">
        <v>5866</v>
      </c>
      <c r="E2551" s="4"/>
      <c r="F2551" s="4"/>
      <c r="G2551" s="4"/>
    </row>
    <row r="2552" spans="1:7">
      <c r="A2552" s="2">
        <v>15000000</v>
      </c>
      <c r="B2552" s="2">
        <v>8378141</v>
      </c>
      <c r="C2552">
        <f>B2552-A2552</f>
        <v>-6621859</v>
      </c>
      <c r="D2552" s="2" t="s">
        <v>7038</v>
      </c>
      <c r="E2552" s="3"/>
      <c r="F2552" s="3"/>
      <c r="G2552" s="3"/>
    </row>
    <row r="2553" spans="1:7">
      <c r="A2553" s="2">
        <v>45000000</v>
      </c>
      <c r="B2553" s="2">
        <v>38360195</v>
      </c>
      <c r="C2553">
        <f>B2553-A2553</f>
        <v>-6639805</v>
      </c>
      <c r="D2553" s="2" t="s">
        <v>10267</v>
      </c>
      <c r="E2553" s="4"/>
      <c r="F2553" s="4"/>
      <c r="G2553" s="4"/>
    </row>
    <row r="2554" spans="1:7">
      <c r="A2554" s="5">
        <v>29000000</v>
      </c>
      <c r="B2554" s="5">
        <v>22359293</v>
      </c>
      <c r="C2554">
        <f>B2554-A2554</f>
        <v>-6640707</v>
      </c>
      <c r="D2554" s="5" t="s">
        <v>13488</v>
      </c>
      <c r="E2554" s="3"/>
      <c r="F2554" s="3"/>
      <c r="G2554" s="3"/>
    </row>
    <row r="2555" spans="1:7">
      <c r="A2555" s="5">
        <v>68000000</v>
      </c>
      <c r="B2555" s="5">
        <v>61355436</v>
      </c>
      <c r="C2555">
        <f>B2555-A2555</f>
        <v>-6644564</v>
      </c>
      <c r="D2555" s="5" t="s">
        <v>11286</v>
      </c>
      <c r="E2555" s="4"/>
      <c r="F2555" s="4"/>
      <c r="G2555" s="4"/>
    </row>
    <row r="2556" spans="1:7">
      <c r="A2556" s="5">
        <v>20000000</v>
      </c>
      <c r="B2556" s="5">
        <v>13337299</v>
      </c>
      <c r="C2556">
        <f>B2556-A2556</f>
        <v>-6662701</v>
      </c>
      <c r="D2556" s="5" t="s">
        <v>9133</v>
      </c>
      <c r="E2556" s="3"/>
      <c r="F2556" s="3"/>
      <c r="G2556" s="3"/>
    </row>
    <row r="2557" spans="1:7">
      <c r="A2557" s="2">
        <v>10000000</v>
      </c>
      <c r="B2557" s="2">
        <v>3333823</v>
      </c>
      <c r="C2557">
        <f>B2557-A2557</f>
        <v>-6666177</v>
      </c>
      <c r="D2557" s="2" t="s">
        <v>14663</v>
      </c>
      <c r="E2557" s="4"/>
      <c r="F2557" s="4"/>
      <c r="G2557" s="4"/>
    </row>
    <row r="2558" spans="1:7">
      <c r="A2558" s="2">
        <v>6800000</v>
      </c>
      <c r="B2558" s="2">
        <v>49526</v>
      </c>
      <c r="C2558">
        <f>B2558-A2558</f>
        <v>-6750474</v>
      </c>
      <c r="D2558" s="2" t="s">
        <v>6545</v>
      </c>
      <c r="E2558" s="3"/>
      <c r="F2558" s="3"/>
      <c r="G2558" s="3"/>
    </row>
    <row r="2559" spans="1:7">
      <c r="A2559" s="5">
        <v>13000000</v>
      </c>
      <c r="B2559" s="5">
        <v>6241697</v>
      </c>
      <c r="C2559">
        <f>B2559-A2559</f>
        <v>-6758303</v>
      </c>
      <c r="D2559" s="5" t="s">
        <v>12195</v>
      </c>
      <c r="E2559" s="4"/>
      <c r="F2559" s="4"/>
      <c r="G2559" s="4"/>
    </row>
    <row r="2560" spans="1:7">
      <c r="A2560" s="5">
        <v>7000000</v>
      </c>
      <c r="B2560" s="5">
        <v>233103</v>
      </c>
      <c r="C2560">
        <f>B2560-A2560</f>
        <v>-6766897</v>
      </c>
      <c r="D2560" s="5" t="s">
        <v>7160</v>
      </c>
      <c r="E2560" s="3"/>
      <c r="F2560" s="3"/>
      <c r="G2560" s="3"/>
    </row>
    <row r="2561" spans="1:7">
      <c r="A2561" s="5">
        <v>8495000</v>
      </c>
      <c r="B2561" s="5">
        <v>1712111</v>
      </c>
      <c r="C2561">
        <f>B2561-A2561</f>
        <v>-6782889</v>
      </c>
      <c r="D2561" s="5" t="s">
        <v>16338</v>
      </c>
      <c r="E2561" s="4"/>
      <c r="F2561" s="4"/>
      <c r="G2561" s="4"/>
    </row>
    <row r="2562" spans="1:7">
      <c r="A2562" s="2">
        <v>80000000</v>
      </c>
      <c r="B2562" s="2">
        <v>73215310</v>
      </c>
      <c r="C2562">
        <f>B2562-A2562</f>
        <v>-6784690</v>
      </c>
      <c r="D2562" s="2" t="s">
        <v>6127</v>
      </c>
      <c r="E2562" s="3"/>
      <c r="F2562" s="3"/>
      <c r="G2562" s="3"/>
    </row>
    <row r="2563" spans="1:7">
      <c r="A2563" s="5">
        <v>20000000</v>
      </c>
      <c r="B2563" s="5">
        <v>13214030</v>
      </c>
      <c r="C2563">
        <f>B2563-A2563</f>
        <v>-6785970</v>
      </c>
      <c r="D2563" s="5" t="s">
        <v>8338</v>
      </c>
      <c r="E2563" s="4"/>
      <c r="F2563" s="4"/>
      <c r="G2563" s="4"/>
    </row>
    <row r="2564" spans="1:7">
      <c r="A2564" s="5">
        <v>6800000</v>
      </c>
      <c r="B2564" s="5">
        <v>10696</v>
      </c>
      <c r="C2564">
        <f>B2564-A2564</f>
        <v>-6789304</v>
      </c>
      <c r="D2564" s="5" t="s">
        <v>10615</v>
      </c>
      <c r="E2564" s="3"/>
      <c r="F2564" s="3"/>
      <c r="G2564" s="3"/>
    </row>
    <row r="2565" spans="1:7">
      <c r="A2565" s="5">
        <v>30000000</v>
      </c>
      <c r="B2565" s="5">
        <v>23209440</v>
      </c>
      <c r="C2565">
        <f>B2565-A2565</f>
        <v>-6790560</v>
      </c>
      <c r="D2565" s="5" t="s">
        <v>6268</v>
      </c>
      <c r="E2565" s="4"/>
      <c r="F2565" s="4"/>
      <c r="G2565" s="4"/>
    </row>
    <row r="2566" spans="1:7">
      <c r="A2566" s="2">
        <v>10000000</v>
      </c>
      <c r="B2566" s="2">
        <v>3205244</v>
      </c>
      <c r="C2566">
        <f>B2566-A2566</f>
        <v>-6794756</v>
      </c>
      <c r="D2566" s="2" t="s">
        <v>4554</v>
      </c>
      <c r="E2566" s="3"/>
      <c r="F2566" s="3"/>
      <c r="G2566" s="3"/>
    </row>
    <row r="2567" spans="1:7">
      <c r="A2567" s="2">
        <v>7000000</v>
      </c>
      <c r="B2567" s="2">
        <v>196067</v>
      </c>
      <c r="C2567">
        <f>B2567-A2567</f>
        <v>-6803933</v>
      </c>
      <c r="D2567" s="2" t="s">
        <v>8545</v>
      </c>
      <c r="E2567" s="4"/>
      <c r="F2567" s="4"/>
      <c r="G2567" s="4"/>
    </row>
    <row r="2568" spans="1:7">
      <c r="A2568" s="2">
        <v>31000000</v>
      </c>
      <c r="B2568" s="2">
        <v>24185781</v>
      </c>
      <c r="C2568">
        <f>B2568-A2568</f>
        <v>-6814219</v>
      </c>
      <c r="D2568" s="2" t="s">
        <v>6900</v>
      </c>
      <c r="E2568" s="3"/>
      <c r="F2568" s="3"/>
      <c r="G2568" s="3"/>
    </row>
    <row r="2569" spans="1:7">
      <c r="A2569" s="2">
        <v>16000000</v>
      </c>
      <c r="B2569" s="2">
        <v>9172810</v>
      </c>
      <c r="C2569">
        <f>B2569-A2569</f>
        <v>-6827190</v>
      </c>
      <c r="D2569" s="2" t="s">
        <v>8421</v>
      </c>
      <c r="E2569" s="4"/>
      <c r="F2569" s="4"/>
      <c r="G2569" s="4"/>
    </row>
    <row r="2570" spans="1:7">
      <c r="A2570" s="5">
        <v>23000000</v>
      </c>
      <c r="B2570" s="5">
        <v>16123851</v>
      </c>
      <c r="C2570">
        <f>B2570-A2570</f>
        <v>-6876149</v>
      </c>
      <c r="D2570" s="5" t="s">
        <v>11544</v>
      </c>
      <c r="E2570" s="3"/>
      <c r="F2570" s="3"/>
      <c r="G2570" s="3"/>
    </row>
    <row r="2571" spans="1:7">
      <c r="A2571" s="2">
        <v>37000000</v>
      </c>
      <c r="B2571" s="2">
        <v>30105968</v>
      </c>
      <c r="C2571">
        <f>B2571-A2571</f>
        <v>-6894032</v>
      </c>
      <c r="D2571" s="2" t="s">
        <v>16302</v>
      </c>
      <c r="E2571" s="4"/>
      <c r="F2571" s="4"/>
      <c r="G2571" s="4"/>
    </row>
    <row r="2572" spans="1:7">
      <c r="A2572" s="5">
        <v>15000000</v>
      </c>
      <c r="B2572" s="5">
        <v>8080116</v>
      </c>
      <c r="C2572">
        <f>B2572-A2572</f>
        <v>-6919884</v>
      </c>
      <c r="D2572" s="5" t="s">
        <v>14300</v>
      </c>
      <c r="E2572" s="3"/>
      <c r="F2572" s="3"/>
      <c r="G2572" s="3"/>
    </row>
    <row r="2573" spans="1:7">
      <c r="A2573" s="2">
        <v>8000000</v>
      </c>
      <c r="B2573" s="2">
        <v>1071240</v>
      </c>
      <c r="C2573">
        <f>B2573-A2573</f>
        <v>-6928760</v>
      </c>
      <c r="D2573" s="2" t="s">
        <v>7137</v>
      </c>
      <c r="E2573" s="4"/>
      <c r="F2573" s="4"/>
      <c r="G2573" s="4"/>
    </row>
    <row r="2574" spans="1:7">
      <c r="A2574" s="5">
        <v>30000000</v>
      </c>
      <c r="B2574" s="5">
        <v>23070045</v>
      </c>
      <c r="C2574">
        <f>B2574-A2574</f>
        <v>-6929955</v>
      </c>
      <c r="D2574" s="5" t="s">
        <v>13020</v>
      </c>
      <c r="E2574" s="3"/>
      <c r="F2574" s="3"/>
      <c r="G2574" s="3"/>
    </row>
    <row r="2575" spans="1:7">
      <c r="A2575" s="2">
        <v>35000000</v>
      </c>
      <c r="B2575" s="2">
        <v>28064226</v>
      </c>
      <c r="C2575">
        <f>B2575-A2575</f>
        <v>-6935774</v>
      </c>
      <c r="D2575" s="2" t="s">
        <v>15732</v>
      </c>
      <c r="E2575" s="4"/>
      <c r="F2575" s="4"/>
      <c r="G2575" s="4"/>
    </row>
    <row r="2576" spans="1:7">
      <c r="A2576" s="5">
        <v>10000000</v>
      </c>
      <c r="B2576" s="5">
        <v>3060858</v>
      </c>
      <c r="C2576">
        <f>B2576-A2576</f>
        <v>-6939142</v>
      </c>
      <c r="D2576" s="5" t="s">
        <v>14328</v>
      </c>
      <c r="E2576" s="3"/>
      <c r="F2576" s="3"/>
      <c r="G2576" s="3"/>
    </row>
    <row r="2577" spans="1:7">
      <c r="A2577" s="5">
        <v>7000000</v>
      </c>
      <c r="B2577" s="5">
        <v>46451</v>
      </c>
      <c r="C2577">
        <f>B2577-A2577</f>
        <v>-6953549</v>
      </c>
      <c r="D2577" s="5" t="s">
        <v>12727</v>
      </c>
      <c r="E2577" s="4"/>
      <c r="F2577" s="4"/>
      <c r="G2577" s="4"/>
    </row>
    <row r="2578" spans="1:7">
      <c r="A2578" s="2">
        <v>10000000</v>
      </c>
      <c r="B2578" s="2">
        <v>3041803</v>
      </c>
      <c r="C2578">
        <f>B2578-A2578</f>
        <v>-6958197</v>
      </c>
      <c r="D2578" s="2" t="s">
        <v>5827</v>
      </c>
      <c r="E2578" s="3"/>
      <c r="F2578" s="3"/>
      <c r="G2578" s="3"/>
    </row>
    <row r="2579" spans="1:7">
      <c r="A2579" s="2">
        <v>66000000</v>
      </c>
      <c r="B2579" s="2">
        <v>59035104</v>
      </c>
      <c r="C2579">
        <f>B2579-A2579</f>
        <v>-6964896</v>
      </c>
      <c r="D2579" s="2" t="s">
        <v>7377</v>
      </c>
      <c r="E2579" s="4"/>
      <c r="F2579" s="4"/>
      <c r="G2579" s="4"/>
    </row>
    <row r="2580" spans="1:7">
      <c r="A2580" s="2">
        <v>12000000</v>
      </c>
      <c r="B2580" s="2">
        <v>5032496</v>
      </c>
      <c r="C2580">
        <f>B2580-A2580</f>
        <v>-6967504</v>
      </c>
      <c r="D2580" s="2" t="s">
        <v>11102</v>
      </c>
      <c r="E2580" s="3"/>
      <c r="F2580" s="3"/>
      <c r="G2580" s="3"/>
    </row>
    <row r="2581" spans="1:7">
      <c r="A2581" s="5">
        <v>7000000</v>
      </c>
      <c r="B2581" s="5">
        <v>23838</v>
      </c>
      <c r="C2581">
        <f>B2581-A2581</f>
        <v>-6976162</v>
      </c>
      <c r="D2581" s="5" t="s">
        <v>14642</v>
      </c>
      <c r="E2581" s="4"/>
      <c r="F2581" s="4"/>
      <c r="G2581" s="4"/>
    </row>
    <row r="2582" spans="1:7">
      <c r="A2582" s="2">
        <v>92000000</v>
      </c>
      <c r="B2582" s="2">
        <v>85017401</v>
      </c>
      <c r="C2582">
        <f>B2582-A2582</f>
        <v>-6982599</v>
      </c>
      <c r="D2582" s="2" t="s">
        <v>8023</v>
      </c>
      <c r="E2582" s="3"/>
      <c r="F2582" s="3"/>
      <c r="G2582" s="3"/>
    </row>
    <row r="2583" spans="1:7">
      <c r="A2583" s="2">
        <v>35000000</v>
      </c>
      <c r="B2583" s="2">
        <v>27972410</v>
      </c>
      <c r="C2583">
        <f>B2583-A2583</f>
        <v>-7027590</v>
      </c>
      <c r="D2583" s="2" t="s">
        <v>11967</v>
      </c>
      <c r="E2583" s="4"/>
      <c r="F2583" s="4"/>
      <c r="G2583" s="4"/>
    </row>
    <row r="2584" spans="1:7">
      <c r="A2584" s="2">
        <v>24000000</v>
      </c>
      <c r="B2584" s="2">
        <v>16964743</v>
      </c>
      <c r="C2584">
        <f>B2584-A2584</f>
        <v>-7035257</v>
      </c>
      <c r="D2584" s="2" t="s">
        <v>14229</v>
      </c>
      <c r="E2584" s="3"/>
      <c r="F2584" s="3"/>
      <c r="G2584" s="3"/>
    </row>
    <row r="2585" spans="1:7">
      <c r="A2585" s="2">
        <v>12000000</v>
      </c>
      <c r="B2585" s="2">
        <v>4922166</v>
      </c>
      <c r="C2585">
        <f>B2585-A2585</f>
        <v>-7077834</v>
      </c>
      <c r="D2585" s="2" t="s">
        <v>17014</v>
      </c>
      <c r="E2585" s="4"/>
      <c r="F2585" s="4"/>
      <c r="G2585" s="4"/>
    </row>
    <row r="2586" spans="1:7">
      <c r="A2586" s="2">
        <v>12000000</v>
      </c>
      <c r="B2586" s="2">
        <v>4903000</v>
      </c>
      <c r="C2586">
        <f>B2586-A2586</f>
        <v>-7097000</v>
      </c>
      <c r="D2586" s="2" t="s">
        <v>15777</v>
      </c>
      <c r="E2586" s="3"/>
      <c r="F2586" s="3"/>
      <c r="G2586" s="3"/>
    </row>
    <row r="2587" spans="1:7">
      <c r="A2587" s="2">
        <v>12000000</v>
      </c>
      <c r="B2587" s="2">
        <v>4884663</v>
      </c>
      <c r="C2587">
        <f>B2587-A2587</f>
        <v>-7115337</v>
      </c>
      <c r="D2587" s="2" t="s">
        <v>14638</v>
      </c>
      <c r="E2587" s="4"/>
      <c r="F2587" s="4"/>
      <c r="G2587" s="4"/>
    </row>
    <row r="2588" spans="1:7">
      <c r="A2588" s="2">
        <v>9600000</v>
      </c>
      <c r="B2588" s="2">
        <v>2483955</v>
      </c>
      <c r="C2588">
        <f>B2588-A2588</f>
        <v>-7116045</v>
      </c>
      <c r="D2588" s="2" t="s">
        <v>8503</v>
      </c>
      <c r="E2588" s="3"/>
      <c r="F2588" s="3"/>
      <c r="G2588" s="3"/>
    </row>
    <row r="2589" spans="1:7">
      <c r="A2589" s="2">
        <v>13000000</v>
      </c>
      <c r="B2589" s="2">
        <v>5871603</v>
      </c>
      <c r="C2589">
        <f>B2589-A2589</f>
        <v>-7128397</v>
      </c>
      <c r="D2589" s="2" t="s">
        <v>12659</v>
      </c>
      <c r="E2589" s="4"/>
      <c r="F2589" s="4"/>
      <c r="G2589" s="4"/>
    </row>
    <row r="2590" spans="1:7">
      <c r="A2590" s="2">
        <v>40000000</v>
      </c>
      <c r="B2590" s="2">
        <v>32853640</v>
      </c>
      <c r="C2590">
        <f>B2590-A2590</f>
        <v>-7146360</v>
      </c>
      <c r="D2590" s="2" t="s">
        <v>13776</v>
      </c>
      <c r="E2590" s="3"/>
      <c r="F2590" s="3"/>
      <c r="G2590" s="3"/>
    </row>
    <row r="2591" spans="1:7">
      <c r="A2591" s="5">
        <v>40000000</v>
      </c>
      <c r="B2591" s="5">
        <v>32800000</v>
      </c>
      <c r="C2591">
        <f>B2591-A2591</f>
        <v>-7200000</v>
      </c>
      <c r="D2591" s="5" t="s">
        <v>16464</v>
      </c>
      <c r="E2591" s="4"/>
      <c r="F2591" s="4"/>
      <c r="G2591" s="4"/>
    </row>
    <row r="2592" spans="1:7">
      <c r="A2592" s="2">
        <v>25000000</v>
      </c>
      <c r="B2592" s="2">
        <v>17791031</v>
      </c>
      <c r="C2592">
        <f>B2592-A2592</f>
        <v>-7208969</v>
      </c>
      <c r="D2592" s="2" t="s">
        <v>4323</v>
      </c>
      <c r="E2592" s="3"/>
      <c r="F2592" s="3"/>
      <c r="G2592" s="3"/>
    </row>
    <row r="2593" spans="1:7">
      <c r="A2593" s="2">
        <v>23000000</v>
      </c>
      <c r="B2593" s="2">
        <v>15785632</v>
      </c>
      <c r="C2593">
        <f>B2593-A2593</f>
        <v>-7214368</v>
      </c>
      <c r="D2593" s="2" t="s">
        <v>3313</v>
      </c>
      <c r="E2593" s="4"/>
      <c r="F2593" s="4"/>
      <c r="G2593" s="4"/>
    </row>
    <row r="2594" spans="1:7">
      <c r="A2594" s="5">
        <v>23000000</v>
      </c>
      <c r="B2594" s="5">
        <v>15785632</v>
      </c>
      <c r="C2594">
        <f>B2594-A2594</f>
        <v>-7214368</v>
      </c>
      <c r="D2594" s="5" t="s">
        <v>3313</v>
      </c>
      <c r="E2594" s="3"/>
      <c r="F2594" s="3"/>
      <c r="G2594" s="3"/>
    </row>
    <row r="2595" spans="1:7">
      <c r="A2595" s="2">
        <v>7900000</v>
      </c>
      <c r="B2595" s="2">
        <v>671240</v>
      </c>
      <c r="C2595">
        <f>B2595-A2595</f>
        <v>-7228760</v>
      </c>
      <c r="D2595" s="2" t="s">
        <v>7147</v>
      </c>
      <c r="E2595" s="4"/>
      <c r="F2595" s="4"/>
      <c r="G2595" s="4"/>
    </row>
    <row r="2596" spans="1:7">
      <c r="A2596" s="5">
        <v>15000000</v>
      </c>
      <c r="B2596" s="5">
        <v>7757130</v>
      </c>
      <c r="C2596">
        <f>B2596-A2596</f>
        <v>-7242870</v>
      </c>
      <c r="D2596" s="5" t="s">
        <v>1204</v>
      </c>
      <c r="E2596" s="3"/>
      <c r="F2596" s="3"/>
      <c r="G2596" s="3"/>
    </row>
    <row r="2597" spans="1:7">
      <c r="A2597" s="5">
        <v>11000000</v>
      </c>
      <c r="B2597" s="5">
        <v>3753806</v>
      </c>
      <c r="C2597">
        <f>B2597-A2597</f>
        <v>-7246194</v>
      </c>
      <c r="D2597" s="5" t="s">
        <v>2393</v>
      </c>
      <c r="E2597" s="4"/>
      <c r="F2597" s="4"/>
      <c r="G2597" s="4"/>
    </row>
    <row r="2598" spans="1:7">
      <c r="A2598" s="2">
        <v>25000000</v>
      </c>
      <c r="B2598" s="2">
        <v>17718223</v>
      </c>
      <c r="C2598">
        <f>B2598-A2598</f>
        <v>-7281777</v>
      </c>
      <c r="D2598" s="2" t="s">
        <v>9034</v>
      </c>
      <c r="E2598" s="3"/>
      <c r="F2598" s="3"/>
      <c r="G2598" s="3"/>
    </row>
    <row r="2599" spans="1:7">
      <c r="A2599" s="5">
        <v>12000000</v>
      </c>
      <c r="B2599" s="5">
        <v>4717455</v>
      </c>
      <c r="C2599">
        <f>B2599-A2599</f>
        <v>-7282545</v>
      </c>
      <c r="D2599" s="5" t="s">
        <v>15182</v>
      </c>
      <c r="E2599" s="4"/>
      <c r="F2599" s="4"/>
      <c r="G2599" s="4"/>
    </row>
    <row r="2600" spans="1:7">
      <c r="A2600" s="2">
        <v>7500000</v>
      </c>
      <c r="B2600" s="2">
        <v>197148</v>
      </c>
      <c r="C2600">
        <f>B2600-A2600</f>
        <v>-7302852</v>
      </c>
      <c r="D2600" s="2" t="s">
        <v>11139</v>
      </c>
      <c r="E2600" s="3"/>
      <c r="F2600" s="3"/>
      <c r="G2600" s="3"/>
    </row>
    <row r="2601" spans="1:7">
      <c r="A2601" s="5">
        <v>70000000</v>
      </c>
      <c r="B2601" s="5">
        <v>62647540</v>
      </c>
      <c r="C2601">
        <f>B2601-A2601</f>
        <v>-7352460</v>
      </c>
      <c r="D2601" s="5" t="s">
        <v>5442</v>
      </c>
      <c r="E2601" s="4"/>
      <c r="F2601" s="4"/>
      <c r="G2601" s="4"/>
    </row>
    <row r="2602" spans="1:7">
      <c r="A2602" s="2">
        <v>20000000</v>
      </c>
      <c r="B2602" s="2">
        <v>12626905</v>
      </c>
      <c r="C2602">
        <f>B2602-A2602</f>
        <v>-7373095</v>
      </c>
      <c r="D2602" s="2" t="s">
        <v>11028</v>
      </c>
      <c r="E2602" s="3"/>
      <c r="F2602" s="3"/>
      <c r="G2602" s="3"/>
    </row>
    <row r="2603" spans="1:7">
      <c r="A2603" s="2">
        <v>110000000</v>
      </c>
      <c r="B2603" s="2">
        <v>102608827</v>
      </c>
      <c r="C2603">
        <f>B2603-A2603</f>
        <v>-7391173</v>
      </c>
      <c r="D2603" s="2" t="s">
        <v>3179</v>
      </c>
      <c r="E2603" s="4"/>
      <c r="F2603" s="4"/>
      <c r="G2603" s="4"/>
    </row>
    <row r="2604" spans="1:7">
      <c r="A2604" s="5">
        <v>8000000</v>
      </c>
      <c r="B2604" s="5">
        <v>568695</v>
      </c>
      <c r="C2604">
        <f>B2604-A2604</f>
        <v>-7431305</v>
      </c>
      <c r="D2604" s="5" t="s">
        <v>9929</v>
      </c>
      <c r="E2604" s="3"/>
      <c r="F2604" s="3"/>
      <c r="G2604" s="3"/>
    </row>
    <row r="2605" spans="1:7">
      <c r="A2605" s="5">
        <v>15000000</v>
      </c>
      <c r="B2605" s="5">
        <v>7556708</v>
      </c>
      <c r="C2605">
        <f>B2605-A2605</f>
        <v>-7443292</v>
      </c>
      <c r="D2605" s="5" t="s">
        <v>9142</v>
      </c>
      <c r="E2605" s="4"/>
      <c r="F2605" s="4"/>
      <c r="G2605" s="4"/>
    </row>
    <row r="2606" spans="1:7">
      <c r="A2606" s="2">
        <v>8000000</v>
      </c>
      <c r="B2606" s="2">
        <v>532190</v>
      </c>
      <c r="C2606">
        <f>B2606-A2606</f>
        <v>-7467810</v>
      </c>
      <c r="D2606" s="2" t="s">
        <v>7750</v>
      </c>
      <c r="E2606" s="3"/>
      <c r="F2606" s="3"/>
      <c r="G2606" s="3"/>
    </row>
    <row r="2607" spans="1:7">
      <c r="A2607" s="5">
        <v>9000000</v>
      </c>
      <c r="B2607" s="5">
        <v>1530535</v>
      </c>
      <c r="C2607">
        <f>B2607-A2607</f>
        <v>-7469465</v>
      </c>
      <c r="D2607" s="5" t="s">
        <v>13949</v>
      </c>
      <c r="E2607" s="4"/>
      <c r="F2607" s="4"/>
      <c r="G2607" s="4"/>
    </row>
    <row r="2608" spans="1:7">
      <c r="A2608" s="5">
        <v>30000000</v>
      </c>
      <c r="B2608" s="5">
        <v>22526144</v>
      </c>
      <c r="C2608">
        <f>B2608-A2608</f>
        <v>-7473856</v>
      </c>
      <c r="D2608" s="5" t="s">
        <v>15565</v>
      </c>
      <c r="E2608" s="3"/>
      <c r="F2608" s="3"/>
      <c r="G2608" s="3"/>
    </row>
    <row r="2609" spans="1:7">
      <c r="A2609" s="5">
        <v>30000000</v>
      </c>
      <c r="B2609" s="5">
        <v>22525921</v>
      </c>
      <c r="C2609">
        <f>B2609-A2609</f>
        <v>-7474079</v>
      </c>
      <c r="D2609" s="5" t="s">
        <v>13003</v>
      </c>
      <c r="E2609" s="4"/>
      <c r="F2609" s="4"/>
      <c r="G2609" s="4"/>
    </row>
    <row r="2610" spans="1:7">
      <c r="A2610" s="2">
        <v>80000000</v>
      </c>
      <c r="B2610" s="2">
        <v>72515360</v>
      </c>
      <c r="C2610">
        <f>B2610-A2610</f>
        <v>-7484640</v>
      </c>
      <c r="D2610" s="2" t="s">
        <v>10114</v>
      </c>
      <c r="E2610" s="3"/>
      <c r="F2610" s="3"/>
      <c r="G2610" s="3"/>
    </row>
    <row r="2611" spans="1:7">
      <c r="A2611" s="5">
        <v>130000000</v>
      </c>
      <c r="B2611" s="5">
        <v>122512052</v>
      </c>
      <c r="C2611">
        <f>B2611-A2611</f>
        <v>-7487948</v>
      </c>
      <c r="D2611" s="5" t="s">
        <v>13320</v>
      </c>
      <c r="E2611" s="4"/>
      <c r="F2611" s="4"/>
      <c r="G2611" s="4"/>
    </row>
    <row r="2612" spans="1:7">
      <c r="A2612" s="5">
        <v>18000000</v>
      </c>
      <c r="B2612" s="5">
        <v>10494494</v>
      </c>
      <c r="C2612">
        <f>B2612-A2612</f>
        <v>-7505506</v>
      </c>
      <c r="D2612" s="5" t="s">
        <v>16409</v>
      </c>
      <c r="E2612" s="3"/>
      <c r="F2612" s="3"/>
      <c r="G2612" s="3"/>
    </row>
    <row r="2613" spans="1:7">
      <c r="A2613" s="2">
        <v>17000000</v>
      </c>
      <c r="B2613" s="2">
        <v>9430988</v>
      </c>
      <c r="C2613">
        <f>B2613-A2613</f>
        <v>-7569012</v>
      </c>
      <c r="D2613" s="2" t="s">
        <v>5668</v>
      </c>
      <c r="E2613" s="4"/>
      <c r="F2613" s="4"/>
      <c r="G2613" s="4"/>
    </row>
    <row r="2614" spans="1:7">
      <c r="A2614" s="2">
        <v>20000000</v>
      </c>
      <c r="B2614" s="2">
        <v>12398628</v>
      </c>
      <c r="C2614">
        <f>B2614-A2614</f>
        <v>-7601372</v>
      </c>
      <c r="D2614" s="2" t="s">
        <v>12134</v>
      </c>
      <c r="E2614" s="3"/>
      <c r="F2614" s="3"/>
      <c r="G2614" s="3"/>
    </row>
    <row r="2615" spans="1:7">
      <c r="A2615" s="5">
        <v>8000000</v>
      </c>
      <c r="B2615" s="5">
        <v>398420</v>
      </c>
      <c r="C2615">
        <f>B2615-A2615</f>
        <v>-7601580</v>
      </c>
      <c r="D2615" s="5" t="s">
        <v>10595</v>
      </c>
      <c r="E2615" s="4"/>
      <c r="F2615" s="4"/>
      <c r="G2615" s="4"/>
    </row>
    <row r="2616" spans="1:7">
      <c r="A2616" s="5">
        <v>8000000</v>
      </c>
      <c r="B2616" s="5">
        <v>336456</v>
      </c>
      <c r="C2616">
        <f>B2616-A2616</f>
        <v>-7663544</v>
      </c>
      <c r="D2616" s="5" t="s">
        <v>14345</v>
      </c>
      <c r="E2616" s="3"/>
      <c r="F2616" s="3"/>
      <c r="G2616" s="3"/>
    </row>
    <row r="2617" spans="1:7">
      <c r="A2617" s="5">
        <v>10000000</v>
      </c>
      <c r="B2617" s="5">
        <v>2331318</v>
      </c>
      <c r="C2617">
        <f>B2617-A2617</f>
        <v>-7668682</v>
      </c>
      <c r="D2617" s="5" t="s">
        <v>16884</v>
      </c>
      <c r="E2617" s="4"/>
      <c r="F2617" s="4"/>
      <c r="G2617" s="4"/>
    </row>
    <row r="2618" spans="1:7">
      <c r="A2618" s="2">
        <v>70000000</v>
      </c>
      <c r="B2618" s="2">
        <v>62321039</v>
      </c>
      <c r="C2618">
        <f>B2618-A2618</f>
        <v>-7678961</v>
      </c>
      <c r="D2618" s="2" t="s">
        <v>10146</v>
      </c>
      <c r="E2618" s="3"/>
      <c r="F2618" s="3"/>
      <c r="G2618" s="3"/>
    </row>
    <row r="2619" spans="1:7">
      <c r="A2619" s="2">
        <v>8000000</v>
      </c>
      <c r="B2619" s="2">
        <v>303439</v>
      </c>
      <c r="C2619">
        <f>B2619-A2619</f>
        <v>-7696561</v>
      </c>
      <c r="D2619" s="2" t="s">
        <v>10570</v>
      </c>
      <c r="E2619" s="4"/>
      <c r="F2619" s="4"/>
      <c r="G2619" s="4"/>
    </row>
    <row r="2620" spans="1:7">
      <c r="A2620" s="5">
        <v>8000000</v>
      </c>
      <c r="B2620" s="5">
        <v>298110</v>
      </c>
      <c r="C2620">
        <f>B2620-A2620</f>
        <v>-7701890</v>
      </c>
      <c r="D2620" s="5" t="s">
        <v>7756</v>
      </c>
      <c r="E2620" s="3"/>
      <c r="F2620" s="3"/>
      <c r="G2620" s="3"/>
    </row>
    <row r="2621" spans="1:7">
      <c r="A2621" s="5">
        <v>24000000</v>
      </c>
      <c r="B2621" s="5">
        <v>16290976</v>
      </c>
      <c r="C2621">
        <f>B2621-A2621</f>
        <v>-7709024</v>
      </c>
      <c r="D2621" s="5" t="s">
        <v>11534</v>
      </c>
      <c r="E2621" s="4"/>
      <c r="F2621" s="4"/>
      <c r="G2621" s="4"/>
    </row>
    <row r="2622" spans="1:7">
      <c r="A2622" s="2">
        <v>17000000</v>
      </c>
      <c r="B2622" s="2">
        <v>9286314</v>
      </c>
      <c r="C2622">
        <f>B2622-A2622</f>
        <v>-7713686</v>
      </c>
      <c r="D2622" s="2" t="s">
        <v>13052</v>
      </c>
      <c r="E2622" s="3"/>
      <c r="F2622" s="3"/>
      <c r="G2622" s="3"/>
    </row>
    <row r="2623" spans="1:7">
      <c r="A2623" s="5">
        <v>28000000</v>
      </c>
      <c r="B2623" s="5">
        <v>20285518</v>
      </c>
      <c r="C2623">
        <f>B2623-A2623</f>
        <v>-7714482</v>
      </c>
      <c r="D2623" s="5" t="s">
        <v>13818</v>
      </c>
      <c r="E2623" s="4"/>
      <c r="F2623" s="4"/>
      <c r="G2623" s="4"/>
    </row>
    <row r="2624" spans="1:7">
      <c r="A2624" s="5">
        <v>15500000</v>
      </c>
      <c r="B2624" s="5">
        <v>7774730</v>
      </c>
      <c r="C2624">
        <f>B2624-A2624</f>
        <v>-7725270</v>
      </c>
      <c r="D2624" s="5" t="s">
        <v>9785</v>
      </c>
      <c r="E2624" s="3"/>
      <c r="F2624" s="3"/>
      <c r="G2624" s="3"/>
    </row>
    <row r="2625" spans="1:7">
      <c r="A2625" s="5">
        <v>22000000</v>
      </c>
      <c r="B2625" s="5">
        <v>14252830</v>
      </c>
      <c r="C2625">
        <f>B2625-A2625</f>
        <v>-7747170</v>
      </c>
      <c r="D2625" s="5" t="s">
        <v>15107</v>
      </c>
      <c r="E2625" s="4"/>
      <c r="F2625" s="4"/>
      <c r="G2625" s="4"/>
    </row>
    <row r="2626" spans="1:7">
      <c r="A2626" s="2">
        <v>15000000</v>
      </c>
      <c r="B2626" s="2">
        <v>7219578</v>
      </c>
      <c r="C2626">
        <f>B2626-A2626</f>
        <v>-7780422</v>
      </c>
      <c r="D2626" s="2" t="s">
        <v>1211</v>
      </c>
      <c r="E2626" s="3"/>
      <c r="F2626" s="3"/>
      <c r="G2626" s="3"/>
    </row>
    <row r="2627" spans="1:7">
      <c r="A2627" s="2">
        <v>53000000</v>
      </c>
      <c r="B2627" s="2">
        <v>45207112</v>
      </c>
      <c r="C2627">
        <f>B2627-A2627</f>
        <v>-7792888</v>
      </c>
      <c r="D2627" s="2" t="s">
        <v>14492</v>
      </c>
      <c r="E2627" s="4"/>
      <c r="F2627" s="4"/>
      <c r="G2627" s="4"/>
    </row>
    <row r="2628" spans="1:7">
      <c r="A2628" s="5">
        <v>10000000</v>
      </c>
      <c r="B2628" s="5">
        <v>2185266</v>
      </c>
      <c r="C2628">
        <f>B2628-A2628</f>
        <v>-7814734</v>
      </c>
      <c r="D2628" s="5" t="s">
        <v>9879</v>
      </c>
      <c r="E2628" s="3"/>
      <c r="F2628" s="3"/>
      <c r="G2628" s="3"/>
    </row>
    <row r="2629" spans="1:7">
      <c r="A2629" s="5">
        <v>20000000</v>
      </c>
      <c r="B2629" s="5">
        <v>12134420</v>
      </c>
      <c r="C2629">
        <f>B2629-A2629</f>
        <v>-7865580</v>
      </c>
      <c r="D2629" s="5" t="s">
        <v>4985</v>
      </c>
      <c r="E2629" s="4"/>
      <c r="F2629" s="4"/>
      <c r="G2629" s="4"/>
    </row>
    <row r="2630" spans="1:7">
      <c r="A2630" s="2">
        <v>8000000</v>
      </c>
      <c r="B2630" s="2">
        <v>127144</v>
      </c>
      <c r="C2630">
        <f>B2630-A2630</f>
        <v>-7872856</v>
      </c>
      <c r="D2630" s="2" t="s">
        <v>14670</v>
      </c>
      <c r="E2630" s="3"/>
      <c r="F2630" s="3"/>
      <c r="G2630" s="3"/>
    </row>
    <row r="2631" spans="1:7">
      <c r="A2631" s="5">
        <v>8000000</v>
      </c>
      <c r="B2631" s="5">
        <v>117190</v>
      </c>
      <c r="C2631">
        <f>B2631-A2631</f>
        <v>-7882810</v>
      </c>
      <c r="D2631" s="5" t="s">
        <v>7141</v>
      </c>
      <c r="E2631" s="4"/>
      <c r="F2631" s="4"/>
      <c r="G2631" s="4"/>
    </row>
    <row r="2632" spans="1:7">
      <c r="A2632" s="2">
        <v>25000000</v>
      </c>
      <c r="B2632" s="2">
        <v>17114882</v>
      </c>
      <c r="C2632">
        <f>B2632-A2632</f>
        <v>-7885118</v>
      </c>
      <c r="D2632" s="2" t="s">
        <v>2195</v>
      </c>
      <c r="E2632" s="3"/>
      <c r="F2632" s="3"/>
      <c r="G2632" s="3"/>
    </row>
    <row r="2633" spans="1:7">
      <c r="A2633" s="5">
        <v>8000000</v>
      </c>
      <c r="B2633" s="5">
        <v>108662</v>
      </c>
      <c r="C2633">
        <f>B2633-A2633</f>
        <v>-7891338</v>
      </c>
      <c r="D2633" s="5" t="s">
        <v>12706</v>
      </c>
      <c r="E2633" s="4"/>
      <c r="F2633" s="4"/>
      <c r="G2633" s="4"/>
    </row>
    <row r="2634" spans="1:7">
      <c r="A2634" s="5">
        <v>8000000</v>
      </c>
      <c r="B2634" s="5">
        <v>100503</v>
      </c>
      <c r="C2634">
        <f>B2634-A2634</f>
        <v>-7899497</v>
      </c>
      <c r="D2634" s="5" t="s">
        <v>13201</v>
      </c>
      <c r="E2634" s="3"/>
      <c r="F2634" s="3"/>
      <c r="G2634" s="3"/>
    </row>
    <row r="2635" spans="1:7">
      <c r="A2635" s="2">
        <v>25000000</v>
      </c>
      <c r="B2635" s="2">
        <v>17100000</v>
      </c>
      <c r="C2635">
        <f>B2635-A2635</f>
        <v>-7900000</v>
      </c>
      <c r="D2635" s="2" t="s">
        <v>15072</v>
      </c>
      <c r="E2635" s="4"/>
      <c r="F2635" s="4"/>
      <c r="G2635" s="4"/>
    </row>
    <row r="2636" spans="1:7">
      <c r="A2636" s="2">
        <v>10000000</v>
      </c>
      <c r="B2636" s="2">
        <v>2086345</v>
      </c>
      <c r="C2636">
        <f>B2636-A2636</f>
        <v>-7913655</v>
      </c>
      <c r="D2636" s="2" t="s">
        <v>929</v>
      </c>
      <c r="E2636" s="3"/>
      <c r="F2636" s="3"/>
      <c r="G2636" s="3"/>
    </row>
    <row r="2637" spans="1:7">
      <c r="A2637" s="2">
        <v>11000000</v>
      </c>
      <c r="B2637" s="2">
        <v>3074838</v>
      </c>
      <c r="C2637">
        <f>B2637-A2637</f>
        <v>-7925162</v>
      </c>
      <c r="D2637" s="2" t="s">
        <v>11087</v>
      </c>
      <c r="E2637" s="4"/>
      <c r="F2637" s="4"/>
      <c r="G2637" s="4"/>
    </row>
    <row r="2638" spans="1:7">
      <c r="A2638" s="2">
        <v>18500000</v>
      </c>
      <c r="B2638" s="2">
        <v>10562387</v>
      </c>
      <c r="C2638">
        <f>B2638-A2638</f>
        <v>-7937613</v>
      </c>
      <c r="D2638" s="2" t="s">
        <v>2309</v>
      </c>
      <c r="E2638" s="3"/>
      <c r="F2638" s="3"/>
      <c r="G2638" s="3"/>
    </row>
    <row r="2639" spans="1:7">
      <c r="A2639" s="2">
        <v>8000000</v>
      </c>
      <c r="B2639" s="2">
        <v>53481</v>
      </c>
      <c r="C2639">
        <f>B2639-A2639</f>
        <v>-7946519</v>
      </c>
      <c r="D2639" s="2" t="s">
        <v>10600</v>
      </c>
      <c r="E2639" s="4"/>
      <c r="F2639" s="4"/>
      <c r="G2639" s="4"/>
    </row>
    <row r="2640" spans="1:7">
      <c r="A2640" s="5">
        <v>9000000</v>
      </c>
      <c r="B2640" s="5">
        <v>1046166</v>
      </c>
      <c r="C2640">
        <f>B2640-A2640</f>
        <v>-7953834</v>
      </c>
      <c r="D2640" s="5" t="s">
        <v>16541</v>
      </c>
      <c r="E2640" s="3"/>
      <c r="F2640" s="3"/>
      <c r="G2640" s="3"/>
    </row>
    <row r="2641" spans="1:7">
      <c r="A2641" s="2">
        <v>11000000</v>
      </c>
      <c r="B2641" s="2">
        <v>3034181</v>
      </c>
      <c r="C2641">
        <f>B2641-A2641</f>
        <v>-7965819</v>
      </c>
      <c r="D2641" s="2" t="s">
        <v>14930</v>
      </c>
      <c r="E2641" s="4"/>
      <c r="F2641" s="4"/>
      <c r="G2641" s="4"/>
    </row>
    <row r="2642" spans="1:7">
      <c r="A2642" s="5">
        <v>12000000</v>
      </c>
      <c r="B2642" s="5">
        <v>4018695</v>
      </c>
      <c r="C2642">
        <f>B2642-A2642</f>
        <v>-7981305</v>
      </c>
      <c r="D2642" s="5" t="s">
        <v>1284</v>
      </c>
      <c r="E2642" s="3"/>
      <c r="F2642" s="3"/>
      <c r="G2642" s="3"/>
    </row>
    <row r="2643" spans="1:7">
      <c r="A2643" s="5">
        <v>13000000</v>
      </c>
      <c r="B2643" s="5">
        <v>5002310</v>
      </c>
      <c r="C2643">
        <f>B2643-A2643</f>
        <v>-7997690</v>
      </c>
      <c r="D2643" s="5" t="s">
        <v>14309</v>
      </c>
      <c r="E2643" s="4"/>
      <c r="F2643" s="4"/>
      <c r="G2643" s="4"/>
    </row>
    <row r="2644" spans="1:7">
      <c r="A2644" s="5">
        <v>13500000</v>
      </c>
      <c r="B2644" s="5">
        <v>5501940</v>
      </c>
      <c r="C2644">
        <f>B2644-A2644</f>
        <v>-7998060</v>
      </c>
      <c r="D2644" s="5" t="s">
        <v>540</v>
      </c>
      <c r="E2644" s="3"/>
      <c r="F2644" s="3"/>
      <c r="G2644" s="3"/>
    </row>
    <row r="2645" spans="1:7">
      <c r="A2645" s="5">
        <v>9000000</v>
      </c>
      <c r="B2645" s="5">
        <v>1000000</v>
      </c>
      <c r="C2645">
        <f>B2645-A2645</f>
        <v>-8000000</v>
      </c>
      <c r="D2645" s="5" t="s">
        <v>11155</v>
      </c>
      <c r="E2645" s="4"/>
      <c r="F2645" s="4"/>
      <c r="G2645" s="4"/>
    </row>
    <row r="2646" spans="1:7">
      <c r="A2646" s="5">
        <v>25000000</v>
      </c>
      <c r="B2646" s="5">
        <v>16969390</v>
      </c>
      <c r="C2646">
        <f>B2646-A2646</f>
        <v>-8030610</v>
      </c>
      <c r="D2646" s="5" t="s">
        <v>15098</v>
      </c>
      <c r="E2646" s="3"/>
      <c r="F2646" s="3"/>
      <c r="G2646" s="3"/>
    </row>
    <row r="2647" spans="1:7">
      <c r="A2647" s="5">
        <v>12000000</v>
      </c>
      <c r="B2647" s="5">
        <v>3950294</v>
      </c>
      <c r="C2647">
        <f>B2647-A2647</f>
        <v>-8049706</v>
      </c>
      <c r="D2647" s="5" t="s">
        <v>6468</v>
      </c>
      <c r="E2647" s="4"/>
      <c r="F2647" s="4"/>
      <c r="G2647" s="4"/>
    </row>
    <row r="2648" spans="1:7">
      <c r="A2648" s="5">
        <v>10000000</v>
      </c>
      <c r="B2648" s="5">
        <v>1939441</v>
      </c>
      <c r="C2648">
        <f>B2648-A2648</f>
        <v>-8060559</v>
      </c>
      <c r="D2648" s="5" t="s">
        <v>7110</v>
      </c>
      <c r="E2648" s="3"/>
      <c r="F2648" s="3"/>
      <c r="G2648" s="3"/>
    </row>
    <row r="2649" spans="1:7">
      <c r="A2649" s="2">
        <v>135000000</v>
      </c>
      <c r="B2649" s="2">
        <v>126930660</v>
      </c>
      <c r="C2649">
        <f>B2649-A2649</f>
        <v>-8069340</v>
      </c>
      <c r="D2649" s="2" t="s">
        <v>10086</v>
      </c>
      <c r="E2649" s="4"/>
      <c r="F2649" s="4"/>
      <c r="G2649" s="4"/>
    </row>
    <row r="2650" spans="1:7">
      <c r="A2650" s="2">
        <v>13000000</v>
      </c>
      <c r="B2650" s="2">
        <v>4919896</v>
      </c>
      <c r="C2650">
        <f>B2650-A2650</f>
        <v>-8080104</v>
      </c>
      <c r="D2650" s="2" t="s">
        <v>12199</v>
      </c>
      <c r="E2650" s="3"/>
      <c r="F2650" s="3"/>
      <c r="G2650" s="3"/>
    </row>
    <row r="2651" spans="1:7">
      <c r="A2651" s="2">
        <v>95000000</v>
      </c>
      <c r="B2651" s="2">
        <v>86897182</v>
      </c>
      <c r="C2651">
        <f>B2651-A2651</f>
        <v>-8102818</v>
      </c>
      <c r="D2651" s="2" t="s">
        <v>11281</v>
      </c>
      <c r="E2651" s="4"/>
      <c r="F2651" s="4"/>
      <c r="G2651" s="4"/>
    </row>
    <row r="2652" spans="1:7">
      <c r="A2652" s="5">
        <v>9000000</v>
      </c>
      <c r="B2652" s="5">
        <v>883887</v>
      </c>
      <c r="C2652">
        <f>B2652-A2652</f>
        <v>-8116113</v>
      </c>
      <c r="D2652" s="5" t="s">
        <v>11694</v>
      </c>
      <c r="E2652" s="3"/>
      <c r="F2652" s="3"/>
      <c r="G2652" s="3"/>
    </row>
    <row r="2653" spans="1:7">
      <c r="A2653" s="2">
        <v>58000000</v>
      </c>
      <c r="B2653" s="2">
        <v>49875589</v>
      </c>
      <c r="C2653">
        <f>B2653-A2653</f>
        <v>-8124411</v>
      </c>
      <c r="D2653" s="2" t="s">
        <v>12874</v>
      </c>
      <c r="E2653" s="4"/>
      <c r="F2653" s="4"/>
      <c r="G2653" s="4"/>
    </row>
    <row r="2654" spans="1:7">
      <c r="A2654" s="5">
        <v>13000000</v>
      </c>
      <c r="B2654" s="5">
        <v>4857376</v>
      </c>
      <c r="C2654">
        <f>B2654-A2654</f>
        <v>-8142624</v>
      </c>
      <c r="D2654" s="5" t="s">
        <v>4452</v>
      </c>
      <c r="E2654" s="3"/>
      <c r="F2654" s="3"/>
      <c r="G2654" s="3"/>
    </row>
    <row r="2655" spans="1:7">
      <c r="A2655" s="2">
        <v>40000000</v>
      </c>
      <c r="B2655" s="2">
        <v>31836745</v>
      </c>
      <c r="C2655">
        <f>B2655-A2655</f>
        <v>-8163255</v>
      </c>
      <c r="D2655" s="2" t="s">
        <v>6837</v>
      </c>
      <c r="E2655" s="4"/>
      <c r="F2655" s="4"/>
      <c r="G2655" s="4"/>
    </row>
    <row r="2656" spans="1:7">
      <c r="A2656" s="5">
        <v>30000000</v>
      </c>
      <c r="B2656" s="5">
        <v>21835784</v>
      </c>
      <c r="C2656">
        <f>B2656-A2656</f>
        <v>-8164216</v>
      </c>
      <c r="D2656" s="5" t="s">
        <v>9029</v>
      </c>
      <c r="E2656" s="3"/>
      <c r="F2656" s="3"/>
      <c r="G2656" s="3"/>
    </row>
    <row r="2657" spans="1:7">
      <c r="A2657" s="5">
        <v>11000000</v>
      </c>
      <c r="B2657" s="5">
        <v>2832826</v>
      </c>
      <c r="C2657">
        <f>B2657-A2657</f>
        <v>-8167174</v>
      </c>
      <c r="D2657" s="5" t="s">
        <v>11660</v>
      </c>
      <c r="E2657" s="4"/>
      <c r="F2657" s="4"/>
      <c r="G2657" s="4"/>
    </row>
    <row r="2658" spans="1:7">
      <c r="A2658" s="5">
        <v>35000000</v>
      </c>
      <c r="B2658" s="5">
        <v>26814957</v>
      </c>
      <c r="C2658">
        <f>B2658-A2658</f>
        <v>-8185043</v>
      </c>
      <c r="D2658" s="5" t="s">
        <v>8193</v>
      </c>
      <c r="E2658" s="3"/>
      <c r="F2658" s="3"/>
      <c r="G2658" s="3"/>
    </row>
    <row r="2659" spans="1:7">
      <c r="A2659" s="5">
        <v>50000000</v>
      </c>
      <c r="B2659" s="5">
        <v>41814863</v>
      </c>
      <c r="C2659">
        <f>B2659-A2659</f>
        <v>-8185137</v>
      </c>
      <c r="D2659" s="5" t="s">
        <v>15491</v>
      </c>
      <c r="E2659" s="4"/>
      <c r="F2659" s="4"/>
      <c r="G2659" s="4"/>
    </row>
    <row r="2660" spans="1:7">
      <c r="A2660" s="5">
        <v>11000000</v>
      </c>
      <c r="B2660" s="5">
        <v>2807854</v>
      </c>
      <c r="C2660">
        <f>B2660-A2660</f>
        <v>-8192146</v>
      </c>
      <c r="D2660" s="5" t="s">
        <v>15648</v>
      </c>
      <c r="E2660" s="3"/>
      <c r="F2660" s="3"/>
      <c r="G2660" s="3"/>
    </row>
    <row r="2661" spans="1:7">
      <c r="A2661" s="2">
        <v>30000000</v>
      </c>
      <c r="B2661" s="2">
        <v>21800302</v>
      </c>
      <c r="C2661">
        <f>B2661-A2661</f>
        <v>-8199698</v>
      </c>
      <c r="D2661" s="2" t="s">
        <v>14547</v>
      </c>
      <c r="E2661" s="4"/>
      <c r="F2661" s="4"/>
      <c r="G2661" s="4"/>
    </row>
    <row r="2662" spans="1:7">
      <c r="A2662" s="2">
        <v>20000000</v>
      </c>
      <c r="B2662" s="2">
        <v>11784000</v>
      </c>
      <c r="C2662">
        <f>B2662-A2662</f>
        <v>-8216000</v>
      </c>
      <c r="D2662" s="2" t="s">
        <v>16477</v>
      </c>
      <c r="E2662" s="3"/>
      <c r="F2662" s="3"/>
      <c r="G2662" s="3"/>
    </row>
    <row r="2663" spans="1:7">
      <c r="A2663" s="2">
        <v>11500000</v>
      </c>
      <c r="B2663" s="2">
        <v>3275585</v>
      </c>
      <c r="C2663">
        <f>B2663-A2663</f>
        <v>-8224415</v>
      </c>
      <c r="D2663" s="2" t="s">
        <v>9214</v>
      </c>
      <c r="E2663" s="4"/>
      <c r="F2663" s="4"/>
      <c r="G2663" s="4"/>
    </row>
    <row r="2664" spans="1:7">
      <c r="A2664" s="5">
        <v>10000000</v>
      </c>
      <c r="B2664" s="5">
        <v>1754319</v>
      </c>
      <c r="C2664">
        <f>B2664-A2664</f>
        <v>-8245681</v>
      </c>
      <c r="D2664" s="5" t="s">
        <v>5105</v>
      </c>
      <c r="E2664" s="3"/>
      <c r="F2664" s="3"/>
      <c r="G2664" s="3"/>
    </row>
    <row r="2665" spans="1:7">
      <c r="A2665" s="5">
        <v>17000000</v>
      </c>
      <c r="B2665" s="5">
        <v>8662318</v>
      </c>
      <c r="C2665">
        <f>B2665-A2665</f>
        <v>-8337682</v>
      </c>
      <c r="D2665" s="5" t="s">
        <v>13098</v>
      </c>
      <c r="E2665" s="4"/>
      <c r="F2665" s="4"/>
      <c r="G2665" s="4"/>
    </row>
    <row r="2666" spans="1:7">
      <c r="A2666" s="5">
        <v>8500000</v>
      </c>
      <c r="B2666" s="5">
        <v>140244</v>
      </c>
      <c r="C2666">
        <f>B2666-A2666</f>
        <v>-8359756</v>
      </c>
      <c r="D2666" s="5" t="s">
        <v>8519</v>
      </c>
      <c r="E2666" s="3"/>
      <c r="F2666" s="3"/>
      <c r="G2666" s="3"/>
    </row>
    <row r="2667" spans="1:7">
      <c r="A2667" s="5">
        <v>75000000</v>
      </c>
      <c r="B2667" s="5">
        <v>66636385</v>
      </c>
      <c r="C2667">
        <f>B2667-A2667</f>
        <v>-8363615</v>
      </c>
      <c r="D2667" s="5" t="s">
        <v>5434</v>
      </c>
      <c r="E2667" s="4"/>
      <c r="F2667" s="4"/>
      <c r="G2667" s="4"/>
    </row>
    <row r="2668" spans="1:7">
      <c r="A2668" s="5">
        <v>10000000</v>
      </c>
      <c r="B2668" s="5">
        <v>1631839</v>
      </c>
      <c r="C2668">
        <f>B2668-A2668</f>
        <v>-8368161</v>
      </c>
      <c r="D2668" s="5" t="s">
        <v>13939</v>
      </c>
      <c r="E2668" s="3"/>
      <c r="F2668" s="3"/>
      <c r="G2668" s="3"/>
    </row>
    <row r="2669" spans="1:7">
      <c r="A2669" s="5">
        <v>8500000</v>
      </c>
      <c r="B2669" s="5">
        <v>131175</v>
      </c>
      <c r="C2669">
        <f>B2669-A2669</f>
        <v>-8368825</v>
      </c>
      <c r="D2669" s="5" t="s">
        <v>14365</v>
      </c>
      <c r="E2669" s="4"/>
      <c r="F2669" s="4"/>
      <c r="G2669" s="4"/>
    </row>
    <row r="2670" spans="1:7">
      <c r="A2670" s="5">
        <v>8400000</v>
      </c>
      <c r="B2670" s="5">
        <v>5725</v>
      </c>
      <c r="C2670">
        <f>B2670-A2670</f>
        <v>-8394275</v>
      </c>
      <c r="D2670" s="5" t="s">
        <v>12305</v>
      </c>
      <c r="E2670" s="3"/>
      <c r="F2670" s="3"/>
      <c r="G2670" s="3"/>
    </row>
    <row r="2671" spans="1:7">
      <c r="A2671" s="5">
        <v>22000000</v>
      </c>
      <c r="B2671" s="5">
        <v>13555988</v>
      </c>
      <c r="C2671">
        <f>B2671-A2671</f>
        <v>-8444012</v>
      </c>
      <c r="D2671" s="5" t="s">
        <v>13839</v>
      </c>
      <c r="E2671" s="4"/>
      <c r="F2671" s="4"/>
      <c r="G2671" s="4"/>
    </row>
    <row r="2672" spans="1:7">
      <c r="A2672" s="5">
        <v>35000000</v>
      </c>
      <c r="B2672" s="5">
        <v>26494611</v>
      </c>
      <c r="C2672">
        <f>B2672-A2672</f>
        <v>-8505389</v>
      </c>
      <c r="D2672" s="5" t="s">
        <v>8953</v>
      </c>
      <c r="E2672" s="3"/>
      <c r="F2672" s="3"/>
      <c r="G2672" s="3"/>
    </row>
    <row r="2673" spans="1:7">
      <c r="A2673" s="2">
        <v>50000000</v>
      </c>
      <c r="B2673" s="2">
        <v>41482207</v>
      </c>
      <c r="C2673">
        <f>B2673-A2673</f>
        <v>-8517793</v>
      </c>
      <c r="D2673" s="2" t="s">
        <v>10834</v>
      </c>
      <c r="E2673" s="4"/>
      <c r="F2673" s="4"/>
      <c r="G2673" s="4"/>
    </row>
    <row r="2674" spans="1:7">
      <c r="A2674" s="5">
        <v>200000000</v>
      </c>
      <c r="B2674" s="5">
        <v>191450875</v>
      </c>
      <c r="C2674">
        <f>B2674-A2674</f>
        <v>-8549125</v>
      </c>
      <c r="D2674" s="5" t="s">
        <v>10682</v>
      </c>
      <c r="E2674" s="3"/>
      <c r="F2674" s="3"/>
      <c r="G2674" s="3"/>
    </row>
    <row r="2675" spans="1:7">
      <c r="A2675" s="2">
        <v>109000000</v>
      </c>
      <c r="B2675" s="2">
        <v>100446895</v>
      </c>
      <c r="C2675">
        <f>B2675-A2675</f>
        <v>-8553105</v>
      </c>
      <c r="D2675" s="2" t="s">
        <v>16720</v>
      </c>
      <c r="E2675" s="4"/>
      <c r="F2675" s="4"/>
      <c r="G2675" s="4"/>
    </row>
    <row r="2676" spans="1:7">
      <c r="A2676" s="2">
        <v>30000000</v>
      </c>
      <c r="B2676" s="2">
        <v>21426805</v>
      </c>
      <c r="C2676">
        <f>B2676-A2676</f>
        <v>-8573195</v>
      </c>
      <c r="D2676" s="2" t="s">
        <v>15872</v>
      </c>
      <c r="E2676" s="3"/>
      <c r="F2676" s="3"/>
      <c r="G2676" s="3"/>
    </row>
    <row r="2677" spans="1:7">
      <c r="A2677" s="2">
        <v>15000000</v>
      </c>
      <c r="B2677" s="2">
        <v>6409206</v>
      </c>
      <c r="C2677">
        <f>B2677-A2677</f>
        <v>-8590794</v>
      </c>
      <c r="D2677" s="2" t="s">
        <v>11635</v>
      </c>
      <c r="E2677" s="4"/>
      <c r="F2677" s="4"/>
      <c r="G2677" s="4"/>
    </row>
    <row r="2678" spans="1:7">
      <c r="A2678" s="5">
        <v>39000000</v>
      </c>
      <c r="B2678" s="5">
        <v>30400000</v>
      </c>
      <c r="C2678">
        <f>B2678-A2678</f>
        <v>-8600000</v>
      </c>
      <c r="D2678" s="5" t="s">
        <v>13789</v>
      </c>
      <c r="E2678" s="3"/>
      <c r="F2678" s="3"/>
      <c r="G2678" s="3"/>
    </row>
    <row r="2679" spans="1:7">
      <c r="A2679" s="5">
        <v>15000000</v>
      </c>
      <c r="B2679" s="5">
        <v>6373693</v>
      </c>
      <c r="C2679">
        <f>B2679-A2679</f>
        <v>-8626307</v>
      </c>
      <c r="D2679" s="5" t="s">
        <v>15165</v>
      </c>
      <c r="E2679" s="4"/>
      <c r="F2679" s="4"/>
      <c r="G2679" s="4"/>
    </row>
    <row r="2680" spans="1:7">
      <c r="A2680" s="5">
        <v>12800000</v>
      </c>
      <c r="B2680" s="5">
        <v>4157491</v>
      </c>
      <c r="C2680">
        <f>B2680-A2680</f>
        <v>-8642509</v>
      </c>
      <c r="D2680" s="5" t="s">
        <v>1241</v>
      </c>
      <c r="E2680" s="3"/>
      <c r="F2680" s="3"/>
      <c r="G2680" s="3"/>
    </row>
    <row r="2681" spans="1:7">
      <c r="A2681" s="5">
        <v>9000000</v>
      </c>
      <c r="B2681" s="5">
        <v>349618</v>
      </c>
      <c r="C2681">
        <f>B2681-A2681</f>
        <v>-8650382</v>
      </c>
      <c r="D2681" s="5" t="s">
        <v>12239</v>
      </c>
      <c r="E2681" s="4"/>
      <c r="F2681" s="4"/>
      <c r="G2681" s="4"/>
    </row>
    <row r="2682" spans="1:7">
      <c r="A2682" s="2">
        <v>8900000</v>
      </c>
      <c r="B2682" s="2">
        <v>225377</v>
      </c>
      <c r="C2682">
        <f>B2682-A2682</f>
        <v>-8674623</v>
      </c>
      <c r="D2682" s="2" t="s">
        <v>1580</v>
      </c>
      <c r="E2682" s="3"/>
      <c r="F2682" s="3"/>
      <c r="G2682" s="3"/>
    </row>
    <row r="2683" spans="1:7">
      <c r="A2683" s="2">
        <v>10000000</v>
      </c>
      <c r="B2683" s="2">
        <v>1309849</v>
      </c>
      <c r="C2683">
        <f>B2683-A2683</f>
        <v>-8690151</v>
      </c>
      <c r="D2683" s="2" t="s">
        <v>5110</v>
      </c>
      <c r="E2683" s="4"/>
      <c r="F2683" s="4"/>
      <c r="G2683" s="4"/>
    </row>
    <row r="2684" spans="1:7">
      <c r="A2684" s="2">
        <v>10000000</v>
      </c>
      <c r="B2684" s="2">
        <v>1276984</v>
      </c>
      <c r="C2684">
        <f>B2684-A2684</f>
        <v>-8723016</v>
      </c>
      <c r="D2684" s="2" t="s">
        <v>11679</v>
      </c>
      <c r="E2684" s="3"/>
      <c r="F2684" s="3"/>
      <c r="G2684" s="3"/>
    </row>
    <row r="2685" spans="1:7">
      <c r="A2685" s="2">
        <v>50000000</v>
      </c>
      <c r="B2685" s="2">
        <v>41256277</v>
      </c>
      <c r="C2685">
        <f>B2685-A2685</f>
        <v>-8743723</v>
      </c>
      <c r="D2685" s="2" t="s">
        <v>12898</v>
      </c>
      <c r="E2685" s="4"/>
      <c r="F2685" s="4"/>
      <c r="G2685" s="4"/>
    </row>
    <row r="2686" spans="1:7">
      <c r="A2686" s="2">
        <v>25000000</v>
      </c>
      <c r="B2686" s="2">
        <v>16247775</v>
      </c>
      <c r="C2686">
        <f>B2686-A2686</f>
        <v>-8752225</v>
      </c>
      <c r="D2686" s="2" t="s">
        <v>14654</v>
      </c>
      <c r="E2686" s="3"/>
      <c r="F2686" s="3"/>
      <c r="G2686" s="3"/>
    </row>
    <row r="2687" spans="1:7">
      <c r="A2687" s="2">
        <v>20000000</v>
      </c>
      <c r="B2687" s="2">
        <v>11169531</v>
      </c>
      <c r="C2687">
        <f>B2687-A2687</f>
        <v>-8830469</v>
      </c>
      <c r="D2687" s="2" t="s">
        <v>10462</v>
      </c>
      <c r="E2687" s="4"/>
      <c r="F2687" s="4"/>
      <c r="G2687" s="4"/>
    </row>
    <row r="2688" spans="1:7">
      <c r="A2688" s="5">
        <v>12000000</v>
      </c>
      <c r="B2688" s="5">
        <v>3148482</v>
      </c>
      <c r="C2688">
        <f>B2688-A2688</f>
        <v>-8851518</v>
      </c>
      <c r="D2688" s="5" t="s">
        <v>5775</v>
      </c>
      <c r="E2688" s="3"/>
      <c r="F2688" s="3"/>
      <c r="G2688" s="3"/>
    </row>
    <row r="2689" spans="1:7">
      <c r="A2689" s="5">
        <v>25000000</v>
      </c>
      <c r="B2689" s="5">
        <v>16118077</v>
      </c>
      <c r="C2689">
        <f>B2689-A2689</f>
        <v>-8881923</v>
      </c>
      <c r="D2689" s="5" t="s">
        <v>14223</v>
      </c>
      <c r="E2689" s="4"/>
      <c r="F2689" s="4"/>
      <c r="G2689" s="4"/>
    </row>
    <row r="2690" spans="1:7">
      <c r="A2690" s="2">
        <v>9000000</v>
      </c>
      <c r="B2690" s="2">
        <v>112935</v>
      </c>
      <c r="C2690">
        <f>B2690-A2690</f>
        <v>-8887065</v>
      </c>
      <c r="D2690" s="2" t="s">
        <v>2955</v>
      </c>
      <c r="E2690" s="3"/>
      <c r="F2690" s="3"/>
      <c r="G2690" s="3"/>
    </row>
    <row r="2691" spans="1:7">
      <c r="A2691" s="5">
        <v>65000000</v>
      </c>
      <c r="B2691" s="5">
        <v>56083966</v>
      </c>
      <c r="C2691">
        <f>B2691-A2691</f>
        <v>-8916034</v>
      </c>
      <c r="D2691" s="5" t="s">
        <v>6824</v>
      </c>
      <c r="E2691" s="4"/>
      <c r="F2691" s="4"/>
      <c r="G2691" s="4"/>
    </row>
    <row r="2692" spans="1:7">
      <c r="A2692" s="5">
        <v>209000000</v>
      </c>
      <c r="B2692" s="5">
        <v>200069408</v>
      </c>
      <c r="C2692">
        <f>B2692-A2692</f>
        <v>-8930592</v>
      </c>
      <c r="D2692" s="5" t="s">
        <v>11798</v>
      </c>
      <c r="E2692" s="3"/>
      <c r="F2692" s="3"/>
      <c r="G2692" s="3"/>
    </row>
    <row r="2693" spans="1:7">
      <c r="A2693" s="2">
        <v>45000000</v>
      </c>
      <c r="B2693" s="2">
        <v>36064910</v>
      </c>
      <c r="C2693">
        <f>B2693-A2693</f>
        <v>-8935090</v>
      </c>
      <c r="D2693" s="2" t="s">
        <v>10176</v>
      </c>
      <c r="E2693" s="4"/>
      <c r="F2693" s="4"/>
      <c r="G2693" s="4"/>
    </row>
    <row r="2694" spans="1:7">
      <c r="A2694" s="2">
        <v>250000000</v>
      </c>
      <c r="B2694" s="2">
        <v>241063875</v>
      </c>
      <c r="C2694">
        <f>B2694-A2694</f>
        <v>-8936125</v>
      </c>
      <c r="D2694" s="2" t="s">
        <v>7942</v>
      </c>
      <c r="E2694" s="3"/>
      <c r="F2694" s="3"/>
      <c r="G2694" s="3"/>
    </row>
    <row r="2695" spans="1:7">
      <c r="A2695" s="2">
        <v>10000000</v>
      </c>
      <c r="B2695" s="2">
        <v>1055654</v>
      </c>
      <c r="C2695">
        <f>B2695-A2695</f>
        <v>-8944346</v>
      </c>
      <c r="D2695" s="2" t="s">
        <v>4509</v>
      </c>
      <c r="E2695" s="4"/>
      <c r="F2695" s="4"/>
      <c r="G2695" s="4"/>
    </row>
    <row r="2696" spans="1:7">
      <c r="A2696" s="2">
        <v>19000000</v>
      </c>
      <c r="B2696" s="2">
        <v>10049886</v>
      </c>
      <c r="C2696">
        <f>B2696-A2696</f>
        <v>-8950114</v>
      </c>
      <c r="D2696" s="2" t="s">
        <v>226</v>
      </c>
      <c r="E2696" s="3"/>
      <c r="F2696" s="3"/>
      <c r="G2696" s="3"/>
    </row>
    <row r="2697" spans="1:7">
      <c r="A2697" s="2">
        <v>60000000</v>
      </c>
      <c r="B2697" s="2">
        <v>51045801</v>
      </c>
      <c r="C2697">
        <f>B2697-A2697</f>
        <v>-8954199</v>
      </c>
      <c r="D2697" s="2" t="s">
        <v>11914</v>
      </c>
      <c r="E2697" s="4"/>
      <c r="F2697" s="4"/>
      <c r="G2697" s="4"/>
    </row>
    <row r="2698" spans="1:7">
      <c r="A2698" s="2">
        <v>20000000</v>
      </c>
      <c r="B2698" s="2">
        <v>11034436</v>
      </c>
      <c r="C2698">
        <f>B2698-A2698</f>
        <v>-8965564</v>
      </c>
      <c r="D2698" s="2" t="s">
        <v>5697</v>
      </c>
      <c r="E2698" s="3"/>
      <c r="F2698" s="3"/>
      <c r="G2698" s="3"/>
    </row>
    <row r="2699" spans="1:7">
      <c r="A2699" s="5">
        <v>25000000</v>
      </c>
      <c r="B2699" s="5">
        <v>16027866</v>
      </c>
      <c r="C2699">
        <f>B2699-A2699</f>
        <v>-8972134</v>
      </c>
      <c r="D2699" s="5" t="s">
        <v>15588</v>
      </c>
      <c r="E2699" s="4"/>
      <c r="F2699" s="4"/>
      <c r="G2699" s="4"/>
    </row>
    <row r="2700" spans="1:7">
      <c r="A2700" s="2">
        <v>9000000</v>
      </c>
      <c r="B2700" s="2">
        <v>27445</v>
      </c>
      <c r="C2700">
        <f>B2700-A2700</f>
        <v>-8972555</v>
      </c>
      <c r="D2700" s="2" t="s">
        <v>15212</v>
      </c>
      <c r="E2700" s="3"/>
      <c r="F2700" s="3"/>
      <c r="G2700" s="3"/>
    </row>
    <row r="2701" spans="1:7">
      <c r="A2701" s="5">
        <v>10000000</v>
      </c>
      <c r="B2701" s="5">
        <v>1011054</v>
      </c>
      <c r="C2701">
        <f>B2701-A2701</f>
        <v>-8988946</v>
      </c>
      <c r="D2701" s="5" t="s">
        <v>5114</v>
      </c>
      <c r="E2701" s="4"/>
      <c r="F2701" s="4"/>
      <c r="G2701" s="4"/>
    </row>
    <row r="2702" spans="1:7">
      <c r="A2702" s="2">
        <v>9000000</v>
      </c>
      <c r="B2702" s="2">
        <v>162</v>
      </c>
      <c r="C2702">
        <f>B2702-A2702</f>
        <v>-8999838</v>
      </c>
      <c r="D2702" s="2" t="s">
        <v>13955</v>
      </c>
      <c r="E2702" s="3"/>
      <c r="F2702" s="3"/>
      <c r="G2702" s="3"/>
    </row>
    <row r="2703" spans="1:7">
      <c r="A2703" s="5">
        <v>15000000</v>
      </c>
      <c r="B2703" s="5">
        <v>6000000</v>
      </c>
      <c r="C2703">
        <f>B2703-A2703</f>
        <v>-9000000</v>
      </c>
      <c r="D2703" s="5" t="s">
        <v>421</v>
      </c>
      <c r="E2703" s="4"/>
      <c r="F2703" s="4"/>
      <c r="G2703" s="4"/>
    </row>
    <row r="2704" spans="1:7">
      <c r="A2704" s="2">
        <v>26000000</v>
      </c>
      <c r="B2704" s="2">
        <v>16999046</v>
      </c>
      <c r="C2704">
        <f>B2704-A2704</f>
        <v>-9000954</v>
      </c>
      <c r="D2704" s="2" t="s">
        <v>13483</v>
      </c>
      <c r="E2704" s="3"/>
      <c r="F2704" s="3"/>
      <c r="G2704" s="3"/>
    </row>
    <row r="2705" spans="1:7">
      <c r="A2705" s="5">
        <v>40000000</v>
      </c>
      <c r="B2705" s="5">
        <v>30993544</v>
      </c>
      <c r="C2705">
        <f>B2705-A2705</f>
        <v>-9006456</v>
      </c>
      <c r="D2705" s="5" t="s">
        <v>9602</v>
      </c>
      <c r="E2705" s="4"/>
      <c r="F2705" s="4"/>
      <c r="G2705" s="4"/>
    </row>
    <row r="2706" spans="1:7">
      <c r="A2706" s="5">
        <v>11000000</v>
      </c>
      <c r="B2706" s="5">
        <v>1987762</v>
      </c>
      <c r="C2706">
        <f>B2706-A2706</f>
        <v>-9012238</v>
      </c>
      <c r="D2706" s="5" t="s">
        <v>8487</v>
      </c>
      <c r="E2706" s="3"/>
      <c r="F2706" s="3"/>
      <c r="G2706" s="3"/>
    </row>
    <row r="2707" spans="1:7">
      <c r="A2707" s="5">
        <v>40000000</v>
      </c>
      <c r="B2707" s="5">
        <v>30981850</v>
      </c>
      <c r="C2707">
        <f>B2707-A2707</f>
        <v>-9018150</v>
      </c>
      <c r="D2707" s="5" t="s">
        <v>15726</v>
      </c>
      <c r="E2707" s="4"/>
      <c r="F2707" s="4"/>
      <c r="G2707" s="4"/>
    </row>
    <row r="2708" spans="1:7">
      <c r="A2708" s="5">
        <v>30000000</v>
      </c>
      <c r="B2708" s="5">
        <v>20981633</v>
      </c>
      <c r="C2708">
        <f>B2708-A2708</f>
        <v>-9018367</v>
      </c>
      <c r="D2708" s="5" t="s">
        <v>12993</v>
      </c>
      <c r="E2708" s="3"/>
      <c r="F2708" s="3"/>
      <c r="G2708" s="3"/>
    </row>
    <row r="2709" spans="1:7">
      <c r="A2709" s="5">
        <v>50000000</v>
      </c>
      <c r="B2709" s="5">
        <v>40905277</v>
      </c>
      <c r="C2709">
        <f>B2709-A2709</f>
        <v>-9094723</v>
      </c>
      <c r="D2709" s="5" t="s">
        <v>9528</v>
      </c>
      <c r="E2709" s="4"/>
      <c r="F2709" s="4"/>
      <c r="G2709" s="4"/>
    </row>
    <row r="2710" spans="1:7">
      <c r="A2710" s="5">
        <v>10000000</v>
      </c>
      <c r="B2710" s="5">
        <v>900926</v>
      </c>
      <c r="C2710">
        <f>B2710-A2710</f>
        <v>-9099074</v>
      </c>
      <c r="D2710" s="5" t="s">
        <v>15198</v>
      </c>
      <c r="E2710" s="3"/>
      <c r="F2710" s="3"/>
      <c r="G2710" s="3"/>
    </row>
    <row r="2711" spans="1:7">
      <c r="A2711" s="2">
        <v>10000000</v>
      </c>
      <c r="B2711" s="2">
        <v>882290</v>
      </c>
      <c r="C2711">
        <f>B2711-A2711</f>
        <v>-9117710</v>
      </c>
      <c r="D2711" s="2" t="s">
        <v>9933</v>
      </c>
      <c r="E2711" s="4"/>
      <c r="F2711" s="4"/>
      <c r="G2711" s="4"/>
    </row>
    <row r="2712" spans="1:7">
      <c r="A2712" s="5">
        <v>35000000</v>
      </c>
      <c r="B2712" s="5">
        <v>25871834</v>
      </c>
      <c r="C2712">
        <f>B2712-A2712</f>
        <v>-9128166</v>
      </c>
      <c r="D2712" s="5" t="s">
        <v>16306</v>
      </c>
      <c r="E2712" s="3"/>
      <c r="F2712" s="3"/>
      <c r="G2712" s="3"/>
    </row>
    <row r="2713" spans="1:7">
      <c r="A2713" s="2">
        <v>10000000</v>
      </c>
      <c r="B2713" s="2">
        <v>866778</v>
      </c>
      <c r="C2713">
        <f>B2713-A2713</f>
        <v>-9133222</v>
      </c>
      <c r="D2713" s="2" t="s">
        <v>8492</v>
      </c>
      <c r="E2713" s="4"/>
      <c r="F2713" s="4"/>
      <c r="G2713" s="4"/>
    </row>
    <row r="2714" spans="1:7">
      <c r="A2714" s="5">
        <v>35000000</v>
      </c>
      <c r="B2714" s="5">
        <v>25863915</v>
      </c>
      <c r="C2714">
        <f>B2714-A2714</f>
        <v>-9136085</v>
      </c>
      <c r="D2714" s="5" t="s">
        <v>15543</v>
      </c>
      <c r="E2714" s="3"/>
      <c r="F2714" s="3"/>
      <c r="G2714" s="3"/>
    </row>
    <row r="2715" spans="1:7">
      <c r="A2715" s="5">
        <v>60000000</v>
      </c>
      <c r="B2715" s="5">
        <v>50818750</v>
      </c>
      <c r="C2715">
        <f>B2715-A2715</f>
        <v>-9181250</v>
      </c>
      <c r="D2715" s="5" t="s">
        <v>11918</v>
      </c>
      <c r="E2715" s="4"/>
      <c r="F2715" s="4"/>
      <c r="G2715" s="4"/>
    </row>
    <row r="2716" spans="1:7">
      <c r="A2716" s="5">
        <v>60000000</v>
      </c>
      <c r="B2716" s="5">
        <v>50807639</v>
      </c>
      <c r="C2716">
        <f>B2716-A2716</f>
        <v>-9192361</v>
      </c>
      <c r="D2716" s="5" t="s">
        <v>7383</v>
      </c>
      <c r="E2716" s="3"/>
      <c r="F2716" s="3"/>
      <c r="G2716" s="3"/>
    </row>
    <row r="2717" spans="1:7">
      <c r="A2717" s="5">
        <v>22000000</v>
      </c>
      <c r="B2717" s="5">
        <v>12784713</v>
      </c>
      <c r="C2717">
        <f>B2717-A2717</f>
        <v>-9215287</v>
      </c>
      <c r="D2717" s="5" t="s">
        <v>8320</v>
      </c>
      <c r="E2717" s="4"/>
      <c r="F2717" s="4"/>
      <c r="G2717" s="4"/>
    </row>
    <row r="2718" spans="1:7">
      <c r="A2718" s="2">
        <v>85000000</v>
      </c>
      <c r="B2718" s="2">
        <v>75754670</v>
      </c>
      <c r="C2718">
        <f>B2718-A2718</f>
        <v>-9245330</v>
      </c>
      <c r="D2718" s="2" t="s">
        <v>6116</v>
      </c>
      <c r="E2718" s="3"/>
      <c r="F2718" s="3"/>
      <c r="G2718" s="3"/>
    </row>
    <row r="2719" spans="1:7">
      <c r="A2719" s="2">
        <v>88000000</v>
      </c>
      <c r="B2719" s="2">
        <v>78747585</v>
      </c>
      <c r="C2719">
        <f>B2719-A2719</f>
        <v>-9252415</v>
      </c>
      <c r="D2719" s="2" t="s">
        <v>14056</v>
      </c>
      <c r="E2719" s="4"/>
      <c r="F2719" s="4"/>
      <c r="G2719" s="4"/>
    </row>
    <row r="2720" spans="1:7">
      <c r="A2720" s="5">
        <v>18000000</v>
      </c>
      <c r="B2720" s="5">
        <v>8742261</v>
      </c>
      <c r="C2720">
        <f>B2720-A2720</f>
        <v>-9257739</v>
      </c>
      <c r="D2720" s="5" t="s">
        <v>16762</v>
      </c>
      <c r="E2720" s="3"/>
      <c r="F2720" s="3"/>
      <c r="G2720" s="3"/>
    </row>
    <row r="2721" spans="1:7">
      <c r="A2721" s="5">
        <v>14000000</v>
      </c>
      <c r="B2721" s="5">
        <v>4741987</v>
      </c>
      <c r="C2721">
        <f>B2721-A2721</f>
        <v>-9258013</v>
      </c>
      <c r="D2721" s="5" t="s">
        <v>9151</v>
      </c>
      <c r="E2721" s="4"/>
      <c r="F2721" s="4"/>
      <c r="G2721" s="4"/>
    </row>
    <row r="2722" spans="1:7">
      <c r="A2722" s="5">
        <v>63000000</v>
      </c>
      <c r="B2722" s="5">
        <v>53715611</v>
      </c>
      <c r="C2722">
        <f>B2722-A2722</f>
        <v>-9284389</v>
      </c>
      <c r="D2722" s="5" t="s">
        <v>13741</v>
      </c>
      <c r="E2722" s="3"/>
      <c r="F2722" s="3"/>
      <c r="G2722" s="3"/>
    </row>
    <row r="2723" spans="1:7">
      <c r="A2723" s="2">
        <v>15000000</v>
      </c>
      <c r="B2723" s="2">
        <v>5702083</v>
      </c>
      <c r="C2723">
        <f>B2723-A2723</f>
        <v>-9297917</v>
      </c>
      <c r="D2723" s="2" t="s">
        <v>9743</v>
      </c>
      <c r="E2723" s="4"/>
      <c r="F2723" s="4"/>
      <c r="G2723" s="4"/>
    </row>
    <row r="2724" spans="1:7">
      <c r="A2724" s="5">
        <v>26000000</v>
      </c>
      <c r="B2724" s="5">
        <v>16647384</v>
      </c>
      <c r="C2724">
        <f>B2724-A2724</f>
        <v>-9352616</v>
      </c>
      <c r="D2724" s="5" t="s">
        <v>15572</v>
      </c>
      <c r="E2724" s="3"/>
      <c r="F2724" s="3"/>
      <c r="G2724" s="3"/>
    </row>
    <row r="2725" spans="1:7">
      <c r="A2725" s="2">
        <v>65000000</v>
      </c>
      <c r="B2725" s="2">
        <v>55637680</v>
      </c>
      <c r="C2725">
        <f>B2725-A2725</f>
        <v>-9362320</v>
      </c>
      <c r="D2725" s="2" t="s">
        <v>4165</v>
      </c>
      <c r="E2725" s="4"/>
      <c r="F2725" s="4"/>
      <c r="G2725" s="4"/>
    </row>
    <row r="2726" spans="1:7">
      <c r="A2726" s="2">
        <v>45000000</v>
      </c>
      <c r="B2726" s="2">
        <v>35617599</v>
      </c>
      <c r="C2726">
        <f>B2726-A2726</f>
        <v>-9382401</v>
      </c>
      <c r="D2726" s="2" t="s">
        <v>12923</v>
      </c>
      <c r="E2726" s="3"/>
      <c r="F2726" s="3"/>
      <c r="G2726" s="3"/>
    </row>
    <row r="2727" spans="1:7">
      <c r="A2727" s="5">
        <v>10000000</v>
      </c>
      <c r="B2727" s="5">
        <v>598645</v>
      </c>
      <c r="C2727">
        <f>B2727-A2727</f>
        <v>-9401355</v>
      </c>
      <c r="D2727" s="5" t="s">
        <v>16798</v>
      </c>
      <c r="E2727" s="4"/>
      <c r="F2727" s="4"/>
      <c r="G2727" s="4"/>
    </row>
    <row r="2728" spans="1:7">
      <c r="A2728" s="2">
        <v>10000000</v>
      </c>
      <c r="B2728" s="2">
        <v>578527</v>
      </c>
      <c r="C2728">
        <f>B2728-A2728</f>
        <v>-9421473</v>
      </c>
      <c r="D2728" s="2" t="s">
        <v>13945</v>
      </c>
      <c r="E2728" s="3"/>
      <c r="F2728" s="3"/>
      <c r="G2728" s="3"/>
    </row>
    <row r="2729" spans="1:7">
      <c r="A2729" s="2">
        <v>20000000</v>
      </c>
      <c r="B2729" s="2">
        <v>10569071</v>
      </c>
      <c r="C2729">
        <f>B2729-A2729</f>
        <v>-9430929</v>
      </c>
      <c r="D2729" s="2" t="s">
        <v>3774</v>
      </c>
      <c r="E2729" s="4"/>
      <c r="F2729" s="4"/>
      <c r="G2729" s="4"/>
    </row>
    <row r="2730" spans="1:7">
      <c r="A2730" s="5">
        <v>9500000</v>
      </c>
      <c r="B2730" s="5">
        <v>58214</v>
      </c>
      <c r="C2730">
        <f>B2730-A2730</f>
        <v>-9441786</v>
      </c>
      <c r="D2730" s="5" t="s">
        <v>6593</v>
      </c>
      <c r="E2730" s="3"/>
      <c r="F2730" s="3"/>
      <c r="G2730" s="3"/>
    </row>
    <row r="2731" spans="1:7">
      <c r="A2731" s="2">
        <v>20000000</v>
      </c>
      <c r="B2731" s="2">
        <v>10555348</v>
      </c>
      <c r="C2731">
        <f>B2731-A2731</f>
        <v>-9444652</v>
      </c>
      <c r="D2731" s="2" t="s">
        <v>12620</v>
      </c>
      <c r="E2731" s="4"/>
      <c r="F2731" s="4"/>
      <c r="G2731" s="4"/>
    </row>
    <row r="2732" spans="1:7">
      <c r="A2732" s="2">
        <v>60000000</v>
      </c>
      <c r="B2732" s="2">
        <v>50549107</v>
      </c>
      <c r="C2732">
        <f>B2732-A2732</f>
        <v>-9450893</v>
      </c>
      <c r="D2732" s="2" t="s">
        <v>11318</v>
      </c>
      <c r="E2732" s="3"/>
      <c r="F2732" s="3"/>
      <c r="G2732" s="3"/>
    </row>
    <row r="2733" spans="1:7">
      <c r="A2733" s="5">
        <v>20000000</v>
      </c>
      <c r="B2733" s="5">
        <v>10544143</v>
      </c>
      <c r="C2733">
        <f>B2733-A2733</f>
        <v>-9455857</v>
      </c>
      <c r="D2733" s="5" t="s">
        <v>12138</v>
      </c>
      <c r="E2733" s="4"/>
      <c r="F2733" s="4"/>
      <c r="G2733" s="4"/>
    </row>
    <row r="2734" spans="1:7">
      <c r="A2734" s="2">
        <v>10000000</v>
      </c>
      <c r="B2734" s="2">
        <v>531009</v>
      </c>
      <c r="C2734">
        <f>B2734-A2734</f>
        <v>-9468991</v>
      </c>
      <c r="D2734" s="2" t="s">
        <v>15128</v>
      </c>
      <c r="E2734" s="3"/>
      <c r="F2734" s="3"/>
      <c r="G2734" s="3"/>
    </row>
    <row r="2735" spans="1:7">
      <c r="A2735" s="5">
        <v>18000000</v>
      </c>
      <c r="B2735" s="5">
        <v>8508843</v>
      </c>
      <c r="C2735">
        <f>B2735-A2735</f>
        <v>-9491157</v>
      </c>
      <c r="D2735" s="5" t="s">
        <v>14591</v>
      </c>
      <c r="E2735" s="4"/>
      <c r="F2735" s="4"/>
      <c r="G2735" s="4"/>
    </row>
    <row r="2736" spans="1:7">
      <c r="A2736" s="5">
        <v>10000000</v>
      </c>
      <c r="B2736" s="5">
        <v>488872</v>
      </c>
      <c r="C2736">
        <f>B2736-A2736</f>
        <v>-9511128</v>
      </c>
      <c r="D2736" s="5" t="s">
        <v>4514</v>
      </c>
      <c r="E2736" s="3"/>
      <c r="F2736" s="3"/>
      <c r="G2736" s="3"/>
    </row>
    <row r="2737" spans="1:7">
      <c r="A2737" s="2">
        <v>9600000</v>
      </c>
      <c r="B2737" s="2">
        <v>71442</v>
      </c>
      <c r="C2737">
        <f>B2737-A2737</f>
        <v>-9528558</v>
      </c>
      <c r="D2737" s="2" t="s">
        <v>1555</v>
      </c>
      <c r="E2737" s="4"/>
      <c r="F2737" s="4"/>
      <c r="G2737" s="4"/>
    </row>
    <row r="2738" spans="1:7">
      <c r="A2738" s="5">
        <v>22000000</v>
      </c>
      <c r="B2738" s="5">
        <v>12469811</v>
      </c>
      <c r="C2738">
        <f>B2738-A2738</f>
        <v>-9530189</v>
      </c>
      <c r="D2738" s="5" t="s">
        <v>9088</v>
      </c>
      <c r="E2738" s="3"/>
      <c r="F2738" s="3"/>
      <c r="G2738" s="3"/>
    </row>
    <row r="2739" spans="1:7">
      <c r="A2739" s="2">
        <v>10000000</v>
      </c>
      <c r="B2739" s="2">
        <v>449558</v>
      </c>
      <c r="C2739">
        <f>B2739-A2739</f>
        <v>-9550442</v>
      </c>
      <c r="D2739" s="2" t="s">
        <v>2999</v>
      </c>
      <c r="E2739" s="4"/>
      <c r="F2739" s="4"/>
      <c r="G2739" s="4"/>
    </row>
    <row r="2740" spans="1:7">
      <c r="A2740" s="5">
        <v>10000000</v>
      </c>
      <c r="B2740" s="5">
        <v>447750</v>
      </c>
      <c r="C2740">
        <f>B2740-A2740</f>
        <v>-9552250</v>
      </c>
      <c r="D2740" s="5" t="s">
        <v>5082</v>
      </c>
      <c r="E2740" s="3"/>
      <c r="F2740" s="3"/>
      <c r="G2740" s="3"/>
    </row>
    <row r="2741" spans="1:7">
      <c r="A2741" s="2">
        <v>52000000</v>
      </c>
      <c r="B2741" s="2">
        <v>42438300</v>
      </c>
      <c r="C2741">
        <f>B2741-A2741</f>
        <v>-9561700</v>
      </c>
      <c r="D2741" s="2" t="s">
        <v>637</v>
      </c>
      <c r="E2741" s="4"/>
      <c r="F2741" s="4"/>
      <c r="G2741" s="4"/>
    </row>
    <row r="2742" spans="1:7">
      <c r="A2742" s="5">
        <v>10000000</v>
      </c>
      <c r="B2742" s="5">
        <v>365734</v>
      </c>
      <c r="C2742">
        <f>B2742-A2742</f>
        <v>-9634266</v>
      </c>
      <c r="D2742" s="5" t="s">
        <v>15787</v>
      </c>
      <c r="E2742" s="3"/>
      <c r="F2742" s="3"/>
      <c r="G2742" s="3"/>
    </row>
    <row r="2743" spans="1:7">
      <c r="A2743" s="5">
        <v>12000000</v>
      </c>
      <c r="B2743" s="5">
        <v>2326407</v>
      </c>
      <c r="C2743">
        <f>B2743-A2743</f>
        <v>-9673593</v>
      </c>
      <c r="D2743" s="5" t="s">
        <v>6457</v>
      </c>
      <c r="E2743" s="4"/>
      <c r="F2743" s="4"/>
      <c r="G2743" s="4"/>
    </row>
    <row r="2744" spans="1:7">
      <c r="A2744" s="2">
        <v>10000000</v>
      </c>
      <c r="B2744" s="2">
        <v>306715</v>
      </c>
      <c r="C2744">
        <f>B2744-A2744</f>
        <v>-9693285</v>
      </c>
      <c r="D2744" s="2" t="s">
        <v>17006</v>
      </c>
      <c r="E2744" s="3"/>
      <c r="F2744" s="3"/>
      <c r="G2744" s="3"/>
    </row>
    <row r="2745" spans="1:7">
      <c r="A2745" s="2">
        <v>15000000</v>
      </c>
      <c r="B2745" s="2">
        <v>5306447</v>
      </c>
      <c r="C2745">
        <f>B2745-A2745</f>
        <v>-9693553</v>
      </c>
      <c r="D2745" s="2" t="s">
        <v>5049</v>
      </c>
      <c r="E2745" s="4"/>
      <c r="F2745" s="4"/>
      <c r="G2745" s="4"/>
    </row>
    <row r="2746" spans="1:7">
      <c r="A2746" s="5">
        <v>14000000</v>
      </c>
      <c r="B2746" s="5">
        <v>4291965</v>
      </c>
      <c r="C2746">
        <f>B2746-A2746</f>
        <v>-9708035</v>
      </c>
      <c r="D2746" s="5" t="s">
        <v>8434</v>
      </c>
      <c r="E2746" s="3"/>
      <c r="F2746" s="3"/>
      <c r="G2746" s="3"/>
    </row>
    <row r="2747" spans="1:7">
      <c r="A2747" s="5">
        <v>58000000</v>
      </c>
      <c r="B2747" s="5">
        <v>48291624</v>
      </c>
      <c r="C2747">
        <f>B2747-A2747</f>
        <v>-9708376</v>
      </c>
      <c r="D2747" s="5" t="s">
        <v>8140</v>
      </c>
      <c r="E2747" s="4"/>
      <c r="F2747" s="4"/>
      <c r="G2747" s="4"/>
    </row>
    <row r="2748" spans="1:7">
      <c r="A2748" s="2">
        <v>35000000</v>
      </c>
      <c r="B2748" s="2">
        <v>25266129</v>
      </c>
      <c r="C2748">
        <f>B2748-A2748</f>
        <v>-9733871</v>
      </c>
      <c r="D2748" s="2" t="s">
        <v>11449</v>
      </c>
      <c r="E2748" s="3"/>
      <c r="F2748" s="3"/>
      <c r="G2748" s="3"/>
    </row>
    <row r="2749" spans="1:7">
      <c r="A2749" s="2">
        <v>22000000</v>
      </c>
      <c r="B2749" s="2">
        <v>12232937</v>
      </c>
      <c r="C2749">
        <f>B2749-A2749</f>
        <v>-9767063</v>
      </c>
      <c r="D2749" s="2" t="s">
        <v>14247</v>
      </c>
      <c r="E2749" s="4"/>
      <c r="F2749" s="4"/>
      <c r="G2749" s="4"/>
    </row>
    <row r="2750" spans="1:7">
      <c r="A2750" s="5">
        <v>10000000</v>
      </c>
      <c r="B2750" s="5">
        <v>226792</v>
      </c>
      <c r="C2750">
        <f>B2750-A2750</f>
        <v>-9773208</v>
      </c>
      <c r="D2750" s="5" t="s">
        <v>11683</v>
      </c>
      <c r="E2750" s="3"/>
      <c r="F2750" s="3"/>
      <c r="G2750" s="3"/>
    </row>
    <row r="2751" spans="1:7">
      <c r="A2751" s="5">
        <v>12000000</v>
      </c>
      <c r="B2751" s="5">
        <v>2222647</v>
      </c>
      <c r="C2751">
        <f>B2751-A2751</f>
        <v>-9777353</v>
      </c>
      <c r="D2751" s="5" t="s">
        <v>1907</v>
      </c>
      <c r="E2751" s="4"/>
      <c r="F2751" s="4"/>
      <c r="G2751" s="4"/>
    </row>
    <row r="2752" spans="1:7">
      <c r="A2752" s="2">
        <v>15000000</v>
      </c>
      <c r="B2752" s="2">
        <v>5217498</v>
      </c>
      <c r="C2752">
        <f>B2752-A2752</f>
        <v>-9782502</v>
      </c>
      <c r="D2752" s="2" t="s">
        <v>16231</v>
      </c>
      <c r="E2752" s="3"/>
      <c r="F2752" s="3"/>
      <c r="G2752" s="3"/>
    </row>
    <row r="2753" spans="1:7">
      <c r="A2753" s="5">
        <v>40000000</v>
      </c>
      <c r="B2753" s="5">
        <v>30199105</v>
      </c>
      <c r="C2753">
        <f>B2753-A2753</f>
        <v>-9800895</v>
      </c>
      <c r="D2753" s="5" t="s">
        <v>13780</v>
      </c>
      <c r="E2753" s="4"/>
      <c r="F2753" s="4"/>
      <c r="G2753" s="4"/>
    </row>
    <row r="2754" spans="1:7">
      <c r="A2754" s="2">
        <v>60000000</v>
      </c>
      <c r="B2754" s="2">
        <v>50189179</v>
      </c>
      <c r="C2754">
        <f>B2754-A2754</f>
        <v>-9810821</v>
      </c>
      <c r="D2754" s="2" t="s">
        <v>15021</v>
      </c>
      <c r="E2754" s="3"/>
      <c r="F2754" s="3"/>
      <c r="G2754" s="3"/>
    </row>
    <row r="2755" spans="1:7">
      <c r="A2755" s="2">
        <v>36000000</v>
      </c>
      <c r="B2755" s="2">
        <v>26183197</v>
      </c>
      <c r="C2755">
        <f>B2755-A2755</f>
        <v>-9816803</v>
      </c>
      <c r="D2755" s="2" t="s">
        <v>12005</v>
      </c>
      <c r="E2755" s="4"/>
      <c r="F2755" s="4"/>
      <c r="G2755" s="4"/>
    </row>
    <row r="2756" spans="1:7">
      <c r="A2756" s="5">
        <v>13000000</v>
      </c>
      <c r="B2756" s="5">
        <v>3169424</v>
      </c>
      <c r="C2756">
        <f>B2756-A2756</f>
        <v>-9830576</v>
      </c>
      <c r="D2756" s="5" t="s">
        <v>7695</v>
      </c>
      <c r="E2756" s="3"/>
      <c r="F2756" s="3"/>
      <c r="G2756" s="3"/>
    </row>
    <row r="2757" spans="1:7">
      <c r="A2757" s="2">
        <v>10000000</v>
      </c>
      <c r="B2757" s="2">
        <v>131617</v>
      </c>
      <c r="C2757">
        <f>B2757-A2757</f>
        <v>-9868383</v>
      </c>
      <c r="D2757" s="2" t="s">
        <v>11130</v>
      </c>
      <c r="E2757" s="4"/>
      <c r="F2757" s="4"/>
      <c r="G2757" s="4"/>
    </row>
    <row r="2758" spans="1:7">
      <c r="A2758" s="5">
        <v>10000000</v>
      </c>
      <c r="B2758" s="5">
        <v>128486</v>
      </c>
      <c r="C2758">
        <f>B2758-A2758</f>
        <v>-9871514</v>
      </c>
      <c r="D2758" s="5" t="s">
        <v>4528</v>
      </c>
      <c r="E2758" s="3"/>
      <c r="F2758" s="3"/>
      <c r="G2758" s="3"/>
    </row>
    <row r="2759" spans="1:7">
      <c r="A2759" s="5">
        <v>35000000</v>
      </c>
      <c r="B2759" s="5">
        <v>25093607</v>
      </c>
      <c r="C2759">
        <f>B2759-A2759</f>
        <v>-9906393</v>
      </c>
      <c r="D2759" s="5" t="s">
        <v>9480</v>
      </c>
      <c r="E2759" s="4"/>
      <c r="F2759" s="4"/>
      <c r="G2759" s="4"/>
    </row>
    <row r="2760" spans="1:7">
      <c r="A2760" s="2">
        <v>25000000</v>
      </c>
      <c r="B2760" s="2">
        <v>15091542</v>
      </c>
      <c r="C2760">
        <f>B2760-A2760</f>
        <v>-9908458</v>
      </c>
      <c r="D2760" s="2" t="s">
        <v>15095</v>
      </c>
      <c r="E2760" s="3"/>
      <c r="F2760" s="3"/>
      <c r="G2760" s="3"/>
    </row>
    <row r="2761" spans="1:7">
      <c r="A2761" s="2">
        <v>12000000</v>
      </c>
      <c r="B2761" s="2">
        <v>2060953</v>
      </c>
      <c r="C2761">
        <f>B2761-A2761</f>
        <v>-9939047</v>
      </c>
      <c r="D2761" s="2" t="s">
        <v>5780</v>
      </c>
      <c r="E2761" s="4"/>
      <c r="F2761" s="4"/>
      <c r="G2761" s="4"/>
    </row>
    <row r="2762" spans="1:7">
      <c r="A2762" s="5">
        <v>60000000</v>
      </c>
      <c r="B2762" s="5">
        <v>50024083</v>
      </c>
      <c r="C2762">
        <f>B2762-A2762</f>
        <v>-9975917</v>
      </c>
      <c r="D2762" s="5" t="s">
        <v>14775</v>
      </c>
      <c r="E2762" s="3"/>
      <c r="F2762" s="3"/>
      <c r="G2762" s="3"/>
    </row>
    <row r="2763" spans="1:7">
      <c r="A2763" s="5">
        <v>15000000</v>
      </c>
      <c r="B2763" s="5">
        <v>5023275</v>
      </c>
      <c r="C2763">
        <f>B2763-A2763</f>
        <v>-9976725</v>
      </c>
      <c r="D2763" s="5" t="s">
        <v>3396</v>
      </c>
      <c r="E2763" s="4"/>
      <c r="F2763" s="4"/>
      <c r="G2763" s="4"/>
    </row>
    <row r="2764" spans="1:7">
      <c r="A2764" s="5">
        <v>10000000</v>
      </c>
      <c r="B2764" s="5">
        <v>19348</v>
      </c>
      <c r="C2764">
        <f>B2764-A2764</f>
        <v>-9980652</v>
      </c>
      <c r="D2764" s="5" t="s">
        <v>14667</v>
      </c>
      <c r="E2764" s="3"/>
      <c r="F2764" s="3"/>
      <c r="G2764" s="3"/>
    </row>
    <row r="2765" spans="1:7">
      <c r="A2765" s="5">
        <v>23000000</v>
      </c>
      <c r="B2765" s="5">
        <v>13019253</v>
      </c>
      <c r="C2765">
        <f>B2765-A2765</f>
        <v>-9980747</v>
      </c>
      <c r="D2765" s="5" t="s">
        <v>14233</v>
      </c>
      <c r="E2765" s="4"/>
      <c r="F2765" s="4"/>
      <c r="G2765" s="4"/>
    </row>
    <row r="2766" spans="1:7">
      <c r="A2766" s="2">
        <v>10000000</v>
      </c>
      <c r="B2766" s="2">
        <v>15447</v>
      </c>
      <c r="C2766">
        <f>B2766-A2766</f>
        <v>-9984553</v>
      </c>
      <c r="D2766" s="2" t="s">
        <v>16830</v>
      </c>
      <c r="E2766" s="3"/>
      <c r="F2766" s="3"/>
      <c r="G2766" s="3"/>
    </row>
    <row r="2767" spans="1:7">
      <c r="A2767" s="2">
        <v>26000000</v>
      </c>
      <c r="B2767" s="2">
        <v>16005978</v>
      </c>
      <c r="C2767">
        <f>B2767-A2767</f>
        <v>-9994022</v>
      </c>
      <c r="D2767" s="2" t="s">
        <v>10407</v>
      </c>
      <c r="E2767" s="4"/>
      <c r="F2767" s="4"/>
      <c r="G2767" s="4"/>
    </row>
    <row r="2768" spans="1:7">
      <c r="A2768" s="2">
        <v>10000000</v>
      </c>
      <c r="B2768" s="2">
        <v>5561</v>
      </c>
      <c r="C2768">
        <f>B2768-A2768</f>
        <v>-9994439</v>
      </c>
      <c r="D2768" s="2" t="s">
        <v>16699</v>
      </c>
      <c r="E2768" s="3"/>
      <c r="F2768" s="3"/>
      <c r="G2768" s="3"/>
    </row>
    <row r="2769" spans="1:7">
      <c r="A2769" s="5">
        <v>10000000</v>
      </c>
      <c r="B2769" s="5">
        <v>3607</v>
      </c>
      <c r="C2769">
        <f>B2769-A2769</f>
        <v>-9996393</v>
      </c>
      <c r="D2769" s="5" t="s">
        <v>12230</v>
      </c>
      <c r="E2769" s="4"/>
      <c r="F2769" s="4"/>
      <c r="G2769" s="4"/>
    </row>
    <row r="2770" spans="1:7">
      <c r="A2770" s="5">
        <v>18000000</v>
      </c>
      <c r="B2770" s="5">
        <v>8000000</v>
      </c>
      <c r="C2770">
        <f>B2770-A2770</f>
        <v>-10000000</v>
      </c>
      <c r="D2770" s="5" t="s">
        <v>15759</v>
      </c>
      <c r="E2770" s="3"/>
      <c r="F2770" s="3"/>
      <c r="G2770" s="3"/>
    </row>
    <row r="2771" spans="1:7">
      <c r="A2771" s="5">
        <v>25000000</v>
      </c>
      <c r="B2771" s="5">
        <v>14983572</v>
      </c>
      <c r="C2771">
        <f>B2771-A2771</f>
        <v>-10016428</v>
      </c>
      <c r="D2771" s="5" t="s">
        <v>16115</v>
      </c>
      <c r="E2771" s="4"/>
      <c r="F2771" s="4"/>
      <c r="G2771" s="4"/>
    </row>
    <row r="2772" spans="1:7">
      <c r="A2772" s="5">
        <v>15000000</v>
      </c>
      <c r="B2772" s="5">
        <v>4956401</v>
      </c>
      <c r="C2772">
        <f>B2772-A2772</f>
        <v>-10043599</v>
      </c>
      <c r="D2772" s="5" t="s">
        <v>9794</v>
      </c>
      <c r="E2772" s="3"/>
      <c r="F2772" s="3"/>
      <c r="G2772" s="3"/>
    </row>
    <row r="2773" spans="1:7">
      <c r="A2773" s="5">
        <v>16000000</v>
      </c>
      <c r="B2773" s="5">
        <v>5900000</v>
      </c>
      <c r="C2773">
        <f>B2773-A2773</f>
        <v>-10100000</v>
      </c>
      <c r="D2773" s="5" t="s">
        <v>5035</v>
      </c>
      <c r="E2773" s="4"/>
      <c r="F2773" s="4"/>
      <c r="G2773" s="4"/>
    </row>
    <row r="2774" spans="1:7">
      <c r="A2774" s="2">
        <v>48000000</v>
      </c>
      <c r="B2774" s="2">
        <v>37879996</v>
      </c>
      <c r="C2774">
        <f>B2774-A2774</f>
        <v>-10120004</v>
      </c>
      <c r="D2774" s="2" t="s">
        <v>12491</v>
      </c>
      <c r="E2774" s="3"/>
      <c r="F2774" s="3"/>
      <c r="G2774" s="3"/>
    </row>
    <row r="2775" spans="1:7">
      <c r="A2775" s="2">
        <v>56000000</v>
      </c>
      <c r="B2775" s="2">
        <v>45860039</v>
      </c>
      <c r="C2775">
        <f>B2775-A2775</f>
        <v>-10139961</v>
      </c>
      <c r="D2775" s="2" t="s">
        <v>11334</v>
      </c>
      <c r="E2775" s="4"/>
      <c r="F2775" s="4"/>
      <c r="G2775" s="4"/>
    </row>
    <row r="2776" spans="1:7">
      <c r="A2776" s="5">
        <v>17000000</v>
      </c>
      <c r="B2776" s="5">
        <v>6855137</v>
      </c>
      <c r="C2776">
        <f>B2776-A2776</f>
        <v>-10144863</v>
      </c>
      <c r="D2776" s="5" t="s">
        <v>3796</v>
      </c>
      <c r="E2776" s="3"/>
      <c r="F2776" s="3"/>
      <c r="G2776" s="3"/>
    </row>
    <row r="2777" spans="1:7">
      <c r="A2777" s="2">
        <v>28000000</v>
      </c>
      <c r="B2777" s="2">
        <v>17848322</v>
      </c>
      <c r="C2777">
        <f>B2777-A2777</f>
        <v>-10151678</v>
      </c>
      <c r="D2777" s="2" t="s">
        <v>12998</v>
      </c>
      <c r="E2777" s="4"/>
      <c r="F2777" s="4"/>
      <c r="G2777" s="4"/>
    </row>
    <row r="2778" spans="1:7">
      <c r="A2778" s="2">
        <v>18000000</v>
      </c>
      <c r="B2778" s="2">
        <v>7837632</v>
      </c>
      <c r="C2778">
        <f>B2778-A2778</f>
        <v>-10162368</v>
      </c>
      <c r="D2778" s="2" t="s">
        <v>3373</v>
      </c>
      <c r="E2778" s="3"/>
      <c r="F2778" s="3"/>
      <c r="G2778" s="3"/>
    </row>
    <row r="2779" spans="1:7">
      <c r="A2779" s="2">
        <v>40000000</v>
      </c>
      <c r="B2779" s="2">
        <v>29802761</v>
      </c>
      <c r="C2779">
        <f>B2779-A2779</f>
        <v>-10197239</v>
      </c>
      <c r="D2779" s="2" t="s">
        <v>10321</v>
      </c>
      <c r="E2779" s="4"/>
      <c r="F2779" s="4"/>
      <c r="G2779" s="4"/>
    </row>
    <row r="2780" spans="1:7">
      <c r="A2780" s="5">
        <v>23000000</v>
      </c>
      <c r="B2780" s="5">
        <v>12782508</v>
      </c>
      <c r="C2780">
        <f>B2780-A2780</f>
        <v>-10217492</v>
      </c>
      <c r="D2780" s="5" t="s">
        <v>8310</v>
      </c>
      <c r="E2780" s="3"/>
      <c r="F2780" s="3"/>
      <c r="G2780" s="3"/>
    </row>
    <row r="2781" spans="1:7">
      <c r="A2781" s="5">
        <v>12000000</v>
      </c>
      <c r="B2781" s="5">
        <v>1779284</v>
      </c>
      <c r="C2781">
        <f>B2781-A2781</f>
        <v>-10220716</v>
      </c>
      <c r="D2781" s="5" t="s">
        <v>5785</v>
      </c>
      <c r="E2781" s="4"/>
      <c r="F2781" s="4"/>
      <c r="G2781" s="4"/>
    </row>
    <row r="2782" spans="1:7">
      <c r="A2782" s="2">
        <v>50000000</v>
      </c>
      <c r="B2782" s="2">
        <v>39778599</v>
      </c>
      <c r="C2782">
        <f>B2782-A2782</f>
        <v>-10221401</v>
      </c>
      <c r="D2782" s="2" t="s">
        <v>8876</v>
      </c>
      <c r="E2782" s="3"/>
      <c r="F2782" s="3"/>
      <c r="G2782" s="3"/>
    </row>
    <row r="2783" spans="1:7">
      <c r="A2783" s="2">
        <v>80000000</v>
      </c>
      <c r="B2783" s="2">
        <v>69772969</v>
      </c>
      <c r="C2783">
        <f>B2783-A2783</f>
        <v>-10227031</v>
      </c>
      <c r="D2783" s="2" t="s">
        <v>9454</v>
      </c>
      <c r="E2783" s="4"/>
      <c r="F2783" s="4"/>
      <c r="G2783" s="4"/>
    </row>
    <row r="2784" spans="1:7">
      <c r="A2784" s="5">
        <v>65000000</v>
      </c>
      <c r="B2784" s="5">
        <v>54758461</v>
      </c>
      <c r="C2784">
        <f>B2784-A2784</f>
        <v>-10241539</v>
      </c>
      <c r="D2784" s="5" t="s">
        <v>10761</v>
      </c>
      <c r="E2784" s="3"/>
      <c r="F2784" s="3"/>
      <c r="G2784" s="3"/>
    </row>
    <row r="2785" spans="1:7">
      <c r="A2785" s="2">
        <v>18000000</v>
      </c>
      <c r="B2785" s="2">
        <v>7739049</v>
      </c>
      <c r="C2785">
        <f>B2785-A2785</f>
        <v>-10260951</v>
      </c>
      <c r="D2785" s="2" t="s">
        <v>5728</v>
      </c>
      <c r="E2785" s="4"/>
      <c r="F2785" s="4"/>
      <c r="G2785" s="4"/>
    </row>
    <row r="2786" spans="1:7">
      <c r="A2786" s="5">
        <v>17000000</v>
      </c>
      <c r="B2786" s="5">
        <v>6734844</v>
      </c>
      <c r="C2786">
        <f>B2786-A2786</f>
        <v>-10265156</v>
      </c>
      <c r="D2786" s="5" t="s">
        <v>13091</v>
      </c>
      <c r="E2786" s="3"/>
      <c r="F2786" s="3"/>
      <c r="G2786" s="3"/>
    </row>
    <row r="2787" spans="1:7">
      <c r="A2787" s="5">
        <v>140000000</v>
      </c>
      <c r="B2787" s="5">
        <v>129734803</v>
      </c>
      <c r="C2787">
        <f>B2787-A2787</f>
        <v>-10265197</v>
      </c>
      <c r="D2787" s="5" t="s">
        <v>8734</v>
      </c>
      <c r="E2787" s="4"/>
      <c r="F2787" s="4"/>
      <c r="G2787" s="4"/>
    </row>
    <row r="2788" spans="1:7">
      <c r="A2788" s="5">
        <v>15000000</v>
      </c>
      <c r="B2788" s="5">
        <v>4734235</v>
      </c>
      <c r="C2788">
        <f>B2788-A2788</f>
        <v>-10265765</v>
      </c>
      <c r="D2788" s="5" t="s">
        <v>12636</v>
      </c>
      <c r="E2788" s="3"/>
      <c r="F2788" s="3"/>
      <c r="G2788" s="3"/>
    </row>
    <row r="2789" spans="1:7">
      <c r="A2789" s="5">
        <v>20000000</v>
      </c>
      <c r="B2789" s="5">
        <v>9714482</v>
      </c>
      <c r="C2789">
        <f>B2789-A2789</f>
        <v>-10285518</v>
      </c>
      <c r="D2789" s="5" t="s">
        <v>7617</v>
      </c>
      <c r="E2789" s="4"/>
      <c r="F2789" s="4"/>
      <c r="G2789" s="4"/>
    </row>
    <row r="2790" spans="1:7">
      <c r="A2790" s="2">
        <v>12000000</v>
      </c>
      <c r="B2790" s="2">
        <v>1702277</v>
      </c>
      <c r="C2790">
        <f>B2790-A2790</f>
        <v>-10297723</v>
      </c>
      <c r="D2790" s="2" t="s">
        <v>7705</v>
      </c>
      <c r="E2790" s="3"/>
      <c r="F2790" s="3"/>
      <c r="G2790" s="3"/>
    </row>
    <row r="2791" spans="1:7">
      <c r="A2791" s="5">
        <v>25000000</v>
      </c>
      <c r="B2791" s="5">
        <v>14637490</v>
      </c>
      <c r="C2791">
        <f>B2791-A2791</f>
        <v>-10362510</v>
      </c>
      <c r="D2791" s="5" t="s">
        <v>16019</v>
      </c>
      <c r="E2791" s="4"/>
      <c r="F2791" s="4"/>
      <c r="G2791" s="4"/>
    </row>
    <row r="2792" spans="1:7">
      <c r="A2792" s="2">
        <v>25000000</v>
      </c>
      <c r="B2792" s="2">
        <v>14589444</v>
      </c>
      <c r="C2792">
        <f>B2792-A2792</f>
        <v>-10410556</v>
      </c>
      <c r="D2792" s="2" t="s">
        <v>7558</v>
      </c>
      <c r="E2792" s="3"/>
      <c r="F2792" s="3"/>
      <c r="G2792" s="3"/>
    </row>
    <row r="2793" spans="1:7">
      <c r="A2793" s="5">
        <v>22000000</v>
      </c>
      <c r="B2793" s="5">
        <v>11560259</v>
      </c>
      <c r="C2793">
        <f>B2793-A2793</f>
        <v>-10439741</v>
      </c>
      <c r="D2793" s="5" t="s">
        <v>13626</v>
      </c>
      <c r="E2793" s="4"/>
      <c r="F2793" s="4"/>
      <c r="G2793" s="4"/>
    </row>
    <row r="2794" spans="1:7">
      <c r="A2794" s="2">
        <v>20000000</v>
      </c>
      <c r="B2794" s="2">
        <v>9525276</v>
      </c>
      <c r="C2794">
        <f>B2794-A2794</f>
        <v>-10474724</v>
      </c>
      <c r="D2794" s="2" t="s">
        <v>7622</v>
      </c>
      <c r="E2794" s="3"/>
      <c r="F2794" s="3"/>
      <c r="G2794" s="3"/>
    </row>
    <row r="2795" spans="1:7">
      <c r="A2795" s="2">
        <v>17500000</v>
      </c>
      <c r="B2795" s="2">
        <v>7017178</v>
      </c>
      <c r="C2795">
        <f>B2795-A2795</f>
        <v>-10482822</v>
      </c>
      <c r="D2795" s="2" t="s">
        <v>16414</v>
      </c>
      <c r="E2795" s="4"/>
      <c r="F2795" s="4"/>
      <c r="G2795" s="4"/>
    </row>
    <row r="2796" spans="1:7">
      <c r="A2796" s="5">
        <v>12000000</v>
      </c>
      <c r="B2796" s="5">
        <v>1506998</v>
      </c>
      <c r="C2796">
        <f>B2796-A2796</f>
        <v>-10493002</v>
      </c>
      <c r="D2796" s="5" t="s">
        <v>11108</v>
      </c>
      <c r="E2796" s="3"/>
      <c r="F2796" s="3"/>
      <c r="G2796" s="3"/>
    </row>
    <row r="2797" spans="1:7">
      <c r="A2797" s="5">
        <v>25000000</v>
      </c>
      <c r="B2797" s="5">
        <v>14500000</v>
      </c>
      <c r="C2797">
        <f>B2797-A2797</f>
        <v>-10500000</v>
      </c>
      <c r="D2797" s="5" t="s">
        <v>3308</v>
      </c>
      <c r="E2797" s="4"/>
      <c r="F2797" s="4"/>
      <c r="G2797" s="4"/>
    </row>
    <row r="2798" spans="1:7">
      <c r="A2798" s="2">
        <v>15000000</v>
      </c>
      <c r="B2798" s="2">
        <v>4485485</v>
      </c>
      <c r="C2798">
        <f>B2798-A2798</f>
        <v>-10514515</v>
      </c>
      <c r="D2798" s="2" t="s">
        <v>10398</v>
      </c>
      <c r="E2798" s="3"/>
      <c r="F2798" s="3"/>
      <c r="G2798" s="3"/>
    </row>
    <row r="2799" spans="1:7">
      <c r="A2799" s="2">
        <v>19000000</v>
      </c>
      <c r="B2799" s="2">
        <v>8396942</v>
      </c>
      <c r="C2799">
        <f>B2799-A2799</f>
        <v>-10603058</v>
      </c>
      <c r="D2799" s="2" t="s">
        <v>9755</v>
      </c>
      <c r="E2799" s="4"/>
      <c r="F2799" s="4"/>
      <c r="G2799" s="4"/>
    </row>
    <row r="2800" spans="1:7">
      <c r="A2800" s="5">
        <v>40000000</v>
      </c>
      <c r="B2800" s="5">
        <v>29374178</v>
      </c>
      <c r="C2800">
        <f>B2800-A2800</f>
        <v>-10625822</v>
      </c>
      <c r="D2800" s="5" t="s">
        <v>15527</v>
      </c>
      <c r="E2800" s="3"/>
      <c r="F2800" s="3"/>
      <c r="G2800" s="3"/>
    </row>
    <row r="2801" spans="1:7">
      <c r="A2801" s="5">
        <v>34000000</v>
      </c>
      <c r="B2801" s="5">
        <v>23360779</v>
      </c>
      <c r="C2801">
        <f>B2801-A2801</f>
        <v>-10639221</v>
      </c>
      <c r="D2801" s="5" t="s">
        <v>13795</v>
      </c>
      <c r="E2801" s="4"/>
      <c r="F2801" s="4"/>
      <c r="G2801" s="4"/>
    </row>
    <row r="2802" spans="1:7">
      <c r="A2802" s="2">
        <v>15000000</v>
      </c>
      <c r="B2802" s="2">
        <v>4360548</v>
      </c>
      <c r="C2802">
        <f>B2802-A2802</f>
        <v>-10639452</v>
      </c>
      <c r="D2802" s="2" t="s">
        <v>10551</v>
      </c>
      <c r="E2802" s="3"/>
      <c r="F2802" s="3"/>
      <c r="G2802" s="3"/>
    </row>
    <row r="2803" spans="1:7">
      <c r="A2803" s="2">
        <v>11000000</v>
      </c>
      <c r="B2803" s="2">
        <v>352786</v>
      </c>
      <c r="C2803">
        <f>B2803-A2803</f>
        <v>-10647214</v>
      </c>
      <c r="D2803" s="2" t="s">
        <v>7726</v>
      </c>
      <c r="E2803" s="4"/>
      <c r="F2803" s="4"/>
      <c r="G2803" s="4"/>
    </row>
    <row r="2804" spans="1:7">
      <c r="A2804" s="5">
        <v>48000000</v>
      </c>
      <c r="B2804" s="5">
        <v>37339525</v>
      </c>
      <c r="C2804">
        <f>B2804-A2804</f>
        <v>-10660475</v>
      </c>
      <c r="D2804" s="5" t="s">
        <v>6184</v>
      </c>
      <c r="E2804" s="3"/>
      <c r="F2804" s="3"/>
      <c r="G2804" s="3"/>
    </row>
    <row r="2805" spans="1:7">
      <c r="A2805" s="2">
        <v>25000000</v>
      </c>
      <c r="B2805" s="2">
        <v>14334645</v>
      </c>
      <c r="C2805">
        <f>B2805-A2805</f>
        <v>-10665355</v>
      </c>
      <c r="D2805" s="2" t="s">
        <v>15998</v>
      </c>
      <c r="E2805" s="4"/>
      <c r="F2805" s="4"/>
      <c r="G2805" s="4"/>
    </row>
    <row r="2806" spans="1:7">
      <c r="A2806" s="2">
        <v>22000000</v>
      </c>
      <c r="B2806" s="2">
        <v>11326836</v>
      </c>
      <c r="C2806">
        <f>B2806-A2806</f>
        <v>-10673164</v>
      </c>
      <c r="D2806" s="2" t="s">
        <v>7589</v>
      </c>
      <c r="E2806" s="3"/>
      <c r="F2806" s="3"/>
      <c r="G2806" s="3"/>
    </row>
    <row r="2807" spans="1:7">
      <c r="A2807" s="5">
        <v>28000000</v>
      </c>
      <c r="B2807" s="5">
        <v>17324744</v>
      </c>
      <c r="C2807">
        <f>B2807-A2807</f>
        <v>-10675256</v>
      </c>
      <c r="D2807" s="5" t="s">
        <v>15082</v>
      </c>
      <c r="E2807" s="4"/>
      <c r="F2807" s="4"/>
      <c r="G2807" s="4"/>
    </row>
    <row r="2808" spans="1:7">
      <c r="A2808" s="2">
        <v>30000000</v>
      </c>
      <c r="B2808" s="2">
        <v>19316646</v>
      </c>
      <c r="C2808">
        <f>B2808-A2808</f>
        <v>-10683354</v>
      </c>
      <c r="D2808" s="2" t="s">
        <v>14193</v>
      </c>
      <c r="E2808" s="3"/>
      <c r="F2808" s="3"/>
      <c r="G2808" s="3"/>
    </row>
    <row r="2809" spans="1:7">
      <c r="A2809" s="2">
        <v>100000000</v>
      </c>
      <c r="B2809" s="2">
        <v>89296573</v>
      </c>
      <c r="C2809">
        <f>B2809-A2809</f>
        <v>-10703427</v>
      </c>
      <c r="D2809" s="2" t="s">
        <v>4098</v>
      </c>
      <c r="E2809" s="4"/>
      <c r="F2809" s="4"/>
      <c r="G2809" s="4"/>
    </row>
    <row r="2810" spans="1:7">
      <c r="A2810" s="5">
        <v>35000000</v>
      </c>
      <c r="B2810" s="5">
        <v>24276500</v>
      </c>
      <c r="C2810">
        <f>B2810-A2810</f>
        <v>-10723500</v>
      </c>
      <c r="D2810" s="5" t="s">
        <v>8963</v>
      </c>
      <c r="E2810" s="3"/>
      <c r="F2810" s="3"/>
      <c r="G2810" s="3"/>
    </row>
    <row r="2811" spans="1:7">
      <c r="A2811" s="5">
        <v>150000000</v>
      </c>
      <c r="B2811" s="5">
        <v>139259759</v>
      </c>
      <c r="C2811">
        <f>B2811-A2811</f>
        <v>-10740241</v>
      </c>
      <c r="D2811" s="5" t="s">
        <v>7969</v>
      </c>
      <c r="E2811" s="4"/>
      <c r="F2811" s="4"/>
      <c r="G2811" s="4"/>
    </row>
    <row r="2812" spans="1:7">
      <c r="A2812" s="5">
        <v>15000000</v>
      </c>
      <c r="B2812" s="5">
        <v>4235837</v>
      </c>
      <c r="C2812">
        <f>B2812-A2812</f>
        <v>-10764163</v>
      </c>
      <c r="D2812" s="5" t="s">
        <v>2914</v>
      </c>
      <c r="E2812" s="3"/>
      <c r="F2812" s="3"/>
      <c r="G2812" s="3"/>
    </row>
    <row r="2813" spans="1:7">
      <c r="A2813" s="2">
        <v>12000000</v>
      </c>
      <c r="B2813" s="2">
        <v>1197786</v>
      </c>
      <c r="C2813">
        <f>B2813-A2813</f>
        <v>-10802214</v>
      </c>
      <c r="D2813" s="2" t="s">
        <v>5059</v>
      </c>
      <c r="E2813" s="4"/>
      <c r="F2813" s="4"/>
      <c r="G2813" s="4"/>
    </row>
    <row r="2814" spans="1:7">
      <c r="A2814" s="2">
        <v>15000000</v>
      </c>
      <c r="B2814" s="2">
        <v>4193025</v>
      </c>
      <c r="C2814">
        <f>B2814-A2814</f>
        <v>-10806975</v>
      </c>
      <c r="D2814" s="2" t="s">
        <v>7644</v>
      </c>
      <c r="E2814" s="3"/>
      <c r="F2814" s="3"/>
      <c r="G2814" s="3"/>
    </row>
    <row r="2815" spans="1:7">
      <c r="A2815" s="2">
        <v>23000000</v>
      </c>
      <c r="B2815" s="2">
        <v>12189514</v>
      </c>
      <c r="C2815">
        <f>B2815-A2815</f>
        <v>-10810486</v>
      </c>
      <c r="D2815" s="2" t="s">
        <v>12048</v>
      </c>
      <c r="E2815" s="4"/>
      <c r="F2815" s="4"/>
      <c r="G2815" s="4"/>
    </row>
    <row r="2816" spans="1:7">
      <c r="A2816" s="5">
        <v>23000000</v>
      </c>
      <c r="B2816" s="5">
        <v>12189514</v>
      </c>
      <c r="C2816">
        <f>B2816-A2816</f>
        <v>-10810486</v>
      </c>
      <c r="D2816" s="5" t="s">
        <v>12048</v>
      </c>
      <c r="E2816" s="3"/>
      <c r="F2816" s="3"/>
      <c r="G2816" s="3"/>
    </row>
    <row r="2817" spans="1:7">
      <c r="A2817" s="5">
        <v>50000000</v>
      </c>
      <c r="B2817" s="5">
        <v>39177541</v>
      </c>
      <c r="C2817">
        <f>B2817-A2817</f>
        <v>-10822459</v>
      </c>
      <c r="D2817" s="5" t="s">
        <v>16805</v>
      </c>
      <c r="E2817" s="4"/>
      <c r="F2817" s="4"/>
      <c r="G2817" s="4"/>
    </row>
    <row r="2818" spans="1:7">
      <c r="A2818" s="2">
        <v>25000000</v>
      </c>
      <c r="B2818" s="2">
        <v>14174654</v>
      </c>
      <c r="C2818">
        <f>B2818-A2818</f>
        <v>-10825346</v>
      </c>
      <c r="D2818" s="2" t="s">
        <v>17033</v>
      </c>
      <c r="E2818" s="3"/>
      <c r="F2818" s="3"/>
      <c r="G2818" s="3"/>
    </row>
    <row r="2819" spans="1:7">
      <c r="A2819" s="5">
        <v>40000000</v>
      </c>
      <c r="B2819" s="5">
        <v>29113588</v>
      </c>
      <c r="C2819">
        <f>B2819-A2819</f>
        <v>-10886412</v>
      </c>
      <c r="D2819" s="5" t="s">
        <v>8894</v>
      </c>
      <c r="E2819" s="4"/>
      <c r="F2819" s="4"/>
      <c r="G2819" s="4"/>
    </row>
    <row r="2820" spans="1:7">
      <c r="A2820" s="5">
        <v>20000000</v>
      </c>
      <c r="B2820" s="5">
        <v>9109322</v>
      </c>
      <c r="C2820">
        <f>B2820-A2820</f>
        <v>-10890678</v>
      </c>
      <c r="D2820" s="5" t="s">
        <v>17038</v>
      </c>
      <c r="E2820" s="3"/>
      <c r="F2820" s="3"/>
      <c r="G2820" s="3"/>
    </row>
    <row r="2821" spans="1:7">
      <c r="A2821" s="2">
        <v>13000000</v>
      </c>
      <c r="B2821" s="2">
        <v>2104000</v>
      </c>
      <c r="C2821">
        <f>B2821-A2821</f>
        <v>-10896000</v>
      </c>
      <c r="D2821" s="2" t="s">
        <v>13152</v>
      </c>
      <c r="E2821" s="4"/>
      <c r="F2821" s="4"/>
      <c r="G2821" s="4"/>
    </row>
    <row r="2822" spans="1:7">
      <c r="A2822" s="2">
        <v>80000000</v>
      </c>
      <c r="B2822" s="2">
        <v>69102910</v>
      </c>
      <c r="C2822">
        <f>B2822-A2822</f>
        <v>-10897090</v>
      </c>
      <c r="D2822" s="2" t="s">
        <v>15487</v>
      </c>
      <c r="E2822" s="3"/>
      <c r="F2822" s="3"/>
      <c r="G2822" s="3"/>
    </row>
    <row r="2823" spans="1:7">
      <c r="A2823" s="5">
        <v>14000000</v>
      </c>
      <c r="B2823" s="5">
        <v>3100650</v>
      </c>
      <c r="C2823">
        <f>B2823-A2823</f>
        <v>-10899350</v>
      </c>
      <c r="D2823" s="5" t="s">
        <v>16693</v>
      </c>
      <c r="E2823" s="4"/>
      <c r="F2823" s="4"/>
      <c r="G2823" s="4"/>
    </row>
    <row r="2824" spans="1:7">
      <c r="A2824" s="5">
        <v>25000000</v>
      </c>
      <c r="B2824" s="5">
        <v>14095303</v>
      </c>
      <c r="C2824">
        <f>B2824-A2824</f>
        <v>-10904697</v>
      </c>
      <c r="D2824" s="5" t="s">
        <v>14850</v>
      </c>
      <c r="E2824" s="3"/>
      <c r="F2824" s="3"/>
      <c r="G2824" s="3"/>
    </row>
    <row r="2825" spans="1:7">
      <c r="A2825" s="2">
        <v>40000000</v>
      </c>
      <c r="B2825" s="2">
        <v>29077547</v>
      </c>
      <c r="C2825">
        <f>B2825-A2825</f>
        <v>-10922453</v>
      </c>
      <c r="D2825" s="2" t="s">
        <v>6228</v>
      </c>
      <c r="E2825" s="4"/>
      <c r="F2825" s="4"/>
      <c r="G2825" s="4"/>
    </row>
    <row r="2826" spans="1:7">
      <c r="A2826" s="2">
        <v>17000000</v>
      </c>
      <c r="B2826" s="2">
        <v>6061759</v>
      </c>
      <c r="C2826">
        <f>B2826-A2826</f>
        <v>-10938241</v>
      </c>
      <c r="D2826" s="2" t="s">
        <v>11044</v>
      </c>
      <c r="E2826" s="3"/>
      <c r="F2826" s="3"/>
      <c r="G2826" s="3"/>
    </row>
    <row r="2827" spans="1:7">
      <c r="A2827" s="5">
        <v>13000000</v>
      </c>
      <c r="B2827" s="5">
        <v>2035566</v>
      </c>
      <c r="C2827">
        <f>B2827-A2827</f>
        <v>-10964434</v>
      </c>
      <c r="D2827" s="5" t="s">
        <v>9163</v>
      </c>
      <c r="E2827" s="4"/>
      <c r="F2827" s="4"/>
      <c r="G2827" s="4"/>
    </row>
    <row r="2828" spans="1:7">
      <c r="A2828" s="5">
        <v>15000000</v>
      </c>
      <c r="B2828" s="5">
        <v>4006906</v>
      </c>
      <c r="C2828">
        <f>B2828-A2828</f>
        <v>-10993094</v>
      </c>
      <c r="D2828" s="5" t="s">
        <v>16586</v>
      </c>
      <c r="E2828" s="3"/>
      <c r="F2828" s="3"/>
      <c r="G2828" s="3"/>
    </row>
    <row r="2829" spans="1:7">
      <c r="A2829" s="2">
        <v>24000000</v>
      </c>
      <c r="B2829" s="2">
        <v>13000000</v>
      </c>
      <c r="C2829">
        <f>B2829-A2829</f>
        <v>-11000000</v>
      </c>
      <c r="D2829" s="2" t="s">
        <v>15407</v>
      </c>
      <c r="E2829" s="4"/>
      <c r="F2829" s="4"/>
      <c r="G2829" s="4"/>
    </row>
    <row r="2830" spans="1:7">
      <c r="A2830" s="2">
        <v>27000000</v>
      </c>
      <c r="B2830" s="2">
        <v>15988876</v>
      </c>
      <c r="C2830">
        <f>B2830-A2830</f>
        <v>-11011124</v>
      </c>
      <c r="D2830" s="2" t="s">
        <v>13852</v>
      </c>
      <c r="E2830" s="3"/>
      <c r="F2830" s="3"/>
      <c r="G2830" s="3"/>
    </row>
    <row r="2831" spans="1:7">
      <c r="A2831" s="2">
        <v>25000000</v>
      </c>
      <c r="B2831" s="2">
        <v>13973532</v>
      </c>
      <c r="C2831">
        <f>B2831-A2831</f>
        <v>-11026468</v>
      </c>
      <c r="D2831" s="2" t="s">
        <v>15576</v>
      </c>
      <c r="E2831" s="4"/>
      <c r="F2831" s="4"/>
      <c r="G2831" s="4"/>
    </row>
    <row r="2832" spans="1:7">
      <c r="A2832" s="5">
        <v>30000000</v>
      </c>
      <c r="B2832" s="5">
        <v>18967571</v>
      </c>
      <c r="C2832">
        <f>B2832-A2832</f>
        <v>-11032429</v>
      </c>
      <c r="D2832" s="5" t="s">
        <v>12042</v>
      </c>
      <c r="E2832" s="3"/>
      <c r="F2832" s="3"/>
      <c r="G2832" s="3"/>
    </row>
    <row r="2833" spans="1:7">
      <c r="A2833" s="2">
        <v>38000000</v>
      </c>
      <c r="B2833" s="2">
        <v>26903709</v>
      </c>
      <c r="C2833">
        <f>B2833-A2833</f>
        <v>-11096291</v>
      </c>
      <c r="D2833" s="2" t="s">
        <v>855</v>
      </c>
      <c r="E2833" s="4"/>
      <c r="F2833" s="4"/>
      <c r="G2833" s="4"/>
    </row>
    <row r="2834" spans="1:7">
      <c r="A2834" s="5">
        <v>20000000</v>
      </c>
      <c r="B2834" s="5">
        <v>8888355</v>
      </c>
      <c r="C2834">
        <f>B2834-A2834</f>
        <v>-11111645</v>
      </c>
      <c r="D2834" s="5" t="s">
        <v>15752</v>
      </c>
      <c r="E2834" s="3"/>
      <c r="F2834" s="3"/>
      <c r="G2834" s="3"/>
    </row>
    <row r="2835" spans="1:7">
      <c r="A2835" s="5">
        <v>11350000</v>
      </c>
      <c r="B2835" s="5">
        <v>229311</v>
      </c>
      <c r="C2835">
        <f>B2835-A2835</f>
        <v>-11120689</v>
      </c>
      <c r="D2835" s="5" t="s">
        <v>11590</v>
      </c>
      <c r="E2835" s="4"/>
      <c r="F2835" s="4"/>
      <c r="G2835" s="4"/>
    </row>
    <row r="2836" spans="1:7">
      <c r="A2836" s="5">
        <v>12000000</v>
      </c>
      <c r="B2836" s="5">
        <v>860002</v>
      </c>
      <c r="C2836">
        <f>B2836-A2836</f>
        <v>-11139998</v>
      </c>
      <c r="D2836" s="5" t="s">
        <v>4476</v>
      </c>
      <c r="E2836" s="3"/>
      <c r="F2836" s="3"/>
      <c r="G2836" s="3"/>
    </row>
    <row r="2837" spans="1:7">
      <c r="A2837" s="5">
        <v>16000000</v>
      </c>
      <c r="B2837" s="5">
        <v>4839383</v>
      </c>
      <c r="C2837">
        <f>B2837-A2837</f>
        <v>-11160617</v>
      </c>
      <c r="D2837" s="5" t="s">
        <v>9103</v>
      </c>
      <c r="E2837" s="4"/>
      <c r="F2837" s="4"/>
      <c r="G2837" s="4"/>
    </row>
    <row r="2838" spans="1:7">
      <c r="A2838" s="5">
        <v>28000000</v>
      </c>
      <c r="B2838" s="5">
        <v>16779636</v>
      </c>
      <c r="C2838">
        <f>B2838-A2838</f>
        <v>-11220364</v>
      </c>
      <c r="D2838" s="5" t="s">
        <v>16011</v>
      </c>
      <c r="E2838" s="3"/>
      <c r="F2838" s="3"/>
      <c r="G2838" s="3"/>
    </row>
    <row r="2839" spans="1:7">
      <c r="A2839" s="2">
        <v>12500000</v>
      </c>
      <c r="B2839" s="2">
        <v>1227324</v>
      </c>
      <c r="C2839">
        <f>B2839-A2839</f>
        <v>-11272676</v>
      </c>
      <c r="D2839" s="2" t="s">
        <v>9168</v>
      </c>
      <c r="E2839" s="4"/>
      <c r="F2839" s="4"/>
      <c r="G2839" s="4"/>
    </row>
    <row r="2840" spans="1:7">
      <c r="A2840" s="2">
        <v>25000000</v>
      </c>
      <c r="B2840" s="2">
        <v>13651662</v>
      </c>
      <c r="C2840">
        <f>B2840-A2840</f>
        <v>-11348338</v>
      </c>
      <c r="D2840" s="2" t="s">
        <v>672</v>
      </c>
      <c r="E2840" s="3"/>
      <c r="F2840" s="3"/>
      <c r="G2840" s="3"/>
    </row>
    <row r="2841" spans="1:7">
      <c r="A2841" s="2">
        <v>19400000</v>
      </c>
      <c r="B2841" s="2">
        <v>8047690</v>
      </c>
      <c r="C2841">
        <f>B2841-A2841</f>
        <v>-11352310</v>
      </c>
      <c r="D2841" s="2" t="s">
        <v>3363</v>
      </c>
      <c r="E2841" s="4"/>
      <c r="F2841" s="4"/>
      <c r="G2841" s="4"/>
    </row>
    <row r="2842" spans="1:7">
      <c r="A2842" s="5">
        <v>11400000</v>
      </c>
      <c r="B2842" s="5">
        <v>13751</v>
      </c>
      <c r="C2842">
        <f>B2842-A2842</f>
        <v>-11386249</v>
      </c>
      <c r="D2842" s="5" t="s">
        <v>9243</v>
      </c>
      <c r="E2842" s="3"/>
      <c r="F2842" s="3"/>
      <c r="G2842" s="3"/>
    </row>
    <row r="2843" spans="1:7">
      <c r="A2843" s="2">
        <v>50000000</v>
      </c>
      <c r="B2843" s="2">
        <v>38590500</v>
      </c>
      <c r="C2843">
        <f>B2843-A2843</f>
        <v>-11409500</v>
      </c>
      <c r="D2843" s="2" t="s">
        <v>16381</v>
      </c>
      <c r="E2843" s="4"/>
      <c r="F2843" s="4"/>
      <c r="G2843" s="4"/>
    </row>
    <row r="2844" spans="1:7">
      <c r="A2844" s="5">
        <v>12500000</v>
      </c>
      <c r="B2844" s="5">
        <v>1089445</v>
      </c>
      <c r="C2844">
        <f>B2844-A2844</f>
        <v>-11410555</v>
      </c>
      <c r="D2844" s="5" t="s">
        <v>6424</v>
      </c>
      <c r="E2844" s="3"/>
      <c r="F2844" s="3"/>
      <c r="G2844" s="3"/>
    </row>
    <row r="2845" spans="1:7">
      <c r="A2845" s="5">
        <v>20000000</v>
      </c>
      <c r="B2845" s="5">
        <v>8586376</v>
      </c>
      <c r="C2845">
        <f>B2845-A2845</f>
        <v>-11413624</v>
      </c>
      <c r="D2845" s="5" t="s">
        <v>15928</v>
      </c>
      <c r="E2845" s="4"/>
      <c r="F2845" s="4"/>
      <c r="G2845" s="4"/>
    </row>
    <row r="2846" spans="1:7">
      <c r="A2846" s="5">
        <v>12000000</v>
      </c>
      <c r="B2846" s="5">
        <v>548934</v>
      </c>
      <c r="C2846">
        <f>B2846-A2846</f>
        <v>-11451066</v>
      </c>
      <c r="D2846" s="5" t="s">
        <v>7709</v>
      </c>
      <c r="E2846" s="3"/>
      <c r="F2846" s="3"/>
      <c r="G2846" s="3"/>
    </row>
    <row r="2847" spans="1:7">
      <c r="A2847" s="5">
        <v>40000000</v>
      </c>
      <c r="B2847" s="5">
        <v>28535768</v>
      </c>
      <c r="C2847">
        <f>B2847-A2847</f>
        <v>-11464232</v>
      </c>
      <c r="D2847" s="5" t="s">
        <v>15034</v>
      </c>
      <c r="E2847" s="4"/>
      <c r="F2847" s="4"/>
      <c r="G2847" s="4"/>
    </row>
    <row r="2848" spans="1:7">
      <c r="A2848" s="5">
        <v>120000000</v>
      </c>
      <c r="B2848" s="5">
        <v>108521835</v>
      </c>
      <c r="C2848">
        <f>B2848-A2848</f>
        <v>-11478165</v>
      </c>
      <c r="D2848" s="5" t="s">
        <v>5374</v>
      </c>
      <c r="E2848" s="3"/>
      <c r="F2848" s="3"/>
      <c r="G2848" s="3"/>
    </row>
    <row r="2849" spans="1:7">
      <c r="A2849" s="2">
        <v>23000000</v>
      </c>
      <c r="B2849" s="2">
        <v>11508423</v>
      </c>
      <c r="C2849">
        <f>B2849-A2849</f>
        <v>-11491577</v>
      </c>
      <c r="D2849" s="2" t="s">
        <v>15584</v>
      </c>
      <c r="E2849" s="4"/>
      <c r="F2849" s="4"/>
      <c r="G2849" s="4"/>
    </row>
    <row r="2850" spans="1:7">
      <c r="A2850" s="5">
        <v>30000000</v>
      </c>
      <c r="B2850" s="5">
        <v>18500966</v>
      </c>
      <c r="C2850">
        <f>B2850-A2850</f>
        <v>-11499034</v>
      </c>
      <c r="D2850" s="5" t="s">
        <v>16401</v>
      </c>
      <c r="E2850" s="3"/>
      <c r="F2850" s="3"/>
      <c r="G2850" s="3"/>
    </row>
    <row r="2851" spans="1:7">
      <c r="A2851" s="5">
        <v>20000000</v>
      </c>
      <c r="B2851" s="5">
        <v>8500000</v>
      </c>
      <c r="C2851">
        <f>B2851-A2851</f>
        <v>-11500000</v>
      </c>
      <c r="D2851" s="5" t="s">
        <v>14875</v>
      </c>
      <c r="E2851" s="4"/>
      <c r="F2851" s="4"/>
      <c r="G2851" s="4"/>
    </row>
    <row r="2852" spans="1:7">
      <c r="A2852" s="5">
        <v>14000000</v>
      </c>
      <c r="B2852" s="5">
        <v>2474000</v>
      </c>
      <c r="C2852">
        <f>B2852-A2852</f>
        <v>-11526000</v>
      </c>
      <c r="D2852" s="5" t="s">
        <v>13912</v>
      </c>
      <c r="E2852" s="3"/>
      <c r="F2852" s="3"/>
      <c r="G2852" s="3"/>
    </row>
    <row r="2853" spans="1:7">
      <c r="A2853" s="2">
        <v>26000000</v>
      </c>
      <c r="B2853" s="2">
        <v>14469428</v>
      </c>
      <c r="C2853">
        <f>B2853-A2853</f>
        <v>-11530572</v>
      </c>
      <c r="D2853" s="2" t="s">
        <v>15388</v>
      </c>
      <c r="E2853" s="4"/>
      <c r="F2853" s="4"/>
      <c r="G2853" s="4"/>
    </row>
    <row r="2854" spans="1:7">
      <c r="A2854" s="5">
        <v>78000000</v>
      </c>
      <c r="B2854" s="5">
        <v>66462600</v>
      </c>
      <c r="C2854">
        <f>B2854-A2854</f>
        <v>-11537400</v>
      </c>
      <c r="D2854" s="5" t="s">
        <v>13365</v>
      </c>
      <c r="E2854" s="3"/>
      <c r="F2854" s="3"/>
      <c r="G2854" s="3"/>
    </row>
    <row r="2855" spans="1:7">
      <c r="A2855" s="2">
        <v>24000000</v>
      </c>
      <c r="B2855" s="2">
        <v>12372410</v>
      </c>
      <c r="C2855">
        <f>B2855-A2855</f>
        <v>-11627590</v>
      </c>
      <c r="D2855" s="2" t="s">
        <v>15104</v>
      </c>
      <c r="E2855" s="4"/>
      <c r="F2855" s="4"/>
      <c r="G2855" s="4"/>
    </row>
    <row r="2856" spans="1:7">
      <c r="A2856" s="5">
        <v>16000000</v>
      </c>
      <c r="B2856" s="5">
        <v>4356743</v>
      </c>
      <c r="C2856">
        <f>B2856-A2856</f>
        <v>-11643257</v>
      </c>
      <c r="D2856" s="5" t="s">
        <v>16626</v>
      </c>
      <c r="E2856" s="3"/>
      <c r="F2856" s="3"/>
      <c r="G2856" s="3"/>
    </row>
    <row r="2857" spans="1:7">
      <c r="A2857" s="5">
        <v>12000000</v>
      </c>
      <c r="B2857" s="5">
        <v>333976</v>
      </c>
      <c r="C2857">
        <f>B2857-A2857</f>
        <v>-11666024</v>
      </c>
      <c r="D2857" s="5" t="s">
        <v>10566</v>
      </c>
      <c r="E2857" s="4"/>
      <c r="F2857" s="4"/>
      <c r="G2857" s="4"/>
    </row>
    <row r="2858" spans="1:7">
      <c r="A2858" s="5">
        <v>12800000</v>
      </c>
      <c r="B2858" s="5">
        <v>1110186</v>
      </c>
      <c r="C2858">
        <f>B2858-A2858</f>
        <v>-11689814</v>
      </c>
      <c r="D2858" s="5" t="s">
        <v>935</v>
      </c>
      <c r="E2858" s="3"/>
      <c r="F2858" s="3"/>
      <c r="G2858" s="3"/>
    </row>
    <row r="2859" spans="1:7">
      <c r="A2859" s="2">
        <v>30000000</v>
      </c>
      <c r="B2859" s="2">
        <v>18298649</v>
      </c>
      <c r="C2859">
        <f>B2859-A2859</f>
        <v>-11701351</v>
      </c>
      <c r="D2859" s="2" t="s">
        <v>10381</v>
      </c>
      <c r="E2859" s="4"/>
      <c r="F2859" s="4"/>
      <c r="G2859" s="4"/>
    </row>
    <row r="2860" spans="1:7">
      <c r="A2860" s="2">
        <v>12000000</v>
      </c>
      <c r="B2860" s="2">
        <v>261481</v>
      </c>
      <c r="C2860">
        <f>B2860-A2860</f>
        <v>-11738519</v>
      </c>
      <c r="D2860" s="2" t="s">
        <v>3411</v>
      </c>
      <c r="E2860" s="3"/>
      <c r="F2860" s="3"/>
      <c r="G2860" s="3"/>
    </row>
    <row r="2861" spans="1:7">
      <c r="A2861" s="2">
        <v>30000000</v>
      </c>
      <c r="B2861" s="2">
        <v>18252684</v>
      </c>
      <c r="C2861">
        <f>B2861-A2861</f>
        <v>-11747316</v>
      </c>
      <c r="D2861" s="2" t="s">
        <v>6991</v>
      </c>
      <c r="E2861" s="4"/>
      <c r="F2861" s="4"/>
      <c r="G2861" s="4"/>
    </row>
    <row r="2862" spans="1:7">
      <c r="A2862" s="5">
        <v>55000000</v>
      </c>
      <c r="B2862" s="5">
        <v>43247140</v>
      </c>
      <c r="C2862">
        <f>B2862-A2862</f>
        <v>-11752860</v>
      </c>
      <c r="D2862" s="5" t="s">
        <v>5472</v>
      </c>
      <c r="E2862" s="3"/>
      <c r="F2862" s="3"/>
      <c r="G2862" s="3"/>
    </row>
    <row r="2863" spans="1:7">
      <c r="A2863" s="5">
        <v>12000000</v>
      </c>
      <c r="B2863" s="5">
        <v>214202</v>
      </c>
      <c r="C2863">
        <f>B2863-A2863</f>
        <v>-11785798</v>
      </c>
      <c r="D2863" s="5" t="s">
        <v>3417</v>
      </c>
      <c r="E2863" s="4"/>
      <c r="F2863" s="4"/>
      <c r="G2863" s="4"/>
    </row>
    <row r="2864" spans="1:7">
      <c r="A2864" s="2">
        <v>135000000</v>
      </c>
      <c r="B2864" s="2">
        <v>123207194</v>
      </c>
      <c r="C2864">
        <f>B2864-A2864</f>
        <v>-11792806</v>
      </c>
      <c r="D2864" s="2" t="s">
        <v>4740</v>
      </c>
      <c r="E2864" s="3"/>
      <c r="F2864" s="3"/>
      <c r="G2864" s="3"/>
    </row>
    <row r="2865" spans="1:7">
      <c r="A2865" s="2">
        <v>12000000</v>
      </c>
      <c r="B2865" s="2">
        <v>175370</v>
      </c>
      <c r="C2865">
        <f>B2865-A2865</f>
        <v>-11824630</v>
      </c>
      <c r="D2865" s="2" t="s">
        <v>16238</v>
      </c>
      <c r="E2865" s="4"/>
      <c r="F2865" s="4"/>
      <c r="G2865" s="4"/>
    </row>
    <row r="2866" spans="1:7">
      <c r="A2866" s="5">
        <v>13000000</v>
      </c>
      <c r="B2866" s="5">
        <v>1172769</v>
      </c>
      <c r="C2866">
        <f>B2866-A2866</f>
        <v>-11827231</v>
      </c>
      <c r="D2866" s="5" t="s">
        <v>5756</v>
      </c>
      <c r="E2866" s="3"/>
      <c r="F2866" s="3"/>
      <c r="G2866" s="3"/>
    </row>
    <row r="2867" spans="1:7">
      <c r="A2867" s="2">
        <v>125000000</v>
      </c>
      <c r="B2867" s="2">
        <v>113165635</v>
      </c>
      <c r="C2867">
        <f>B2867-A2867</f>
        <v>-11834365</v>
      </c>
      <c r="D2867" s="2" t="s">
        <v>7999</v>
      </c>
      <c r="E2867" s="4"/>
      <c r="F2867" s="4"/>
      <c r="G2867" s="4"/>
    </row>
    <row r="2868" spans="1:7">
      <c r="A2868" s="2">
        <v>19000000</v>
      </c>
      <c r="B2868" s="2">
        <v>7156725</v>
      </c>
      <c r="C2868">
        <f>B2868-A2868</f>
        <v>-11843275</v>
      </c>
      <c r="D2868" s="2" t="s">
        <v>14595</v>
      </c>
      <c r="E2868" s="3"/>
      <c r="F2868" s="3"/>
      <c r="G2868" s="3"/>
    </row>
    <row r="2869" spans="1:7">
      <c r="A2869" s="2">
        <v>13000000</v>
      </c>
      <c r="B2869" s="2">
        <v>1150403</v>
      </c>
      <c r="C2869">
        <f>B2869-A2869</f>
        <v>-11849597</v>
      </c>
      <c r="D2869" s="2" t="s">
        <v>5761</v>
      </c>
      <c r="E2869" s="4"/>
      <c r="F2869" s="4"/>
      <c r="G2869" s="4"/>
    </row>
    <row r="2870" spans="1:7">
      <c r="A2870" s="2">
        <v>12000000</v>
      </c>
      <c r="B2870" s="2">
        <v>141853</v>
      </c>
      <c r="C2870">
        <f>B2870-A2870</f>
        <v>-11858147</v>
      </c>
      <c r="D2870" s="2" t="s">
        <v>12666</v>
      </c>
      <c r="E2870" s="3"/>
      <c r="F2870" s="3"/>
      <c r="G2870" s="3"/>
    </row>
    <row r="2871" spans="1:7">
      <c r="A2871" s="5">
        <v>12000000</v>
      </c>
      <c r="B2871" s="5">
        <v>119922</v>
      </c>
      <c r="C2871">
        <f>B2871-A2871</f>
        <v>-11880078</v>
      </c>
      <c r="D2871" s="5" t="s">
        <v>2380</v>
      </c>
      <c r="E2871" s="4"/>
      <c r="F2871" s="4"/>
      <c r="G2871" s="4"/>
    </row>
    <row r="2872" spans="1:7">
      <c r="A2872" s="5">
        <v>20000000</v>
      </c>
      <c r="B2872" s="5">
        <v>8104069</v>
      </c>
      <c r="C2872">
        <f>B2872-A2872</f>
        <v>-11895931</v>
      </c>
      <c r="D2872" s="5" t="s">
        <v>16313</v>
      </c>
      <c r="E2872" s="3"/>
      <c r="F2872" s="3"/>
      <c r="G2872" s="3"/>
    </row>
    <row r="2873" spans="1:7">
      <c r="A2873" s="2">
        <v>20000000</v>
      </c>
      <c r="B2873" s="2">
        <v>8093318</v>
      </c>
      <c r="C2873">
        <f>B2873-A2873</f>
        <v>-11906682</v>
      </c>
      <c r="D2873" s="2" t="s">
        <v>8344</v>
      </c>
      <c r="E2873" s="4"/>
      <c r="F2873" s="4"/>
      <c r="G2873" s="4"/>
    </row>
    <row r="2874" spans="1:7">
      <c r="A2874" s="5">
        <v>12000000</v>
      </c>
      <c r="B2874" s="5">
        <v>65804</v>
      </c>
      <c r="C2874">
        <f>B2874-A2874</f>
        <v>-11934196</v>
      </c>
      <c r="D2874" s="5" t="s">
        <v>11175</v>
      </c>
      <c r="E2874" s="3"/>
      <c r="F2874" s="3"/>
      <c r="G2874" s="3"/>
    </row>
    <row r="2875" spans="1:7">
      <c r="A2875" s="5">
        <v>20000000</v>
      </c>
      <c r="B2875" s="5">
        <v>8054280</v>
      </c>
      <c r="C2875">
        <f>B2875-A2875</f>
        <v>-11945720</v>
      </c>
      <c r="D2875" s="5" t="s">
        <v>11033</v>
      </c>
      <c r="E2875" s="4"/>
      <c r="F2875" s="4"/>
      <c r="G2875" s="4"/>
    </row>
    <row r="2876" spans="1:7">
      <c r="A2876" s="5">
        <v>25000000</v>
      </c>
      <c r="B2876" s="5">
        <v>13038660</v>
      </c>
      <c r="C2876">
        <f>B2876-A2876</f>
        <v>-11961340</v>
      </c>
      <c r="D2876" s="5" t="s">
        <v>4328</v>
      </c>
      <c r="E2876" s="3"/>
      <c r="F2876" s="3"/>
      <c r="G2876" s="3"/>
    </row>
    <row r="2877" spans="1:7">
      <c r="A2877" s="2">
        <v>13000000</v>
      </c>
      <c r="B2877" s="2">
        <v>1024175</v>
      </c>
      <c r="C2877">
        <f>B2877-A2877</f>
        <v>-11975825</v>
      </c>
      <c r="D2877" s="2" t="s">
        <v>9157</v>
      </c>
      <c r="E2877" s="4"/>
      <c r="F2877" s="4"/>
      <c r="G2877" s="4"/>
    </row>
    <row r="2878" spans="1:7">
      <c r="A2878" s="5">
        <v>18000000</v>
      </c>
      <c r="B2878" s="5">
        <v>6000000</v>
      </c>
      <c r="C2878">
        <f>B2878-A2878</f>
        <v>-12000000</v>
      </c>
      <c r="D2878" s="5" t="s">
        <v>8369</v>
      </c>
      <c r="E2878" s="3"/>
      <c r="F2878" s="3"/>
      <c r="G2878" s="3"/>
    </row>
    <row r="2879" spans="1:7">
      <c r="A2879" s="5">
        <v>20000000</v>
      </c>
      <c r="B2879" s="5">
        <v>8000000</v>
      </c>
      <c r="C2879">
        <f>B2879-A2879</f>
        <v>-12000000</v>
      </c>
      <c r="D2879" s="5" t="s">
        <v>9081</v>
      </c>
      <c r="E2879" s="4"/>
      <c r="F2879" s="4"/>
      <c r="G2879" s="4"/>
    </row>
    <row r="2880" spans="1:7">
      <c r="A2880" s="2">
        <v>18500000</v>
      </c>
      <c r="B2880" s="2">
        <v>6462576</v>
      </c>
      <c r="C2880">
        <f>B2880-A2880</f>
        <v>-12037424</v>
      </c>
      <c r="D2880" s="2" t="s">
        <v>14890</v>
      </c>
      <c r="E2880" s="3"/>
      <c r="F2880" s="3"/>
      <c r="G2880" s="3"/>
    </row>
    <row r="2881" spans="1:7">
      <c r="A2881" s="5">
        <v>30000000</v>
      </c>
      <c r="B2881" s="5">
        <v>17951431</v>
      </c>
      <c r="C2881">
        <f>B2881-A2881</f>
        <v>-12048569</v>
      </c>
      <c r="D2881" s="5" t="s">
        <v>13535</v>
      </c>
      <c r="E2881" s="4"/>
      <c r="F2881" s="4"/>
      <c r="G2881" s="4"/>
    </row>
    <row r="2882" spans="1:7">
      <c r="A2882" s="5">
        <v>17000000</v>
      </c>
      <c r="B2882" s="5">
        <v>4930798</v>
      </c>
      <c r="C2882">
        <f>B2882-A2882</f>
        <v>-12069202</v>
      </c>
      <c r="D2882" s="5" t="s">
        <v>16606</v>
      </c>
      <c r="E2882" s="3"/>
      <c r="F2882" s="3"/>
      <c r="G2882" s="3"/>
    </row>
    <row r="2883" spans="1:7">
      <c r="A2883" s="5">
        <v>29000000</v>
      </c>
      <c r="B2883" s="5">
        <v>16930185</v>
      </c>
      <c r="C2883">
        <f>B2883-A2883</f>
        <v>-12069815</v>
      </c>
      <c r="D2883" s="5" t="s">
        <v>15075</v>
      </c>
      <c r="E2883" s="4"/>
      <c r="F2883" s="4"/>
      <c r="G2883" s="4"/>
    </row>
    <row r="2884" spans="1:7">
      <c r="A2884" s="2">
        <v>35000000</v>
      </c>
      <c r="B2884" s="2">
        <v>22913677</v>
      </c>
      <c r="C2884">
        <f>B2884-A2884</f>
        <v>-12086323</v>
      </c>
      <c r="D2884" s="2" t="s">
        <v>10902</v>
      </c>
      <c r="E2884" s="3"/>
      <c r="F2884" s="3"/>
      <c r="G2884" s="3"/>
    </row>
    <row r="2885" spans="1:7">
      <c r="A2885" s="2">
        <v>18000000</v>
      </c>
      <c r="B2885" s="2">
        <v>5887457</v>
      </c>
      <c r="C2885">
        <f>B2885-A2885</f>
        <v>-12112543</v>
      </c>
      <c r="D2885" s="2" t="s">
        <v>1506</v>
      </c>
      <c r="E2885" s="4"/>
      <c r="F2885" s="4"/>
      <c r="G2885" s="4"/>
    </row>
    <row r="2886" spans="1:7">
      <c r="A2886" s="2">
        <v>35000000</v>
      </c>
      <c r="B2886" s="2">
        <v>22877808</v>
      </c>
      <c r="C2886">
        <f>B2886-A2886</f>
        <v>-12122192</v>
      </c>
      <c r="D2886" s="2" t="s">
        <v>4223</v>
      </c>
      <c r="E2886" s="3"/>
      <c r="F2886" s="3"/>
      <c r="G2886" s="3"/>
    </row>
    <row r="2887" spans="1:7">
      <c r="A2887" s="2">
        <v>21000000</v>
      </c>
      <c r="B2887" s="2">
        <v>8855646</v>
      </c>
      <c r="C2887">
        <f>B2887-A2887</f>
        <v>-12144354</v>
      </c>
      <c r="D2887" s="2" t="s">
        <v>4988</v>
      </c>
      <c r="E2887" s="4"/>
      <c r="F2887" s="4"/>
      <c r="G2887" s="4"/>
    </row>
    <row r="2888" spans="1:7">
      <c r="A2888" s="5">
        <v>26000000</v>
      </c>
      <c r="B2888" s="5">
        <v>13829734</v>
      </c>
      <c r="C2888">
        <f>B2888-A2888</f>
        <v>-12170266</v>
      </c>
      <c r="D2888" s="5" t="s">
        <v>16472</v>
      </c>
      <c r="E2888" s="3"/>
      <c r="F2888" s="3"/>
      <c r="G2888" s="3"/>
    </row>
    <row r="2889" spans="1:7">
      <c r="A2889" s="2">
        <v>14000000</v>
      </c>
      <c r="B2889" s="2">
        <v>1752214</v>
      </c>
      <c r="C2889">
        <f>B2889-A2889</f>
        <v>-12247786</v>
      </c>
      <c r="D2889" s="2" t="s">
        <v>2338</v>
      </c>
      <c r="E2889" s="4"/>
      <c r="F2889" s="4"/>
      <c r="G2889" s="4"/>
    </row>
    <row r="2890" spans="1:7">
      <c r="A2890" s="5">
        <v>30000000</v>
      </c>
      <c r="B2890" s="5">
        <v>17750583</v>
      </c>
      <c r="C2890">
        <f>B2890-A2890</f>
        <v>-12249417</v>
      </c>
      <c r="D2890" s="5" t="s">
        <v>5003</v>
      </c>
      <c r="E2890" s="3"/>
      <c r="F2890" s="3"/>
      <c r="G2890" s="3"/>
    </row>
    <row r="2891" spans="1:7">
      <c r="A2891" s="5">
        <v>18000000</v>
      </c>
      <c r="B2891" s="5">
        <v>5694401</v>
      </c>
      <c r="C2891">
        <f>B2891-A2891</f>
        <v>-12305599</v>
      </c>
      <c r="D2891" s="5" t="s">
        <v>4407</v>
      </c>
      <c r="E2891" s="4"/>
      <c r="F2891" s="4"/>
      <c r="G2891" s="4"/>
    </row>
    <row r="2892" spans="1:7">
      <c r="A2892" s="2">
        <v>22000000</v>
      </c>
      <c r="B2892" s="2">
        <v>9694105</v>
      </c>
      <c r="C2892">
        <f>B2892-A2892</f>
        <v>-12305895</v>
      </c>
      <c r="D2892" s="2" t="s">
        <v>16741</v>
      </c>
      <c r="E2892" s="3"/>
      <c r="F2892" s="3"/>
      <c r="G2892" s="3"/>
    </row>
    <row r="2893" spans="1:7">
      <c r="A2893" s="5">
        <v>40000000</v>
      </c>
      <c r="B2893" s="5">
        <v>27663982</v>
      </c>
      <c r="C2893">
        <f>B2893-A2893</f>
        <v>-12336018</v>
      </c>
      <c r="D2893" s="5" t="s">
        <v>16385</v>
      </c>
      <c r="E2893" s="4"/>
      <c r="F2893" s="4"/>
      <c r="G2893" s="4"/>
    </row>
    <row r="2894" spans="1:7">
      <c r="A2894" s="2">
        <v>23000000</v>
      </c>
      <c r="B2894" s="2">
        <v>10660147</v>
      </c>
      <c r="C2894">
        <f>B2894-A2894</f>
        <v>-12339853</v>
      </c>
      <c r="D2894" s="2" t="s">
        <v>4973</v>
      </c>
      <c r="E2894" s="3"/>
      <c r="F2894" s="3"/>
      <c r="G2894" s="3"/>
    </row>
    <row r="2895" spans="1:7">
      <c r="A2895" s="2">
        <v>55000000</v>
      </c>
      <c r="B2895" s="2">
        <v>42610000</v>
      </c>
      <c r="C2895">
        <f>B2895-A2895</f>
        <v>-12390000</v>
      </c>
      <c r="D2895" s="2" t="s">
        <v>14500</v>
      </c>
      <c r="E2895" s="4"/>
      <c r="F2895" s="4"/>
      <c r="G2895" s="4"/>
    </row>
    <row r="2896" spans="1:7">
      <c r="A2896" s="2">
        <v>20000000</v>
      </c>
      <c r="B2896" s="2">
        <v>7564000</v>
      </c>
      <c r="C2896">
        <f>B2896-A2896</f>
        <v>-12436000</v>
      </c>
      <c r="D2896" s="2" t="s">
        <v>11409</v>
      </c>
      <c r="E2896" s="3"/>
      <c r="F2896" s="3"/>
      <c r="G2896" s="3"/>
    </row>
    <row r="2897" spans="1:7">
      <c r="A2897" s="5">
        <v>22000000</v>
      </c>
      <c r="B2897" s="5">
        <v>9528092</v>
      </c>
      <c r="C2897">
        <f>B2897-A2897</f>
        <v>-12471908</v>
      </c>
      <c r="D2897" s="5" t="s">
        <v>7399</v>
      </c>
      <c r="E2897" s="4"/>
      <c r="F2897" s="4"/>
      <c r="G2897" s="4"/>
    </row>
    <row r="2898" spans="1:7">
      <c r="A2898" s="5">
        <v>50000000</v>
      </c>
      <c r="B2898" s="5">
        <v>37486138</v>
      </c>
      <c r="C2898">
        <f>B2898-A2898</f>
        <v>-12513862</v>
      </c>
      <c r="D2898" s="5" t="s">
        <v>12480</v>
      </c>
      <c r="E2898" s="3"/>
      <c r="F2898" s="3"/>
      <c r="G2898" s="3"/>
    </row>
    <row r="2899" spans="1:7">
      <c r="A2899" s="5">
        <v>15000000</v>
      </c>
      <c r="B2899" s="5">
        <v>2412045</v>
      </c>
      <c r="C2899">
        <f>B2899-A2899</f>
        <v>-12587955</v>
      </c>
      <c r="D2899" s="5" t="s">
        <v>5055</v>
      </c>
      <c r="E2899" s="4"/>
      <c r="F2899" s="4"/>
      <c r="G2899" s="4"/>
    </row>
    <row r="2900" spans="1:7">
      <c r="A2900" s="5">
        <v>40000000</v>
      </c>
      <c r="B2900" s="5">
        <v>27400000</v>
      </c>
      <c r="C2900">
        <f>B2900-A2900</f>
        <v>-12600000</v>
      </c>
      <c r="D2900" s="5" t="s">
        <v>8886</v>
      </c>
      <c r="E2900" s="3"/>
      <c r="F2900" s="3"/>
      <c r="G2900" s="3"/>
    </row>
    <row r="2901" spans="1:7">
      <c r="A2901" s="2">
        <v>65000000</v>
      </c>
      <c r="B2901" s="2">
        <v>52397389</v>
      </c>
      <c r="C2901">
        <f>B2901-A2901</f>
        <v>-12602611</v>
      </c>
      <c r="D2901" s="2" t="s">
        <v>12850</v>
      </c>
      <c r="E2901" s="4"/>
      <c r="F2901" s="4"/>
      <c r="G2901" s="4"/>
    </row>
    <row r="2902" spans="1:7">
      <c r="A2902" s="5">
        <v>20000000</v>
      </c>
      <c r="B2902" s="5">
        <v>7382993</v>
      </c>
      <c r="C2902">
        <f>B2902-A2902</f>
        <v>-12617007</v>
      </c>
      <c r="D2902" s="5" t="s">
        <v>16949</v>
      </c>
      <c r="E2902" s="3"/>
      <c r="F2902" s="3"/>
      <c r="G2902" s="3"/>
    </row>
    <row r="2903" spans="1:7">
      <c r="A2903" s="5">
        <v>27000000</v>
      </c>
      <c r="B2903" s="5">
        <v>14337579</v>
      </c>
      <c r="C2903">
        <f>B2903-A2903</f>
        <v>-12662421</v>
      </c>
      <c r="D2903" s="5" t="s">
        <v>2276</v>
      </c>
      <c r="E2903" s="4"/>
      <c r="F2903" s="4"/>
      <c r="G2903" s="4"/>
    </row>
    <row r="2904" spans="1:7">
      <c r="A2904" s="5">
        <v>13000000</v>
      </c>
      <c r="B2904" s="5">
        <v>336467</v>
      </c>
      <c r="C2904">
        <f>B2904-A2904</f>
        <v>-12663533</v>
      </c>
      <c r="D2904" s="5" t="s">
        <v>4417</v>
      </c>
      <c r="E2904" s="3"/>
      <c r="F2904" s="3"/>
      <c r="G2904" s="3"/>
    </row>
    <row r="2905" spans="1:7">
      <c r="A2905" s="2">
        <v>13000000</v>
      </c>
      <c r="B2905" s="2">
        <v>301305</v>
      </c>
      <c r="C2905">
        <f>B2905-A2905</f>
        <v>-12698695</v>
      </c>
      <c r="D2905" s="2" t="s">
        <v>16488</v>
      </c>
      <c r="E2905" s="4"/>
      <c r="F2905" s="4"/>
      <c r="G2905" s="4"/>
    </row>
    <row r="2906" spans="1:7">
      <c r="A2906" s="5">
        <v>20000000</v>
      </c>
      <c r="B2906" s="5">
        <v>7268659</v>
      </c>
      <c r="C2906">
        <f>B2906-A2906</f>
        <v>-12731341</v>
      </c>
      <c r="D2906" s="5" t="s">
        <v>14251</v>
      </c>
      <c r="E2906" s="3"/>
      <c r="F2906" s="3"/>
      <c r="G2906" s="3"/>
    </row>
    <row r="2907" spans="1:7">
      <c r="A2907" s="2">
        <v>30000000</v>
      </c>
      <c r="B2907" s="2">
        <v>17266505</v>
      </c>
      <c r="C2907">
        <f>B2907-A2907</f>
        <v>-12733495</v>
      </c>
      <c r="D2907" s="2" t="s">
        <v>14839</v>
      </c>
      <c r="E2907" s="4"/>
      <c r="F2907" s="4"/>
      <c r="G2907" s="4"/>
    </row>
    <row r="2908" spans="1:7">
      <c r="A2908" s="5">
        <v>13000000</v>
      </c>
      <c r="B2908" s="5">
        <v>214966</v>
      </c>
      <c r="C2908">
        <f>B2908-A2908</f>
        <v>-12785034</v>
      </c>
      <c r="D2908" s="5" t="s">
        <v>12202</v>
      </c>
      <c r="E2908" s="3"/>
      <c r="F2908" s="3"/>
      <c r="G2908" s="3"/>
    </row>
    <row r="2909" spans="1:7">
      <c r="A2909" s="5">
        <v>15000000</v>
      </c>
      <c r="B2909" s="5">
        <v>2203641</v>
      </c>
      <c r="C2909">
        <f>B2909-A2909</f>
        <v>-12796359</v>
      </c>
      <c r="D2909" s="5" t="s">
        <v>8425</v>
      </c>
      <c r="E2909" s="4"/>
      <c r="F2909" s="4"/>
      <c r="G2909" s="4"/>
    </row>
    <row r="2910" spans="1:7">
      <c r="A2910" s="2">
        <v>23500000</v>
      </c>
      <c r="B2910" s="2">
        <v>10696210</v>
      </c>
      <c r="C2910">
        <f>B2910-A2910</f>
        <v>-12803790</v>
      </c>
      <c r="D2910" s="2" t="s">
        <v>16677</v>
      </c>
      <c r="E2910" s="3"/>
      <c r="F2910" s="3"/>
      <c r="G2910" s="3"/>
    </row>
    <row r="2911" spans="1:7">
      <c r="A2911" s="5">
        <v>44000000</v>
      </c>
      <c r="B2911" s="5">
        <v>31136950</v>
      </c>
      <c r="C2911">
        <f>B2911-A2911</f>
        <v>-12863050</v>
      </c>
      <c r="D2911" s="5" t="s">
        <v>9576</v>
      </c>
      <c r="E2911" s="4"/>
      <c r="F2911" s="4"/>
      <c r="G2911" s="4"/>
    </row>
    <row r="2912" spans="1:7">
      <c r="A2912" s="2">
        <v>30000000</v>
      </c>
      <c r="B2912" s="2">
        <v>17120019</v>
      </c>
      <c r="C2912">
        <f>B2912-A2912</f>
        <v>-12879981</v>
      </c>
      <c r="D2912" s="2" t="s">
        <v>9641</v>
      </c>
      <c r="E2912" s="3"/>
      <c r="F2912" s="3"/>
      <c r="G2912" s="3"/>
    </row>
    <row r="2913" spans="1:7">
      <c r="A2913" s="2">
        <v>45000000</v>
      </c>
      <c r="B2913" s="2">
        <v>32095318</v>
      </c>
      <c r="C2913">
        <f>B2913-A2913</f>
        <v>-12904682</v>
      </c>
      <c r="D2913" s="2" t="s">
        <v>14540</v>
      </c>
      <c r="E2913" s="4"/>
      <c r="F2913" s="4"/>
      <c r="G2913" s="4"/>
    </row>
    <row r="2914" spans="1:7">
      <c r="A2914" s="2">
        <v>17000000</v>
      </c>
      <c r="B2914" s="2">
        <v>4068087</v>
      </c>
      <c r="C2914">
        <f>B2914-A2914</f>
        <v>-12931913</v>
      </c>
      <c r="D2914" s="2" t="s">
        <v>2387</v>
      </c>
      <c r="E2914" s="3"/>
      <c r="F2914" s="3"/>
      <c r="G2914" s="3"/>
    </row>
    <row r="2915" spans="1:7">
      <c r="A2915" s="2">
        <v>40000000</v>
      </c>
      <c r="B2915" s="2">
        <v>27053815</v>
      </c>
      <c r="C2915">
        <f>B2915-A2915</f>
        <v>-12946185</v>
      </c>
      <c r="D2915" s="2" t="s">
        <v>16105</v>
      </c>
      <c r="E2915" s="4"/>
      <c r="F2915" s="4"/>
      <c r="G2915" s="4"/>
    </row>
    <row r="2916" spans="1:7">
      <c r="A2916" s="2">
        <v>13000000</v>
      </c>
      <c r="B2916" s="2">
        <v>23947</v>
      </c>
      <c r="C2916">
        <f>B2916-A2916</f>
        <v>-12976053</v>
      </c>
      <c r="D2916" s="2" t="s">
        <v>2346</v>
      </c>
      <c r="E2916" s="3"/>
      <c r="F2916" s="3"/>
      <c r="G2916" s="3"/>
    </row>
    <row r="2917" spans="1:7">
      <c r="A2917" s="2">
        <v>14000000</v>
      </c>
      <c r="B2917" s="2">
        <v>1000000</v>
      </c>
      <c r="C2917">
        <f>B2917-A2917</f>
        <v>-13000000</v>
      </c>
      <c r="D2917" s="2" t="s">
        <v>9806</v>
      </c>
      <c r="E2917" s="4"/>
      <c r="F2917" s="4"/>
      <c r="G2917" s="4"/>
    </row>
    <row r="2918" spans="1:7">
      <c r="A2918" s="2">
        <v>15000000</v>
      </c>
      <c r="B2918" s="2">
        <v>1954202</v>
      </c>
      <c r="C2918">
        <f>B2918-A2918</f>
        <v>-13045798</v>
      </c>
      <c r="D2918" s="2" t="s">
        <v>11080</v>
      </c>
      <c r="E2918" s="3"/>
      <c r="F2918" s="3"/>
      <c r="G2918" s="3"/>
    </row>
    <row r="2919" spans="1:7">
      <c r="A2919" s="2">
        <v>15000000</v>
      </c>
      <c r="B2919" s="2">
        <v>1953732</v>
      </c>
      <c r="C2919">
        <f>B2919-A2919</f>
        <v>-13046268</v>
      </c>
      <c r="D2919" s="2" t="s">
        <v>15169</v>
      </c>
      <c r="E2919" s="4"/>
      <c r="F2919" s="4"/>
      <c r="G2919" s="4"/>
    </row>
    <row r="2920" spans="1:7">
      <c r="A2920" s="2">
        <v>30000000</v>
      </c>
      <c r="B2920" s="2">
        <v>16930884</v>
      </c>
      <c r="C2920">
        <f>B2920-A2920</f>
        <v>-13069116</v>
      </c>
      <c r="D2920" s="2" t="s">
        <v>13023</v>
      </c>
      <c r="E2920" s="3"/>
      <c r="F2920" s="3"/>
      <c r="G2920" s="3"/>
    </row>
    <row r="2921" spans="1:7">
      <c r="A2921" s="2">
        <v>16000000</v>
      </c>
      <c r="B2921" s="2">
        <v>2849142</v>
      </c>
      <c r="C2921">
        <f>B2921-A2921</f>
        <v>-13150858</v>
      </c>
      <c r="D2921" s="2" t="s">
        <v>5040</v>
      </c>
      <c r="E2921" s="4"/>
      <c r="F2921" s="4"/>
      <c r="G2921" s="4"/>
    </row>
    <row r="2922" spans="1:7">
      <c r="A2922" s="5">
        <v>14000000</v>
      </c>
      <c r="B2922" s="5">
        <v>800000</v>
      </c>
      <c r="C2922">
        <f>B2922-A2922</f>
        <v>-13200000</v>
      </c>
      <c r="D2922" s="5" t="s">
        <v>15433</v>
      </c>
      <c r="E2922" s="3"/>
      <c r="F2922" s="3"/>
      <c r="G2922" s="3"/>
    </row>
    <row r="2923" spans="1:7">
      <c r="A2923" s="5">
        <v>35000000</v>
      </c>
      <c r="B2923" s="5">
        <v>21784432</v>
      </c>
      <c r="C2923">
        <f>B2923-A2923</f>
        <v>-13215568</v>
      </c>
      <c r="D2923" s="5" t="s">
        <v>14181</v>
      </c>
      <c r="E2923" s="4"/>
      <c r="F2923" s="4"/>
      <c r="G2923" s="4"/>
    </row>
    <row r="2924" spans="1:7">
      <c r="A2924" s="2">
        <v>13400000</v>
      </c>
      <c r="B2924" s="2">
        <v>163591</v>
      </c>
      <c r="C2924">
        <f>B2924-A2924</f>
        <v>-13236409</v>
      </c>
      <c r="D2924" s="2" t="s">
        <v>16795</v>
      </c>
      <c r="E2924" s="3"/>
      <c r="F2924" s="3"/>
      <c r="G2924" s="3"/>
    </row>
    <row r="2925" spans="1:7">
      <c r="A2925" s="5">
        <v>127000000</v>
      </c>
      <c r="B2925" s="5">
        <v>113733726</v>
      </c>
      <c r="C2925">
        <f>B2925-A2925</f>
        <v>-13266274</v>
      </c>
      <c r="D2925" s="5" t="s">
        <v>11269</v>
      </c>
      <c r="E2925" s="4"/>
      <c r="F2925" s="4"/>
      <c r="G2925" s="4"/>
    </row>
    <row r="2926" spans="1:7">
      <c r="A2926" s="2">
        <v>13500000</v>
      </c>
      <c r="B2926" s="2">
        <v>186354</v>
      </c>
      <c r="C2926">
        <f>B2926-A2926</f>
        <v>-13313646</v>
      </c>
      <c r="D2926" s="2" t="s">
        <v>16358</v>
      </c>
      <c r="E2926" s="3"/>
      <c r="F2926" s="3"/>
      <c r="G2926" s="3"/>
    </row>
    <row r="2927" spans="1:7">
      <c r="A2927" s="2">
        <v>19430000</v>
      </c>
      <c r="B2927" s="2">
        <v>6109075</v>
      </c>
      <c r="C2927">
        <f>B2927-A2927</f>
        <v>-13320925</v>
      </c>
      <c r="D2927" s="2" t="s">
        <v>8316</v>
      </c>
      <c r="E2927" s="4"/>
      <c r="F2927" s="4"/>
      <c r="G2927" s="4"/>
    </row>
    <row r="2928" spans="1:7">
      <c r="A2928" s="2">
        <v>58000000</v>
      </c>
      <c r="B2928" s="2">
        <v>44665963</v>
      </c>
      <c r="C2928">
        <f>B2928-A2928</f>
        <v>-13334037</v>
      </c>
      <c r="D2928" s="2" t="s">
        <v>10794</v>
      </c>
      <c r="E2928" s="3"/>
      <c r="F2928" s="3"/>
      <c r="G2928" s="3"/>
    </row>
    <row r="2929" spans="1:7">
      <c r="A2929" s="2">
        <v>32000000</v>
      </c>
      <c r="B2929" s="2">
        <v>18636537</v>
      </c>
      <c r="C2929">
        <f>B2929-A2929</f>
        <v>-13363463</v>
      </c>
      <c r="D2929" s="2" t="s">
        <v>10366</v>
      </c>
      <c r="E2929" s="4"/>
      <c r="F2929" s="4"/>
      <c r="G2929" s="4"/>
    </row>
    <row r="2930" spans="1:7">
      <c r="A2930" s="5">
        <v>40000000</v>
      </c>
      <c r="B2930" s="5">
        <v>26616999</v>
      </c>
      <c r="C2930">
        <f>B2930-A2930</f>
        <v>-13383001</v>
      </c>
      <c r="D2930" s="5" t="s">
        <v>6462</v>
      </c>
      <c r="E2930" s="3"/>
      <c r="F2930" s="3"/>
      <c r="G2930" s="3"/>
    </row>
    <row r="2931" spans="1:7">
      <c r="A2931" s="5">
        <v>55000000</v>
      </c>
      <c r="B2931" s="5">
        <v>41609593</v>
      </c>
      <c r="C2931">
        <f>B2931-A2931</f>
        <v>-13390407</v>
      </c>
      <c r="D2931" s="5" t="s">
        <v>4190</v>
      </c>
      <c r="E2931" s="4"/>
      <c r="F2931" s="4"/>
      <c r="G2931" s="4"/>
    </row>
    <row r="2932" spans="1:7">
      <c r="A2932" s="2">
        <v>13500000</v>
      </c>
      <c r="B2932" s="2">
        <v>85433</v>
      </c>
      <c r="C2932">
        <f>B2932-A2932</f>
        <v>-13414567</v>
      </c>
      <c r="D2932" s="2" t="s">
        <v>1855</v>
      </c>
      <c r="E2932" s="3"/>
      <c r="F2932" s="3"/>
      <c r="G2932" s="3"/>
    </row>
    <row r="2933" spans="1:7">
      <c r="A2933" s="2">
        <v>69000000</v>
      </c>
      <c r="B2933" s="2">
        <v>55585389</v>
      </c>
      <c r="C2933">
        <f>B2933-A2933</f>
        <v>-13414611</v>
      </c>
      <c r="D2933" s="2" t="s">
        <v>12833</v>
      </c>
      <c r="E2933" s="4"/>
      <c r="F2933" s="4"/>
      <c r="G2933" s="4"/>
    </row>
    <row r="2934" spans="1:7">
      <c r="A2934" s="5">
        <v>20000000</v>
      </c>
      <c r="B2934" s="5">
        <v>6563357</v>
      </c>
      <c r="C2934">
        <f>B2934-A2934</f>
        <v>-13436643</v>
      </c>
      <c r="D2934" s="5" t="s">
        <v>15125</v>
      </c>
      <c r="E2934" s="3"/>
      <c r="F2934" s="3"/>
      <c r="G2934" s="3"/>
    </row>
    <row r="2935" spans="1:7">
      <c r="A2935" s="2">
        <v>25000000</v>
      </c>
      <c r="B2935" s="2">
        <v>11538204</v>
      </c>
      <c r="C2935">
        <f>B2935-A2935</f>
        <v>-13461796</v>
      </c>
      <c r="D2935" s="2" t="s">
        <v>6323</v>
      </c>
      <c r="E2935" s="4"/>
      <c r="F2935" s="4"/>
      <c r="G2935" s="4"/>
    </row>
    <row r="2936" spans="1:7">
      <c r="A2936" s="5">
        <v>18000000</v>
      </c>
      <c r="B2936" s="5">
        <v>4435083</v>
      </c>
      <c r="C2936">
        <f>B2936-A2936</f>
        <v>-13564917</v>
      </c>
      <c r="D2936" s="5" t="s">
        <v>5733</v>
      </c>
      <c r="E2936" s="3"/>
      <c r="F2936" s="3"/>
      <c r="G2936" s="3"/>
    </row>
    <row r="2937" spans="1:7">
      <c r="A2937" s="2">
        <v>24000000</v>
      </c>
      <c r="B2937" s="2">
        <v>10431220</v>
      </c>
      <c r="C2937">
        <f>B2937-A2937</f>
        <v>-13568780</v>
      </c>
      <c r="D2937" s="2" t="s">
        <v>16573</v>
      </c>
      <c r="E2937" s="4"/>
      <c r="F2937" s="4"/>
      <c r="G2937" s="4"/>
    </row>
    <row r="2938" spans="1:7">
      <c r="A2938" s="5">
        <v>16000000</v>
      </c>
      <c r="B2938" s="5">
        <v>2428883</v>
      </c>
      <c r="C2938">
        <f>B2938-A2938</f>
        <v>-13571117</v>
      </c>
      <c r="D2938" s="5" t="s">
        <v>9111</v>
      </c>
      <c r="E2938" s="3"/>
      <c r="F2938" s="3"/>
      <c r="G2938" s="3"/>
    </row>
    <row r="2939" spans="1:7">
      <c r="A2939" s="2">
        <v>18000000</v>
      </c>
      <c r="B2939" s="2">
        <v>4414535</v>
      </c>
      <c r="C2939">
        <f>B2939-A2939</f>
        <v>-13585465</v>
      </c>
      <c r="D2939" s="2" t="s">
        <v>1901</v>
      </c>
      <c r="E2939" s="4"/>
      <c r="F2939" s="4"/>
      <c r="G2939" s="4"/>
    </row>
    <row r="2940" spans="1:7">
      <c r="A2940" s="2">
        <v>160000000</v>
      </c>
      <c r="B2940" s="2">
        <v>146405371</v>
      </c>
      <c r="C2940">
        <f>B2940-A2940</f>
        <v>-13594629</v>
      </c>
      <c r="D2940" s="2" t="s">
        <v>1690</v>
      </c>
      <c r="E2940" s="3"/>
      <c r="F2940" s="3"/>
      <c r="G2940" s="3"/>
    </row>
    <row r="2941" spans="1:7">
      <c r="A2941" s="2">
        <v>40000000</v>
      </c>
      <c r="B2941" s="2">
        <v>26404753</v>
      </c>
      <c r="C2941">
        <f>B2941-A2941</f>
        <v>-13595247</v>
      </c>
      <c r="D2941" s="2" t="s">
        <v>15029</v>
      </c>
      <c r="E2941" s="4"/>
      <c r="F2941" s="4"/>
      <c r="G2941" s="4"/>
    </row>
    <row r="2942" spans="1:7">
      <c r="A2942" s="5">
        <v>15000000</v>
      </c>
      <c r="B2942" s="5">
        <v>1357042</v>
      </c>
      <c r="C2942">
        <f>B2942-A2942</f>
        <v>-13642958</v>
      </c>
      <c r="D2942" s="5" t="s">
        <v>5713</v>
      </c>
      <c r="E2942" s="3"/>
      <c r="F2942" s="3"/>
      <c r="G2942" s="3"/>
    </row>
    <row r="2943" spans="1:7">
      <c r="A2943" s="2">
        <v>15000000</v>
      </c>
      <c r="B2943" s="2">
        <v>1294640</v>
      </c>
      <c r="C2943">
        <f>B2943-A2943</f>
        <v>-13705360</v>
      </c>
      <c r="D2943" s="2" t="s">
        <v>9797</v>
      </c>
      <c r="E2943" s="4"/>
      <c r="F2943" s="4"/>
      <c r="G2943" s="4"/>
    </row>
    <row r="2944" spans="1:7">
      <c r="A2944" s="2">
        <v>26000000</v>
      </c>
      <c r="B2944" s="2">
        <v>12276810</v>
      </c>
      <c r="C2944">
        <f>B2944-A2944</f>
        <v>-13723190</v>
      </c>
      <c r="D2944" s="2" t="s">
        <v>9690</v>
      </c>
      <c r="E2944" s="3"/>
      <c r="F2944" s="3"/>
      <c r="G2944" s="3"/>
    </row>
    <row r="2945" spans="1:7">
      <c r="A2945" s="5">
        <v>18000000</v>
      </c>
      <c r="B2945" s="5">
        <v>4250320</v>
      </c>
      <c r="C2945">
        <f>B2945-A2945</f>
        <v>-13749680</v>
      </c>
      <c r="D2945" s="5" t="s">
        <v>7634</v>
      </c>
      <c r="E2945" s="4"/>
      <c r="F2945" s="4"/>
      <c r="G2945" s="4"/>
    </row>
    <row r="2946" spans="1:7">
      <c r="A2946" s="5">
        <v>27000000</v>
      </c>
      <c r="B2946" s="5">
        <v>13248477</v>
      </c>
      <c r="C2946">
        <f>B2946-A2946</f>
        <v>-13751523</v>
      </c>
      <c r="D2946" s="5" t="s">
        <v>11500</v>
      </c>
      <c r="E2946" s="3"/>
      <c r="F2946" s="3"/>
      <c r="G2946" s="3"/>
    </row>
    <row r="2947" spans="1:7">
      <c r="A2947" s="5">
        <v>26000000</v>
      </c>
      <c r="B2947" s="5">
        <v>12188642</v>
      </c>
      <c r="C2947">
        <f>B2947-A2947</f>
        <v>-13811358</v>
      </c>
      <c r="D2947" s="5" t="s">
        <v>6974</v>
      </c>
      <c r="E2947" s="4"/>
      <c r="F2947" s="4"/>
      <c r="G2947" s="4"/>
    </row>
    <row r="2948" spans="1:7">
      <c r="A2948" s="2">
        <v>35000000</v>
      </c>
      <c r="B2948" s="2">
        <v>21129348</v>
      </c>
      <c r="C2948">
        <f>B2948-A2948</f>
        <v>-13870652</v>
      </c>
      <c r="D2948" s="2" t="s">
        <v>3730</v>
      </c>
      <c r="E2948" s="3"/>
      <c r="F2948" s="3"/>
      <c r="G2948" s="3"/>
    </row>
    <row r="2949" spans="1:7">
      <c r="A2949" s="5">
        <v>14000000</v>
      </c>
      <c r="B2949" s="5">
        <v>115504</v>
      </c>
      <c r="C2949">
        <f>B2949-A2949</f>
        <v>-13884496</v>
      </c>
      <c r="D2949" s="5" t="s">
        <v>11760</v>
      </c>
      <c r="E2949" s="4"/>
      <c r="F2949" s="4"/>
      <c r="G2949" s="4"/>
    </row>
    <row r="2950" spans="1:7">
      <c r="A2950" s="2">
        <v>25000000</v>
      </c>
      <c r="B2950" s="2">
        <v>11100000</v>
      </c>
      <c r="C2950">
        <f>B2950-A2950</f>
        <v>-13900000</v>
      </c>
      <c r="D2950" s="2" t="s">
        <v>4332</v>
      </c>
      <c r="E2950" s="3"/>
      <c r="F2950" s="3"/>
      <c r="G2950" s="3"/>
    </row>
    <row r="2951" spans="1:7">
      <c r="A2951" s="2">
        <v>175000000</v>
      </c>
      <c r="B2951" s="2">
        <v>161087183</v>
      </c>
      <c r="C2951">
        <f>B2951-A2951</f>
        <v>-13912817</v>
      </c>
      <c r="D2951" s="2" t="s">
        <v>6706</v>
      </c>
      <c r="E2951" s="4"/>
      <c r="F2951" s="4"/>
      <c r="G2951" s="4"/>
    </row>
    <row r="2952" spans="1:7">
      <c r="A2952" s="2">
        <v>14000000</v>
      </c>
      <c r="B2952" s="2">
        <v>75078</v>
      </c>
      <c r="C2952">
        <f>B2952-A2952</f>
        <v>-13924922</v>
      </c>
      <c r="D2952" s="2" t="s">
        <v>11199</v>
      </c>
      <c r="E2952" s="3"/>
      <c r="F2952" s="3"/>
      <c r="G2952" s="3"/>
    </row>
    <row r="2953" spans="1:7">
      <c r="A2953" s="5">
        <v>14000000</v>
      </c>
      <c r="B2953" s="5">
        <v>63260</v>
      </c>
      <c r="C2953">
        <f>B2953-A2953</f>
        <v>-13936740</v>
      </c>
      <c r="D2953" s="5" t="s">
        <v>8380</v>
      </c>
      <c r="E2953" s="4"/>
      <c r="F2953" s="4"/>
      <c r="G2953" s="4"/>
    </row>
    <row r="2954" spans="1:7">
      <c r="A2954" s="5">
        <v>14000000</v>
      </c>
      <c r="B2954" s="5">
        <v>46495</v>
      </c>
      <c r="C2954">
        <f>B2954-A2954</f>
        <v>-13953505</v>
      </c>
      <c r="D2954" s="5" t="s">
        <v>9810</v>
      </c>
      <c r="E2954" s="3"/>
      <c r="F2954" s="3"/>
      <c r="G2954" s="3"/>
    </row>
    <row r="2955" spans="1:7">
      <c r="A2955" s="5">
        <v>38000000</v>
      </c>
      <c r="B2955" s="5">
        <v>24044532</v>
      </c>
      <c r="C2955">
        <f>B2955-A2955</f>
        <v>-13955468</v>
      </c>
      <c r="D2955" s="5" t="s">
        <v>14159</v>
      </c>
      <c r="E2955" s="4"/>
      <c r="F2955" s="4"/>
      <c r="G2955" s="4"/>
    </row>
    <row r="2956" spans="1:7">
      <c r="A2956" s="2">
        <v>15000000</v>
      </c>
      <c r="B2956" s="2">
        <v>1039869</v>
      </c>
      <c r="C2956">
        <f>B2956-A2956</f>
        <v>-13960131</v>
      </c>
      <c r="D2956" s="2" t="s">
        <v>11648</v>
      </c>
      <c r="E2956" s="3"/>
      <c r="F2956" s="3"/>
      <c r="G2956" s="3"/>
    </row>
    <row r="2957" spans="1:7">
      <c r="A2957" s="2">
        <v>25000000</v>
      </c>
      <c r="B2957" s="2">
        <v>11008432</v>
      </c>
      <c r="C2957">
        <f>B2957-A2957</f>
        <v>-13991568</v>
      </c>
      <c r="D2957" s="2" t="s">
        <v>5631</v>
      </c>
      <c r="E2957" s="4"/>
      <c r="F2957" s="4"/>
      <c r="G2957" s="4"/>
    </row>
    <row r="2958" spans="1:7">
      <c r="A2958" s="5">
        <v>20000000</v>
      </c>
      <c r="B2958" s="5">
        <v>6002756</v>
      </c>
      <c r="C2958">
        <f>B2958-A2958</f>
        <v>-13997244</v>
      </c>
      <c r="D2958" s="5" t="s">
        <v>4993</v>
      </c>
      <c r="E2958" s="3"/>
      <c r="F2958" s="3"/>
      <c r="G2958" s="3"/>
    </row>
    <row r="2959" spans="1:7">
      <c r="A2959" s="5">
        <v>60000000</v>
      </c>
      <c r="B2959" s="5">
        <v>45996718</v>
      </c>
      <c r="C2959">
        <f>B2959-A2959</f>
        <v>-14003282</v>
      </c>
      <c r="D2959" s="5" t="s">
        <v>8114</v>
      </c>
      <c r="E2959" s="4"/>
      <c r="F2959" s="4"/>
      <c r="G2959" s="4"/>
    </row>
    <row r="2960" spans="1:7">
      <c r="A2960" s="2">
        <v>16000000</v>
      </c>
      <c r="B2960" s="2">
        <v>1984743</v>
      </c>
      <c r="C2960">
        <f>B2960-A2960</f>
        <v>-14015257</v>
      </c>
      <c r="D2960" s="2" t="s">
        <v>9107</v>
      </c>
      <c r="E2960" s="3"/>
      <c r="F2960" s="3"/>
      <c r="G2960" s="3"/>
    </row>
    <row r="2961" spans="1:7">
      <c r="A2961" s="2">
        <v>61000000</v>
      </c>
      <c r="B2961" s="2">
        <v>46975183</v>
      </c>
      <c r="C2961">
        <f>B2961-A2961</f>
        <v>-14024817</v>
      </c>
      <c r="D2961" s="2" t="s">
        <v>4812</v>
      </c>
      <c r="E2961" s="4"/>
      <c r="F2961" s="4"/>
      <c r="G2961" s="4"/>
    </row>
    <row r="2962" spans="1:7">
      <c r="A2962" s="5">
        <v>80000000</v>
      </c>
      <c r="B2962" s="5">
        <v>65948711</v>
      </c>
      <c r="C2962">
        <f>B2962-A2962</f>
        <v>-14051289</v>
      </c>
      <c r="D2962" s="5" t="s">
        <v>8782</v>
      </c>
      <c r="E2962" s="3"/>
      <c r="F2962" s="3"/>
      <c r="G2962" s="3"/>
    </row>
    <row r="2963" spans="1:7">
      <c r="A2963" s="2">
        <v>70000000</v>
      </c>
      <c r="B2963" s="2">
        <v>55942830</v>
      </c>
      <c r="C2963">
        <f>B2963-A2963</f>
        <v>-14057170</v>
      </c>
      <c r="D2963" s="2" t="s">
        <v>10750</v>
      </c>
      <c r="E2963" s="4"/>
      <c r="F2963" s="4"/>
      <c r="G2963" s="4"/>
    </row>
    <row r="2964" spans="1:7">
      <c r="A2964" s="5">
        <v>25000000</v>
      </c>
      <c r="B2964" s="5">
        <v>10911750</v>
      </c>
      <c r="C2964">
        <f>B2964-A2964</f>
        <v>-14088250</v>
      </c>
      <c r="D2964" s="5" t="s">
        <v>9707</v>
      </c>
      <c r="E2964" s="3"/>
      <c r="F2964" s="3"/>
      <c r="G2964" s="3"/>
    </row>
    <row r="2965" spans="1:7">
      <c r="A2965" s="2">
        <v>14200000</v>
      </c>
      <c r="B2965" s="2">
        <v>74205</v>
      </c>
      <c r="C2965">
        <f>B2965-A2965</f>
        <v>-14125795</v>
      </c>
      <c r="D2965" s="2" t="s">
        <v>3819</v>
      </c>
      <c r="E2965" s="4"/>
      <c r="F2965" s="4"/>
      <c r="G2965" s="4"/>
    </row>
    <row r="2966" spans="1:7">
      <c r="A2966" s="5">
        <v>31000000</v>
      </c>
      <c r="B2966" s="5">
        <v>16831505</v>
      </c>
      <c r="C2966">
        <f>B2966-A2966</f>
        <v>-14168495</v>
      </c>
      <c r="D2966" s="5" t="s">
        <v>10905</v>
      </c>
      <c r="E2966" s="3"/>
      <c r="F2966" s="3"/>
      <c r="G2966" s="3"/>
    </row>
    <row r="2967" spans="1:7">
      <c r="A2967" s="2">
        <v>21000000</v>
      </c>
      <c r="B2967" s="2">
        <v>6830957</v>
      </c>
      <c r="C2967">
        <f>B2967-A2967</f>
        <v>-14169043</v>
      </c>
      <c r="D2967" s="2" t="s">
        <v>8323</v>
      </c>
      <c r="E2967" s="4"/>
      <c r="F2967" s="4"/>
      <c r="G2967" s="4"/>
    </row>
    <row r="2968" spans="1:7">
      <c r="A2968" s="2">
        <v>90000000</v>
      </c>
      <c r="B2968" s="2">
        <v>75817994</v>
      </c>
      <c r="C2968">
        <f>B2968-A2968</f>
        <v>-14182006</v>
      </c>
      <c r="D2968" s="2" t="s">
        <v>15827</v>
      </c>
      <c r="E2968" s="3"/>
      <c r="F2968" s="3"/>
      <c r="G2968" s="3"/>
    </row>
    <row r="2969" spans="1:7">
      <c r="A2969" s="5">
        <v>32000000</v>
      </c>
      <c r="B2969" s="5">
        <v>17797316</v>
      </c>
      <c r="C2969">
        <f>B2969-A2969</f>
        <v>-14202684</v>
      </c>
      <c r="D2969" s="5" t="s">
        <v>10923</v>
      </c>
      <c r="E2969" s="4"/>
      <c r="F2969" s="4"/>
      <c r="G2969" s="4"/>
    </row>
    <row r="2970" spans="1:7">
      <c r="A2970" s="2">
        <v>25000000</v>
      </c>
      <c r="B2970" s="2">
        <v>10769960</v>
      </c>
      <c r="C2970">
        <f>B2970-A2970</f>
        <v>-14230040</v>
      </c>
      <c r="D2970" s="2" t="s">
        <v>2282</v>
      </c>
      <c r="E2970" s="3"/>
      <c r="F2970" s="3"/>
      <c r="G2970" s="3"/>
    </row>
    <row r="2971" spans="1:7">
      <c r="A2971" s="2">
        <v>18000000</v>
      </c>
      <c r="B2971" s="2">
        <v>3752725</v>
      </c>
      <c r="C2971">
        <f>B2971-A2971</f>
        <v>-14247275</v>
      </c>
      <c r="D2971" s="2" t="s">
        <v>5598</v>
      </c>
      <c r="E2971" s="4"/>
      <c r="F2971" s="4"/>
      <c r="G2971" s="4"/>
    </row>
    <row r="2972" spans="1:7">
      <c r="A2972" s="2">
        <v>20000000</v>
      </c>
      <c r="B2972" s="2">
        <v>5749134</v>
      </c>
      <c r="C2972">
        <f>B2972-A2972</f>
        <v>-14250866</v>
      </c>
      <c r="D2972" s="2" t="s">
        <v>6352</v>
      </c>
      <c r="E2972" s="3"/>
      <c r="F2972" s="3"/>
      <c r="G2972" s="3"/>
    </row>
    <row r="2973" spans="1:7">
      <c r="A2973" s="5">
        <v>25000000</v>
      </c>
      <c r="B2973" s="5">
        <v>10719367</v>
      </c>
      <c r="C2973">
        <f>B2973-A2973</f>
        <v>-14280633</v>
      </c>
      <c r="D2973" s="5" t="s">
        <v>15891</v>
      </c>
      <c r="E2973" s="4"/>
      <c r="F2973" s="4"/>
      <c r="G2973" s="4"/>
    </row>
    <row r="2974" spans="1:7">
      <c r="A2974" s="2">
        <v>30000000</v>
      </c>
      <c r="B2974" s="2">
        <v>15709385</v>
      </c>
      <c r="C2974">
        <f>B2974-A2974</f>
        <v>-14290615</v>
      </c>
      <c r="D2974" s="2" t="s">
        <v>8246</v>
      </c>
      <c r="E2974" s="3"/>
      <c r="F2974" s="3"/>
      <c r="G2974" s="3"/>
    </row>
    <row r="2975" spans="1:7">
      <c r="A2975" s="2">
        <v>18000000</v>
      </c>
      <c r="B2975" s="2">
        <v>3707794</v>
      </c>
      <c r="C2975">
        <f>B2975-A2975</f>
        <v>-14292206</v>
      </c>
      <c r="D2975" s="2" t="s">
        <v>8373</v>
      </c>
      <c r="E2975" s="4"/>
      <c r="F2975" s="4"/>
      <c r="G2975" s="4"/>
    </row>
    <row r="2976" spans="1:7">
      <c r="A2976" s="2">
        <v>20000000</v>
      </c>
      <c r="B2976" s="2">
        <v>5701643</v>
      </c>
      <c r="C2976">
        <f>B2976-A2976</f>
        <v>-14298357</v>
      </c>
      <c r="D2976" s="2" t="s">
        <v>4401</v>
      </c>
      <c r="E2976" s="3"/>
      <c r="F2976" s="3"/>
      <c r="G2976" s="3"/>
    </row>
    <row r="2977" spans="1:7">
      <c r="A2977" s="5">
        <v>34000000</v>
      </c>
      <c r="B2977" s="5">
        <v>19693891</v>
      </c>
      <c r="C2977">
        <f>B2977-A2977</f>
        <v>-14306109</v>
      </c>
      <c r="D2977" s="5" t="s">
        <v>15911</v>
      </c>
      <c r="E2977" s="4"/>
      <c r="F2977" s="4"/>
      <c r="G2977" s="4"/>
    </row>
    <row r="2978" spans="1:7">
      <c r="A2978" s="5">
        <v>16000000</v>
      </c>
      <c r="B2978" s="5">
        <v>1686429</v>
      </c>
      <c r="C2978">
        <f>B2978-A2978</f>
        <v>-14313571</v>
      </c>
      <c r="D2978" s="5" t="s">
        <v>16957</v>
      </c>
      <c r="E2978" s="3"/>
      <c r="F2978" s="3"/>
      <c r="G2978" s="3"/>
    </row>
    <row r="2979" spans="1:7">
      <c r="A2979" s="2">
        <v>15500000</v>
      </c>
      <c r="B2979" s="2">
        <v>1181197</v>
      </c>
      <c r="C2979">
        <f>B2979-A2979</f>
        <v>-14318803</v>
      </c>
      <c r="D2979" s="2" t="s">
        <v>13110</v>
      </c>
      <c r="E2979" s="4"/>
      <c r="F2979" s="4"/>
      <c r="G2979" s="4"/>
    </row>
    <row r="2980" spans="1:7">
      <c r="A2980" s="5">
        <v>16000000</v>
      </c>
      <c r="B2980" s="5">
        <v>1666262</v>
      </c>
      <c r="C2980">
        <f>B2980-A2980</f>
        <v>-14333738</v>
      </c>
      <c r="D2980" s="5" t="s">
        <v>8396</v>
      </c>
      <c r="E2980" s="3"/>
      <c r="F2980" s="3"/>
      <c r="G2980" s="3"/>
    </row>
    <row r="2981" spans="1:7">
      <c r="A2981" s="5">
        <v>105000000</v>
      </c>
      <c r="B2981" s="5">
        <v>90646554</v>
      </c>
      <c r="C2981">
        <f>B2981-A2981</f>
        <v>-14353446</v>
      </c>
      <c r="D2981" s="5" t="s">
        <v>8824</v>
      </c>
      <c r="E2981" s="4"/>
      <c r="F2981" s="4"/>
      <c r="G2981" s="4"/>
    </row>
    <row r="2982" spans="1:7">
      <c r="A2982" s="5">
        <v>24000000</v>
      </c>
      <c r="B2982" s="5">
        <v>9639242</v>
      </c>
      <c r="C2982">
        <f>B2982-A2982</f>
        <v>-14360758</v>
      </c>
      <c r="D2982" s="5" t="s">
        <v>15897</v>
      </c>
      <c r="E2982" s="3"/>
      <c r="F2982" s="3"/>
      <c r="G2982" s="3"/>
    </row>
    <row r="2983" spans="1:7">
      <c r="A2983" s="5">
        <v>15000000</v>
      </c>
      <c r="B2983" s="5">
        <v>613556</v>
      </c>
      <c r="C2983">
        <f>B2983-A2983</f>
        <v>-14386444</v>
      </c>
      <c r="D2983" s="5" t="s">
        <v>10535</v>
      </c>
      <c r="E2983" s="4"/>
      <c r="F2983" s="4"/>
      <c r="G2983" s="4"/>
    </row>
    <row r="2984" spans="1:7">
      <c r="A2984" s="2">
        <v>16000000</v>
      </c>
      <c r="B2984" s="2">
        <v>1508689</v>
      </c>
      <c r="C2984">
        <f>B2984-A2984</f>
        <v>-14491311</v>
      </c>
      <c r="D2984" s="2" t="s">
        <v>8447</v>
      </c>
      <c r="E2984" s="3"/>
      <c r="F2984" s="3"/>
      <c r="G2984" s="3"/>
    </row>
    <row r="2985" spans="1:7">
      <c r="A2985" s="5">
        <v>37000000</v>
      </c>
      <c r="B2985" s="5">
        <v>22450975</v>
      </c>
      <c r="C2985">
        <f>B2985-A2985</f>
        <v>-14549025</v>
      </c>
      <c r="D2985" s="5" t="s">
        <v>1130</v>
      </c>
      <c r="E2985" s="4"/>
      <c r="F2985" s="4"/>
      <c r="G2985" s="4"/>
    </row>
    <row r="2986" spans="1:7">
      <c r="A2986" s="5">
        <v>35000000</v>
      </c>
      <c r="B2986" s="5">
        <v>20422207</v>
      </c>
      <c r="C2986">
        <f>B2986-A2986</f>
        <v>-14577793</v>
      </c>
      <c r="D2986" s="5" t="s">
        <v>15371</v>
      </c>
      <c r="E2986" s="3"/>
      <c r="F2986" s="3"/>
      <c r="G2986" s="3"/>
    </row>
    <row r="2987" spans="1:7">
      <c r="A2987" s="5">
        <v>15000000</v>
      </c>
      <c r="B2987" s="5">
        <v>399879</v>
      </c>
      <c r="C2987">
        <f>B2987-A2987</f>
        <v>-14600121</v>
      </c>
      <c r="D2987" s="5" t="s">
        <v>10576</v>
      </c>
      <c r="E2987" s="4"/>
      <c r="F2987" s="4"/>
      <c r="G2987" s="4"/>
    </row>
    <row r="2988" spans="1:7">
      <c r="A2988" s="5">
        <v>150000000</v>
      </c>
      <c r="B2988" s="5">
        <v>135381507</v>
      </c>
      <c r="C2988">
        <f>B2988-A2988</f>
        <v>-14618493</v>
      </c>
      <c r="D2988" s="5" t="s">
        <v>13380</v>
      </c>
      <c r="E2988" s="3"/>
      <c r="F2988" s="3"/>
      <c r="G2988" s="3"/>
    </row>
    <row r="2989" spans="1:7">
      <c r="A2989" s="5">
        <v>15000000</v>
      </c>
      <c r="B2989" s="5">
        <v>353743</v>
      </c>
      <c r="C2989">
        <f>B2989-A2989</f>
        <v>-14646257</v>
      </c>
      <c r="D2989" s="5" t="s">
        <v>7042</v>
      </c>
      <c r="E2989" s="4"/>
      <c r="F2989" s="4"/>
      <c r="G2989" s="4"/>
    </row>
    <row r="2990" spans="1:7">
      <c r="A2990" s="2">
        <v>40000000</v>
      </c>
      <c r="B2990" s="2">
        <v>25335935</v>
      </c>
      <c r="C2990">
        <f>B2990-A2990</f>
        <v>-14664065</v>
      </c>
      <c r="D2990" s="2" t="s">
        <v>1124</v>
      </c>
      <c r="E2990" s="3"/>
      <c r="F2990" s="3"/>
      <c r="G2990" s="3"/>
    </row>
    <row r="2991" spans="1:7">
      <c r="A2991" s="5">
        <v>20000000</v>
      </c>
      <c r="B2991" s="5">
        <v>5333658</v>
      </c>
      <c r="C2991">
        <f>B2991-A2991</f>
        <v>-14666342</v>
      </c>
      <c r="D2991" s="5" t="s">
        <v>16824</v>
      </c>
      <c r="E2991" s="4"/>
      <c r="F2991" s="4"/>
      <c r="G2991" s="4"/>
    </row>
    <row r="2992" spans="1:7">
      <c r="A2992" s="5">
        <v>25000000</v>
      </c>
      <c r="B2992" s="5">
        <v>10324441</v>
      </c>
      <c r="C2992">
        <f>B2992-A2992</f>
        <v>-14675559</v>
      </c>
      <c r="D2992" s="5" t="s">
        <v>13519</v>
      </c>
      <c r="E2992" s="3"/>
      <c r="F2992" s="3"/>
      <c r="G2992" s="3"/>
    </row>
    <row r="2993" spans="1:7">
      <c r="A2993" s="2">
        <v>17000000</v>
      </c>
      <c r="B2993" s="2">
        <v>2315683</v>
      </c>
      <c r="C2993">
        <f>B2993-A2993</f>
        <v>-14684317</v>
      </c>
      <c r="D2993" s="2" t="s">
        <v>16927</v>
      </c>
      <c r="E2993" s="4"/>
      <c r="F2993" s="4"/>
      <c r="G2993" s="4"/>
    </row>
    <row r="2994" spans="1:7">
      <c r="A2994" s="2">
        <v>35000000</v>
      </c>
      <c r="B2994" s="2">
        <v>20275446</v>
      </c>
      <c r="C2994">
        <f>B2994-A2994</f>
        <v>-14724554</v>
      </c>
      <c r="D2994" s="2" t="s">
        <v>9623</v>
      </c>
      <c r="E2994" s="3"/>
      <c r="F2994" s="3"/>
      <c r="G2994" s="3"/>
    </row>
    <row r="2995" spans="1:7">
      <c r="A2995" s="5">
        <v>20000000</v>
      </c>
      <c r="B2995" s="5">
        <v>5205343</v>
      </c>
      <c r="C2995">
        <f>B2995-A2995</f>
        <v>-14794657</v>
      </c>
      <c r="D2995" s="5" t="s">
        <v>10467</v>
      </c>
      <c r="E2995" s="4"/>
      <c r="F2995" s="4"/>
      <c r="G2995" s="4"/>
    </row>
    <row r="2996" spans="1:7">
      <c r="A2996" s="5">
        <v>18000000</v>
      </c>
      <c r="B2996" s="5">
        <v>3203044</v>
      </c>
      <c r="C2996">
        <f>B2996-A2996</f>
        <v>-14796956</v>
      </c>
      <c r="D2996" s="5" t="s">
        <v>10488</v>
      </c>
      <c r="E2996" s="3"/>
      <c r="F2996" s="3"/>
      <c r="G2996" s="3"/>
    </row>
    <row r="2997" spans="1:7">
      <c r="A2997" s="2">
        <v>15000000</v>
      </c>
      <c r="B2997" s="2">
        <v>183088</v>
      </c>
      <c r="C2997">
        <f>B2997-A2997</f>
        <v>-14816912</v>
      </c>
      <c r="D2997" s="2" t="s">
        <v>6419</v>
      </c>
      <c r="E2997" s="4"/>
      <c r="F2997" s="4"/>
      <c r="G2997" s="4"/>
    </row>
    <row r="2998" spans="1:7">
      <c r="A2998" s="2">
        <v>40000000</v>
      </c>
      <c r="B2998" s="2">
        <v>25178165</v>
      </c>
      <c r="C2998">
        <f>B2998-A2998</f>
        <v>-14821835</v>
      </c>
      <c r="D2998" s="2" t="s">
        <v>8197</v>
      </c>
      <c r="E2998" s="3"/>
      <c r="F2998" s="3"/>
      <c r="G2998" s="3"/>
    </row>
    <row r="2999" spans="1:7">
      <c r="A2999" s="2">
        <v>50000000</v>
      </c>
      <c r="B2999" s="2">
        <v>35168395</v>
      </c>
      <c r="C2999">
        <f>B2999-A2999</f>
        <v>-14831605</v>
      </c>
      <c r="D2999" s="2" t="s">
        <v>9532</v>
      </c>
      <c r="E2999" s="4"/>
      <c r="F2999" s="4"/>
      <c r="G2999" s="4"/>
    </row>
    <row r="3000" spans="1:7">
      <c r="A3000" s="2">
        <v>30000000</v>
      </c>
      <c r="B3000" s="2">
        <v>15156200</v>
      </c>
      <c r="C3000">
        <f>B3000-A3000</f>
        <v>-14843800</v>
      </c>
      <c r="D3000" s="2" t="s">
        <v>12696</v>
      </c>
      <c r="E3000" s="3"/>
      <c r="F3000" s="3"/>
      <c r="G3000" s="3"/>
    </row>
    <row r="3001" spans="1:7">
      <c r="A3001" s="5">
        <v>20000000</v>
      </c>
      <c r="B3001" s="5">
        <v>5132655</v>
      </c>
      <c r="C3001">
        <f>B3001-A3001</f>
        <v>-14867345</v>
      </c>
      <c r="D3001" s="5" t="s">
        <v>17001</v>
      </c>
      <c r="E3001" s="4"/>
      <c r="F3001" s="4"/>
      <c r="G3001" s="4"/>
    </row>
    <row r="3002" spans="1:7">
      <c r="A3002" s="2">
        <v>40000000</v>
      </c>
      <c r="B3002" s="2">
        <v>25117498</v>
      </c>
      <c r="C3002">
        <f>B3002-A3002</f>
        <v>-14882502</v>
      </c>
      <c r="D3002" s="2" t="s">
        <v>13784</v>
      </c>
      <c r="E3002" s="3"/>
      <c r="F3002" s="3"/>
      <c r="G3002" s="3"/>
    </row>
    <row r="3003" spans="1:7">
      <c r="A3003" s="2">
        <v>25000000</v>
      </c>
      <c r="B3003" s="2">
        <v>10114315</v>
      </c>
      <c r="C3003">
        <f>B3003-A3003</f>
        <v>-14885685</v>
      </c>
      <c r="D3003" s="2" t="s">
        <v>10426</v>
      </c>
      <c r="E3003" s="4"/>
      <c r="F3003" s="4"/>
      <c r="G3003" s="4"/>
    </row>
    <row r="3004" spans="1:7">
      <c r="A3004" s="2">
        <v>170000000</v>
      </c>
      <c r="B3004" s="2">
        <v>155111815</v>
      </c>
      <c r="C3004">
        <f>B3004-A3004</f>
        <v>-14888185</v>
      </c>
      <c r="D3004" s="2" t="s">
        <v>11809</v>
      </c>
      <c r="E3004" s="3"/>
      <c r="F3004" s="3"/>
      <c r="G3004" s="3"/>
    </row>
    <row r="3005" spans="1:7">
      <c r="A3005" s="2">
        <v>15000000</v>
      </c>
      <c r="B3005" s="2">
        <v>73548</v>
      </c>
      <c r="C3005">
        <f>B3005-A3005</f>
        <v>-14926452</v>
      </c>
      <c r="D3005" s="2" t="s">
        <v>12168</v>
      </c>
      <c r="E3005" s="4"/>
      <c r="F3005" s="4"/>
      <c r="G3005" s="4"/>
    </row>
    <row r="3006" spans="1:7">
      <c r="A3006" s="5">
        <v>25000000</v>
      </c>
      <c r="B3006" s="5">
        <v>10070000</v>
      </c>
      <c r="C3006">
        <f>B3006-A3006</f>
        <v>-14930000</v>
      </c>
      <c r="D3006" s="5" t="s">
        <v>11525</v>
      </c>
      <c r="E3006" s="3"/>
      <c r="F3006" s="3"/>
      <c r="G3006" s="3"/>
    </row>
    <row r="3007" spans="1:7">
      <c r="A3007" s="2">
        <v>52000000</v>
      </c>
      <c r="B3007" s="2">
        <v>37035845</v>
      </c>
      <c r="C3007">
        <f>B3007-A3007</f>
        <v>-14964155</v>
      </c>
      <c r="D3007" s="2" t="s">
        <v>10221</v>
      </c>
      <c r="E3007" s="4"/>
      <c r="F3007" s="4"/>
      <c r="G3007" s="4"/>
    </row>
    <row r="3008" spans="1:7">
      <c r="A3008" s="2">
        <v>15000000</v>
      </c>
      <c r="B3008" s="2">
        <v>28870</v>
      </c>
      <c r="C3008">
        <f>B3008-A3008</f>
        <v>-14971130</v>
      </c>
      <c r="D3008" s="2" t="s">
        <v>15625</v>
      </c>
      <c r="E3008" s="3"/>
      <c r="F3008" s="3"/>
      <c r="G3008" s="3"/>
    </row>
    <row r="3009" spans="1:7">
      <c r="A3009" s="2">
        <v>15000000</v>
      </c>
      <c r="B3009" s="2">
        <v>23091</v>
      </c>
      <c r="C3009">
        <f>B3009-A3009</f>
        <v>-14976909</v>
      </c>
      <c r="D3009" s="2" t="s">
        <v>11604</v>
      </c>
      <c r="E3009" s="4"/>
      <c r="F3009" s="4"/>
      <c r="G3009" s="4"/>
    </row>
    <row r="3010" spans="1:7">
      <c r="A3010" s="5">
        <v>15000000</v>
      </c>
      <c r="B3010" s="5">
        <v>20380</v>
      </c>
      <c r="C3010">
        <f>B3010-A3010</f>
        <v>-14979620</v>
      </c>
      <c r="D3010" s="5" t="s">
        <v>13122</v>
      </c>
      <c r="E3010" s="3"/>
      <c r="F3010" s="3"/>
      <c r="G3010" s="3"/>
    </row>
    <row r="3011" spans="1:7">
      <c r="A3011" s="2">
        <v>20000000</v>
      </c>
      <c r="B3011" s="2">
        <v>5005883</v>
      </c>
      <c r="C3011">
        <f>B3011-A3011</f>
        <v>-14994117</v>
      </c>
      <c r="D3011" s="2" t="s">
        <v>12143</v>
      </c>
      <c r="E3011" s="4"/>
      <c r="F3011" s="4"/>
      <c r="G3011" s="4"/>
    </row>
    <row r="3012" spans="1:7">
      <c r="A3012" s="5">
        <v>17000000</v>
      </c>
      <c r="B3012" s="5">
        <v>2000000</v>
      </c>
      <c r="C3012">
        <f>B3012-A3012</f>
        <v>-15000000</v>
      </c>
      <c r="D3012" s="5" t="s">
        <v>10498</v>
      </c>
      <c r="E3012" s="3"/>
      <c r="F3012" s="3"/>
      <c r="G3012" s="3"/>
    </row>
    <row r="3013" spans="1:7">
      <c r="A3013" s="2">
        <v>30000000</v>
      </c>
      <c r="B3013" s="2">
        <v>14888028</v>
      </c>
      <c r="C3013">
        <f>B3013-A3013</f>
        <v>-15111972</v>
      </c>
      <c r="D3013" s="2" t="s">
        <v>15569</v>
      </c>
      <c r="E3013" s="4"/>
      <c r="F3013" s="4"/>
      <c r="G3013" s="4"/>
    </row>
    <row r="3014" spans="1:7">
      <c r="A3014" s="2">
        <v>52000000</v>
      </c>
      <c r="B3014" s="2">
        <v>36883539</v>
      </c>
      <c r="C3014">
        <f>B3014-A3014</f>
        <v>-15116461</v>
      </c>
      <c r="D3014" s="2" t="s">
        <v>8890</v>
      </c>
      <c r="E3014" s="3"/>
      <c r="F3014" s="3"/>
      <c r="G3014" s="3"/>
    </row>
    <row r="3015" spans="1:7">
      <c r="A3015" s="5">
        <v>22000000</v>
      </c>
      <c r="B3015" s="5">
        <v>6852144</v>
      </c>
      <c r="C3015">
        <f>B3015-A3015</f>
        <v>-15147856</v>
      </c>
      <c r="D3015" s="5" t="s">
        <v>11569</v>
      </c>
      <c r="E3015" s="4"/>
      <c r="F3015" s="4"/>
      <c r="G3015" s="4"/>
    </row>
    <row r="3016" spans="1:7">
      <c r="A3016" s="5">
        <v>15500000</v>
      </c>
      <c r="B3016" s="5">
        <v>317040</v>
      </c>
      <c r="C3016">
        <f>B3016-A3016</f>
        <v>-15182960</v>
      </c>
      <c r="D3016" s="5" t="s">
        <v>7649</v>
      </c>
      <c r="E3016" s="3"/>
      <c r="F3016" s="3"/>
      <c r="G3016" s="3"/>
    </row>
    <row r="3017" spans="1:7">
      <c r="A3017" s="2">
        <v>15500000</v>
      </c>
      <c r="B3017" s="2">
        <v>313436</v>
      </c>
      <c r="C3017">
        <f>B3017-A3017</f>
        <v>-15186564</v>
      </c>
      <c r="D3017" s="2" t="s">
        <v>3086</v>
      </c>
      <c r="E3017" s="4"/>
      <c r="F3017" s="4"/>
      <c r="G3017" s="4"/>
    </row>
    <row r="3018" spans="1:7">
      <c r="A3018" s="2">
        <v>15300000</v>
      </c>
      <c r="B3018" s="2">
        <v>81525</v>
      </c>
      <c r="C3018">
        <f>B3018-A3018</f>
        <v>-15218475</v>
      </c>
      <c r="D3018" s="2" t="s">
        <v>9117</v>
      </c>
      <c r="E3018" s="3"/>
      <c r="F3018" s="3"/>
      <c r="G3018" s="3"/>
    </row>
    <row r="3019" spans="1:7">
      <c r="A3019" s="5">
        <v>38000000</v>
      </c>
      <c r="B3019" s="5">
        <v>22770864</v>
      </c>
      <c r="C3019">
        <f>B3019-A3019</f>
        <v>-15229136</v>
      </c>
      <c r="D3019" s="5" t="s">
        <v>14526</v>
      </c>
      <c r="E3019" s="4"/>
      <c r="F3019" s="4"/>
      <c r="G3019" s="4"/>
    </row>
    <row r="3020" spans="1:7">
      <c r="A3020" s="5">
        <v>69500000</v>
      </c>
      <c r="B3020" s="5">
        <v>54222000</v>
      </c>
      <c r="C3020">
        <f>B3020-A3020</f>
        <v>-15278000</v>
      </c>
      <c r="D3020" s="5" t="s">
        <v>2658</v>
      </c>
      <c r="E3020" s="3"/>
      <c r="F3020" s="3"/>
      <c r="G3020" s="3"/>
    </row>
    <row r="3021" spans="1:7">
      <c r="A3021" s="5">
        <v>35000000</v>
      </c>
      <c r="B3021" s="5">
        <v>19692608</v>
      </c>
      <c r="C3021">
        <f>B3021-A3021</f>
        <v>-15307392</v>
      </c>
      <c r="D3021" s="5" t="s">
        <v>11454</v>
      </c>
      <c r="E3021" s="4"/>
      <c r="F3021" s="4"/>
      <c r="G3021" s="4"/>
    </row>
    <row r="3022" spans="1:7">
      <c r="A3022" s="5">
        <v>16000000</v>
      </c>
      <c r="B3022" s="5">
        <v>634277</v>
      </c>
      <c r="C3022">
        <f>B3022-A3022</f>
        <v>-15365723</v>
      </c>
      <c r="D3022" s="5" t="s">
        <v>4356</v>
      </c>
      <c r="E3022" s="3"/>
      <c r="F3022" s="3"/>
      <c r="G3022" s="3"/>
    </row>
    <row r="3023" spans="1:7">
      <c r="A3023" s="2">
        <v>17000000</v>
      </c>
      <c r="B3023" s="2">
        <v>1569918</v>
      </c>
      <c r="C3023">
        <f>B3023-A3023</f>
        <v>-15430082</v>
      </c>
      <c r="D3023" s="2" t="s">
        <v>7021</v>
      </c>
      <c r="E3023" s="4"/>
      <c r="F3023" s="4"/>
      <c r="G3023" s="4"/>
    </row>
    <row r="3024" spans="1:7">
      <c r="A3024" s="2">
        <v>150000000</v>
      </c>
      <c r="B3024" s="2">
        <v>134518390</v>
      </c>
      <c r="C3024">
        <f>B3024-A3024</f>
        <v>-15481610</v>
      </c>
      <c r="D3024" s="2" t="s">
        <v>7315</v>
      </c>
      <c r="E3024" s="3"/>
      <c r="F3024" s="3"/>
      <c r="G3024" s="3"/>
    </row>
    <row r="3025" spans="1:7">
      <c r="A3025" s="2">
        <v>35000000</v>
      </c>
      <c r="B3025" s="2">
        <v>19447478</v>
      </c>
      <c r="C3025">
        <f>B3025-A3025</f>
        <v>-15552522</v>
      </c>
      <c r="D3025" s="2" t="s">
        <v>14169</v>
      </c>
      <c r="E3025" s="4"/>
      <c r="F3025" s="4"/>
      <c r="G3025" s="4"/>
    </row>
    <row r="3026" spans="1:7">
      <c r="A3026" s="2">
        <v>55000000</v>
      </c>
      <c r="B3026" s="2">
        <v>39440655</v>
      </c>
      <c r="C3026">
        <f>B3026-A3026</f>
        <v>-15559345</v>
      </c>
      <c r="D3026" s="2" t="s">
        <v>10214</v>
      </c>
      <c r="E3026" s="3"/>
      <c r="F3026" s="3"/>
      <c r="G3026" s="3"/>
    </row>
    <row r="3027" spans="1:7">
      <c r="A3027" s="5">
        <v>23000000</v>
      </c>
      <c r="B3027" s="5">
        <v>7434726</v>
      </c>
      <c r="C3027">
        <f>B3027-A3027</f>
        <v>-15565274</v>
      </c>
      <c r="D3027" s="5" t="s">
        <v>12613</v>
      </c>
      <c r="E3027" s="4"/>
      <c r="F3027" s="4"/>
      <c r="G3027" s="4"/>
    </row>
    <row r="3028" spans="1:7">
      <c r="A3028" s="2">
        <v>24000000</v>
      </c>
      <c r="B3028" s="2">
        <v>8427204</v>
      </c>
      <c r="C3028">
        <f>B3028-A3028</f>
        <v>-15572796</v>
      </c>
      <c r="D3028" s="2" t="s">
        <v>14853</v>
      </c>
      <c r="E3028" s="3"/>
      <c r="F3028" s="3"/>
      <c r="G3028" s="3"/>
    </row>
    <row r="3029" spans="1:7">
      <c r="A3029" s="5">
        <v>52000000</v>
      </c>
      <c r="B3029" s="5">
        <v>36385763</v>
      </c>
      <c r="C3029">
        <f>B3029-A3029</f>
        <v>-15614237</v>
      </c>
      <c r="D3029" s="5" t="s">
        <v>2695</v>
      </c>
      <c r="E3029" s="4"/>
      <c r="F3029" s="4"/>
      <c r="G3029" s="4"/>
    </row>
    <row r="3030" spans="1:7">
      <c r="A3030" s="5">
        <v>32000000</v>
      </c>
      <c r="B3030" s="5">
        <v>16377274</v>
      </c>
      <c r="C3030">
        <f>B3030-A3030</f>
        <v>-15622726</v>
      </c>
      <c r="D3030" s="5" t="s">
        <v>5555</v>
      </c>
      <c r="E3030" s="3"/>
      <c r="F3030" s="3"/>
      <c r="G3030" s="3"/>
    </row>
    <row r="3031" spans="1:7">
      <c r="A3031" s="2">
        <v>40000000</v>
      </c>
      <c r="B3031" s="2">
        <v>24332324</v>
      </c>
      <c r="C3031">
        <f>B3031-A3031</f>
        <v>-15667676</v>
      </c>
      <c r="D3031" s="2" t="s">
        <v>11988</v>
      </c>
      <c r="E3031" s="4"/>
      <c r="F3031" s="4"/>
      <c r="G3031" s="4"/>
    </row>
    <row r="3032" spans="1:7">
      <c r="A3032" s="2">
        <v>16000000</v>
      </c>
      <c r="B3032" s="2">
        <v>317125</v>
      </c>
      <c r="C3032">
        <f>B3032-A3032</f>
        <v>-15682875</v>
      </c>
      <c r="D3032" s="2" t="s">
        <v>11756</v>
      </c>
      <c r="E3032" s="3"/>
      <c r="F3032" s="3"/>
      <c r="G3032" s="3"/>
    </row>
    <row r="3033" spans="1:7">
      <c r="A3033" s="5">
        <v>35000000</v>
      </c>
      <c r="B3033" s="5">
        <v>19294901</v>
      </c>
      <c r="C3033">
        <f>B3033-A3033</f>
        <v>-15705099</v>
      </c>
      <c r="D3033" s="5" t="s">
        <v>15736</v>
      </c>
      <c r="E3033" s="4"/>
      <c r="F3033" s="4"/>
      <c r="G3033" s="4"/>
    </row>
    <row r="3034" spans="1:7">
      <c r="A3034" s="5">
        <v>20000000</v>
      </c>
      <c r="B3034" s="5">
        <v>4234040</v>
      </c>
      <c r="C3034">
        <f>B3034-A3034</f>
        <v>-15765960</v>
      </c>
      <c r="D3034" s="5" t="s">
        <v>6358</v>
      </c>
      <c r="E3034" s="3"/>
      <c r="F3034" s="3"/>
      <c r="G3034" s="3"/>
    </row>
    <row r="3035" spans="1:7">
      <c r="A3035" s="5">
        <v>30000000</v>
      </c>
      <c r="B3035" s="5">
        <v>14208384</v>
      </c>
      <c r="C3035">
        <f>B3035-A3035</f>
        <v>-15791616</v>
      </c>
      <c r="D3035" s="5" t="s">
        <v>14189</v>
      </c>
      <c r="E3035" s="4"/>
      <c r="F3035" s="4"/>
      <c r="G3035" s="4"/>
    </row>
    <row r="3036" spans="1:7">
      <c r="A3036" s="5">
        <v>30000000</v>
      </c>
      <c r="B3036" s="5">
        <v>14018364</v>
      </c>
      <c r="C3036">
        <f>B3036-A3036</f>
        <v>-15981636</v>
      </c>
      <c r="D3036" s="5" t="s">
        <v>15984</v>
      </c>
      <c r="E3036" s="3"/>
      <c r="F3036" s="3"/>
      <c r="G3036" s="3"/>
    </row>
    <row r="3037" spans="1:7">
      <c r="A3037" s="2">
        <v>16000000</v>
      </c>
      <c r="B3037" s="2">
        <v>2964</v>
      </c>
      <c r="C3037">
        <f>B3037-A3037</f>
        <v>-15997036</v>
      </c>
      <c r="D3037" s="2" t="s">
        <v>15608</v>
      </c>
      <c r="E3037" s="4"/>
      <c r="F3037" s="4"/>
      <c r="G3037" s="4"/>
    </row>
    <row r="3038" spans="1:7">
      <c r="A3038" s="5">
        <v>20000000</v>
      </c>
      <c r="B3038" s="5">
        <v>4002955</v>
      </c>
      <c r="C3038">
        <f>B3038-A3038</f>
        <v>-15997045</v>
      </c>
      <c r="D3038" s="5" t="s">
        <v>11639</v>
      </c>
      <c r="E3038" s="3"/>
      <c r="F3038" s="3"/>
      <c r="G3038" s="3"/>
    </row>
    <row r="3039" spans="1:7">
      <c r="A3039" s="2">
        <v>20000000</v>
      </c>
      <c r="B3039" s="2">
        <v>4001121</v>
      </c>
      <c r="C3039">
        <f>B3039-A3039</f>
        <v>-15998879</v>
      </c>
      <c r="D3039" s="2" t="s">
        <v>6362</v>
      </c>
      <c r="E3039" s="4"/>
      <c r="F3039" s="4"/>
      <c r="G3039" s="4"/>
    </row>
    <row r="3040" spans="1:7">
      <c r="A3040" s="5">
        <v>37000000</v>
      </c>
      <c r="B3040" s="5">
        <v>20991497</v>
      </c>
      <c r="C3040">
        <f>B3040-A3040</f>
        <v>-16008503</v>
      </c>
      <c r="D3040" s="5" t="s">
        <v>14808</v>
      </c>
      <c r="E3040" s="3"/>
      <c r="F3040" s="3"/>
      <c r="G3040" s="3"/>
    </row>
    <row r="3041" spans="1:7">
      <c r="A3041" s="5">
        <v>37000000</v>
      </c>
      <c r="B3041" s="5">
        <v>20991497</v>
      </c>
      <c r="C3041">
        <f>B3041-A3041</f>
        <v>-16008503</v>
      </c>
      <c r="D3041" s="5" t="s">
        <v>14808</v>
      </c>
      <c r="E3041" s="4"/>
      <c r="F3041" s="4"/>
      <c r="G3041" s="4"/>
    </row>
    <row r="3042" spans="1:7">
      <c r="A3042" s="2">
        <v>22000000</v>
      </c>
      <c r="B3042" s="2">
        <v>5974653</v>
      </c>
      <c r="C3042">
        <f>B3042-A3042</f>
        <v>-16025347</v>
      </c>
      <c r="D3042" s="2" t="s">
        <v>16590</v>
      </c>
      <c r="E3042" s="3"/>
      <c r="F3042" s="3"/>
      <c r="G3042" s="3"/>
    </row>
    <row r="3043" spans="1:7">
      <c r="A3043" s="2">
        <v>23000000</v>
      </c>
      <c r="B3043" s="2">
        <v>6923891</v>
      </c>
      <c r="C3043">
        <f>B3043-A3043</f>
        <v>-16076109</v>
      </c>
      <c r="D3043" s="2" t="s">
        <v>11037</v>
      </c>
      <c r="E3043" s="4"/>
      <c r="F3043" s="4"/>
      <c r="G3043" s="4"/>
    </row>
    <row r="3044" spans="1:7">
      <c r="A3044" s="2">
        <v>83000000</v>
      </c>
      <c r="B3044" s="2">
        <v>66862068</v>
      </c>
      <c r="C3044">
        <f>B3044-A3044</f>
        <v>-16137932</v>
      </c>
      <c r="D3044" s="2" t="s">
        <v>13693</v>
      </c>
      <c r="E3044" s="3"/>
      <c r="F3044" s="3"/>
      <c r="G3044" s="3"/>
    </row>
    <row r="3045" spans="1:7">
      <c r="A3045" s="2">
        <v>20000000</v>
      </c>
      <c r="B3045" s="2">
        <v>3749061</v>
      </c>
      <c r="C3045">
        <f>B3045-A3045</f>
        <v>-16250939</v>
      </c>
      <c r="D3045" s="2" t="s">
        <v>15908</v>
      </c>
      <c r="E3045" s="4"/>
      <c r="F3045" s="4"/>
      <c r="G3045" s="4"/>
    </row>
    <row r="3046" spans="1:7">
      <c r="A3046" s="5">
        <v>50000000</v>
      </c>
      <c r="B3046" s="5">
        <v>33643461</v>
      </c>
      <c r="C3046">
        <f>B3046-A3046</f>
        <v>-16356539</v>
      </c>
      <c r="D3046" s="5" t="s">
        <v>16527</v>
      </c>
      <c r="E3046" s="3"/>
      <c r="F3046" s="3"/>
      <c r="G3046" s="3"/>
    </row>
    <row r="3047" spans="1:7">
      <c r="A3047" s="2">
        <v>25000000</v>
      </c>
      <c r="B3047" s="2">
        <v>8600000</v>
      </c>
      <c r="C3047">
        <f>B3047-A3047</f>
        <v>-16400000</v>
      </c>
      <c r="D3047" s="2" t="s">
        <v>6372</v>
      </c>
      <c r="E3047" s="4"/>
      <c r="F3047" s="4"/>
      <c r="G3047" s="4"/>
    </row>
    <row r="3048" spans="1:7">
      <c r="A3048" s="5">
        <v>35000000</v>
      </c>
      <c r="B3048" s="5">
        <v>18593156</v>
      </c>
      <c r="C3048">
        <f>B3048-A3048</f>
        <v>-16406844</v>
      </c>
      <c r="D3048" s="5" t="s">
        <v>2266</v>
      </c>
      <c r="E3048" s="3"/>
      <c r="F3048" s="3"/>
      <c r="G3048" s="3"/>
    </row>
    <row r="3049" spans="1:7">
      <c r="A3049" s="2">
        <v>55000000</v>
      </c>
      <c r="B3049" s="2">
        <v>38553833</v>
      </c>
      <c r="C3049">
        <f>B3049-A3049</f>
        <v>-16446167</v>
      </c>
      <c r="D3049" s="2" t="s">
        <v>7388</v>
      </c>
      <c r="E3049" s="4"/>
      <c r="F3049" s="4"/>
      <c r="G3049" s="4"/>
    </row>
    <row r="3050" spans="1:7">
      <c r="A3050" s="5">
        <v>20000000</v>
      </c>
      <c r="B3050" s="5">
        <v>3519627</v>
      </c>
      <c r="C3050">
        <f>B3050-A3050</f>
        <v>-16480373</v>
      </c>
      <c r="D3050" s="5" t="s">
        <v>6996</v>
      </c>
      <c r="E3050" s="3"/>
      <c r="F3050" s="3"/>
      <c r="G3050" s="3"/>
    </row>
    <row r="3051" spans="1:7">
      <c r="A3051" s="2">
        <v>50000000</v>
      </c>
      <c r="B3051" s="2">
        <v>33422806</v>
      </c>
      <c r="C3051">
        <f>B3051-A3051</f>
        <v>-16577194</v>
      </c>
      <c r="D3051" s="2" t="s">
        <v>15987</v>
      </c>
      <c r="E3051" s="4"/>
      <c r="F3051" s="4"/>
      <c r="G3051" s="4"/>
    </row>
    <row r="3052" spans="1:7">
      <c r="A3052" s="5">
        <v>16800000</v>
      </c>
      <c r="B3052" s="5">
        <v>220914</v>
      </c>
      <c r="C3052">
        <f>B3052-A3052</f>
        <v>-16579086</v>
      </c>
      <c r="D3052" s="5" t="s">
        <v>9775</v>
      </c>
      <c r="E3052" s="3"/>
      <c r="F3052" s="3"/>
      <c r="G3052" s="3"/>
    </row>
    <row r="3053" spans="1:7">
      <c r="A3053" s="5">
        <v>21000000</v>
      </c>
      <c r="B3053" s="5">
        <v>4398392</v>
      </c>
      <c r="C3053">
        <f>B3053-A3053</f>
        <v>-16601608</v>
      </c>
      <c r="D3053" s="5" t="s">
        <v>1861</v>
      </c>
      <c r="E3053" s="4"/>
      <c r="F3053" s="4"/>
      <c r="G3053" s="4"/>
    </row>
    <row r="3054" spans="1:7">
      <c r="A3054" s="2">
        <v>68000000</v>
      </c>
      <c r="B3054" s="2">
        <v>51396781</v>
      </c>
      <c r="C3054">
        <f>B3054-A3054</f>
        <v>-16603219</v>
      </c>
      <c r="D3054" s="2" t="s">
        <v>2644</v>
      </c>
      <c r="E3054" s="3"/>
      <c r="F3054" s="3"/>
      <c r="G3054" s="3"/>
    </row>
    <row r="3055" spans="1:7">
      <c r="A3055" s="2">
        <v>150000000</v>
      </c>
      <c r="B3055" s="2">
        <v>133382309</v>
      </c>
      <c r="C3055">
        <f>B3055-A3055</f>
        <v>-16617691</v>
      </c>
      <c r="D3055" s="2" t="s">
        <v>6715</v>
      </c>
      <c r="E3055" s="4"/>
      <c r="F3055" s="4"/>
      <c r="G3055" s="4"/>
    </row>
    <row r="3056" spans="1:7">
      <c r="A3056" s="2">
        <v>150000000</v>
      </c>
      <c r="B3056" s="2">
        <v>133375846</v>
      </c>
      <c r="C3056">
        <f>B3056-A3056</f>
        <v>-16624154</v>
      </c>
      <c r="D3056" s="2" t="s">
        <v>7973</v>
      </c>
      <c r="E3056" s="3"/>
      <c r="F3056" s="3"/>
      <c r="G3056" s="3"/>
    </row>
    <row r="3057" spans="1:7">
      <c r="A3057" s="2">
        <v>60000000</v>
      </c>
      <c r="B3057" s="2">
        <v>43337279</v>
      </c>
      <c r="C3057">
        <f>B3057-A3057</f>
        <v>-16662721</v>
      </c>
      <c r="D3057" s="2" t="s">
        <v>15840</v>
      </c>
      <c r="E3057" s="4"/>
      <c r="F3057" s="4"/>
      <c r="G3057" s="4"/>
    </row>
    <row r="3058" spans="1:7">
      <c r="A3058" s="2">
        <v>35000000</v>
      </c>
      <c r="B3058" s="2">
        <v>18324242</v>
      </c>
      <c r="C3058">
        <f>B3058-A3058</f>
        <v>-16675758</v>
      </c>
      <c r="D3058" s="2" t="s">
        <v>4307</v>
      </c>
      <c r="E3058" s="3"/>
      <c r="F3058" s="3"/>
      <c r="G3058" s="3"/>
    </row>
    <row r="3059" spans="1:7">
      <c r="A3059" s="5">
        <v>35000000</v>
      </c>
      <c r="B3059" s="5">
        <v>18317151</v>
      </c>
      <c r="C3059">
        <f>B3059-A3059</f>
        <v>-16682849</v>
      </c>
      <c r="D3059" s="5" t="s">
        <v>8221</v>
      </c>
      <c r="E3059" s="4"/>
      <c r="F3059" s="4"/>
      <c r="G3059" s="4"/>
    </row>
    <row r="3060" spans="1:7">
      <c r="A3060" s="5">
        <v>35000000</v>
      </c>
      <c r="B3060" s="5">
        <v>18306166</v>
      </c>
      <c r="C3060">
        <f>B3060-A3060</f>
        <v>-16693834</v>
      </c>
      <c r="D3060" s="5" t="s">
        <v>9627</v>
      </c>
      <c r="E3060" s="3"/>
      <c r="F3060" s="3"/>
      <c r="G3060" s="3"/>
    </row>
    <row r="3061" spans="1:7">
      <c r="A3061" s="5">
        <v>27000000</v>
      </c>
      <c r="B3061" s="5">
        <v>10297897</v>
      </c>
      <c r="C3061">
        <f>B3061-A3061</f>
        <v>-16702103</v>
      </c>
      <c r="D3061" s="5" t="s">
        <v>12584</v>
      </c>
      <c r="E3061" s="4"/>
      <c r="F3061" s="4"/>
      <c r="G3061" s="4"/>
    </row>
    <row r="3062" spans="1:7">
      <c r="A3062" s="5">
        <v>17000000</v>
      </c>
      <c r="B3062" s="5">
        <v>273420</v>
      </c>
      <c r="C3062">
        <f>B3062-A3062</f>
        <v>-16726580</v>
      </c>
      <c r="D3062" s="5" t="s">
        <v>14598</v>
      </c>
      <c r="E3062" s="3"/>
      <c r="F3062" s="3"/>
      <c r="G3062" s="3"/>
    </row>
    <row r="3063" spans="1:7">
      <c r="A3063" s="5">
        <v>23000000</v>
      </c>
      <c r="B3063" s="5">
        <v>6144806</v>
      </c>
      <c r="C3063">
        <f>B3063-A3063</f>
        <v>-16855194</v>
      </c>
      <c r="D3063" s="5" t="s">
        <v>8300</v>
      </c>
      <c r="E3063" s="4"/>
      <c r="F3063" s="4"/>
      <c r="G3063" s="4"/>
    </row>
    <row r="3064" spans="1:7">
      <c r="A3064" s="2">
        <v>19000000</v>
      </c>
      <c r="B3064" s="2">
        <v>2119994</v>
      </c>
      <c r="C3064">
        <f>B3064-A3064</f>
        <v>-16880006</v>
      </c>
      <c r="D3064" s="2" t="s">
        <v>13862</v>
      </c>
      <c r="E3064" s="3"/>
      <c r="F3064" s="3"/>
      <c r="G3064" s="3"/>
    </row>
    <row r="3065" spans="1:7">
      <c r="A3065" s="2">
        <v>60000000</v>
      </c>
      <c r="B3065" s="2">
        <v>43119879</v>
      </c>
      <c r="C3065">
        <f>B3065-A3065</f>
        <v>-16880121</v>
      </c>
      <c r="D3065" s="2" t="s">
        <v>10184</v>
      </c>
      <c r="E3065" s="4"/>
      <c r="F3065" s="4"/>
      <c r="G3065" s="4"/>
    </row>
    <row r="3066" spans="1:7">
      <c r="A3066" s="5">
        <v>60000000</v>
      </c>
      <c r="B3066" s="5">
        <v>43060566</v>
      </c>
      <c r="C3066">
        <f>B3066-A3066</f>
        <v>-16939434</v>
      </c>
      <c r="D3066" s="5" t="s">
        <v>11322</v>
      </c>
      <c r="E3066" s="3"/>
      <c r="F3066" s="3"/>
      <c r="G3066" s="3"/>
    </row>
    <row r="3067" spans="1:7">
      <c r="A3067" s="5">
        <v>28000000</v>
      </c>
      <c r="B3067" s="5">
        <v>11030963</v>
      </c>
      <c r="C3067">
        <f>B3067-A3067</f>
        <v>-16969037</v>
      </c>
      <c r="D3067" s="5" t="s">
        <v>5634</v>
      </c>
      <c r="E3067" s="4"/>
      <c r="F3067" s="4"/>
      <c r="G3067" s="4"/>
    </row>
    <row r="3068" spans="1:7">
      <c r="A3068" s="5">
        <v>30000000</v>
      </c>
      <c r="B3068" s="5">
        <v>12987647</v>
      </c>
      <c r="C3068">
        <f>B3068-A3068</f>
        <v>-17012353</v>
      </c>
      <c r="D3068" s="5" t="s">
        <v>5693</v>
      </c>
      <c r="E3068" s="3"/>
      <c r="F3068" s="3"/>
      <c r="G3068" s="3"/>
    </row>
    <row r="3069" spans="1:7">
      <c r="A3069" s="5">
        <v>28000000</v>
      </c>
      <c r="B3069" s="5">
        <v>10907291</v>
      </c>
      <c r="C3069">
        <f>B3069-A3069</f>
        <v>-17092709</v>
      </c>
      <c r="D3069" s="5" t="s">
        <v>13497</v>
      </c>
      <c r="E3069" s="4"/>
      <c r="F3069" s="4"/>
      <c r="G3069" s="4"/>
    </row>
    <row r="3070" spans="1:7">
      <c r="A3070" s="2">
        <v>30000000</v>
      </c>
      <c r="B3070" s="2">
        <v>12831121</v>
      </c>
      <c r="C3070">
        <f>B3070-A3070</f>
        <v>-17168879</v>
      </c>
      <c r="D3070" s="2" t="s">
        <v>6274</v>
      </c>
      <c r="E3070" s="3"/>
      <c r="F3070" s="3"/>
      <c r="G3070" s="3"/>
    </row>
    <row r="3071" spans="1:7">
      <c r="A3071" s="2">
        <v>17500000</v>
      </c>
      <c r="B3071" s="2">
        <v>325491</v>
      </c>
      <c r="C3071">
        <f>B3071-A3071</f>
        <v>-17174509</v>
      </c>
      <c r="D3071" s="2" t="s">
        <v>12630</v>
      </c>
      <c r="E3071" s="4"/>
      <c r="F3071" s="4"/>
      <c r="G3071" s="4"/>
    </row>
    <row r="3072" spans="1:7">
      <c r="A3072" s="2">
        <v>31500000</v>
      </c>
      <c r="B3072" s="2">
        <v>14268533</v>
      </c>
      <c r="C3072">
        <f>B3072-A3072</f>
        <v>-17231467</v>
      </c>
      <c r="D3072" s="2" t="s">
        <v>10926</v>
      </c>
      <c r="E3072" s="3"/>
      <c r="F3072" s="3"/>
      <c r="G3072" s="3"/>
    </row>
    <row r="3073" spans="1:7">
      <c r="A3073" s="5">
        <v>50000000</v>
      </c>
      <c r="B3073" s="5">
        <v>32741596</v>
      </c>
      <c r="C3073">
        <f>B3073-A3073</f>
        <v>-17258404</v>
      </c>
      <c r="D3073" s="5" t="s">
        <v>9536</v>
      </c>
      <c r="E3073" s="4"/>
      <c r="F3073" s="4"/>
      <c r="G3073" s="4"/>
    </row>
    <row r="3074" spans="1:7">
      <c r="A3074" s="5">
        <v>40000000</v>
      </c>
      <c r="B3074" s="5">
        <v>22717758</v>
      </c>
      <c r="C3074">
        <f>B3074-A3074</f>
        <v>-17282242</v>
      </c>
      <c r="D3074" s="5" t="s">
        <v>11393</v>
      </c>
      <c r="E3074" s="3"/>
      <c r="F3074" s="3"/>
      <c r="G3074" s="3"/>
    </row>
    <row r="3075" spans="1:7">
      <c r="A3075" s="5">
        <v>30000000</v>
      </c>
      <c r="B3075" s="5">
        <v>12712093</v>
      </c>
      <c r="C3075">
        <f>B3075-A3075</f>
        <v>-17287907</v>
      </c>
      <c r="D3075" s="5" t="s">
        <v>8249</v>
      </c>
      <c r="E3075" s="4"/>
      <c r="F3075" s="4"/>
      <c r="G3075" s="4"/>
    </row>
    <row r="3076" spans="1:7">
      <c r="A3076" s="2">
        <v>18000000</v>
      </c>
      <c r="B3076" s="2">
        <v>676698</v>
      </c>
      <c r="C3076">
        <f>B3076-A3076</f>
        <v>-17323302</v>
      </c>
      <c r="D3076" s="2" t="s">
        <v>5008</v>
      </c>
      <c r="E3076" s="3"/>
      <c r="F3076" s="3"/>
      <c r="G3076" s="3"/>
    </row>
    <row r="3077" spans="1:7">
      <c r="A3077" s="5">
        <v>52000000</v>
      </c>
      <c r="B3077" s="5">
        <v>34636443</v>
      </c>
      <c r="C3077">
        <f>B3077-A3077</f>
        <v>-17363557</v>
      </c>
      <c r="D3077" s="5" t="s">
        <v>8798</v>
      </c>
      <c r="E3077" s="4"/>
      <c r="F3077" s="4"/>
      <c r="G3077" s="4"/>
    </row>
    <row r="3078" spans="1:7">
      <c r="A3078" s="2">
        <v>35000000</v>
      </c>
      <c r="B3078" s="2">
        <v>17609982</v>
      </c>
      <c r="C3078">
        <f>B3078-A3078</f>
        <v>-17390018</v>
      </c>
      <c r="D3078" s="2" t="s">
        <v>11458</v>
      </c>
      <c r="E3078" s="3"/>
      <c r="F3078" s="3"/>
      <c r="G3078" s="3"/>
    </row>
    <row r="3079" spans="1:7">
      <c r="A3079" s="5">
        <v>55000000</v>
      </c>
      <c r="B3079" s="5">
        <v>37600435</v>
      </c>
      <c r="C3079">
        <f>B3079-A3079</f>
        <v>-17399565</v>
      </c>
      <c r="D3079" s="5" t="s">
        <v>12830</v>
      </c>
      <c r="E3079" s="4"/>
      <c r="F3079" s="4"/>
      <c r="G3079" s="4"/>
    </row>
    <row r="3080" spans="1:7">
      <c r="A3080" s="5">
        <v>35000000</v>
      </c>
      <c r="B3080" s="5">
        <v>17596256</v>
      </c>
      <c r="C3080">
        <f>B3080-A3080</f>
        <v>-17403744</v>
      </c>
      <c r="D3080" s="5" t="s">
        <v>16738</v>
      </c>
      <c r="E3080" s="3"/>
      <c r="F3080" s="3"/>
      <c r="G3080" s="3"/>
    </row>
    <row r="3081" spans="1:7">
      <c r="A3081" s="2">
        <v>52000000</v>
      </c>
      <c r="B3081" s="2">
        <v>34580635</v>
      </c>
      <c r="C3081">
        <f>B3081-A3081</f>
        <v>-17419365</v>
      </c>
      <c r="D3081" s="2" t="s">
        <v>3649</v>
      </c>
      <c r="E3081" s="4"/>
      <c r="F3081" s="4"/>
      <c r="G3081" s="4"/>
    </row>
    <row r="3082" spans="1:7">
      <c r="A3082" s="5">
        <v>49000000</v>
      </c>
      <c r="B3082" s="5">
        <v>31569268</v>
      </c>
      <c r="C3082">
        <f>B3082-A3082</f>
        <v>-17430732</v>
      </c>
      <c r="D3082" s="5" t="s">
        <v>6816</v>
      </c>
      <c r="E3082" s="3"/>
      <c r="F3082" s="3"/>
      <c r="G3082" s="3"/>
    </row>
    <row r="3083" spans="1:7">
      <c r="A3083" s="5">
        <v>70000000</v>
      </c>
      <c r="B3083" s="5">
        <v>52474616</v>
      </c>
      <c r="C3083">
        <f>B3083-A3083</f>
        <v>-17525384</v>
      </c>
      <c r="D3083" s="5" t="s">
        <v>10745</v>
      </c>
      <c r="E3083" s="4"/>
      <c r="F3083" s="4"/>
      <c r="G3083" s="4"/>
    </row>
    <row r="3084" spans="1:7">
      <c r="A3084" s="5">
        <v>42000000</v>
      </c>
      <c r="B3084" s="5">
        <v>24375436</v>
      </c>
      <c r="C3084">
        <f>B3084-A3084</f>
        <v>-17624564</v>
      </c>
      <c r="D3084" s="5" t="s">
        <v>11972</v>
      </c>
      <c r="E3084" s="3"/>
      <c r="F3084" s="3"/>
      <c r="G3084" s="3"/>
    </row>
    <row r="3085" spans="1:7">
      <c r="A3085" s="2">
        <v>20000000</v>
      </c>
      <c r="B3085" s="2">
        <v>2353728</v>
      </c>
      <c r="C3085">
        <f>B3085-A3085</f>
        <v>-17646272</v>
      </c>
      <c r="D3085" s="2" t="s">
        <v>7001</v>
      </c>
      <c r="E3085" s="4"/>
      <c r="F3085" s="4"/>
      <c r="G3085" s="4"/>
    </row>
    <row r="3086" spans="1:7">
      <c r="A3086" s="5">
        <v>20000000</v>
      </c>
      <c r="B3086" s="5">
        <v>2319187</v>
      </c>
      <c r="C3086">
        <f>B3086-A3086</f>
        <v>-17680813</v>
      </c>
      <c r="D3086" s="5" t="s">
        <v>6398</v>
      </c>
      <c r="E3086" s="3"/>
      <c r="F3086" s="3"/>
      <c r="G3086" s="3"/>
    </row>
    <row r="3087" spans="1:7">
      <c r="A3087" s="5">
        <v>19000000</v>
      </c>
      <c r="B3087" s="5">
        <v>1292527</v>
      </c>
      <c r="C3087">
        <f>B3087-A3087</f>
        <v>-17707473</v>
      </c>
      <c r="D3087" s="5" t="s">
        <v>11040</v>
      </c>
      <c r="E3087" s="4"/>
      <c r="F3087" s="4"/>
      <c r="G3087" s="4"/>
    </row>
    <row r="3088" spans="1:7">
      <c r="A3088" s="5">
        <v>125000000</v>
      </c>
      <c r="B3088" s="5">
        <v>107285004</v>
      </c>
      <c r="C3088">
        <f>B3088-A3088</f>
        <v>-17714996</v>
      </c>
      <c r="D3088" s="5" t="s">
        <v>16754</v>
      </c>
      <c r="E3088" s="3"/>
      <c r="F3088" s="3"/>
      <c r="G3088" s="3"/>
    </row>
    <row r="3089" spans="1:7">
      <c r="A3089" s="5">
        <v>22000000</v>
      </c>
      <c r="B3089" s="5">
        <v>4273372</v>
      </c>
      <c r="C3089">
        <f>B3089-A3089</f>
        <v>-17726628</v>
      </c>
      <c r="D3089" s="5" t="s">
        <v>17019</v>
      </c>
      <c r="E3089" s="4"/>
      <c r="F3089" s="4"/>
      <c r="G3089" s="4"/>
    </row>
    <row r="3090" spans="1:7">
      <c r="A3090" s="5">
        <v>20000000</v>
      </c>
      <c r="B3090" s="5">
        <v>2246000</v>
      </c>
      <c r="C3090">
        <f>B3090-A3090</f>
        <v>-17754000</v>
      </c>
      <c r="D3090" s="5" t="s">
        <v>6368</v>
      </c>
      <c r="E3090" s="3"/>
      <c r="F3090" s="3"/>
      <c r="G3090" s="3"/>
    </row>
    <row r="3091" spans="1:7">
      <c r="A3091" s="5">
        <v>27500000</v>
      </c>
      <c r="B3091" s="5">
        <v>9664316</v>
      </c>
      <c r="C3091">
        <f>B3091-A3091</f>
        <v>-17835684</v>
      </c>
      <c r="D3091" s="5" t="s">
        <v>7537</v>
      </c>
      <c r="E3091" s="4"/>
      <c r="F3091" s="4"/>
      <c r="G3091" s="4"/>
    </row>
    <row r="3092" spans="1:7">
      <c r="A3092" s="2">
        <v>25000000</v>
      </c>
      <c r="B3092" s="2">
        <v>7156933</v>
      </c>
      <c r="C3092">
        <f>B3092-A3092</f>
        <v>-17843067</v>
      </c>
      <c r="D3092" s="2" t="s">
        <v>8288</v>
      </c>
      <c r="E3092" s="3"/>
      <c r="F3092" s="3"/>
      <c r="G3092" s="3"/>
    </row>
    <row r="3093" spans="1:7">
      <c r="A3093" s="5">
        <v>18000000</v>
      </c>
      <c r="B3093" s="5">
        <v>127437</v>
      </c>
      <c r="C3093">
        <f>B3093-A3093</f>
        <v>-17872563</v>
      </c>
      <c r="D3093" s="5" t="s">
        <v>12575</v>
      </c>
      <c r="E3093" s="4"/>
      <c r="F3093" s="4"/>
      <c r="G3093" s="4"/>
    </row>
    <row r="3094" spans="1:7">
      <c r="A3094" s="2">
        <v>21000000</v>
      </c>
      <c r="B3094" s="2">
        <v>3081925</v>
      </c>
      <c r="C3094">
        <f>B3094-A3094</f>
        <v>-17918075</v>
      </c>
      <c r="D3094" s="2" t="s">
        <v>3354</v>
      </c>
      <c r="E3094" s="3"/>
      <c r="F3094" s="3"/>
      <c r="G3094" s="3"/>
    </row>
    <row r="3095" spans="1:7">
      <c r="A3095" s="2">
        <v>18000000</v>
      </c>
      <c r="B3095" s="2">
        <v>45250</v>
      </c>
      <c r="C3095">
        <f>B3095-A3095</f>
        <v>-17954750</v>
      </c>
      <c r="D3095" s="2" t="s">
        <v>521</v>
      </c>
      <c r="E3095" s="4"/>
      <c r="F3095" s="4"/>
      <c r="G3095" s="4"/>
    </row>
    <row r="3096" spans="1:7">
      <c r="A3096" s="2">
        <v>20000000</v>
      </c>
      <c r="B3096" s="2">
        <v>2000000</v>
      </c>
      <c r="C3096">
        <f>B3096-A3096</f>
        <v>-18000000</v>
      </c>
      <c r="D3096" s="2" t="s">
        <v>16318</v>
      </c>
      <c r="E3096" s="3"/>
      <c r="F3096" s="3"/>
      <c r="G3096" s="3"/>
    </row>
    <row r="3097" spans="1:7">
      <c r="A3097" s="5">
        <v>35000000</v>
      </c>
      <c r="B3097" s="5">
        <v>16988996</v>
      </c>
      <c r="C3097">
        <f>B3097-A3097</f>
        <v>-18011004</v>
      </c>
      <c r="D3097" s="5" t="s">
        <v>16653</v>
      </c>
      <c r="E3097" s="4"/>
      <c r="F3097" s="4"/>
      <c r="G3097" s="4"/>
    </row>
    <row r="3098" spans="1:7">
      <c r="A3098" s="5">
        <v>85000000</v>
      </c>
      <c r="B3098" s="5">
        <v>66941559</v>
      </c>
      <c r="C3098">
        <f>B3098-A3098</f>
        <v>-18058441</v>
      </c>
      <c r="D3098" s="5" t="s">
        <v>15964</v>
      </c>
      <c r="E3098" s="3"/>
      <c r="F3098" s="3"/>
      <c r="G3098" s="3"/>
    </row>
    <row r="3099" spans="1:7">
      <c r="A3099" s="2">
        <v>30000000</v>
      </c>
      <c r="B3099" s="2">
        <v>11900000</v>
      </c>
      <c r="C3099">
        <f>B3099-A3099</f>
        <v>-18100000</v>
      </c>
      <c r="D3099" s="2" t="s">
        <v>14553</v>
      </c>
      <c r="E3099" s="4"/>
      <c r="F3099" s="4"/>
      <c r="G3099" s="4"/>
    </row>
    <row r="3100" spans="1:7">
      <c r="A3100" s="2">
        <v>50000000</v>
      </c>
      <c r="B3100" s="2">
        <v>31874869</v>
      </c>
      <c r="C3100">
        <f>B3100-A3100</f>
        <v>-18125131</v>
      </c>
      <c r="D3100" s="2" t="s">
        <v>11960</v>
      </c>
      <c r="E3100" s="3"/>
      <c r="F3100" s="3"/>
      <c r="G3100" s="3"/>
    </row>
    <row r="3101" spans="1:7">
      <c r="A3101" s="5">
        <v>50000000</v>
      </c>
      <c r="B3101" s="5">
        <v>31874869</v>
      </c>
      <c r="C3101">
        <f>B3101-A3101</f>
        <v>-18125131</v>
      </c>
      <c r="D3101" s="5" t="s">
        <v>11960</v>
      </c>
      <c r="E3101" s="4"/>
      <c r="F3101" s="4"/>
      <c r="G3101" s="4"/>
    </row>
    <row r="3102" spans="1:7">
      <c r="A3102" s="5">
        <v>48000000</v>
      </c>
      <c r="B3102" s="5">
        <v>29781453</v>
      </c>
      <c r="C3102">
        <f>B3102-A3102</f>
        <v>-18218547</v>
      </c>
      <c r="D3102" s="5" t="s">
        <v>10262</v>
      </c>
      <c r="E3102" s="3"/>
      <c r="F3102" s="3"/>
      <c r="G3102" s="3"/>
    </row>
    <row r="3103" spans="1:7">
      <c r="A3103" s="2">
        <v>32000000</v>
      </c>
      <c r="B3103" s="2">
        <v>13763130</v>
      </c>
      <c r="C3103">
        <f>B3103-A3103</f>
        <v>-18236870</v>
      </c>
      <c r="D3103" s="2" t="s">
        <v>10918</v>
      </c>
      <c r="E3103" s="4"/>
      <c r="F3103" s="4"/>
      <c r="G3103" s="4"/>
    </row>
    <row r="3104" spans="1:7">
      <c r="A3104" s="2">
        <v>27000000</v>
      </c>
      <c r="B3104" s="2">
        <v>8712564</v>
      </c>
      <c r="C3104">
        <f>B3104-A3104</f>
        <v>-18287436</v>
      </c>
      <c r="D3104" s="2" t="s">
        <v>13030</v>
      </c>
      <c r="E3104" s="3"/>
      <c r="F3104" s="3"/>
      <c r="G3104" s="3"/>
    </row>
    <row r="3105" spans="1:7">
      <c r="A3105" s="5">
        <v>20000000</v>
      </c>
      <c r="B3105" s="5">
        <v>1697956</v>
      </c>
      <c r="C3105">
        <f>B3105-A3105</f>
        <v>-18302044</v>
      </c>
      <c r="D3105" s="5" t="s">
        <v>8292</v>
      </c>
      <c r="E3105" s="4"/>
      <c r="F3105" s="4"/>
      <c r="G3105" s="4"/>
    </row>
    <row r="3106" spans="1:7">
      <c r="A3106" s="2">
        <v>22500000</v>
      </c>
      <c r="B3106" s="2">
        <v>4190530</v>
      </c>
      <c r="C3106">
        <f>B3106-A3106</f>
        <v>-18309470</v>
      </c>
      <c r="D3106" s="2" t="s">
        <v>5660</v>
      </c>
      <c r="E3106" s="3"/>
      <c r="F3106" s="3"/>
      <c r="G3106" s="3"/>
    </row>
    <row r="3107" spans="1:7">
      <c r="A3107" s="2">
        <v>20000000</v>
      </c>
      <c r="B3107" s="2">
        <v>1646664</v>
      </c>
      <c r="C3107">
        <f>B3107-A3107</f>
        <v>-18353336</v>
      </c>
      <c r="D3107" s="2" t="s">
        <v>16953</v>
      </c>
      <c r="E3107" s="4"/>
      <c r="F3107" s="4"/>
      <c r="G3107" s="4"/>
    </row>
    <row r="3108" spans="1:7">
      <c r="A3108" s="5">
        <v>30000000</v>
      </c>
      <c r="B3108" s="5">
        <v>11576087</v>
      </c>
      <c r="C3108">
        <f>B3108-A3108</f>
        <v>-18423913</v>
      </c>
      <c r="D3108" s="5" t="s">
        <v>16577</v>
      </c>
      <c r="E3108" s="3"/>
      <c r="F3108" s="3"/>
      <c r="G3108" s="3"/>
    </row>
    <row r="3109" spans="1:7">
      <c r="A3109" s="2">
        <v>150000000</v>
      </c>
      <c r="B3109" s="2">
        <v>131564731</v>
      </c>
      <c r="C3109">
        <f>B3109-A3109</f>
        <v>-18435269</v>
      </c>
      <c r="D3109" s="2" t="s">
        <v>16509</v>
      </c>
      <c r="E3109" s="4"/>
      <c r="F3109" s="4"/>
      <c r="G3109" s="4"/>
    </row>
    <row r="3110" spans="1:7">
      <c r="A3110" s="5">
        <v>100000000</v>
      </c>
      <c r="B3110" s="5">
        <v>81557479</v>
      </c>
      <c r="C3110">
        <f>B3110-A3110</f>
        <v>-18442521</v>
      </c>
      <c r="D3110" s="5" t="s">
        <v>7332</v>
      </c>
      <c r="E3110" s="3"/>
      <c r="F3110" s="3"/>
      <c r="G3110" s="3"/>
    </row>
    <row r="3111" spans="1:7">
      <c r="A3111" s="5">
        <v>26000000</v>
      </c>
      <c r="B3111" s="5">
        <v>7496522</v>
      </c>
      <c r="C3111">
        <f>B3111-A3111</f>
        <v>-18503478</v>
      </c>
      <c r="D3111" s="5" t="s">
        <v>7545</v>
      </c>
      <c r="E3111" s="4"/>
      <c r="F3111" s="4"/>
      <c r="G3111" s="4"/>
    </row>
    <row r="3112" spans="1:7">
      <c r="A3112" s="2">
        <v>43000000</v>
      </c>
      <c r="B3112" s="2">
        <v>24430272</v>
      </c>
      <c r="C3112">
        <f>B3112-A3112</f>
        <v>-18569728</v>
      </c>
      <c r="D3112" s="2" t="s">
        <v>15516</v>
      </c>
      <c r="E3112" s="3"/>
      <c r="F3112" s="3"/>
      <c r="G3112" s="3"/>
    </row>
    <row r="3113" spans="1:7">
      <c r="A3113" s="2">
        <v>40000000</v>
      </c>
      <c r="B3113" s="2">
        <v>21413502</v>
      </c>
      <c r="C3113">
        <f>B3113-A3113</f>
        <v>-18586498</v>
      </c>
      <c r="D3113" s="2" t="s">
        <v>10842</v>
      </c>
      <c r="E3113" s="4"/>
      <c r="F3113" s="4"/>
      <c r="G3113" s="4"/>
    </row>
    <row r="3114" spans="1:7">
      <c r="A3114" s="2">
        <v>43000000</v>
      </c>
      <c r="B3114" s="2">
        <v>24407944</v>
      </c>
      <c r="C3114">
        <f>B3114-A3114</f>
        <v>-18592056</v>
      </c>
      <c r="D3114" s="2" t="s">
        <v>15967</v>
      </c>
      <c r="E3114" s="3"/>
      <c r="F3114" s="3"/>
      <c r="G3114" s="3"/>
    </row>
    <row r="3115" spans="1:7">
      <c r="A3115" s="2">
        <v>32000000</v>
      </c>
      <c r="B3115" s="2">
        <v>13303319</v>
      </c>
      <c r="C3115">
        <f>B3115-A3115</f>
        <v>-18696681</v>
      </c>
      <c r="D3115" s="2" t="s">
        <v>8224</v>
      </c>
      <c r="E3115" s="4"/>
      <c r="F3115" s="4"/>
      <c r="G3115" s="4"/>
    </row>
    <row r="3116" spans="1:7">
      <c r="A3116" s="2">
        <v>35000000</v>
      </c>
      <c r="B3116" s="2">
        <v>16295774</v>
      </c>
      <c r="C3116">
        <f>B3116-A3116</f>
        <v>-18704226</v>
      </c>
      <c r="D3116" s="2" t="s">
        <v>16186</v>
      </c>
      <c r="E3116" s="3"/>
      <c r="F3116" s="3"/>
      <c r="G3116" s="3"/>
    </row>
    <row r="3117" spans="1:7">
      <c r="A3117" s="5">
        <v>22000000</v>
      </c>
      <c r="B3117" s="5">
        <v>3247816</v>
      </c>
      <c r="C3117">
        <f>B3117-A3117</f>
        <v>-18752184</v>
      </c>
      <c r="D3117" s="5" t="s">
        <v>11075</v>
      </c>
      <c r="E3117" s="4"/>
      <c r="F3117" s="4"/>
      <c r="G3117" s="4"/>
    </row>
    <row r="3118" spans="1:7">
      <c r="A3118" s="5">
        <v>70000000</v>
      </c>
      <c r="B3118" s="5">
        <v>51225796</v>
      </c>
      <c r="C3118">
        <f>B3118-A3118</f>
        <v>-18774204</v>
      </c>
      <c r="D3118" s="5" t="s">
        <v>3635</v>
      </c>
      <c r="E3118" s="3"/>
      <c r="F3118" s="3"/>
      <c r="G3118" s="3"/>
    </row>
    <row r="3119" spans="1:7">
      <c r="A3119" s="5">
        <v>20000000</v>
      </c>
      <c r="B3119" s="5">
        <v>1190018</v>
      </c>
      <c r="C3119">
        <f>B3119-A3119</f>
        <v>-18809982</v>
      </c>
      <c r="D3119" s="5" t="s">
        <v>3358</v>
      </c>
      <c r="E3119" s="4"/>
      <c r="F3119" s="4"/>
      <c r="G3119" s="4"/>
    </row>
    <row r="3120" spans="1:7">
      <c r="A3120" s="5">
        <v>20000000</v>
      </c>
      <c r="B3120" s="5">
        <v>1183354</v>
      </c>
      <c r="C3120">
        <f>B3120-A3120</f>
        <v>-18816646</v>
      </c>
      <c r="D3120" s="5" t="s">
        <v>15596</v>
      </c>
      <c r="E3120" s="3"/>
      <c r="F3120" s="3"/>
      <c r="G3120" s="3"/>
    </row>
    <row r="3121" spans="1:7">
      <c r="A3121" s="5">
        <v>40000000</v>
      </c>
      <c r="B3121" s="5">
        <v>21176322</v>
      </c>
      <c r="C3121">
        <f>B3121-A3121</f>
        <v>-18823678</v>
      </c>
      <c r="D3121" s="5" t="s">
        <v>16646</v>
      </c>
      <c r="E3121" s="4"/>
      <c r="F3121" s="4"/>
      <c r="G3121" s="4"/>
    </row>
    <row r="3122" spans="1:7">
      <c r="A3122" s="2">
        <v>90000000</v>
      </c>
      <c r="B3122" s="2">
        <v>71148699</v>
      </c>
      <c r="C3122">
        <f>B3122-A3122</f>
        <v>-18851301</v>
      </c>
      <c r="D3122" s="2" t="s">
        <v>8763</v>
      </c>
      <c r="E3122" s="3"/>
      <c r="F3122" s="3"/>
      <c r="G3122" s="3"/>
    </row>
    <row r="3123" spans="1:7">
      <c r="A3123" s="2">
        <v>41000000</v>
      </c>
      <c r="B3123" s="2">
        <v>22108977</v>
      </c>
      <c r="C3123">
        <f>B3123-A3123</f>
        <v>-18891023</v>
      </c>
      <c r="D3123" s="2" t="s">
        <v>15333</v>
      </c>
      <c r="E3123" s="4"/>
      <c r="F3123" s="4"/>
      <c r="G3123" s="4"/>
    </row>
    <row r="3124" spans="1:7">
      <c r="A3124" s="5">
        <v>24000000</v>
      </c>
      <c r="B3124" s="5">
        <v>5108820</v>
      </c>
      <c r="C3124">
        <f>B3124-A3124</f>
        <v>-18891180</v>
      </c>
      <c r="D3124" s="5" t="s">
        <v>13131</v>
      </c>
      <c r="E3124" s="3"/>
      <c r="F3124" s="3"/>
      <c r="G3124" s="3"/>
    </row>
    <row r="3125" spans="1:7">
      <c r="A3125" s="5">
        <v>34000000</v>
      </c>
      <c r="B3125" s="5">
        <v>15081783</v>
      </c>
      <c r="C3125">
        <f>B3125-A3125</f>
        <v>-18918217</v>
      </c>
      <c r="D3125" s="5" t="s">
        <v>2255</v>
      </c>
      <c r="E3125" s="4"/>
      <c r="F3125" s="4"/>
      <c r="G3125" s="4"/>
    </row>
    <row r="3126" spans="1:7">
      <c r="A3126" s="2">
        <v>19000000</v>
      </c>
      <c r="B3126" s="2">
        <v>12561</v>
      </c>
      <c r="C3126">
        <f>B3126-A3126</f>
        <v>-18987439</v>
      </c>
      <c r="D3126" s="2" t="s">
        <v>10477</v>
      </c>
      <c r="E3126" s="3"/>
      <c r="F3126" s="3"/>
      <c r="G3126" s="3"/>
    </row>
    <row r="3127" spans="1:7">
      <c r="A3127" s="2">
        <v>40000000</v>
      </c>
      <c r="B3127" s="2">
        <v>20999103</v>
      </c>
      <c r="C3127">
        <f>B3127-A3127</f>
        <v>-19000897</v>
      </c>
      <c r="D3127" s="2" t="s">
        <v>1786</v>
      </c>
      <c r="E3127" s="4"/>
      <c r="F3127" s="4"/>
      <c r="G3127" s="4"/>
    </row>
    <row r="3128" spans="1:7">
      <c r="A3128" s="5">
        <v>30000000</v>
      </c>
      <c r="B3128" s="5">
        <v>10965209</v>
      </c>
      <c r="C3128">
        <f>B3128-A3128</f>
        <v>-19034791</v>
      </c>
      <c r="D3128" s="5" t="s">
        <v>12053</v>
      </c>
      <c r="E3128" s="3"/>
      <c r="F3128" s="3"/>
      <c r="G3128" s="3"/>
    </row>
    <row r="3129" spans="1:7">
      <c r="A3129" s="5">
        <v>22000000</v>
      </c>
      <c r="B3129" s="5">
        <v>2963012</v>
      </c>
      <c r="C3129">
        <f>B3129-A3129</f>
        <v>-19036988</v>
      </c>
      <c r="D3129" s="5" t="s">
        <v>10985</v>
      </c>
      <c r="E3129" s="4"/>
      <c r="F3129" s="4"/>
      <c r="G3129" s="4"/>
    </row>
    <row r="3130" spans="1:7">
      <c r="A3130" s="5">
        <v>30000000</v>
      </c>
      <c r="B3130" s="5">
        <v>10955425</v>
      </c>
      <c r="C3130">
        <f>B3130-A3130</f>
        <v>-19044575</v>
      </c>
      <c r="D3130" s="5" t="s">
        <v>12566</v>
      </c>
      <c r="E3130" s="3"/>
      <c r="F3130" s="3"/>
      <c r="G3130" s="3"/>
    </row>
    <row r="3131" spans="1:7">
      <c r="A3131" s="5">
        <v>40000000</v>
      </c>
      <c r="B3131" s="5">
        <v>20916309</v>
      </c>
      <c r="C3131">
        <f>B3131-A3131</f>
        <v>-19083691</v>
      </c>
      <c r="D3131" s="5" t="s">
        <v>15903</v>
      </c>
      <c r="E3131" s="4"/>
      <c r="F3131" s="4"/>
      <c r="G3131" s="4"/>
    </row>
    <row r="3132" spans="1:7">
      <c r="A3132" s="5">
        <v>28000000</v>
      </c>
      <c r="B3132" s="5">
        <v>8888143</v>
      </c>
      <c r="C3132">
        <f>B3132-A3132</f>
        <v>-19111857</v>
      </c>
      <c r="D3132" s="5" t="s">
        <v>8267</v>
      </c>
      <c r="E3132" s="3"/>
      <c r="F3132" s="3"/>
      <c r="G3132" s="3"/>
    </row>
    <row r="3133" spans="1:7">
      <c r="A3133" s="5">
        <v>30000000</v>
      </c>
      <c r="B3133" s="5">
        <v>10880926</v>
      </c>
      <c r="C3133">
        <f>B3133-A3133</f>
        <v>-19119074</v>
      </c>
      <c r="D3133" s="5" t="s">
        <v>9656</v>
      </c>
      <c r="E3133" s="4"/>
      <c r="F3133" s="4"/>
      <c r="G3133" s="4"/>
    </row>
    <row r="3134" spans="1:7">
      <c r="A3134" s="5">
        <v>31000000</v>
      </c>
      <c r="B3134" s="5">
        <v>11854694</v>
      </c>
      <c r="C3134">
        <f>B3134-A3134</f>
        <v>-19145306</v>
      </c>
      <c r="D3134" s="5" t="s">
        <v>9646</v>
      </c>
      <c r="E3134" s="3"/>
      <c r="F3134" s="3"/>
      <c r="G3134" s="3"/>
    </row>
    <row r="3135" spans="1:7">
      <c r="A3135" s="5">
        <v>24000000</v>
      </c>
      <c r="B3135" s="5">
        <v>4710455</v>
      </c>
      <c r="C3135">
        <f>B3135-A3135</f>
        <v>-19289545</v>
      </c>
      <c r="D3135" s="5" t="s">
        <v>677</v>
      </c>
      <c r="E3135" s="4"/>
      <c r="F3135" s="4"/>
      <c r="G3135" s="4"/>
    </row>
    <row r="3136" spans="1:7">
      <c r="A3136" s="2">
        <v>55000000</v>
      </c>
      <c r="B3136" s="2">
        <v>35707327</v>
      </c>
      <c r="C3136">
        <f>B3136-A3136</f>
        <v>-19292673</v>
      </c>
      <c r="D3136" s="2" t="s">
        <v>1743</v>
      </c>
      <c r="E3136" s="3"/>
      <c r="F3136" s="3"/>
      <c r="G3136" s="3"/>
    </row>
    <row r="3137" spans="1:7">
      <c r="A3137" s="2">
        <v>120000000</v>
      </c>
      <c r="B3137" s="2">
        <v>100685880</v>
      </c>
      <c r="C3137">
        <f>B3137-A3137</f>
        <v>-19314120</v>
      </c>
      <c r="D3137" s="2" t="s">
        <v>15961</v>
      </c>
      <c r="E3137" s="4"/>
      <c r="F3137" s="4"/>
      <c r="G3137" s="4"/>
    </row>
    <row r="3138" spans="1:7">
      <c r="A3138" s="2">
        <v>25000000</v>
      </c>
      <c r="B3138" s="2">
        <v>5654777</v>
      </c>
      <c r="C3138">
        <f>B3138-A3138</f>
        <v>-19345223</v>
      </c>
      <c r="D3138" s="2" t="s">
        <v>16581</v>
      </c>
      <c r="E3138" s="3"/>
      <c r="F3138" s="3"/>
      <c r="G3138" s="3"/>
    </row>
    <row r="3139" spans="1:7">
      <c r="A3139" s="2">
        <v>38000000</v>
      </c>
      <c r="B3139" s="2">
        <v>18653746</v>
      </c>
      <c r="C3139">
        <f>B3139-A3139</f>
        <v>-19346254</v>
      </c>
      <c r="D3139" s="2" t="s">
        <v>8200</v>
      </c>
      <c r="E3139" s="4"/>
      <c r="F3139" s="4"/>
      <c r="G3139" s="4"/>
    </row>
    <row r="3140" spans="1:7">
      <c r="A3140" s="2">
        <v>60000000</v>
      </c>
      <c r="B3140" s="2">
        <v>40559930</v>
      </c>
      <c r="C3140">
        <f>B3140-A3140</f>
        <v>-19440070</v>
      </c>
      <c r="D3140" s="2" t="s">
        <v>11325</v>
      </c>
      <c r="E3140" s="3"/>
      <c r="F3140" s="3"/>
      <c r="G3140" s="3"/>
    </row>
    <row r="3141" spans="1:7">
      <c r="A3141" s="2">
        <v>25000000</v>
      </c>
      <c r="B3141" s="2">
        <v>5516708</v>
      </c>
      <c r="C3141">
        <f>B3141-A3141</f>
        <v>-19483292</v>
      </c>
      <c r="D3141" s="2" t="s">
        <v>15894</v>
      </c>
      <c r="E3141" s="4"/>
      <c r="F3141" s="4"/>
      <c r="G3141" s="4"/>
    </row>
    <row r="3142" spans="1:7">
      <c r="A3142" s="5">
        <v>80000000</v>
      </c>
      <c r="B3142" s="5">
        <v>60507228</v>
      </c>
      <c r="C3142">
        <f>B3142-A3142</f>
        <v>-19492772</v>
      </c>
      <c r="D3142" s="5" t="s">
        <v>4142</v>
      </c>
      <c r="E3142" s="3"/>
      <c r="F3142" s="3"/>
      <c r="G3142" s="3"/>
    </row>
    <row r="3143" spans="1:7">
      <c r="A3143" s="2">
        <v>27000000</v>
      </c>
      <c r="B3143" s="2">
        <v>7486906</v>
      </c>
      <c r="C3143">
        <f>B3143-A3143</f>
        <v>-19513094</v>
      </c>
      <c r="D3143" s="2" t="s">
        <v>7541</v>
      </c>
      <c r="E3143" s="4"/>
      <c r="F3143" s="4"/>
      <c r="G3143" s="4"/>
    </row>
    <row r="3144" spans="1:7">
      <c r="A3144" s="5">
        <v>20000000</v>
      </c>
      <c r="B3144" s="5">
        <v>476270</v>
      </c>
      <c r="C3144">
        <f>B3144-A3144</f>
        <v>-19523730</v>
      </c>
      <c r="D3144" s="5" t="s">
        <v>3785</v>
      </c>
      <c r="E3144" s="3"/>
      <c r="F3144" s="3"/>
      <c r="G3144" s="3"/>
    </row>
    <row r="3145" spans="1:7">
      <c r="A3145" s="5">
        <v>28000000</v>
      </c>
      <c r="B3145" s="5">
        <v>8434601</v>
      </c>
      <c r="C3145">
        <f>B3145-A3145</f>
        <v>-19565399</v>
      </c>
      <c r="D3145" s="5" t="s">
        <v>15885</v>
      </c>
      <c r="E3145" s="4"/>
      <c r="F3145" s="4"/>
      <c r="G3145" s="4"/>
    </row>
    <row r="3146" spans="1:7">
      <c r="A3146" s="5">
        <v>20000000</v>
      </c>
      <c r="B3146" s="5">
        <v>403932</v>
      </c>
      <c r="C3146">
        <f>B3146-A3146</f>
        <v>-19596068</v>
      </c>
      <c r="D3146" s="5" t="s">
        <v>9818</v>
      </c>
      <c r="E3146" s="3"/>
      <c r="F3146" s="3"/>
      <c r="G3146" s="3"/>
    </row>
    <row r="3147" spans="1:7">
      <c r="A3147" s="2">
        <v>20000000</v>
      </c>
      <c r="B3147" s="2">
        <v>375474</v>
      </c>
      <c r="C3147">
        <f>B3147-A3147</f>
        <v>-19624526</v>
      </c>
      <c r="D3147" s="2" t="s">
        <v>11574</v>
      </c>
      <c r="E3147" s="4"/>
      <c r="F3147" s="4"/>
      <c r="G3147" s="4"/>
    </row>
    <row r="3148" spans="1:7">
      <c r="A3148" s="5">
        <v>19900000</v>
      </c>
      <c r="B3148" s="5">
        <v>252652</v>
      </c>
      <c r="C3148">
        <f>B3148-A3148</f>
        <v>-19647348</v>
      </c>
      <c r="D3148" s="5" t="s">
        <v>6607</v>
      </c>
      <c r="E3148" s="3"/>
      <c r="F3148" s="3"/>
      <c r="G3148" s="3"/>
    </row>
    <row r="3149" spans="1:7">
      <c r="A3149" s="5">
        <v>50000000</v>
      </c>
      <c r="B3149" s="5">
        <v>30306268</v>
      </c>
      <c r="C3149">
        <f>B3149-A3149</f>
        <v>-19693732</v>
      </c>
      <c r="D3149" s="5" t="s">
        <v>10837</v>
      </c>
      <c r="E3149" s="4"/>
      <c r="F3149" s="4"/>
      <c r="G3149" s="4"/>
    </row>
    <row r="3150" spans="1:7">
      <c r="A3150" s="5">
        <v>20000000</v>
      </c>
      <c r="B3150" s="5">
        <v>305070</v>
      </c>
      <c r="C3150">
        <f>B3150-A3150</f>
        <v>-19694930</v>
      </c>
      <c r="D3150" s="5" t="s">
        <v>10473</v>
      </c>
      <c r="E3150" s="3"/>
      <c r="F3150" s="3"/>
      <c r="G3150" s="3"/>
    </row>
    <row r="3151" spans="1:7">
      <c r="A3151" s="5">
        <v>40000000</v>
      </c>
      <c r="B3151" s="5">
        <v>20300000</v>
      </c>
      <c r="C3151">
        <f>B3151-A3151</f>
        <v>-19700000</v>
      </c>
      <c r="D3151" s="5" t="s">
        <v>11399</v>
      </c>
      <c r="E3151" s="4"/>
      <c r="F3151" s="4"/>
      <c r="G3151" s="4"/>
    </row>
    <row r="3152" spans="1:7">
      <c r="A3152" s="2">
        <v>20000000</v>
      </c>
      <c r="B3152" s="2">
        <v>263365</v>
      </c>
      <c r="C3152">
        <f>B3152-A3152</f>
        <v>-19736635</v>
      </c>
      <c r="D3152" s="2" t="s">
        <v>14879</v>
      </c>
      <c r="E3152" s="3"/>
      <c r="F3152" s="3"/>
      <c r="G3152" s="3"/>
    </row>
    <row r="3153" spans="1:7">
      <c r="A3153" s="5">
        <v>45000000</v>
      </c>
      <c r="B3153" s="5">
        <v>25200412</v>
      </c>
      <c r="C3153">
        <f>B3153-A3153</f>
        <v>-19799588</v>
      </c>
      <c r="D3153" s="5" t="s">
        <v>14792</v>
      </c>
      <c r="E3153" s="4"/>
      <c r="F3153" s="4"/>
      <c r="G3153" s="4"/>
    </row>
    <row r="3154" spans="1:7">
      <c r="A3154" s="5">
        <v>30000000</v>
      </c>
      <c r="B3154" s="5">
        <v>10134754</v>
      </c>
      <c r="C3154">
        <f>B3154-A3154</f>
        <v>-19865246</v>
      </c>
      <c r="D3154" s="5" t="s">
        <v>16003</v>
      </c>
      <c r="E3154" s="3"/>
      <c r="F3154" s="3"/>
      <c r="G3154" s="3"/>
    </row>
    <row r="3155" spans="1:7">
      <c r="A3155" s="5">
        <v>25000000</v>
      </c>
      <c r="B3155" s="5">
        <v>5128124</v>
      </c>
      <c r="C3155">
        <f>B3155-A3155</f>
        <v>-19871876</v>
      </c>
      <c r="D3155" s="5" t="s">
        <v>1497</v>
      </c>
      <c r="E3155" s="4"/>
      <c r="F3155" s="4"/>
      <c r="G3155" s="4"/>
    </row>
    <row r="3156" spans="1:7">
      <c r="A3156" s="2">
        <v>28000000</v>
      </c>
      <c r="B3156" s="2">
        <v>8119205</v>
      </c>
      <c r="C3156">
        <f>B3156-A3156</f>
        <v>-19880795</v>
      </c>
      <c r="D3156" s="2" t="s">
        <v>14846</v>
      </c>
      <c r="E3156" s="3"/>
      <c r="F3156" s="3"/>
      <c r="G3156" s="3"/>
    </row>
    <row r="3157" spans="1:7">
      <c r="A3157" s="2">
        <v>40000000</v>
      </c>
      <c r="B3157" s="2">
        <v>20113965</v>
      </c>
      <c r="C3157">
        <f>B3157-A3157</f>
        <v>-19886035</v>
      </c>
      <c r="D3157" s="2" t="s">
        <v>9607</v>
      </c>
      <c r="E3157" s="4"/>
      <c r="F3157" s="4"/>
      <c r="G3157" s="4"/>
    </row>
    <row r="3158" spans="1:7">
      <c r="A3158" s="5">
        <v>60000000</v>
      </c>
      <c r="B3158" s="5">
        <v>40076438</v>
      </c>
      <c r="C3158">
        <f>B3158-A3158</f>
        <v>-19923562</v>
      </c>
      <c r="D3158" s="5" t="s">
        <v>12448</v>
      </c>
      <c r="E3158" s="3"/>
      <c r="F3158" s="3"/>
      <c r="G3158" s="3"/>
    </row>
    <row r="3159" spans="1:7">
      <c r="A3159" s="2">
        <v>20000000</v>
      </c>
      <c r="B3159" s="2">
        <v>17149</v>
      </c>
      <c r="C3159">
        <f>B3159-A3159</f>
        <v>-19982851</v>
      </c>
      <c r="D3159" s="2" t="s">
        <v>14313</v>
      </c>
      <c r="E3159" s="4"/>
      <c r="F3159" s="4"/>
      <c r="G3159" s="4"/>
    </row>
    <row r="3160" spans="1:7">
      <c r="A3160" s="2">
        <v>70000000</v>
      </c>
      <c r="B3160" s="2">
        <v>50016394</v>
      </c>
      <c r="C3160">
        <f>B3160-A3160</f>
        <v>-19983606</v>
      </c>
      <c r="D3160" s="2" t="s">
        <v>11296</v>
      </c>
      <c r="E3160" s="3"/>
      <c r="F3160" s="3"/>
      <c r="G3160" s="3"/>
    </row>
    <row r="3161" spans="1:7">
      <c r="A3161" s="5">
        <v>25000000</v>
      </c>
      <c r="B3161" s="5">
        <v>5000000</v>
      </c>
      <c r="C3161">
        <f>B3161-A3161</f>
        <v>-20000000</v>
      </c>
      <c r="D3161" s="5" t="s">
        <v>11552</v>
      </c>
      <c r="E3161" s="4"/>
      <c r="F3161" s="4"/>
      <c r="G3161" s="4"/>
    </row>
    <row r="3162" spans="1:7">
      <c r="A3162" s="5">
        <v>35000000</v>
      </c>
      <c r="B3162" s="5">
        <v>14998070</v>
      </c>
      <c r="C3162">
        <f>B3162-A3162</f>
        <v>-20001930</v>
      </c>
      <c r="D3162" s="5" t="s">
        <v>11461</v>
      </c>
      <c r="E3162" s="3"/>
      <c r="F3162" s="3"/>
      <c r="G3162" s="3"/>
    </row>
    <row r="3163" spans="1:7">
      <c r="A3163" s="5">
        <v>21000000</v>
      </c>
      <c r="B3163" s="5">
        <v>958319</v>
      </c>
      <c r="C3163">
        <f>B3163-A3163</f>
        <v>-20041681</v>
      </c>
      <c r="D3163" s="5" t="s">
        <v>8327</v>
      </c>
      <c r="E3163" s="4"/>
      <c r="F3163" s="4"/>
      <c r="G3163" s="4"/>
    </row>
    <row r="3164" spans="1:7">
      <c r="A3164" s="2">
        <v>85000000</v>
      </c>
      <c r="B3164" s="2">
        <v>64933670</v>
      </c>
      <c r="C3164">
        <f>B3164-A3164</f>
        <v>-20066330</v>
      </c>
      <c r="D3164" s="2" t="s">
        <v>14063</v>
      </c>
      <c r="E3164" s="3"/>
      <c r="F3164" s="3"/>
      <c r="G3164" s="3"/>
    </row>
    <row r="3165" spans="1:7">
      <c r="A3165" s="2">
        <v>22000000</v>
      </c>
      <c r="B3165" s="2">
        <v>1796024</v>
      </c>
      <c r="C3165">
        <f>B3165-A3165</f>
        <v>-20203976</v>
      </c>
      <c r="D3165" s="2" t="s">
        <v>14863</v>
      </c>
      <c r="E3165" s="4"/>
      <c r="F3165" s="4"/>
      <c r="G3165" s="4"/>
    </row>
    <row r="3166" spans="1:7">
      <c r="A3166" s="5">
        <v>100000000</v>
      </c>
      <c r="B3166" s="5">
        <v>79711678</v>
      </c>
      <c r="C3166">
        <f>B3166-A3166</f>
        <v>-20288322</v>
      </c>
      <c r="D3166" s="5" t="s">
        <v>11262</v>
      </c>
      <c r="E3166" s="3"/>
      <c r="F3166" s="3"/>
      <c r="G3166" s="3"/>
    </row>
    <row r="3167" spans="1:7">
      <c r="A3167" s="2">
        <v>23000000</v>
      </c>
      <c r="B3167" s="2">
        <v>2708188</v>
      </c>
      <c r="C3167">
        <f>B3167-A3167</f>
        <v>-20291812</v>
      </c>
      <c r="D3167" s="2" t="s">
        <v>11539</v>
      </c>
      <c r="E3167" s="4"/>
      <c r="F3167" s="4"/>
      <c r="G3167" s="4"/>
    </row>
    <row r="3168" spans="1:7">
      <c r="A3168" s="5">
        <v>35000000</v>
      </c>
      <c r="B3168" s="5">
        <v>14587732</v>
      </c>
      <c r="C3168">
        <f>B3168-A3168</f>
        <v>-20412268</v>
      </c>
      <c r="D3168" s="5" t="s">
        <v>13802</v>
      </c>
      <c r="E3168" s="3"/>
      <c r="F3168" s="3"/>
      <c r="G3168" s="3"/>
    </row>
    <row r="3169" spans="1:7">
      <c r="A3169" s="5">
        <v>45000000</v>
      </c>
      <c r="B3169" s="5">
        <v>24520892</v>
      </c>
      <c r="C3169">
        <f>B3169-A3169</f>
        <v>-20479108</v>
      </c>
      <c r="D3169" s="5" t="s">
        <v>6192</v>
      </c>
      <c r="E3169" s="4"/>
      <c r="F3169" s="4"/>
      <c r="G3169" s="4"/>
    </row>
    <row r="3170" spans="1:7">
      <c r="A3170" s="2">
        <v>21000000</v>
      </c>
      <c r="B3170" s="2">
        <v>480314</v>
      </c>
      <c r="C3170">
        <f>B3170-A3170</f>
        <v>-20519686</v>
      </c>
      <c r="D3170" s="2" t="s">
        <v>16007</v>
      </c>
      <c r="E3170" s="3"/>
      <c r="F3170" s="3"/>
      <c r="G3170" s="3"/>
    </row>
    <row r="3171" spans="1:7">
      <c r="A3171" s="2">
        <v>26000000</v>
      </c>
      <c r="B3171" s="2">
        <v>5459824</v>
      </c>
      <c r="C3171">
        <f>B3171-A3171</f>
        <v>-20540176</v>
      </c>
      <c r="D3171" s="2" t="s">
        <v>2919</v>
      </c>
      <c r="E3171" s="4"/>
      <c r="F3171" s="4"/>
      <c r="G3171" s="4"/>
    </row>
    <row r="3172" spans="1:7">
      <c r="A3172" s="5">
        <v>40000000</v>
      </c>
      <c r="B3172" s="5">
        <v>19406406</v>
      </c>
      <c r="C3172">
        <f>B3172-A3172</f>
        <v>-20593594</v>
      </c>
      <c r="D3172" s="5" t="s">
        <v>1726</v>
      </c>
      <c r="E3172" s="3"/>
      <c r="F3172" s="3"/>
      <c r="G3172" s="3"/>
    </row>
    <row r="3173" spans="1:7">
      <c r="A3173" s="2">
        <v>45000000</v>
      </c>
      <c r="B3173" s="2">
        <v>24343673</v>
      </c>
      <c r="C3173">
        <f>B3173-A3173</f>
        <v>-20656327</v>
      </c>
      <c r="D3173" s="2" t="s">
        <v>3679</v>
      </c>
      <c r="E3173" s="4"/>
      <c r="F3173" s="4"/>
      <c r="G3173" s="4"/>
    </row>
    <row r="3174" spans="1:7">
      <c r="A3174" s="5">
        <v>45000000</v>
      </c>
      <c r="B3174" s="5">
        <v>24343673</v>
      </c>
      <c r="C3174">
        <f>B3174-A3174</f>
        <v>-20656327</v>
      </c>
      <c r="D3174" s="5" t="s">
        <v>3679</v>
      </c>
      <c r="E3174" s="3"/>
      <c r="F3174" s="3"/>
      <c r="G3174" s="3"/>
    </row>
    <row r="3175" spans="1:7">
      <c r="A3175" s="2">
        <v>38000000</v>
      </c>
      <c r="B3175" s="2">
        <v>17305211</v>
      </c>
      <c r="C3175">
        <f>B3175-A3175</f>
        <v>-20694789</v>
      </c>
      <c r="D3175" s="2" t="s">
        <v>11996</v>
      </c>
      <c r="E3175" s="4"/>
      <c r="F3175" s="4"/>
      <c r="G3175" s="4"/>
    </row>
    <row r="3176" spans="1:7">
      <c r="A3176" s="5">
        <v>55000000</v>
      </c>
      <c r="B3176" s="5">
        <v>34238611</v>
      </c>
      <c r="C3176">
        <f>B3176-A3176</f>
        <v>-20761389</v>
      </c>
      <c r="D3176" s="5" t="s">
        <v>12473</v>
      </c>
      <c r="E3176" s="3"/>
      <c r="F3176" s="3"/>
      <c r="G3176" s="3"/>
    </row>
    <row r="3177" spans="1:7">
      <c r="A3177" s="5">
        <v>40000000</v>
      </c>
      <c r="B3177" s="5">
        <v>19151864</v>
      </c>
      <c r="C3177">
        <f>B3177-A3177</f>
        <v>-20848136</v>
      </c>
      <c r="D3177" s="5" t="s">
        <v>13076</v>
      </c>
      <c r="E3177" s="4"/>
      <c r="F3177" s="4"/>
      <c r="G3177" s="4"/>
    </row>
    <row r="3178" spans="1:7">
      <c r="A3178" s="5">
        <v>40000000</v>
      </c>
      <c r="B3178" s="5">
        <v>19118247</v>
      </c>
      <c r="C3178">
        <f>B3178-A3178</f>
        <v>-20881753</v>
      </c>
      <c r="D3178" s="5" t="s">
        <v>14781</v>
      </c>
      <c r="E3178" s="3"/>
      <c r="F3178" s="3"/>
      <c r="G3178" s="3"/>
    </row>
    <row r="3179" spans="1:7">
      <c r="A3179" s="5">
        <v>55000000</v>
      </c>
      <c r="B3179" s="5">
        <v>34098563</v>
      </c>
      <c r="C3179">
        <f>B3179-A3179</f>
        <v>-20901437</v>
      </c>
      <c r="D3179" s="5" t="s">
        <v>9510</v>
      </c>
      <c r="E3179" s="4"/>
      <c r="F3179" s="4"/>
      <c r="G3179" s="4"/>
    </row>
    <row r="3180" spans="1:7">
      <c r="A3180" s="5">
        <v>22000000</v>
      </c>
      <c r="B3180" s="5">
        <v>1075288</v>
      </c>
      <c r="C3180">
        <f>B3180-A3180</f>
        <v>-20924712</v>
      </c>
      <c r="D3180" s="5" t="s">
        <v>12071</v>
      </c>
      <c r="E3180" s="3"/>
      <c r="F3180" s="3"/>
      <c r="G3180" s="3"/>
    </row>
    <row r="3181" spans="1:7">
      <c r="A3181" s="5">
        <v>25000000</v>
      </c>
      <c r="B3181" s="5">
        <v>4064333</v>
      </c>
      <c r="C3181">
        <f>B3181-A3181</f>
        <v>-20935667</v>
      </c>
      <c r="D3181" s="5" t="s">
        <v>15402</v>
      </c>
      <c r="E3181" s="4"/>
      <c r="F3181" s="4"/>
      <c r="G3181" s="4"/>
    </row>
    <row r="3182" spans="1:7">
      <c r="A3182" s="2">
        <v>22000000</v>
      </c>
      <c r="B3182" s="2">
        <v>1050445</v>
      </c>
      <c r="C3182">
        <f>B3182-A3182</f>
        <v>-20949555</v>
      </c>
      <c r="D3182" s="2" t="s">
        <v>1870</v>
      </c>
      <c r="E3182" s="3"/>
      <c r="F3182" s="3"/>
      <c r="G3182" s="3"/>
    </row>
    <row r="3183" spans="1:7">
      <c r="A3183" s="5">
        <v>21000000</v>
      </c>
      <c r="B3183" s="5">
        <v>15593</v>
      </c>
      <c r="C3183">
        <f>B3183-A3183</f>
        <v>-20984407</v>
      </c>
      <c r="D3183" s="5" t="s">
        <v>13545</v>
      </c>
      <c r="E3183" s="4"/>
      <c r="F3183" s="4"/>
      <c r="G3183" s="4"/>
    </row>
    <row r="3184" spans="1:7">
      <c r="A3184" s="5">
        <v>28000000</v>
      </c>
      <c r="B3184" s="5">
        <v>6998324</v>
      </c>
      <c r="C3184">
        <f>B3184-A3184</f>
        <v>-21001676</v>
      </c>
      <c r="D3184" s="5" t="s">
        <v>12063</v>
      </c>
      <c r="E3184" s="3"/>
      <c r="F3184" s="3"/>
      <c r="G3184" s="3"/>
    </row>
    <row r="3185" spans="1:7">
      <c r="A3185" s="2">
        <v>65000000</v>
      </c>
      <c r="B3185" s="2">
        <v>43982842</v>
      </c>
      <c r="C3185">
        <f>B3185-A3185</f>
        <v>-21017158</v>
      </c>
      <c r="D3185" s="2" t="s">
        <v>8032</v>
      </c>
      <c r="E3185" s="4"/>
      <c r="F3185" s="4"/>
      <c r="G3185" s="4"/>
    </row>
    <row r="3186" spans="1:7">
      <c r="A3186" s="2">
        <v>65000000</v>
      </c>
      <c r="B3186" s="2">
        <v>43982842</v>
      </c>
      <c r="C3186">
        <f>B3186-A3186</f>
        <v>-21017158</v>
      </c>
      <c r="D3186" s="2" t="s">
        <v>8032</v>
      </c>
      <c r="E3186" s="3"/>
      <c r="F3186" s="3"/>
      <c r="G3186" s="3"/>
    </row>
    <row r="3187" spans="1:7">
      <c r="A3187" s="2">
        <v>42000000</v>
      </c>
      <c r="B3187" s="2">
        <v>20915465</v>
      </c>
      <c r="C3187">
        <f>B3187-A3187</f>
        <v>-21084535</v>
      </c>
      <c r="D3187" s="2" t="s">
        <v>16642</v>
      </c>
      <c r="E3187" s="4"/>
      <c r="F3187" s="4"/>
      <c r="G3187" s="4"/>
    </row>
    <row r="3188" spans="1:7">
      <c r="A3188" s="5">
        <v>50000000</v>
      </c>
      <c r="B3188" s="5">
        <v>28837115</v>
      </c>
      <c r="C3188">
        <f>B3188-A3188</f>
        <v>-21162885</v>
      </c>
      <c r="D3188" s="5" t="s">
        <v>15978</v>
      </c>
      <c r="E3188" s="3"/>
      <c r="F3188" s="3"/>
      <c r="G3188" s="3"/>
    </row>
    <row r="3189" spans="1:7">
      <c r="A3189" s="5">
        <v>55000000</v>
      </c>
      <c r="B3189" s="5">
        <v>33828318</v>
      </c>
      <c r="C3189">
        <f>B3189-A3189</f>
        <v>-21171682</v>
      </c>
      <c r="D3189" s="5" t="s">
        <v>13387</v>
      </c>
      <c r="E3189" s="4"/>
      <c r="F3189" s="4"/>
      <c r="G3189" s="4"/>
    </row>
    <row r="3190" spans="1:7">
      <c r="A3190" s="5">
        <v>120000000</v>
      </c>
      <c r="B3190" s="5">
        <v>98780042</v>
      </c>
      <c r="C3190">
        <f>B3190-A3190</f>
        <v>-21219958</v>
      </c>
      <c r="D3190" s="5" t="s">
        <v>13334</v>
      </c>
      <c r="E3190" s="3"/>
      <c r="F3190" s="3"/>
      <c r="G3190" s="3"/>
    </row>
    <row r="3191" spans="1:7">
      <c r="A3191" s="2">
        <v>100000000</v>
      </c>
      <c r="B3191" s="2">
        <v>78616689</v>
      </c>
      <c r="C3191">
        <f>B3191-A3191</f>
        <v>-21383311</v>
      </c>
      <c r="D3191" s="2" t="s">
        <v>5402</v>
      </c>
      <c r="E3191" s="4"/>
      <c r="F3191" s="4"/>
      <c r="G3191" s="4"/>
    </row>
    <row r="3192" spans="1:7">
      <c r="A3192" s="5">
        <v>90000000</v>
      </c>
      <c r="B3192" s="5">
        <v>68558662</v>
      </c>
      <c r="C3192">
        <f>B3192-A3192</f>
        <v>-21441338</v>
      </c>
      <c r="D3192" s="5" t="s">
        <v>12799</v>
      </c>
      <c r="E3192" s="3"/>
      <c r="F3192" s="3"/>
      <c r="G3192" s="3"/>
    </row>
    <row r="3193" spans="1:7">
      <c r="A3193" s="5">
        <v>30000000</v>
      </c>
      <c r="B3193" s="5">
        <v>8535575</v>
      </c>
      <c r="C3193">
        <f>B3193-A3193</f>
        <v>-21464425</v>
      </c>
      <c r="D3193" s="5" t="s">
        <v>6279</v>
      </c>
      <c r="E3193" s="4"/>
      <c r="F3193" s="4"/>
      <c r="G3193" s="4"/>
    </row>
    <row r="3194" spans="1:7">
      <c r="A3194" s="2">
        <v>65000000</v>
      </c>
      <c r="B3194" s="2">
        <v>43532294</v>
      </c>
      <c r="C3194">
        <f>B3194-A3194</f>
        <v>-21467706</v>
      </c>
      <c r="D3194" s="2" t="s">
        <v>5467</v>
      </c>
      <c r="E3194" s="3"/>
      <c r="F3194" s="3"/>
      <c r="G3194" s="3"/>
    </row>
    <row r="3195" spans="1:7">
      <c r="A3195" s="5">
        <v>25000000</v>
      </c>
      <c r="B3195" s="5">
        <v>3517797</v>
      </c>
      <c r="C3195">
        <f>B3195-A3195</f>
        <v>-21482203</v>
      </c>
      <c r="D3195" s="5" t="s">
        <v>8989</v>
      </c>
      <c r="E3195" s="4"/>
      <c r="F3195" s="4"/>
      <c r="G3195" s="4"/>
    </row>
    <row r="3196" spans="1:7">
      <c r="A3196" s="2">
        <v>55000000</v>
      </c>
      <c r="B3196" s="2">
        <v>33472850</v>
      </c>
      <c r="C3196">
        <f>B3196-A3196</f>
        <v>-21527150</v>
      </c>
      <c r="D3196" s="2" t="s">
        <v>13391</v>
      </c>
      <c r="E3196" s="3"/>
      <c r="F3196" s="3"/>
      <c r="G3196" s="3"/>
    </row>
    <row r="3197" spans="1:7">
      <c r="A3197" s="2">
        <v>40000000</v>
      </c>
      <c r="B3197" s="2">
        <v>18438149</v>
      </c>
      <c r="C3197">
        <f>B3197-A3197</f>
        <v>-21561851</v>
      </c>
      <c r="D3197" s="2" t="s">
        <v>12969</v>
      </c>
      <c r="E3197" s="4"/>
      <c r="F3197" s="4"/>
      <c r="G3197" s="4"/>
    </row>
    <row r="3198" spans="1:7">
      <c r="A3198" s="5">
        <v>70000000</v>
      </c>
      <c r="B3198" s="5">
        <v>48430355</v>
      </c>
      <c r="C3198">
        <f>B3198-A3198</f>
        <v>-21569645</v>
      </c>
      <c r="D3198" s="5" t="s">
        <v>15017</v>
      </c>
      <c r="E3198" s="3"/>
      <c r="F3198" s="3"/>
      <c r="G3198" s="3"/>
    </row>
    <row r="3199" spans="1:7">
      <c r="A3199" s="5">
        <v>35000000</v>
      </c>
      <c r="B3199" s="5">
        <v>13401683</v>
      </c>
      <c r="C3199">
        <f>B3199-A3199</f>
        <v>-21598317</v>
      </c>
      <c r="D3199" s="5" t="s">
        <v>5427</v>
      </c>
      <c r="E3199" s="4"/>
      <c r="F3199" s="4"/>
      <c r="G3199" s="4"/>
    </row>
    <row r="3200" spans="1:7">
      <c r="A3200" s="5">
        <v>35000000</v>
      </c>
      <c r="B3200" s="5">
        <v>13401683</v>
      </c>
      <c r="C3200">
        <f>B3200-A3200</f>
        <v>-21598317</v>
      </c>
      <c r="D3200" s="5" t="s">
        <v>5427</v>
      </c>
      <c r="E3200" s="3"/>
      <c r="F3200" s="3"/>
      <c r="G3200" s="3"/>
    </row>
    <row r="3201" spans="1:7">
      <c r="A3201" s="5">
        <v>36000000</v>
      </c>
      <c r="B3201" s="5">
        <v>14378353</v>
      </c>
      <c r="C3201">
        <f>B3201-A3201</f>
        <v>-21621647</v>
      </c>
      <c r="D3201" s="5" t="s">
        <v>7450</v>
      </c>
      <c r="E3201" s="4"/>
      <c r="F3201" s="4"/>
      <c r="G3201" s="4"/>
    </row>
    <row r="3202" spans="1:7">
      <c r="A3202" s="2">
        <v>35000000</v>
      </c>
      <c r="B3202" s="2">
        <v>13264986</v>
      </c>
      <c r="C3202">
        <f>B3202-A3202</f>
        <v>-21735014</v>
      </c>
      <c r="D3202" s="2" t="s">
        <v>12555</v>
      </c>
      <c r="E3202" s="3"/>
      <c r="F3202" s="3"/>
      <c r="G3202" s="3"/>
    </row>
    <row r="3203" spans="1:7">
      <c r="A3203" s="5">
        <v>85000000</v>
      </c>
      <c r="B3203" s="5">
        <v>63224849</v>
      </c>
      <c r="C3203">
        <f>B3203-A3203</f>
        <v>-21775151</v>
      </c>
      <c r="D3203" s="5" t="s">
        <v>6764</v>
      </c>
      <c r="E3203" s="4"/>
      <c r="F3203" s="4"/>
      <c r="G3203" s="4"/>
    </row>
    <row r="3204" spans="1:7">
      <c r="A3204" s="2">
        <v>95000000</v>
      </c>
      <c r="B3204" s="2">
        <v>73209340</v>
      </c>
      <c r="C3204">
        <f>B3204-A3204</f>
        <v>-21790660</v>
      </c>
      <c r="D3204" s="2" t="s">
        <v>13701</v>
      </c>
      <c r="E3204" s="3"/>
      <c r="F3204" s="3"/>
      <c r="G3204" s="3"/>
    </row>
    <row r="3205" spans="1:7">
      <c r="A3205" s="5">
        <v>50000000</v>
      </c>
      <c r="B3205" s="5">
        <v>28133159</v>
      </c>
      <c r="C3205">
        <f>B3205-A3205</f>
        <v>-21866841</v>
      </c>
      <c r="D3205" s="5" t="s">
        <v>12926</v>
      </c>
      <c r="E3205" s="4"/>
      <c r="F3205" s="4"/>
      <c r="G3205" s="4"/>
    </row>
    <row r="3206" spans="1:7">
      <c r="A3206" s="5">
        <v>22000000</v>
      </c>
      <c r="B3206" s="5">
        <v>121972</v>
      </c>
      <c r="C3206">
        <f>B3206-A3206</f>
        <v>-21878028</v>
      </c>
      <c r="D3206" s="5" t="s">
        <v>14583</v>
      </c>
      <c r="E3206" s="3"/>
      <c r="F3206" s="3"/>
      <c r="G3206" s="3"/>
    </row>
    <row r="3207" spans="1:7">
      <c r="A3207" s="5">
        <v>35000000</v>
      </c>
      <c r="B3207" s="5">
        <v>13101142</v>
      </c>
      <c r="C3207">
        <f>B3207-A3207</f>
        <v>-21898858</v>
      </c>
      <c r="D3207" s="5" t="s">
        <v>13810</v>
      </c>
      <c r="E3207" s="4"/>
      <c r="F3207" s="4"/>
      <c r="G3207" s="4"/>
    </row>
    <row r="3208" spans="1:7">
      <c r="A3208" s="5">
        <v>25000000</v>
      </c>
      <c r="B3208" s="5">
        <v>3073392</v>
      </c>
      <c r="C3208">
        <f>B3208-A3208</f>
        <v>-21926608</v>
      </c>
      <c r="D3208" s="5" t="s">
        <v>9039</v>
      </c>
      <c r="E3208" s="3"/>
      <c r="F3208" s="3"/>
      <c r="G3208" s="3"/>
    </row>
    <row r="3209" spans="1:7">
      <c r="A3209" s="2">
        <v>115000000</v>
      </c>
      <c r="B3209" s="2">
        <v>93050117</v>
      </c>
      <c r="C3209">
        <f>B3209-A3209</f>
        <v>-21949883</v>
      </c>
      <c r="D3209" s="2" t="s">
        <v>8755</v>
      </c>
      <c r="E3209" s="4"/>
      <c r="F3209" s="4"/>
      <c r="G3209" s="4"/>
    </row>
    <row r="3210" spans="1:7">
      <c r="A3210" s="2">
        <v>23000000</v>
      </c>
      <c r="B3210" s="2">
        <v>763044</v>
      </c>
      <c r="C3210">
        <f>B3210-A3210</f>
        <v>-22236956</v>
      </c>
      <c r="D3210" s="2" t="s">
        <v>11504</v>
      </c>
      <c r="E3210" s="3"/>
      <c r="F3210" s="3"/>
      <c r="G3210" s="3"/>
    </row>
    <row r="3211" spans="1:7">
      <c r="A3211" s="2">
        <v>100000000</v>
      </c>
      <c r="B3211" s="2">
        <v>77679638</v>
      </c>
      <c r="C3211">
        <f>B3211-A3211</f>
        <v>-22320362</v>
      </c>
      <c r="D3211" s="2" t="s">
        <v>3186</v>
      </c>
      <c r="E3211" s="4"/>
      <c r="F3211" s="4"/>
      <c r="G3211" s="4"/>
    </row>
    <row r="3212" spans="1:7">
      <c r="A3212" s="2">
        <v>26000000</v>
      </c>
      <c r="B3212" s="2">
        <v>3675072</v>
      </c>
      <c r="C3212">
        <f>B3212-A3212</f>
        <v>-22324928</v>
      </c>
      <c r="D3212" s="2" t="s">
        <v>4248</v>
      </c>
      <c r="E3212" s="3"/>
      <c r="F3212" s="3"/>
      <c r="G3212" s="3"/>
    </row>
    <row r="3213" spans="1:7">
      <c r="A3213" s="2">
        <v>50000000</v>
      </c>
      <c r="B3213" s="2">
        <v>27667947</v>
      </c>
      <c r="C3213">
        <f>B3213-A3213</f>
        <v>-22332053</v>
      </c>
      <c r="D3213" s="2" t="s">
        <v>11360</v>
      </c>
      <c r="E3213" s="4"/>
      <c r="F3213" s="4"/>
      <c r="G3213" s="4"/>
    </row>
    <row r="3214" spans="1:7">
      <c r="A3214" s="2">
        <v>66000000</v>
      </c>
      <c r="B3214" s="2">
        <v>43568507</v>
      </c>
      <c r="C3214">
        <f>B3214-A3214</f>
        <v>-22431493</v>
      </c>
      <c r="D3214" s="2" t="s">
        <v>9485</v>
      </c>
      <c r="E3214" s="3"/>
      <c r="F3214" s="3"/>
      <c r="G3214" s="3"/>
    </row>
    <row r="3215" spans="1:7">
      <c r="A3215" s="5">
        <v>28000000</v>
      </c>
      <c r="B3215" s="5">
        <v>5532301</v>
      </c>
      <c r="C3215">
        <f>B3215-A3215</f>
        <v>-22467699</v>
      </c>
      <c r="D3215" s="5" t="s">
        <v>6291</v>
      </c>
      <c r="E3215" s="4"/>
      <c r="F3215" s="4"/>
      <c r="G3215" s="4"/>
    </row>
    <row r="3216" spans="1:7">
      <c r="A3216" s="5">
        <v>130000000</v>
      </c>
      <c r="B3216" s="5">
        <v>107503316</v>
      </c>
      <c r="C3216">
        <f>B3216-A3216</f>
        <v>-22496684</v>
      </c>
      <c r="D3216" s="5" t="s">
        <v>2119</v>
      </c>
      <c r="E3216" s="3"/>
      <c r="F3216" s="3"/>
      <c r="G3216" s="3"/>
    </row>
    <row r="3217" spans="1:7">
      <c r="A3217" s="2">
        <v>85000000</v>
      </c>
      <c r="B3217" s="2">
        <v>62494975</v>
      </c>
      <c r="C3217">
        <f>B3217-A3217</f>
        <v>-22505025</v>
      </c>
      <c r="D3217" s="2" t="s">
        <v>12399</v>
      </c>
      <c r="E3217" s="4"/>
      <c r="F3217" s="4"/>
      <c r="G3217" s="4"/>
    </row>
    <row r="3218" spans="1:7">
      <c r="A3218" s="5">
        <v>150000000</v>
      </c>
      <c r="B3218" s="5">
        <v>127490802</v>
      </c>
      <c r="C3218">
        <f>B3218-A3218</f>
        <v>-22509198</v>
      </c>
      <c r="D3218" s="5" t="s">
        <v>1685</v>
      </c>
      <c r="E3218" s="3"/>
      <c r="F3218" s="3"/>
      <c r="G3218" s="3"/>
    </row>
    <row r="3219" spans="1:7">
      <c r="A3219" s="2">
        <v>60000000</v>
      </c>
      <c r="B3219" s="2">
        <v>37479778</v>
      </c>
      <c r="C3219">
        <f>B3219-A3219</f>
        <v>-22520222</v>
      </c>
      <c r="D3219" s="2" t="s">
        <v>3630</v>
      </c>
      <c r="E3219" s="4"/>
      <c r="F3219" s="4"/>
      <c r="G3219" s="4"/>
    </row>
    <row r="3220" spans="1:7">
      <c r="A3220" s="5">
        <v>27000000</v>
      </c>
      <c r="B3220" s="5">
        <v>4476235</v>
      </c>
      <c r="C3220">
        <f>B3220-A3220</f>
        <v>-22523765</v>
      </c>
      <c r="D3220" s="5" t="s">
        <v>10401</v>
      </c>
      <c r="E3220" s="3"/>
      <c r="F3220" s="3"/>
      <c r="G3220" s="3"/>
    </row>
    <row r="3221" spans="1:7">
      <c r="A3221" s="2">
        <v>44000000</v>
      </c>
      <c r="B3221" s="2">
        <v>21471685</v>
      </c>
      <c r="C3221">
        <f>B3221-A3221</f>
        <v>-22528315</v>
      </c>
      <c r="D3221" s="2" t="s">
        <v>16986</v>
      </c>
      <c r="E3221" s="4"/>
      <c r="F3221" s="4"/>
      <c r="G3221" s="4"/>
    </row>
    <row r="3222" spans="1:7">
      <c r="A3222" s="2">
        <v>70000000</v>
      </c>
      <c r="B3222" s="2">
        <v>47456450</v>
      </c>
      <c r="C3222">
        <f>B3222-A3222</f>
        <v>-22543550</v>
      </c>
      <c r="D3222" s="2" t="s">
        <v>5438</v>
      </c>
      <c r="E3222" s="3"/>
      <c r="F3222" s="3"/>
      <c r="G3222" s="3"/>
    </row>
    <row r="3223" spans="1:7">
      <c r="A3223" s="2">
        <v>30000000</v>
      </c>
      <c r="B3223" s="2">
        <v>7443007</v>
      </c>
      <c r="C3223">
        <f>B3223-A3223</f>
        <v>-22556993</v>
      </c>
      <c r="D3223" s="2" t="s">
        <v>8252</v>
      </c>
      <c r="E3223" s="4"/>
      <c r="F3223" s="4"/>
      <c r="G3223" s="4"/>
    </row>
    <row r="3224" spans="1:7">
      <c r="A3224" s="2">
        <v>70000000</v>
      </c>
      <c r="B3224" s="2">
        <v>47379090</v>
      </c>
      <c r="C3224">
        <f>B3224-A3224</f>
        <v>-22620910</v>
      </c>
      <c r="D3224" s="2" t="s">
        <v>2653</v>
      </c>
      <c r="E3224" s="3"/>
      <c r="F3224" s="3"/>
      <c r="G3224" s="3"/>
    </row>
    <row r="3225" spans="1:7">
      <c r="A3225" s="2">
        <v>65000000</v>
      </c>
      <c r="B3225" s="2">
        <v>42345531</v>
      </c>
      <c r="C3225">
        <f>B3225-A3225</f>
        <v>-22654469</v>
      </c>
      <c r="D3225" s="2" t="s">
        <v>14762</v>
      </c>
      <c r="E3225" s="4"/>
      <c r="F3225" s="4"/>
      <c r="G3225" s="4"/>
    </row>
    <row r="3226" spans="1:7">
      <c r="A3226" s="2">
        <v>33000000</v>
      </c>
      <c r="B3226" s="2">
        <v>10326062</v>
      </c>
      <c r="C3226">
        <f>B3226-A3226</f>
        <v>-22673938</v>
      </c>
      <c r="D3226" s="2" t="s">
        <v>7445</v>
      </c>
      <c r="E3226" s="3"/>
      <c r="F3226" s="3"/>
      <c r="G3226" s="3"/>
    </row>
    <row r="3227" spans="1:7">
      <c r="A3227" s="5">
        <v>29000000</v>
      </c>
      <c r="B3227" s="5">
        <v>6301131</v>
      </c>
      <c r="C3227">
        <f>B3227-A3227</f>
        <v>-22698869</v>
      </c>
      <c r="D3227" s="5" t="s">
        <v>5603</v>
      </c>
      <c r="E3227" s="4"/>
      <c r="F3227" s="4"/>
      <c r="G3227" s="4"/>
    </row>
    <row r="3228" spans="1:7">
      <c r="A3228" s="2">
        <v>34000000</v>
      </c>
      <c r="B3228" s="2">
        <v>11227940</v>
      </c>
      <c r="C3228">
        <f>B3228-A3228</f>
        <v>-22772060</v>
      </c>
      <c r="D3228" s="2" t="s">
        <v>15366</v>
      </c>
      <c r="E3228" s="3"/>
      <c r="F3228" s="3"/>
      <c r="G3228" s="3"/>
    </row>
    <row r="3229" spans="1:7">
      <c r="A3229" s="5">
        <v>100000000</v>
      </c>
      <c r="B3229" s="5">
        <v>77222184</v>
      </c>
      <c r="C3229">
        <f>B3229-A3229</f>
        <v>-22777816</v>
      </c>
      <c r="D3229" s="5" t="s">
        <v>7324</v>
      </c>
      <c r="E3229" s="4"/>
      <c r="F3229" s="4"/>
      <c r="G3229" s="4"/>
    </row>
    <row r="3230" spans="1:7">
      <c r="A3230" s="5">
        <v>28000000</v>
      </c>
      <c r="B3230" s="5">
        <v>5204007</v>
      </c>
      <c r="C3230">
        <f>B3230-A3230</f>
        <v>-22795993</v>
      </c>
      <c r="D3230" s="5" t="s">
        <v>10964</v>
      </c>
      <c r="E3230" s="3"/>
      <c r="F3230" s="3"/>
      <c r="G3230" s="3"/>
    </row>
    <row r="3231" spans="1:7">
      <c r="A3231" s="2">
        <v>50000000</v>
      </c>
      <c r="B3231" s="2">
        <v>27067160</v>
      </c>
      <c r="C3231">
        <f>B3231-A3231</f>
        <v>-22932840</v>
      </c>
      <c r="D3231" s="2" t="s">
        <v>12906</v>
      </c>
      <c r="E3231" s="4"/>
      <c r="F3231" s="4"/>
      <c r="G3231" s="4"/>
    </row>
    <row r="3232" spans="1:7">
      <c r="A3232" s="5">
        <v>36000000</v>
      </c>
      <c r="B3232" s="5">
        <v>13052741</v>
      </c>
      <c r="C3232">
        <f>B3232-A3232</f>
        <v>-22947259</v>
      </c>
      <c r="D3232" s="5" t="s">
        <v>8204</v>
      </c>
      <c r="E3232" s="3"/>
      <c r="F3232" s="3"/>
      <c r="G3232" s="3"/>
    </row>
    <row r="3233" spans="1:7">
      <c r="A3233" s="2">
        <v>178000000</v>
      </c>
      <c r="B3233" s="2">
        <v>154985087</v>
      </c>
      <c r="C3233">
        <f>B3233-A3233</f>
        <v>-23014913</v>
      </c>
      <c r="D3233" s="2" t="s">
        <v>4061</v>
      </c>
      <c r="E3233" s="4"/>
      <c r="F3233" s="4"/>
      <c r="G3233" s="4"/>
    </row>
    <row r="3234" spans="1:7">
      <c r="A3234" s="5">
        <v>29000000</v>
      </c>
      <c r="B3234" s="5">
        <v>5899797</v>
      </c>
      <c r="C3234">
        <f>B3234-A3234</f>
        <v>-23100203</v>
      </c>
      <c r="D3234" s="5" t="s">
        <v>3276</v>
      </c>
      <c r="E3234" s="3"/>
      <c r="F3234" s="3"/>
      <c r="G3234" s="3"/>
    </row>
    <row r="3235" spans="1:7">
      <c r="A3235" s="2">
        <v>24000000</v>
      </c>
      <c r="B3235" s="2">
        <v>882710</v>
      </c>
      <c r="C3235">
        <f>B3235-A3235</f>
        <v>-23117290</v>
      </c>
      <c r="D3235" s="2" t="s">
        <v>10470</v>
      </c>
      <c r="E3235" s="4"/>
      <c r="F3235" s="4"/>
      <c r="G3235" s="4"/>
    </row>
    <row r="3236" spans="1:7">
      <c r="A3236" s="2">
        <v>75000000</v>
      </c>
      <c r="B3236" s="2">
        <v>51814190</v>
      </c>
      <c r="C3236">
        <f>B3236-A3236</f>
        <v>-23185810</v>
      </c>
      <c r="D3236" s="2" t="s">
        <v>10137</v>
      </c>
      <c r="E3236" s="3"/>
      <c r="F3236" s="3"/>
      <c r="G3236" s="3"/>
    </row>
    <row r="3237" spans="1:7">
      <c r="A3237" s="5">
        <v>80000000</v>
      </c>
      <c r="B3237" s="5">
        <v>56684819</v>
      </c>
      <c r="C3237">
        <f>B3237-A3237</f>
        <v>-23315181</v>
      </c>
      <c r="D3237" s="5" t="s">
        <v>12807</v>
      </c>
      <c r="E3237" s="4"/>
      <c r="F3237" s="4"/>
      <c r="G3237" s="4"/>
    </row>
    <row r="3238" spans="1:7">
      <c r="A3238" s="5">
        <v>34000000</v>
      </c>
      <c r="B3238" s="5">
        <v>10654581</v>
      </c>
      <c r="C3238">
        <f>B3238-A3238</f>
        <v>-23345419</v>
      </c>
      <c r="D3238" s="5" t="s">
        <v>15059</v>
      </c>
      <c r="E3238" s="3"/>
      <c r="F3238" s="3"/>
      <c r="G3238" s="3"/>
    </row>
    <row r="3239" spans="1:7">
      <c r="A3239" s="2">
        <v>34000000</v>
      </c>
      <c r="B3239" s="2">
        <v>10654581</v>
      </c>
      <c r="C3239">
        <f>B3239-A3239</f>
        <v>-23345419</v>
      </c>
      <c r="D3239" s="2" t="s">
        <v>15059</v>
      </c>
      <c r="E3239" s="4"/>
      <c r="F3239" s="4"/>
      <c r="G3239" s="4"/>
    </row>
    <row r="3240" spans="1:7">
      <c r="A3240" s="5">
        <v>35000000</v>
      </c>
      <c r="B3240" s="5">
        <v>11631245</v>
      </c>
      <c r="C3240">
        <f>B3240-A3240</f>
        <v>-23368755</v>
      </c>
      <c r="D3240" s="5" t="s">
        <v>16534</v>
      </c>
      <c r="E3240" s="3"/>
      <c r="F3240" s="3"/>
      <c r="G3240" s="3"/>
    </row>
    <row r="3241" spans="1:7">
      <c r="A3241" s="5">
        <v>42000000</v>
      </c>
      <c r="B3241" s="5">
        <v>18600911</v>
      </c>
      <c r="C3241">
        <f>B3241-A3241</f>
        <v>-23399089</v>
      </c>
      <c r="D3241" s="5" t="s">
        <v>8914</v>
      </c>
      <c r="E3241" s="4"/>
      <c r="F3241" s="4"/>
      <c r="G3241" s="4"/>
    </row>
    <row r="3242" spans="1:7">
      <c r="A3242" s="2">
        <v>150000000</v>
      </c>
      <c r="B3242" s="2">
        <v>126597121</v>
      </c>
      <c r="C3242">
        <f>B3242-A3242</f>
        <v>-23402879</v>
      </c>
      <c r="D3242" s="2" t="s">
        <v>11266</v>
      </c>
      <c r="E3242" s="3"/>
      <c r="F3242" s="3"/>
      <c r="G3242" s="3"/>
    </row>
    <row r="3243" spans="1:7">
      <c r="A3243" s="5">
        <v>28000000</v>
      </c>
      <c r="B3243" s="5">
        <v>4554569</v>
      </c>
      <c r="C3243">
        <f>B3243-A3243</f>
        <v>-23445431</v>
      </c>
      <c r="D3243" s="5" t="s">
        <v>6930</v>
      </c>
      <c r="E3243" s="4"/>
      <c r="F3243" s="4"/>
      <c r="G3243" s="4"/>
    </row>
    <row r="3244" spans="1:7">
      <c r="A3244" s="2">
        <v>25000000</v>
      </c>
      <c r="B3244" s="2">
        <v>1550000</v>
      </c>
      <c r="C3244">
        <f>B3244-A3244</f>
        <v>-23450000</v>
      </c>
      <c r="D3244" s="2" t="s">
        <v>16936</v>
      </c>
      <c r="E3244" s="3"/>
      <c r="F3244" s="3"/>
      <c r="G3244" s="3"/>
    </row>
    <row r="3245" spans="1:7">
      <c r="A3245" s="2">
        <v>50000000</v>
      </c>
      <c r="B3245" s="2">
        <v>26536120</v>
      </c>
      <c r="C3245">
        <f>B3245-A3245</f>
        <v>-23463880</v>
      </c>
      <c r="D3245" s="2" t="s">
        <v>9539</v>
      </c>
      <c r="E3245" s="4"/>
      <c r="F3245" s="4"/>
      <c r="G3245" s="4"/>
    </row>
    <row r="3246" spans="1:7">
      <c r="A3246" s="2">
        <v>25000000</v>
      </c>
      <c r="B3246" s="2">
        <v>1512815</v>
      </c>
      <c r="C3246">
        <f>B3246-A3246</f>
        <v>-23487185</v>
      </c>
      <c r="D3246" s="2" t="s">
        <v>13523</v>
      </c>
      <c r="E3246" s="3"/>
      <c r="F3246" s="3"/>
      <c r="G3246" s="3"/>
    </row>
    <row r="3247" spans="1:7">
      <c r="A3247" s="5">
        <v>50000000</v>
      </c>
      <c r="B3247" s="5">
        <v>26442251</v>
      </c>
      <c r="C3247">
        <f>B3247-A3247</f>
        <v>-23557749</v>
      </c>
      <c r="D3247" s="5" t="s">
        <v>8880</v>
      </c>
      <c r="E3247" s="4"/>
      <c r="F3247" s="4"/>
      <c r="G3247" s="4"/>
    </row>
    <row r="3248" spans="1:7">
      <c r="A3248" s="5">
        <v>35000000</v>
      </c>
      <c r="B3248" s="5">
        <v>11405825</v>
      </c>
      <c r="C3248">
        <f>B3248-A3248</f>
        <v>-23594175</v>
      </c>
      <c r="D3248" s="5" t="s">
        <v>7465</v>
      </c>
      <c r="E3248" s="3"/>
      <c r="F3248" s="3"/>
      <c r="G3248" s="3"/>
    </row>
    <row r="3249" spans="1:7">
      <c r="A3249" s="5">
        <v>36000000</v>
      </c>
      <c r="B3249" s="5">
        <v>12339633</v>
      </c>
      <c r="C3249">
        <f>B3249-A3249</f>
        <v>-23660367</v>
      </c>
      <c r="D3249" s="5" t="s">
        <v>1791</v>
      </c>
      <c r="E3249" s="4"/>
      <c r="F3249" s="4"/>
      <c r="G3249" s="4"/>
    </row>
    <row r="3250" spans="1:7">
      <c r="A3250" s="5">
        <v>40000000</v>
      </c>
      <c r="B3250" s="5">
        <v>16323969</v>
      </c>
      <c r="C3250">
        <f>B3250-A3250</f>
        <v>-23676031</v>
      </c>
      <c r="D3250" s="5" t="s">
        <v>14550</v>
      </c>
      <c r="E3250" s="3"/>
      <c r="F3250" s="3"/>
      <c r="G3250" s="3"/>
    </row>
    <row r="3251" spans="1:7">
      <c r="A3251" s="5">
        <v>60000000</v>
      </c>
      <c r="B3251" s="5">
        <v>36279230</v>
      </c>
      <c r="C3251">
        <f>B3251-A3251</f>
        <v>-23720770</v>
      </c>
      <c r="D3251" s="5" t="s">
        <v>11927</v>
      </c>
      <c r="E3251" s="4"/>
      <c r="F3251" s="4"/>
      <c r="G3251" s="4"/>
    </row>
    <row r="3252" spans="1:7">
      <c r="A3252" s="5">
        <v>50000000</v>
      </c>
      <c r="B3252" s="5">
        <v>26199517</v>
      </c>
      <c r="C3252">
        <f>B3252-A3252</f>
        <v>-23800483</v>
      </c>
      <c r="D3252" s="5" t="s">
        <v>10234</v>
      </c>
      <c r="E3252" s="3"/>
      <c r="F3252" s="3"/>
      <c r="G3252" s="3"/>
    </row>
    <row r="3253" spans="1:7">
      <c r="A3253" s="2">
        <v>25000000</v>
      </c>
      <c r="B3253" s="2">
        <v>1186957</v>
      </c>
      <c r="C3253">
        <f>B3253-A3253</f>
        <v>-23813043</v>
      </c>
      <c r="D3253" s="2" t="s">
        <v>7568</v>
      </c>
      <c r="E3253" s="4"/>
      <c r="F3253" s="4"/>
      <c r="G3253" s="4"/>
    </row>
    <row r="3254" spans="1:7">
      <c r="A3254" s="2">
        <v>125000000</v>
      </c>
      <c r="B3254" s="2">
        <v>101160529</v>
      </c>
      <c r="C3254">
        <f>B3254-A3254</f>
        <v>-23839471</v>
      </c>
      <c r="D3254" s="2" t="s">
        <v>13324</v>
      </c>
      <c r="E3254" s="3"/>
      <c r="F3254" s="3"/>
      <c r="G3254" s="3"/>
    </row>
    <row r="3255" spans="1:7">
      <c r="A3255" s="5">
        <v>25000000</v>
      </c>
      <c r="B3255" s="5">
        <v>1089365</v>
      </c>
      <c r="C3255">
        <f>B3255-A3255</f>
        <v>-23910635</v>
      </c>
      <c r="D3255" s="5" t="s">
        <v>13825</v>
      </c>
      <c r="E3255" s="4"/>
      <c r="F3255" s="4"/>
      <c r="G3255" s="4"/>
    </row>
    <row r="3256" spans="1:7">
      <c r="A3256" s="5">
        <v>55000000</v>
      </c>
      <c r="B3256" s="5">
        <v>31051126</v>
      </c>
      <c r="C3256">
        <f>B3256-A3256</f>
        <v>-23948874</v>
      </c>
      <c r="D3256" s="5" t="s">
        <v>8147</v>
      </c>
      <c r="E3256" s="3"/>
      <c r="F3256" s="3"/>
      <c r="G3256" s="3"/>
    </row>
    <row r="3257" spans="1:7">
      <c r="A3257" s="5">
        <v>24000000</v>
      </c>
      <c r="B3257" s="5">
        <v>42880</v>
      </c>
      <c r="C3257">
        <f>B3257-A3257</f>
        <v>-23957120</v>
      </c>
      <c r="D3257" s="5" t="s">
        <v>15580</v>
      </c>
      <c r="E3257" s="4"/>
      <c r="F3257" s="4"/>
      <c r="G3257" s="4"/>
    </row>
    <row r="3258" spans="1:7">
      <c r="A3258" s="5">
        <v>60000000</v>
      </c>
      <c r="B3258" s="5">
        <v>36037909</v>
      </c>
      <c r="C3258">
        <f>B3258-A3258</f>
        <v>-23962091</v>
      </c>
      <c r="D3258" s="5" t="s">
        <v>16101</v>
      </c>
      <c r="E3258" s="3"/>
      <c r="F3258" s="3"/>
      <c r="G3258" s="3"/>
    </row>
    <row r="3259" spans="1:7">
      <c r="A3259" s="5">
        <v>24000000</v>
      </c>
      <c r="B3259" s="5">
        <v>20218</v>
      </c>
      <c r="C3259">
        <f>B3259-A3259</f>
        <v>-23979782</v>
      </c>
      <c r="D3259" s="5" t="s">
        <v>15101</v>
      </c>
      <c r="E3259" s="4"/>
      <c r="F3259" s="4"/>
      <c r="G3259" s="4"/>
    </row>
    <row r="3260" spans="1:7">
      <c r="A3260" s="5">
        <v>45000000</v>
      </c>
      <c r="B3260" s="5">
        <v>21009180</v>
      </c>
      <c r="C3260">
        <f>B3260-A3260</f>
        <v>-23990820</v>
      </c>
      <c r="D3260" s="5" t="s">
        <v>11879</v>
      </c>
      <c r="E3260" s="3"/>
      <c r="F3260" s="3"/>
      <c r="G3260" s="3"/>
    </row>
    <row r="3261" spans="1:7">
      <c r="A3261" s="2">
        <v>35000000</v>
      </c>
      <c r="B3261" s="2">
        <v>10991381</v>
      </c>
      <c r="C3261">
        <f>B3261-A3261</f>
        <v>-24008619</v>
      </c>
      <c r="D3261" s="2" t="s">
        <v>4279</v>
      </c>
      <c r="E3261" s="4"/>
      <c r="F3261" s="4"/>
      <c r="G3261" s="4"/>
    </row>
    <row r="3262" spans="1:7">
      <c r="A3262" s="5">
        <v>40000000</v>
      </c>
      <c r="B3262" s="5">
        <v>15962471</v>
      </c>
      <c r="C3262">
        <f>B3262-A3262</f>
        <v>-24037529</v>
      </c>
      <c r="D3262" s="5" t="s">
        <v>10318</v>
      </c>
      <c r="E3262" s="3"/>
      <c r="F3262" s="3"/>
      <c r="G3262" s="3"/>
    </row>
    <row r="3263" spans="1:7">
      <c r="A3263" s="2">
        <v>35000000</v>
      </c>
      <c r="B3263" s="2">
        <v>10956379</v>
      </c>
      <c r="C3263">
        <f>B3263-A3263</f>
        <v>-24043621</v>
      </c>
      <c r="D3263" s="2" t="s">
        <v>16780</v>
      </c>
      <c r="E3263" s="4"/>
      <c r="F3263" s="4"/>
      <c r="G3263" s="4"/>
    </row>
    <row r="3264" spans="1:7">
      <c r="A3264" s="2">
        <v>25000000</v>
      </c>
      <c r="B3264" s="2">
        <v>876671</v>
      </c>
      <c r="C3264">
        <f>B3264-A3264</f>
        <v>-24123329</v>
      </c>
      <c r="D3264" s="2" t="s">
        <v>6848</v>
      </c>
      <c r="E3264" s="3"/>
      <c r="F3264" s="3"/>
      <c r="G3264" s="3"/>
    </row>
    <row r="3265" spans="1:7">
      <c r="A3265" s="2">
        <v>25000000</v>
      </c>
      <c r="B3265" s="2">
        <v>871527</v>
      </c>
      <c r="C3265">
        <f>B3265-A3265</f>
        <v>-24128473</v>
      </c>
      <c r="D3265" s="2" t="s">
        <v>9710</v>
      </c>
      <c r="E3265" s="4"/>
      <c r="F3265" s="4"/>
      <c r="G3265" s="4"/>
    </row>
    <row r="3266" spans="1:7">
      <c r="A3266" s="5">
        <v>25000000</v>
      </c>
      <c r="B3266" s="5">
        <v>777423</v>
      </c>
      <c r="C3266">
        <f>B3266-A3266</f>
        <v>-24222577</v>
      </c>
      <c r="D3266" s="5" t="s">
        <v>4955</v>
      </c>
      <c r="E3266" s="3"/>
      <c r="F3266" s="3"/>
      <c r="G3266" s="3"/>
    </row>
    <row r="3267" spans="1:7">
      <c r="A3267" s="5">
        <v>27000000</v>
      </c>
      <c r="B3267" s="5">
        <v>2775593</v>
      </c>
      <c r="C3267">
        <f>B3267-A3267</f>
        <v>-24224407</v>
      </c>
      <c r="D3267" s="5" t="s">
        <v>9666</v>
      </c>
      <c r="E3267" s="4"/>
      <c r="F3267" s="4"/>
      <c r="G3267" s="4"/>
    </row>
    <row r="3268" spans="1:7">
      <c r="A3268" s="2">
        <v>25000000</v>
      </c>
      <c r="B3268" s="2">
        <v>717753</v>
      </c>
      <c r="C3268">
        <f>B3268-A3268</f>
        <v>-24282247</v>
      </c>
      <c r="D3268" s="2" t="s">
        <v>12091</v>
      </c>
      <c r="E3268" s="3"/>
      <c r="F3268" s="3"/>
      <c r="G3268" s="3"/>
    </row>
    <row r="3269" spans="1:7">
      <c r="A3269" s="2">
        <v>80000000</v>
      </c>
      <c r="B3269" s="2">
        <v>55673333</v>
      </c>
      <c r="C3269">
        <f>B3269-A3269</f>
        <v>-24326667</v>
      </c>
      <c r="D3269" s="2" t="s">
        <v>6078</v>
      </c>
      <c r="E3269" s="4"/>
      <c r="F3269" s="4"/>
      <c r="G3269" s="4"/>
    </row>
    <row r="3270" spans="1:7">
      <c r="A3270" s="2">
        <v>35000000</v>
      </c>
      <c r="B3270" s="2">
        <v>10499968</v>
      </c>
      <c r="C3270">
        <f>B3270-A3270</f>
        <v>-24500032</v>
      </c>
      <c r="D3270" s="2" t="s">
        <v>13806</v>
      </c>
      <c r="E3270" s="3"/>
      <c r="F3270" s="3"/>
      <c r="G3270" s="3"/>
    </row>
    <row r="3271" spans="1:7">
      <c r="A3271" s="2">
        <v>35000000</v>
      </c>
      <c r="B3271" s="2">
        <v>10499968</v>
      </c>
      <c r="C3271">
        <f>B3271-A3271</f>
        <v>-24500032</v>
      </c>
      <c r="D3271" s="2" t="s">
        <v>13806</v>
      </c>
      <c r="E3271" s="4"/>
      <c r="F3271" s="4"/>
      <c r="G3271" s="4"/>
    </row>
    <row r="3272" spans="1:7">
      <c r="A3272" s="5">
        <v>110000000</v>
      </c>
      <c r="B3272" s="5">
        <v>85463309</v>
      </c>
      <c r="C3272">
        <f>B3272-A3272</f>
        <v>-24536691</v>
      </c>
      <c r="D3272" s="5" t="s">
        <v>5383</v>
      </c>
      <c r="E3272" s="3"/>
      <c r="F3272" s="3"/>
      <c r="G3272" s="3"/>
    </row>
    <row r="3273" spans="1:7">
      <c r="A3273" s="5">
        <v>50000000</v>
      </c>
      <c r="B3273" s="5">
        <v>25450527</v>
      </c>
      <c r="C3273">
        <f>B3273-A3273</f>
        <v>-24549473</v>
      </c>
      <c r="D3273" s="5" t="s">
        <v>9543</v>
      </c>
      <c r="E3273" s="4"/>
      <c r="F3273" s="4"/>
      <c r="G3273" s="4"/>
    </row>
    <row r="3274" spans="1:7">
      <c r="A3274" s="2">
        <v>50000000</v>
      </c>
      <c r="B3274" s="2">
        <v>25407250</v>
      </c>
      <c r="C3274">
        <f>B3274-A3274</f>
        <v>-24592750</v>
      </c>
      <c r="D3274" s="2" t="s">
        <v>13761</v>
      </c>
      <c r="E3274" s="3"/>
      <c r="F3274" s="3"/>
      <c r="G3274" s="3"/>
    </row>
    <row r="3275" spans="1:7">
      <c r="A3275" s="5">
        <v>45000000</v>
      </c>
      <c r="B3275" s="5">
        <v>20400913</v>
      </c>
      <c r="C3275">
        <f>B3275-A3275</f>
        <v>-24599087</v>
      </c>
      <c r="D3275" s="5" t="s">
        <v>15026</v>
      </c>
      <c r="E3275" s="4"/>
      <c r="F3275" s="4"/>
      <c r="G3275" s="4"/>
    </row>
    <row r="3276" spans="1:7">
      <c r="A3276" s="5">
        <v>92000000</v>
      </c>
      <c r="B3276" s="5">
        <v>67344392</v>
      </c>
      <c r="C3276">
        <f>B3276-A3276</f>
        <v>-24655608</v>
      </c>
      <c r="D3276" s="5" t="s">
        <v>15004</v>
      </c>
      <c r="E3276" s="3"/>
      <c r="F3276" s="3"/>
      <c r="G3276" s="3"/>
    </row>
    <row r="3277" spans="1:7">
      <c r="A3277" s="2">
        <v>33000000</v>
      </c>
      <c r="B3277" s="2">
        <v>8326035</v>
      </c>
      <c r="C3277">
        <f>B3277-A3277</f>
        <v>-24673965</v>
      </c>
      <c r="D3277" s="2" t="s">
        <v>14578</v>
      </c>
      <c r="E3277" s="4"/>
      <c r="F3277" s="4"/>
      <c r="G3277" s="4"/>
    </row>
    <row r="3278" spans="1:7">
      <c r="A3278" s="2">
        <v>45000000</v>
      </c>
      <c r="B3278" s="2">
        <v>20302961</v>
      </c>
      <c r="C3278">
        <f>B3278-A3278</f>
        <v>-24697039</v>
      </c>
      <c r="D3278" s="2" t="s">
        <v>16178</v>
      </c>
      <c r="E3278" s="3"/>
      <c r="F3278" s="3"/>
      <c r="G3278" s="3"/>
    </row>
    <row r="3279" spans="1:7">
      <c r="A3279" s="5">
        <v>30000000</v>
      </c>
      <c r="B3279" s="5">
        <v>5300000</v>
      </c>
      <c r="C3279">
        <f>B3279-A3279</f>
        <v>-24700000</v>
      </c>
      <c r="D3279" s="5" t="s">
        <v>397</v>
      </c>
      <c r="E3279" s="4"/>
      <c r="F3279" s="4"/>
      <c r="G3279" s="4"/>
    </row>
    <row r="3280" spans="1:7">
      <c r="A3280" s="2">
        <v>40000000</v>
      </c>
      <c r="B3280" s="2">
        <v>15279680</v>
      </c>
      <c r="C3280">
        <f>B3280-A3280</f>
        <v>-24720320</v>
      </c>
      <c r="D3280" s="2" t="s">
        <v>14797</v>
      </c>
      <c r="E3280" s="3"/>
      <c r="F3280" s="3"/>
      <c r="G3280" s="3"/>
    </row>
    <row r="3281" spans="1:7">
      <c r="A3281" s="2">
        <v>35000000</v>
      </c>
      <c r="B3281" s="2">
        <v>10268846</v>
      </c>
      <c r="C3281">
        <f>B3281-A3281</f>
        <v>-24731154</v>
      </c>
      <c r="D3281" s="2" t="s">
        <v>14529</v>
      </c>
      <c r="E3281" s="4"/>
      <c r="F3281" s="4"/>
      <c r="G3281" s="4"/>
    </row>
    <row r="3282" spans="1:7">
      <c r="A3282" s="2">
        <v>28000000</v>
      </c>
      <c r="B3282" s="2">
        <v>3254172</v>
      </c>
      <c r="C3282">
        <f>B3282-A3282</f>
        <v>-24745828</v>
      </c>
      <c r="D3282" s="2" t="s">
        <v>11513</v>
      </c>
      <c r="E3282" s="3"/>
      <c r="F3282" s="3"/>
      <c r="G3282" s="3"/>
    </row>
    <row r="3283" spans="1:7">
      <c r="A3283" s="5">
        <v>60000000</v>
      </c>
      <c r="B3283" s="5">
        <v>35231365</v>
      </c>
      <c r="C3283">
        <f>B3283-A3283</f>
        <v>-24768635</v>
      </c>
      <c r="D3283" s="5" t="s">
        <v>16776</v>
      </c>
      <c r="E3283" s="4"/>
      <c r="F3283" s="4"/>
      <c r="G3283" s="4"/>
    </row>
    <row r="3284" spans="1:7">
      <c r="A3284" s="2">
        <v>35000000</v>
      </c>
      <c r="B3284" s="2">
        <v>10214013</v>
      </c>
      <c r="C3284">
        <f>B3284-A3284</f>
        <v>-24785987</v>
      </c>
      <c r="D3284" s="2" t="s">
        <v>14825</v>
      </c>
      <c r="E3284" s="3"/>
      <c r="F3284" s="3"/>
      <c r="G3284" s="3"/>
    </row>
    <row r="3285" spans="1:7">
      <c r="A3285" s="2">
        <v>25000000</v>
      </c>
      <c r="B3285" s="2">
        <v>183662</v>
      </c>
      <c r="C3285">
        <f>B3285-A3285</f>
        <v>-24816338</v>
      </c>
      <c r="D3285" s="2" t="s">
        <v>5640</v>
      </c>
      <c r="E3285" s="4"/>
      <c r="F3285" s="4"/>
      <c r="G3285" s="4"/>
    </row>
    <row r="3286" spans="1:7">
      <c r="A3286" s="5">
        <v>175000000</v>
      </c>
      <c r="B3286" s="5">
        <v>150167630</v>
      </c>
      <c r="C3286">
        <f>B3286-A3286</f>
        <v>-24832370</v>
      </c>
      <c r="D3286" s="5" t="s">
        <v>13306</v>
      </c>
      <c r="E3286" s="3"/>
      <c r="F3286" s="3"/>
      <c r="G3286" s="3"/>
    </row>
    <row r="3287" spans="1:7">
      <c r="A3287" s="5">
        <v>35000000</v>
      </c>
      <c r="B3287" s="5">
        <v>10139254</v>
      </c>
      <c r="C3287">
        <f>B3287-A3287</f>
        <v>-24860746</v>
      </c>
      <c r="D3287" s="5" t="s">
        <v>4282</v>
      </c>
      <c r="E3287" s="4"/>
      <c r="F3287" s="4"/>
      <c r="G3287" s="4"/>
    </row>
    <row r="3288" spans="1:7">
      <c r="A3288" s="2">
        <v>35000000</v>
      </c>
      <c r="B3288" s="2">
        <v>10137502</v>
      </c>
      <c r="C3288">
        <f>B3288-A3288</f>
        <v>-24862498</v>
      </c>
      <c r="D3288" s="2" t="s">
        <v>3712</v>
      </c>
      <c r="E3288" s="3"/>
      <c r="F3288" s="3"/>
      <c r="G3288" s="3"/>
    </row>
    <row r="3289" spans="1:7">
      <c r="A3289" s="5">
        <v>25000000</v>
      </c>
      <c r="B3289" s="5">
        <v>134904</v>
      </c>
      <c r="C3289">
        <f>B3289-A3289</f>
        <v>-24865096</v>
      </c>
      <c r="D3289" s="5" t="s">
        <v>13832</v>
      </c>
      <c r="E3289" s="4"/>
      <c r="F3289" s="4"/>
      <c r="G3289" s="4"/>
    </row>
    <row r="3290" spans="1:7">
      <c r="A3290" s="5">
        <v>50000000</v>
      </c>
      <c r="B3290" s="5">
        <v>25121291</v>
      </c>
      <c r="C3290">
        <f>B3290-A3290</f>
        <v>-24878709</v>
      </c>
      <c r="D3290" s="5" t="s">
        <v>8089</v>
      </c>
      <c r="E3290" s="3"/>
      <c r="F3290" s="3"/>
      <c r="G3290" s="3"/>
    </row>
    <row r="3291" spans="1:7">
      <c r="A3291" s="5">
        <v>45000000</v>
      </c>
      <c r="B3291" s="5">
        <v>20101861</v>
      </c>
      <c r="C3291">
        <f>B3291-A3291</f>
        <v>-24898139</v>
      </c>
      <c r="D3291" s="5" t="s">
        <v>12501</v>
      </c>
      <c r="E3291" s="4"/>
      <c r="F3291" s="4"/>
      <c r="G3291" s="4"/>
    </row>
    <row r="3292" spans="1:7">
      <c r="A3292" s="5">
        <v>60000000</v>
      </c>
      <c r="B3292" s="5">
        <v>35096190</v>
      </c>
      <c r="C3292">
        <f>B3292-A3292</f>
        <v>-24903810</v>
      </c>
      <c r="D3292" s="5" t="s">
        <v>10789</v>
      </c>
      <c r="E3292" s="3"/>
      <c r="F3292" s="3"/>
      <c r="G3292" s="3"/>
    </row>
    <row r="3293" spans="1:7">
      <c r="A3293" s="2">
        <v>25000000</v>
      </c>
      <c r="B3293" s="2">
        <v>77231</v>
      </c>
      <c r="C3293">
        <f>B3293-A3293</f>
        <v>-24922769</v>
      </c>
      <c r="D3293" s="2" t="s">
        <v>12538</v>
      </c>
      <c r="E3293" s="4"/>
      <c r="F3293" s="4"/>
      <c r="G3293" s="4"/>
    </row>
    <row r="3294" spans="1:7">
      <c r="A3294" s="5">
        <v>35000000</v>
      </c>
      <c r="B3294" s="5">
        <v>10076136</v>
      </c>
      <c r="C3294">
        <f>B3294-A3294</f>
        <v>-24923864</v>
      </c>
      <c r="D3294" s="5" t="s">
        <v>15992</v>
      </c>
      <c r="E3294" s="3"/>
      <c r="F3294" s="3"/>
      <c r="G3294" s="3"/>
    </row>
    <row r="3295" spans="1:7">
      <c r="A3295" s="5">
        <v>25000000</v>
      </c>
      <c r="B3295" s="5">
        <v>56692</v>
      </c>
      <c r="C3295">
        <f>B3295-A3295</f>
        <v>-24943308</v>
      </c>
      <c r="D3295" s="5" t="s">
        <v>4336</v>
      </c>
      <c r="E3295" s="4"/>
      <c r="F3295" s="4"/>
      <c r="G3295" s="4"/>
    </row>
    <row r="3296" spans="1:7">
      <c r="A3296" s="5">
        <v>100000000</v>
      </c>
      <c r="B3296" s="5">
        <v>75030163</v>
      </c>
      <c r="C3296">
        <f>B3296-A3296</f>
        <v>-24969837</v>
      </c>
      <c r="D3296" s="5" t="s">
        <v>15484</v>
      </c>
      <c r="E3296" s="3"/>
      <c r="F3296" s="3"/>
      <c r="G3296" s="3"/>
    </row>
    <row r="3297" spans="1:7">
      <c r="A3297" s="5">
        <v>25000000</v>
      </c>
      <c r="B3297" s="5">
        <v>22723</v>
      </c>
      <c r="C3297">
        <f>B3297-A3297</f>
        <v>-24977277</v>
      </c>
      <c r="D3297" s="5" t="s">
        <v>16330</v>
      </c>
      <c r="E3297" s="4"/>
      <c r="F3297" s="4"/>
      <c r="G3297" s="4"/>
    </row>
    <row r="3298" spans="1:7">
      <c r="A3298" s="5">
        <v>25000000</v>
      </c>
      <c r="B3298" s="5">
        <v>4756</v>
      </c>
      <c r="C3298">
        <f>B3298-A3298</f>
        <v>-24995244</v>
      </c>
      <c r="D3298" s="5" t="s">
        <v>14859</v>
      </c>
      <c r="E3298" s="3"/>
      <c r="F3298" s="3"/>
      <c r="G3298" s="3"/>
    </row>
    <row r="3299" spans="1:7">
      <c r="A3299" s="2">
        <v>40000000</v>
      </c>
      <c r="B3299" s="2">
        <v>14967182</v>
      </c>
      <c r="C3299">
        <f>B3299-A3299</f>
        <v>-25032818</v>
      </c>
      <c r="D3299" s="2" t="s">
        <v>15531</v>
      </c>
      <c r="E3299" s="4"/>
      <c r="F3299" s="4"/>
      <c r="G3299" s="4"/>
    </row>
    <row r="3300" spans="1:7">
      <c r="A3300" s="5">
        <v>40000000</v>
      </c>
      <c r="B3300" s="5">
        <v>14942422</v>
      </c>
      <c r="C3300">
        <f>B3300-A3300</f>
        <v>-25057578</v>
      </c>
      <c r="D3300" s="5" t="s">
        <v>12957</v>
      </c>
      <c r="E3300" s="3"/>
      <c r="F3300" s="3"/>
      <c r="G3300" s="3"/>
    </row>
    <row r="3301" spans="1:7">
      <c r="A3301" s="5">
        <v>45000000</v>
      </c>
      <c r="B3301" s="5">
        <v>19719930</v>
      </c>
      <c r="C3301">
        <f>B3301-A3301</f>
        <v>-25280070</v>
      </c>
      <c r="D3301" s="5" t="s">
        <v>7423</v>
      </c>
      <c r="E3301" s="4"/>
      <c r="F3301" s="4"/>
      <c r="G3301" s="4"/>
    </row>
    <row r="3302" spans="1:7">
      <c r="A3302" s="5">
        <v>90000000</v>
      </c>
      <c r="B3302" s="5">
        <v>64685359</v>
      </c>
      <c r="C3302">
        <f>B3302-A3302</f>
        <v>-25314641</v>
      </c>
      <c r="D3302" s="5" t="s">
        <v>6756</v>
      </c>
      <c r="E3302" s="3"/>
      <c r="F3302" s="3"/>
      <c r="G3302" s="3"/>
    </row>
    <row r="3303" spans="1:7">
      <c r="A3303" s="2">
        <v>25500000</v>
      </c>
      <c r="B3303" s="2">
        <v>41229</v>
      </c>
      <c r="C3303">
        <f>B3303-A3303</f>
        <v>-25458771</v>
      </c>
      <c r="D3303" s="2" t="s">
        <v>9704</v>
      </c>
      <c r="E3303" s="4"/>
      <c r="F3303" s="4"/>
      <c r="G3303" s="4"/>
    </row>
    <row r="3304" spans="1:7">
      <c r="A3304" s="2">
        <v>30000000</v>
      </c>
      <c r="B3304" s="2">
        <v>4463292</v>
      </c>
      <c r="C3304">
        <f>B3304-A3304</f>
        <v>-25536708</v>
      </c>
      <c r="D3304" s="2" t="s">
        <v>6954</v>
      </c>
      <c r="E3304" s="3"/>
      <c r="F3304" s="3"/>
      <c r="G3304" s="3"/>
    </row>
    <row r="3305" spans="1:7">
      <c r="A3305" s="2">
        <v>40000000</v>
      </c>
      <c r="B3305" s="2">
        <v>14448589</v>
      </c>
      <c r="C3305">
        <f>B3305-A3305</f>
        <v>-25551411</v>
      </c>
      <c r="D3305" s="2" t="s">
        <v>13460</v>
      </c>
      <c r="E3305" s="4"/>
      <c r="F3305" s="4"/>
      <c r="G3305" s="4"/>
    </row>
    <row r="3306" spans="1:7">
      <c r="A3306" s="5">
        <v>45000000</v>
      </c>
      <c r="B3306" s="5">
        <v>19377727</v>
      </c>
      <c r="C3306">
        <f>B3306-A3306</f>
        <v>-25622273</v>
      </c>
      <c r="D3306" s="5" t="s">
        <v>10271</v>
      </c>
      <c r="E3306" s="3"/>
      <c r="F3306" s="3"/>
      <c r="G3306" s="3"/>
    </row>
    <row r="3307" spans="1:7">
      <c r="A3307" s="2">
        <v>40000000</v>
      </c>
      <c r="B3307" s="2">
        <v>14358033</v>
      </c>
      <c r="C3307">
        <f>B3307-A3307</f>
        <v>-25641967</v>
      </c>
      <c r="D3307" s="2" t="s">
        <v>12961</v>
      </c>
      <c r="E3307" s="4"/>
      <c r="F3307" s="4"/>
      <c r="G3307" s="4"/>
    </row>
    <row r="3308" spans="1:7">
      <c r="A3308" s="5">
        <v>30000000</v>
      </c>
      <c r="B3308" s="5">
        <v>4357000</v>
      </c>
      <c r="C3308">
        <f>B3308-A3308</f>
        <v>-25643000</v>
      </c>
      <c r="D3308" s="5" t="s">
        <v>15068</v>
      </c>
      <c r="E3308" s="3"/>
      <c r="F3308" s="3"/>
      <c r="G3308" s="3"/>
    </row>
    <row r="3309" spans="1:7">
      <c r="A3309" s="2">
        <v>27000000</v>
      </c>
      <c r="B3309" s="2">
        <v>1260917</v>
      </c>
      <c r="C3309">
        <f>B3309-A3309</f>
        <v>-25739083</v>
      </c>
      <c r="D3309" s="2" t="s">
        <v>4849</v>
      </c>
      <c r="E3309" s="4"/>
      <c r="F3309" s="4"/>
      <c r="G3309" s="4"/>
    </row>
    <row r="3310" spans="1:7">
      <c r="A3310" s="5">
        <v>42000000</v>
      </c>
      <c r="B3310" s="5">
        <v>16252765</v>
      </c>
      <c r="C3310">
        <f>B3310-A3310</f>
        <v>-25747235</v>
      </c>
      <c r="D3310" s="5" t="s">
        <v>12593</v>
      </c>
      <c r="E3310" s="3"/>
      <c r="F3310" s="3"/>
      <c r="G3310" s="3"/>
    </row>
    <row r="3311" spans="1:7">
      <c r="A3311" s="5">
        <v>50000000</v>
      </c>
      <c r="B3311" s="5">
        <v>24127895</v>
      </c>
      <c r="C3311">
        <f>B3311-A3311</f>
        <v>-25872105</v>
      </c>
      <c r="D3311" s="5" t="s">
        <v>2725</v>
      </c>
      <c r="E3311" s="4"/>
      <c r="F3311" s="4"/>
      <c r="G3311" s="4"/>
    </row>
    <row r="3312" spans="1:7">
      <c r="A3312" s="5">
        <v>144000000</v>
      </c>
      <c r="B3312" s="5">
        <v>118099659</v>
      </c>
      <c r="C3312">
        <f>B3312-A3312</f>
        <v>-25900341</v>
      </c>
      <c r="D3312" s="5" t="s">
        <v>14416</v>
      </c>
      <c r="E3312" s="3"/>
      <c r="F3312" s="3"/>
      <c r="G3312" s="3"/>
    </row>
    <row r="3313" spans="1:7">
      <c r="A3313" s="5">
        <v>144000000</v>
      </c>
      <c r="B3313" s="5">
        <v>118099659</v>
      </c>
      <c r="C3313">
        <f>B3313-A3313</f>
        <v>-25900341</v>
      </c>
      <c r="D3313" s="5" t="s">
        <v>14416</v>
      </c>
      <c r="E3313" s="4"/>
      <c r="F3313" s="4"/>
      <c r="G3313" s="4"/>
    </row>
    <row r="3314" spans="1:7">
      <c r="A3314" s="2">
        <v>63000000</v>
      </c>
      <c r="B3314" s="2">
        <v>37023395</v>
      </c>
      <c r="C3314">
        <f>B3314-A3314</f>
        <v>-25976605</v>
      </c>
      <c r="D3314" s="2" t="s">
        <v>132</v>
      </c>
      <c r="E3314" s="3"/>
      <c r="F3314" s="3"/>
      <c r="G3314" s="3"/>
    </row>
    <row r="3315" spans="1:7">
      <c r="A3315" s="2">
        <v>50000000</v>
      </c>
      <c r="B3315" s="2">
        <v>24006726</v>
      </c>
      <c r="C3315">
        <f>B3315-A3315</f>
        <v>-25993274</v>
      </c>
      <c r="D3315" s="2" t="s">
        <v>4213</v>
      </c>
      <c r="E3315" s="4"/>
      <c r="F3315" s="4"/>
      <c r="G3315" s="4"/>
    </row>
    <row r="3316" spans="1:7">
      <c r="A3316" s="2">
        <v>45000000</v>
      </c>
      <c r="B3316" s="2">
        <v>18996755</v>
      </c>
      <c r="C3316">
        <f>B3316-A3316</f>
        <v>-26003245</v>
      </c>
      <c r="D3316" s="2" t="s">
        <v>2742</v>
      </c>
      <c r="E3316" s="3"/>
      <c r="F3316" s="3"/>
      <c r="G3316" s="3"/>
    </row>
    <row r="3317" spans="1:7">
      <c r="A3317" s="5">
        <v>65000000</v>
      </c>
      <c r="B3317" s="5">
        <v>38966057</v>
      </c>
      <c r="C3317">
        <f>B3317-A3317</f>
        <v>-26033943</v>
      </c>
      <c r="D3317" s="5" t="s">
        <v>8098</v>
      </c>
      <c r="E3317" s="4"/>
      <c r="F3317" s="4"/>
      <c r="G3317" s="4"/>
    </row>
    <row r="3318" spans="1:7">
      <c r="A3318" s="2">
        <v>30000000</v>
      </c>
      <c r="B3318" s="2">
        <v>3904982</v>
      </c>
      <c r="C3318">
        <f>B3318-A3318</f>
        <v>-26095018</v>
      </c>
      <c r="D3318" s="2" t="s">
        <v>3271</v>
      </c>
      <c r="E3318" s="3"/>
      <c r="F3318" s="3"/>
      <c r="G3318" s="3"/>
    </row>
    <row r="3319" spans="1:7">
      <c r="A3319" s="5">
        <v>40000000</v>
      </c>
      <c r="B3319" s="5">
        <v>13838130</v>
      </c>
      <c r="C3319">
        <f>B3319-A3319</f>
        <v>-26161870</v>
      </c>
      <c r="D3319" s="5" t="s">
        <v>12965</v>
      </c>
      <c r="E3319" s="4"/>
      <c r="F3319" s="4"/>
      <c r="G3319" s="4"/>
    </row>
    <row r="3320" spans="1:7">
      <c r="A3320" s="5">
        <v>42000000</v>
      </c>
      <c r="B3320" s="5">
        <v>15738632</v>
      </c>
      <c r="C3320">
        <f>B3320-A3320</f>
        <v>-26261368</v>
      </c>
      <c r="D3320" s="5" t="s">
        <v>12854</v>
      </c>
      <c r="E3320" s="3"/>
      <c r="F3320" s="3"/>
      <c r="G3320" s="3"/>
    </row>
    <row r="3321" spans="1:7">
      <c r="A3321" s="5">
        <v>88000000</v>
      </c>
      <c r="B3321" s="5">
        <v>61644321</v>
      </c>
      <c r="C3321">
        <f>B3321-A3321</f>
        <v>-26355679</v>
      </c>
      <c r="D3321" s="5" t="s">
        <v>1087</v>
      </c>
      <c r="E3321" s="4"/>
      <c r="F3321" s="4"/>
      <c r="G3321" s="4"/>
    </row>
    <row r="3322" spans="1:7">
      <c r="A3322" s="2">
        <v>70000000</v>
      </c>
      <c r="B3322" s="2">
        <v>43426961</v>
      </c>
      <c r="C3322">
        <f>B3322-A3322</f>
        <v>-26573039</v>
      </c>
      <c r="D3322" s="2" t="s">
        <v>8785</v>
      </c>
      <c r="E3322" s="3"/>
      <c r="F3322" s="3"/>
      <c r="G3322" s="3"/>
    </row>
    <row r="3323" spans="1:7">
      <c r="A3323" s="2">
        <v>40000000</v>
      </c>
      <c r="B3323" s="2">
        <v>13376506</v>
      </c>
      <c r="C3323">
        <f>B3323-A3323</f>
        <v>-26623494</v>
      </c>
      <c r="D3323" s="2" t="s">
        <v>10878</v>
      </c>
      <c r="E3323" s="4"/>
      <c r="F3323" s="4"/>
      <c r="G3323" s="4"/>
    </row>
    <row r="3324" spans="1:7">
      <c r="A3324" s="2">
        <v>35000000</v>
      </c>
      <c r="B3324" s="2">
        <v>8324748</v>
      </c>
      <c r="C3324">
        <f>B3324-A3324</f>
        <v>-26675252</v>
      </c>
      <c r="D3324" s="2" t="s">
        <v>5570</v>
      </c>
      <c r="E3324" s="3"/>
      <c r="F3324" s="3"/>
      <c r="G3324" s="3"/>
    </row>
    <row r="3325" spans="1:7">
      <c r="A3325" s="5">
        <v>58000000</v>
      </c>
      <c r="B3325" s="5">
        <v>31199215</v>
      </c>
      <c r="C3325">
        <f>B3325-A3325</f>
        <v>-26800785</v>
      </c>
      <c r="D3325" s="5" t="s">
        <v>12457</v>
      </c>
      <c r="E3325" s="4"/>
      <c r="F3325" s="4"/>
      <c r="G3325" s="4"/>
    </row>
    <row r="3326" spans="1:7">
      <c r="A3326" s="2">
        <v>30000000</v>
      </c>
      <c r="B3326" s="2">
        <v>2975649</v>
      </c>
      <c r="C3326">
        <f>B3326-A3326</f>
        <v>-27024351</v>
      </c>
      <c r="D3326" s="2" t="s">
        <v>6285</v>
      </c>
      <c r="E3326" s="3"/>
      <c r="F3326" s="3"/>
      <c r="G3326" s="3"/>
    </row>
    <row r="3327" spans="1:7">
      <c r="A3327" s="5">
        <v>35000000</v>
      </c>
      <c r="B3327" s="5">
        <v>7948159</v>
      </c>
      <c r="C3327">
        <f>B3327-A3327</f>
        <v>-27051841</v>
      </c>
      <c r="D3327" s="5" t="s">
        <v>12559</v>
      </c>
      <c r="E3327" s="4"/>
      <c r="F3327" s="4"/>
      <c r="G3327" s="4"/>
    </row>
    <row r="3328" spans="1:7">
      <c r="A3328" s="5">
        <v>60000000</v>
      </c>
      <c r="B3328" s="5">
        <v>32940507</v>
      </c>
      <c r="C3328">
        <f>B3328-A3328</f>
        <v>-27059493</v>
      </c>
      <c r="D3328" s="5" t="s">
        <v>11935</v>
      </c>
      <c r="E3328" s="3"/>
      <c r="F3328" s="3"/>
      <c r="G3328" s="3"/>
    </row>
    <row r="3329" spans="1:7">
      <c r="A3329" s="5">
        <v>60000000</v>
      </c>
      <c r="B3329" s="5">
        <v>32940507</v>
      </c>
      <c r="C3329">
        <f>B3329-A3329</f>
        <v>-27059493</v>
      </c>
      <c r="D3329" s="5" t="s">
        <v>11935</v>
      </c>
      <c r="E3329" s="4"/>
      <c r="F3329" s="4"/>
      <c r="G3329" s="4"/>
    </row>
    <row r="3330" spans="1:7">
      <c r="A3330" s="5">
        <v>30000000</v>
      </c>
      <c r="B3330" s="5">
        <v>2869369</v>
      </c>
      <c r="C3330">
        <f>B3330-A3330</f>
        <v>-27130631</v>
      </c>
      <c r="D3330" s="5" t="s">
        <v>4253</v>
      </c>
      <c r="E3330" s="3"/>
      <c r="F3330" s="3"/>
      <c r="G3330" s="3"/>
    </row>
    <row r="3331" spans="1:7">
      <c r="A3331" s="2">
        <v>75000000</v>
      </c>
      <c r="B3331" s="2">
        <v>47748610</v>
      </c>
      <c r="C3331">
        <f>B3331-A3331</f>
        <v>-27251390</v>
      </c>
      <c r="D3331" s="2" t="s">
        <v>10785</v>
      </c>
      <c r="E3331" s="4"/>
      <c r="F3331" s="4"/>
      <c r="G3331" s="4"/>
    </row>
    <row r="3332" spans="1:7">
      <c r="A3332" s="2">
        <v>28000000</v>
      </c>
      <c r="B3332" s="2">
        <v>669276</v>
      </c>
      <c r="C3332">
        <f>B3332-A3332</f>
        <v>-27330724</v>
      </c>
      <c r="D3332" s="2" t="s">
        <v>4968</v>
      </c>
      <c r="E3332" s="3"/>
      <c r="F3332" s="3"/>
      <c r="G3332" s="3"/>
    </row>
    <row r="3333" spans="1:7">
      <c r="A3333" s="2">
        <v>100000000</v>
      </c>
      <c r="B3333" s="2">
        <v>72660029</v>
      </c>
      <c r="C3333">
        <f>B3333-A3333</f>
        <v>-27339971</v>
      </c>
      <c r="D3333" s="2" t="s">
        <v>12392</v>
      </c>
      <c r="E3333" s="4"/>
      <c r="F3333" s="4"/>
      <c r="G3333" s="4"/>
    </row>
    <row r="3334" spans="1:7">
      <c r="A3334" s="5">
        <v>34000000</v>
      </c>
      <c r="B3334" s="5">
        <v>6543194</v>
      </c>
      <c r="C3334">
        <f>B3334-A3334</f>
        <v>-27456806</v>
      </c>
      <c r="D3334" s="5" t="s">
        <v>14173</v>
      </c>
      <c r="E3334" s="3"/>
      <c r="F3334" s="3"/>
      <c r="G3334" s="3"/>
    </row>
    <row r="3335" spans="1:7">
      <c r="A3335" s="5">
        <v>60000000</v>
      </c>
      <c r="B3335" s="5">
        <v>32522352</v>
      </c>
      <c r="C3335">
        <f>B3335-A3335</f>
        <v>-27477648</v>
      </c>
      <c r="D3335" s="5" t="s">
        <v>1423</v>
      </c>
      <c r="E3335" s="4"/>
      <c r="F3335" s="4"/>
      <c r="G3335" s="4"/>
    </row>
    <row r="3336" spans="1:7">
      <c r="A3336" s="5">
        <v>50000000</v>
      </c>
      <c r="B3336" s="5">
        <v>22518325</v>
      </c>
      <c r="C3336">
        <f>B3336-A3336</f>
        <v>-27481675</v>
      </c>
      <c r="D3336" s="5" t="s">
        <v>14103</v>
      </c>
      <c r="E3336" s="3"/>
      <c r="F3336" s="3"/>
      <c r="G3336" s="3"/>
    </row>
    <row r="3337" spans="1:7">
      <c r="A3337" s="2">
        <v>35000000</v>
      </c>
      <c r="B3337" s="2">
        <v>7458269</v>
      </c>
      <c r="C3337">
        <f>B3337-A3337</f>
        <v>-27541731</v>
      </c>
      <c r="D3337" s="2" t="s">
        <v>6875</v>
      </c>
      <c r="E3337" s="4"/>
      <c r="F3337" s="4"/>
      <c r="G3337" s="4"/>
    </row>
    <row r="3338" spans="1:7">
      <c r="A3338" s="5">
        <v>45000000</v>
      </c>
      <c r="B3338" s="5">
        <v>17300889</v>
      </c>
      <c r="C3338">
        <f>B3338-A3338</f>
        <v>-27699111</v>
      </c>
      <c r="D3338" s="5" t="s">
        <v>15861</v>
      </c>
      <c r="E3338" s="3"/>
      <c r="F3338" s="3"/>
      <c r="G3338" s="3"/>
    </row>
    <row r="3339" spans="1:7">
      <c r="A3339" s="2">
        <v>38000000</v>
      </c>
      <c r="B3339" s="2">
        <v>10300000</v>
      </c>
      <c r="C3339">
        <f>B3339-A3339</f>
        <v>-27700000</v>
      </c>
      <c r="D3339" s="2" t="s">
        <v>8933</v>
      </c>
      <c r="E3339" s="4"/>
      <c r="F3339" s="4"/>
      <c r="G3339" s="4"/>
    </row>
    <row r="3340" spans="1:7">
      <c r="A3340" s="5">
        <v>70000000</v>
      </c>
      <c r="B3340" s="5">
        <v>42272747</v>
      </c>
      <c r="C3340">
        <f>B3340-A3340</f>
        <v>-27727253</v>
      </c>
      <c r="D3340" s="5" t="s">
        <v>14087</v>
      </c>
      <c r="E3340" s="3"/>
      <c r="F3340" s="3"/>
      <c r="G3340" s="3"/>
    </row>
    <row r="3341" spans="1:7">
      <c r="A3341" s="2">
        <v>70000000</v>
      </c>
      <c r="B3341" s="2">
        <v>42194060</v>
      </c>
      <c r="C3341">
        <f>B3341-A3341</f>
        <v>-27805940</v>
      </c>
      <c r="D3341" s="2" t="s">
        <v>11932</v>
      </c>
      <c r="E3341" s="4"/>
      <c r="F3341" s="4"/>
      <c r="G3341" s="4"/>
    </row>
    <row r="3342" spans="1:7">
      <c r="A3342" s="2">
        <v>40000000</v>
      </c>
      <c r="B3342" s="2">
        <v>12181484</v>
      </c>
      <c r="C3342">
        <f>B3342-A3342</f>
        <v>-27818516</v>
      </c>
      <c r="D3342" s="2" t="s">
        <v>16040</v>
      </c>
      <c r="E3342" s="3"/>
      <c r="F3342" s="3"/>
      <c r="G3342" s="3"/>
    </row>
    <row r="3343" spans="1:7">
      <c r="A3343" s="2">
        <v>60000000</v>
      </c>
      <c r="B3343" s="2">
        <v>32122249</v>
      </c>
      <c r="C3343">
        <f>B3343-A3343</f>
        <v>-27877751</v>
      </c>
      <c r="D3343" s="2" t="s">
        <v>12866</v>
      </c>
      <c r="E3343" s="4"/>
      <c r="F3343" s="4"/>
      <c r="G3343" s="4"/>
    </row>
    <row r="3344" spans="1:7">
      <c r="A3344" s="2">
        <v>53000000</v>
      </c>
      <c r="B3344" s="2">
        <v>25031037</v>
      </c>
      <c r="C3344">
        <f>B3344-A3344</f>
        <v>-27968963</v>
      </c>
      <c r="D3344" s="2" t="s">
        <v>2689</v>
      </c>
      <c r="E3344" s="3"/>
      <c r="F3344" s="3"/>
      <c r="G3344" s="3"/>
    </row>
    <row r="3345" spans="1:7">
      <c r="A3345" s="2">
        <v>85000000</v>
      </c>
      <c r="B3345" s="2">
        <v>57010853</v>
      </c>
      <c r="C3345">
        <f>B3345-A3345</f>
        <v>-27989147</v>
      </c>
      <c r="D3345" s="2" t="s">
        <v>4128</v>
      </c>
      <c r="E3345" s="4"/>
      <c r="F3345" s="4"/>
      <c r="G3345" s="4"/>
    </row>
    <row r="3346" spans="1:7">
      <c r="A3346" s="2">
        <v>75000000</v>
      </c>
      <c r="B3346" s="2">
        <v>47000485</v>
      </c>
      <c r="C3346">
        <f>B3346-A3346</f>
        <v>-27999515</v>
      </c>
      <c r="D3346" s="2" t="s">
        <v>14746</v>
      </c>
      <c r="E3346" s="3"/>
      <c r="F3346" s="3"/>
      <c r="G3346" s="3"/>
    </row>
    <row r="3347" spans="1:7">
      <c r="A3347" s="5">
        <v>30000000</v>
      </c>
      <c r="B3347" s="5">
        <v>1865774</v>
      </c>
      <c r="C3347">
        <f>B3347-A3347</f>
        <v>-28134226</v>
      </c>
      <c r="D3347" s="5" t="s">
        <v>6319</v>
      </c>
      <c r="E3347" s="4"/>
      <c r="F3347" s="4"/>
      <c r="G3347" s="4"/>
    </row>
    <row r="3348" spans="1:7">
      <c r="A3348" s="2">
        <v>31000000</v>
      </c>
      <c r="B3348" s="2">
        <v>2840417</v>
      </c>
      <c r="C3348">
        <f>B3348-A3348</f>
        <v>-28159583</v>
      </c>
      <c r="D3348" s="2" t="s">
        <v>7598</v>
      </c>
      <c r="E3348" s="3"/>
      <c r="F3348" s="3"/>
      <c r="G3348" s="3"/>
    </row>
    <row r="3349" spans="1:7">
      <c r="A3349" s="5">
        <v>65000000</v>
      </c>
      <c r="B3349" s="5">
        <v>36830057</v>
      </c>
      <c r="C3349">
        <f>B3349-A3349</f>
        <v>-28169943</v>
      </c>
      <c r="D3349" s="5" t="s">
        <v>15844</v>
      </c>
      <c r="E3349" s="4"/>
      <c r="F3349" s="4"/>
      <c r="G3349" s="4"/>
    </row>
    <row r="3350" spans="1:7">
      <c r="A3350" s="2">
        <v>60000000</v>
      </c>
      <c r="B3350" s="2">
        <v>31670931</v>
      </c>
      <c r="C3350">
        <f>B3350-A3350</f>
        <v>-28329069</v>
      </c>
      <c r="D3350" s="2" t="s">
        <v>8118</v>
      </c>
      <c r="E3350" s="3"/>
      <c r="F3350" s="3"/>
      <c r="G3350" s="3"/>
    </row>
    <row r="3351" spans="1:7">
      <c r="A3351" s="2">
        <v>49900000</v>
      </c>
      <c r="B3351" s="2">
        <v>21557240</v>
      </c>
      <c r="C3351">
        <f>B3351-A3351</f>
        <v>-28342760</v>
      </c>
      <c r="D3351" s="2" t="s">
        <v>14134</v>
      </c>
      <c r="E3351" s="4"/>
      <c r="F3351" s="4"/>
      <c r="G3351" s="4"/>
    </row>
    <row r="3352" spans="1:7">
      <c r="A3352" s="2">
        <v>35000000</v>
      </c>
      <c r="B3352" s="2">
        <v>6592103</v>
      </c>
      <c r="C3352">
        <f>B3352-A3352</f>
        <v>-28407897</v>
      </c>
      <c r="D3352" s="2" t="s">
        <v>10909</v>
      </c>
      <c r="E3352" s="3"/>
      <c r="F3352" s="3"/>
      <c r="G3352" s="3"/>
    </row>
    <row r="3353" spans="1:7">
      <c r="A3353" s="2">
        <v>58000000</v>
      </c>
      <c r="B3353" s="2">
        <v>29580087</v>
      </c>
      <c r="C3353">
        <f>B3353-A3353</f>
        <v>-28419913</v>
      </c>
      <c r="D3353" s="2" t="s">
        <v>16079</v>
      </c>
      <c r="E3353" s="4"/>
      <c r="F3353" s="4"/>
      <c r="G3353" s="4"/>
    </row>
    <row r="3354" spans="1:7">
      <c r="A3354" s="2">
        <v>32000000</v>
      </c>
      <c r="B3354" s="2">
        <v>3562749</v>
      </c>
      <c r="C3354">
        <f>B3354-A3354</f>
        <v>-28437251</v>
      </c>
      <c r="D3354" s="2" t="s">
        <v>6893</v>
      </c>
      <c r="E3354" s="3"/>
      <c r="F3354" s="3"/>
      <c r="G3354" s="3"/>
    </row>
    <row r="3355" spans="1:7">
      <c r="A3355" s="2">
        <v>60000000</v>
      </c>
      <c r="B3355" s="2">
        <v>31494270</v>
      </c>
      <c r="C3355">
        <f>B3355-A3355</f>
        <v>-28505730</v>
      </c>
      <c r="D3355" s="2" t="s">
        <v>3197</v>
      </c>
      <c r="E3355" s="4"/>
      <c r="F3355" s="4"/>
      <c r="G3355" s="4"/>
    </row>
    <row r="3356" spans="1:7">
      <c r="A3356" s="5">
        <v>35000000</v>
      </c>
      <c r="B3356" s="5">
        <v>6448817</v>
      </c>
      <c r="C3356">
        <f>B3356-A3356</f>
        <v>-28551183</v>
      </c>
      <c r="D3356" s="5" t="s">
        <v>16182</v>
      </c>
      <c r="E3356" s="3"/>
      <c r="F3356" s="3"/>
      <c r="G3356" s="3"/>
    </row>
    <row r="3357" spans="1:7">
      <c r="A3357" s="2">
        <v>52000000</v>
      </c>
      <c r="B3357" s="2">
        <v>23324666</v>
      </c>
      <c r="C3357">
        <f>B3357-A3357</f>
        <v>-28675334</v>
      </c>
      <c r="D3357" s="2" t="s">
        <v>9516</v>
      </c>
      <c r="E3357" s="4"/>
      <c r="F3357" s="4"/>
      <c r="G3357" s="4"/>
    </row>
    <row r="3358" spans="1:7">
      <c r="A3358" s="5">
        <v>42000000</v>
      </c>
      <c r="B3358" s="5">
        <v>13208023</v>
      </c>
      <c r="C3358">
        <f>B3358-A3358</f>
        <v>-28791977</v>
      </c>
      <c r="D3358" s="5" t="s">
        <v>16865</v>
      </c>
      <c r="E3358" s="3"/>
      <c r="F3358" s="3"/>
      <c r="G3358" s="3"/>
    </row>
    <row r="3359" spans="1:7">
      <c r="A3359" s="2">
        <v>60000000</v>
      </c>
      <c r="B3359" s="2">
        <v>31165421</v>
      </c>
      <c r="C3359">
        <f>B3359-A3359</f>
        <v>-28834579</v>
      </c>
      <c r="D3359" s="2" t="s">
        <v>12452</v>
      </c>
      <c r="E3359" s="4"/>
      <c r="F3359" s="4"/>
      <c r="G3359" s="4"/>
    </row>
    <row r="3360" spans="1:7">
      <c r="A3360" s="5">
        <v>60000000</v>
      </c>
      <c r="B3360" s="5">
        <v>31111260</v>
      </c>
      <c r="C3360">
        <f>B3360-A3360</f>
        <v>-28888740</v>
      </c>
      <c r="D3360" s="5" t="s">
        <v>14736</v>
      </c>
      <c r="E3360" s="3"/>
      <c r="F3360" s="3"/>
      <c r="G3360" s="3"/>
    </row>
    <row r="3361" spans="1:7">
      <c r="A3361" s="2">
        <v>140000000</v>
      </c>
      <c r="B3361" s="2">
        <v>111110575</v>
      </c>
      <c r="C3361">
        <f>B3361-A3361</f>
        <v>-28889425</v>
      </c>
      <c r="D3361" s="2" t="s">
        <v>2113</v>
      </c>
      <c r="E3361" s="4"/>
      <c r="F3361" s="4"/>
      <c r="G3361" s="4"/>
    </row>
    <row r="3362" spans="1:7">
      <c r="A3362" s="5">
        <v>29000000</v>
      </c>
      <c r="B3362" s="5">
        <v>64286</v>
      </c>
      <c r="C3362">
        <f>B3362-A3362</f>
        <v>-28935714</v>
      </c>
      <c r="D3362" s="5" t="s">
        <v>1450</v>
      </c>
      <c r="E3362" s="3"/>
      <c r="F3362" s="3"/>
      <c r="G3362" s="3"/>
    </row>
    <row r="3363" spans="1:7">
      <c r="A3363" s="5">
        <v>52000000</v>
      </c>
      <c r="B3363" s="5">
        <v>23020488</v>
      </c>
      <c r="C3363">
        <f>B3363-A3363</f>
        <v>-28979512</v>
      </c>
      <c r="D3363" s="5" t="s">
        <v>14496</v>
      </c>
      <c r="E3363" s="4"/>
      <c r="F3363" s="4"/>
      <c r="G3363" s="4"/>
    </row>
    <row r="3364" spans="1:7">
      <c r="A3364" s="5">
        <v>36000000</v>
      </c>
      <c r="B3364" s="5">
        <v>7000000</v>
      </c>
      <c r="C3364">
        <f>B3364-A3364</f>
        <v>-29000000</v>
      </c>
      <c r="D3364" s="5" t="s">
        <v>16108</v>
      </c>
      <c r="E3364" s="3"/>
      <c r="F3364" s="3"/>
      <c r="G3364" s="3"/>
    </row>
    <row r="3365" spans="1:7">
      <c r="A3365" s="5">
        <v>70000000</v>
      </c>
      <c r="B3365" s="5">
        <v>40932372</v>
      </c>
      <c r="C3365">
        <f>B3365-A3365</f>
        <v>-29067628</v>
      </c>
      <c r="D3365" s="5" t="s">
        <v>10754</v>
      </c>
      <c r="E3365" s="4"/>
      <c r="F3365" s="4"/>
      <c r="G3365" s="4"/>
    </row>
    <row r="3366" spans="1:7">
      <c r="A3366" s="5">
        <v>35000000</v>
      </c>
      <c r="B3366" s="5">
        <v>5932060</v>
      </c>
      <c r="C3366">
        <f>B3366-A3366</f>
        <v>-29067940</v>
      </c>
      <c r="D3366" s="5" t="s">
        <v>14758</v>
      </c>
      <c r="E3366" s="3"/>
      <c r="F3366" s="3"/>
      <c r="G3366" s="3"/>
    </row>
    <row r="3367" spans="1:7">
      <c r="A3367" s="5">
        <v>32000000</v>
      </c>
      <c r="B3367" s="5">
        <v>2899970</v>
      </c>
      <c r="C3367">
        <f>B3367-A3367</f>
        <v>-29100030</v>
      </c>
      <c r="D3367" s="5" t="s">
        <v>6896</v>
      </c>
      <c r="E3367" s="4"/>
      <c r="F3367" s="4"/>
      <c r="G3367" s="4"/>
    </row>
    <row r="3368" spans="1:7">
      <c r="A3368" s="2">
        <v>30300000</v>
      </c>
      <c r="B3368" s="2">
        <v>1196752</v>
      </c>
      <c r="C3368">
        <f>B3368-A3368</f>
        <v>-29103248</v>
      </c>
      <c r="D3368" s="2" t="s">
        <v>3012</v>
      </c>
      <c r="E3368" s="3"/>
      <c r="F3368" s="3"/>
      <c r="G3368" s="3"/>
    </row>
    <row r="3369" spans="1:7">
      <c r="A3369" s="5">
        <v>90000000</v>
      </c>
      <c r="B3369" s="5">
        <v>60874615</v>
      </c>
      <c r="C3369">
        <f>B3369-A3369</f>
        <v>-29125385</v>
      </c>
      <c r="D3369" s="5" t="s">
        <v>14059</v>
      </c>
      <c r="E3369" s="4"/>
      <c r="F3369" s="4"/>
      <c r="G3369" s="4"/>
    </row>
    <row r="3370" spans="1:7">
      <c r="A3370" s="5">
        <v>60000000</v>
      </c>
      <c r="B3370" s="5">
        <v>30695227</v>
      </c>
      <c r="C3370">
        <f>B3370-A3370</f>
        <v>-29304773</v>
      </c>
      <c r="D3370" s="5" t="s">
        <v>8122</v>
      </c>
      <c r="E3370" s="3"/>
      <c r="F3370" s="3"/>
      <c r="G3370" s="3"/>
    </row>
    <row r="3371" spans="1:7">
      <c r="A3371" s="5">
        <v>95000000</v>
      </c>
      <c r="B3371" s="5">
        <v>65653758</v>
      </c>
      <c r="C3371">
        <f>B3371-A3371</f>
        <v>-29346242</v>
      </c>
      <c r="D3371" s="5" t="s">
        <v>14445</v>
      </c>
      <c r="E3371" s="4"/>
      <c r="F3371" s="4"/>
      <c r="G3371" s="4"/>
    </row>
    <row r="3372" spans="1:7">
      <c r="A3372" s="5">
        <v>40000000</v>
      </c>
      <c r="B3372" s="5">
        <v>10640645</v>
      </c>
      <c r="C3372">
        <f>B3372-A3372</f>
        <v>-29359355</v>
      </c>
      <c r="D3372" s="5" t="s">
        <v>13470</v>
      </c>
      <c r="E3372" s="3"/>
      <c r="F3372" s="3"/>
      <c r="G3372" s="3"/>
    </row>
    <row r="3373" spans="1:7">
      <c r="A3373" s="5">
        <v>50000000</v>
      </c>
      <c r="B3373" s="5">
        <v>20550712</v>
      </c>
      <c r="C3373">
        <f>B3373-A3373</f>
        <v>-29449288</v>
      </c>
      <c r="D3373" s="5" t="s">
        <v>14116</v>
      </c>
      <c r="E3373" s="4"/>
      <c r="F3373" s="4"/>
      <c r="G3373" s="4"/>
    </row>
    <row r="3374" spans="1:7">
      <c r="A3374" s="2">
        <v>93000000</v>
      </c>
      <c r="B3374" s="2">
        <v>63540020</v>
      </c>
      <c r="C3374">
        <f>B3374-A3374</f>
        <v>-29459980</v>
      </c>
      <c r="D3374" s="2" t="s">
        <v>2133</v>
      </c>
      <c r="E3374" s="3"/>
      <c r="F3374" s="3"/>
      <c r="G3374" s="3"/>
    </row>
    <row r="3375" spans="1:7">
      <c r="A3375" s="5">
        <v>30000000</v>
      </c>
      <c r="B3375" s="5">
        <v>537580</v>
      </c>
      <c r="C3375">
        <f>B3375-A3375</f>
        <v>-29462420</v>
      </c>
      <c r="D3375" s="5" t="s">
        <v>7529</v>
      </c>
      <c r="E3375" s="4"/>
      <c r="F3375" s="4"/>
      <c r="G3375" s="4"/>
    </row>
    <row r="3376" spans="1:7">
      <c r="A3376" s="2">
        <v>45000000</v>
      </c>
      <c r="B3376" s="2">
        <v>15523168</v>
      </c>
      <c r="C3376">
        <f>B3376-A3376</f>
        <v>-29476832</v>
      </c>
      <c r="D3376" s="2" t="s">
        <v>4840</v>
      </c>
      <c r="E3376" s="3"/>
      <c r="F3376" s="3"/>
      <c r="G3376" s="3"/>
    </row>
    <row r="3377" spans="1:7">
      <c r="A3377" s="5">
        <v>30000000</v>
      </c>
      <c r="B3377" s="5">
        <v>499263</v>
      </c>
      <c r="C3377">
        <f>B3377-A3377</f>
        <v>-29500737</v>
      </c>
      <c r="D3377" s="5" t="s">
        <v>5625</v>
      </c>
      <c r="E3377" s="4"/>
      <c r="F3377" s="4"/>
      <c r="G3377" s="4"/>
    </row>
    <row r="3378" spans="1:7">
      <c r="A3378" s="2">
        <v>50000000</v>
      </c>
      <c r="B3378" s="2">
        <v>20488579</v>
      </c>
      <c r="C3378">
        <f>B3378-A3378</f>
        <v>-29511421</v>
      </c>
      <c r="D3378" s="2" t="s">
        <v>13418</v>
      </c>
      <c r="E3378" s="3"/>
      <c r="F3378" s="3"/>
      <c r="G3378" s="3"/>
    </row>
    <row r="3379" spans="1:7">
      <c r="A3379" s="5">
        <v>75000000</v>
      </c>
      <c r="B3379" s="5">
        <v>45434443</v>
      </c>
      <c r="C3379">
        <f>B3379-A3379</f>
        <v>-29565557</v>
      </c>
      <c r="D3379" s="5" t="s">
        <v>4161</v>
      </c>
      <c r="E3379" s="4"/>
      <c r="F3379" s="4"/>
      <c r="G3379" s="4"/>
    </row>
    <row r="3380" spans="1:7">
      <c r="A3380" s="2">
        <v>38000000</v>
      </c>
      <c r="B3380" s="2">
        <v>8406264</v>
      </c>
      <c r="C3380">
        <f>B3380-A3380</f>
        <v>-29593736</v>
      </c>
      <c r="D3380" s="2" t="s">
        <v>12562</v>
      </c>
      <c r="E3380" s="3"/>
      <c r="F3380" s="3"/>
      <c r="G3380" s="3"/>
    </row>
    <row r="3381" spans="1:7">
      <c r="A3381" s="2">
        <v>50000000</v>
      </c>
      <c r="B3381" s="2">
        <v>20389967</v>
      </c>
      <c r="C3381">
        <f>B3381-A3381</f>
        <v>-29610033</v>
      </c>
      <c r="D3381" s="2" t="s">
        <v>8174</v>
      </c>
      <c r="E3381" s="4"/>
      <c r="F3381" s="4"/>
      <c r="G3381" s="4"/>
    </row>
    <row r="3382" spans="1:7">
      <c r="A3382" s="2">
        <v>75000000</v>
      </c>
      <c r="B3382" s="2">
        <v>45356386</v>
      </c>
      <c r="C3382">
        <f>B3382-A3382</f>
        <v>-29643614</v>
      </c>
      <c r="D3382" s="2" t="s">
        <v>12811</v>
      </c>
      <c r="E3382" s="3"/>
      <c r="F3382" s="3"/>
      <c r="G3382" s="3"/>
    </row>
    <row r="3383" spans="1:7">
      <c r="A3383" s="5">
        <v>85000000</v>
      </c>
      <c r="B3383" s="5">
        <v>55350897</v>
      </c>
      <c r="C3383">
        <f>B3383-A3383</f>
        <v>-29649103</v>
      </c>
      <c r="D3383" s="5" t="s">
        <v>6133</v>
      </c>
      <c r="E3383" s="4"/>
      <c r="F3383" s="4"/>
      <c r="G3383" s="4"/>
    </row>
    <row r="3384" spans="1:7">
      <c r="A3384" s="5">
        <v>58000000</v>
      </c>
      <c r="B3384" s="5">
        <v>28328132</v>
      </c>
      <c r="C3384">
        <f>B3384-A3384</f>
        <v>-29671868</v>
      </c>
      <c r="D3384" s="5" t="s">
        <v>10797</v>
      </c>
      <c r="E3384" s="3"/>
      <c r="F3384" s="3"/>
      <c r="G3384" s="3"/>
    </row>
    <row r="3385" spans="1:7">
      <c r="A3385" s="2">
        <v>62000000</v>
      </c>
      <c r="B3385" s="2">
        <v>32178777</v>
      </c>
      <c r="C3385">
        <f>B3385-A3385</f>
        <v>-29821223</v>
      </c>
      <c r="D3385" s="2" t="s">
        <v>16727</v>
      </c>
      <c r="E3385" s="4"/>
      <c r="F3385" s="4"/>
      <c r="G3385" s="4"/>
    </row>
    <row r="3386" spans="1:7">
      <c r="A3386" s="2">
        <v>60000000</v>
      </c>
      <c r="B3386" s="2">
        <v>30063805</v>
      </c>
      <c r="C3386">
        <f>B3386-A3386</f>
        <v>-29936195</v>
      </c>
      <c r="D3386" s="2" t="s">
        <v>11938</v>
      </c>
      <c r="E3386" s="3"/>
      <c r="F3386" s="3"/>
      <c r="G3386" s="3"/>
    </row>
    <row r="3387" spans="1:7">
      <c r="A3387" s="5">
        <v>55000000</v>
      </c>
      <c r="B3387" s="5">
        <v>25040293</v>
      </c>
      <c r="C3387">
        <f>B3387-A3387</f>
        <v>-29959707</v>
      </c>
      <c r="D3387" s="5" t="s">
        <v>8859</v>
      </c>
      <c r="E3387" s="4"/>
      <c r="F3387" s="4"/>
      <c r="G3387" s="4"/>
    </row>
    <row r="3388" spans="1:7">
      <c r="A3388" s="5">
        <v>57000000</v>
      </c>
      <c r="B3388" s="5">
        <v>26838389</v>
      </c>
      <c r="C3388">
        <f>B3388-A3388</f>
        <v>-30161611</v>
      </c>
      <c r="D3388" s="5" t="s">
        <v>10218</v>
      </c>
      <c r="E3388" s="3"/>
      <c r="F3388" s="3"/>
      <c r="G3388" s="3"/>
    </row>
    <row r="3389" spans="1:7">
      <c r="A3389" s="5">
        <v>38000000</v>
      </c>
      <c r="B3389" s="5">
        <v>7659747</v>
      </c>
      <c r="C3389">
        <f>B3389-A3389</f>
        <v>-30340253</v>
      </c>
      <c r="D3389" s="5" t="s">
        <v>15550</v>
      </c>
      <c r="E3389" s="4"/>
      <c r="F3389" s="4"/>
      <c r="G3389" s="4"/>
    </row>
    <row r="3390" spans="1:7">
      <c r="A3390" s="5">
        <v>40000000</v>
      </c>
      <c r="B3390" s="5">
        <v>9652000</v>
      </c>
      <c r="C3390">
        <f>B3390-A3390</f>
        <v>-30348000</v>
      </c>
      <c r="D3390" s="5" t="s">
        <v>13463</v>
      </c>
      <c r="E3390" s="3"/>
      <c r="F3390" s="3"/>
      <c r="G3390" s="3"/>
    </row>
    <row r="3391" spans="1:7">
      <c r="A3391" s="5">
        <v>35000000</v>
      </c>
      <c r="B3391" s="5">
        <v>4651977</v>
      </c>
      <c r="C3391">
        <f>B3391-A3391</f>
        <v>-30348023</v>
      </c>
      <c r="D3391" s="5" t="s">
        <v>6880</v>
      </c>
      <c r="E3391" s="4"/>
      <c r="F3391" s="4"/>
      <c r="G3391" s="4"/>
    </row>
    <row r="3392" spans="1:7">
      <c r="A3392" s="2">
        <v>50000000</v>
      </c>
      <c r="B3392" s="2">
        <v>19593740</v>
      </c>
      <c r="C3392">
        <f>B3392-A3392</f>
        <v>-30406260</v>
      </c>
      <c r="D3392" s="2" t="s">
        <v>3214</v>
      </c>
      <c r="E3392" s="3"/>
      <c r="F3392" s="3"/>
      <c r="G3392" s="3"/>
    </row>
    <row r="3393" spans="1:7">
      <c r="A3393" s="5">
        <v>40000000</v>
      </c>
      <c r="B3393" s="5">
        <v>9589875</v>
      </c>
      <c r="C3393">
        <f>B3393-A3393</f>
        <v>-30410125</v>
      </c>
      <c r="D3393" s="5" t="s">
        <v>4265</v>
      </c>
      <c r="E3393" s="4"/>
      <c r="F3393" s="4"/>
      <c r="G3393" s="4"/>
    </row>
    <row r="3394" spans="1:7">
      <c r="A3394" s="2">
        <v>35000000</v>
      </c>
      <c r="B3394" s="2">
        <v>4496583</v>
      </c>
      <c r="C3394">
        <f>B3394-A3394</f>
        <v>-30503417</v>
      </c>
      <c r="D3394" s="2" t="s">
        <v>1135</v>
      </c>
      <c r="E3394" s="3"/>
      <c r="F3394" s="3"/>
      <c r="G3394" s="3"/>
    </row>
    <row r="3395" spans="1:7">
      <c r="A3395" s="2">
        <v>37000000</v>
      </c>
      <c r="B3395" s="2">
        <v>6482195</v>
      </c>
      <c r="C3395">
        <f>B3395-A3395</f>
        <v>-30517805</v>
      </c>
      <c r="D3395" s="2" t="s">
        <v>10332</v>
      </c>
      <c r="E3395" s="4"/>
      <c r="F3395" s="4"/>
      <c r="G3395" s="4"/>
    </row>
    <row r="3396" spans="1:7">
      <c r="A3396" s="2">
        <v>90000000</v>
      </c>
      <c r="B3396" s="2">
        <v>59475623</v>
      </c>
      <c r="C3396">
        <f>B3396-A3396</f>
        <v>-30524377</v>
      </c>
      <c r="D3396" s="2" t="s">
        <v>15290</v>
      </c>
      <c r="E3396" s="3"/>
      <c r="F3396" s="3"/>
      <c r="G3396" s="3"/>
    </row>
    <row r="3397" spans="1:7">
      <c r="A3397" s="2">
        <v>35000000</v>
      </c>
      <c r="B3397" s="2">
        <v>4426297</v>
      </c>
      <c r="C3397">
        <f>B3397-A3397</f>
        <v>-30573703</v>
      </c>
      <c r="D3397" s="2" t="s">
        <v>9507</v>
      </c>
      <c r="E3397" s="4"/>
      <c r="F3397" s="4"/>
      <c r="G3397" s="4"/>
    </row>
    <row r="3398" spans="1:7">
      <c r="A3398" s="2">
        <v>150000000</v>
      </c>
      <c r="B3398" s="2">
        <v>119420252</v>
      </c>
      <c r="C3398">
        <f>B3398-A3398</f>
        <v>-30579748</v>
      </c>
      <c r="D3398" s="2" t="s">
        <v>15478</v>
      </c>
      <c r="E3398" s="3"/>
      <c r="F3398" s="3"/>
      <c r="G3398" s="3"/>
    </row>
    <row r="3399" spans="1:7">
      <c r="A3399" s="5">
        <v>70000000</v>
      </c>
      <c r="B3399" s="5">
        <v>39380442</v>
      </c>
      <c r="C3399">
        <f>B3399-A3399</f>
        <v>-30619558</v>
      </c>
      <c r="D3399" s="5" t="s">
        <v>5462</v>
      </c>
      <c r="E3399" s="4"/>
      <c r="F3399" s="4"/>
      <c r="G3399" s="4"/>
    </row>
    <row r="3400" spans="1:7">
      <c r="A3400" s="2">
        <v>32000000</v>
      </c>
      <c r="B3400" s="2">
        <v>1304837</v>
      </c>
      <c r="C3400">
        <f>B3400-A3400</f>
        <v>-30695163</v>
      </c>
      <c r="D3400" s="2" t="s">
        <v>12013</v>
      </c>
      <c r="E3400" s="3"/>
      <c r="F3400" s="3"/>
      <c r="G3400" s="3"/>
    </row>
    <row r="3401" spans="1:7">
      <c r="A3401" s="5">
        <v>84000000</v>
      </c>
      <c r="B3401" s="5">
        <v>53215979</v>
      </c>
      <c r="C3401">
        <f>B3401-A3401</f>
        <v>-30784021</v>
      </c>
      <c r="D3401" s="5" t="s">
        <v>8050</v>
      </c>
      <c r="E3401" s="4"/>
      <c r="F3401" s="4"/>
      <c r="G3401" s="4"/>
    </row>
    <row r="3402" spans="1:7">
      <c r="A3402" s="2">
        <v>60000000</v>
      </c>
      <c r="B3402" s="2">
        <v>29136626</v>
      </c>
      <c r="C3402">
        <f>B3402-A3402</f>
        <v>-30863374</v>
      </c>
      <c r="D3402" s="2" t="s">
        <v>13736</v>
      </c>
      <c r="E3402" s="3"/>
      <c r="F3402" s="3"/>
      <c r="G3402" s="3"/>
    </row>
    <row r="3403" spans="1:7">
      <c r="A3403" s="2">
        <v>31000000</v>
      </c>
      <c r="B3403" s="2">
        <v>84961</v>
      </c>
      <c r="C3403">
        <f>B3403-A3403</f>
        <v>-30915039</v>
      </c>
      <c r="D3403" s="2" t="s">
        <v>1441</v>
      </c>
      <c r="E3403" s="4"/>
      <c r="F3403" s="4"/>
      <c r="G3403" s="4"/>
    </row>
    <row r="3404" spans="1:7">
      <c r="A3404" s="2">
        <v>120000000</v>
      </c>
      <c r="B3404" s="2">
        <v>89021735</v>
      </c>
      <c r="C3404">
        <f>B3404-A3404</f>
        <v>-30978265</v>
      </c>
      <c r="D3404" s="2" t="s">
        <v>6072</v>
      </c>
      <c r="E3404" s="3"/>
      <c r="F3404" s="3"/>
      <c r="G3404" s="3"/>
    </row>
    <row r="3405" spans="1:7">
      <c r="A3405" s="5">
        <v>57000000</v>
      </c>
      <c r="B3405" s="5">
        <v>25528495</v>
      </c>
      <c r="C3405">
        <f>B3405-A3405</f>
        <v>-31471505</v>
      </c>
      <c r="D3405" s="5" t="s">
        <v>12878</v>
      </c>
      <c r="E3405" s="4"/>
      <c r="F3405" s="4"/>
      <c r="G3405" s="4"/>
    </row>
    <row r="3406" spans="1:7">
      <c r="A3406" s="2">
        <v>47000000</v>
      </c>
      <c r="B3406" s="2">
        <v>15519841</v>
      </c>
      <c r="C3406">
        <f>B3406-A3406</f>
        <v>-31480159</v>
      </c>
      <c r="D3406" s="2" t="s">
        <v>16296</v>
      </c>
      <c r="E3406" s="3"/>
      <c r="F3406" s="3"/>
      <c r="G3406" s="3"/>
    </row>
    <row r="3407" spans="1:7">
      <c r="A3407" s="5">
        <v>69000000</v>
      </c>
      <c r="B3407" s="5">
        <v>37516013</v>
      </c>
      <c r="C3407">
        <f>B3407-A3407</f>
        <v>-31483987</v>
      </c>
      <c r="D3407" s="5" t="s">
        <v>12846</v>
      </c>
      <c r="E3407" s="4"/>
      <c r="F3407" s="4"/>
      <c r="G3407" s="4"/>
    </row>
    <row r="3408" spans="1:7">
      <c r="A3408" s="5">
        <v>50000000</v>
      </c>
      <c r="B3408" s="5">
        <v>18472363</v>
      </c>
      <c r="C3408">
        <f>B3408-A3408</f>
        <v>-31527637</v>
      </c>
      <c r="D3408" s="5" t="s">
        <v>13415</v>
      </c>
      <c r="E3408" s="3"/>
      <c r="F3408" s="3"/>
      <c r="G3408" s="3"/>
    </row>
    <row r="3409" spans="1:7">
      <c r="A3409" s="5">
        <v>200000000</v>
      </c>
      <c r="B3409" s="5">
        <v>168368427</v>
      </c>
      <c r="C3409">
        <f>B3409-A3409</f>
        <v>-31631573</v>
      </c>
      <c r="D3409" s="5" t="s">
        <v>7939</v>
      </c>
      <c r="E3409" s="4"/>
      <c r="F3409" s="4"/>
      <c r="G3409" s="4"/>
    </row>
    <row r="3410" spans="1:7">
      <c r="A3410" s="2">
        <v>70000000</v>
      </c>
      <c r="B3410" s="2">
        <v>38345403</v>
      </c>
      <c r="C3410">
        <f>B3410-A3410</f>
        <v>-31654597</v>
      </c>
      <c r="D3410" s="2" t="s">
        <v>2151</v>
      </c>
      <c r="E3410" s="3"/>
      <c r="F3410" s="3"/>
      <c r="G3410" s="3"/>
    </row>
    <row r="3411" spans="1:7">
      <c r="A3411" s="2">
        <v>65000000</v>
      </c>
      <c r="B3411" s="2">
        <v>33328051</v>
      </c>
      <c r="C3411">
        <f>B3411-A3411</f>
        <v>-31671949</v>
      </c>
      <c r="D3411" s="2" t="s">
        <v>8102</v>
      </c>
      <c r="E3411" s="4"/>
      <c r="F3411" s="4"/>
      <c r="G3411" s="4"/>
    </row>
    <row r="3412" spans="1:7">
      <c r="A3412" s="5">
        <v>90000000</v>
      </c>
      <c r="B3412" s="5">
        <v>58229120</v>
      </c>
      <c r="C3412">
        <f>B3412-A3412</f>
        <v>-31770880</v>
      </c>
      <c r="D3412" s="5" t="s">
        <v>4114</v>
      </c>
      <c r="E3412" s="3"/>
      <c r="F3412" s="3"/>
      <c r="G3412" s="3"/>
    </row>
    <row r="3413" spans="1:7">
      <c r="A3413" s="2">
        <v>65000000</v>
      </c>
      <c r="B3413" s="2">
        <v>33048353</v>
      </c>
      <c r="C3413">
        <f>B3413-A3413</f>
        <v>-31951647</v>
      </c>
      <c r="D3413" s="2" t="s">
        <v>2141</v>
      </c>
      <c r="E3413" s="4"/>
      <c r="F3413" s="4"/>
      <c r="G3413" s="4"/>
    </row>
    <row r="3414" spans="1:7">
      <c r="A3414" s="2">
        <v>60000000</v>
      </c>
      <c r="B3414" s="2">
        <v>28031250</v>
      </c>
      <c r="C3414">
        <f>B3414-A3414</f>
        <v>-31968750</v>
      </c>
      <c r="D3414" s="2" t="s">
        <v>15309</v>
      </c>
      <c r="E3414" s="3"/>
      <c r="F3414" s="3"/>
      <c r="G3414" s="3"/>
    </row>
    <row r="3415" spans="1:7">
      <c r="A3415" s="2">
        <v>38600000</v>
      </c>
      <c r="B3415" s="2">
        <v>6594136</v>
      </c>
      <c r="C3415">
        <f>B3415-A3415</f>
        <v>-32005864</v>
      </c>
      <c r="D3415" s="2" t="s">
        <v>9615</v>
      </c>
      <c r="E3415" s="4"/>
      <c r="F3415" s="4"/>
      <c r="G3415" s="4"/>
    </row>
    <row r="3416" spans="1:7">
      <c r="A3416" s="2">
        <v>70000000</v>
      </c>
      <c r="B3416" s="2">
        <v>37901509</v>
      </c>
      <c r="C3416">
        <f>B3416-A3416</f>
        <v>-32098491</v>
      </c>
      <c r="D3416" s="2" t="s">
        <v>6137</v>
      </c>
      <c r="E3416" s="3"/>
      <c r="F3416" s="3"/>
      <c r="G3416" s="3"/>
    </row>
    <row r="3417" spans="1:7">
      <c r="A3417" s="2">
        <v>58000000</v>
      </c>
      <c r="B3417" s="2">
        <v>25900000</v>
      </c>
      <c r="C3417">
        <f>B3417-A3417</f>
        <v>-32100000</v>
      </c>
      <c r="D3417" s="2" t="s">
        <v>9546</v>
      </c>
      <c r="E3417" s="4"/>
      <c r="F3417" s="4"/>
      <c r="G3417" s="4"/>
    </row>
    <row r="3418" spans="1:7">
      <c r="A3418" s="2">
        <v>55000000</v>
      </c>
      <c r="B3418" s="2">
        <v>22843047</v>
      </c>
      <c r="C3418">
        <f>B3418-A3418</f>
        <v>-32156953</v>
      </c>
      <c r="D3418" s="2" t="s">
        <v>12890</v>
      </c>
      <c r="E3418" s="3"/>
      <c r="F3418" s="3"/>
      <c r="G3418" s="3"/>
    </row>
    <row r="3419" spans="1:7">
      <c r="A3419" s="2">
        <v>70000000</v>
      </c>
      <c r="B3419" s="2">
        <v>37760080</v>
      </c>
      <c r="C3419">
        <f>B3419-A3419</f>
        <v>-32239920</v>
      </c>
      <c r="D3419" s="2" t="s">
        <v>11889</v>
      </c>
      <c r="E3419" s="4"/>
      <c r="F3419" s="4"/>
      <c r="G3419" s="4"/>
    </row>
    <row r="3420" spans="1:7">
      <c r="A3420" s="2">
        <v>70000000</v>
      </c>
      <c r="B3420" s="2">
        <v>37754208</v>
      </c>
      <c r="C3420">
        <f>B3420-A3420</f>
        <v>-32245792</v>
      </c>
      <c r="D3420" s="2" t="s">
        <v>10735</v>
      </c>
      <c r="E3420" s="3"/>
      <c r="F3420" s="3"/>
      <c r="G3420" s="3"/>
    </row>
    <row r="3421" spans="1:7">
      <c r="A3421" s="2">
        <v>40000000</v>
      </c>
      <c r="B3421" s="2">
        <v>7689458</v>
      </c>
      <c r="C3421">
        <f>B3421-A3421</f>
        <v>-32310542</v>
      </c>
      <c r="D3421" s="2" t="s">
        <v>7526</v>
      </c>
      <c r="E3421" s="4"/>
      <c r="F3421" s="4"/>
      <c r="G3421" s="4"/>
    </row>
    <row r="3422" spans="1:7">
      <c r="A3422" s="5">
        <v>100000000</v>
      </c>
      <c r="B3422" s="5">
        <v>67631157</v>
      </c>
      <c r="C3422">
        <f>B3422-A3422</f>
        <v>-32368843</v>
      </c>
      <c r="D3422" s="5" t="s">
        <v>12389</v>
      </c>
      <c r="E3422" s="3"/>
      <c r="F3422" s="3"/>
      <c r="G3422" s="3"/>
    </row>
    <row r="3423" spans="1:7">
      <c r="A3423" s="5">
        <v>100000000</v>
      </c>
      <c r="B3423" s="5">
        <v>67631157</v>
      </c>
      <c r="C3423">
        <f>B3423-A3423</f>
        <v>-32368843</v>
      </c>
      <c r="D3423" s="5" t="s">
        <v>12389</v>
      </c>
      <c r="E3423" s="4"/>
      <c r="F3423" s="4"/>
      <c r="G3423" s="4"/>
    </row>
    <row r="3424" spans="1:7">
      <c r="A3424" s="2">
        <v>65000000</v>
      </c>
      <c r="B3424" s="2">
        <v>32598931</v>
      </c>
      <c r="C3424">
        <f>B3424-A3424</f>
        <v>-32401069</v>
      </c>
      <c r="D3424" s="2" t="s">
        <v>11310</v>
      </c>
      <c r="E3424" s="3"/>
      <c r="F3424" s="3"/>
      <c r="G3424" s="3"/>
    </row>
    <row r="3425" spans="1:7">
      <c r="A3425" s="5">
        <v>55000000</v>
      </c>
      <c r="B3425" s="5">
        <v>22362500</v>
      </c>
      <c r="C3425">
        <f>B3425-A3425</f>
        <v>-32637500</v>
      </c>
      <c r="D3425" s="5" t="s">
        <v>11941</v>
      </c>
      <c r="E3425" s="4"/>
      <c r="F3425" s="4"/>
      <c r="G3425" s="4"/>
    </row>
    <row r="3426" spans="1:7">
      <c r="A3426" s="2">
        <v>68000000</v>
      </c>
      <c r="B3426" s="2">
        <v>35324232</v>
      </c>
      <c r="C3426">
        <f>B3426-A3426</f>
        <v>-32675768</v>
      </c>
      <c r="D3426" s="2" t="s">
        <v>14099</v>
      </c>
      <c r="E3426" s="3"/>
      <c r="F3426" s="3"/>
      <c r="G3426" s="3"/>
    </row>
    <row r="3427" spans="1:7">
      <c r="A3427" s="5">
        <v>100000000</v>
      </c>
      <c r="B3427" s="5">
        <v>67286731</v>
      </c>
      <c r="C3427">
        <f>B3427-A3427</f>
        <v>-32713269</v>
      </c>
      <c r="D3427" s="5" t="s">
        <v>8065</v>
      </c>
      <c r="E3427" s="4"/>
      <c r="F3427" s="4"/>
      <c r="G3427" s="4"/>
    </row>
    <row r="3428" spans="1:7">
      <c r="A3428" s="2">
        <v>40000000</v>
      </c>
      <c r="B3428" s="2">
        <v>7262288</v>
      </c>
      <c r="C3428">
        <f>B3428-A3428</f>
        <v>-32737712</v>
      </c>
      <c r="D3428" s="2" t="s">
        <v>9573</v>
      </c>
      <c r="E3428" s="3"/>
      <c r="F3428" s="3"/>
      <c r="G3428" s="3"/>
    </row>
    <row r="3429" spans="1:7">
      <c r="A3429" s="5">
        <v>35000000</v>
      </c>
      <c r="B3429" s="5">
        <v>2221994</v>
      </c>
      <c r="C3429">
        <f>B3429-A3429</f>
        <v>-32778006</v>
      </c>
      <c r="D3429" s="5" t="s">
        <v>10354</v>
      </c>
      <c r="E3429" s="4"/>
      <c r="F3429" s="4"/>
      <c r="G3429" s="4"/>
    </row>
    <row r="3430" spans="1:7">
      <c r="A3430" s="2">
        <v>33000000</v>
      </c>
      <c r="B3430" s="2">
        <v>99462</v>
      </c>
      <c r="C3430">
        <f>B3430-A3430</f>
        <v>-32900538</v>
      </c>
      <c r="D3430" s="2" t="s">
        <v>5580</v>
      </c>
      <c r="E3430" s="3"/>
      <c r="F3430" s="3"/>
      <c r="G3430" s="3"/>
    </row>
    <row r="3431" spans="1:7">
      <c r="A3431" s="5">
        <v>64000000</v>
      </c>
      <c r="B3431" s="5">
        <v>31054924</v>
      </c>
      <c r="C3431">
        <f>B3431-A3431</f>
        <v>-32945076</v>
      </c>
      <c r="D3431" s="5" t="s">
        <v>15499</v>
      </c>
      <c r="E3431" s="4"/>
      <c r="F3431" s="4"/>
      <c r="G3431" s="4"/>
    </row>
    <row r="3432" spans="1:7">
      <c r="A3432" s="5">
        <v>45000000</v>
      </c>
      <c r="B3432" s="5">
        <v>12026670</v>
      </c>
      <c r="C3432">
        <f>B3432-A3432</f>
        <v>-32973330</v>
      </c>
      <c r="D3432" s="5" t="s">
        <v>10386</v>
      </c>
      <c r="E3432" s="3"/>
      <c r="F3432" s="3"/>
      <c r="G3432" s="3"/>
    </row>
    <row r="3433" spans="1:7">
      <c r="A3433" s="5">
        <v>36000000</v>
      </c>
      <c r="B3433" s="5">
        <v>2954405</v>
      </c>
      <c r="C3433">
        <f>B3433-A3433</f>
        <v>-33045595</v>
      </c>
      <c r="D3433" s="5" t="s">
        <v>15042</v>
      </c>
      <c r="E3433" s="4"/>
      <c r="F3433" s="4"/>
      <c r="G3433" s="4"/>
    </row>
    <row r="3434" spans="1:7">
      <c r="A3434" s="5">
        <v>70000000</v>
      </c>
      <c r="B3434" s="5">
        <v>36931089</v>
      </c>
      <c r="C3434">
        <f>B3434-A3434</f>
        <v>-33068911</v>
      </c>
      <c r="D3434" s="5" t="s">
        <v>14110</v>
      </c>
      <c r="E3434" s="3"/>
      <c r="F3434" s="3"/>
      <c r="G3434" s="3"/>
    </row>
    <row r="3435" spans="1:7">
      <c r="A3435" s="2">
        <v>39000000</v>
      </c>
      <c r="B3435" s="2">
        <v>5881504</v>
      </c>
      <c r="C3435">
        <f>B3435-A3435</f>
        <v>-33118496</v>
      </c>
      <c r="D3435" s="2" t="s">
        <v>15038</v>
      </c>
      <c r="E3435" s="4"/>
      <c r="F3435" s="4"/>
      <c r="G3435" s="4"/>
    </row>
    <row r="3436" spans="1:7">
      <c r="A3436" s="2">
        <v>50000000</v>
      </c>
      <c r="B3436" s="2">
        <v>16671505</v>
      </c>
      <c r="C3436">
        <f>B3436-A3436</f>
        <v>-33328495</v>
      </c>
      <c r="D3436" s="2" t="s">
        <v>12915</v>
      </c>
      <c r="E3436" s="3"/>
      <c r="F3436" s="3"/>
      <c r="G3436" s="3"/>
    </row>
    <row r="3437" spans="1:7">
      <c r="A3437" s="5">
        <v>60000000</v>
      </c>
      <c r="B3437" s="5">
        <v>26616590</v>
      </c>
      <c r="C3437">
        <f>B3437-A3437</f>
        <v>-33383410</v>
      </c>
      <c r="D3437" s="5" t="s">
        <v>8132</v>
      </c>
      <c r="E3437" s="4"/>
      <c r="F3437" s="4"/>
      <c r="G3437" s="4"/>
    </row>
    <row r="3438" spans="1:7">
      <c r="A3438" s="5">
        <v>145000000</v>
      </c>
      <c r="B3438" s="5">
        <v>111505642</v>
      </c>
      <c r="C3438">
        <f>B3438-A3438</f>
        <v>-33494358</v>
      </c>
      <c r="D3438" s="5" t="s">
        <v>6720</v>
      </c>
      <c r="E3438" s="3"/>
      <c r="F3438" s="3"/>
      <c r="G3438" s="3"/>
    </row>
    <row r="3439" spans="1:7">
      <c r="A3439" s="2">
        <v>68000000</v>
      </c>
      <c r="B3439" s="2">
        <v>34350553</v>
      </c>
      <c r="C3439">
        <f>B3439-A3439</f>
        <v>-33649447</v>
      </c>
      <c r="D3439" s="2" t="s">
        <v>13746</v>
      </c>
      <c r="E3439" s="4"/>
      <c r="F3439" s="4"/>
      <c r="G3439" s="4"/>
    </row>
    <row r="3440" spans="1:7">
      <c r="A3440" s="2">
        <v>68000000</v>
      </c>
      <c r="B3440" s="2">
        <v>34350553</v>
      </c>
      <c r="C3440">
        <f>B3440-A3440</f>
        <v>-33649447</v>
      </c>
      <c r="D3440" s="2" t="s">
        <v>13746</v>
      </c>
      <c r="E3440" s="3"/>
      <c r="F3440" s="3"/>
      <c r="G3440" s="3"/>
    </row>
    <row r="3441" spans="1:7">
      <c r="A3441" s="2">
        <v>60000000</v>
      </c>
      <c r="B3441" s="2">
        <v>26288320</v>
      </c>
      <c r="C3441">
        <f>B3441-A3441</f>
        <v>-33711680</v>
      </c>
      <c r="D3441" s="2" t="s">
        <v>8127</v>
      </c>
      <c r="E3441" s="4"/>
      <c r="F3441" s="4"/>
      <c r="G3441" s="4"/>
    </row>
    <row r="3442" spans="1:7">
      <c r="A3442" s="2">
        <v>55000000</v>
      </c>
      <c r="B3442" s="2">
        <v>21283440</v>
      </c>
      <c r="C3442">
        <f>B3442-A3442</f>
        <v>-33716560</v>
      </c>
      <c r="D3442" s="2" t="s">
        <v>12484</v>
      </c>
      <c r="E3442" s="3"/>
      <c r="F3442" s="3"/>
      <c r="G3442" s="3"/>
    </row>
    <row r="3443" spans="1:7">
      <c r="A3443" s="2">
        <v>41000000</v>
      </c>
      <c r="B3443" s="2">
        <v>7204138</v>
      </c>
      <c r="C3443">
        <f>B3443-A3443</f>
        <v>-33795862</v>
      </c>
      <c r="D3443" s="2" t="s">
        <v>11378</v>
      </c>
      <c r="E3443" s="4"/>
      <c r="F3443" s="4"/>
      <c r="G3443" s="4"/>
    </row>
    <row r="3444" spans="1:7">
      <c r="A3444" s="2">
        <v>45000000</v>
      </c>
      <c r="B3444" s="2">
        <v>11146409</v>
      </c>
      <c r="C3444">
        <f>B3444-A3444</f>
        <v>-33853591</v>
      </c>
      <c r="D3444" s="2" t="s">
        <v>12505</v>
      </c>
      <c r="E3444" s="3"/>
      <c r="F3444" s="3"/>
      <c r="G3444" s="3"/>
    </row>
    <row r="3445" spans="1:7">
      <c r="A3445" s="5">
        <v>36000000</v>
      </c>
      <c r="B3445" s="5">
        <v>2126511</v>
      </c>
      <c r="C3445">
        <f>B3445-A3445</f>
        <v>-33873489</v>
      </c>
      <c r="D3445" s="5" t="s">
        <v>4882</v>
      </c>
      <c r="E3445" s="4"/>
      <c r="F3445" s="4"/>
      <c r="G3445" s="4"/>
    </row>
    <row r="3446" spans="1:7">
      <c r="A3446" s="5">
        <v>40000000</v>
      </c>
      <c r="B3446" s="5">
        <v>6114237</v>
      </c>
      <c r="C3446">
        <f>B3446-A3446</f>
        <v>-33885763</v>
      </c>
      <c r="D3446" s="5" t="s">
        <v>11406</v>
      </c>
      <c r="E3446" s="3"/>
      <c r="F3446" s="3"/>
      <c r="G3446" s="3"/>
    </row>
    <row r="3447" spans="1:7">
      <c r="A3447" s="2">
        <v>200000000</v>
      </c>
      <c r="B3447" s="2">
        <v>166112167</v>
      </c>
      <c r="C3447">
        <f>B3447-A3447</f>
        <v>-33887833</v>
      </c>
      <c r="D3447" s="2" t="s">
        <v>13303</v>
      </c>
      <c r="E3447" s="4"/>
      <c r="F3447" s="4"/>
      <c r="G3447" s="4"/>
    </row>
    <row r="3448" spans="1:7">
      <c r="A3448" s="5">
        <v>105000000</v>
      </c>
      <c r="B3448" s="5">
        <v>71017784</v>
      </c>
      <c r="C3448">
        <f>B3448-A3448</f>
        <v>-33982216</v>
      </c>
      <c r="D3448" s="5" t="s">
        <v>14722</v>
      </c>
      <c r="E3448" s="3"/>
      <c r="F3448" s="3"/>
      <c r="G3448" s="3"/>
    </row>
    <row r="3449" spans="1:7">
      <c r="A3449" s="2">
        <v>40000000</v>
      </c>
      <c r="B3449" s="2">
        <v>5773519</v>
      </c>
      <c r="C3449">
        <f>B3449-A3449</f>
        <v>-34226481</v>
      </c>
      <c r="D3449" s="2" t="s">
        <v>12513</v>
      </c>
      <c r="E3449" s="4"/>
      <c r="F3449" s="4"/>
      <c r="G3449" s="4"/>
    </row>
    <row r="3450" spans="1:7">
      <c r="A3450" s="2">
        <v>40000000</v>
      </c>
      <c r="B3450" s="2">
        <v>5773519</v>
      </c>
      <c r="C3450">
        <f>B3450-A3450</f>
        <v>-34226481</v>
      </c>
      <c r="D3450" s="2" t="s">
        <v>12513</v>
      </c>
      <c r="E3450" s="3"/>
      <c r="F3450" s="3"/>
      <c r="G3450" s="3"/>
    </row>
    <row r="3451" spans="1:7">
      <c r="A3451" s="5">
        <v>68000000</v>
      </c>
      <c r="B3451" s="5">
        <v>33685268</v>
      </c>
      <c r="C3451">
        <f>B3451-A3451</f>
        <v>-34314732</v>
      </c>
      <c r="D3451" s="5" t="s">
        <v>14460</v>
      </c>
      <c r="E3451" s="4"/>
      <c r="F3451" s="4"/>
      <c r="G3451" s="4"/>
    </row>
    <row r="3452" spans="1:7">
      <c r="A3452" s="2">
        <v>35000000</v>
      </c>
      <c r="B3452" s="2">
        <v>630779</v>
      </c>
      <c r="C3452">
        <f>B3452-A3452</f>
        <v>-34369221</v>
      </c>
      <c r="D3452" s="2" t="s">
        <v>7471</v>
      </c>
      <c r="E3452" s="3"/>
      <c r="F3452" s="3"/>
      <c r="G3452" s="3"/>
    </row>
    <row r="3453" spans="1:7">
      <c r="A3453" s="5">
        <v>100000000</v>
      </c>
      <c r="B3453" s="5">
        <v>65452312</v>
      </c>
      <c r="C3453">
        <f>B3453-A3453</f>
        <v>-34547688</v>
      </c>
      <c r="D3453" s="5" t="s">
        <v>10110</v>
      </c>
      <c r="E3453" s="4"/>
      <c r="F3453" s="4"/>
      <c r="G3453" s="4"/>
    </row>
    <row r="3454" spans="1:7">
      <c r="A3454" s="5">
        <v>39200000</v>
      </c>
      <c r="B3454" s="5">
        <v>4563029</v>
      </c>
      <c r="C3454">
        <f>B3454-A3454</f>
        <v>-34636971</v>
      </c>
      <c r="D3454" s="5" t="s">
        <v>6233</v>
      </c>
      <c r="E3454" s="3"/>
      <c r="F3454" s="3"/>
      <c r="G3454" s="3"/>
    </row>
    <row r="3455" spans="1:7">
      <c r="A3455" s="5">
        <v>35000000</v>
      </c>
      <c r="B3455" s="5">
        <v>183125</v>
      </c>
      <c r="C3455">
        <f>B3455-A3455</f>
        <v>-34816875</v>
      </c>
      <c r="D3455" s="5" t="s">
        <v>14533</v>
      </c>
      <c r="E3455" s="4"/>
      <c r="F3455" s="4"/>
      <c r="G3455" s="4"/>
    </row>
    <row r="3456" spans="1:7">
      <c r="A3456" s="5">
        <v>36000000</v>
      </c>
      <c r="B3456" s="5">
        <v>1068392</v>
      </c>
      <c r="C3456">
        <f>B3456-A3456</f>
        <v>-34931608</v>
      </c>
      <c r="D3456" s="5" t="s">
        <v>12973</v>
      </c>
      <c r="E3456" s="3"/>
      <c r="F3456" s="3"/>
      <c r="G3456" s="3"/>
    </row>
    <row r="3457" spans="1:7">
      <c r="A3457" s="5">
        <v>35000000</v>
      </c>
      <c r="B3457" s="5">
        <v>49413</v>
      </c>
      <c r="C3457">
        <f>B3457-A3457</f>
        <v>-34950587</v>
      </c>
      <c r="D3457" s="5" t="s">
        <v>4617</v>
      </c>
      <c r="E3457" s="4"/>
      <c r="F3457" s="4"/>
      <c r="G3457" s="4"/>
    </row>
    <row r="3458" spans="1:7">
      <c r="A3458" s="5">
        <v>40000000</v>
      </c>
      <c r="B3458" s="5">
        <v>4835968</v>
      </c>
      <c r="C3458">
        <f>B3458-A3458</f>
        <v>-35164032</v>
      </c>
      <c r="D3458" s="5" t="s">
        <v>16299</v>
      </c>
      <c r="E3458" s="3"/>
      <c r="F3458" s="3"/>
      <c r="G3458" s="3"/>
    </row>
    <row r="3459" spans="1:7">
      <c r="A3459" s="2">
        <v>40000000</v>
      </c>
      <c r="B3459" s="2">
        <v>4777007</v>
      </c>
      <c r="C3459">
        <f>B3459-A3459</f>
        <v>-35222993</v>
      </c>
      <c r="D3459" s="2" t="s">
        <v>13467</v>
      </c>
      <c r="E3459" s="4"/>
      <c r="F3459" s="4"/>
      <c r="G3459" s="4"/>
    </row>
    <row r="3460" spans="1:7">
      <c r="A3460" s="2">
        <v>65000000</v>
      </c>
      <c r="B3460" s="2">
        <v>29655590</v>
      </c>
      <c r="C3460">
        <f>B3460-A3460</f>
        <v>-35344410</v>
      </c>
      <c r="D3460" s="2" t="s">
        <v>12439</v>
      </c>
      <c r="E3460" s="3"/>
      <c r="F3460" s="3"/>
      <c r="G3460" s="3"/>
    </row>
    <row r="3461" spans="1:7">
      <c r="A3461" s="5">
        <v>55000000</v>
      </c>
      <c r="B3461" s="5">
        <v>19389454</v>
      </c>
      <c r="C3461">
        <f>B3461-A3461</f>
        <v>-35610546</v>
      </c>
      <c r="D3461" s="5" t="s">
        <v>3707</v>
      </c>
      <c r="E3461" s="4"/>
      <c r="F3461" s="4"/>
      <c r="G3461" s="4"/>
    </row>
    <row r="3462" spans="1:7">
      <c r="A3462" s="2">
        <v>45000000</v>
      </c>
      <c r="B3462" s="2">
        <v>9353573</v>
      </c>
      <c r="C3462">
        <f>B3462-A3462</f>
        <v>-35646427</v>
      </c>
      <c r="D3462" s="2" t="s">
        <v>16970</v>
      </c>
      <c r="E3462" s="3"/>
      <c r="F3462" s="3"/>
      <c r="G3462" s="3"/>
    </row>
    <row r="3463" spans="1:7">
      <c r="A3463" s="2">
        <v>75000000</v>
      </c>
      <c r="B3463" s="2">
        <v>39251128</v>
      </c>
      <c r="C3463">
        <f>B3463-A3463</f>
        <v>-35748872</v>
      </c>
      <c r="D3463" s="2" t="s">
        <v>8078</v>
      </c>
      <c r="E3463" s="4"/>
      <c r="F3463" s="4"/>
      <c r="G3463" s="4"/>
    </row>
    <row r="3464" spans="1:7">
      <c r="A3464" s="5">
        <v>150000000</v>
      </c>
      <c r="B3464" s="5">
        <v>114053579</v>
      </c>
      <c r="C3464">
        <f>B3464-A3464</f>
        <v>-35946421</v>
      </c>
      <c r="D3464" s="5" t="s">
        <v>6711</v>
      </c>
      <c r="E3464" s="3"/>
      <c r="F3464" s="3"/>
      <c r="G3464" s="3"/>
    </row>
    <row r="3465" spans="1:7">
      <c r="A3465" s="2">
        <v>120000000</v>
      </c>
      <c r="B3465" s="2">
        <v>84037039</v>
      </c>
      <c r="C3465">
        <f>B3465-A3465</f>
        <v>-35962961</v>
      </c>
      <c r="D3465" s="2" t="s">
        <v>7335</v>
      </c>
      <c r="E3465" s="4"/>
      <c r="F3465" s="4"/>
      <c r="G3465" s="4"/>
    </row>
    <row r="3466" spans="1:7">
      <c r="A3466" s="5">
        <v>62000000</v>
      </c>
      <c r="B3466" s="5">
        <v>25857987</v>
      </c>
      <c r="C3466">
        <f>B3466-A3466</f>
        <v>-36142013</v>
      </c>
      <c r="D3466" s="5" t="s">
        <v>14488</v>
      </c>
      <c r="E3466" s="3"/>
      <c r="F3466" s="3"/>
      <c r="G3466" s="3"/>
    </row>
    <row r="3467" spans="1:7">
      <c r="A3467" s="5">
        <v>55000000</v>
      </c>
      <c r="B3467" s="5">
        <v>18573791</v>
      </c>
      <c r="C3467">
        <f>B3467-A3467</f>
        <v>-36426209</v>
      </c>
      <c r="D3467" s="5" t="s">
        <v>13394</v>
      </c>
      <c r="E3467" s="4"/>
      <c r="F3467" s="4"/>
      <c r="G3467" s="4"/>
    </row>
    <row r="3468" spans="1:7">
      <c r="A3468" s="2">
        <v>50000000</v>
      </c>
      <c r="B3468" s="2">
        <v>13560960</v>
      </c>
      <c r="C3468">
        <f>B3468-A3468</f>
        <v>-36439040</v>
      </c>
      <c r="D3468" s="2" t="s">
        <v>5531</v>
      </c>
      <c r="E3468" s="3"/>
      <c r="F3468" s="3"/>
      <c r="G3468" s="3"/>
    </row>
    <row r="3469" spans="1:7">
      <c r="A3469" s="5">
        <v>47000000</v>
      </c>
      <c r="B3469" s="5">
        <v>10539414</v>
      </c>
      <c r="C3469">
        <f>B3469-A3469</f>
        <v>-36460586</v>
      </c>
      <c r="D3469" s="5" t="s">
        <v>16091</v>
      </c>
      <c r="E3469" s="4"/>
      <c r="F3469" s="4"/>
      <c r="G3469" s="4"/>
    </row>
    <row r="3470" spans="1:7">
      <c r="A3470" s="5">
        <v>75000000</v>
      </c>
      <c r="B3470" s="5">
        <v>38509342</v>
      </c>
      <c r="C3470">
        <f>B3470-A3470</f>
        <v>-36490658</v>
      </c>
      <c r="D3470" s="5" t="s">
        <v>12838</v>
      </c>
      <c r="E3470" s="3"/>
      <c r="F3470" s="3"/>
      <c r="G3470" s="3"/>
    </row>
    <row r="3471" spans="1:7">
      <c r="A3471" s="2">
        <v>51000000</v>
      </c>
      <c r="B3471" s="2">
        <v>14375181</v>
      </c>
      <c r="C3471">
        <f>B3471-A3471</f>
        <v>-36624819</v>
      </c>
      <c r="D3471" s="2" t="s">
        <v>16531</v>
      </c>
      <c r="E3471" s="4"/>
      <c r="F3471" s="4"/>
      <c r="G3471" s="4"/>
    </row>
    <row r="3472" spans="1:7">
      <c r="A3472" s="2">
        <v>80000000</v>
      </c>
      <c r="B3472" s="2">
        <v>43290977</v>
      </c>
      <c r="C3472">
        <f>B3472-A3472</f>
        <v>-36709023</v>
      </c>
      <c r="D3472" s="2" t="s">
        <v>8837</v>
      </c>
      <c r="E3472" s="3"/>
      <c r="F3472" s="3"/>
      <c r="G3472" s="3"/>
    </row>
    <row r="3473" spans="1:7">
      <c r="A3473" s="2">
        <v>45000000</v>
      </c>
      <c r="B3473" s="2">
        <v>8129455</v>
      </c>
      <c r="C3473">
        <f>B3473-A3473</f>
        <v>-36870545</v>
      </c>
      <c r="D3473" s="2" t="s">
        <v>10863</v>
      </c>
      <c r="E3473" s="4"/>
      <c r="F3473" s="4"/>
      <c r="G3473" s="4"/>
    </row>
    <row r="3474" spans="1:7">
      <c r="A3474" s="5">
        <v>70000000</v>
      </c>
      <c r="B3474" s="5">
        <v>33105600</v>
      </c>
      <c r="C3474">
        <f>B3474-A3474</f>
        <v>-36894400</v>
      </c>
      <c r="D3474" s="5" t="s">
        <v>14750</v>
      </c>
      <c r="E3474" s="3"/>
      <c r="F3474" s="3"/>
      <c r="G3474" s="3"/>
    </row>
    <row r="3475" spans="1:7">
      <c r="A3475" s="2">
        <v>65000000</v>
      </c>
      <c r="B3475" s="2">
        <v>28045540</v>
      </c>
      <c r="C3475">
        <f>B3475-A3475</f>
        <v>-36954460</v>
      </c>
      <c r="D3475" s="2" t="s">
        <v>11895</v>
      </c>
      <c r="E3475" s="4"/>
      <c r="F3475" s="4"/>
      <c r="G3475" s="4"/>
    </row>
    <row r="3476" spans="1:7">
      <c r="A3476" s="5">
        <v>45000000</v>
      </c>
      <c r="B3476" s="5">
        <v>7916887</v>
      </c>
      <c r="C3476">
        <f>B3476-A3476</f>
        <v>-37083113</v>
      </c>
      <c r="D3476" s="5" t="s">
        <v>12509</v>
      </c>
      <c r="E3476" s="3"/>
      <c r="F3476" s="3"/>
      <c r="G3476" s="3"/>
    </row>
    <row r="3477" spans="1:7">
      <c r="A3477" s="2">
        <v>38000000</v>
      </c>
      <c r="B3477" s="2">
        <v>623374</v>
      </c>
      <c r="C3477">
        <f>B3477-A3477</f>
        <v>-37376626</v>
      </c>
      <c r="D3477" s="2" t="s">
        <v>15350</v>
      </c>
      <c r="E3477" s="4"/>
      <c r="F3477" s="4"/>
      <c r="G3477" s="4"/>
    </row>
    <row r="3478" spans="1:7">
      <c r="A3478" s="5">
        <v>85000000</v>
      </c>
      <c r="B3478" s="5">
        <v>47592825</v>
      </c>
      <c r="C3478">
        <f>B3478-A3478</f>
        <v>-37407175</v>
      </c>
      <c r="D3478" s="5" t="s">
        <v>8043</v>
      </c>
      <c r="E3478" s="3"/>
      <c r="F3478" s="3"/>
      <c r="G3478" s="3"/>
    </row>
    <row r="3479" spans="1:7">
      <c r="A3479" s="2">
        <v>60000000</v>
      </c>
      <c r="B3479" s="2">
        <v>22433915</v>
      </c>
      <c r="C3479">
        <f>B3479-A3479</f>
        <v>-37566085</v>
      </c>
      <c r="D3479" s="2" t="s">
        <v>11396</v>
      </c>
      <c r="E3479" s="4"/>
      <c r="F3479" s="4"/>
      <c r="G3479" s="4"/>
    </row>
    <row r="3480" spans="1:7">
      <c r="A3480" s="2">
        <v>60000000</v>
      </c>
      <c r="B3480" s="2">
        <v>22326247</v>
      </c>
      <c r="C3480">
        <f>B3480-A3480</f>
        <v>-37673753</v>
      </c>
      <c r="D3480" s="2" t="s">
        <v>12953</v>
      </c>
      <c r="E3480" s="3"/>
      <c r="F3480" s="3"/>
      <c r="G3480" s="3"/>
    </row>
    <row r="3481" spans="1:7">
      <c r="A3481" s="2">
        <v>44000000</v>
      </c>
      <c r="B3481" s="2">
        <v>6105175</v>
      </c>
      <c r="C3481">
        <f>B3481-A3481</f>
        <v>-37894825</v>
      </c>
      <c r="D3481" s="2" t="s">
        <v>8908</v>
      </c>
      <c r="E3481" s="4"/>
      <c r="F3481" s="4"/>
      <c r="G3481" s="4"/>
    </row>
    <row r="3482" spans="1:7">
      <c r="A3482" s="5">
        <v>63000000</v>
      </c>
      <c r="B3482" s="5">
        <v>25052000</v>
      </c>
      <c r="C3482">
        <f>B3482-A3482</f>
        <v>-37948000</v>
      </c>
      <c r="D3482" s="5" t="s">
        <v>8818</v>
      </c>
      <c r="E3482" s="3"/>
      <c r="F3482" s="3"/>
      <c r="G3482" s="3"/>
    </row>
    <row r="3483" spans="1:7">
      <c r="A3483" s="2">
        <v>80000000</v>
      </c>
      <c r="B3483" s="2">
        <v>42044321</v>
      </c>
      <c r="C3483">
        <f>B3483-A3483</f>
        <v>-37955679</v>
      </c>
      <c r="D3483" s="2" t="s">
        <v>9469</v>
      </c>
      <c r="E3483" s="4"/>
      <c r="F3483" s="4"/>
      <c r="G3483" s="4"/>
    </row>
    <row r="3484" spans="1:7">
      <c r="A3484" s="5">
        <v>75000000</v>
      </c>
      <c r="B3484" s="5">
        <v>36976367</v>
      </c>
      <c r="C3484">
        <f>B3484-A3484</f>
        <v>-38023633</v>
      </c>
      <c r="D3484" s="5" t="s">
        <v>12425</v>
      </c>
      <c r="E3484" s="3"/>
      <c r="F3484" s="3"/>
      <c r="G3484" s="3"/>
    </row>
    <row r="3485" spans="1:7">
      <c r="A3485" s="2">
        <v>55000000</v>
      </c>
      <c r="B3485" s="2">
        <v>16640210</v>
      </c>
      <c r="C3485">
        <f>B3485-A3485</f>
        <v>-38359790</v>
      </c>
      <c r="D3485" s="2" t="s">
        <v>7494</v>
      </c>
      <c r="E3485" s="4"/>
      <c r="F3485" s="4"/>
      <c r="G3485" s="4"/>
    </row>
    <row r="3486" spans="1:7">
      <c r="A3486" s="2">
        <v>45000000</v>
      </c>
      <c r="B3486" s="2">
        <v>6565495</v>
      </c>
      <c r="C3486">
        <f>B3486-A3486</f>
        <v>-38434505</v>
      </c>
      <c r="D3486" s="2" t="s">
        <v>6188</v>
      </c>
      <c r="E3486" s="3"/>
      <c r="F3486" s="3"/>
      <c r="G3486" s="3"/>
    </row>
    <row r="3487" spans="1:7">
      <c r="A3487" s="2">
        <v>80000000</v>
      </c>
      <c r="B3487" s="2">
        <v>41523271</v>
      </c>
      <c r="C3487">
        <f>B3487-A3487</f>
        <v>-38476729</v>
      </c>
      <c r="D3487" s="2" t="s">
        <v>8793</v>
      </c>
      <c r="E3487" s="4"/>
      <c r="F3487" s="4"/>
      <c r="G3487" s="4"/>
    </row>
    <row r="3488" spans="1:7">
      <c r="A3488" s="5">
        <v>55000000</v>
      </c>
      <c r="B3488" s="5">
        <v>16264475</v>
      </c>
      <c r="C3488">
        <f>B3488-A3488</f>
        <v>-38735525</v>
      </c>
      <c r="D3488" s="5" t="s">
        <v>6810</v>
      </c>
      <c r="E3488" s="3"/>
      <c r="F3488" s="3"/>
      <c r="G3488" s="3"/>
    </row>
    <row r="3489" spans="1:7">
      <c r="A3489" s="2">
        <v>55000000</v>
      </c>
      <c r="B3489" s="2">
        <v>16088610</v>
      </c>
      <c r="C3489">
        <f>B3489-A3489</f>
        <v>-38911390</v>
      </c>
      <c r="D3489" s="2" t="s">
        <v>14120</v>
      </c>
      <c r="E3489" s="4"/>
      <c r="F3489" s="4"/>
      <c r="G3489" s="4"/>
    </row>
    <row r="3490" spans="1:7">
      <c r="A3490" s="2">
        <v>40000000</v>
      </c>
      <c r="B3490" s="2">
        <v>1027749</v>
      </c>
      <c r="C3490">
        <f>B3490-A3490</f>
        <v>-38972251</v>
      </c>
      <c r="D3490" s="2" t="s">
        <v>5707</v>
      </c>
      <c r="E3490" s="3"/>
      <c r="F3490" s="3"/>
      <c r="G3490" s="3"/>
    </row>
    <row r="3491" spans="1:7">
      <c r="A3491" s="2">
        <v>68000000</v>
      </c>
      <c r="B3491" s="2">
        <v>28965197</v>
      </c>
      <c r="C3491">
        <f>B3491-A3491</f>
        <v>-39034803</v>
      </c>
      <c r="D3491" s="2" t="s">
        <v>1406</v>
      </c>
      <c r="E3491" s="4"/>
      <c r="F3491" s="4"/>
      <c r="G3491" s="4"/>
    </row>
    <row r="3492" spans="1:7">
      <c r="A3492" s="5">
        <v>50000000</v>
      </c>
      <c r="B3492" s="5">
        <v>10706786</v>
      </c>
      <c r="C3492">
        <f>B3492-A3492</f>
        <v>-39293214</v>
      </c>
      <c r="D3492" s="5" t="s">
        <v>14505</v>
      </c>
      <c r="E3492" s="3"/>
      <c r="F3492" s="3"/>
      <c r="G3492" s="3"/>
    </row>
    <row r="3493" spans="1:7">
      <c r="A3493" s="2">
        <v>45000000</v>
      </c>
      <c r="B3493" s="2">
        <v>5664251</v>
      </c>
      <c r="C3493">
        <f>B3493-A3493</f>
        <v>-39335749</v>
      </c>
      <c r="D3493" s="2" t="s">
        <v>10871</v>
      </c>
      <c r="E3493" s="4"/>
      <c r="F3493" s="4"/>
      <c r="G3493" s="4"/>
    </row>
    <row r="3494" spans="1:7">
      <c r="A3494" s="5">
        <v>40000000</v>
      </c>
      <c r="B3494" s="5">
        <v>652526</v>
      </c>
      <c r="C3494">
        <f>B3494-A3494</f>
        <v>-39347474</v>
      </c>
      <c r="D3494" s="5" t="s">
        <v>15535</v>
      </c>
      <c r="E3494" s="3"/>
      <c r="F3494" s="3"/>
      <c r="G3494" s="3"/>
    </row>
    <row r="3495" spans="1:7">
      <c r="A3495" s="5">
        <v>90000000</v>
      </c>
      <c r="B3495" s="5">
        <v>50628009</v>
      </c>
      <c r="C3495">
        <f>B3495-A3495</f>
        <v>-39371991</v>
      </c>
      <c r="D3495" s="5" t="s">
        <v>14073</v>
      </c>
      <c r="E3495" s="4"/>
      <c r="F3495" s="4"/>
      <c r="G3495" s="4"/>
    </row>
    <row r="3496" spans="1:7">
      <c r="A3496" s="2">
        <v>72000000</v>
      </c>
      <c r="B3496" s="2">
        <v>32616869</v>
      </c>
      <c r="C3496">
        <f>B3496-A3496</f>
        <v>-39383131</v>
      </c>
      <c r="D3496" s="2" t="s">
        <v>16287</v>
      </c>
      <c r="E3496" s="3"/>
      <c r="F3496" s="3"/>
      <c r="G3496" s="3"/>
    </row>
    <row r="3497" spans="1:7">
      <c r="A3497" s="5">
        <v>50000000</v>
      </c>
      <c r="B3497" s="5">
        <v>10556196</v>
      </c>
      <c r="C3497">
        <f>B3497-A3497</f>
        <v>-39443804</v>
      </c>
      <c r="D3497" s="5" t="s">
        <v>11364</v>
      </c>
      <c r="E3497" s="4"/>
      <c r="F3497" s="4"/>
      <c r="G3497" s="4"/>
    </row>
    <row r="3498" spans="1:7">
      <c r="A3498" s="2">
        <v>40000000</v>
      </c>
      <c r="B3498" s="2">
        <v>511920</v>
      </c>
      <c r="C3498">
        <f>B3498-A3498</f>
        <v>-39488080</v>
      </c>
      <c r="D3498" s="2" t="s">
        <v>16390</v>
      </c>
      <c r="E3498" s="3"/>
      <c r="F3498" s="3"/>
      <c r="G3498" s="3"/>
    </row>
    <row r="3499" spans="1:7">
      <c r="A3499" s="2">
        <v>50000000</v>
      </c>
      <c r="B3499" s="2">
        <v>10400000</v>
      </c>
      <c r="C3499">
        <f>B3499-A3499</f>
        <v>-39600000</v>
      </c>
      <c r="D3499" s="2" t="s">
        <v>15508</v>
      </c>
      <c r="E3499" s="4"/>
      <c r="F3499" s="4"/>
      <c r="G3499" s="4"/>
    </row>
    <row r="3500" spans="1:7">
      <c r="A3500" s="5">
        <v>70000000</v>
      </c>
      <c r="B3500" s="5">
        <v>30157016</v>
      </c>
      <c r="C3500">
        <f>B3500-A3500</f>
        <v>-39842984</v>
      </c>
      <c r="D3500" s="5" t="s">
        <v>14093</v>
      </c>
      <c r="E3500" s="3"/>
      <c r="F3500" s="3"/>
      <c r="G3500" s="3"/>
    </row>
    <row r="3501" spans="1:7">
      <c r="A3501" s="5">
        <v>50000000</v>
      </c>
      <c r="B3501" s="5">
        <v>10137232</v>
      </c>
      <c r="C3501">
        <f>B3501-A3501</f>
        <v>-39862768</v>
      </c>
      <c r="D3501" s="5" t="s">
        <v>12488</v>
      </c>
      <c r="E3501" s="4"/>
      <c r="F3501" s="4"/>
      <c r="G3501" s="4"/>
    </row>
    <row r="3502" spans="1:7">
      <c r="A3502" s="5">
        <v>40000000</v>
      </c>
      <c r="B3502" s="5">
        <v>128978</v>
      </c>
      <c r="C3502">
        <f>B3502-A3502</f>
        <v>-39871022</v>
      </c>
      <c r="D3502" s="5" t="s">
        <v>5544</v>
      </c>
      <c r="E3502" s="3"/>
      <c r="F3502" s="3"/>
      <c r="G3502" s="3"/>
    </row>
    <row r="3503" spans="1:7">
      <c r="A3503" s="2">
        <v>57000000</v>
      </c>
      <c r="B3503" s="2">
        <v>16991902</v>
      </c>
      <c r="C3503">
        <f>B3503-A3503</f>
        <v>-40008098</v>
      </c>
      <c r="D3503" s="2" t="s">
        <v>11417</v>
      </c>
      <c r="E3503" s="4"/>
      <c r="F3503" s="4"/>
      <c r="G3503" s="4"/>
    </row>
    <row r="3504" spans="1:7">
      <c r="A3504" s="5">
        <v>50000000</v>
      </c>
      <c r="B3504" s="5">
        <v>9795017</v>
      </c>
      <c r="C3504">
        <f>B3504-A3504</f>
        <v>-40204983</v>
      </c>
      <c r="D3504" s="5" t="s">
        <v>15511</v>
      </c>
      <c r="E3504" s="3"/>
      <c r="F3504" s="3"/>
      <c r="G3504" s="3"/>
    </row>
    <row r="3505" spans="1:7">
      <c r="A3505" s="2">
        <v>60000000</v>
      </c>
      <c r="B3505" s="2">
        <v>19781879</v>
      </c>
      <c r="C3505">
        <f>B3505-A3505</f>
        <v>-40218121</v>
      </c>
      <c r="D3505" s="2" t="s">
        <v>15975</v>
      </c>
      <c r="E3505" s="4"/>
      <c r="F3505" s="4"/>
      <c r="G3505" s="4"/>
    </row>
    <row r="3506" spans="1:7">
      <c r="A3506" s="2">
        <v>45000000</v>
      </c>
      <c r="B3506" s="2">
        <v>4584886</v>
      </c>
      <c r="C3506">
        <f>B3506-A3506</f>
        <v>-40415114</v>
      </c>
      <c r="D3506" s="2" t="s">
        <v>10276</v>
      </c>
      <c r="E3506" s="3"/>
      <c r="F3506" s="3"/>
      <c r="G3506" s="3"/>
    </row>
    <row r="3507" spans="1:7">
      <c r="A3507" s="2">
        <v>60000000</v>
      </c>
      <c r="B3507" s="2">
        <v>19445217</v>
      </c>
      <c r="C3507">
        <f>B3507-A3507</f>
        <v>-40554783</v>
      </c>
      <c r="D3507" s="2" t="s">
        <v>11369</v>
      </c>
      <c r="E3507" s="4"/>
      <c r="F3507" s="4"/>
      <c r="G3507" s="4"/>
    </row>
    <row r="3508" spans="1:7">
      <c r="A3508" s="2">
        <v>80000000</v>
      </c>
      <c r="B3508" s="2">
        <v>39442871</v>
      </c>
      <c r="C3508">
        <f>B3508-A3508</f>
        <v>-40557129</v>
      </c>
      <c r="D3508" s="2" t="s">
        <v>15008</v>
      </c>
      <c r="E3508" s="3"/>
      <c r="F3508" s="3"/>
      <c r="G3508" s="3"/>
    </row>
    <row r="3509" spans="1:7">
      <c r="A3509" s="5">
        <v>117000000</v>
      </c>
      <c r="B3509" s="5">
        <v>76418654</v>
      </c>
      <c r="C3509">
        <f>B3509-A3509</f>
        <v>-40581346</v>
      </c>
      <c r="D3509" s="5" t="s">
        <v>10706</v>
      </c>
      <c r="E3509" s="4"/>
      <c r="F3509" s="4"/>
      <c r="G3509" s="4"/>
    </row>
    <row r="3510" spans="1:7">
      <c r="A3510" s="2">
        <v>59660000</v>
      </c>
      <c r="B3510" s="2">
        <v>18947630</v>
      </c>
      <c r="C3510">
        <f>B3510-A3510</f>
        <v>-40712370</v>
      </c>
      <c r="D3510" s="2" t="s">
        <v>5448</v>
      </c>
      <c r="E3510" s="3"/>
      <c r="F3510" s="3"/>
      <c r="G3510" s="3"/>
    </row>
    <row r="3511" spans="1:7">
      <c r="A3511" s="5">
        <v>76000000</v>
      </c>
      <c r="B3511" s="5">
        <v>35286428</v>
      </c>
      <c r="C3511">
        <f>B3511-A3511</f>
        <v>-40713572</v>
      </c>
      <c r="D3511" s="5" t="s">
        <v>1400</v>
      </c>
      <c r="E3511" s="4"/>
      <c r="F3511" s="4"/>
      <c r="G3511" s="4"/>
    </row>
    <row r="3512" spans="1:7">
      <c r="A3512" s="5">
        <v>47000000</v>
      </c>
      <c r="B3512" s="5">
        <v>6167817</v>
      </c>
      <c r="C3512">
        <f>B3512-A3512</f>
        <v>-40832183</v>
      </c>
      <c r="D3512" s="5" t="s">
        <v>2178</v>
      </c>
      <c r="E3512" s="3"/>
      <c r="F3512" s="3"/>
      <c r="G3512" s="3"/>
    </row>
    <row r="3513" spans="1:7">
      <c r="A3513" s="2">
        <v>60000000</v>
      </c>
      <c r="B3513" s="2">
        <v>19076815</v>
      </c>
      <c r="C3513">
        <f>B3513-A3513</f>
        <v>-40923185</v>
      </c>
      <c r="D3513" s="2" t="s">
        <v>10758</v>
      </c>
      <c r="E3513" s="4"/>
      <c r="F3513" s="4"/>
      <c r="G3513" s="4"/>
    </row>
    <row r="3514" spans="1:7">
      <c r="A3514" s="2">
        <v>100000000</v>
      </c>
      <c r="B3514" s="2">
        <v>58867694</v>
      </c>
      <c r="C3514">
        <f>B3514-A3514</f>
        <v>-41132306</v>
      </c>
      <c r="D3514" s="2" t="s">
        <v>7329</v>
      </c>
      <c r="E3514" s="3"/>
      <c r="F3514" s="3"/>
      <c r="G3514" s="3"/>
    </row>
    <row r="3515" spans="1:7">
      <c r="A3515" s="2">
        <v>100000000</v>
      </c>
      <c r="B3515" s="2">
        <v>58607007</v>
      </c>
      <c r="C3515">
        <f>B3515-A3515</f>
        <v>-41392993</v>
      </c>
      <c r="D3515" s="2" t="s">
        <v>11272</v>
      </c>
      <c r="E3515" s="4"/>
      <c r="F3515" s="4"/>
      <c r="G3515" s="4"/>
    </row>
    <row r="3516" spans="1:7">
      <c r="A3516" s="5">
        <v>100000000</v>
      </c>
      <c r="B3516" s="5">
        <v>58607007</v>
      </c>
      <c r="C3516">
        <f>B3516-A3516</f>
        <v>-41392993</v>
      </c>
      <c r="D3516" s="5" t="s">
        <v>11272</v>
      </c>
      <c r="E3516" s="3"/>
      <c r="F3516" s="3"/>
      <c r="G3516" s="3"/>
    </row>
    <row r="3517" spans="1:7">
      <c r="A3517" s="5">
        <v>47000000</v>
      </c>
      <c r="B3517" s="5">
        <v>5600000</v>
      </c>
      <c r="C3517">
        <f>B3517-A3517</f>
        <v>-41400000</v>
      </c>
      <c r="D3517" s="5" t="s">
        <v>13422</v>
      </c>
      <c r="E3517" s="4"/>
      <c r="F3517" s="4"/>
      <c r="G3517" s="4"/>
    </row>
    <row r="3518" spans="1:7">
      <c r="A3518" s="5">
        <v>85000000</v>
      </c>
      <c r="B3518" s="5">
        <v>43575716</v>
      </c>
      <c r="C3518">
        <f>B3518-A3518</f>
        <v>-41424284</v>
      </c>
      <c r="D3518" s="5" t="s">
        <v>16451</v>
      </c>
      <c r="E3518" s="3"/>
      <c r="F3518" s="3"/>
      <c r="G3518" s="3"/>
    </row>
    <row r="3519" spans="1:7">
      <c r="A3519" s="5">
        <v>80000000</v>
      </c>
      <c r="B3519" s="5">
        <v>38542418</v>
      </c>
      <c r="C3519">
        <f>B3519-A3519</f>
        <v>-41457582</v>
      </c>
      <c r="D3519" s="5" t="s">
        <v>10738</v>
      </c>
      <c r="E3519" s="4"/>
      <c r="F3519" s="4"/>
      <c r="G3519" s="4"/>
    </row>
    <row r="3520" spans="1:7">
      <c r="A3520" s="5">
        <v>57000000</v>
      </c>
      <c r="B3520" s="5">
        <v>15527125</v>
      </c>
      <c r="C3520">
        <f>B3520-A3520</f>
        <v>-41472875</v>
      </c>
      <c r="D3520" s="5" t="s">
        <v>13431</v>
      </c>
      <c r="E3520" s="3"/>
      <c r="F3520" s="3"/>
      <c r="G3520" s="3"/>
    </row>
    <row r="3521" spans="1:7">
      <c r="A3521" s="5">
        <v>145000000</v>
      </c>
      <c r="B3521" s="5">
        <v>103400692</v>
      </c>
      <c r="C3521">
        <f>B3521-A3521</f>
        <v>-41599308</v>
      </c>
      <c r="D3521" s="5" t="s">
        <v>4076</v>
      </c>
      <c r="E3521" s="4"/>
      <c r="F3521" s="4"/>
      <c r="G3521" s="4"/>
    </row>
    <row r="3522" spans="1:7">
      <c r="A3522" s="2">
        <v>175000000</v>
      </c>
      <c r="B3522" s="2">
        <v>133228348</v>
      </c>
      <c r="C3522">
        <f>B3522-A3522</f>
        <v>-41771652</v>
      </c>
      <c r="D3522" s="2" t="s">
        <v>4733</v>
      </c>
      <c r="E3522" s="3"/>
      <c r="F3522" s="3"/>
      <c r="G3522" s="3"/>
    </row>
    <row r="3523" spans="1:7">
      <c r="A3523" s="5">
        <v>100000000</v>
      </c>
      <c r="B3523" s="5">
        <v>58220776</v>
      </c>
      <c r="C3523">
        <f>B3523-A3523</f>
        <v>-41779224</v>
      </c>
      <c r="D3523" s="5" t="s">
        <v>7339</v>
      </c>
      <c r="E3523" s="4"/>
      <c r="F3523" s="4"/>
      <c r="G3523" s="4"/>
    </row>
    <row r="3524" spans="1:7">
      <c r="A3524" s="2">
        <v>60000000</v>
      </c>
      <c r="B3524" s="2">
        <v>18208078</v>
      </c>
      <c r="C3524">
        <f>B3524-A3524</f>
        <v>-41791922</v>
      </c>
      <c r="D3524" s="2" t="s">
        <v>6806</v>
      </c>
      <c r="E3524" s="3"/>
      <c r="F3524" s="3"/>
      <c r="G3524" s="3"/>
    </row>
    <row r="3525" spans="1:7">
      <c r="A3525" s="2">
        <v>44000000</v>
      </c>
      <c r="B3525" s="2">
        <v>1500000</v>
      </c>
      <c r="C3525">
        <f>B3525-A3525</f>
        <v>-42500000</v>
      </c>
      <c r="D3525" s="2" t="s">
        <v>7429</v>
      </c>
      <c r="E3525" s="4"/>
      <c r="F3525" s="4"/>
      <c r="G3525" s="4"/>
    </row>
    <row r="3526" spans="1:7">
      <c r="A3526" s="2">
        <v>90000000</v>
      </c>
      <c r="B3526" s="2">
        <v>47474112</v>
      </c>
      <c r="C3526">
        <f>B3526-A3526</f>
        <v>-42525888</v>
      </c>
      <c r="D3526" s="2" t="s">
        <v>14733</v>
      </c>
      <c r="E3526" s="3"/>
      <c r="F3526" s="3"/>
      <c r="G3526" s="3"/>
    </row>
    <row r="3527" spans="1:7">
      <c r="A3527" s="5">
        <v>100000000</v>
      </c>
      <c r="B3527" s="5">
        <v>57366262</v>
      </c>
      <c r="C3527">
        <f>B3527-A3527</f>
        <v>-42633738</v>
      </c>
      <c r="D3527" s="5" t="s">
        <v>1075</v>
      </c>
      <c r="E3527" s="4"/>
      <c r="F3527" s="4"/>
      <c r="G3527" s="4"/>
    </row>
    <row r="3528" spans="1:7">
      <c r="A3528" s="2">
        <v>60000000</v>
      </c>
      <c r="B3528" s="2">
        <v>17281832</v>
      </c>
      <c r="C3528">
        <f>B3528-A3528</f>
        <v>-42718168</v>
      </c>
      <c r="D3528" s="2" t="s">
        <v>11944</v>
      </c>
      <c r="E3528" s="3"/>
      <c r="F3528" s="3"/>
      <c r="G3528" s="3"/>
    </row>
    <row r="3529" spans="1:7">
      <c r="A3529" s="2">
        <v>145000000</v>
      </c>
      <c r="B3529" s="2">
        <v>102176165</v>
      </c>
      <c r="C3529">
        <f>B3529-A3529</f>
        <v>-42823835</v>
      </c>
      <c r="D3529" s="2" t="s">
        <v>15283</v>
      </c>
      <c r="E3529" s="4"/>
      <c r="F3529" s="4"/>
      <c r="G3529" s="4"/>
    </row>
    <row r="3530" spans="1:7">
      <c r="A3530" s="2">
        <v>45000000</v>
      </c>
      <c r="B3530" s="2">
        <v>2154540</v>
      </c>
      <c r="C3530">
        <f>B3530-A3530</f>
        <v>-42845460</v>
      </c>
      <c r="D3530" s="2" t="s">
        <v>15864</v>
      </c>
      <c r="E3530" s="3"/>
      <c r="F3530" s="3"/>
      <c r="G3530" s="3"/>
    </row>
    <row r="3531" spans="1:7">
      <c r="A3531" s="2">
        <v>86000000</v>
      </c>
      <c r="B3531" s="2">
        <v>42877165</v>
      </c>
      <c r="C3531">
        <f>B3531-A3531</f>
        <v>-43122835</v>
      </c>
      <c r="D3531" s="2" t="s">
        <v>11860</v>
      </c>
      <c r="E3531" s="4"/>
      <c r="F3531" s="4"/>
      <c r="G3531" s="4"/>
    </row>
    <row r="3532" spans="1:7">
      <c r="A3532" s="2">
        <v>56000000</v>
      </c>
      <c r="B3532" s="2">
        <v>12870569</v>
      </c>
      <c r="C3532">
        <f>B3532-A3532</f>
        <v>-43129431</v>
      </c>
      <c r="D3532" s="2" t="s">
        <v>10820</v>
      </c>
      <c r="E3532" s="3"/>
      <c r="F3532" s="3"/>
      <c r="G3532" s="3"/>
    </row>
    <row r="3533" spans="1:7">
      <c r="A3533" s="2">
        <v>50000000</v>
      </c>
      <c r="B3533" s="2">
        <v>6471394</v>
      </c>
      <c r="C3533">
        <f>B3533-A3533</f>
        <v>-43528606</v>
      </c>
      <c r="D3533" s="2" t="s">
        <v>15857</v>
      </c>
      <c r="E3533" s="4"/>
      <c r="F3533" s="4"/>
      <c r="G3533" s="4"/>
    </row>
    <row r="3534" spans="1:7">
      <c r="A3534" s="5">
        <v>50000000</v>
      </c>
      <c r="B3534" s="5">
        <v>6291602</v>
      </c>
      <c r="C3534">
        <f>B3534-A3534</f>
        <v>-43708398</v>
      </c>
      <c r="D3534" s="5" t="s">
        <v>14137</v>
      </c>
      <c r="E3534" s="3"/>
      <c r="F3534" s="3"/>
      <c r="G3534" s="3"/>
    </row>
    <row r="3535" spans="1:7">
      <c r="A3535" s="5">
        <v>77000000</v>
      </c>
      <c r="B3535" s="5">
        <v>33201661</v>
      </c>
      <c r="C3535">
        <f>B3535-A3535</f>
        <v>-43798339</v>
      </c>
      <c r="D3535" s="5" t="s">
        <v>386</v>
      </c>
      <c r="E3535" s="4"/>
      <c r="F3535" s="4"/>
      <c r="G3535" s="4"/>
    </row>
    <row r="3536" spans="1:7">
      <c r="A3536" s="5">
        <v>80000000</v>
      </c>
      <c r="B3536" s="5">
        <v>36073232</v>
      </c>
      <c r="C3536">
        <f>B3536-A3536</f>
        <v>-43926768</v>
      </c>
      <c r="D3536" s="5" t="s">
        <v>15304</v>
      </c>
      <c r="E3536" s="3"/>
      <c r="F3536" s="3"/>
      <c r="G3536" s="3"/>
    </row>
    <row r="3537" spans="1:7">
      <c r="A3537" s="2">
        <v>110000000</v>
      </c>
      <c r="B3537" s="2">
        <v>66002193</v>
      </c>
      <c r="C3537">
        <f>B3537-A3537</f>
        <v>-43997807</v>
      </c>
      <c r="D3537" s="2" t="s">
        <v>13338</v>
      </c>
      <c r="E3537" s="4"/>
      <c r="F3537" s="4"/>
      <c r="G3537" s="4"/>
    </row>
    <row r="3538" spans="1:7">
      <c r="A3538" s="2">
        <v>95000000</v>
      </c>
      <c r="B3538" s="2">
        <v>50802661</v>
      </c>
      <c r="C3538">
        <f>B3538-A3538</f>
        <v>-44197339</v>
      </c>
      <c r="D3538" s="2" t="s">
        <v>6751</v>
      </c>
      <c r="E3538" s="3"/>
      <c r="F3538" s="3"/>
      <c r="G3538" s="3"/>
    </row>
    <row r="3539" spans="1:7">
      <c r="A3539" s="5">
        <v>72000000</v>
      </c>
      <c r="B3539" s="5">
        <v>27796042</v>
      </c>
      <c r="C3539">
        <f>B3539-A3539</f>
        <v>-44203958</v>
      </c>
      <c r="D3539" s="5" t="s">
        <v>6786</v>
      </c>
      <c r="E3539" s="4"/>
      <c r="F3539" s="4"/>
      <c r="G3539" s="4"/>
    </row>
    <row r="3540" spans="1:7">
      <c r="A3540" s="2">
        <v>45000000</v>
      </c>
      <c r="B3540" s="2">
        <v>145109</v>
      </c>
      <c r="C3540">
        <f>B3540-A3540</f>
        <v>-44854891</v>
      </c>
      <c r="D3540" s="2" t="s">
        <v>4535</v>
      </c>
      <c r="E3540" s="3"/>
      <c r="F3540" s="3"/>
      <c r="G3540" s="3"/>
    </row>
    <row r="3541" spans="1:7">
      <c r="A3541" s="5">
        <v>245000000</v>
      </c>
      <c r="B3541" s="5">
        <v>200074175</v>
      </c>
      <c r="C3541">
        <f>B3541-A3541</f>
        <v>-44925825</v>
      </c>
      <c r="D3541" s="5" t="s">
        <v>7296</v>
      </c>
      <c r="E3541" s="4"/>
      <c r="F3541" s="4"/>
      <c r="G3541" s="4"/>
    </row>
    <row r="3542" spans="1:7">
      <c r="A3542" s="2">
        <v>85000000</v>
      </c>
      <c r="B3542" s="2">
        <v>40048332</v>
      </c>
      <c r="C3542">
        <f>B3542-A3542</f>
        <v>-44951668</v>
      </c>
      <c r="D3542" s="2" t="s">
        <v>14449</v>
      </c>
      <c r="E3542" s="3"/>
      <c r="F3542" s="3"/>
      <c r="G3542" s="3"/>
    </row>
    <row r="3543" spans="1:7">
      <c r="A3543" s="5">
        <v>75000000</v>
      </c>
      <c r="B3543" s="5">
        <v>30013346</v>
      </c>
      <c r="C3543">
        <f>B3543-A3543</f>
        <v>-44986654</v>
      </c>
      <c r="D3543" s="5" t="s">
        <v>15011</v>
      </c>
      <c r="E3543" s="4"/>
      <c r="F3543" s="4"/>
      <c r="G3543" s="4"/>
    </row>
    <row r="3544" spans="1:7">
      <c r="A3544" s="2">
        <v>90000000</v>
      </c>
      <c r="B3544" s="2">
        <v>44606335</v>
      </c>
      <c r="C3544">
        <f>B3544-A3544</f>
        <v>-45393665</v>
      </c>
      <c r="D3544" s="2" t="s">
        <v>5421</v>
      </c>
      <c r="E3544" s="3"/>
      <c r="F3544" s="3"/>
      <c r="G3544" s="3"/>
    </row>
    <row r="3545" spans="1:7">
      <c r="A3545" s="2">
        <v>80000000</v>
      </c>
      <c r="B3545" s="2">
        <v>34566746</v>
      </c>
      <c r="C3545">
        <f>B3545-A3545</f>
        <v>-45433254</v>
      </c>
      <c r="D3545" s="2" t="s">
        <v>4147</v>
      </c>
      <c r="E3545" s="4"/>
      <c r="F3545" s="4"/>
      <c r="G3545" s="4"/>
    </row>
    <row r="3546" spans="1:7">
      <c r="A3546" s="2">
        <v>65000000</v>
      </c>
      <c r="B3546" s="2">
        <v>19548064</v>
      </c>
      <c r="C3546">
        <f>B3546-A3546</f>
        <v>-45451936</v>
      </c>
      <c r="D3546" s="2" t="s">
        <v>10765</v>
      </c>
      <c r="E3546" s="3"/>
      <c r="F3546" s="3"/>
      <c r="G3546" s="3"/>
    </row>
    <row r="3547" spans="1:7">
      <c r="A3547" s="5">
        <v>55000000</v>
      </c>
      <c r="B3547" s="5">
        <v>9483821</v>
      </c>
      <c r="C3547">
        <f>B3547-A3547</f>
        <v>-45516179</v>
      </c>
      <c r="D3547" s="5" t="s">
        <v>13750</v>
      </c>
      <c r="E3547" s="4"/>
      <c r="F3547" s="4"/>
      <c r="G3547" s="4"/>
    </row>
    <row r="3548" spans="1:7">
      <c r="A3548" s="2">
        <v>82000000</v>
      </c>
      <c r="B3548" s="2">
        <v>36381716</v>
      </c>
      <c r="C3548">
        <f>B3548-A3548</f>
        <v>-45618284</v>
      </c>
      <c r="D3548" s="2" t="s">
        <v>11882</v>
      </c>
      <c r="E3548" s="3"/>
      <c r="F3548" s="3"/>
      <c r="G3548" s="3"/>
    </row>
    <row r="3549" spans="1:7">
      <c r="A3549" s="2">
        <v>65000000</v>
      </c>
      <c r="B3549" s="2">
        <v>19059018</v>
      </c>
      <c r="C3549">
        <f>B3549-A3549</f>
        <v>-45940982</v>
      </c>
      <c r="D3549" s="2" t="s">
        <v>15496</v>
      </c>
      <c r="E3549" s="4"/>
      <c r="F3549" s="4"/>
      <c r="G3549" s="4"/>
    </row>
    <row r="3550" spans="1:7">
      <c r="A3550" s="2">
        <v>225000000</v>
      </c>
      <c r="B3550" s="2">
        <v>179020854</v>
      </c>
      <c r="C3550">
        <f>B3550-A3550</f>
        <v>-45979146</v>
      </c>
      <c r="D3550" s="2" t="s">
        <v>7300</v>
      </c>
      <c r="E3550" s="3"/>
      <c r="F3550" s="3"/>
      <c r="G3550" s="3"/>
    </row>
    <row r="3551" spans="1:7">
      <c r="A3551" s="2">
        <v>60000000</v>
      </c>
      <c r="B3551" s="2">
        <v>13395939</v>
      </c>
      <c r="C3551">
        <f>B3551-A3551</f>
        <v>-46604061</v>
      </c>
      <c r="D3551" s="2" t="s">
        <v>11403</v>
      </c>
      <c r="E3551" s="4"/>
      <c r="F3551" s="4"/>
      <c r="G3551" s="4"/>
    </row>
    <row r="3552" spans="1:7">
      <c r="A3552" s="5">
        <v>55000000</v>
      </c>
      <c r="B3552" s="5">
        <v>8355815</v>
      </c>
      <c r="C3552">
        <f>B3552-A3552</f>
        <v>-46644185</v>
      </c>
      <c r="D3552" s="5" t="s">
        <v>10244</v>
      </c>
      <c r="E3552" s="3"/>
      <c r="F3552" s="3"/>
      <c r="G3552" s="3"/>
    </row>
    <row r="3553" spans="1:7">
      <c r="A3553" s="2">
        <v>70000000</v>
      </c>
      <c r="B3553" s="2">
        <v>23159305</v>
      </c>
      <c r="C3553">
        <f>B3553-A3553</f>
        <v>-46840695</v>
      </c>
      <c r="D3553" s="2" t="s">
        <v>1113</v>
      </c>
      <c r="E3553" s="4"/>
      <c r="F3553" s="4"/>
      <c r="G3553" s="4"/>
    </row>
    <row r="3554" spans="1:7">
      <c r="A3554" s="5">
        <v>60000000</v>
      </c>
      <c r="B3554" s="5">
        <v>13082288</v>
      </c>
      <c r="C3554">
        <f>B3554-A3554</f>
        <v>-46917712</v>
      </c>
      <c r="D3554" s="5" t="s">
        <v>8841</v>
      </c>
      <c r="E3554" s="3"/>
      <c r="F3554" s="3"/>
      <c r="G3554" s="3"/>
    </row>
    <row r="3555" spans="1:7">
      <c r="A3555" s="5">
        <v>80000000</v>
      </c>
      <c r="B3555" s="5">
        <v>32885565</v>
      </c>
      <c r="C3555">
        <f>B3555-A3555</f>
        <v>-47114435</v>
      </c>
      <c r="D3555" s="5" t="s">
        <v>13347</v>
      </c>
      <c r="E3555" s="4"/>
      <c r="F3555" s="4"/>
      <c r="G3555" s="4"/>
    </row>
    <row r="3556" spans="1:7">
      <c r="A3556" s="5">
        <v>55000000</v>
      </c>
      <c r="B3556" s="5">
        <v>7871693</v>
      </c>
      <c r="C3556">
        <f>B3556-A3556</f>
        <v>-47128307</v>
      </c>
      <c r="D3556" s="5" t="s">
        <v>9619</v>
      </c>
      <c r="E3556" s="3"/>
      <c r="F3556" s="3"/>
      <c r="G3556" s="3"/>
    </row>
    <row r="3557" spans="1:7">
      <c r="A3557" s="5">
        <v>105000000</v>
      </c>
      <c r="B3557" s="5">
        <v>57637485</v>
      </c>
      <c r="C3557">
        <f>B3557-A3557</f>
        <v>-47362515</v>
      </c>
      <c r="D3557" s="5" t="s">
        <v>8002</v>
      </c>
      <c r="E3557" s="4"/>
      <c r="F3557" s="4"/>
      <c r="G3557" s="4"/>
    </row>
    <row r="3558" spans="1:7">
      <c r="A3558" s="2">
        <v>82000000</v>
      </c>
      <c r="B3558" s="2">
        <v>34543701</v>
      </c>
      <c r="C3558">
        <f>B3558-A3558</f>
        <v>-47456299</v>
      </c>
      <c r="D3558" s="2" t="s">
        <v>12802</v>
      </c>
      <c r="E3558" s="3"/>
      <c r="F3558" s="3"/>
      <c r="G3558" s="3"/>
    </row>
    <row r="3559" spans="1:7">
      <c r="A3559" s="2">
        <v>70000000</v>
      </c>
      <c r="B3559" s="2">
        <v>22531698</v>
      </c>
      <c r="C3559">
        <f>B3559-A3559</f>
        <v>-47468302</v>
      </c>
      <c r="D3559" s="2" t="s">
        <v>14148</v>
      </c>
      <c r="E3559" s="4"/>
      <c r="F3559" s="4"/>
      <c r="G3559" s="4"/>
    </row>
    <row r="3560" spans="1:7">
      <c r="A3560" s="2">
        <v>55000000</v>
      </c>
      <c r="B3560" s="2">
        <v>7221458</v>
      </c>
      <c r="C3560">
        <f>B3560-A3560</f>
        <v>-47778542</v>
      </c>
      <c r="D3560" s="2" t="s">
        <v>11341</v>
      </c>
      <c r="E3560" s="3"/>
      <c r="F3560" s="3"/>
      <c r="G3560" s="3"/>
    </row>
    <row r="3561" spans="1:7">
      <c r="A3561" s="2">
        <v>50000000</v>
      </c>
      <c r="B3561" s="2">
        <v>2208939</v>
      </c>
      <c r="C3561">
        <f>B3561-A3561</f>
        <v>-47791061</v>
      </c>
      <c r="D3561" s="2" t="s">
        <v>3206</v>
      </c>
      <c r="E3561" s="4"/>
      <c r="F3561" s="4"/>
      <c r="G3561" s="4"/>
    </row>
    <row r="3562" spans="1:7">
      <c r="A3562" s="2">
        <v>50000000</v>
      </c>
      <c r="B3562" s="2">
        <v>2175312</v>
      </c>
      <c r="C3562">
        <f>B3562-A3562</f>
        <v>-47824688</v>
      </c>
      <c r="D3562" s="2" t="s">
        <v>10827</v>
      </c>
      <c r="E3562" s="3"/>
      <c r="F3562" s="3"/>
      <c r="G3562" s="3"/>
    </row>
    <row r="3563" spans="1:7">
      <c r="A3563" s="5">
        <v>60000000</v>
      </c>
      <c r="B3563" s="5">
        <v>12065985</v>
      </c>
      <c r="C3563">
        <f>B3563-A3563</f>
        <v>-47934015</v>
      </c>
      <c r="D3563" s="5" t="s">
        <v>15853</v>
      </c>
      <c r="E3563" s="4"/>
      <c r="F3563" s="4"/>
      <c r="G3563" s="4"/>
    </row>
    <row r="3564" spans="1:7">
      <c r="A3564" s="2">
        <v>50000000</v>
      </c>
      <c r="B3564" s="2">
        <v>1987287</v>
      </c>
      <c r="C3564">
        <f>B3564-A3564</f>
        <v>-48012713</v>
      </c>
      <c r="D3564" s="2" t="s">
        <v>6798</v>
      </c>
      <c r="E3564" s="3"/>
      <c r="F3564" s="3"/>
      <c r="G3564" s="3"/>
    </row>
    <row r="3565" spans="1:7">
      <c r="A3565" s="2">
        <v>60000000</v>
      </c>
      <c r="B3565" s="2">
        <v>11802056</v>
      </c>
      <c r="C3565">
        <f>B3565-A3565</f>
        <v>-48197944</v>
      </c>
      <c r="D3565" s="2" t="s">
        <v>15848</v>
      </c>
      <c r="E3565" s="4"/>
      <c r="F3565" s="4"/>
      <c r="G3565" s="4"/>
    </row>
    <row r="3566" spans="1:7">
      <c r="A3566" s="5">
        <v>54000000</v>
      </c>
      <c r="B3566" s="5">
        <v>5660084</v>
      </c>
      <c r="C3566">
        <f>B3566-A3566</f>
        <v>-48339916</v>
      </c>
      <c r="D3566" s="5" t="s">
        <v>16992</v>
      </c>
      <c r="E3566" s="3"/>
      <c r="F3566" s="3"/>
      <c r="G3566" s="3"/>
    </row>
    <row r="3567" spans="1:7">
      <c r="A3567" s="2">
        <v>110000000</v>
      </c>
      <c r="B3567" s="2">
        <v>61656849</v>
      </c>
      <c r="C3567">
        <f>B3567-A3567</f>
        <v>-48343151</v>
      </c>
      <c r="D3567" s="2" t="s">
        <v>8015</v>
      </c>
      <c r="E3567" s="4"/>
      <c r="F3567" s="4"/>
      <c r="G3567" s="4"/>
    </row>
    <row r="3568" spans="1:7">
      <c r="A3568" s="2">
        <v>132000000</v>
      </c>
      <c r="B3568" s="2">
        <v>83348920</v>
      </c>
      <c r="C3568">
        <f>B3568-A3568</f>
        <v>-48651080</v>
      </c>
      <c r="D3568" s="2" t="s">
        <v>7982</v>
      </c>
      <c r="E3568" s="3"/>
      <c r="F3568" s="3"/>
      <c r="G3568" s="3"/>
    </row>
    <row r="3569" spans="1:7">
      <c r="A3569" s="2">
        <v>50000000</v>
      </c>
      <c r="B3569" s="2">
        <v>1206135</v>
      </c>
      <c r="C3569">
        <f>B3569-A3569</f>
        <v>-48793865</v>
      </c>
      <c r="D3569" s="2" t="s">
        <v>10249</v>
      </c>
      <c r="E3569" s="4"/>
      <c r="F3569" s="4"/>
      <c r="G3569" s="4"/>
    </row>
    <row r="3570" spans="1:7">
      <c r="A3570" s="2">
        <v>107000000</v>
      </c>
      <c r="B3570" s="2">
        <v>58183966</v>
      </c>
      <c r="C3570">
        <f>B3570-A3570</f>
        <v>-48816034</v>
      </c>
      <c r="D3570" s="2" t="s">
        <v>7321</v>
      </c>
      <c r="E3570" s="3"/>
      <c r="F3570" s="3"/>
      <c r="G3570" s="3"/>
    </row>
    <row r="3571" spans="1:7">
      <c r="A3571" s="2">
        <v>116000000</v>
      </c>
      <c r="B3571" s="2">
        <v>67155742</v>
      </c>
      <c r="C3571">
        <f>B3571-A3571</f>
        <v>-48844258</v>
      </c>
      <c r="D3571" s="2" t="s">
        <v>13331</v>
      </c>
      <c r="E3571" s="4"/>
      <c r="F3571" s="4"/>
      <c r="G3571" s="4"/>
    </row>
    <row r="3572" spans="1:7">
      <c r="A3572" s="5">
        <v>55000000</v>
      </c>
      <c r="B3572" s="5">
        <v>5755286</v>
      </c>
      <c r="C3572">
        <f>B3572-A3572</f>
        <v>-49244714</v>
      </c>
      <c r="D3572" s="5" t="s">
        <v>12894</v>
      </c>
      <c r="E3572" s="3"/>
      <c r="F3572" s="3"/>
      <c r="G3572" s="3"/>
    </row>
    <row r="3573" spans="1:7">
      <c r="A3573" s="5">
        <v>50000000</v>
      </c>
      <c r="B3573" s="5">
        <v>700000</v>
      </c>
      <c r="C3573">
        <f>B3573-A3573</f>
        <v>-49300000</v>
      </c>
      <c r="D3573" s="5" t="s">
        <v>6540</v>
      </c>
      <c r="E3573" s="4"/>
      <c r="F3573" s="4"/>
      <c r="G3573" s="4"/>
    </row>
    <row r="3574" spans="1:7">
      <c r="A3574" s="5">
        <v>200000000</v>
      </c>
      <c r="B3574" s="5">
        <v>150350192</v>
      </c>
      <c r="C3574">
        <f>B3574-A3574</f>
        <v>-49649808</v>
      </c>
      <c r="D3574" s="5" t="s">
        <v>10068</v>
      </c>
      <c r="E3574" s="3"/>
      <c r="F3574" s="3"/>
      <c r="G3574" s="3"/>
    </row>
    <row r="3575" spans="1:7">
      <c r="A3575" s="5">
        <v>50000000</v>
      </c>
      <c r="B3575" s="5">
        <v>23106</v>
      </c>
      <c r="C3575">
        <f>B3575-A3575</f>
        <v>-49976894</v>
      </c>
      <c r="D3575" s="5" t="s">
        <v>9253</v>
      </c>
      <c r="E3575" s="4"/>
      <c r="F3575" s="4"/>
      <c r="G3575" s="4"/>
    </row>
    <row r="3576" spans="1:7">
      <c r="A3576" s="2">
        <v>76000000</v>
      </c>
      <c r="B3576" s="2">
        <v>26000610</v>
      </c>
      <c r="C3576">
        <f>B3576-A3576</f>
        <v>-49999390</v>
      </c>
      <c r="D3576" s="2" t="s">
        <v>16558</v>
      </c>
      <c r="E3576" s="3"/>
      <c r="F3576" s="3"/>
      <c r="G3576" s="3"/>
    </row>
    <row r="3577" spans="1:7">
      <c r="A3577" s="5">
        <v>88000000</v>
      </c>
      <c r="B3577" s="5">
        <v>37899638</v>
      </c>
      <c r="C3577">
        <f>B3577-A3577</f>
        <v>-50100362</v>
      </c>
      <c r="D3577" s="5" t="s">
        <v>12815</v>
      </c>
      <c r="E3577" s="4"/>
      <c r="F3577" s="4"/>
      <c r="G3577" s="4"/>
    </row>
    <row r="3578" spans="1:7">
      <c r="A3578" s="5">
        <v>52000000</v>
      </c>
      <c r="B3578" s="5">
        <v>1891821</v>
      </c>
      <c r="C3578">
        <f>B3578-A3578</f>
        <v>-50108179</v>
      </c>
      <c r="D3578" s="5" t="s">
        <v>16512</v>
      </c>
      <c r="E3578" s="3"/>
      <c r="F3578" s="3"/>
      <c r="G3578" s="3"/>
    </row>
    <row r="3579" spans="1:7">
      <c r="A3579" s="2">
        <v>70000000</v>
      </c>
      <c r="B3579" s="2">
        <v>19819494</v>
      </c>
      <c r="C3579">
        <f>B3579-A3579</f>
        <v>-50180506</v>
      </c>
      <c r="D3579" s="2" t="s">
        <v>13377</v>
      </c>
      <c r="E3579" s="4"/>
      <c r="F3579" s="4"/>
      <c r="G3579" s="4"/>
    </row>
    <row r="3580" spans="1:7">
      <c r="A3580" s="2">
        <v>57000000</v>
      </c>
      <c r="B3580" s="2">
        <v>6768055</v>
      </c>
      <c r="C3580">
        <f>B3580-A3580</f>
        <v>-50231945</v>
      </c>
      <c r="D3580" s="2" t="s">
        <v>16524</v>
      </c>
      <c r="E3580" s="3"/>
      <c r="F3580" s="3"/>
      <c r="G3580" s="3"/>
    </row>
    <row r="3581" spans="1:7">
      <c r="A3581" s="2">
        <v>105000000</v>
      </c>
      <c r="B3581" s="2">
        <v>54700065</v>
      </c>
      <c r="C3581">
        <f>B3581-A3581</f>
        <v>-50299935</v>
      </c>
      <c r="D3581" s="2" t="s">
        <v>4759</v>
      </c>
      <c r="E3581" s="4"/>
      <c r="F3581" s="4"/>
      <c r="G3581" s="4"/>
    </row>
    <row r="3582" spans="1:7">
      <c r="A3582" s="5">
        <v>100000000</v>
      </c>
      <c r="B3582" s="5">
        <v>49392095</v>
      </c>
      <c r="C3582">
        <f>B3582-A3582</f>
        <v>-50607905</v>
      </c>
      <c r="D3582" s="5" t="s">
        <v>14730</v>
      </c>
      <c r="E3582" s="3"/>
      <c r="F3582" s="3"/>
      <c r="G3582" s="3"/>
    </row>
    <row r="3583" spans="1:7">
      <c r="A3583" s="5">
        <v>155000000</v>
      </c>
      <c r="B3583" s="5">
        <v>104383624</v>
      </c>
      <c r="C3583">
        <f>B3583-A3583</f>
        <v>-50616376</v>
      </c>
      <c r="D3583" s="5" t="s">
        <v>10698</v>
      </c>
      <c r="E3583" s="4"/>
      <c r="F3583" s="4"/>
      <c r="G3583" s="4"/>
    </row>
    <row r="3584" spans="1:7">
      <c r="A3584" s="5">
        <v>90000000</v>
      </c>
      <c r="B3584" s="5">
        <v>39292022</v>
      </c>
      <c r="C3584">
        <f>B3584-A3584</f>
        <v>-50707978</v>
      </c>
      <c r="D3584" s="5" t="s">
        <v>11857</v>
      </c>
      <c r="E3584" s="3"/>
      <c r="F3584" s="3"/>
      <c r="G3584" s="3"/>
    </row>
    <row r="3585" spans="1:7">
      <c r="A3585" s="5">
        <v>65000000</v>
      </c>
      <c r="B3585" s="5">
        <v>14218868</v>
      </c>
      <c r="C3585">
        <f>B3585-A3585</f>
        <v>-50781132</v>
      </c>
      <c r="D3585" s="5" t="s">
        <v>15971</v>
      </c>
      <c r="E3585" s="4"/>
      <c r="F3585" s="4"/>
      <c r="G3585" s="4"/>
    </row>
    <row r="3586" spans="1:7">
      <c r="A3586" s="5">
        <v>70000000</v>
      </c>
      <c r="B3586" s="5">
        <v>18990542</v>
      </c>
      <c r="C3586">
        <f>B3586-A3586</f>
        <v>-51009458</v>
      </c>
      <c r="D3586" s="5" t="s">
        <v>16923</v>
      </c>
      <c r="E3586" s="3"/>
      <c r="F3586" s="3"/>
      <c r="G3586" s="3"/>
    </row>
    <row r="3587" spans="1:7">
      <c r="A3587" s="5">
        <v>70000000</v>
      </c>
      <c r="B3587" s="5">
        <v>18821279</v>
      </c>
      <c r="C3587">
        <f>B3587-A3587</f>
        <v>-51178721</v>
      </c>
      <c r="D3587" s="5" t="s">
        <v>16520</v>
      </c>
      <c r="E3587" s="4"/>
      <c r="F3587" s="4"/>
      <c r="G3587" s="4"/>
    </row>
    <row r="3588" spans="1:7">
      <c r="A3588" s="2">
        <v>65000000</v>
      </c>
      <c r="B3588" s="2">
        <v>13750556</v>
      </c>
      <c r="C3588">
        <f>B3588-A3588</f>
        <v>-51249444</v>
      </c>
      <c r="D3588" s="2" t="s">
        <v>9492</v>
      </c>
      <c r="E3588" s="3"/>
      <c r="F3588" s="3"/>
      <c r="G3588" s="3"/>
    </row>
    <row r="3589" spans="1:7">
      <c r="A3589" s="5">
        <v>135000000</v>
      </c>
      <c r="B3589" s="5">
        <v>83024900</v>
      </c>
      <c r="C3589">
        <f>B3589-A3589</f>
        <v>-51975100</v>
      </c>
      <c r="D3589" s="5" t="s">
        <v>9413</v>
      </c>
      <c r="E3589" s="4"/>
      <c r="F3589" s="4"/>
      <c r="G3589" s="4"/>
    </row>
    <row r="3590" spans="1:7">
      <c r="A3590" s="2">
        <v>75000000</v>
      </c>
      <c r="B3590" s="2">
        <v>22751979</v>
      </c>
      <c r="C3590">
        <f>B3590-A3590</f>
        <v>-52248021</v>
      </c>
      <c r="D3590" s="2" t="s">
        <v>8802</v>
      </c>
      <c r="E3590" s="3"/>
      <c r="F3590" s="3"/>
      <c r="G3590" s="3"/>
    </row>
    <row r="3591" spans="1:7">
      <c r="A3591" s="5">
        <v>85000000</v>
      </c>
      <c r="B3591" s="5">
        <v>32694788</v>
      </c>
      <c r="C3591">
        <f>B3591-A3591</f>
        <v>-52305212</v>
      </c>
      <c r="D3591" s="5" t="s">
        <v>8752</v>
      </c>
      <c r="E3591" s="4"/>
      <c r="F3591" s="4"/>
      <c r="G3591" s="4"/>
    </row>
    <row r="3592" spans="1:7">
      <c r="A3592" s="5">
        <v>60000000</v>
      </c>
      <c r="B3592" s="5">
        <v>7605668</v>
      </c>
      <c r="C3592">
        <f>B3592-A3592</f>
        <v>-52394332</v>
      </c>
      <c r="D3592" s="5" t="s">
        <v>14481</v>
      </c>
      <c r="E3592" s="3"/>
      <c r="F3592" s="3"/>
      <c r="G3592" s="3"/>
    </row>
    <row r="3593" spans="1:7">
      <c r="A3593" s="5">
        <v>70000000</v>
      </c>
      <c r="B3593" s="5">
        <v>17473245</v>
      </c>
      <c r="C3593">
        <f>B3593-A3593</f>
        <v>-52526755</v>
      </c>
      <c r="D3593" s="5" t="s">
        <v>13714</v>
      </c>
      <c r="E3593" s="4"/>
      <c r="F3593" s="4"/>
      <c r="G3593" s="4"/>
    </row>
    <row r="3594" spans="1:7">
      <c r="A3594" s="5">
        <v>70000000</v>
      </c>
      <c r="B3594" s="5">
        <v>17218080</v>
      </c>
      <c r="C3594">
        <f>B3594-A3594</f>
        <v>-52781920</v>
      </c>
      <c r="D3594" s="5" t="s">
        <v>13723</v>
      </c>
      <c r="E3594" s="3"/>
      <c r="F3594" s="3"/>
      <c r="G3594" s="3"/>
    </row>
    <row r="3595" spans="1:7">
      <c r="A3595" s="5">
        <v>100000000</v>
      </c>
      <c r="B3595" s="5">
        <v>46440491</v>
      </c>
      <c r="C3595">
        <f>B3595-A3595</f>
        <v>-53559509</v>
      </c>
      <c r="D3595" s="5" t="s">
        <v>5418</v>
      </c>
      <c r="E3595" s="4"/>
      <c r="F3595" s="4"/>
      <c r="G3595" s="4"/>
    </row>
    <row r="3596" spans="1:7">
      <c r="A3596" s="5">
        <v>185000000</v>
      </c>
      <c r="B3596" s="5">
        <v>130468626</v>
      </c>
      <c r="C3596">
        <f>B3596-A3596</f>
        <v>-54531374</v>
      </c>
      <c r="D3596" s="5" t="s">
        <v>3149</v>
      </c>
      <c r="E3596" s="3"/>
      <c r="F3596" s="3"/>
      <c r="G3596" s="3"/>
    </row>
    <row r="3597" spans="1:7">
      <c r="A3597" s="2">
        <v>75000000</v>
      </c>
      <c r="B3597" s="2">
        <v>20315324</v>
      </c>
      <c r="C3597">
        <f>B3597-A3597</f>
        <v>-54684676</v>
      </c>
      <c r="D3597" s="2" t="s">
        <v>13344</v>
      </c>
      <c r="E3597" s="4"/>
      <c r="F3597" s="4"/>
      <c r="G3597" s="4"/>
    </row>
    <row r="3598" spans="1:7">
      <c r="A3598" s="2">
        <v>65000000</v>
      </c>
      <c r="B3598" s="2">
        <v>10014234</v>
      </c>
      <c r="C3598">
        <f>B3598-A3598</f>
        <v>-54985766</v>
      </c>
      <c r="D3598" s="2" t="s">
        <v>15709</v>
      </c>
      <c r="E3598" s="3"/>
      <c r="F3598" s="3"/>
      <c r="G3598" s="3"/>
    </row>
    <row r="3599" spans="1:7">
      <c r="A3599" s="5">
        <v>120000000</v>
      </c>
      <c r="B3599" s="5">
        <v>64736114</v>
      </c>
      <c r="C3599">
        <f>B3599-A3599</f>
        <v>-55263886</v>
      </c>
      <c r="D3599" s="5" t="s">
        <v>14713</v>
      </c>
      <c r="E3599" s="4"/>
      <c r="F3599" s="4"/>
      <c r="G3599" s="4"/>
    </row>
    <row r="3600" spans="1:7">
      <c r="A3600" s="5">
        <v>60000000</v>
      </c>
      <c r="B3600" s="5">
        <v>4535117</v>
      </c>
      <c r="C3600">
        <f>B3600-A3600</f>
        <v>-55464883</v>
      </c>
      <c r="D3600" s="5" t="s">
        <v>16731</v>
      </c>
      <c r="E3600" s="3"/>
      <c r="F3600" s="3"/>
      <c r="G3600" s="3"/>
    </row>
    <row r="3601" spans="1:7">
      <c r="A3601" s="2">
        <v>70000000</v>
      </c>
      <c r="B3601" s="2">
        <v>14294842</v>
      </c>
      <c r="C3601">
        <f>B3601-A3601</f>
        <v>-55705158</v>
      </c>
      <c r="D3601" s="2" t="s">
        <v>16773</v>
      </c>
      <c r="E3601" s="4"/>
      <c r="F3601" s="4"/>
      <c r="G3601" s="4"/>
    </row>
    <row r="3602" spans="1:7">
      <c r="A3602" s="2">
        <v>180000000</v>
      </c>
      <c r="B3602" s="2">
        <v>124051759</v>
      </c>
      <c r="C3602">
        <f>B3602-A3602</f>
        <v>-55948241</v>
      </c>
      <c r="D3602" s="2" t="s">
        <v>8714</v>
      </c>
      <c r="E3602" s="3"/>
      <c r="F3602" s="3"/>
      <c r="G3602" s="3"/>
    </row>
    <row r="3603" spans="1:7">
      <c r="A3603" s="5">
        <v>150000000</v>
      </c>
      <c r="B3603" s="5">
        <v>93926386</v>
      </c>
      <c r="C3603">
        <f>B3603-A3603</f>
        <v>-56073614</v>
      </c>
      <c r="D3603" s="5" t="s">
        <v>3592</v>
      </c>
      <c r="E3603" s="4"/>
      <c r="F3603" s="4"/>
      <c r="G3603" s="4"/>
    </row>
    <row r="3604" spans="1:7">
      <c r="A3604" s="5">
        <v>170000000</v>
      </c>
      <c r="B3604" s="5">
        <v>113745408</v>
      </c>
      <c r="C3604">
        <f>B3604-A3604</f>
        <v>-56254592</v>
      </c>
      <c r="D3604" s="5" t="s">
        <v>15958</v>
      </c>
      <c r="E3604" s="3"/>
      <c r="F3604" s="3"/>
      <c r="G3604" s="3"/>
    </row>
    <row r="3605" spans="1:7">
      <c r="A3605" s="2">
        <v>70000000</v>
      </c>
      <c r="B3605" s="2">
        <v>13596911</v>
      </c>
      <c r="C3605">
        <f>B3605-A3605</f>
        <v>-56403089</v>
      </c>
      <c r="D3605" s="2" t="s">
        <v>11303</v>
      </c>
      <c r="E3605" s="4"/>
      <c r="F3605" s="4"/>
      <c r="G3605" s="4"/>
    </row>
    <row r="3606" spans="1:7">
      <c r="A3606" s="5">
        <v>90000000</v>
      </c>
      <c r="B3606" s="5">
        <v>33574332</v>
      </c>
      <c r="C3606">
        <f>B3606-A3606</f>
        <v>-56425668</v>
      </c>
      <c r="D3606" s="5" t="s">
        <v>5493</v>
      </c>
      <c r="E3606" s="3"/>
      <c r="F3606" s="3"/>
      <c r="G3606" s="3"/>
    </row>
    <row r="3607" spans="1:7">
      <c r="A3607" s="5">
        <v>80000000</v>
      </c>
      <c r="B3607" s="5">
        <v>23219748</v>
      </c>
      <c r="C3607">
        <f>B3607-A3607</f>
        <v>-56780252</v>
      </c>
      <c r="D3607" s="5" t="s">
        <v>14080</v>
      </c>
      <c r="E3607" s="4"/>
      <c r="F3607" s="4"/>
      <c r="G3607" s="4"/>
    </row>
    <row r="3608" spans="1:7">
      <c r="A3608" s="5">
        <v>135000000</v>
      </c>
      <c r="B3608" s="5">
        <v>77564037</v>
      </c>
      <c r="C3608">
        <f>B3608-A3608</f>
        <v>-57435963</v>
      </c>
      <c r="D3608" s="5" t="s">
        <v>3602</v>
      </c>
      <c r="E3608" s="3"/>
      <c r="F3608" s="3"/>
      <c r="G3608" s="3"/>
    </row>
    <row r="3609" spans="1:7">
      <c r="A3609" s="2">
        <v>80000000</v>
      </c>
      <c r="B3609" s="2">
        <v>20950820</v>
      </c>
      <c r="C3609">
        <f>B3609-A3609</f>
        <v>-59049180</v>
      </c>
      <c r="D3609" s="2" t="s">
        <v>13708</v>
      </c>
      <c r="E3609" s="4"/>
      <c r="F3609" s="4"/>
      <c r="G3609" s="4"/>
    </row>
    <row r="3610" spans="1:7">
      <c r="A3610" s="5">
        <v>260000000</v>
      </c>
      <c r="B3610" s="5">
        <v>200807262</v>
      </c>
      <c r="C3610">
        <f>B3610-A3610</f>
        <v>-59192738</v>
      </c>
      <c r="D3610" s="5" t="s">
        <v>1658</v>
      </c>
      <c r="E3610" s="3"/>
      <c r="F3610" s="3"/>
      <c r="G3610" s="3"/>
    </row>
    <row r="3611" spans="1:7">
      <c r="A3611" s="5">
        <v>60000000</v>
      </c>
      <c r="B3611" s="5">
        <v>668171</v>
      </c>
      <c r="C3611">
        <f>B3611-A3611</f>
        <v>-59331829</v>
      </c>
      <c r="D3611" s="5" t="s">
        <v>14198</v>
      </c>
      <c r="E3611" s="4"/>
      <c r="F3611" s="4"/>
      <c r="G3611" s="4"/>
    </row>
    <row r="3612" spans="1:7">
      <c r="A3612" s="5">
        <v>71000000</v>
      </c>
      <c r="B3612" s="5">
        <v>11466088</v>
      </c>
      <c r="C3612">
        <f>B3612-A3612</f>
        <v>-59533912</v>
      </c>
      <c r="D3612" s="5" t="s">
        <v>16084</v>
      </c>
      <c r="E3612" s="3"/>
      <c r="F3612" s="3"/>
      <c r="G3612" s="3"/>
    </row>
    <row r="3613" spans="1:7">
      <c r="A3613" s="2">
        <v>100000000</v>
      </c>
      <c r="B3613" s="2">
        <v>40198710</v>
      </c>
      <c r="C3613">
        <f>B3613-A3613</f>
        <v>-59801290</v>
      </c>
      <c r="D3613" s="2" t="s">
        <v>16862</v>
      </c>
      <c r="E3613" s="4"/>
      <c r="F3613" s="4"/>
      <c r="G3613" s="4"/>
    </row>
    <row r="3614" spans="1:7">
      <c r="A3614" s="2">
        <v>110000000</v>
      </c>
      <c r="B3614" s="2">
        <v>50026353</v>
      </c>
      <c r="C3614">
        <f>B3614-A3614</f>
        <v>-59973647</v>
      </c>
      <c r="D3614" s="2" t="s">
        <v>14718</v>
      </c>
      <c r="E3614" s="3"/>
      <c r="F3614" s="3"/>
      <c r="G3614" s="3"/>
    </row>
    <row r="3615" spans="1:7">
      <c r="A3615" s="5">
        <v>60000000</v>
      </c>
      <c r="B3615" s="5">
        <v>22451</v>
      </c>
      <c r="C3615">
        <f>B3615-A3615</f>
        <v>-59977549</v>
      </c>
      <c r="D3615" s="5" t="s">
        <v>11329</v>
      </c>
      <c r="E3615" s="4"/>
      <c r="F3615" s="4"/>
      <c r="G3615" s="4"/>
    </row>
    <row r="3616" spans="1:7">
      <c r="A3616" s="2">
        <v>80000000</v>
      </c>
      <c r="B3616" s="2">
        <v>19673424</v>
      </c>
      <c r="C3616">
        <f>B3616-A3616</f>
        <v>-60326576</v>
      </c>
      <c r="D3616" s="2" t="s">
        <v>13353</v>
      </c>
      <c r="E3616" s="3"/>
      <c r="F3616" s="3"/>
      <c r="G3616" s="3"/>
    </row>
    <row r="3617" spans="1:7">
      <c r="A3617" s="2">
        <v>75000000</v>
      </c>
      <c r="B3617" s="2">
        <v>14567883</v>
      </c>
      <c r="C3617">
        <f>B3617-A3617</f>
        <v>-60432117</v>
      </c>
      <c r="D3617" s="2" t="s">
        <v>12421</v>
      </c>
      <c r="E3617" s="4"/>
      <c r="F3617" s="4"/>
      <c r="G3617" s="4"/>
    </row>
    <row r="3618" spans="1:7">
      <c r="A3618" s="2">
        <v>80000000</v>
      </c>
      <c r="B3618" s="2">
        <v>19480739</v>
      </c>
      <c r="C3618">
        <f>B3618-A3618</f>
        <v>-60519261</v>
      </c>
      <c r="D3618" s="2" t="s">
        <v>14076</v>
      </c>
      <c r="E3618" s="3"/>
      <c r="F3618" s="3"/>
      <c r="G3618" s="3"/>
    </row>
    <row r="3619" spans="1:7">
      <c r="A3619" s="5">
        <v>87000000</v>
      </c>
      <c r="B3619" s="5">
        <v>26082914</v>
      </c>
      <c r="C3619">
        <f>B3619-A3619</f>
        <v>-60917086</v>
      </c>
      <c r="D3619" s="5" t="s">
        <v>16458</v>
      </c>
      <c r="E3619" s="4"/>
      <c r="F3619" s="4"/>
      <c r="G3619" s="4"/>
    </row>
    <row r="3620" spans="1:7">
      <c r="A3620" s="2">
        <v>130000000</v>
      </c>
      <c r="B3620" s="2">
        <v>68642452</v>
      </c>
      <c r="C3620">
        <f>B3620-A3620</f>
        <v>-61357548</v>
      </c>
      <c r="D3620" s="2" t="s">
        <v>12380</v>
      </c>
      <c r="E3620" s="3"/>
      <c r="F3620" s="3"/>
      <c r="G3620" s="3"/>
    </row>
    <row r="3621" spans="1:7">
      <c r="A3621" s="5">
        <v>80000000</v>
      </c>
      <c r="B3621" s="5">
        <v>18318000</v>
      </c>
      <c r="C3621">
        <f>B3621-A3621</f>
        <v>-61682000</v>
      </c>
      <c r="D3621" s="5" t="s">
        <v>13357</v>
      </c>
      <c r="E3621" s="4"/>
      <c r="F3621" s="4"/>
      <c r="G3621" s="4"/>
    </row>
    <row r="3622" spans="1:7">
      <c r="A3622" s="5">
        <v>200000000</v>
      </c>
      <c r="B3622" s="5">
        <v>137850096</v>
      </c>
      <c r="C3622">
        <f>B3622-A3622</f>
        <v>-62149904</v>
      </c>
      <c r="D3622" s="5" t="s">
        <v>7311</v>
      </c>
      <c r="E3622" s="3"/>
      <c r="F3622" s="3"/>
      <c r="G3622" s="3"/>
    </row>
    <row r="3623" spans="1:7">
      <c r="A3623" s="5">
        <v>80000000</v>
      </c>
      <c r="B3623" s="5">
        <v>17593391</v>
      </c>
      <c r="C3623">
        <f>B3623-A3623</f>
        <v>-62406609</v>
      </c>
      <c r="D3623" s="5" t="s">
        <v>12404</v>
      </c>
      <c r="E3623" s="4"/>
      <c r="F3623" s="4"/>
      <c r="G3623" s="4"/>
    </row>
    <row r="3624" spans="1:7">
      <c r="A3624" s="2">
        <v>90000000</v>
      </c>
      <c r="B3624" s="2">
        <v>27356090</v>
      </c>
      <c r="C3624">
        <f>B3624-A3624</f>
        <v>-62643910</v>
      </c>
      <c r="D3624" s="2" t="s">
        <v>12407</v>
      </c>
      <c r="E3624" s="3"/>
      <c r="F3624" s="3"/>
      <c r="G3624" s="3"/>
    </row>
    <row r="3625" spans="1:7">
      <c r="A3625" s="5">
        <v>165000000</v>
      </c>
      <c r="B3625" s="5">
        <v>102315545</v>
      </c>
      <c r="C3625">
        <f>B3625-A3625</f>
        <v>-62684455</v>
      </c>
      <c r="D3625" s="5" t="s">
        <v>14409</v>
      </c>
      <c r="E3625" s="4"/>
      <c r="F3625" s="4"/>
      <c r="G3625" s="4"/>
    </row>
    <row r="3626" spans="1:7">
      <c r="A3626" s="2">
        <v>70000000</v>
      </c>
      <c r="B3626" s="2">
        <v>7097125</v>
      </c>
      <c r="C3626">
        <f>B3626-A3626</f>
        <v>-62902875</v>
      </c>
      <c r="D3626" s="2" t="s">
        <v>14754</v>
      </c>
      <c r="E3626" s="3"/>
      <c r="F3626" s="3"/>
      <c r="G3626" s="3"/>
    </row>
    <row r="3627" spans="1:7">
      <c r="A3627" s="2">
        <v>120000000</v>
      </c>
      <c r="B3627" s="2">
        <v>56114221</v>
      </c>
      <c r="C3627">
        <f>B3627-A3627</f>
        <v>-63885779</v>
      </c>
      <c r="D3627" s="2" t="s">
        <v>16440</v>
      </c>
      <c r="E3627" s="4"/>
      <c r="F3627" s="4"/>
      <c r="G3627" s="4"/>
    </row>
    <row r="3628" spans="1:7">
      <c r="A3628" s="2">
        <v>70000000</v>
      </c>
      <c r="B3628" s="2">
        <v>5851188</v>
      </c>
      <c r="C3628">
        <f>B3628-A3628</f>
        <v>-64148812</v>
      </c>
      <c r="D3628" s="2" t="s">
        <v>16516</v>
      </c>
      <c r="E3628" s="3"/>
      <c r="F3628" s="3"/>
      <c r="G3628" s="3"/>
    </row>
    <row r="3629" spans="1:7">
      <c r="A3629" s="5">
        <v>100000000</v>
      </c>
      <c r="B3629" s="5">
        <v>35168677</v>
      </c>
      <c r="C3629">
        <f>B3629-A3629</f>
        <v>-64831323</v>
      </c>
      <c r="D3629" s="5" t="s">
        <v>8035</v>
      </c>
      <c r="E3629" s="4"/>
      <c r="F3629" s="4"/>
      <c r="G3629" s="4"/>
    </row>
    <row r="3630" spans="1:7">
      <c r="A3630" s="5">
        <v>65000000</v>
      </c>
      <c r="B3630" s="5">
        <v>72413</v>
      </c>
      <c r="C3630">
        <f>B3630-A3630</f>
        <v>-64927587</v>
      </c>
      <c r="D3630" s="5" t="s">
        <v>11901</v>
      </c>
      <c r="E3630" s="3"/>
      <c r="F3630" s="3"/>
      <c r="G3630" s="3"/>
    </row>
    <row r="3631" spans="1:7">
      <c r="A3631" s="5">
        <v>80000000</v>
      </c>
      <c r="B3631" s="5">
        <v>15071514</v>
      </c>
      <c r="C3631">
        <f>B3631-A3631</f>
        <v>-64928486</v>
      </c>
      <c r="D3631" s="5" t="s">
        <v>12823</v>
      </c>
      <c r="E3631" s="4"/>
      <c r="F3631" s="4"/>
      <c r="G3631" s="4"/>
    </row>
    <row r="3632" spans="1:7">
      <c r="A3632" s="5">
        <v>100000000</v>
      </c>
      <c r="B3632" s="5">
        <v>35024475</v>
      </c>
      <c r="C3632">
        <f>B3632-A3632</f>
        <v>-64975525</v>
      </c>
      <c r="D3632" s="5" t="s">
        <v>6746</v>
      </c>
      <c r="E3632" s="3"/>
      <c r="F3632" s="3"/>
      <c r="G3632" s="3"/>
    </row>
    <row r="3633" spans="1:7">
      <c r="A3633" s="5">
        <v>155000000</v>
      </c>
      <c r="B3633" s="5">
        <v>89732035</v>
      </c>
      <c r="C3633">
        <f>B3633-A3633</f>
        <v>-65267965</v>
      </c>
      <c r="D3633" s="5" t="s">
        <v>8726</v>
      </c>
      <c r="E3633" s="4"/>
      <c r="F3633" s="4"/>
      <c r="G3633" s="4"/>
    </row>
    <row r="3634" spans="1:7">
      <c r="A3634" s="2">
        <v>150000000</v>
      </c>
      <c r="B3634" s="2">
        <v>83640426</v>
      </c>
      <c r="C3634">
        <f>B3634-A3634</f>
        <v>-66359574</v>
      </c>
      <c r="D3634" s="2" t="s">
        <v>13310</v>
      </c>
      <c r="E3634" s="3"/>
      <c r="F3634" s="3"/>
      <c r="G3634" s="3"/>
    </row>
    <row r="3635" spans="1:7">
      <c r="A3635" s="5">
        <v>84000000</v>
      </c>
      <c r="B3635" s="5">
        <v>17010646</v>
      </c>
      <c r="C3635">
        <f>B3635-A3635</f>
        <v>-66989354</v>
      </c>
      <c r="D3635" s="5" t="s">
        <v>17009</v>
      </c>
      <c r="E3635" s="4"/>
      <c r="F3635" s="4"/>
      <c r="G3635" s="4"/>
    </row>
    <row r="3636" spans="1:7">
      <c r="A3636" s="2">
        <v>115000000</v>
      </c>
      <c r="B3636" s="2">
        <v>47952020</v>
      </c>
      <c r="C3636">
        <f>B3636-A3636</f>
        <v>-67047980</v>
      </c>
      <c r="D3636" s="2" t="s">
        <v>11846</v>
      </c>
      <c r="E3636" s="3"/>
      <c r="F3636" s="3"/>
      <c r="G3636" s="3"/>
    </row>
    <row r="3637" spans="1:7">
      <c r="A3637" s="2">
        <v>150000000</v>
      </c>
      <c r="B3637" s="2">
        <v>82161969</v>
      </c>
      <c r="C3637">
        <f>B3637-A3637</f>
        <v>-67838031</v>
      </c>
      <c r="D3637" s="2" t="s">
        <v>10702</v>
      </c>
      <c r="E3637" s="4"/>
      <c r="F3637" s="4"/>
      <c r="G3637" s="4"/>
    </row>
    <row r="3638" spans="1:7">
      <c r="A3638" s="5">
        <v>112000000</v>
      </c>
      <c r="B3638" s="5">
        <v>42776259</v>
      </c>
      <c r="C3638">
        <f>B3638-A3638</f>
        <v>-69223741</v>
      </c>
      <c r="D3638" s="5" t="s">
        <v>15823</v>
      </c>
      <c r="E3638" s="3"/>
      <c r="F3638" s="3"/>
      <c r="G3638" s="3"/>
    </row>
    <row r="3639" spans="1:7">
      <c r="A3639" s="5">
        <v>70000000</v>
      </c>
      <c r="B3639" s="5">
        <v>617840</v>
      </c>
      <c r="C3639">
        <f>B3639-A3639</f>
        <v>-69382160</v>
      </c>
      <c r="D3639" s="5" t="s">
        <v>4798</v>
      </c>
      <c r="E3639" s="4"/>
      <c r="F3639" s="4"/>
      <c r="G3639" s="4"/>
    </row>
    <row r="3640" spans="1:7">
      <c r="A3640" s="2">
        <v>130000000</v>
      </c>
      <c r="B3640" s="2">
        <v>60522097</v>
      </c>
      <c r="C3640">
        <f>B3640-A3640</f>
        <v>-69477903</v>
      </c>
      <c r="D3640" s="2" t="s">
        <v>15819</v>
      </c>
      <c r="E3640" s="3"/>
      <c r="F3640" s="3"/>
      <c r="G3640" s="3"/>
    </row>
    <row r="3641" spans="1:7">
      <c r="A3641" s="5">
        <v>75000000</v>
      </c>
      <c r="B3641" s="5">
        <v>5409517</v>
      </c>
      <c r="C3641">
        <f>B3641-A3641</f>
        <v>-69590483</v>
      </c>
      <c r="D3641" s="5" t="s">
        <v>16076</v>
      </c>
      <c r="E3641" s="4"/>
      <c r="F3641" s="4"/>
      <c r="G3641" s="4"/>
    </row>
    <row r="3642" spans="1:7">
      <c r="A3642" s="2">
        <v>80000000</v>
      </c>
      <c r="B3642" s="2">
        <v>10166502</v>
      </c>
      <c r="C3642">
        <f>B3642-A3642</f>
        <v>-69833498</v>
      </c>
      <c r="D3642" s="2" t="s">
        <v>8135</v>
      </c>
      <c r="E3642" s="3"/>
      <c r="F3642" s="3"/>
      <c r="G3642" s="3"/>
    </row>
    <row r="3643" spans="1:7">
      <c r="A3643" s="5">
        <v>86000000</v>
      </c>
      <c r="B3643" s="5">
        <v>15131330</v>
      </c>
      <c r="C3643">
        <f>B3643-A3643</f>
        <v>-70868670</v>
      </c>
      <c r="D3643" s="5" t="s">
        <v>12411</v>
      </c>
      <c r="E3643" s="4"/>
      <c r="F3643" s="4"/>
      <c r="G3643" s="4"/>
    </row>
    <row r="3644" spans="1:7">
      <c r="A3644" s="2">
        <v>135000000</v>
      </c>
      <c r="B3644" s="2">
        <v>63992328</v>
      </c>
      <c r="C3644">
        <f>B3644-A3644</f>
        <v>-71007672</v>
      </c>
      <c r="D3644" s="2" t="s">
        <v>12781</v>
      </c>
      <c r="E3644" s="3"/>
      <c r="F3644" s="3"/>
      <c r="G3644" s="3"/>
    </row>
    <row r="3645" spans="1:7">
      <c r="A3645" s="2">
        <v>115000000</v>
      </c>
      <c r="B3645" s="2">
        <v>40911830</v>
      </c>
      <c r="C3645">
        <f>B3645-A3645</f>
        <v>-74088170</v>
      </c>
      <c r="D3645" s="2" t="s">
        <v>12386</v>
      </c>
      <c r="E3645" s="4"/>
      <c r="F3645" s="4"/>
      <c r="G3645" s="4"/>
    </row>
    <row r="3646" spans="1:7">
      <c r="A3646" s="2">
        <v>200000000</v>
      </c>
      <c r="B3646" s="2">
        <v>125320003</v>
      </c>
      <c r="C3646">
        <f>B3646-A3646</f>
        <v>-74679997</v>
      </c>
      <c r="D3646" s="2" t="s">
        <v>8707</v>
      </c>
      <c r="E3646" s="3"/>
      <c r="F3646" s="3"/>
      <c r="G3646" s="3"/>
    </row>
    <row r="3647" spans="1:7">
      <c r="A3647" s="5">
        <v>175000000</v>
      </c>
      <c r="B3647" s="5">
        <v>100289690</v>
      </c>
      <c r="C3647">
        <f>B3647-A3647</f>
        <v>-74710310</v>
      </c>
      <c r="D3647" s="5" t="s">
        <v>14706</v>
      </c>
      <c r="E3647" s="4"/>
      <c r="F3647" s="4"/>
      <c r="G3647" s="4"/>
    </row>
    <row r="3648" spans="1:7">
      <c r="A3648" s="5">
        <v>102000000</v>
      </c>
      <c r="B3648" s="5">
        <v>27098580</v>
      </c>
      <c r="C3648">
        <f>B3648-A3648</f>
        <v>-74901420</v>
      </c>
      <c r="D3648" s="5" t="s">
        <v>3183</v>
      </c>
      <c r="E3648" s="3"/>
      <c r="F3648" s="3"/>
      <c r="G3648" s="3"/>
    </row>
    <row r="3649" spans="1:7">
      <c r="A3649" s="5">
        <v>140000000</v>
      </c>
      <c r="B3649" s="5">
        <v>65007045</v>
      </c>
      <c r="C3649">
        <f>B3649-A3649</f>
        <v>-74992955</v>
      </c>
      <c r="D3649" s="5" t="s">
        <v>11834</v>
      </c>
      <c r="E3649" s="4"/>
      <c r="F3649" s="4"/>
      <c r="G3649" s="4"/>
    </row>
    <row r="3650" spans="1:7">
      <c r="A3650" s="5">
        <v>140000000</v>
      </c>
      <c r="B3650" s="5">
        <v>65007045</v>
      </c>
      <c r="C3650">
        <f>B3650-A3650</f>
        <v>-74992955</v>
      </c>
      <c r="D3650" s="5" t="s">
        <v>11834</v>
      </c>
      <c r="E3650" s="3"/>
      <c r="F3650" s="3"/>
      <c r="G3650" s="3"/>
    </row>
    <row r="3651" spans="1:7">
      <c r="A3651" s="5">
        <v>100000000</v>
      </c>
      <c r="B3651" s="5">
        <v>24985612</v>
      </c>
      <c r="C3651">
        <f>B3651-A3651</f>
        <v>-75014388</v>
      </c>
      <c r="D3651" s="5" t="s">
        <v>6082</v>
      </c>
      <c r="E3651" s="4"/>
      <c r="F3651" s="4"/>
      <c r="G3651" s="4"/>
    </row>
    <row r="3652" spans="1:7">
      <c r="A3652" s="5">
        <v>120000000</v>
      </c>
      <c r="B3652" s="5">
        <v>43929341</v>
      </c>
      <c r="C3652">
        <f>B3652-A3652</f>
        <v>-76070659</v>
      </c>
      <c r="D3652" s="5" t="s">
        <v>11841</v>
      </c>
      <c r="E3652" s="3"/>
      <c r="F3652" s="3"/>
      <c r="G3652" s="3"/>
    </row>
    <row r="3653" spans="1:7">
      <c r="A3653" s="2">
        <v>105000000</v>
      </c>
      <c r="B3653" s="2">
        <v>28772222</v>
      </c>
      <c r="C3653">
        <f>B3653-A3653</f>
        <v>-76227778</v>
      </c>
      <c r="D3653" s="2" t="s">
        <v>15001</v>
      </c>
      <c r="E3653" s="4"/>
      <c r="F3653" s="4"/>
      <c r="G3653" s="4"/>
    </row>
    <row r="3654" spans="1:7">
      <c r="A3654" s="2">
        <v>105000000</v>
      </c>
      <c r="B3654" s="2">
        <v>28772222</v>
      </c>
      <c r="C3654">
        <f>B3654-A3654</f>
        <v>-76227778</v>
      </c>
      <c r="D3654" s="2" t="s">
        <v>15001</v>
      </c>
      <c r="E3654" s="3"/>
      <c r="F3654" s="3"/>
      <c r="G3654" s="3"/>
    </row>
    <row r="3655" spans="1:7">
      <c r="A3655" s="2">
        <v>150000000</v>
      </c>
      <c r="B3655" s="2">
        <v>73103784</v>
      </c>
      <c r="C3655">
        <f>B3655-A3655</f>
        <v>-76896216</v>
      </c>
      <c r="D3655" s="2" t="s">
        <v>10078</v>
      </c>
      <c r="E3655" s="4"/>
      <c r="F3655" s="4"/>
      <c r="G3655" s="4"/>
    </row>
    <row r="3656" spans="1:7">
      <c r="A3656" s="2">
        <v>100000000</v>
      </c>
      <c r="B3656" s="2">
        <v>23014504</v>
      </c>
      <c r="C3656">
        <f>B3656-A3656</f>
        <v>-76985496</v>
      </c>
      <c r="D3656" s="2" t="s">
        <v>10718</v>
      </c>
      <c r="E3656" s="3"/>
      <c r="F3656" s="3"/>
      <c r="G3656" s="3"/>
    </row>
    <row r="3657" spans="1:7">
      <c r="A3657" s="5">
        <v>178000000</v>
      </c>
      <c r="B3657" s="5">
        <v>100189501</v>
      </c>
      <c r="C3657">
        <f>B3657-A3657</f>
        <v>-77810499</v>
      </c>
      <c r="D3657" s="5" t="s">
        <v>1380</v>
      </c>
      <c r="E3657" s="4"/>
      <c r="F3657" s="4"/>
      <c r="G3657" s="4"/>
    </row>
    <row r="3658" spans="1:7">
      <c r="A3658" s="2">
        <v>95000000</v>
      </c>
      <c r="B3658" s="2">
        <v>17176900</v>
      </c>
      <c r="C3658">
        <f>B3658-A3658</f>
        <v>-77823100</v>
      </c>
      <c r="D3658" s="2" t="s">
        <v>14436</v>
      </c>
      <c r="E3658" s="3"/>
      <c r="F3658" s="3"/>
      <c r="G3658" s="3"/>
    </row>
    <row r="3659" spans="1:7">
      <c r="A3659" s="2">
        <v>81200000</v>
      </c>
      <c r="B3659" s="2">
        <v>1339152</v>
      </c>
      <c r="C3659">
        <f>B3659-A3659</f>
        <v>-79860848</v>
      </c>
      <c r="D3659" s="2" t="s">
        <v>1732</v>
      </c>
      <c r="E3659" s="4"/>
      <c r="F3659" s="4"/>
      <c r="G3659" s="4"/>
    </row>
    <row r="3660" spans="1:7">
      <c r="A3660" s="5">
        <v>130000000</v>
      </c>
      <c r="B3660" s="5">
        <v>49551662</v>
      </c>
      <c r="C3660">
        <f>B3660-A3660</f>
        <v>-80448338</v>
      </c>
      <c r="D3660" s="5" t="s">
        <v>8743</v>
      </c>
      <c r="E3660" s="3"/>
      <c r="F3660" s="3"/>
      <c r="G3660" s="3"/>
    </row>
    <row r="3661" spans="1:7">
      <c r="A3661" s="2">
        <v>130000000</v>
      </c>
      <c r="B3661" s="2">
        <v>47396698</v>
      </c>
      <c r="C3661">
        <f>B3661-A3661</f>
        <v>-82603302</v>
      </c>
      <c r="D3661" s="2" t="s">
        <v>4749</v>
      </c>
      <c r="E3661" s="4"/>
      <c r="F3661" s="4"/>
      <c r="G3661" s="4"/>
    </row>
    <row r="3662" spans="1:7">
      <c r="A3662" s="5">
        <v>90000000</v>
      </c>
      <c r="B3662" s="5">
        <v>6712451</v>
      </c>
      <c r="C3662">
        <f>B3662-A3662</f>
        <v>-83287549</v>
      </c>
      <c r="D3662" s="5" t="s">
        <v>16362</v>
      </c>
      <c r="E3662" s="3"/>
      <c r="F3662" s="3"/>
      <c r="G3662" s="3"/>
    </row>
    <row r="3663" spans="1:7">
      <c r="A3663" s="5">
        <v>225000000</v>
      </c>
      <c r="B3663" s="5">
        <v>141614023</v>
      </c>
      <c r="C3663">
        <f>B3663-A3663</f>
        <v>-83385977</v>
      </c>
      <c r="D3663" s="5" t="s">
        <v>8704</v>
      </c>
      <c r="E3663" s="4"/>
      <c r="F3663" s="4"/>
      <c r="G3663" s="4"/>
    </row>
    <row r="3664" spans="1:7">
      <c r="A3664" s="5">
        <v>200000000</v>
      </c>
      <c r="B3664" s="5">
        <v>116593191</v>
      </c>
      <c r="C3664">
        <f>B3664-A3664</f>
        <v>-83406809</v>
      </c>
      <c r="D3664" s="5" t="s">
        <v>14039</v>
      </c>
      <c r="E3664" s="3"/>
      <c r="F3664" s="3"/>
      <c r="G3664" s="3"/>
    </row>
    <row r="3665" spans="1:7">
      <c r="A3665" s="5">
        <v>84450000</v>
      </c>
      <c r="B3665" s="5">
        <v>617228</v>
      </c>
      <c r="C3665">
        <f>B3665-A3665</f>
        <v>-83832772</v>
      </c>
      <c r="D3665" s="5" t="s">
        <v>3936</v>
      </c>
      <c r="E3665" s="4"/>
      <c r="F3665" s="4"/>
      <c r="G3665" s="4"/>
    </row>
    <row r="3666" spans="1:7">
      <c r="A3666" s="5">
        <v>149000000</v>
      </c>
      <c r="B3666" s="5">
        <v>64459316</v>
      </c>
      <c r="C3666">
        <f>B3666-A3666</f>
        <v>-84540684</v>
      </c>
      <c r="D3666" s="5" t="s">
        <v>7977</v>
      </c>
      <c r="E3666" s="3"/>
      <c r="F3666" s="3"/>
      <c r="G3666" s="3"/>
    </row>
    <row r="3667" spans="1:7">
      <c r="A3667" s="5">
        <v>107000000</v>
      </c>
      <c r="B3667" s="5">
        <v>22406362</v>
      </c>
      <c r="C3667">
        <f>B3667-A3667</f>
        <v>-84593638</v>
      </c>
      <c r="D3667" s="5" t="s">
        <v>12395</v>
      </c>
      <c r="E3667" s="4"/>
      <c r="F3667" s="4"/>
      <c r="G3667" s="4"/>
    </row>
    <row r="3668" spans="1:7">
      <c r="A3668" s="5">
        <v>110000000</v>
      </c>
      <c r="B3668" s="5">
        <v>24004159</v>
      </c>
      <c r="C3668">
        <f>B3668-A3668</f>
        <v>-85995841</v>
      </c>
      <c r="D3668" s="5" t="s">
        <v>13341</v>
      </c>
      <c r="E3668" s="3"/>
      <c r="F3668" s="3"/>
      <c r="G3668" s="3"/>
    </row>
    <row r="3669" spans="1:7">
      <c r="A3669" s="5">
        <v>110000000</v>
      </c>
      <c r="B3669" s="5">
        <v>24004159</v>
      </c>
      <c r="C3669">
        <f>B3669-A3669</f>
        <v>-85995841</v>
      </c>
      <c r="D3669" s="5" t="s">
        <v>13341</v>
      </c>
      <c r="E3669" s="4"/>
      <c r="F3669" s="4"/>
      <c r="G3669" s="4"/>
    </row>
    <row r="3670" spans="1:7">
      <c r="A3670" s="5">
        <v>175000000</v>
      </c>
      <c r="B3670" s="5">
        <v>88246220</v>
      </c>
      <c r="C3670">
        <f>B3670-A3670</f>
        <v>-86753780</v>
      </c>
      <c r="D3670" s="5" t="s">
        <v>11805</v>
      </c>
      <c r="E3670" s="3"/>
      <c r="F3670" s="3"/>
      <c r="G3670" s="3"/>
    </row>
    <row r="3671" spans="1:7">
      <c r="A3671" s="5">
        <v>150000000</v>
      </c>
      <c r="B3671" s="5">
        <v>63143812</v>
      </c>
      <c r="C3671">
        <f>B3671-A3671</f>
        <v>-86856188</v>
      </c>
      <c r="D3671" s="5" t="s">
        <v>11812</v>
      </c>
      <c r="E3671" s="4"/>
      <c r="F3671" s="4"/>
      <c r="G3671" s="4"/>
    </row>
    <row r="3672" spans="1:7">
      <c r="A3672" s="5">
        <v>98000000</v>
      </c>
      <c r="B3672" s="5">
        <v>11000000</v>
      </c>
      <c r="C3672">
        <f>B3672-A3672</f>
        <v>-87000000</v>
      </c>
      <c r="D3672" s="5" t="s">
        <v>14053</v>
      </c>
      <c r="E3672" s="3"/>
      <c r="F3672" s="3"/>
      <c r="G3672" s="3"/>
    </row>
    <row r="3673" spans="1:7">
      <c r="A3673" s="5">
        <v>140000000</v>
      </c>
      <c r="B3673" s="5">
        <v>52792307</v>
      </c>
      <c r="C3673">
        <f>B3673-A3673</f>
        <v>-87207693</v>
      </c>
      <c r="D3673" s="5" t="s">
        <v>7318</v>
      </c>
      <c r="E3673" s="4"/>
      <c r="F3673" s="4"/>
      <c r="G3673" s="4"/>
    </row>
    <row r="3674" spans="1:7">
      <c r="A3674" s="5">
        <v>150000000</v>
      </c>
      <c r="B3674" s="5">
        <v>61937495</v>
      </c>
      <c r="C3674">
        <f>B3674-A3674</f>
        <v>-88062505</v>
      </c>
      <c r="D3674" s="5" t="s">
        <v>13314</v>
      </c>
      <c r="E3674" s="3"/>
      <c r="F3674" s="3"/>
      <c r="G3674" s="3"/>
    </row>
    <row r="3675" spans="1:7">
      <c r="A3675" s="5">
        <v>190000000</v>
      </c>
      <c r="B3675" s="5">
        <v>101785482</v>
      </c>
      <c r="C3675">
        <f>B3675-A3675</f>
        <v>-88214518</v>
      </c>
      <c r="D3675" s="5" t="s">
        <v>6054</v>
      </c>
      <c r="E3675" s="4"/>
      <c r="F3675" s="4"/>
      <c r="G3675" s="4"/>
    </row>
    <row r="3676" spans="1:7">
      <c r="A3676" s="2">
        <v>100000000</v>
      </c>
      <c r="B3676" s="2">
        <v>11041228</v>
      </c>
      <c r="C3676">
        <f>B3676-A3676</f>
        <v>-88958772</v>
      </c>
      <c r="D3676" s="2" t="s">
        <v>2931</v>
      </c>
      <c r="E3676" s="3"/>
      <c r="F3676" s="3"/>
      <c r="G3676" s="3"/>
    </row>
    <row r="3677" spans="1:7">
      <c r="A3677" s="5">
        <v>120000000</v>
      </c>
      <c r="B3677" s="5">
        <v>30212620</v>
      </c>
      <c r="C3677">
        <f>B3677-A3677</f>
        <v>-89787380</v>
      </c>
      <c r="D3677" s="5" t="s">
        <v>14996</v>
      </c>
      <c r="E3677" s="4"/>
      <c r="F3677" s="4"/>
      <c r="G3677" s="4"/>
    </row>
    <row r="3678" spans="1:7">
      <c r="A3678" s="2">
        <v>90000000</v>
      </c>
      <c r="B3678" s="2">
        <v>190562</v>
      </c>
      <c r="C3678">
        <f>B3678-A3678</f>
        <v>-89809438</v>
      </c>
      <c r="D3678" s="2" t="s">
        <v>16366</v>
      </c>
      <c r="E3678" s="3"/>
      <c r="F3678" s="3"/>
      <c r="G3678" s="3"/>
    </row>
    <row r="3679" spans="1:7">
      <c r="A3679" s="2">
        <v>126000000</v>
      </c>
      <c r="B3679" s="2">
        <v>35799026</v>
      </c>
      <c r="C3679">
        <f>B3679-A3679</f>
        <v>-90200974</v>
      </c>
      <c r="D3679" s="2" t="s">
        <v>6732</v>
      </c>
      <c r="E3679" s="4"/>
      <c r="F3679" s="4"/>
      <c r="G3679" s="4"/>
    </row>
    <row r="3680" spans="1:7">
      <c r="A3680" s="2">
        <v>126000000</v>
      </c>
      <c r="B3680" s="2">
        <v>35799026</v>
      </c>
      <c r="C3680">
        <f>B3680-A3680</f>
        <v>-90200974</v>
      </c>
      <c r="D3680" s="2" t="s">
        <v>6732</v>
      </c>
      <c r="E3680" s="3"/>
      <c r="F3680" s="3"/>
      <c r="G3680" s="3"/>
    </row>
    <row r="3681" spans="1:7">
      <c r="A3681" s="2">
        <v>92000000</v>
      </c>
      <c r="B3681" s="2">
        <v>26871</v>
      </c>
      <c r="C3681">
        <f>B3681-A3681</f>
        <v>-91973129</v>
      </c>
      <c r="D3681" s="2" t="s">
        <v>6105</v>
      </c>
      <c r="E3681" s="4"/>
      <c r="F3681" s="4"/>
      <c r="G3681" s="4"/>
    </row>
    <row r="3682" spans="1:7">
      <c r="A3682" s="2">
        <v>170000000</v>
      </c>
      <c r="B3682" s="2">
        <v>76846624</v>
      </c>
      <c r="C3682">
        <f>B3682-A3682</f>
        <v>-93153376</v>
      </c>
      <c r="D3682" s="2" t="s">
        <v>10072</v>
      </c>
      <c r="E3682" s="3"/>
      <c r="F3682" s="3"/>
      <c r="G3682" s="3"/>
    </row>
    <row r="3683" spans="1:7">
      <c r="A3683" s="2">
        <v>94000000</v>
      </c>
      <c r="B3683" s="2">
        <v>9213</v>
      </c>
      <c r="C3683">
        <f>B3683-A3683</f>
        <v>-93990787</v>
      </c>
      <c r="D3683" s="2" t="s">
        <v>2625</v>
      </c>
      <c r="E3683" s="4"/>
      <c r="F3683" s="4"/>
      <c r="G3683" s="4"/>
    </row>
    <row r="3684" spans="1:7">
      <c r="A3684" s="5">
        <v>200000000</v>
      </c>
      <c r="B3684" s="5">
        <v>105219735</v>
      </c>
      <c r="C3684">
        <f>B3684-A3684</f>
        <v>-94780265</v>
      </c>
      <c r="D3684" s="5" t="s">
        <v>7945</v>
      </c>
      <c r="E3684" s="3"/>
      <c r="F3684" s="3"/>
      <c r="G3684" s="3"/>
    </row>
    <row r="3685" spans="1:7">
      <c r="A3685" s="5">
        <v>100000000</v>
      </c>
      <c r="B3685" s="5">
        <v>4411102</v>
      </c>
      <c r="C3685">
        <f>B3685-A3685</f>
        <v>-95588898</v>
      </c>
      <c r="D3685" s="5" t="s">
        <v>16723</v>
      </c>
      <c r="E3685" s="4"/>
      <c r="F3685" s="4"/>
      <c r="G3685" s="4"/>
    </row>
    <row r="3686" spans="1:7">
      <c r="A3686" s="2">
        <v>170000000</v>
      </c>
      <c r="B3686" s="2">
        <v>73820094</v>
      </c>
      <c r="C3686">
        <f>B3686-A3686</f>
        <v>-96179906</v>
      </c>
      <c r="D3686" s="2" t="s">
        <v>3153</v>
      </c>
      <c r="E3686" s="3"/>
      <c r="F3686" s="3"/>
      <c r="G3686" s="3"/>
    </row>
    <row r="3687" spans="1:7">
      <c r="A3687" s="5">
        <v>130000000</v>
      </c>
      <c r="B3687" s="5">
        <v>33592415</v>
      </c>
      <c r="C3687">
        <f>B3687-A3687</f>
        <v>-96407585</v>
      </c>
      <c r="D3687" s="5" t="s">
        <v>14046</v>
      </c>
      <c r="E3687" s="4"/>
      <c r="F3687" s="4"/>
      <c r="G3687" s="4"/>
    </row>
    <row r="3688" spans="1:7">
      <c r="A3688" s="2">
        <v>190000000</v>
      </c>
      <c r="B3688" s="2">
        <v>93417865</v>
      </c>
      <c r="C3688">
        <f>B3688-A3688</f>
        <v>-96582135</v>
      </c>
      <c r="D3688" s="2" t="s">
        <v>9408</v>
      </c>
      <c r="E3688" s="3"/>
      <c r="F3688" s="3"/>
      <c r="G3688" s="3"/>
    </row>
    <row r="3689" spans="1:7">
      <c r="A3689" s="2">
        <v>100000000</v>
      </c>
      <c r="B3689" s="2">
        <v>3058380</v>
      </c>
      <c r="C3689">
        <f>B3689-A3689</f>
        <v>-96941620</v>
      </c>
      <c r="D3689" s="2" t="s">
        <v>4458</v>
      </c>
      <c r="E3689" s="4"/>
      <c r="F3689" s="4"/>
      <c r="G3689" s="4"/>
    </row>
    <row r="3690" spans="1:7">
      <c r="A3690" s="2">
        <v>160000000</v>
      </c>
      <c r="B3690" s="2">
        <v>60655503</v>
      </c>
      <c r="C3690">
        <f>B3690-A3690</f>
        <v>-99344497</v>
      </c>
      <c r="D3690" s="2" t="s">
        <v>14043</v>
      </c>
      <c r="E3690" s="3"/>
      <c r="F3690" s="3"/>
      <c r="G3690" s="3"/>
    </row>
    <row r="3691" spans="1:7">
      <c r="A3691" s="2">
        <v>140000000</v>
      </c>
      <c r="B3691" s="2">
        <v>38120554</v>
      </c>
      <c r="C3691">
        <f>B3691-A3691</f>
        <v>-101879446</v>
      </c>
      <c r="D3691" s="2" t="s">
        <v>5396</v>
      </c>
      <c r="E3691" s="4"/>
      <c r="F3691" s="4"/>
      <c r="G3691" s="4"/>
    </row>
    <row r="3692" spans="1:7">
      <c r="A3692" s="2">
        <v>103000000</v>
      </c>
      <c r="B3692" s="2">
        <v>274299</v>
      </c>
      <c r="C3692">
        <f>B3692-A3692</f>
        <v>-102725701</v>
      </c>
      <c r="D3692" s="2" t="s">
        <v>4441</v>
      </c>
      <c r="E3692" s="3"/>
      <c r="F3692" s="3"/>
      <c r="G3692" s="3"/>
    </row>
    <row r="3693" spans="1:7">
      <c r="A3693" s="2">
        <v>135000000</v>
      </c>
      <c r="B3693" s="2">
        <v>31704416</v>
      </c>
      <c r="C3693">
        <f>B3693-A3693</f>
        <v>-103295584</v>
      </c>
      <c r="D3693" s="2" t="s">
        <v>15702</v>
      </c>
      <c r="E3693" s="4"/>
      <c r="F3693" s="4"/>
      <c r="G3693" s="4"/>
    </row>
    <row r="3694" spans="1:7">
      <c r="A3694" s="5">
        <v>137000000</v>
      </c>
      <c r="B3694" s="5">
        <v>32131830</v>
      </c>
      <c r="C3694">
        <f>B3694-A3694</f>
        <v>-104868170</v>
      </c>
      <c r="D3694" s="5" t="s">
        <v>10082</v>
      </c>
      <c r="E3694" s="3"/>
      <c r="F3694" s="3"/>
      <c r="G3694" s="3"/>
    </row>
    <row r="3695" spans="1:7">
      <c r="A3695" s="2">
        <v>140000000</v>
      </c>
      <c r="B3695" s="2">
        <v>31141074</v>
      </c>
      <c r="C3695">
        <f>B3695-A3695</f>
        <v>-108858926</v>
      </c>
      <c r="D3695" s="2" t="s">
        <v>14420</v>
      </c>
      <c r="E3695" s="4"/>
      <c r="F3695" s="4"/>
      <c r="G3695" s="4"/>
    </row>
    <row r="3696" spans="1:7">
      <c r="A3696" s="5">
        <v>200000000</v>
      </c>
      <c r="B3696" s="5">
        <v>90755643</v>
      </c>
      <c r="C3696">
        <f>B3696-A3696</f>
        <v>-109244357</v>
      </c>
      <c r="D3696" s="5" t="s">
        <v>8710</v>
      </c>
      <c r="E3696" s="3"/>
      <c r="F3696" s="3"/>
      <c r="G3696" s="3"/>
    </row>
    <row r="3697" spans="1:7">
      <c r="A3697" s="2">
        <v>180000000</v>
      </c>
      <c r="B3697" s="2">
        <v>70083519</v>
      </c>
      <c r="C3697">
        <f>B3697-A3697</f>
        <v>-109916481</v>
      </c>
      <c r="D3697" s="2" t="s">
        <v>11801</v>
      </c>
      <c r="E3697" s="4"/>
      <c r="F3697" s="4"/>
      <c r="G3697" s="4"/>
    </row>
    <row r="3698" spans="1:7">
      <c r="A3698" s="2">
        <v>160000000</v>
      </c>
      <c r="B3698" s="2">
        <v>48068396</v>
      </c>
      <c r="C3698">
        <f>B3698-A3698</f>
        <v>-111931604</v>
      </c>
      <c r="D3698" s="2" t="s">
        <v>16758</v>
      </c>
      <c r="E3698" s="3"/>
      <c r="F3698" s="3"/>
      <c r="G3698" s="3"/>
    </row>
    <row r="3699" spans="1:7">
      <c r="A3699" s="5">
        <v>160000000</v>
      </c>
      <c r="B3699" s="5">
        <v>46978995</v>
      </c>
      <c r="C3699">
        <f>B3699-A3699</f>
        <v>-113021005</v>
      </c>
      <c r="D3699" s="5" t="s">
        <v>4065</v>
      </c>
      <c r="E3699" s="4"/>
      <c r="F3699" s="4"/>
      <c r="G3699" s="4"/>
    </row>
    <row r="3700" spans="1:7">
      <c r="A3700" s="2">
        <v>150000000</v>
      </c>
      <c r="B3700" s="2">
        <v>34964818</v>
      </c>
      <c r="C3700">
        <f>B3700-A3700</f>
        <v>-115035182</v>
      </c>
      <c r="D3700" s="2" t="s">
        <v>13317</v>
      </c>
      <c r="E3700" s="3"/>
      <c r="F3700" s="3"/>
      <c r="G3700" s="3"/>
    </row>
    <row r="3701" spans="1:7">
      <c r="A3701" s="5">
        <v>150000000</v>
      </c>
      <c r="B3701" s="5">
        <v>34964818</v>
      </c>
      <c r="C3701">
        <f>B3701-A3701</f>
        <v>-115035182</v>
      </c>
      <c r="D3701" s="5" t="s">
        <v>13317</v>
      </c>
      <c r="E3701" s="4"/>
      <c r="F3701" s="4"/>
      <c r="G3701" s="4"/>
    </row>
    <row r="3702" spans="1:7">
      <c r="A3702" s="2">
        <v>155000000</v>
      </c>
      <c r="B3702" s="2">
        <v>34293771</v>
      </c>
      <c r="C3702">
        <f>B3702-A3702</f>
        <v>-120706229</v>
      </c>
      <c r="D3702" s="2" t="s">
        <v>14412</v>
      </c>
      <c r="E3702" s="3"/>
      <c r="F3702" s="3"/>
      <c r="G3702" s="3"/>
    </row>
    <row r="3703" spans="1:7">
      <c r="A3703" s="5">
        <v>215000000</v>
      </c>
      <c r="B3703" s="5">
        <v>89289910</v>
      </c>
      <c r="C3703">
        <f>B3703-A3703</f>
        <v>-125710090</v>
      </c>
      <c r="D3703" s="5" t="s">
        <v>9397</v>
      </c>
      <c r="E3703" s="4"/>
      <c r="F3703" s="4"/>
      <c r="G3703" s="4"/>
    </row>
    <row r="3704" spans="1:7">
      <c r="A3704" s="2">
        <v>150000000</v>
      </c>
      <c r="B3704" s="2">
        <v>21379315</v>
      </c>
      <c r="C3704">
        <f>B3704-A3704</f>
        <v>-128620685</v>
      </c>
      <c r="D3704" s="2" t="s">
        <v>14710</v>
      </c>
      <c r="E3704" s="3"/>
      <c r="F3704" s="3"/>
      <c r="G3704" s="3"/>
    </row>
    <row r="3705" spans="1:7">
      <c r="A3705" s="2">
        <v>176000000</v>
      </c>
      <c r="B3705" s="2">
        <v>47375327</v>
      </c>
      <c r="C3705">
        <f>B3705-A3705</f>
        <v>-128624673</v>
      </c>
      <c r="D3705" s="2" t="s">
        <v>14703</v>
      </c>
      <c r="E3705" s="4"/>
      <c r="F3705" s="4"/>
      <c r="G3705" s="4"/>
    </row>
    <row r="3706" spans="1:7">
      <c r="A3706" s="2">
        <v>195000000</v>
      </c>
      <c r="B3706" s="2">
        <v>65171860</v>
      </c>
      <c r="C3706">
        <f>B3706-A3706</f>
        <v>-129828140</v>
      </c>
      <c r="D3706" s="2" t="s">
        <v>10685</v>
      </c>
      <c r="E3706" s="3"/>
      <c r="F3706" s="3"/>
      <c r="G3706" s="3"/>
    </row>
    <row r="3707" spans="1:7">
      <c r="A3707" s="2">
        <v>175000000</v>
      </c>
      <c r="B3707" s="2">
        <v>38297305</v>
      </c>
      <c r="C3707">
        <f>B3707-A3707</f>
        <v>-136702695</v>
      </c>
      <c r="D3707" s="2" t="s">
        <v>10694</v>
      </c>
      <c r="E3707" s="4"/>
      <c r="F3707" s="4"/>
      <c r="G3707" s="4"/>
    </row>
    <row r="3708" spans="1:7">
      <c r="A3708" s="2">
        <v>209000000</v>
      </c>
      <c r="B3708" s="2">
        <v>65173160</v>
      </c>
      <c r="C3708">
        <f>B3708-A3708</f>
        <v>-143826840</v>
      </c>
      <c r="D3708" s="2" t="s">
        <v>12775</v>
      </c>
      <c r="E3708" s="3"/>
      <c r="F3708" s="3"/>
      <c r="G3708" s="3"/>
    </row>
    <row r="3709" spans="1:7">
      <c r="A3709" s="5">
        <v>165000000</v>
      </c>
      <c r="B3709" s="5">
        <v>665426</v>
      </c>
      <c r="C3709">
        <f>B3709-A3709</f>
        <v>-164334574</v>
      </c>
      <c r="D3709" s="5" t="s">
        <v>8719</v>
      </c>
      <c r="E3709" s="4"/>
      <c r="F3709" s="4"/>
      <c r="G3709" s="4"/>
    </row>
    <row r="3710" spans="1:7">
      <c r="A3710" s="2">
        <v>200000000</v>
      </c>
      <c r="B3710" s="2">
        <v>11905519</v>
      </c>
      <c r="C3710">
        <f>B3710-A3710</f>
        <v>-188094481</v>
      </c>
      <c r="D3710" s="2" t="s">
        <v>5888</v>
      </c>
      <c r="E3710" s="3"/>
      <c r="F3710" s="3"/>
      <c r="G3710" s="3"/>
    </row>
    <row r="3711" spans="1:7">
      <c r="A3711" s="2">
        <v>263700000</v>
      </c>
      <c r="B3711" s="2">
        <v>73058679</v>
      </c>
      <c r="C3711">
        <f>B3711-A3711</f>
        <v>-190641321</v>
      </c>
      <c r="D3711" s="2" t="s">
        <v>8700</v>
      </c>
      <c r="E3711" s="4"/>
      <c r="F3711" s="4"/>
      <c r="G3711" s="4"/>
    </row>
    <row r="3712" spans="1:7">
      <c r="A3712" s="2">
        <v>300000000</v>
      </c>
      <c r="B3712" s="2">
        <v>102055</v>
      </c>
      <c r="C3712">
        <f>B3712-A3712</f>
        <v>-299897945</v>
      </c>
      <c r="D3712" s="2" t="s">
        <v>11645</v>
      </c>
      <c r="E3712" s="3"/>
      <c r="F3712" s="3"/>
      <c r="G3712" s="3"/>
    </row>
    <row r="3713" spans="1:7">
      <c r="A3713" s="2">
        <v>390000000</v>
      </c>
      <c r="B3713" s="2">
        <v>14131298</v>
      </c>
      <c r="C3713">
        <f>B3713-A3713</f>
        <v>-375868702</v>
      </c>
      <c r="D3713" s="2" t="s">
        <v>10240</v>
      </c>
      <c r="E3713" s="4"/>
      <c r="F3713" s="4"/>
      <c r="G3713" s="4"/>
    </row>
    <row r="3714" spans="1:7">
      <c r="A3714" s="2">
        <v>400000000</v>
      </c>
      <c r="B3714" s="2">
        <v>454255</v>
      </c>
      <c r="C3714">
        <f>B3714-A3714</f>
        <v>-399545745</v>
      </c>
      <c r="D3714" s="2" t="s">
        <v>9237</v>
      </c>
      <c r="E3714" s="3"/>
      <c r="F3714" s="3"/>
      <c r="G3714" s="3"/>
    </row>
    <row r="3715" spans="1:7">
      <c r="A3715" s="2">
        <v>553632000</v>
      </c>
      <c r="B3715" s="2">
        <v>626809</v>
      </c>
      <c r="C3715">
        <f>B3715-A3715</f>
        <v>-553005191</v>
      </c>
      <c r="D3715" s="2" t="s">
        <v>3694</v>
      </c>
      <c r="E3715" s="4"/>
      <c r="F3715" s="4"/>
      <c r="G3715" s="4"/>
    </row>
    <row r="3716" spans="1:7">
      <c r="A3716" s="2">
        <v>700000000</v>
      </c>
      <c r="B3716" s="2">
        <v>3275443</v>
      </c>
      <c r="C3716">
        <f>B3716-A3716</f>
        <v>-696724557</v>
      </c>
      <c r="D3716" s="2" t="s">
        <v>12685</v>
      </c>
      <c r="E3716" s="3"/>
      <c r="F3716" s="3"/>
      <c r="G3716" s="3"/>
    </row>
    <row r="3717" spans="1:7">
      <c r="A3717" s="2">
        <v>700000000</v>
      </c>
      <c r="B3717" s="2">
        <v>1687311</v>
      </c>
      <c r="C3717">
        <f>B3717-A3717</f>
        <v>-698312689</v>
      </c>
      <c r="D3717" s="2" t="s">
        <v>5216</v>
      </c>
      <c r="E3717" s="4"/>
      <c r="F3717" s="4"/>
      <c r="G3717" s="4"/>
    </row>
    <row r="3718" spans="1:7">
      <c r="A3718" s="2">
        <v>1000000000</v>
      </c>
      <c r="B3718" s="2">
        <v>10037390</v>
      </c>
      <c r="C3718">
        <f>B3718-A3718</f>
        <v>-989962610</v>
      </c>
      <c r="D3718" s="2" t="s">
        <v>12758</v>
      </c>
      <c r="E3718" s="3"/>
      <c r="F3718" s="3"/>
      <c r="G3718" s="3"/>
    </row>
    <row r="3719" spans="1:7">
      <c r="A3719" s="5">
        <v>1100000000</v>
      </c>
      <c r="B3719" s="5">
        <v>439162</v>
      </c>
      <c r="C3719">
        <f>B3719-A3719</f>
        <v>-1099560838</v>
      </c>
      <c r="D3719" s="5" t="s">
        <v>948</v>
      </c>
      <c r="E3719" s="4"/>
      <c r="F3719" s="4"/>
      <c r="G3719" s="4"/>
    </row>
    <row r="3720" spans="1:7">
      <c r="A3720" s="5">
        <v>2127519898</v>
      </c>
      <c r="B3720" s="5">
        <v>410388</v>
      </c>
      <c r="C3720">
        <f>B3720-A3720</f>
        <v>-2127109510</v>
      </c>
      <c r="D3720" s="5" t="s">
        <v>7005</v>
      </c>
      <c r="E3720" s="3"/>
      <c r="F3720" s="3"/>
      <c r="G3720" s="3"/>
    </row>
    <row r="3721" spans="1:7">
      <c r="A3721" s="2">
        <v>2400000000</v>
      </c>
      <c r="B3721" s="2">
        <v>2298191</v>
      </c>
      <c r="C3721">
        <f>B3721-A3721</f>
        <v>-2397701809</v>
      </c>
      <c r="D3721" s="2" t="s">
        <v>403</v>
      </c>
      <c r="E3721" s="4"/>
      <c r="F3721" s="4"/>
      <c r="G3721" s="4"/>
    </row>
    <row r="3722" spans="1:7">
      <c r="A3722" s="2">
        <v>2500000000</v>
      </c>
      <c r="B3722" s="2">
        <v>195888</v>
      </c>
      <c r="C3722">
        <f>B3722-A3722</f>
        <v>-2499804112</v>
      </c>
      <c r="D3722" s="2" t="s">
        <v>5792</v>
      </c>
      <c r="E3722" s="3"/>
      <c r="F3722" s="3"/>
      <c r="G3722" s="3"/>
    </row>
    <row r="3723" spans="1:7">
      <c r="A3723" s="2">
        <v>4200000000</v>
      </c>
      <c r="B3723" s="2">
        <v>211667</v>
      </c>
      <c r="C3723">
        <f>B3723-A3723</f>
        <v>-4199788333</v>
      </c>
      <c r="D3723" s="2" t="s">
        <v>2494</v>
      </c>
      <c r="E3723" s="4"/>
      <c r="F3723" s="4"/>
      <c r="G3723" s="4"/>
    </row>
    <row r="3724" spans="1:7">
      <c r="A3724" s="2">
        <v>12215500000</v>
      </c>
      <c r="B3724" s="2">
        <v>2201412</v>
      </c>
      <c r="C3724">
        <f>B3724-A3724</f>
        <v>-12213298588</v>
      </c>
      <c r="D3724" s="2" t="s">
        <v>6462</v>
      </c>
      <c r="E3724" s="3"/>
      <c r="F3724" s="3"/>
      <c r="G3724" s="3"/>
    </row>
  </sheetData>
  <autoFilter ref="A1:D3724" xr:uid="{00000000-0009-0000-0000-000001000000}">
    <sortState xmlns:xlrd2="http://schemas.microsoft.com/office/spreadsheetml/2017/richdata2" ref="A2:D3724">
      <sortCondition descending="1" ref="C1:C372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A</vt:lpstr>
      <vt:lpstr>A1</vt:lpstr>
      <vt:lpstr>B</vt:lpstr>
      <vt:lpstr>C</vt:lpstr>
      <vt:lpstr>C1</vt:lpstr>
      <vt:lpstr>D</vt:lpstr>
      <vt:lpstr>D1</vt:lpstr>
      <vt:lpstr>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Dharmateja</dc:creator>
  <cp:lastModifiedBy>Dharmateja</cp:lastModifiedBy>
  <dcterms:created xsi:type="dcterms:W3CDTF">2023-09-04T07:11:00Z</dcterms:created>
  <dcterms:modified xsi:type="dcterms:W3CDTF">2023-09-15T11:31:13Z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1033-12.2.0.13201</vt:lpwstr>
  </property>
  <property fmtid="{D5CDD505-2E9C-101B-9397-08002B2CF9AE}" pid="3" name="ICV">
    <vt:lpwstr>946992EA444C4EE8A6352B8CB83565A8_12</vt:lpwstr>
  </property>
</Properties>
</file>